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spenc\Documents\Personal\SportsVizSunday\Aug Data - NCAA Football\"/>
    </mc:Choice>
  </mc:AlternateContent>
  <xr:revisionPtr revIDLastSave="0" documentId="13_ncr:1_{65CC257E-FC2C-4CB3-BEC7-31F47D8EA379}" xr6:coauthVersionLast="43" xr6:coauthVersionMax="43" xr10:uidLastSave="{00000000-0000-0000-0000-000000000000}"/>
  <bookViews>
    <workbookView xWindow="-120" yWindow="-120" windowWidth="20730" windowHeight="11160" activeTab="1" xr2:uid="{00000000-000D-0000-FFFF-FFFF00000000}"/>
  </bookViews>
  <sheets>
    <sheet name="Recruits" sheetId="1" r:id="rId1"/>
    <sheet name="Wins by Year" sheetId="18" r:id="rId2"/>
    <sheet name="Names" sheetId="21" r:id="rId3"/>
    <sheet name="Wins" sheetId="17" state="hidden" r:id="rId4"/>
    <sheet name="2016" sheetId="20" state="hidden" r:id="rId5"/>
    <sheet name="Conferences" sheetId="19" r:id="rId6"/>
    <sheet name="Data" sheetId="22" r:id="rId7"/>
    <sheet name="2015" sheetId="4" state="hidden" r:id="rId8"/>
    <sheet name="2014" sheetId="5" state="hidden" r:id="rId9"/>
    <sheet name="2013" sheetId="6" state="hidden" r:id="rId10"/>
    <sheet name="2012" sheetId="7" state="hidden" r:id="rId11"/>
    <sheet name="2011" sheetId="8" state="hidden" r:id="rId12"/>
    <sheet name="2010" sheetId="9" state="hidden" r:id="rId13"/>
    <sheet name="2009" sheetId="10" state="hidden" r:id="rId14"/>
    <sheet name="2008" sheetId="11" state="hidden" r:id="rId15"/>
    <sheet name="2007" sheetId="12" state="hidden" r:id="rId16"/>
    <sheet name="2006" sheetId="13" state="hidden" r:id="rId17"/>
    <sheet name="2005" sheetId="14" state="hidden" r:id="rId18"/>
    <sheet name="2004" sheetId="15" state="hidden" r:id="rId19"/>
    <sheet name="2003" sheetId="16" state="hidden" r:id="rId20"/>
  </sheets>
  <definedNames>
    <definedName name="_xlnm._FilterDatabase" localSheetId="0" hidden="1">Recruits!$A$1:$M$1488</definedName>
    <definedName name="_xlnm._FilterDatabase" localSheetId="1" hidden="1">'Wins by Year'!$A$1:$Y$1969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1959" i="18" l="1"/>
  <c r="W1958" i="18"/>
  <c r="W1957" i="18"/>
  <c r="W1956" i="18"/>
  <c r="W1955" i="18"/>
  <c r="W1954" i="18"/>
  <c r="W1953" i="18"/>
  <c r="W1952" i="18"/>
  <c r="W1951" i="18"/>
  <c r="W1950" i="18"/>
  <c r="W1949" i="18"/>
  <c r="W1948" i="18"/>
  <c r="W1947" i="18"/>
  <c r="W1946" i="18"/>
  <c r="W1945" i="18"/>
  <c r="W1944" i="18"/>
  <c r="W1943" i="18"/>
  <c r="W1942" i="18"/>
  <c r="W1941" i="18"/>
  <c r="W1940" i="18"/>
  <c r="W1939" i="18"/>
  <c r="W1938" i="18"/>
  <c r="W1937" i="18"/>
  <c r="W1936" i="18"/>
  <c r="W1935" i="18"/>
  <c r="W1934" i="18"/>
  <c r="W1933" i="18"/>
  <c r="W1932" i="18"/>
  <c r="W1931" i="18"/>
  <c r="W1930" i="18"/>
  <c r="W1929" i="18"/>
  <c r="W1928" i="18"/>
  <c r="W1927" i="18"/>
  <c r="W1926" i="18"/>
  <c r="W1925" i="18"/>
  <c r="W1924" i="18"/>
  <c r="W1923" i="18"/>
  <c r="W1922" i="18"/>
  <c r="W1921" i="18"/>
  <c r="W1920" i="18"/>
  <c r="W1919" i="18"/>
  <c r="W1918" i="18"/>
  <c r="W1917" i="18"/>
  <c r="W1916" i="18"/>
  <c r="W1915" i="18"/>
  <c r="W1914" i="18"/>
  <c r="W1913" i="18"/>
  <c r="W1912" i="18"/>
  <c r="W1911" i="18"/>
  <c r="W1910" i="18"/>
  <c r="W1909" i="18"/>
  <c r="W1908" i="18"/>
  <c r="W1907" i="18"/>
  <c r="W1906" i="18"/>
  <c r="W1905" i="18"/>
  <c r="W1904" i="18"/>
  <c r="W1903" i="18"/>
  <c r="W1902" i="18"/>
  <c r="W1901" i="18"/>
  <c r="W1900" i="18"/>
  <c r="W1899" i="18"/>
  <c r="W1898" i="18"/>
  <c r="W1897" i="18"/>
  <c r="W1896" i="18"/>
  <c r="W1895" i="18"/>
  <c r="W1894" i="18"/>
  <c r="W1893" i="18"/>
  <c r="W1892" i="18"/>
  <c r="W1891" i="18"/>
  <c r="W1890" i="18"/>
  <c r="W1889" i="18"/>
  <c r="W1888" i="18"/>
  <c r="W1887" i="18"/>
  <c r="W1886" i="18"/>
  <c r="W1885" i="18"/>
  <c r="W1884" i="18"/>
  <c r="W1883" i="18"/>
  <c r="W1882" i="18"/>
  <c r="W1881" i="18"/>
  <c r="W1880" i="18"/>
  <c r="W1879" i="18"/>
  <c r="W1878" i="18"/>
  <c r="W1877" i="18"/>
  <c r="W1876" i="18"/>
  <c r="W1875" i="18"/>
  <c r="W1874" i="18"/>
  <c r="W1873" i="18"/>
  <c r="W1872" i="18"/>
  <c r="W1871" i="18"/>
  <c r="W1870" i="18"/>
  <c r="W1869" i="18"/>
  <c r="W1868" i="18"/>
  <c r="W1867" i="18"/>
  <c r="W1866" i="18"/>
  <c r="W1865" i="18"/>
  <c r="W1864" i="18"/>
  <c r="W1863" i="18"/>
  <c r="W1862" i="18"/>
  <c r="W1861" i="18"/>
  <c r="W1860" i="18"/>
  <c r="W1859" i="18"/>
  <c r="W1858" i="18"/>
  <c r="W1857" i="18"/>
  <c r="W1856" i="18"/>
  <c r="W1855" i="18"/>
  <c r="W1854" i="18"/>
  <c r="W1853" i="18"/>
  <c r="W1852" i="18"/>
  <c r="W1851" i="18"/>
  <c r="W1850" i="18"/>
  <c r="W1849" i="18"/>
  <c r="W1848" i="18"/>
  <c r="W1847" i="18"/>
  <c r="W1846" i="18"/>
  <c r="W1845" i="18"/>
  <c r="W1844" i="18"/>
  <c r="W1843" i="18"/>
  <c r="W1842" i="18"/>
  <c r="W1841" i="18"/>
  <c r="W1840" i="18"/>
  <c r="W1839" i="18"/>
  <c r="W1838" i="18"/>
  <c r="W1837" i="18"/>
  <c r="W1836" i="18"/>
  <c r="W1835" i="18"/>
  <c r="W1834" i="18"/>
  <c r="W1833" i="18"/>
  <c r="W1832" i="18"/>
  <c r="W1831" i="18"/>
  <c r="W1830" i="18"/>
  <c r="W1829" i="18"/>
  <c r="W1828" i="18"/>
  <c r="W1827" i="18"/>
  <c r="W1826" i="18"/>
  <c r="W1825" i="18"/>
  <c r="W1824" i="18"/>
  <c r="W1823" i="18"/>
  <c r="W1822" i="18"/>
  <c r="W1821" i="18"/>
  <c r="W1820" i="18"/>
  <c r="W1819" i="18"/>
  <c r="W1818" i="18"/>
  <c r="W1817" i="18"/>
  <c r="W1816" i="18"/>
  <c r="W1815" i="18"/>
  <c r="W1814" i="18"/>
  <c r="W1813" i="18"/>
  <c r="W1812" i="18"/>
  <c r="W1811" i="18"/>
  <c r="W1810" i="18"/>
  <c r="W1809" i="18"/>
  <c r="W1808" i="18"/>
  <c r="W1807" i="18"/>
  <c r="W1806" i="18"/>
  <c r="W1805" i="18"/>
  <c r="W1804" i="18"/>
  <c r="W1803" i="18"/>
  <c r="W1802" i="18"/>
  <c r="W1801" i="18"/>
  <c r="W1800" i="18"/>
  <c r="W1799" i="18"/>
  <c r="W1798" i="18"/>
  <c r="W1797" i="18"/>
  <c r="W1796" i="18"/>
  <c r="W1795" i="18"/>
  <c r="W1794" i="18"/>
  <c r="W1793" i="18"/>
  <c r="W1792" i="18"/>
  <c r="W1791" i="18"/>
  <c r="W1790" i="18"/>
  <c r="W1789" i="18"/>
  <c r="W1788" i="18"/>
  <c r="W1787" i="18"/>
  <c r="W1786" i="18"/>
  <c r="W1785" i="18"/>
  <c r="W1784" i="18"/>
  <c r="W1783" i="18"/>
  <c r="W1782" i="18"/>
  <c r="W1781" i="18"/>
  <c r="W1780" i="18"/>
  <c r="W1779" i="18"/>
  <c r="W1778" i="18"/>
  <c r="W1777" i="18"/>
  <c r="W1776" i="18"/>
  <c r="W1775" i="18"/>
  <c r="W1774" i="18"/>
  <c r="W1773" i="18"/>
  <c r="W1772" i="18"/>
  <c r="W1771" i="18"/>
  <c r="W1770" i="18"/>
  <c r="W1769" i="18"/>
  <c r="W1768" i="18"/>
  <c r="W1767" i="18"/>
  <c r="W1766" i="18"/>
  <c r="W1765" i="18"/>
  <c r="W1764" i="18"/>
  <c r="W1763" i="18"/>
  <c r="W1762" i="18"/>
  <c r="W1761" i="18"/>
  <c r="W1760" i="18"/>
  <c r="W1759" i="18"/>
  <c r="W1758" i="18"/>
  <c r="W1757" i="18"/>
  <c r="W1756" i="18"/>
  <c r="W1755" i="18"/>
  <c r="W1754" i="18"/>
  <c r="W1753" i="18"/>
  <c r="W1752" i="18"/>
  <c r="W1751" i="18"/>
  <c r="W1750" i="18"/>
  <c r="W1749" i="18"/>
  <c r="W1748" i="18"/>
  <c r="W1747" i="18"/>
  <c r="W1746" i="18"/>
  <c r="W1745" i="18"/>
  <c r="W1744" i="18"/>
  <c r="W1743" i="18"/>
  <c r="W1742" i="18"/>
  <c r="W1741" i="18"/>
  <c r="W1740" i="18"/>
  <c r="W1739" i="18"/>
  <c r="W1738" i="18"/>
  <c r="W1737" i="18"/>
  <c r="W1736" i="18"/>
  <c r="W1735" i="18"/>
  <c r="W1734" i="18"/>
  <c r="W1733" i="18"/>
  <c r="W1732" i="18"/>
  <c r="W1731" i="18"/>
  <c r="W1730" i="18"/>
  <c r="W1729" i="18"/>
  <c r="W1728" i="18"/>
  <c r="W1727" i="18"/>
  <c r="W1726" i="18"/>
  <c r="W1725" i="18"/>
  <c r="W1724" i="18"/>
  <c r="W1723" i="18"/>
  <c r="W1722" i="18"/>
  <c r="W1721" i="18"/>
  <c r="W1720" i="18"/>
  <c r="W1719" i="18"/>
  <c r="W1718" i="18"/>
  <c r="W1717" i="18"/>
  <c r="W1716" i="18"/>
  <c r="W1715" i="18"/>
  <c r="W1714" i="18"/>
  <c r="W1713" i="18"/>
  <c r="W1712" i="18"/>
  <c r="W1711" i="18"/>
  <c r="W1710" i="18"/>
  <c r="W1709" i="18"/>
  <c r="W1708" i="18"/>
  <c r="W1707" i="18"/>
  <c r="W1706" i="18"/>
  <c r="W1705" i="18"/>
  <c r="W1704" i="18"/>
  <c r="W1703" i="18"/>
  <c r="W1702" i="18"/>
  <c r="W1701" i="18"/>
  <c r="W1700" i="18"/>
  <c r="W1699" i="18"/>
  <c r="W1698" i="18"/>
  <c r="W1697" i="18"/>
  <c r="W1696" i="18"/>
  <c r="W1695" i="18"/>
  <c r="W1694" i="18"/>
  <c r="W1693" i="18"/>
  <c r="W1692" i="18"/>
  <c r="W1691" i="18"/>
  <c r="W1690" i="18"/>
  <c r="W1689" i="18"/>
  <c r="W1688" i="18"/>
  <c r="W1687" i="18"/>
  <c r="W1686" i="18"/>
  <c r="W1685" i="18"/>
  <c r="W1684" i="18"/>
  <c r="W1683" i="18"/>
  <c r="W1682" i="18"/>
  <c r="W1681" i="18"/>
  <c r="W1680" i="18"/>
  <c r="W1679" i="18"/>
  <c r="W1678" i="18"/>
  <c r="W1677" i="18"/>
  <c r="W1676" i="18"/>
  <c r="W1675" i="18"/>
  <c r="W1674" i="18"/>
  <c r="W1673" i="18"/>
  <c r="W1672" i="18"/>
  <c r="W1671" i="18"/>
  <c r="W1670" i="18"/>
  <c r="W1669" i="18"/>
  <c r="W1668" i="18"/>
  <c r="W1667" i="18"/>
  <c r="W1666" i="18"/>
  <c r="W1665" i="18"/>
  <c r="W1664" i="18"/>
  <c r="W1663" i="18"/>
  <c r="W1662" i="18"/>
  <c r="W1661" i="18"/>
  <c r="W1660" i="18"/>
  <c r="W1659" i="18"/>
  <c r="W1658" i="18"/>
  <c r="W1657" i="18"/>
  <c r="W1656" i="18"/>
  <c r="W1655" i="18"/>
  <c r="W1654" i="18"/>
  <c r="W1653" i="18"/>
  <c r="W1652" i="18"/>
  <c r="W1651" i="18"/>
  <c r="W1650" i="18"/>
  <c r="W1649" i="18"/>
  <c r="W1648" i="18"/>
  <c r="W1647" i="18"/>
  <c r="W1646" i="18"/>
  <c r="W1645" i="18"/>
  <c r="W1644" i="18"/>
  <c r="W1643" i="18"/>
  <c r="W1642" i="18"/>
  <c r="W1641" i="18"/>
  <c r="W1640" i="18"/>
  <c r="W1639" i="18"/>
  <c r="W1638" i="18"/>
  <c r="W1637" i="18"/>
  <c r="W1636" i="18"/>
  <c r="W1635" i="18"/>
  <c r="W1634" i="18"/>
  <c r="W1633" i="18"/>
  <c r="W1632" i="18"/>
  <c r="W1631" i="18"/>
  <c r="W1630" i="18"/>
  <c r="W1629" i="18"/>
  <c r="W1628" i="18"/>
  <c r="W1627" i="18"/>
  <c r="W1626" i="18"/>
  <c r="W1625" i="18"/>
  <c r="W1624" i="18"/>
  <c r="W1623" i="18"/>
  <c r="W1622" i="18"/>
  <c r="W1621" i="18"/>
  <c r="W1620" i="18"/>
  <c r="W1619" i="18"/>
  <c r="W1618" i="18"/>
  <c r="W1617" i="18"/>
  <c r="W1616" i="18"/>
  <c r="W1615" i="18"/>
  <c r="W1614" i="18"/>
  <c r="W1613" i="18"/>
  <c r="W1612" i="18"/>
  <c r="W1611" i="18"/>
  <c r="W1610" i="18"/>
  <c r="W1609" i="18"/>
  <c r="W1608" i="18"/>
  <c r="W1607" i="18"/>
  <c r="W1606" i="18"/>
  <c r="W1605" i="18"/>
  <c r="W1604" i="18"/>
  <c r="W1603" i="18"/>
  <c r="W1602" i="18"/>
  <c r="W1601" i="18"/>
  <c r="W1600" i="18"/>
  <c r="W1599" i="18"/>
  <c r="W1598" i="18"/>
  <c r="W1597" i="18"/>
  <c r="W1596" i="18"/>
  <c r="W1595" i="18"/>
  <c r="W1594" i="18"/>
  <c r="W1593" i="18"/>
  <c r="W1592" i="18"/>
  <c r="W1591" i="18"/>
  <c r="W1590" i="18"/>
  <c r="W1589" i="18"/>
  <c r="W1588" i="18"/>
  <c r="W1587" i="18"/>
  <c r="W1586" i="18"/>
  <c r="W1585" i="18"/>
  <c r="W1584" i="18"/>
  <c r="W1583" i="18"/>
  <c r="W1582" i="18"/>
  <c r="W1581" i="18"/>
  <c r="W1580" i="18"/>
  <c r="W1579" i="18"/>
  <c r="W1578" i="18"/>
  <c r="W1577" i="18"/>
  <c r="W1576" i="18"/>
  <c r="W1575" i="18"/>
  <c r="W1574" i="18"/>
  <c r="W1573" i="18"/>
  <c r="W1572" i="18"/>
  <c r="W1571" i="18"/>
  <c r="W1570" i="18"/>
  <c r="W1569" i="18"/>
  <c r="W1568" i="18"/>
  <c r="W1567" i="18"/>
  <c r="W1566" i="18"/>
  <c r="W1565" i="18"/>
  <c r="W1564" i="18"/>
  <c r="W1563" i="18"/>
  <c r="W1562" i="18"/>
  <c r="W1561" i="18"/>
  <c r="W1560" i="18"/>
  <c r="W1559" i="18"/>
  <c r="W1558" i="18"/>
  <c r="W1557" i="18"/>
  <c r="W1556" i="18"/>
  <c r="W1555" i="18"/>
  <c r="W1554" i="18"/>
  <c r="W1553" i="18"/>
  <c r="W1552" i="18"/>
  <c r="W1551" i="18"/>
  <c r="W1550" i="18"/>
  <c r="W1549" i="18"/>
  <c r="W1548" i="18"/>
  <c r="W1547" i="18"/>
  <c r="W1546" i="18"/>
  <c r="W1545" i="18"/>
  <c r="W1544" i="18"/>
  <c r="W1543" i="18"/>
  <c r="W1542" i="18"/>
  <c r="W1541" i="18"/>
  <c r="W1540" i="18"/>
  <c r="W1539" i="18"/>
  <c r="W1538" i="18"/>
  <c r="W1537" i="18"/>
  <c r="W1536" i="18"/>
  <c r="W1535" i="18"/>
  <c r="W1534" i="18"/>
  <c r="W1533" i="18"/>
  <c r="W1532" i="18"/>
  <c r="W1531" i="18"/>
  <c r="W1530" i="18"/>
  <c r="W1529" i="18"/>
  <c r="W1528" i="18"/>
  <c r="W1527" i="18"/>
  <c r="W1526" i="18"/>
  <c r="W1525" i="18"/>
  <c r="W1524" i="18"/>
  <c r="W1523" i="18"/>
  <c r="W1522" i="18"/>
  <c r="W1521" i="18"/>
  <c r="W1520" i="18"/>
  <c r="W1519" i="18"/>
  <c r="W1518" i="18"/>
  <c r="W1517" i="18"/>
  <c r="W1516" i="18"/>
  <c r="W1515" i="18"/>
  <c r="W1514" i="18"/>
  <c r="W1513" i="18"/>
  <c r="W1512" i="18"/>
  <c r="W1511" i="18"/>
  <c r="W1510" i="18"/>
  <c r="W1509" i="18"/>
  <c r="W1508" i="18"/>
  <c r="W1507" i="18"/>
  <c r="W1506" i="18"/>
  <c r="W1505" i="18"/>
  <c r="W1504" i="18"/>
  <c r="W1503" i="18"/>
  <c r="W1502" i="18"/>
  <c r="W1501" i="18"/>
  <c r="W1500" i="18"/>
  <c r="W1499" i="18"/>
  <c r="W1498" i="18"/>
  <c r="W1497" i="18"/>
  <c r="W1496" i="18"/>
  <c r="W1495" i="18"/>
  <c r="W1494" i="18"/>
  <c r="W1493" i="18"/>
  <c r="W1492" i="18"/>
  <c r="W1491" i="18"/>
  <c r="W1490" i="18"/>
  <c r="W1489" i="18"/>
  <c r="W1488" i="18"/>
  <c r="W1487" i="18"/>
  <c r="W1486" i="18"/>
  <c r="W1485" i="18"/>
  <c r="W1484" i="18"/>
  <c r="W1483" i="18"/>
  <c r="W1482" i="18"/>
  <c r="W1481" i="18"/>
  <c r="W1480" i="18"/>
  <c r="W1479" i="18"/>
  <c r="W1478" i="18"/>
  <c r="W1477" i="18"/>
  <c r="W1476" i="18"/>
  <c r="W1475" i="18"/>
  <c r="W1474" i="18"/>
  <c r="W1473" i="18"/>
  <c r="W1472" i="18"/>
  <c r="W1471" i="18"/>
  <c r="W1470" i="18"/>
  <c r="W1469" i="18"/>
  <c r="W1468" i="18"/>
  <c r="W1467" i="18"/>
  <c r="W1466" i="18"/>
  <c r="W1465" i="18"/>
  <c r="W1464" i="18"/>
  <c r="W1463" i="18"/>
  <c r="W1462" i="18"/>
  <c r="W1461" i="18"/>
  <c r="W1460" i="18"/>
  <c r="W1459" i="18"/>
  <c r="W1458" i="18"/>
  <c r="W1457" i="18"/>
  <c r="W1456" i="18"/>
  <c r="W1455" i="18"/>
  <c r="W1454" i="18"/>
  <c r="W1453" i="18"/>
  <c r="W1452" i="18"/>
  <c r="W1451" i="18"/>
  <c r="W1450" i="18"/>
  <c r="W1449" i="18"/>
  <c r="W1448" i="18"/>
  <c r="W1447" i="18"/>
  <c r="W1446" i="18"/>
  <c r="W1445" i="18"/>
  <c r="W1444" i="18"/>
  <c r="W1443" i="18"/>
  <c r="W1442" i="18"/>
  <c r="W1441" i="18"/>
  <c r="W1440" i="18"/>
  <c r="W1439" i="18"/>
  <c r="W1438" i="18"/>
  <c r="W1437" i="18"/>
  <c r="W1436" i="18"/>
  <c r="W1435" i="18"/>
  <c r="W1434" i="18"/>
  <c r="W1433" i="18"/>
  <c r="W1432" i="18"/>
  <c r="W1431" i="18"/>
  <c r="W1430" i="18"/>
  <c r="W1429" i="18"/>
  <c r="W1428" i="18"/>
  <c r="W1427" i="18"/>
  <c r="W1426" i="18"/>
  <c r="W1425" i="18"/>
  <c r="W1424" i="18"/>
  <c r="W1423" i="18"/>
  <c r="W1422" i="18"/>
  <c r="W1421" i="18"/>
  <c r="W1420" i="18"/>
  <c r="W1419" i="18"/>
  <c r="W1418" i="18"/>
  <c r="W1417" i="18"/>
  <c r="W1416" i="18"/>
  <c r="W1415" i="18"/>
  <c r="W1414" i="18"/>
  <c r="W1413" i="18"/>
  <c r="W1412" i="18"/>
  <c r="W1411" i="18"/>
  <c r="W1410" i="18"/>
  <c r="W1409" i="18"/>
  <c r="W1408" i="18"/>
  <c r="W1407" i="18"/>
  <c r="W1406" i="18"/>
  <c r="W1405" i="18"/>
  <c r="W1404" i="18"/>
  <c r="W1403" i="18"/>
  <c r="W1402" i="18"/>
  <c r="W1401" i="18"/>
  <c r="W1400" i="18"/>
  <c r="W1399" i="18"/>
  <c r="W1398" i="18"/>
  <c r="W1397" i="18"/>
  <c r="W1396" i="18"/>
  <c r="W1395" i="18"/>
  <c r="W1394" i="18"/>
  <c r="W1393" i="18"/>
  <c r="W1392" i="18"/>
  <c r="W1391" i="18"/>
  <c r="W1390" i="18"/>
  <c r="W1389" i="18"/>
  <c r="W1388" i="18"/>
  <c r="W1387" i="18"/>
  <c r="W1386" i="18"/>
  <c r="W1385" i="18"/>
  <c r="W1384" i="18"/>
  <c r="W1383" i="18"/>
  <c r="W1382" i="18"/>
  <c r="W1381" i="18"/>
  <c r="W1380" i="18"/>
  <c r="W1379" i="18"/>
  <c r="W1378" i="18"/>
  <c r="W1377" i="18"/>
  <c r="W1376" i="18"/>
  <c r="W1375" i="18"/>
  <c r="W1374" i="18"/>
  <c r="W1373" i="18"/>
  <c r="W1372" i="18"/>
  <c r="W1371" i="18"/>
  <c r="W1370" i="18"/>
  <c r="W1369" i="18"/>
  <c r="W1368" i="18"/>
  <c r="W1367" i="18"/>
  <c r="W1366" i="18"/>
  <c r="W1365" i="18"/>
  <c r="W1364" i="18"/>
  <c r="W1363" i="18"/>
  <c r="W1362" i="18"/>
  <c r="W1361" i="18"/>
  <c r="W1360" i="18"/>
  <c r="W1359" i="18"/>
  <c r="W1358" i="18"/>
  <c r="W1357" i="18"/>
  <c r="W1356" i="18"/>
  <c r="W1355" i="18"/>
  <c r="W1354" i="18"/>
  <c r="W1353" i="18"/>
  <c r="W1352" i="18"/>
  <c r="W1351" i="18"/>
  <c r="W1350" i="18"/>
  <c r="W1349" i="18"/>
  <c r="W1348" i="18"/>
  <c r="W1347" i="18"/>
  <c r="W1346" i="18"/>
  <c r="W1345" i="18"/>
  <c r="W1344" i="18"/>
  <c r="W1343" i="18"/>
  <c r="W1342" i="18"/>
  <c r="W1341" i="18"/>
  <c r="W1340" i="18"/>
  <c r="W1339" i="18"/>
  <c r="W1338" i="18"/>
  <c r="W1337" i="18"/>
  <c r="W1336" i="18"/>
  <c r="W1335" i="18"/>
  <c r="W1334" i="18"/>
  <c r="W1333" i="18"/>
  <c r="W1332" i="18"/>
  <c r="W1331" i="18"/>
  <c r="W1330" i="18"/>
  <c r="W1329" i="18"/>
  <c r="W1328" i="18"/>
  <c r="W1327" i="18"/>
  <c r="W1326" i="18"/>
  <c r="W1325" i="18"/>
  <c r="W1324" i="18"/>
  <c r="W1323" i="18"/>
  <c r="W1322" i="18"/>
  <c r="W1321" i="18"/>
  <c r="W1320" i="18"/>
  <c r="W1319" i="18"/>
  <c r="W1318" i="18"/>
  <c r="W1317" i="18"/>
  <c r="W1316" i="18"/>
  <c r="W1315" i="18"/>
  <c r="W1314" i="18"/>
  <c r="W1313" i="18"/>
  <c r="W1312" i="18"/>
  <c r="W1311" i="18"/>
  <c r="W1310" i="18"/>
  <c r="W1309" i="18"/>
  <c r="W1308" i="18"/>
  <c r="W1307" i="18"/>
  <c r="W1306" i="18"/>
  <c r="W1305" i="18"/>
  <c r="W1304" i="18"/>
  <c r="W1303" i="18"/>
  <c r="W1302" i="18"/>
  <c r="W1301" i="18"/>
  <c r="W1300" i="18"/>
  <c r="W1299" i="18"/>
  <c r="W1298" i="18"/>
  <c r="W1297" i="18"/>
  <c r="W1296" i="18"/>
  <c r="W1295" i="18"/>
  <c r="W1294" i="18"/>
  <c r="W1293" i="18"/>
  <c r="W1292" i="18"/>
  <c r="W1291" i="18"/>
  <c r="W1290" i="18"/>
  <c r="W1289" i="18"/>
  <c r="W1288" i="18"/>
  <c r="W1287" i="18"/>
  <c r="W1286" i="18"/>
  <c r="W1285" i="18"/>
  <c r="W1284" i="18"/>
  <c r="W1283" i="18"/>
  <c r="W1282" i="18"/>
  <c r="W1281" i="18"/>
  <c r="W1280" i="18"/>
  <c r="W1279" i="18"/>
  <c r="W1278" i="18"/>
  <c r="W1277" i="18"/>
  <c r="W1276" i="18"/>
  <c r="W1275" i="18"/>
  <c r="W1274" i="18"/>
  <c r="W1273" i="18"/>
  <c r="W1272" i="18"/>
  <c r="W1271" i="18"/>
  <c r="W1270" i="18"/>
  <c r="W1269" i="18"/>
  <c r="W1268" i="18"/>
  <c r="W1267" i="18"/>
  <c r="W1266" i="18"/>
  <c r="W1265" i="18"/>
  <c r="W1264" i="18"/>
  <c r="W1263" i="18"/>
  <c r="W1262" i="18"/>
  <c r="W1261" i="18"/>
  <c r="W1260" i="18"/>
  <c r="W1259" i="18"/>
  <c r="W1258" i="18"/>
  <c r="W1257" i="18"/>
  <c r="W1256" i="18"/>
  <c r="W1255" i="18"/>
  <c r="W1254" i="18"/>
  <c r="W1253" i="18"/>
  <c r="W1252" i="18"/>
  <c r="W1251" i="18"/>
  <c r="W1250" i="18"/>
  <c r="W1249" i="18"/>
  <c r="W1248" i="18"/>
  <c r="W1247" i="18"/>
  <c r="W1246" i="18"/>
  <c r="W1245" i="18"/>
  <c r="W1244" i="18"/>
  <c r="W1243" i="18"/>
  <c r="W1242" i="18"/>
  <c r="W1241" i="18"/>
  <c r="W1240" i="18"/>
  <c r="W1239" i="18"/>
  <c r="W1238" i="18"/>
  <c r="W1237" i="18"/>
  <c r="W1236" i="18"/>
  <c r="W1235" i="18"/>
  <c r="W1234" i="18"/>
  <c r="W1233" i="18"/>
  <c r="W1232" i="18"/>
  <c r="W1231" i="18"/>
  <c r="W1230" i="18"/>
  <c r="W1229" i="18"/>
  <c r="W1228" i="18"/>
  <c r="W1227" i="18"/>
  <c r="W1226" i="18"/>
  <c r="W1225" i="18"/>
  <c r="W1224" i="18"/>
  <c r="W1223" i="18"/>
  <c r="W1222" i="18"/>
  <c r="W1221" i="18"/>
  <c r="W1220" i="18"/>
  <c r="W1219" i="18"/>
  <c r="W1218" i="18"/>
  <c r="W1217" i="18"/>
  <c r="W1216" i="18"/>
  <c r="W1215" i="18"/>
  <c r="W1214" i="18"/>
  <c r="W1213" i="18"/>
  <c r="W1212" i="18"/>
  <c r="W1211" i="18"/>
  <c r="W1210" i="18"/>
  <c r="W1209" i="18"/>
  <c r="W1208" i="18"/>
  <c r="W1207" i="18"/>
  <c r="W1206" i="18"/>
  <c r="W1205" i="18"/>
  <c r="W1204" i="18"/>
  <c r="W1203" i="18"/>
  <c r="W1202" i="18"/>
  <c r="W1201" i="18"/>
  <c r="W1200" i="18"/>
  <c r="W1199" i="18"/>
  <c r="W1198" i="18"/>
  <c r="W1197" i="18"/>
  <c r="W1196" i="18"/>
  <c r="W1195" i="18"/>
  <c r="W1194" i="18"/>
  <c r="W1193" i="18"/>
  <c r="W1192" i="18"/>
  <c r="W1191" i="18"/>
  <c r="W1190" i="18"/>
  <c r="W1189" i="18"/>
  <c r="W1188" i="18"/>
  <c r="W1187" i="18"/>
  <c r="W1186" i="18"/>
  <c r="W1185" i="18"/>
  <c r="W1184" i="18"/>
  <c r="W1183" i="18"/>
  <c r="W1182" i="18"/>
  <c r="W1181" i="18"/>
  <c r="W1180" i="18"/>
  <c r="W1179" i="18"/>
  <c r="W1178" i="18"/>
  <c r="W1177" i="18"/>
  <c r="W1176" i="18"/>
  <c r="W1175" i="18"/>
  <c r="W1174" i="18"/>
  <c r="W1173" i="18"/>
  <c r="W1172" i="18"/>
  <c r="W1171" i="18"/>
  <c r="W1170" i="18"/>
  <c r="W1169" i="18"/>
  <c r="W1168" i="18"/>
  <c r="W1167" i="18"/>
  <c r="W1166" i="18"/>
  <c r="W1165" i="18"/>
  <c r="W1164" i="18"/>
  <c r="W1163" i="18"/>
  <c r="W1162" i="18"/>
  <c r="W1161" i="18"/>
  <c r="W1160" i="18"/>
  <c r="W1159" i="18"/>
  <c r="W1158" i="18"/>
  <c r="W1157" i="18"/>
  <c r="W1156" i="18"/>
  <c r="W1155" i="18"/>
  <c r="W1154" i="18"/>
  <c r="W1153" i="18"/>
  <c r="W1152" i="18"/>
  <c r="W1151" i="18"/>
  <c r="W1150" i="18"/>
  <c r="W1149" i="18"/>
  <c r="W1148" i="18"/>
  <c r="W1147" i="18"/>
  <c r="W1146" i="18"/>
  <c r="W1145" i="18"/>
  <c r="W1144" i="18"/>
  <c r="W1143" i="18"/>
  <c r="W1142" i="18"/>
  <c r="W1141" i="18"/>
  <c r="W1140" i="18"/>
  <c r="W1139" i="18"/>
  <c r="W1138" i="18"/>
  <c r="W1137" i="18"/>
  <c r="W1136" i="18"/>
  <c r="W1135" i="18"/>
  <c r="W1134" i="18"/>
  <c r="W1133" i="18"/>
  <c r="W1132" i="18"/>
  <c r="W1131" i="18"/>
  <c r="W1130" i="18"/>
  <c r="W1129" i="18"/>
  <c r="W1128" i="18"/>
  <c r="W1127" i="18"/>
  <c r="W1126" i="18"/>
  <c r="W1125" i="18"/>
  <c r="W1124" i="18"/>
  <c r="W1123" i="18"/>
  <c r="W1122" i="18"/>
  <c r="W1121" i="18"/>
  <c r="W1120" i="18"/>
  <c r="W1119" i="18"/>
  <c r="W1118" i="18"/>
  <c r="W1117" i="18"/>
  <c r="W1116" i="18"/>
  <c r="W1115" i="18"/>
  <c r="W1114" i="18"/>
  <c r="W1113" i="18"/>
  <c r="W1112" i="18"/>
  <c r="W1111" i="18"/>
  <c r="W1110" i="18"/>
  <c r="W1109" i="18"/>
  <c r="W1108" i="18"/>
  <c r="W1107" i="18"/>
  <c r="W1106" i="18"/>
  <c r="W1105" i="18"/>
  <c r="W1104" i="18"/>
  <c r="W1103" i="18"/>
  <c r="W1102" i="18"/>
  <c r="W1101" i="18"/>
  <c r="W1100" i="18"/>
  <c r="W1099" i="18"/>
  <c r="W1098" i="18"/>
  <c r="W1097" i="18"/>
  <c r="W1096" i="18"/>
  <c r="W1095" i="18"/>
  <c r="W1094" i="18"/>
  <c r="W1093" i="18"/>
  <c r="W1092" i="18"/>
  <c r="W1091" i="18"/>
  <c r="W1090" i="18"/>
  <c r="W1089" i="18"/>
  <c r="W1088" i="18"/>
  <c r="W1087" i="18"/>
  <c r="W1086" i="18"/>
  <c r="W1085" i="18"/>
  <c r="W1084" i="18"/>
  <c r="W1083" i="18"/>
  <c r="W1082" i="18"/>
  <c r="W1081" i="18"/>
  <c r="W1080" i="18"/>
  <c r="W1079" i="18"/>
  <c r="W1078" i="18"/>
  <c r="W1077" i="18"/>
  <c r="W1076" i="18"/>
  <c r="W1075" i="18"/>
  <c r="W1074" i="18"/>
  <c r="W1073" i="18"/>
  <c r="W1072" i="18"/>
  <c r="W1071" i="18"/>
  <c r="W1070" i="18"/>
  <c r="W1069" i="18"/>
  <c r="W1068" i="18"/>
  <c r="W1067" i="18"/>
  <c r="W1066" i="18"/>
  <c r="W1065" i="18"/>
  <c r="W1064" i="18"/>
  <c r="W1063" i="18"/>
  <c r="W1062" i="18"/>
  <c r="W1061" i="18"/>
  <c r="W1060" i="18"/>
  <c r="W1059" i="18"/>
  <c r="W1058" i="18"/>
  <c r="W1057" i="18"/>
  <c r="W1056" i="18"/>
  <c r="W1055" i="18"/>
  <c r="W1054" i="18"/>
  <c r="W1053" i="18"/>
  <c r="W1052" i="18"/>
  <c r="W1051" i="18"/>
  <c r="W1050" i="18"/>
  <c r="W1049" i="18"/>
  <c r="W1048" i="18"/>
  <c r="W1047" i="18"/>
  <c r="W1046" i="18"/>
  <c r="W1045" i="18"/>
  <c r="W1044" i="18"/>
  <c r="W1043" i="18"/>
  <c r="W1042" i="18"/>
  <c r="W1041" i="18"/>
  <c r="W1040" i="18"/>
  <c r="W1039" i="18"/>
  <c r="W1038" i="18"/>
  <c r="W1037" i="18"/>
  <c r="W1036" i="18"/>
  <c r="W1035" i="18"/>
  <c r="W1034" i="18"/>
  <c r="W1033" i="18"/>
  <c r="W1032" i="18"/>
  <c r="W1031" i="18"/>
  <c r="W1030" i="18"/>
  <c r="W1029" i="18"/>
  <c r="W1028" i="18"/>
  <c r="W1027" i="18"/>
  <c r="W1026" i="18"/>
  <c r="W1025" i="18"/>
  <c r="W1024" i="18"/>
  <c r="W1023" i="18"/>
  <c r="W1022" i="18"/>
  <c r="W1021" i="18"/>
  <c r="W1020" i="18"/>
  <c r="W1019" i="18"/>
  <c r="W1018" i="18"/>
  <c r="W1017" i="18"/>
  <c r="W1016" i="18"/>
  <c r="W1015" i="18"/>
  <c r="W1014" i="18"/>
  <c r="W1013" i="18"/>
  <c r="W1012" i="18"/>
  <c r="W1011" i="18"/>
  <c r="W1010" i="18"/>
  <c r="W1009" i="18"/>
  <c r="W1008" i="18"/>
  <c r="W1007" i="18"/>
  <c r="W1006" i="18"/>
  <c r="W1005" i="18"/>
  <c r="W1004" i="18"/>
  <c r="W1003" i="18"/>
  <c r="W1002" i="18"/>
  <c r="W1001" i="18"/>
  <c r="W1000" i="18"/>
  <c r="W999" i="18"/>
  <c r="W998" i="18"/>
  <c r="W997" i="18"/>
  <c r="W996" i="18"/>
  <c r="W995" i="18"/>
  <c r="W994" i="18"/>
  <c r="W993" i="18"/>
  <c r="W992" i="18"/>
  <c r="W991" i="18"/>
  <c r="W990" i="18"/>
  <c r="W989" i="18"/>
  <c r="W988" i="18"/>
  <c r="W987" i="18"/>
  <c r="W986" i="18"/>
  <c r="W985" i="18"/>
  <c r="W984" i="18"/>
  <c r="W983" i="18"/>
  <c r="W982" i="18"/>
  <c r="W981" i="18"/>
  <c r="W980" i="18"/>
  <c r="W979" i="18"/>
  <c r="W978" i="18"/>
  <c r="W977" i="18"/>
  <c r="W976" i="18"/>
  <c r="W975" i="18"/>
  <c r="W974" i="18"/>
  <c r="W973" i="18"/>
  <c r="W972" i="18"/>
  <c r="W971" i="18"/>
  <c r="W970" i="18"/>
  <c r="W969" i="18"/>
  <c r="W968" i="18"/>
  <c r="W967" i="18"/>
  <c r="W966" i="18"/>
  <c r="W965" i="18"/>
  <c r="W964" i="18"/>
  <c r="W963" i="18"/>
  <c r="W962" i="18"/>
  <c r="W961" i="18"/>
  <c r="W960" i="18"/>
  <c r="W959" i="18"/>
  <c r="W958" i="18"/>
  <c r="W957" i="18"/>
  <c r="W956" i="18"/>
  <c r="W955" i="18"/>
  <c r="W954" i="18"/>
  <c r="W953" i="18"/>
  <c r="W952" i="18"/>
  <c r="W951" i="18"/>
  <c r="W950" i="18"/>
  <c r="W949" i="18"/>
  <c r="W948" i="18"/>
  <c r="W947" i="18"/>
  <c r="W946" i="18"/>
  <c r="W945" i="18"/>
  <c r="W944" i="18"/>
  <c r="W943" i="18"/>
  <c r="W942" i="18"/>
  <c r="W941" i="18"/>
  <c r="W940" i="18"/>
  <c r="W939" i="18"/>
  <c r="W938" i="18"/>
  <c r="W937" i="18"/>
  <c r="W936" i="18"/>
  <c r="W935" i="18"/>
  <c r="W934" i="18"/>
  <c r="W933" i="18"/>
  <c r="W932" i="18"/>
  <c r="W931" i="18"/>
  <c r="W930" i="18"/>
  <c r="W929" i="18"/>
  <c r="W928" i="18"/>
  <c r="W927" i="18"/>
  <c r="W926" i="18"/>
  <c r="W925" i="18"/>
  <c r="W924" i="18"/>
  <c r="W923" i="18"/>
  <c r="W922" i="18"/>
  <c r="W921" i="18"/>
  <c r="W920" i="18"/>
  <c r="W919" i="18"/>
  <c r="W918" i="18"/>
  <c r="W917" i="18"/>
  <c r="W916" i="18"/>
  <c r="W915" i="18"/>
  <c r="W914" i="18"/>
  <c r="W913" i="18"/>
  <c r="W912" i="18"/>
  <c r="W911" i="18"/>
  <c r="W910" i="18"/>
  <c r="W909" i="18"/>
  <c r="W908" i="18"/>
  <c r="W907" i="18"/>
  <c r="W906" i="18"/>
  <c r="W905" i="18"/>
  <c r="W904" i="18"/>
  <c r="W903" i="18"/>
  <c r="W902" i="18"/>
  <c r="W901" i="18"/>
  <c r="W900" i="18"/>
  <c r="W899" i="18"/>
  <c r="W898" i="18"/>
  <c r="W897" i="18"/>
  <c r="W896" i="18"/>
  <c r="W895" i="18"/>
  <c r="W894" i="18"/>
  <c r="W893" i="18"/>
  <c r="W892" i="18"/>
  <c r="W891" i="18"/>
  <c r="W890" i="18"/>
  <c r="W889" i="18"/>
  <c r="W888" i="18"/>
  <c r="W887" i="18"/>
  <c r="W886" i="18"/>
  <c r="W885" i="18"/>
  <c r="W884" i="18"/>
  <c r="W883" i="18"/>
  <c r="W882" i="18"/>
  <c r="W881" i="18"/>
  <c r="W880" i="18"/>
  <c r="W879" i="18"/>
  <c r="W878" i="18"/>
  <c r="W877" i="18"/>
  <c r="W876" i="18"/>
  <c r="W875" i="18"/>
  <c r="W874" i="18"/>
  <c r="W873" i="18"/>
  <c r="W872" i="18"/>
  <c r="W871" i="18"/>
  <c r="W870" i="18"/>
  <c r="W869" i="18"/>
  <c r="W868" i="18"/>
  <c r="W867" i="18"/>
  <c r="W866" i="18"/>
  <c r="W865" i="18"/>
  <c r="W864" i="18"/>
  <c r="W863" i="18"/>
  <c r="W862" i="18"/>
  <c r="W861" i="18"/>
  <c r="W860" i="18"/>
  <c r="W859" i="18"/>
  <c r="W858" i="18"/>
  <c r="W857" i="18"/>
  <c r="W856" i="18"/>
  <c r="W855" i="18"/>
  <c r="W854" i="18"/>
  <c r="W853" i="18"/>
  <c r="W852" i="18"/>
  <c r="W851" i="18"/>
  <c r="W850" i="18"/>
  <c r="W849" i="18"/>
  <c r="W848" i="18"/>
  <c r="W847" i="18"/>
  <c r="W846" i="18"/>
  <c r="W845" i="18"/>
  <c r="W844" i="18"/>
  <c r="W843" i="18"/>
  <c r="W842" i="18"/>
  <c r="W841" i="18"/>
  <c r="W840" i="18"/>
  <c r="W839" i="18"/>
  <c r="W838" i="18"/>
  <c r="W837" i="18"/>
  <c r="W836" i="18"/>
  <c r="W835" i="18"/>
  <c r="W834" i="18"/>
  <c r="W833" i="18"/>
  <c r="W832" i="18"/>
  <c r="W831" i="18"/>
  <c r="W830" i="18"/>
  <c r="W829" i="18"/>
  <c r="W828" i="18"/>
  <c r="W827" i="18"/>
  <c r="W826" i="18"/>
  <c r="W825" i="18"/>
  <c r="W824" i="18"/>
  <c r="W823" i="18"/>
  <c r="W822" i="18"/>
  <c r="W821" i="18"/>
  <c r="W820" i="18"/>
  <c r="W819" i="18"/>
  <c r="W818" i="18"/>
  <c r="W817" i="18"/>
  <c r="W816" i="18"/>
  <c r="W815" i="18"/>
  <c r="W814" i="18"/>
  <c r="W813" i="18"/>
  <c r="W812" i="18"/>
  <c r="W811" i="18"/>
  <c r="W810" i="18"/>
  <c r="W809" i="18"/>
  <c r="W808" i="18"/>
  <c r="W807" i="18"/>
  <c r="W806" i="18"/>
  <c r="W805" i="18"/>
  <c r="W804" i="18"/>
  <c r="W803" i="18"/>
  <c r="W802" i="18"/>
  <c r="W801" i="18"/>
  <c r="W800" i="18"/>
  <c r="W799" i="18"/>
  <c r="W798" i="18"/>
  <c r="W797" i="18"/>
  <c r="W796" i="18"/>
  <c r="W795" i="18"/>
  <c r="W794" i="18"/>
  <c r="W793" i="18"/>
  <c r="W792" i="18"/>
  <c r="W791" i="18"/>
  <c r="W790" i="18"/>
  <c r="W789" i="18"/>
  <c r="W788" i="18"/>
  <c r="W787" i="18"/>
  <c r="W786" i="18"/>
  <c r="W785" i="18"/>
  <c r="W784" i="18"/>
  <c r="W783" i="18"/>
  <c r="W782" i="18"/>
  <c r="W781" i="18"/>
  <c r="W780" i="18"/>
  <c r="W779" i="18"/>
  <c r="W778" i="18"/>
  <c r="W777" i="18"/>
  <c r="W776" i="18"/>
  <c r="W775" i="18"/>
  <c r="W774" i="18"/>
  <c r="W773" i="18"/>
  <c r="W772" i="18"/>
  <c r="W771" i="18"/>
  <c r="W770" i="18"/>
  <c r="W769" i="18"/>
  <c r="W768" i="18"/>
  <c r="W767" i="18"/>
  <c r="W766" i="18"/>
  <c r="W765" i="18"/>
  <c r="W764" i="18"/>
  <c r="W763" i="18"/>
  <c r="W762" i="18"/>
  <c r="W761" i="18"/>
  <c r="W760" i="18"/>
  <c r="W759" i="18"/>
  <c r="W758" i="18"/>
  <c r="W757" i="18"/>
  <c r="W756" i="18"/>
  <c r="W755" i="18"/>
  <c r="W754" i="18"/>
  <c r="W753" i="18"/>
  <c r="W752" i="18"/>
  <c r="W751" i="18"/>
  <c r="W750" i="18"/>
  <c r="W749" i="18"/>
  <c r="W748" i="18"/>
  <c r="W747" i="18"/>
  <c r="W746" i="18"/>
  <c r="W745" i="18"/>
  <c r="W744" i="18"/>
  <c r="W743" i="18"/>
  <c r="W742" i="18"/>
  <c r="W741" i="18"/>
  <c r="W740" i="18"/>
  <c r="W739" i="18"/>
  <c r="W738" i="18"/>
  <c r="W737" i="18"/>
  <c r="W736" i="18"/>
  <c r="W735" i="18"/>
  <c r="W734" i="18"/>
  <c r="W733" i="18"/>
  <c r="W732" i="18"/>
  <c r="W731" i="18"/>
  <c r="W730" i="18"/>
  <c r="W729" i="18"/>
  <c r="W728" i="18"/>
  <c r="W727" i="18"/>
  <c r="W726" i="18"/>
  <c r="W725" i="18"/>
  <c r="W724" i="18"/>
  <c r="W723" i="18"/>
  <c r="W722" i="18"/>
  <c r="W721" i="18"/>
  <c r="W720" i="18"/>
  <c r="W719" i="18"/>
  <c r="W718" i="18"/>
  <c r="W717" i="18"/>
  <c r="W716" i="18"/>
  <c r="W715" i="18"/>
  <c r="W714" i="18"/>
  <c r="W713" i="18"/>
  <c r="W712" i="18"/>
  <c r="W711" i="18"/>
  <c r="W710" i="18"/>
  <c r="W709" i="18"/>
  <c r="W708" i="18"/>
  <c r="W707" i="18"/>
  <c r="W706" i="18"/>
  <c r="W705" i="18"/>
  <c r="W704" i="18"/>
  <c r="W703" i="18"/>
  <c r="W702" i="18"/>
  <c r="W701" i="18"/>
  <c r="W700" i="18"/>
  <c r="W699" i="18"/>
  <c r="W698" i="18"/>
  <c r="W697" i="18"/>
  <c r="W696" i="18"/>
  <c r="W695" i="18"/>
  <c r="W694" i="18"/>
  <c r="W693" i="18"/>
  <c r="W692" i="18"/>
  <c r="W691" i="18"/>
  <c r="W690" i="18"/>
  <c r="W689" i="18"/>
  <c r="W688" i="18"/>
  <c r="W687" i="18"/>
  <c r="W686" i="18"/>
  <c r="W685" i="18"/>
  <c r="W684" i="18"/>
  <c r="W683" i="18"/>
  <c r="W682" i="18"/>
  <c r="W681" i="18"/>
  <c r="W680" i="18"/>
  <c r="W679" i="18"/>
  <c r="W678" i="18"/>
  <c r="W677" i="18"/>
  <c r="W676" i="18"/>
  <c r="W675" i="18"/>
  <c r="W674" i="18"/>
  <c r="W673" i="18"/>
  <c r="W672" i="18"/>
  <c r="W671" i="18"/>
  <c r="W670" i="18"/>
  <c r="W669" i="18"/>
  <c r="W668" i="18"/>
  <c r="W667" i="18"/>
  <c r="W666" i="18"/>
  <c r="W665" i="18"/>
  <c r="W664" i="18"/>
  <c r="W663" i="18"/>
  <c r="W662" i="18"/>
  <c r="W661" i="18"/>
  <c r="W660" i="18"/>
  <c r="W659" i="18"/>
  <c r="W658" i="18"/>
  <c r="W657" i="18"/>
  <c r="W656" i="18"/>
  <c r="W655" i="18"/>
  <c r="W654" i="18"/>
  <c r="W653" i="18"/>
  <c r="W652" i="18"/>
  <c r="W651" i="18"/>
  <c r="W650" i="18"/>
  <c r="W649" i="18"/>
  <c r="W648" i="18"/>
  <c r="W647" i="18"/>
  <c r="W646" i="18"/>
  <c r="W645" i="18"/>
  <c r="W644" i="18"/>
  <c r="W643" i="18"/>
  <c r="W642" i="18"/>
  <c r="W641" i="18"/>
  <c r="W640" i="18"/>
  <c r="W639" i="18"/>
  <c r="W638" i="18"/>
  <c r="W637" i="18"/>
  <c r="W636" i="18"/>
  <c r="W635" i="18"/>
  <c r="W634" i="18"/>
  <c r="W633" i="18"/>
  <c r="W632" i="18"/>
  <c r="W631" i="18"/>
  <c r="W630" i="18"/>
  <c r="W629" i="18"/>
  <c r="W628" i="18"/>
  <c r="W627" i="18"/>
  <c r="W626" i="18"/>
  <c r="W625" i="18"/>
  <c r="W624" i="18"/>
  <c r="W623" i="18"/>
  <c r="W622" i="18"/>
  <c r="W621" i="18"/>
  <c r="W620" i="18"/>
  <c r="W619" i="18"/>
  <c r="W618" i="18"/>
  <c r="W617" i="18"/>
  <c r="W616" i="18"/>
  <c r="W615" i="18"/>
  <c r="W614" i="18"/>
  <c r="W613" i="18"/>
  <c r="W612" i="18"/>
  <c r="W611" i="18"/>
  <c r="W610" i="18"/>
  <c r="W609" i="18"/>
  <c r="W608" i="18"/>
  <c r="W607" i="18"/>
  <c r="W606" i="18"/>
  <c r="W605" i="18"/>
  <c r="W604" i="18"/>
  <c r="W603" i="18"/>
  <c r="W602" i="18"/>
  <c r="W601" i="18"/>
  <c r="W600" i="18"/>
  <c r="W599" i="18"/>
  <c r="W598" i="18"/>
  <c r="W597" i="18"/>
  <c r="W596" i="18"/>
  <c r="W595" i="18"/>
  <c r="W594" i="18"/>
  <c r="W593" i="18"/>
  <c r="W592" i="18"/>
  <c r="W591" i="18"/>
  <c r="W590" i="18"/>
  <c r="W589" i="18"/>
  <c r="W588" i="18"/>
  <c r="W587" i="18"/>
  <c r="W586" i="18"/>
  <c r="W585" i="18"/>
  <c r="W584" i="18"/>
  <c r="W583" i="18"/>
  <c r="W582" i="18"/>
  <c r="W581" i="18"/>
  <c r="W580" i="18"/>
  <c r="W579" i="18"/>
  <c r="W578" i="18"/>
  <c r="W577" i="18"/>
  <c r="W576" i="18"/>
  <c r="W575" i="18"/>
  <c r="W574" i="18"/>
  <c r="W573" i="18"/>
  <c r="W572" i="18"/>
  <c r="W571" i="18"/>
  <c r="W570" i="18"/>
  <c r="W569" i="18"/>
  <c r="W568" i="18"/>
  <c r="W567" i="18"/>
  <c r="W566" i="18"/>
  <c r="W565" i="18"/>
  <c r="W564" i="18"/>
  <c r="W563" i="18"/>
  <c r="W562" i="18"/>
  <c r="W561" i="18"/>
  <c r="W560" i="18"/>
  <c r="W559" i="18"/>
  <c r="W558" i="18"/>
  <c r="W557" i="18"/>
  <c r="W556" i="18"/>
  <c r="W555" i="18"/>
  <c r="W554" i="18"/>
  <c r="W553" i="18"/>
  <c r="W552" i="18"/>
  <c r="W551" i="18"/>
  <c r="W550" i="18"/>
  <c r="W549" i="18"/>
  <c r="W548" i="18"/>
  <c r="W547" i="18"/>
  <c r="W546" i="18"/>
  <c r="W545" i="18"/>
  <c r="W544" i="18"/>
  <c r="W543" i="18"/>
  <c r="W542" i="18"/>
  <c r="W541" i="18"/>
  <c r="W540" i="18"/>
  <c r="W539" i="18"/>
  <c r="W538" i="18"/>
  <c r="W537" i="18"/>
  <c r="W536" i="18"/>
  <c r="W535" i="18"/>
  <c r="W534" i="18"/>
  <c r="W533" i="18"/>
  <c r="W532" i="18"/>
  <c r="W531" i="18"/>
  <c r="W530" i="18"/>
  <c r="W529" i="18"/>
  <c r="W528" i="18"/>
  <c r="W527" i="18"/>
  <c r="W526" i="18"/>
  <c r="W525" i="18"/>
  <c r="W524" i="18"/>
  <c r="W523" i="18"/>
  <c r="W522" i="18"/>
  <c r="W521" i="18"/>
  <c r="W520" i="18"/>
  <c r="W519" i="18"/>
  <c r="W518" i="18"/>
  <c r="W517" i="18"/>
  <c r="W516" i="18"/>
  <c r="W515" i="18"/>
  <c r="W514" i="18"/>
  <c r="W513" i="18"/>
  <c r="W512" i="18"/>
  <c r="W511" i="18"/>
  <c r="W510" i="18"/>
  <c r="W509" i="18"/>
  <c r="W508" i="18"/>
  <c r="W507" i="18"/>
  <c r="W506" i="18"/>
  <c r="W505" i="18"/>
  <c r="W504" i="18"/>
  <c r="W503" i="18"/>
  <c r="W502" i="18"/>
  <c r="W501" i="18"/>
  <c r="W500" i="18"/>
  <c r="W499" i="18"/>
  <c r="W498" i="18"/>
  <c r="W497" i="18"/>
  <c r="W496" i="18"/>
  <c r="W495" i="18"/>
  <c r="W494" i="18"/>
  <c r="W493" i="18"/>
  <c r="W492" i="18"/>
  <c r="W491" i="18"/>
  <c r="W490" i="18"/>
  <c r="W489" i="18"/>
  <c r="W488" i="18"/>
  <c r="W487" i="18"/>
  <c r="W486" i="18"/>
  <c r="W485" i="18"/>
  <c r="W484" i="18"/>
  <c r="W483" i="18"/>
  <c r="W482" i="18"/>
  <c r="W481" i="18"/>
  <c r="W480" i="18"/>
  <c r="W479" i="18"/>
  <c r="W478" i="18"/>
  <c r="W477" i="18"/>
  <c r="W476" i="18"/>
  <c r="W475" i="18"/>
  <c r="W474" i="18"/>
  <c r="W473" i="18"/>
  <c r="W472" i="18"/>
  <c r="W471" i="18"/>
  <c r="W470" i="18"/>
  <c r="W469" i="18"/>
  <c r="W468" i="18"/>
  <c r="W467" i="18"/>
  <c r="W466" i="18"/>
  <c r="W465" i="18"/>
  <c r="W464" i="18"/>
  <c r="W463" i="18"/>
  <c r="W462" i="18"/>
  <c r="W461" i="18"/>
  <c r="W460" i="18"/>
  <c r="W459" i="18"/>
  <c r="W458" i="18"/>
  <c r="W457" i="18"/>
  <c r="W456" i="18"/>
  <c r="W455" i="18"/>
  <c r="W454" i="18"/>
  <c r="W453" i="18"/>
  <c r="W452" i="18"/>
  <c r="W451" i="18"/>
  <c r="W450" i="18"/>
  <c r="W449" i="18"/>
  <c r="W448" i="18"/>
  <c r="W447" i="18"/>
  <c r="W446" i="18"/>
  <c r="W445" i="18"/>
  <c r="W444" i="18"/>
  <c r="W443" i="18"/>
  <c r="W442" i="18"/>
  <c r="W441" i="18"/>
  <c r="W440" i="18"/>
  <c r="W439" i="18"/>
  <c r="W438" i="18"/>
  <c r="W437" i="18"/>
  <c r="W436" i="18"/>
  <c r="W435" i="18"/>
  <c r="W434" i="18"/>
  <c r="W433" i="18"/>
  <c r="W432" i="18"/>
  <c r="W431" i="18"/>
  <c r="W430" i="18"/>
  <c r="W429" i="18"/>
  <c r="W428" i="18"/>
  <c r="W427" i="18"/>
  <c r="W426" i="18"/>
  <c r="W425" i="18"/>
  <c r="W424" i="18"/>
  <c r="W423" i="18"/>
  <c r="W422" i="18"/>
  <c r="W421" i="18"/>
  <c r="W420" i="18"/>
  <c r="W419" i="18"/>
  <c r="W418" i="18"/>
  <c r="W417" i="18"/>
  <c r="W416" i="18"/>
  <c r="W415" i="18"/>
  <c r="W414" i="18"/>
  <c r="W413" i="18"/>
  <c r="W412" i="18"/>
  <c r="W411" i="18"/>
  <c r="W410" i="18"/>
  <c r="W409" i="18"/>
  <c r="W408" i="18"/>
  <c r="W407" i="18"/>
  <c r="W406" i="18"/>
  <c r="W405" i="18"/>
  <c r="W404" i="18"/>
  <c r="W403" i="18"/>
  <c r="W402" i="18"/>
  <c r="W401" i="18"/>
  <c r="W400" i="18"/>
  <c r="W399" i="18"/>
  <c r="W398" i="18"/>
  <c r="W397" i="18"/>
  <c r="W396" i="18"/>
  <c r="W395" i="18"/>
  <c r="W394" i="18"/>
  <c r="W393" i="18"/>
  <c r="W392" i="18"/>
  <c r="W391" i="18"/>
  <c r="W390" i="18"/>
  <c r="W389" i="18"/>
  <c r="W388" i="18"/>
  <c r="W387" i="18"/>
  <c r="W386" i="18"/>
  <c r="W385" i="18"/>
  <c r="W384" i="18"/>
  <c r="W383" i="18"/>
  <c r="W382" i="18"/>
  <c r="W381" i="18"/>
  <c r="W380" i="18"/>
  <c r="W379" i="18"/>
  <c r="W378" i="18"/>
  <c r="W377" i="18"/>
  <c r="W376" i="18"/>
  <c r="W375" i="18"/>
  <c r="W374" i="18"/>
  <c r="W373" i="18"/>
  <c r="W372" i="18"/>
  <c r="W371" i="18"/>
  <c r="W370" i="18"/>
  <c r="W369" i="18"/>
  <c r="W368" i="18"/>
  <c r="W367" i="18"/>
  <c r="W366" i="18"/>
  <c r="W365" i="18"/>
  <c r="W364" i="18"/>
  <c r="W363" i="18"/>
  <c r="W362" i="18"/>
  <c r="W361" i="18"/>
  <c r="W360" i="18"/>
  <c r="W359" i="18"/>
  <c r="W358" i="18"/>
  <c r="W357" i="18"/>
  <c r="W356" i="18"/>
  <c r="W355" i="18"/>
  <c r="W354" i="18"/>
  <c r="W353" i="18"/>
  <c r="W352" i="18"/>
  <c r="W351" i="18"/>
  <c r="W350" i="18"/>
  <c r="W349" i="18"/>
  <c r="W348" i="18"/>
  <c r="W347" i="18"/>
  <c r="W346" i="18"/>
  <c r="W345" i="18"/>
  <c r="W344" i="18"/>
  <c r="W343" i="18"/>
  <c r="W342" i="18"/>
  <c r="W341" i="18"/>
  <c r="W340" i="18"/>
  <c r="W339" i="18"/>
  <c r="W338" i="18"/>
  <c r="W337" i="18"/>
  <c r="W336" i="18"/>
  <c r="W335" i="18"/>
  <c r="W334" i="18"/>
  <c r="W333" i="18"/>
  <c r="W332" i="18"/>
  <c r="W331" i="18"/>
  <c r="W330" i="18"/>
  <c r="W329" i="18"/>
  <c r="W328" i="18"/>
  <c r="W327" i="18"/>
  <c r="W326" i="18"/>
  <c r="W325" i="18"/>
  <c r="W324" i="18"/>
  <c r="W323" i="18"/>
  <c r="W322" i="18"/>
  <c r="W321" i="18"/>
  <c r="W320" i="18"/>
  <c r="W319" i="18"/>
  <c r="W318" i="18"/>
  <c r="W317" i="18"/>
  <c r="W316" i="18"/>
  <c r="W315" i="18"/>
  <c r="W314" i="18"/>
  <c r="W313" i="18"/>
  <c r="W312" i="18"/>
  <c r="W311" i="18"/>
  <c r="W310" i="18"/>
  <c r="W309" i="18"/>
  <c r="W308" i="18"/>
  <c r="W307" i="18"/>
  <c r="W306" i="18"/>
  <c r="W305" i="18"/>
  <c r="W304" i="18"/>
  <c r="W303" i="18"/>
  <c r="W302" i="18"/>
  <c r="W301" i="18"/>
  <c r="W300" i="18"/>
  <c r="W299" i="18"/>
  <c r="W298" i="18"/>
  <c r="W297" i="18"/>
  <c r="W296" i="18"/>
  <c r="W295" i="18"/>
  <c r="W294" i="18"/>
  <c r="W293" i="18"/>
  <c r="W292" i="18"/>
  <c r="W291" i="18"/>
  <c r="W290" i="18"/>
  <c r="W289" i="18"/>
  <c r="W288" i="18"/>
  <c r="W287" i="18"/>
  <c r="W286" i="18"/>
  <c r="W285" i="18"/>
  <c r="W284" i="18"/>
  <c r="W283" i="18"/>
  <c r="W282" i="18"/>
  <c r="W281" i="18"/>
  <c r="W280" i="18"/>
  <c r="W279" i="18"/>
  <c r="W278" i="18"/>
  <c r="W277" i="18"/>
  <c r="W276" i="18"/>
  <c r="W275" i="18"/>
  <c r="W274" i="18"/>
  <c r="W273" i="18"/>
  <c r="W272" i="18"/>
  <c r="W271" i="18"/>
  <c r="W270" i="18"/>
  <c r="W269" i="18"/>
  <c r="W268" i="18"/>
  <c r="W267" i="18"/>
  <c r="W266" i="18"/>
  <c r="W265" i="18"/>
  <c r="W264" i="18"/>
  <c r="W263" i="18"/>
  <c r="W262" i="18"/>
  <c r="W261" i="18"/>
  <c r="W260" i="18"/>
  <c r="W259" i="18"/>
  <c r="W258" i="18"/>
  <c r="W257" i="18"/>
  <c r="W256" i="18"/>
  <c r="W255" i="18"/>
  <c r="W254" i="18"/>
  <c r="W253" i="18"/>
  <c r="W252" i="18"/>
  <c r="W251" i="18"/>
  <c r="W250" i="18"/>
  <c r="W249" i="18"/>
  <c r="W248" i="18"/>
  <c r="W247" i="18"/>
  <c r="W246" i="18"/>
  <c r="W245" i="18"/>
  <c r="W244" i="18"/>
  <c r="W243" i="18"/>
  <c r="W242" i="18"/>
  <c r="W241" i="18"/>
  <c r="W240" i="18"/>
  <c r="W239" i="18"/>
  <c r="W238" i="18"/>
  <c r="W237" i="18"/>
  <c r="W236" i="18"/>
  <c r="W235" i="18"/>
  <c r="W234" i="18"/>
  <c r="W233" i="18"/>
  <c r="W232" i="18"/>
  <c r="W231" i="18"/>
  <c r="W230" i="18"/>
  <c r="W229" i="18"/>
  <c r="W228" i="18"/>
  <c r="W227" i="18"/>
  <c r="W226" i="18"/>
  <c r="W225" i="18"/>
  <c r="W224" i="18"/>
  <c r="W223" i="18"/>
  <c r="W222" i="18"/>
  <c r="W221" i="18"/>
  <c r="W220" i="18"/>
  <c r="W219" i="18"/>
  <c r="W218" i="18"/>
  <c r="W217" i="18"/>
  <c r="W216" i="18"/>
  <c r="W215" i="18"/>
  <c r="W214" i="18"/>
  <c r="W213" i="18"/>
  <c r="W212" i="18"/>
  <c r="W211" i="18"/>
  <c r="W210" i="18"/>
  <c r="W209" i="18"/>
  <c r="W208" i="18"/>
  <c r="W207" i="18"/>
  <c r="W206" i="18"/>
  <c r="W205" i="18"/>
  <c r="W204" i="18"/>
  <c r="W203" i="18"/>
  <c r="W202" i="18"/>
  <c r="W201" i="18"/>
  <c r="W200" i="18"/>
  <c r="W199" i="18"/>
  <c r="W198" i="18"/>
  <c r="W197" i="18"/>
  <c r="W196" i="18"/>
  <c r="W195" i="18"/>
  <c r="W194" i="18"/>
  <c r="W193" i="18"/>
  <c r="W192" i="18"/>
  <c r="W191" i="18"/>
  <c r="W190" i="18"/>
  <c r="W189" i="18"/>
  <c r="W188" i="18"/>
  <c r="W187" i="18"/>
  <c r="W186" i="18"/>
  <c r="W185" i="18"/>
  <c r="W184" i="18"/>
  <c r="W183" i="18"/>
  <c r="W182" i="18"/>
  <c r="W181" i="18"/>
  <c r="W180" i="18"/>
  <c r="W179" i="18"/>
  <c r="W178" i="18"/>
  <c r="W177" i="18"/>
  <c r="W176" i="18"/>
  <c r="W175" i="18"/>
  <c r="W174" i="18"/>
  <c r="W173" i="18"/>
  <c r="W172" i="18"/>
  <c r="W171" i="18"/>
  <c r="W170" i="18"/>
  <c r="W169" i="18"/>
  <c r="W168" i="18"/>
  <c r="W167" i="18"/>
  <c r="W166" i="18"/>
  <c r="W165" i="18"/>
  <c r="W164" i="18"/>
  <c r="W163" i="18"/>
  <c r="W162" i="18"/>
  <c r="W161" i="18"/>
  <c r="W160" i="18"/>
  <c r="W159" i="18"/>
  <c r="W158" i="18"/>
  <c r="W157" i="18"/>
  <c r="W156" i="18"/>
  <c r="W155" i="18"/>
  <c r="W154" i="18"/>
  <c r="W153" i="18"/>
  <c r="W152" i="18"/>
  <c r="W151" i="18"/>
  <c r="W150" i="18"/>
  <c r="W149" i="18"/>
  <c r="W148" i="18"/>
  <c r="W147" i="18"/>
  <c r="W146" i="18"/>
  <c r="W145" i="18"/>
  <c r="W144" i="18"/>
  <c r="W143" i="18"/>
  <c r="W142" i="18"/>
  <c r="W141" i="18"/>
  <c r="W140" i="18"/>
  <c r="W139" i="18"/>
  <c r="W138" i="18"/>
  <c r="W137" i="18"/>
  <c r="W136" i="18"/>
  <c r="W135" i="18"/>
  <c r="W134" i="18"/>
  <c r="W133" i="18"/>
  <c r="W132" i="18"/>
  <c r="W131" i="18"/>
  <c r="W130" i="18"/>
  <c r="W129" i="18"/>
  <c r="W128" i="18"/>
  <c r="W127" i="18"/>
  <c r="W126" i="18"/>
  <c r="W125" i="18"/>
  <c r="W124" i="18"/>
  <c r="W123" i="18"/>
  <c r="W122" i="18"/>
  <c r="W121" i="18"/>
  <c r="W120" i="18"/>
  <c r="W119" i="18"/>
  <c r="W118" i="18"/>
  <c r="W117" i="18"/>
  <c r="W116" i="18"/>
  <c r="W115" i="18"/>
  <c r="W114" i="18"/>
  <c r="W113" i="18"/>
  <c r="W112" i="18"/>
  <c r="W111" i="18"/>
  <c r="W110" i="18"/>
  <c r="W109" i="18"/>
  <c r="W108" i="18"/>
  <c r="W107" i="18"/>
  <c r="W106" i="18"/>
  <c r="W105" i="18"/>
  <c r="W104" i="18"/>
  <c r="W103" i="18"/>
  <c r="W102" i="18"/>
  <c r="W101" i="18"/>
  <c r="W100" i="18"/>
  <c r="W99" i="18"/>
  <c r="W98" i="18"/>
  <c r="W97" i="18"/>
  <c r="W96" i="18"/>
  <c r="W95" i="18"/>
  <c r="W94" i="18"/>
  <c r="W93" i="18"/>
  <c r="W92" i="18"/>
  <c r="W91" i="18"/>
  <c r="W90" i="18"/>
  <c r="W89" i="18"/>
  <c r="W88" i="18"/>
  <c r="W87" i="18"/>
  <c r="W86" i="18"/>
  <c r="W85" i="18"/>
  <c r="W84" i="18"/>
  <c r="W83" i="18"/>
  <c r="W82" i="18"/>
  <c r="W81" i="18"/>
  <c r="W80" i="18"/>
  <c r="W79" i="18"/>
  <c r="W78" i="18"/>
  <c r="W77" i="18"/>
  <c r="W76" i="18"/>
  <c r="W75" i="18"/>
  <c r="W74" i="18"/>
  <c r="W73" i="18"/>
  <c r="W72" i="18"/>
  <c r="W71" i="18"/>
  <c r="W70" i="18"/>
  <c r="W69" i="18"/>
  <c r="W68" i="18"/>
  <c r="W67" i="18"/>
  <c r="W66" i="18"/>
  <c r="W65" i="18"/>
  <c r="W64" i="18"/>
  <c r="W63" i="18"/>
  <c r="W62" i="18"/>
  <c r="W61" i="18"/>
  <c r="W60" i="18"/>
  <c r="W59" i="18"/>
  <c r="W58" i="18"/>
  <c r="W57" i="18"/>
  <c r="W56" i="18"/>
  <c r="W55" i="18"/>
  <c r="W54" i="18"/>
  <c r="W53" i="18"/>
  <c r="W52" i="18"/>
  <c r="W51" i="18"/>
  <c r="W50" i="18"/>
  <c r="W49" i="18"/>
  <c r="W48" i="18"/>
  <c r="W47" i="18"/>
  <c r="W46" i="18"/>
  <c r="W45" i="18"/>
  <c r="W44" i="18"/>
  <c r="W43" i="18"/>
  <c r="W42" i="18"/>
  <c r="W41" i="18"/>
  <c r="W40" i="18"/>
  <c r="W39" i="18"/>
  <c r="W38" i="18"/>
  <c r="W37" i="18"/>
  <c r="W36" i="18"/>
  <c r="W35" i="18"/>
  <c r="W34" i="18"/>
  <c r="W33" i="18"/>
  <c r="W32" i="18"/>
  <c r="W31" i="18"/>
  <c r="W30" i="18"/>
  <c r="W29" i="18"/>
  <c r="W28" i="18"/>
  <c r="W27" i="18"/>
  <c r="W26" i="18"/>
  <c r="W25" i="18"/>
  <c r="W24" i="18"/>
  <c r="W23" i="18"/>
  <c r="W22" i="18"/>
  <c r="W21" i="18"/>
  <c r="W20" i="18"/>
  <c r="W19" i="18"/>
  <c r="W18" i="18"/>
  <c r="W17" i="18"/>
  <c r="W16" i="18"/>
  <c r="W15" i="18"/>
  <c r="W14" i="18"/>
  <c r="W13" i="18"/>
  <c r="W12" i="18"/>
  <c r="W11" i="18"/>
  <c r="W10" i="18"/>
  <c r="W9" i="18"/>
  <c r="W8" i="18"/>
  <c r="W7" i="18"/>
  <c r="W6" i="18"/>
  <c r="W5" i="18"/>
  <c r="W4" i="18"/>
  <c r="W3" i="18"/>
  <c r="W2" i="18"/>
  <c r="W1969" i="18"/>
  <c r="W1968" i="18"/>
  <c r="W1967" i="18"/>
  <c r="W1966" i="18"/>
  <c r="W1965" i="18"/>
  <c r="W1964" i="18"/>
  <c r="W1963" i="18"/>
  <c r="W1962" i="18"/>
  <c r="W1961" i="18"/>
  <c r="W1960" i="18"/>
  <c r="Y1955" i="18"/>
  <c r="Y1954" i="18"/>
  <c r="Y1953" i="18"/>
  <c r="Y1948" i="18"/>
  <c r="Y1947" i="18"/>
  <c r="Y1946" i="18"/>
  <c r="Y1935" i="18"/>
  <c r="Y1934" i="18"/>
  <c r="Y1928" i="18"/>
  <c r="Y1923" i="18"/>
  <c r="Y1922" i="18"/>
  <c r="Y1909" i="18"/>
  <c r="Y1907" i="18"/>
  <c r="Y1884" i="18"/>
  <c r="Y1883" i="18"/>
  <c r="Y1878" i="18"/>
  <c r="Y1877" i="18"/>
  <c r="Y1876" i="18"/>
  <c r="Y1869" i="18"/>
  <c r="Y1867" i="18"/>
  <c r="Y1866" i="18"/>
  <c r="Y1856" i="18"/>
  <c r="Y1854" i="18"/>
  <c r="Y1841" i="18"/>
  <c r="Y1840" i="18"/>
  <c r="X1840" i="18"/>
  <c r="X1841" i="18"/>
  <c r="X1842" i="18"/>
  <c r="X1843" i="18"/>
  <c r="X1844" i="18"/>
  <c r="X1845" i="18"/>
  <c r="X1846" i="18"/>
  <c r="X1847" i="18"/>
  <c r="X1848" i="18"/>
  <c r="X1849" i="18"/>
  <c r="X1850" i="18"/>
  <c r="X1851" i="18"/>
  <c r="X1852" i="18"/>
  <c r="X1853" i="18"/>
  <c r="X1854" i="18"/>
  <c r="X1855" i="18"/>
  <c r="X1856" i="18"/>
  <c r="X1857" i="18"/>
  <c r="X1858" i="18"/>
  <c r="X1859" i="18"/>
  <c r="X1860" i="18"/>
  <c r="X1861" i="18"/>
  <c r="X1862" i="18"/>
  <c r="X1863" i="18"/>
  <c r="X1864" i="18"/>
  <c r="X1865" i="18"/>
  <c r="X1866" i="18"/>
  <c r="X1867" i="18"/>
  <c r="X1868" i="18"/>
  <c r="X1869" i="18"/>
  <c r="X1870" i="18"/>
  <c r="X1871" i="18"/>
  <c r="X1872" i="18"/>
  <c r="X1873" i="18"/>
  <c r="X1874" i="18"/>
  <c r="X1875" i="18"/>
  <c r="X1876" i="18"/>
  <c r="X1877" i="18"/>
  <c r="X1878" i="18"/>
  <c r="X1879" i="18"/>
  <c r="X1880" i="18"/>
  <c r="X1881" i="18"/>
  <c r="X1882" i="18"/>
  <c r="X1883" i="18"/>
  <c r="X1884" i="18"/>
  <c r="X1885" i="18"/>
  <c r="X1886" i="18"/>
  <c r="X1887" i="18"/>
  <c r="X1888" i="18"/>
  <c r="X1889" i="18"/>
  <c r="X1890" i="18"/>
  <c r="X1891" i="18"/>
  <c r="X1892" i="18"/>
  <c r="X1893" i="18"/>
  <c r="X1894" i="18"/>
  <c r="X1895" i="18"/>
  <c r="X1896" i="18"/>
  <c r="X1897" i="18"/>
  <c r="X1898" i="18"/>
  <c r="X1899" i="18"/>
  <c r="X1900" i="18"/>
  <c r="X1901" i="18"/>
  <c r="X1902" i="18"/>
  <c r="X1903" i="18"/>
  <c r="X1904" i="18"/>
  <c r="X1905" i="18"/>
  <c r="X1906" i="18"/>
  <c r="X1907" i="18"/>
  <c r="X1908" i="18"/>
  <c r="X1909" i="18"/>
  <c r="X1910" i="18"/>
  <c r="X1911" i="18"/>
  <c r="X1912" i="18"/>
  <c r="X1913" i="18"/>
  <c r="X1914" i="18"/>
  <c r="X1915" i="18"/>
  <c r="X1916" i="18"/>
  <c r="X1917" i="18"/>
  <c r="X1918" i="18"/>
  <c r="X1919" i="18"/>
  <c r="X1920" i="18"/>
  <c r="X1921" i="18"/>
  <c r="X1922" i="18"/>
  <c r="X1923" i="18"/>
  <c r="X1924" i="18"/>
  <c r="X1925" i="18"/>
  <c r="X1926" i="18"/>
  <c r="X1927" i="18"/>
  <c r="X1928" i="18"/>
  <c r="X1929" i="18"/>
  <c r="X1930" i="18"/>
  <c r="X1931" i="18"/>
  <c r="X1932" i="18"/>
  <c r="X1933" i="18"/>
  <c r="X1934" i="18"/>
  <c r="X1935" i="18"/>
  <c r="X1936" i="18"/>
  <c r="X1937" i="18"/>
  <c r="X1938" i="18"/>
  <c r="X1939" i="18"/>
  <c r="X1940" i="18"/>
  <c r="X1941" i="18"/>
  <c r="X1942" i="18"/>
  <c r="X1943" i="18"/>
  <c r="X1944" i="18"/>
  <c r="X1945" i="18"/>
  <c r="X1946" i="18"/>
  <c r="X1947" i="18"/>
  <c r="X1948" i="18"/>
  <c r="X1949" i="18"/>
  <c r="X1950" i="18"/>
  <c r="X1951" i="18"/>
  <c r="X1952" i="18"/>
  <c r="X1953" i="18"/>
  <c r="X1954" i="18"/>
  <c r="X1955" i="18"/>
  <c r="X1956" i="18"/>
  <c r="X1957" i="18"/>
  <c r="X1958" i="18"/>
  <c r="X1959" i="18"/>
  <c r="X1960" i="18"/>
  <c r="X1961" i="18"/>
  <c r="X1962" i="18"/>
  <c r="X1963" i="18"/>
  <c r="X1964" i="18"/>
  <c r="X1965" i="18"/>
  <c r="X1966" i="18"/>
  <c r="X1967" i="18"/>
  <c r="X1968" i="18"/>
  <c r="X1969" i="18"/>
  <c r="R1840" i="18"/>
  <c r="S1840" i="18" s="1"/>
  <c r="R1841" i="18"/>
  <c r="S1841" i="18" s="1"/>
  <c r="R1842" i="18"/>
  <c r="S1842" i="18" s="1"/>
  <c r="R1843" i="18"/>
  <c r="S1843" i="18" s="1"/>
  <c r="R1844" i="18"/>
  <c r="S1844" i="18" s="1"/>
  <c r="R1845" i="18"/>
  <c r="S1845" i="18" s="1"/>
  <c r="R1846" i="18"/>
  <c r="S1846" i="18" s="1"/>
  <c r="R1847" i="18"/>
  <c r="S1847" i="18" s="1"/>
  <c r="R1848" i="18"/>
  <c r="S1848" i="18" s="1"/>
  <c r="R1849" i="18"/>
  <c r="S1849" i="18" s="1"/>
  <c r="R1850" i="18"/>
  <c r="S1850" i="18" s="1"/>
  <c r="R1851" i="18"/>
  <c r="S1851" i="18" s="1"/>
  <c r="R1852" i="18"/>
  <c r="S1852" i="18" s="1"/>
  <c r="R1853" i="18"/>
  <c r="S1853" i="18" s="1"/>
  <c r="R1854" i="18"/>
  <c r="S1854" i="18" s="1"/>
  <c r="R1855" i="18"/>
  <c r="S1855" i="18" s="1"/>
  <c r="R1856" i="18"/>
  <c r="S1856" i="18" s="1"/>
  <c r="R1857" i="18"/>
  <c r="S1857" i="18" s="1"/>
  <c r="R1858" i="18"/>
  <c r="S1858" i="18" s="1"/>
  <c r="R1859" i="18"/>
  <c r="S1859" i="18" s="1"/>
  <c r="R1860" i="18"/>
  <c r="S1860" i="18" s="1"/>
  <c r="R1861" i="18"/>
  <c r="S1861" i="18" s="1"/>
  <c r="R1862" i="18"/>
  <c r="S1862" i="18" s="1"/>
  <c r="R1863" i="18"/>
  <c r="S1863" i="18" s="1"/>
  <c r="R1864" i="18"/>
  <c r="S1864" i="18" s="1"/>
  <c r="R1865" i="18"/>
  <c r="S1865" i="18" s="1"/>
  <c r="R1866" i="18"/>
  <c r="S1866" i="18" s="1"/>
  <c r="R1867" i="18"/>
  <c r="S1867" i="18" s="1"/>
  <c r="R1868" i="18"/>
  <c r="S1868" i="18" s="1"/>
  <c r="R1869" i="18"/>
  <c r="S1869" i="18" s="1"/>
  <c r="R1870" i="18"/>
  <c r="S1870" i="18" s="1"/>
  <c r="R1871" i="18"/>
  <c r="S1871" i="18" s="1"/>
  <c r="R1872" i="18"/>
  <c r="S1872" i="18" s="1"/>
  <c r="R1873" i="18"/>
  <c r="S1873" i="18" s="1"/>
  <c r="R1874" i="18"/>
  <c r="S1874" i="18" s="1"/>
  <c r="R1875" i="18"/>
  <c r="S1875" i="18" s="1"/>
  <c r="R1876" i="18"/>
  <c r="S1876" i="18" s="1"/>
  <c r="R1877" i="18"/>
  <c r="S1877" i="18" s="1"/>
  <c r="R1878" i="18"/>
  <c r="S1878" i="18" s="1"/>
  <c r="R1879" i="18"/>
  <c r="S1879" i="18" s="1"/>
  <c r="R1880" i="18"/>
  <c r="S1880" i="18" s="1"/>
  <c r="R1881" i="18"/>
  <c r="S1881" i="18" s="1"/>
  <c r="R1882" i="18"/>
  <c r="S1882" i="18" s="1"/>
  <c r="R1883" i="18"/>
  <c r="S1883" i="18" s="1"/>
  <c r="R1884" i="18"/>
  <c r="S1884" i="18" s="1"/>
  <c r="R1885" i="18"/>
  <c r="S1885" i="18" s="1"/>
  <c r="R1886" i="18"/>
  <c r="S1886" i="18" s="1"/>
  <c r="R1887" i="18"/>
  <c r="S1887" i="18" s="1"/>
  <c r="R1888" i="18"/>
  <c r="S1888" i="18" s="1"/>
  <c r="R1889" i="18"/>
  <c r="S1889" i="18" s="1"/>
  <c r="R1890" i="18"/>
  <c r="S1890" i="18" s="1"/>
  <c r="R1891" i="18"/>
  <c r="S1891" i="18" s="1"/>
  <c r="R1892" i="18"/>
  <c r="S1892" i="18" s="1"/>
  <c r="R1893" i="18"/>
  <c r="S1893" i="18" s="1"/>
  <c r="R1894" i="18"/>
  <c r="S1894" i="18" s="1"/>
  <c r="R1895" i="18"/>
  <c r="S1895" i="18" s="1"/>
  <c r="R1896" i="18"/>
  <c r="S1896" i="18" s="1"/>
  <c r="R1897" i="18"/>
  <c r="S1897" i="18" s="1"/>
  <c r="R1898" i="18"/>
  <c r="S1898" i="18" s="1"/>
  <c r="R1899" i="18"/>
  <c r="S1899" i="18" s="1"/>
  <c r="R1900" i="18"/>
  <c r="S1900" i="18" s="1"/>
  <c r="R1901" i="18"/>
  <c r="S1901" i="18" s="1"/>
  <c r="R1902" i="18"/>
  <c r="S1902" i="18" s="1"/>
  <c r="R1903" i="18"/>
  <c r="S1903" i="18" s="1"/>
  <c r="R1904" i="18"/>
  <c r="S1904" i="18" s="1"/>
  <c r="R1905" i="18"/>
  <c r="S1905" i="18" s="1"/>
  <c r="R1906" i="18"/>
  <c r="S1906" i="18" s="1"/>
  <c r="U1906" i="18" s="1"/>
  <c r="R1907" i="18"/>
  <c r="S1907" i="18" s="1"/>
  <c r="R1908" i="18"/>
  <c r="S1908" i="18" s="1"/>
  <c r="R1909" i="18"/>
  <c r="S1909" i="18" s="1"/>
  <c r="R1910" i="18"/>
  <c r="S1910" i="18" s="1"/>
  <c r="R1911" i="18"/>
  <c r="S1911" i="18" s="1"/>
  <c r="R1912" i="18"/>
  <c r="S1912" i="18" s="1"/>
  <c r="R1913" i="18"/>
  <c r="S1913" i="18" s="1"/>
  <c r="R1914" i="18"/>
  <c r="S1914" i="18" s="1"/>
  <c r="R1915" i="18"/>
  <c r="S1915" i="18" s="1"/>
  <c r="R1916" i="18"/>
  <c r="S1916" i="18" s="1"/>
  <c r="R1917" i="18"/>
  <c r="S1917" i="18" s="1"/>
  <c r="R1918" i="18"/>
  <c r="S1918" i="18" s="1"/>
  <c r="R1919" i="18"/>
  <c r="S1919" i="18" s="1"/>
  <c r="R1920" i="18"/>
  <c r="S1920" i="18" s="1"/>
  <c r="R1921" i="18"/>
  <c r="S1921" i="18" s="1"/>
  <c r="R1922" i="18"/>
  <c r="S1922" i="18" s="1"/>
  <c r="R1923" i="18"/>
  <c r="S1923" i="18" s="1"/>
  <c r="R1924" i="18"/>
  <c r="S1924" i="18" s="1"/>
  <c r="R1925" i="18"/>
  <c r="S1925" i="18" s="1"/>
  <c r="R1926" i="18"/>
  <c r="S1926" i="18" s="1"/>
  <c r="R1927" i="18"/>
  <c r="S1927" i="18" s="1"/>
  <c r="R1928" i="18"/>
  <c r="S1928" i="18" s="1"/>
  <c r="R1929" i="18"/>
  <c r="S1929" i="18" s="1"/>
  <c r="R1930" i="18"/>
  <c r="S1930" i="18" s="1"/>
  <c r="R1931" i="18"/>
  <c r="S1931" i="18" s="1"/>
  <c r="R1932" i="18"/>
  <c r="S1932" i="18" s="1"/>
  <c r="R1933" i="18"/>
  <c r="S1933" i="18" s="1"/>
  <c r="R1934" i="18"/>
  <c r="S1934" i="18" s="1"/>
  <c r="R1935" i="18"/>
  <c r="S1935" i="18" s="1"/>
  <c r="R1936" i="18"/>
  <c r="S1936" i="18" s="1"/>
  <c r="R1937" i="18"/>
  <c r="S1937" i="18" s="1"/>
  <c r="R1938" i="18"/>
  <c r="S1938" i="18" s="1"/>
  <c r="R1939" i="18"/>
  <c r="S1939" i="18" s="1"/>
  <c r="R1940" i="18"/>
  <c r="S1940" i="18" s="1"/>
  <c r="R1941" i="18"/>
  <c r="S1941" i="18" s="1"/>
  <c r="R1942" i="18"/>
  <c r="S1942" i="18" s="1"/>
  <c r="R1943" i="18"/>
  <c r="S1943" i="18" s="1"/>
  <c r="R1944" i="18"/>
  <c r="S1944" i="18" s="1"/>
  <c r="R1945" i="18"/>
  <c r="S1945" i="18" s="1"/>
  <c r="R1946" i="18"/>
  <c r="S1946" i="18" s="1"/>
  <c r="R1947" i="18"/>
  <c r="S1947" i="18" s="1"/>
  <c r="R1948" i="18"/>
  <c r="S1948" i="18" s="1"/>
  <c r="R1949" i="18"/>
  <c r="S1949" i="18" s="1"/>
  <c r="R1950" i="18"/>
  <c r="S1950" i="18" s="1"/>
  <c r="R1951" i="18"/>
  <c r="S1951" i="18" s="1"/>
  <c r="R1952" i="18"/>
  <c r="S1952" i="18" s="1"/>
  <c r="R1953" i="18"/>
  <c r="S1953" i="18" s="1"/>
  <c r="R1954" i="18"/>
  <c r="S1954" i="18" s="1"/>
  <c r="R1955" i="18"/>
  <c r="S1955" i="18" s="1"/>
  <c r="R1956" i="18"/>
  <c r="S1956" i="18" s="1"/>
  <c r="R1957" i="18"/>
  <c r="S1957" i="18" s="1"/>
  <c r="R1958" i="18"/>
  <c r="S1958" i="18" s="1"/>
  <c r="R1959" i="18"/>
  <c r="S1959" i="18" s="1"/>
  <c r="R1960" i="18"/>
  <c r="S1960" i="18" s="1"/>
  <c r="R1961" i="18"/>
  <c r="S1961" i="18" s="1"/>
  <c r="R1962" i="18"/>
  <c r="S1962" i="18" s="1"/>
  <c r="R1963" i="18"/>
  <c r="S1963" i="18" s="1"/>
  <c r="R1964" i="18"/>
  <c r="S1964" i="18" s="1"/>
  <c r="R1965" i="18"/>
  <c r="S1965" i="18" s="1"/>
  <c r="R1966" i="18"/>
  <c r="S1966" i="18" s="1"/>
  <c r="R1967" i="18"/>
  <c r="S1967" i="18" s="1"/>
  <c r="R1968" i="18"/>
  <c r="S1968" i="18" s="1"/>
  <c r="R1969" i="18"/>
  <c r="S1969" i="18" s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489" i="1"/>
  <c r="M1489" i="1"/>
  <c r="T1906" i="18" l="1"/>
  <c r="Y3" i="18"/>
  <c r="Y9" i="18"/>
  <c r="Y22" i="18"/>
  <c r="Y23" i="18"/>
  <c r="Y28" i="18"/>
  <c r="Y29" i="18"/>
  <c r="Y30" i="18"/>
  <c r="Y31" i="18"/>
  <c r="Y38" i="18"/>
  <c r="Y39" i="18"/>
  <c r="Y40" i="18"/>
  <c r="Y45" i="18"/>
  <c r="Y46" i="18"/>
  <c r="Y47" i="18"/>
  <c r="Y52" i="18"/>
  <c r="Y65" i="18"/>
  <c r="Y93" i="18"/>
  <c r="Y94" i="18"/>
  <c r="Y99" i="18"/>
  <c r="Y105" i="18"/>
  <c r="Y107" i="18"/>
  <c r="Y112" i="18"/>
  <c r="Y113" i="18"/>
  <c r="Y114" i="18"/>
  <c r="Y130" i="18"/>
  <c r="Y131" i="18"/>
  <c r="Y132" i="18"/>
  <c r="Y137" i="18"/>
  <c r="Y144" i="18"/>
  <c r="Y155" i="18"/>
  <c r="Y156" i="18"/>
  <c r="Y157" i="18"/>
  <c r="Y165" i="18"/>
  <c r="Y172" i="18"/>
  <c r="Y179" i="18"/>
  <c r="Y209" i="18"/>
  <c r="Y221" i="18"/>
  <c r="Y227" i="18"/>
  <c r="Y228" i="18"/>
  <c r="Y229" i="18"/>
  <c r="Y230" i="18"/>
  <c r="Y231" i="18"/>
  <c r="Y233" i="18"/>
  <c r="Y234" i="18"/>
  <c r="Y240" i="18"/>
  <c r="Y241" i="18"/>
  <c r="Y242" i="18"/>
  <c r="Y243" i="18"/>
  <c r="Y258" i="18"/>
  <c r="Y259" i="18"/>
  <c r="Y265" i="18"/>
  <c r="Y272" i="18"/>
  <c r="Y273" i="18"/>
  <c r="Y282" i="18"/>
  <c r="Y283" i="18"/>
  <c r="Y284" i="18"/>
  <c r="Y292" i="18"/>
  <c r="Y293" i="18"/>
  <c r="Y298" i="18"/>
  <c r="Y318" i="18"/>
  <c r="Y349" i="18"/>
  <c r="Y350" i="18"/>
  <c r="Y351" i="18"/>
  <c r="Y355" i="18"/>
  <c r="Y356" i="18"/>
  <c r="Y357" i="18"/>
  <c r="Y361" i="18"/>
  <c r="Y362" i="18"/>
  <c r="Y364" i="18"/>
  <c r="Y368" i="18"/>
  <c r="Y369" i="18"/>
  <c r="Y370" i="18"/>
  <c r="Y371" i="18"/>
  <c r="Y383" i="18"/>
  <c r="Y384" i="18"/>
  <c r="Y395" i="18"/>
  <c r="Y396" i="18"/>
  <c r="Y397" i="18"/>
  <c r="Y405" i="18"/>
  <c r="Y413" i="18"/>
  <c r="Y419" i="18"/>
  <c r="Y420" i="18"/>
  <c r="Y421" i="18"/>
  <c r="Y437" i="18"/>
  <c r="Y448" i="18"/>
  <c r="Y454" i="18"/>
  <c r="Y464" i="18"/>
  <c r="Y465" i="18"/>
  <c r="Y466" i="18"/>
  <c r="Y477" i="18"/>
  <c r="Y478" i="18"/>
  <c r="Y479" i="18"/>
  <c r="Y483" i="18"/>
  <c r="Y484" i="18"/>
  <c r="Y485" i="18"/>
  <c r="Y500" i="18"/>
  <c r="Y501" i="18"/>
  <c r="Y507" i="18"/>
  <c r="Y508" i="18"/>
  <c r="Y513" i="18"/>
  <c r="Y519" i="18"/>
  <c r="Y520" i="18"/>
  <c r="Y521" i="18"/>
  <c r="Y522" i="18"/>
  <c r="Y529" i="18"/>
  <c r="Y530" i="18"/>
  <c r="Y537" i="18"/>
  <c r="Y543" i="18"/>
  <c r="Y544" i="18"/>
  <c r="Y545" i="18"/>
  <c r="Y549" i="18"/>
  <c r="Y555" i="18"/>
  <c r="Y578" i="18"/>
  <c r="Y579" i="18"/>
  <c r="Y586" i="18"/>
  <c r="Y587" i="18"/>
  <c r="Y592" i="18"/>
  <c r="Y598" i="18"/>
  <c r="Y599" i="18"/>
  <c r="Y604" i="18"/>
  <c r="Y605" i="18"/>
  <c r="Y606" i="18"/>
  <c r="Y627" i="18"/>
  <c r="Y628" i="18"/>
  <c r="Y629" i="18"/>
  <c r="Y633" i="18"/>
  <c r="Y639" i="18"/>
  <c r="Y640" i="18"/>
  <c r="Y645" i="18"/>
  <c r="Y646" i="18"/>
  <c r="Y647" i="18"/>
  <c r="Y659" i="18"/>
  <c r="Y660" i="18"/>
  <c r="Y661" i="18"/>
  <c r="Y670" i="18"/>
  <c r="Y676" i="18"/>
  <c r="Y698" i="18"/>
  <c r="Y707" i="18"/>
  <c r="Y708" i="18"/>
  <c r="Y717" i="18"/>
  <c r="Y723" i="18"/>
  <c r="Y724" i="18"/>
  <c r="Y725" i="18"/>
  <c r="Y726" i="18"/>
  <c r="Y727" i="18"/>
  <c r="Y738" i="18"/>
  <c r="Y739" i="18"/>
  <c r="Y747" i="18"/>
  <c r="Y753" i="18"/>
  <c r="Y754" i="18"/>
  <c r="Y755" i="18"/>
  <c r="Y759" i="18"/>
  <c r="Y765" i="18"/>
  <c r="Y767" i="18"/>
  <c r="Y771" i="18"/>
  <c r="Y772" i="18"/>
  <c r="Y773" i="18"/>
  <c r="Y779" i="18"/>
  <c r="Y780" i="18"/>
  <c r="Y781" i="18"/>
  <c r="Y782" i="18"/>
  <c r="Y812" i="18"/>
  <c r="Y818" i="18"/>
  <c r="Y819" i="18"/>
  <c r="Y820" i="18"/>
  <c r="Y827" i="18"/>
  <c r="Y831" i="18"/>
  <c r="Y837" i="18"/>
  <c r="Y843" i="18"/>
  <c r="Y844" i="18"/>
  <c r="Y845" i="18"/>
  <c r="Y858" i="18"/>
  <c r="Y867" i="18"/>
  <c r="Y873" i="18"/>
  <c r="Y874" i="18"/>
  <c r="Y879" i="18"/>
  <c r="Y885" i="18"/>
  <c r="Y886" i="18"/>
  <c r="Y887" i="18"/>
  <c r="Y888" i="18"/>
  <c r="Y891" i="18"/>
  <c r="Y893" i="18"/>
  <c r="Y899" i="18"/>
  <c r="Y900" i="18"/>
  <c r="Y901" i="18"/>
  <c r="Y902" i="18"/>
  <c r="Y938" i="18"/>
  <c r="Y939" i="18"/>
  <c r="Y940" i="18"/>
  <c r="Y947" i="18"/>
  <c r="Y948" i="18"/>
  <c r="Y949" i="18"/>
  <c r="Y957" i="18"/>
  <c r="Y958" i="18"/>
  <c r="Y963" i="18"/>
  <c r="Y964" i="18"/>
  <c r="Y978" i="18"/>
  <c r="Y988" i="18"/>
  <c r="Y993" i="18"/>
  <c r="Y999" i="18"/>
  <c r="Y1000" i="18"/>
  <c r="Y1005" i="18"/>
  <c r="Y1006" i="18"/>
  <c r="Y1007" i="18"/>
  <c r="Y1011" i="18"/>
  <c r="Y1013" i="18"/>
  <c r="Y1019" i="18"/>
  <c r="Y1020" i="18"/>
  <c r="Y1021" i="18"/>
  <c r="Y1022" i="18"/>
  <c r="Y1059" i="18"/>
  <c r="Y1068" i="18"/>
  <c r="Y1069" i="18"/>
  <c r="Y1070" i="18"/>
  <c r="Y1071" i="18"/>
  <c r="Y1078" i="18"/>
  <c r="Y1079" i="18"/>
  <c r="Y1080" i="18"/>
  <c r="Y1084" i="18"/>
  <c r="Y1085" i="18"/>
  <c r="Y1098" i="18"/>
  <c r="Y1107" i="18"/>
  <c r="Y1108" i="18"/>
  <c r="Y1114" i="18"/>
  <c r="Y1125" i="18"/>
  <c r="Y1126" i="18"/>
  <c r="Y1131" i="18"/>
  <c r="Y1132" i="18"/>
  <c r="Y1133" i="18"/>
  <c r="Y1139" i="18"/>
  <c r="Y1140" i="18"/>
  <c r="Y1141" i="18"/>
  <c r="Y1142" i="18"/>
  <c r="Y1162" i="18"/>
  <c r="Y1178" i="18"/>
  <c r="Y1179" i="18"/>
  <c r="Y1187" i="18"/>
  <c r="Y1188" i="18"/>
  <c r="Y1189" i="18"/>
  <c r="Y1197" i="18"/>
  <c r="Y1198" i="18"/>
  <c r="Y1199" i="18"/>
  <c r="Y1203" i="18"/>
  <c r="Y1204" i="18"/>
  <c r="Y1205" i="18"/>
  <c r="Y1217" i="18"/>
  <c r="Y1226" i="18"/>
  <c r="Y1227" i="18"/>
  <c r="Y1228" i="18"/>
  <c r="Y1232" i="18"/>
  <c r="Y1233" i="18"/>
  <c r="Y1239" i="18"/>
  <c r="Y1244" i="18"/>
  <c r="Y1245" i="18"/>
  <c r="Y1246" i="18"/>
  <c r="Y1250" i="18"/>
  <c r="Y1251" i="18"/>
  <c r="Y1258" i="18"/>
  <c r="Y1259" i="18"/>
  <c r="Y1260" i="18"/>
  <c r="Y1281" i="18"/>
  <c r="Y1297" i="18"/>
  <c r="Y1306" i="18"/>
  <c r="Y1307" i="18"/>
  <c r="Y1308" i="18"/>
  <c r="Y1309" i="18"/>
  <c r="Y1316" i="18"/>
  <c r="Y1322" i="18"/>
  <c r="Y1323" i="18"/>
  <c r="Y1324" i="18"/>
  <c r="Y1345" i="18"/>
  <c r="Y1346" i="18"/>
  <c r="Y1347" i="18"/>
  <c r="Y1348" i="18"/>
  <c r="Y1362" i="18"/>
  <c r="Y1363" i="18"/>
  <c r="Y1364" i="18"/>
  <c r="Y1368" i="18"/>
  <c r="Y1369" i="18"/>
  <c r="Y1375" i="18"/>
  <c r="Y1376" i="18"/>
  <c r="Y1377" i="18"/>
  <c r="Y1379" i="18"/>
  <c r="Y1386" i="18"/>
  <c r="Y1397" i="18"/>
  <c r="Y1414" i="18"/>
  <c r="Y1422" i="18"/>
  <c r="Y1423" i="18"/>
  <c r="Y1424" i="18"/>
  <c r="Y1432" i="18"/>
  <c r="Y1433" i="18"/>
  <c r="Y1438" i="18"/>
  <c r="Y1439" i="18"/>
  <c r="Y1455" i="18"/>
  <c r="Y1457" i="18"/>
  <c r="Y1465" i="18"/>
  <c r="Y1466" i="18"/>
  <c r="Y1467" i="18"/>
  <c r="Y1474" i="18"/>
  <c r="Y1475" i="18"/>
  <c r="Y1480" i="18"/>
  <c r="Y1481" i="18"/>
  <c r="Y1486" i="18"/>
  <c r="Y1494" i="18"/>
  <c r="Y1495" i="18"/>
  <c r="Y1496" i="18"/>
  <c r="Y1497" i="18"/>
  <c r="Y1498" i="18"/>
  <c r="Y1506" i="18"/>
  <c r="Y1520" i="18"/>
  <c r="Y1527" i="18"/>
  <c r="Y1534" i="18"/>
  <c r="Y1542" i="18"/>
  <c r="Y1543" i="18"/>
  <c r="Y1552" i="18"/>
  <c r="Y1553" i="18"/>
  <c r="Y1554" i="18"/>
  <c r="Y1558" i="18"/>
  <c r="Y1559" i="18"/>
  <c r="Y1572" i="18"/>
  <c r="Y1582" i="18"/>
  <c r="Y1583" i="18"/>
  <c r="Y1584" i="18"/>
  <c r="Y1589" i="18"/>
  <c r="Y1590" i="18"/>
  <c r="Y1596" i="18"/>
  <c r="Y1608" i="18"/>
  <c r="Y1609" i="18"/>
  <c r="Y1610" i="18"/>
  <c r="Y1618" i="18"/>
  <c r="Y1619" i="18"/>
  <c r="Y1620" i="18"/>
  <c r="Y1625" i="18"/>
  <c r="Y1655" i="18"/>
  <c r="Y1667" i="18"/>
  <c r="Y1673" i="18"/>
  <c r="Y1675" i="18"/>
  <c r="Y1679" i="18"/>
  <c r="Y1680" i="18"/>
  <c r="Y1681" i="18"/>
  <c r="Y1685" i="18"/>
  <c r="Y1687" i="18"/>
  <c r="Y1692" i="18"/>
  <c r="Y1693" i="18"/>
  <c r="Y1694" i="18"/>
  <c r="Y1710" i="18"/>
  <c r="Y1711" i="18"/>
  <c r="Y1717" i="18"/>
  <c r="Y1718" i="18"/>
  <c r="Y1724" i="18"/>
  <c r="Y1725" i="18"/>
  <c r="Y1730" i="18"/>
  <c r="Y1736" i="18"/>
  <c r="Y1737" i="18"/>
  <c r="Y1738" i="18"/>
  <c r="Y1746" i="18"/>
  <c r="Y1747" i="18"/>
  <c r="Y1748" i="18"/>
  <c r="Y1753" i="18"/>
  <c r="Y1754" i="18"/>
  <c r="Y1776" i="18"/>
  <c r="Y1790" i="18"/>
  <c r="Y1802" i="18"/>
  <c r="Y1803" i="18"/>
  <c r="Y1808" i="18"/>
  <c r="Y1814" i="18"/>
  <c r="Y1821" i="18"/>
  <c r="Y1822" i="18"/>
  <c r="Y1823" i="18"/>
  <c r="Y1824" i="18"/>
  <c r="Y2" i="18"/>
  <c r="X3" i="18"/>
  <c r="X4" i="18"/>
  <c r="X5" i="18"/>
  <c r="X6" i="18"/>
  <c r="X7" i="18"/>
  <c r="X8" i="18"/>
  <c r="X9" i="18"/>
  <c r="X10" i="18"/>
  <c r="X11" i="18"/>
  <c r="X12" i="18"/>
  <c r="X13" i="18"/>
  <c r="X14" i="18"/>
  <c r="X15" i="18"/>
  <c r="X16" i="18"/>
  <c r="X17" i="18"/>
  <c r="X18" i="18"/>
  <c r="X19" i="18"/>
  <c r="X20" i="18"/>
  <c r="X21" i="18"/>
  <c r="X22" i="18"/>
  <c r="X23" i="18"/>
  <c r="X24" i="18"/>
  <c r="X25" i="18"/>
  <c r="X26" i="18"/>
  <c r="X27" i="18"/>
  <c r="X28" i="18"/>
  <c r="X29" i="18"/>
  <c r="X30" i="18"/>
  <c r="X31" i="18"/>
  <c r="X32" i="18"/>
  <c r="X33" i="18"/>
  <c r="X34" i="18"/>
  <c r="X35" i="18"/>
  <c r="X36" i="18"/>
  <c r="X37" i="18"/>
  <c r="X38" i="18"/>
  <c r="X39" i="18"/>
  <c r="X40" i="18"/>
  <c r="X41" i="18"/>
  <c r="X42" i="18"/>
  <c r="X43" i="18"/>
  <c r="X44" i="18"/>
  <c r="X45" i="18"/>
  <c r="X46" i="18"/>
  <c r="X47" i="18"/>
  <c r="X48" i="18"/>
  <c r="X49" i="18"/>
  <c r="X50" i="18"/>
  <c r="X51" i="18"/>
  <c r="X52" i="18"/>
  <c r="X53" i="18"/>
  <c r="X54" i="18"/>
  <c r="X55" i="18"/>
  <c r="X56" i="18"/>
  <c r="X57" i="18"/>
  <c r="X58" i="18"/>
  <c r="X59" i="18"/>
  <c r="X60" i="18"/>
  <c r="X61" i="18"/>
  <c r="X62" i="18"/>
  <c r="X63" i="18"/>
  <c r="X64" i="18"/>
  <c r="X65" i="18"/>
  <c r="X66" i="18"/>
  <c r="X67" i="18"/>
  <c r="X68" i="18"/>
  <c r="X69" i="18"/>
  <c r="X70" i="18"/>
  <c r="X71" i="18"/>
  <c r="X72" i="18"/>
  <c r="X73" i="18"/>
  <c r="X74" i="18"/>
  <c r="X75" i="18"/>
  <c r="X76" i="18"/>
  <c r="X77" i="18"/>
  <c r="X78" i="18"/>
  <c r="X79" i="18"/>
  <c r="X80" i="18"/>
  <c r="X81" i="18"/>
  <c r="X82" i="18"/>
  <c r="X83" i="18"/>
  <c r="X84" i="18"/>
  <c r="X85" i="18"/>
  <c r="X86" i="18"/>
  <c r="X87" i="18"/>
  <c r="X88" i="18"/>
  <c r="X89" i="18"/>
  <c r="X90" i="18"/>
  <c r="X91" i="18"/>
  <c r="X92" i="18"/>
  <c r="X93" i="18"/>
  <c r="X94" i="18"/>
  <c r="X95" i="18"/>
  <c r="X96" i="18"/>
  <c r="X97" i="18"/>
  <c r="X98" i="18"/>
  <c r="X99" i="18"/>
  <c r="X100" i="18"/>
  <c r="X101" i="18"/>
  <c r="X102" i="18"/>
  <c r="X103" i="18"/>
  <c r="X104" i="18"/>
  <c r="X105" i="18"/>
  <c r="X106" i="18"/>
  <c r="X107" i="18"/>
  <c r="X108" i="18"/>
  <c r="X109" i="18"/>
  <c r="X110" i="18"/>
  <c r="X111" i="18"/>
  <c r="X112" i="18"/>
  <c r="X113" i="18"/>
  <c r="X114" i="18"/>
  <c r="X115" i="18"/>
  <c r="X116" i="18"/>
  <c r="X117" i="18"/>
  <c r="X118" i="18"/>
  <c r="X119" i="18"/>
  <c r="X120" i="18"/>
  <c r="X121" i="18"/>
  <c r="X122" i="18"/>
  <c r="X123" i="18"/>
  <c r="X124" i="18"/>
  <c r="X125" i="18"/>
  <c r="X126" i="18"/>
  <c r="X127" i="18"/>
  <c r="X128" i="18"/>
  <c r="X129" i="18"/>
  <c r="X130" i="18"/>
  <c r="X131" i="18"/>
  <c r="X132" i="18"/>
  <c r="X133" i="18"/>
  <c r="X134" i="18"/>
  <c r="X135" i="18"/>
  <c r="X136" i="18"/>
  <c r="X137" i="18"/>
  <c r="X138" i="18"/>
  <c r="X139" i="18"/>
  <c r="X140" i="18"/>
  <c r="X141" i="18"/>
  <c r="X142" i="18"/>
  <c r="X143" i="18"/>
  <c r="X144" i="18"/>
  <c r="X145" i="18"/>
  <c r="X146" i="18"/>
  <c r="X147" i="18"/>
  <c r="X148" i="18"/>
  <c r="X149" i="18"/>
  <c r="X150" i="18"/>
  <c r="X151" i="18"/>
  <c r="X152" i="18"/>
  <c r="X153" i="18"/>
  <c r="X154" i="18"/>
  <c r="X155" i="18"/>
  <c r="X156" i="18"/>
  <c r="X157" i="18"/>
  <c r="X158" i="18"/>
  <c r="X159" i="18"/>
  <c r="X160" i="18"/>
  <c r="X161" i="18"/>
  <c r="X162" i="18"/>
  <c r="X163" i="18"/>
  <c r="X164" i="18"/>
  <c r="X165" i="18"/>
  <c r="X166" i="18"/>
  <c r="X167" i="18"/>
  <c r="X168" i="18"/>
  <c r="X169" i="18"/>
  <c r="X170" i="18"/>
  <c r="X171" i="18"/>
  <c r="X172" i="18"/>
  <c r="X173" i="18"/>
  <c r="X174" i="18"/>
  <c r="X175" i="18"/>
  <c r="X176" i="18"/>
  <c r="X177" i="18"/>
  <c r="X178" i="18"/>
  <c r="X179" i="18"/>
  <c r="X180" i="18"/>
  <c r="X181" i="18"/>
  <c r="X182" i="18"/>
  <c r="X183" i="18"/>
  <c r="X184" i="18"/>
  <c r="X185" i="18"/>
  <c r="X186" i="18"/>
  <c r="X187" i="18"/>
  <c r="X188" i="18"/>
  <c r="X189" i="18"/>
  <c r="X190" i="18"/>
  <c r="X191" i="18"/>
  <c r="X192" i="18"/>
  <c r="X193" i="18"/>
  <c r="X194" i="18"/>
  <c r="X195" i="18"/>
  <c r="X196" i="18"/>
  <c r="X197" i="18"/>
  <c r="X198" i="18"/>
  <c r="X199" i="18"/>
  <c r="X200" i="18"/>
  <c r="X201" i="18"/>
  <c r="X202" i="18"/>
  <c r="X203" i="18"/>
  <c r="X204" i="18"/>
  <c r="X205" i="18"/>
  <c r="X206" i="18"/>
  <c r="X207" i="18"/>
  <c r="X208" i="18"/>
  <c r="X209" i="18"/>
  <c r="X210" i="18"/>
  <c r="X211" i="18"/>
  <c r="X212" i="18"/>
  <c r="X213" i="18"/>
  <c r="X214" i="18"/>
  <c r="X215" i="18"/>
  <c r="X216" i="18"/>
  <c r="X217" i="18"/>
  <c r="X218" i="18"/>
  <c r="X219" i="18"/>
  <c r="X220" i="18"/>
  <c r="X221" i="18"/>
  <c r="X222" i="18"/>
  <c r="X223" i="18"/>
  <c r="X224" i="18"/>
  <c r="X225" i="18"/>
  <c r="X226" i="18"/>
  <c r="X227" i="18"/>
  <c r="X228" i="18"/>
  <c r="X229" i="18"/>
  <c r="X230" i="18"/>
  <c r="X231" i="18"/>
  <c r="X232" i="18"/>
  <c r="X233" i="18"/>
  <c r="X234" i="18"/>
  <c r="X235" i="18"/>
  <c r="X236" i="18"/>
  <c r="X237" i="18"/>
  <c r="X238" i="18"/>
  <c r="X239" i="18"/>
  <c r="X240" i="18"/>
  <c r="X241" i="18"/>
  <c r="X242" i="18"/>
  <c r="X243" i="18"/>
  <c r="X244" i="18"/>
  <c r="X245" i="18"/>
  <c r="X246" i="18"/>
  <c r="X247" i="18"/>
  <c r="X248" i="18"/>
  <c r="X249" i="18"/>
  <c r="X250" i="18"/>
  <c r="X251" i="18"/>
  <c r="X252" i="18"/>
  <c r="X253" i="18"/>
  <c r="X254" i="18"/>
  <c r="X255" i="18"/>
  <c r="X256" i="18"/>
  <c r="X257" i="18"/>
  <c r="X258" i="18"/>
  <c r="X259" i="18"/>
  <c r="X260" i="18"/>
  <c r="X261" i="18"/>
  <c r="X262" i="18"/>
  <c r="X263" i="18"/>
  <c r="X264" i="18"/>
  <c r="X265" i="18"/>
  <c r="X266" i="18"/>
  <c r="X267" i="18"/>
  <c r="X268" i="18"/>
  <c r="X269" i="18"/>
  <c r="X270" i="18"/>
  <c r="X271" i="18"/>
  <c r="X272" i="18"/>
  <c r="X273" i="18"/>
  <c r="X274" i="18"/>
  <c r="X275" i="18"/>
  <c r="X276" i="18"/>
  <c r="X277" i="18"/>
  <c r="X278" i="18"/>
  <c r="X279" i="18"/>
  <c r="X280" i="18"/>
  <c r="X281" i="18"/>
  <c r="X282" i="18"/>
  <c r="X283" i="18"/>
  <c r="X284" i="18"/>
  <c r="X285" i="18"/>
  <c r="X286" i="18"/>
  <c r="X287" i="18"/>
  <c r="X288" i="18"/>
  <c r="X289" i="18"/>
  <c r="X290" i="18"/>
  <c r="X291" i="18"/>
  <c r="X292" i="18"/>
  <c r="X293" i="18"/>
  <c r="X294" i="18"/>
  <c r="X295" i="18"/>
  <c r="X296" i="18"/>
  <c r="X297" i="18"/>
  <c r="X298" i="18"/>
  <c r="X299" i="18"/>
  <c r="X300" i="18"/>
  <c r="X301" i="18"/>
  <c r="X302" i="18"/>
  <c r="X303" i="18"/>
  <c r="X304" i="18"/>
  <c r="X305" i="18"/>
  <c r="X306" i="18"/>
  <c r="X307" i="18"/>
  <c r="X308" i="18"/>
  <c r="X309" i="18"/>
  <c r="X310" i="18"/>
  <c r="X311" i="18"/>
  <c r="X312" i="18"/>
  <c r="X313" i="18"/>
  <c r="X314" i="18"/>
  <c r="X315" i="18"/>
  <c r="X316" i="18"/>
  <c r="X317" i="18"/>
  <c r="X318" i="18"/>
  <c r="X319" i="18"/>
  <c r="X320" i="18"/>
  <c r="X321" i="18"/>
  <c r="X322" i="18"/>
  <c r="X323" i="18"/>
  <c r="X324" i="18"/>
  <c r="X325" i="18"/>
  <c r="X326" i="18"/>
  <c r="X327" i="18"/>
  <c r="X328" i="18"/>
  <c r="X329" i="18"/>
  <c r="X330" i="18"/>
  <c r="X331" i="18"/>
  <c r="X332" i="18"/>
  <c r="X333" i="18"/>
  <c r="X334" i="18"/>
  <c r="X335" i="18"/>
  <c r="X336" i="18"/>
  <c r="X337" i="18"/>
  <c r="X338" i="18"/>
  <c r="X339" i="18"/>
  <c r="X340" i="18"/>
  <c r="X341" i="18"/>
  <c r="X342" i="18"/>
  <c r="X343" i="18"/>
  <c r="X344" i="18"/>
  <c r="X345" i="18"/>
  <c r="X346" i="18"/>
  <c r="X347" i="18"/>
  <c r="X348" i="18"/>
  <c r="X349" i="18"/>
  <c r="X350" i="18"/>
  <c r="X351" i="18"/>
  <c r="X352" i="18"/>
  <c r="X353" i="18"/>
  <c r="X354" i="18"/>
  <c r="X355" i="18"/>
  <c r="X356" i="18"/>
  <c r="X357" i="18"/>
  <c r="X358" i="18"/>
  <c r="X359" i="18"/>
  <c r="X360" i="18"/>
  <c r="X361" i="18"/>
  <c r="X362" i="18"/>
  <c r="X363" i="18"/>
  <c r="X364" i="18"/>
  <c r="X365" i="18"/>
  <c r="X366" i="18"/>
  <c r="X367" i="18"/>
  <c r="X368" i="18"/>
  <c r="X369" i="18"/>
  <c r="X370" i="18"/>
  <c r="X371" i="18"/>
  <c r="X372" i="18"/>
  <c r="X373" i="18"/>
  <c r="X374" i="18"/>
  <c r="X375" i="18"/>
  <c r="X376" i="18"/>
  <c r="X377" i="18"/>
  <c r="X378" i="18"/>
  <c r="X379" i="18"/>
  <c r="X380" i="18"/>
  <c r="X381" i="18"/>
  <c r="X382" i="18"/>
  <c r="X383" i="18"/>
  <c r="X384" i="18"/>
  <c r="X385" i="18"/>
  <c r="X386" i="18"/>
  <c r="X387" i="18"/>
  <c r="X388" i="18"/>
  <c r="X389" i="18"/>
  <c r="X390" i="18"/>
  <c r="X391" i="18"/>
  <c r="X392" i="18"/>
  <c r="X393" i="18"/>
  <c r="X394" i="18"/>
  <c r="X395" i="18"/>
  <c r="X396" i="18"/>
  <c r="X397" i="18"/>
  <c r="X398" i="18"/>
  <c r="X399" i="18"/>
  <c r="X400" i="18"/>
  <c r="X401" i="18"/>
  <c r="X402" i="18"/>
  <c r="X403" i="18"/>
  <c r="X404" i="18"/>
  <c r="X405" i="18"/>
  <c r="X406" i="18"/>
  <c r="X407" i="18"/>
  <c r="X408" i="18"/>
  <c r="X409" i="18"/>
  <c r="X410" i="18"/>
  <c r="X411" i="18"/>
  <c r="X412" i="18"/>
  <c r="X413" i="18"/>
  <c r="X414" i="18"/>
  <c r="X415" i="18"/>
  <c r="X416" i="18"/>
  <c r="X417" i="18"/>
  <c r="X418" i="18"/>
  <c r="X419" i="18"/>
  <c r="X420" i="18"/>
  <c r="X421" i="18"/>
  <c r="X422" i="18"/>
  <c r="X423" i="18"/>
  <c r="X424" i="18"/>
  <c r="X425" i="18"/>
  <c r="X426" i="18"/>
  <c r="X427" i="18"/>
  <c r="X428" i="18"/>
  <c r="X429" i="18"/>
  <c r="X430" i="18"/>
  <c r="X431" i="18"/>
  <c r="X432" i="18"/>
  <c r="X433" i="18"/>
  <c r="X434" i="18"/>
  <c r="X435" i="18"/>
  <c r="X436" i="18"/>
  <c r="X437" i="18"/>
  <c r="X438" i="18"/>
  <c r="X439" i="18"/>
  <c r="X440" i="18"/>
  <c r="X441" i="18"/>
  <c r="X442" i="18"/>
  <c r="X443" i="18"/>
  <c r="X444" i="18"/>
  <c r="X445" i="18"/>
  <c r="X446" i="18"/>
  <c r="X447" i="18"/>
  <c r="X448" i="18"/>
  <c r="X449" i="18"/>
  <c r="X450" i="18"/>
  <c r="X451" i="18"/>
  <c r="X452" i="18"/>
  <c r="X453" i="18"/>
  <c r="X454" i="18"/>
  <c r="X455" i="18"/>
  <c r="X456" i="18"/>
  <c r="X457" i="18"/>
  <c r="X458" i="18"/>
  <c r="X459" i="18"/>
  <c r="X460" i="18"/>
  <c r="X461" i="18"/>
  <c r="X462" i="18"/>
  <c r="X463" i="18"/>
  <c r="X464" i="18"/>
  <c r="X465" i="18"/>
  <c r="X466" i="18"/>
  <c r="X467" i="18"/>
  <c r="X468" i="18"/>
  <c r="X469" i="18"/>
  <c r="X470" i="18"/>
  <c r="X471" i="18"/>
  <c r="X472" i="18"/>
  <c r="X473" i="18"/>
  <c r="X474" i="18"/>
  <c r="X475" i="18"/>
  <c r="X476" i="18"/>
  <c r="X477" i="18"/>
  <c r="X478" i="18"/>
  <c r="X479" i="18"/>
  <c r="X480" i="18"/>
  <c r="X481" i="18"/>
  <c r="X482" i="18"/>
  <c r="X483" i="18"/>
  <c r="X484" i="18"/>
  <c r="X485" i="18"/>
  <c r="X486" i="18"/>
  <c r="X487" i="18"/>
  <c r="X488" i="18"/>
  <c r="X489" i="18"/>
  <c r="X490" i="18"/>
  <c r="X491" i="18"/>
  <c r="X492" i="18"/>
  <c r="X493" i="18"/>
  <c r="X494" i="18"/>
  <c r="X495" i="18"/>
  <c r="X496" i="18"/>
  <c r="X497" i="18"/>
  <c r="X498" i="18"/>
  <c r="X499" i="18"/>
  <c r="X500" i="18"/>
  <c r="X501" i="18"/>
  <c r="X502" i="18"/>
  <c r="X503" i="18"/>
  <c r="X504" i="18"/>
  <c r="X505" i="18"/>
  <c r="X506" i="18"/>
  <c r="X507" i="18"/>
  <c r="X508" i="18"/>
  <c r="X509" i="18"/>
  <c r="X510" i="18"/>
  <c r="X511" i="18"/>
  <c r="X512" i="18"/>
  <c r="X513" i="18"/>
  <c r="X514" i="18"/>
  <c r="X515" i="18"/>
  <c r="X516" i="18"/>
  <c r="X517" i="18"/>
  <c r="X518" i="18"/>
  <c r="X519" i="18"/>
  <c r="X520" i="18"/>
  <c r="X521" i="18"/>
  <c r="X522" i="18"/>
  <c r="X523" i="18"/>
  <c r="X524" i="18"/>
  <c r="X525" i="18"/>
  <c r="X526" i="18"/>
  <c r="X527" i="18"/>
  <c r="X528" i="18"/>
  <c r="X529" i="18"/>
  <c r="X530" i="18"/>
  <c r="X531" i="18"/>
  <c r="X532" i="18"/>
  <c r="X533" i="18"/>
  <c r="X534" i="18"/>
  <c r="X535" i="18"/>
  <c r="X536" i="18"/>
  <c r="X537" i="18"/>
  <c r="X538" i="18"/>
  <c r="X539" i="18"/>
  <c r="X540" i="18"/>
  <c r="X541" i="18"/>
  <c r="X542" i="18"/>
  <c r="X543" i="18"/>
  <c r="X544" i="18"/>
  <c r="X545" i="18"/>
  <c r="X546" i="18"/>
  <c r="X547" i="18"/>
  <c r="X548" i="18"/>
  <c r="X549" i="18"/>
  <c r="X550" i="18"/>
  <c r="X551" i="18"/>
  <c r="X552" i="18"/>
  <c r="X553" i="18"/>
  <c r="X554" i="18"/>
  <c r="X555" i="18"/>
  <c r="X556" i="18"/>
  <c r="X557" i="18"/>
  <c r="X558" i="18"/>
  <c r="X559" i="18"/>
  <c r="X560" i="18"/>
  <c r="X561" i="18"/>
  <c r="X562" i="18"/>
  <c r="X563" i="18"/>
  <c r="X564" i="18"/>
  <c r="X565" i="18"/>
  <c r="X566" i="18"/>
  <c r="X567" i="18"/>
  <c r="X568" i="18"/>
  <c r="X569" i="18"/>
  <c r="X570" i="18"/>
  <c r="X571" i="18"/>
  <c r="X572" i="18"/>
  <c r="X573" i="18"/>
  <c r="X574" i="18"/>
  <c r="X575" i="18"/>
  <c r="X576" i="18"/>
  <c r="X577" i="18"/>
  <c r="X578" i="18"/>
  <c r="X579" i="18"/>
  <c r="X580" i="18"/>
  <c r="X581" i="18"/>
  <c r="X582" i="18"/>
  <c r="X583" i="18"/>
  <c r="X584" i="18"/>
  <c r="X585" i="18"/>
  <c r="X586" i="18"/>
  <c r="X587" i="18"/>
  <c r="X588" i="18"/>
  <c r="X589" i="18"/>
  <c r="X590" i="18"/>
  <c r="X591" i="18"/>
  <c r="X592" i="18"/>
  <c r="X593" i="18"/>
  <c r="X594" i="18"/>
  <c r="X595" i="18"/>
  <c r="X596" i="18"/>
  <c r="X597" i="18"/>
  <c r="X598" i="18"/>
  <c r="X599" i="18"/>
  <c r="X600" i="18"/>
  <c r="X601" i="18"/>
  <c r="X602" i="18"/>
  <c r="X603" i="18"/>
  <c r="X604" i="18"/>
  <c r="X605" i="18"/>
  <c r="X606" i="18"/>
  <c r="X607" i="18"/>
  <c r="X608" i="18"/>
  <c r="X609" i="18"/>
  <c r="X610" i="18"/>
  <c r="X611" i="18"/>
  <c r="X612" i="18"/>
  <c r="X613" i="18"/>
  <c r="X614" i="18"/>
  <c r="X615" i="18"/>
  <c r="X616" i="18"/>
  <c r="X617" i="18"/>
  <c r="X618" i="18"/>
  <c r="X619" i="18"/>
  <c r="X620" i="18"/>
  <c r="X621" i="18"/>
  <c r="X622" i="18"/>
  <c r="X623" i="18"/>
  <c r="X624" i="18"/>
  <c r="X625" i="18"/>
  <c r="X626" i="18"/>
  <c r="X627" i="18"/>
  <c r="X628" i="18"/>
  <c r="X629" i="18"/>
  <c r="X630" i="18"/>
  <c r="X631" i="18"/>
  <c r="X632" i="18"/>
  <c r="X633" i="18"/>
  <c r="X634" i="18"/>
  <c r="X635" i="18"/>
  <c r="X636" i="18"/>
  <c r="X637" i="18"/>
  <c r="X638" i="18"/>
  <c r="X639" i="18"/>
  <c r="X640" i="18"/>
  <c r="X641" i="18"/>
  <c r="X642" i="18"/>
  <c r="X643" i="18"/>
  <c r="X644" i="18"/>
  <c r="X645" i="18"/>
  <c r="X646" i="18"/>
  <c r="X647" i="18"/>
  <c r="X648" i="18"/>
  <c r="X649" i="18"/>
  <c r="X650" i="18"/>
  <c r="X651" i="18"/>
  <c r="X652" i="18"/>
  <c r="X653" i="18"/>
  <c r="X654" i="18"/>
  <c r="X655" i="18"/>
  <c r="X656" i="18"/>
  <c r="X657" i="18"/>
  <c r="X658" i="18"/>
  <c r="X659" i="18"/>
  <c r="X660" i="18"/>
  <c r="X661" i="18"/>
  <c r="X662" i="18"/>
  <c r="X663" i="18"/>
  <c r="X664" i="18"/>
  <c r="X665" i="18"/>
  <c r="X666" i="18"/>
  <c r="X667" i="18"/>
  <c r="X668" i="18"/>
  <c r="X669" i="18"/>
  <c r="X670" i="18"/>
  <c r="X671" i="18"/>
  <c r="X672" i="18"/>
  <c r="X673" i="18"/>
  <c r="X674" i="18"/>
  <c r="X675" i="18"/>
  <c r="X676" i="18"/>
  <c r="X677" i="18"/>
  <c r="X678" i="18"/>
  <c r="X679" i="18"/>
  <c r="X680" i="18"/>
  <c r="X681" i="18"/>
  <c r="X682" i="18"/>
  <c r="X683" i="18"/>
  <c r="X684" i="18"/>
  <c r="X685" i="18"/>
  <c r="X686" i="18"/>
  <c r="X687" i="18"/>
  <c r="X688" i="18"/>
  <c r="X689" i="18"/>
  <c r="X690" i="18"/>
  <c r="X691" i="18"/>
  <c r="X692" i="18"/>
  <c r="X693" i="18"/>
  <c r="X694" i="18"/>
  <c r="X695" i="18"/>
  <c r="X696" i="18"/>
  <c r="X697" i="18"/>
  <c r="X698" i="18"/>
  <c r="X699" i="18"/>
  <c r="X700" i="18"/>
  <c r="X701" i="18"/>
  <c r="X702" i="18"/>
  <c r="X703" i="18"/>
  <c r="X704" i="18"/>
  <c r="X705" i="18"/>
  <c r="X706" i="18"/>
  <c r="X707" i="18"/>
  <c r="X708" i="18"/>
  <c r="X709" i="18"/>
  <c r="X710" i="18"/>
  <c r="X711" i="18"/>
  <c r="X712" i="18"/>
  <c r="X713" i="18"/>
  <c r="X714" i="18"/>
  <c r="X715" i="18"/>
  <c r="X716" i="18"/>
  <c r="X717" i="18"/>
  <c r="X718" i="18"/>
  <c r="X719" i="18"/>
  <c r="X720" i="18"/>
  <c r="X721" i="18"/>
  <c r="X722" i="18"/>
  <c r="X723" i="18"/>
  <c r="X724" i="18"/>
  <c r="X725" i="18"/>
  <c r="X726" i="18"/>
  <c r="X727" i="18"/>
  <c r="X728" i="18"/>
  <c r="X729" i="18"/>
  <c r="X730" i="18"/>
  <c r="X731" i="18"/>
  <c r="X732" i="18"/>
  <c r="X733" i="18"/>
  <c r="X734" i="18"/>
  <c r="X735" i="18"/>
  <c r="X736" i="18"/>
  <c r="X737" i="18"/>
  <c r="X738" i="18"/>
  <c r="X739" i="18"/>
  <c r="X740" i="18"/>
  <c r="X741" i="18"/>
  <c r="X742" i="18"/>
  <c r="X743" i="18"/>
  <c r="X744" i="18"/>
  <c r="X745" i="18"/>
  <c r="X746" i="18"/>
  <c r="X747" i="18"/>
  <c r="X748" i="18"/>
  <c r="X749" i="18"/>
  <c r="X750" i="18"/>
  <c r="X751" i="18"/>
  <c r="X752" i="18"/>
  <c r="X753" i="18"/>
  <c r="X754" i="18"/>
  <c r="X755" i="18"/>
  <c r="X756" i="18"/>
  <c r="X757" i="18"/>
  <c r="X758" i="18"/>
  <c r="X759" i="18"/>
  <c r="X760" i="18"/>
  <c r="X761" i="18"/>
  <c r="X762" i="18"/>
  <c r="X763" i="18"/>
  <c r="X764" i="18"/>
  <c r="X765" i="18"/>
  <c r="X766" i="18"/>
  <c r="X767" i="18"/>
  <c r="X768" i="18"/>
  <c r="X769" i="18"/>
  <c r="X770" i="18"/>
  <c r="X771" i="18"/>
  <c r="X772" i="18"/>
  <c r="X773" i="18"/>
  <c r="X774" i="18"/>
  <c r="X775" i="18"/>
  <c r="X776" i="18"/>
  <c r="X777" i="18"/>
  <c r="X778" i="18"/>
  <c r="X779" i="18"/>
  <c r="X780" i="18"/>
  <c r="X781" i="18"/>
  <c r="X782" i="18"/>
  <c r="X783" i="18"/>
  <c r="X784" i="18"/>
  <c r="X785" i="18"/>
  <c r="X786" i="18"/>
  <c r="X787" i="18"/>
  <c r="X788" i="18"/>
  <c r="X789" i="18"/>
  <c r="X790" i="18"/>
  <c r="X791" i="18"/>
  <c r="X792" i="18"/>
  <c r="X793" i="18"/>
  <c r="X794" i="18"/>
  <c r="X795" i="18"/>
  <c r="X796" i="18"/>
  <c r="X797" i="18"/>
  <c r="X798" i="18"/>
  <c r="X799" i="18"/>
  <c r="X800" i="18"/>
  <c r="X801" i="18"/>
  <c r="X802" i="18"/>
  <c r="X803" i="18"/>
  <c r="X804" i="18"/>
  <c r="X805" i="18"/>
  <c r="X806" i="18"/>
  <c r="X807" i="18"/>
  <c r="X808" i="18"/>
  <c r="X809" i="18"/>
  <c r="X810" i="18"/>
  <c r="X811" i="18"/>
  <c r="X812" i="18"/>
  <c r="X813" i="18"/>
  <c r="X814" i="18"/>
  <c r="X815" i="18"/>
  <c r="X816" i="18"/>
  <c r="X817" i="18"/>
  <c r="X818" i="18"/>
  <c r="X819" i="18"/>
  <c r="X820" i="18"/>
  <c r="X821" i="18"/>
  <c r="X822" i="18"/>
  <c r="X823" i="18"/>
  <c r="X824" i="18"/>
  <c r="X825" i="18"/>
  <c r="X826" i="18"/>
  <c r="X827" i="18"/>
  <c r="X828" i="18"/>
  <c r="X829" i="18"/>
  <c r="X830" i="18"/>
  <c r="X831" i="18"/>
  <c r="X832" i="18"/>
  <c r="X833" i="18"/>
  <c r="X834" i="18"/>
  <c r="X835" i="18"/>
  <c r="X836" i="18"/>
  <c r="X837" i="18"/>
  <c r="X838" i="18"/>
  <c r="X839" i="18"/>
  <c r="X840" i="18"/>
  <c r="X841" i="18"/>
  <c r="X842" i="18"/>
  <c r="X843" i="18"/>
  <c r="X844" i="18"/>
  <c r="X845" i="18"/>
  <c r="X846" i="18"/>
  <c r="X847" i="18"/>
  <c r="X848" i="18"/>
  <c r="X849" i="18"/>
  <c r="X850" i="18"/>
  <c r="X851" i="18"/>
  <c r="X852" i="18"/>
  <c r="X853" i="18"/>
  <c r="X854" i="18"/>
  <c r="X855" i="18"/>
  <c r="X856" i="18"/>
  <c r="X857" i="18"/>
  <c r="X858" i="18"/>
  <c r="X859" i="18"/>
  <c r="X860" i="18"/>
  <c r="X861" i="18"/>
  <c r="X862" i="18"/>
  <c r="X863" i="18"/>
  <c r="X864" i="18"/>
  <c r="X865" i="18"/>
  <c r="X866" i="18"/>
  <c r="X867" i="18"/>
  <c r="X868" i="18"/>
  <c r="X869" i="18"/>
  <c r="X870" i="18"/>
  <c r="X871" i="18"/>
  <c r="X872" i="18"/>
  <c r="X873" i="18"/>
  <c r="X874" i="18"/>
  <c r="X875" i="18"/>
  <c r="X876" i="18"/>
  <c r="X877" i="18"/>
  <c r="X878" i="18"/>
  <c r="X879" i="18"/>
  <c r="X880" i="18"/>
  <c r="X881" i="18"/>
  <c r="X882" i="18"/>
  <c r="X883" i="18"/>
  <c r="X884" i="18"/>
  <c r="X885" i="18"/>
  <c r="X886" i="18"/>
  <c r="X887" i="18"/>
  <c r="X888" i="18"/>
  <c r="X889" i="18"/>
  <c r="X890" i="18"/>
  <c r="X891" i="18"/>
  <c r="X892" i="18"/>
  <c r="X893" i="18"/>
  <c r="X894" i="18"/>
  <c r="X895" i="18"/>
  <c r="X896" i="18"/>
  <c r="X897" i="18"/>
  <c r="X898" i="18"/>
  <c r="X899" i="18"/>
  <c r="X900" i="18"/>
  <c r="X901" i="18"/>
  <c r="X902" i="18"/>
  <c r="X903" i="18"/>
  <c r="X904" i="18"/>
  <c r="X905" i="18"/>
  <c r="X906" i="18"/>
  <c r="X907" i="18"/>
  <c r="X908" i="18"/>
  <c r="X909" i="18"/>
  <c r="X910" i="18"/>
  <c r="X911" i="18"/>
  <c r="X912" i="18"/>
  <c r="X913" i="18"/>
  <c r="X914" i="18"/>
  <c r="X915" i="18"/>
  <c r="X916" i="18"/>
  <c r="X917" i="18"/>
  <c r="X918" i="18"/>
  <c r="X919" i="18"/>
  <c r="X920" i="18"/>
  <c r="X921" i="18"/>
  <c r="X922" i="18"/>
  <c r="X923" i="18"/>
  <c r="X924" i="18"/>
  <c r="X925" i="18"/>
  <c r="X926" i="18"/>
  <c r="X927" i="18"/>
  <c r="X928" i="18"/>
  <c r="X929" i="18"/>
  <c r="X930" i="18"/>
  <c r="X931" i="18"/>
  <c r="X932" i="18"/>
  <c r="X933" i="18"/>
  <c r="X934" i="18"/>
  <c r="X935" i="18"/>
  <c r="X936" i="18"/>
  <c r="X937" i="18"/>
  <c r="X938" i="18"/>
  <c r="X939" i="18"/>
  <c r="X940" i="18"/>
  <c r="X941" i="18"/>
  <c r="X942" i="18"/>
  <c r="X943" i="18"/>
  <c r="X944" i="18"/>
  <c r="X945" i="18"/>
  <c r="X946" i="18"/>
  <c r="X947" i="18"/>
  <c r="X948" i="18"/>
  <c r="X949" i="18"/>
  <c r="X950" i="18"/>
  <c r="X951" i="18"/>
  <c r="X952" i="18"/>
  <c r="X953" i="18"/>
  <c r="X954" i="18"/>
  <c r="X955" i="18"/>
  <c r="X956" i="18"/>
  <c r="X957" i="18"/>
  <c r="X958" i="18"/>
  <c r="X959" i="18"/>
  <c r="X960" i="18"/>
  <c r="X961" i="18"/>
  <c r="X962" i="18"/>
  <c r="X963" i="18"/>
  <c r="X964" i="18"/>
  <c r="X965" i="18"/>
  <c r="X966" i="18"/>
  <c r="X967" i="18"/>
  <c r="X968" i="18"/>
  <c r="X969" i="18"/>
  <c r="X970" i="18"/>
  <c r="X971" i="18"/>
  <c r="X972" i="18"/>
  <c r="X973" i="18"/>
  <c r="X974" i="18"/>
  <c r="X975" i="18"/>
  <c r="X976" i="18"/>
  <c r="X977" i="18"/>
  <c r="X978" i="18"/>
  <c r="X979" i="18"/>
  <c r="X980" i="18"/>
  <c r="X981" i="18"/>
  <c r="X982" i="18"/>
  <c r="X983" i="18"/>
  <c r="X984" i="18"/>
  <c r="X985" i="18"/>
  <c r="X986" i="18"/>
  <c r="X987" i="18"/>
  <c r="X988" i="18"/>
  <c r="X989" i="18"/>
  <c r="X990" i="18"/>
  <c r="X991" i="18"/>
  <c r="X992" i="18"/>
  <c r="X993" i="18"/>
  <c r="X994" i="18"/>
  <c r="X995" i="18"/>
  <c r="X996" i="18"/>
  <c r="X997" i="18"/>
  <c r="X998" i="18"/>
  <c r="X999" i="18"/>
  <c r="X1000" i="18"/>
  <c r="X1001" i="18"/>
  <c r="X1002" i="18"/>
  <c r="X1003" i="18"/>
  <c r="X1004" i="18"/>
  <c r="X1005" i="18"/>
  <c r="X1006" i="18"/>
  <c r="X1007" i="18"/>
  <c r="X1008" i="18"/>
  <c r="X1009" i="18"/>
  <c r="X1010" i="18"/>
  <c r="X1011" i="18"/>
  <c r="X1012" i="18"/>
  <c r="X1013" i="18"/>
  <c r="X1014" i="18"/>
  <c r="X1015" i="18"/>
  <c r="X1016" i="18"/>
  <c r="X1017" i="18"/>
  <c r="X1018" i="18"/>
  <c r="X1019" i="18"/>
  <c r="X1020" i="18"/>
  <c r="X1021" i="18"/>
  <c r="X1022" i="18"/>
  <c r="X1023" i="18"/>
  <c r="X1024" i="18"/>
  <c r="X1025" i="18"/>
  <c r="X1026" i="18"/>
  <c r="X1027" i="18"/>
  <c r="X1028" i="18"/>
  <c r="X1029" i="18"/>
  <c r="X1030" i="18"/>
  <c r="X1031" i="18"/>
  <c r="X1032" i="18"/>
  <c r="X1033" i="18"/>
  <c r="X1034" i="18"/>
  <c r="X1035" i="18"/>
  <c r="X1036" i="18"/>
  <c r="X1037" i="18"/>
  <c r="X1038" i="18"/>
  <c r="X1039" i="18"/>
  <c r="X1040" i="18"/>
  <c r="X1041" i="18"/>
  <c r="X1042" i="18"/>
  <c r="X1043" i="18"/>
  <c r="X1044" i="18"/>
  <c r="X1045" i="18"/>
  <c r="X1046" i="18"/>
  <c r="X1047" i="18"/>
  <c r="X1048" i="18"/>
  <c r="X1049" i="18"/>
  <c r="X1050" i="18"/>
  <c r="X1051" i="18"/>
  <c r="X1052" i="18"/>
  <c r="X1053" i="18"/>
  <c r="X1054" i="18"/>
  <c r="X1055" i="18"/>
  <c r="X1056" i="18"/>
  <c r="X1057" i="18"/>
  <c r="X1058" i="18"/>
  <c r="X1059" i="18"/>
  <c r="X1060" i="18"/>
  <c r="X1061" i="18"/>
  <c r="X1062" i="18"/>
  <c r="X1063" i="18"/>
  <c r="X1064" i="18"/>
  <c r="X1065" i="18"/>
  <c r="X1066" i="18"/>
  <c r="X1067" i="18"/>
  <c r="X1068" i="18"/>
  <c r="X1069" i="18"/>
  <c r="X1070" i="18"/>
  <c r="X1071" i="18"/>
  <c r="X1072" i="18"/>
  <c r="X1073" i="18"/>
  <c r="X1074" i="18"/>
  <c r="X1075" i="18"/>
  <c r="X1076" i="18"/>
  <c r="X1077" i="18"/>
  <c r="X1078" i="18"/>
  <c r="X1079" i="18"/>
  <c r="X1080" i="18"/>
  <c r="X1081" i="18"/>
  <c r="X1082" i="18"/>
  <c r="X1083" i="18"/>
  <c r="X1084" i="18"/>
  <c r="X1085" i="18"/>
  <c r="X1086" i="18"/>
  <c r="X1087" i="18"/>
  <c r="X1088" i="18"/>
  <c r="X1089" i="18"/>
  <c r="X1090" i="18"/>
  <c r="X1091" i="18"/>
  <c r="X1092" i="18"/>
  <c r="X1093" i="18"/>
  <c r="X1094" i="18"/>
  <c r="X1095" i="18"/>
  <c r="X1096" i="18"/>
  <c r="X1097" i="18"/>
  <c r="X1098" i="18"/>
  <c r="X1099" i="18"/>
  <c r="X1100" i="18"/>
  <c r="X1101" i="18"/>
  <c r="X1102" i="18"/>
  <c r="X1103" i="18"/>
  <c r="X1104" i="18"/>
  <c r="X1105" i="18"/>
  <c r="X1106" i="18"/>
  <c r="X1107" i="18"/>
  <c r="X1108" i="18"/>
  <c r="X1109" i="18"/>
  <c r="X1110" i="18"/>
  <c r="X1111" i="18"/>
  <c r="X1112" i="18"/>
  <c r="X1113" i="18"/>
  <c r="X1114" i="18"/>
  <c r="X1115" i="18"/>
  <c r="X1116" i="18"/>
  <c r="X1117" i="18"/>
  <c r="X1118" i="18"/>
  <c r="X1119" i="18"/>
  <c r="X1120" i="18"/>
  <c r="X1121" i="18"/>
  <c r="X1122" i="18"/>
  <c r="X1123" i="18"/>
  <c r="X1124" i="18"/>
  <c r="X1125" i="18"/>
  <c r="X1126" i="18"/>
  <c r="X1127" i="18"/>
  <c r="X1128" i="18"/>
  <c r="X1129" i="18"/>
  <c r="X1130" i="18"/>
  <c r="X1131" i="18"/>
  <c r="X1132" i="18"/>
  <c r="X1133" i="18"/>
  <c r="X1134" i="18"/>
  <c r="X1135" i="18"/>
  <c r="X1136" i="18"/>
  <c r="X1137" i="18"/>
  <c r="X1138" i="18"/>
  <c r="X1139" i="18"/>
  <c r="X1140" i="18"/>
  <c r="X1141" i="18"/>
  <c r="X1142" i="18"/>
  <c r="X1143" i="18"/>
  <c r="X1144" i="18"/>
  <c r="X1145" i="18"/>
  <c r="X1146" i="18"/>
  <c r="X1147" i="18"/>
  <c r="X1148" i="18"/>
  <c r="X1149" i="18"/>
  <c r="X1150" i="18"/>
  <c r="X1151" i="18"/>
  <c r="X1152" i="18"/>
  <c r="X1153" i="18"/>
  <c r="X1154" i="18"/>
  <c r="X1155" i="18"/>
  <c r="X1156" i="18"/>
  <c r="X1157" i="18"/>
  <c r="X1158" i="18"/>
  <c r="X1159" i="18"/>
  <c r="X1160" i="18"/>
  <c r="X1161" i="18"/>
  <c r="X1162" i="18"/>
  <c r="X1163" i="18"/>
  <c r="X1164" i="18"/>
  <c r="X1165" i="18"/>
  <c r="X1166" i="18"/>
  <c r="X1167" i="18"/>
  <c r="X1168" i="18"/>
  <c r="X1169" i="18"/>
  <c r="X1170" i="18"/>
  <c r="X1171" i="18"/>
  <c r="X1172" i="18"/>
  <c r="X1173" i="18"/>
  <c r="X1174" i="18"/>
  <c r="X1175" i="18"/>
  <c r="X1176" i="18"/>
  <c r="X1177" i="18"/>
  <c r="X1178" i="18"/>
  <c r="X1179" i="18"/>
  <c r="X1180" i="18"/>
  <c r="X1181" i="18"/>
  <c r="X1182" i="18"/>
  <c r="X1183" i="18"/>
  <c r="X1184" i="18"/>
  <c r="X1185" i="18"/>
  <c r="X1186" i="18"/>
  <c r="X1187" i="18"/>
  <c r="X1188" i="18"/>
  <c r="X1189" i="18"/>
  <c r="X1190" i="18"/>
  <c r="X1191" i="18"/>
  <c r="X1192" i="18"/>
  <c r="X1193" i="18"/>
  <c r="X1194" i="18"/>
  <c r="X1195" i="18"/>
  <c r="X1196" i="18"/>
  <c r="X1197" i="18"/>
  <c r="X1198" i="18"/>
  <c r="X1199" i="18"/>
  <c r="X1200" i="18"/>
  <c r="X1201" i="18"/>
  <c r="X1202" i="18"/>
  <c r="X1203" i="18"/>
  <c r="X1204" i="18"/>
  <c r="X1205" i="18"/>
  <c r="X1206" i="18"/>
  <c r="X1207" i="18"/>
  <c r="X1208" i="18"/>
  <c r="X1209" i="18"/>
  <c r="X1210" i="18"/>
  <c r="X1211" i="18"/>
  <c r="X1212" i="18"/>
  <c r="X1213" i="18"/>
  <c r="X1214" i="18"/>
  <c r="X1215" i="18"/>
  <c r="X1216" i="18"/>
  <c r="X1217" i="18"/>
  <c r="X1218" i="18"/>
  <c r="X1219" i="18"/>
  <c r="X1220" i="18"/>
  <c r="X1221" i="18"/>
  <c r="X1222" i="18"/>
  <c r="X1223" i="18"/>
  <c r="X1224" i="18"/>
  <c r="X1225" i="18"/>
  <c r="X1226" i="18"/>
  <c r="X1227" i="18"/>
  <c r="X1228" i="18"/>
  <c r="X1229" i="18"/>
  <c r="X1230" i="18"/>
  <c r="X1231" i="18"/>
  <c r="X1232" i="18"/>
  <c r="X1233" i="18"/>
  <c r="X1234" i="18"/>
  <c r="X1235" i="18"/>
  <c r="X1236" i="18"/>
  <c r="X1237" i="18"/>
  <c r="X1238" i="18"/>
  <c r="X1239" i="18"/>
  <c r="X1240" i="18"/>
  <c r="X1241" i="18"/>
  <c r="X1242" i="18"/>
  <c r="X1243" i="18"/>
  <c r="X1244" i="18"/>
  <c r="X1245" i="18"/>
  <c r="X1246" i="18"/>
  <c r="X1247" i="18"/>
  <c r="X1248" i="18"/>
  <c r="X1249" i="18"/>
  <c r="X1250" i="18"/>
  <c r="X1251" i="18"/>
  <c r="X1252" i="18"/>
  <c r="X1253" i="18"/>
  <c r="X1254" i="18"/>
  <c r="X1255" i="18"/>
  <c r="X1256" i="18"/>
  <c r="X1257" i="18"/>
  <c r="X1258" i="18"/>
  <c r="X1259" i="18"/>
  <c r="X1260" i="18"/>
  <c r="X1261" i="18"/>
  <c r="X1262" i="18"/>
  <c r="X1263" i="18"/>
  <c r="X1264" i="18"/>
  <c r="X1265" i="18"/>
  <c r="X1266" i="18"/>
  <c r="X1267" i="18"/>
  <c r="X1268" i="18"/>
  <c r="X1269" i="18"/>
  <c r="X1270" i="18"/>
  <c r="X1271" i="18"/>
  <c r="X1272" i="18"/>
  <c r="X1273" i="18"/>
  <c r="X1274" i="18"/>
  <c r="X1275" i="18"/>
  <c r="X1276" i="18"/>
  <c r="X1277" i="18"/>
  <c r="X1278" i="18"/>
  <c r="X1279" i="18"/>
  <c r="X1280" i="18"/>
  <c r="X1281" i="18"/>
  <c r="X1282" i="18"/>
  <c r="X1283" i="18"/>
  <c r="X1284" i="18"/>
  <c r="X1285" i="18"/>
  <c r="X1286" i="18"/>
  <c r="X1287" i="18"/>
  <c r="X1288" i="18"/>
  <c r="X1289" i="18"/>
  <c r="X1290" i="18"/>
  <c r="X1291" i="18"/>
  <c r="X1292" i="18"/>
  <c r="X1293" i="18"/>
  <c r="X1294" i="18"/>
  <c r="X1295" i="18"/>
  <c r="X1296" i="18"/>
  <c r="X1297" i="18"/>
  <c r="X1298" i="18"/>
  <c r="X1299" i="18"/>
  <c r="X1300" i="18"/>
  <c r="X1301" i="18"/>
  <c r="X1302" i="18"/>
  <c r="X1303" i="18"/>
  <c r="X1304" i="18"/>
  <c r="X1305" i="18"/>
  <c r="X1306" i="18"/>
  <c r="X1307" i="18"/>
  <c r="X1308" i="18"/>
  <c r="X1309" i="18"/>
  <c r="X1310" i="18"/>
  <c r="X1311" i="18"/>
  <c r="X1312" i="18"/>
  <c r="X1313" i="18"/>
  <c r="X1314" i="18"/>
  <c r="X1315" i="18"/>
  <c r="X1316" i="18"/>
  <c r="X1317" i="18"/>
  <c r="X1318" i="18"/>
  <c r="X1319" i="18"/>
  <c r="X1320" i="18"/>
  <c r="X1321" i="18"/>
  <c r="X1322" i="18"/>
  <c r="X1323" i="18"/>
  <c r="X1324" i="18"/>
  <c r="X1325" i="18"/>
  <c r="X1326" i="18"/>
  <c r="X1327" i="18"/>
  <c r="X1328" i="18"/>
  <c r="X1329" i="18"/>
  <c r="X1330" i="18"/>
  <c r="X1331" i="18"/>
  <c r="X1332" i="18"/>
  <c r="X1333" i="18"/>
  <c r="X1334" i="18"/>
  <c r="X1335" i="18"/>
  <c r="X1336" i="18"/>
  <c r="X1337" i="18"/>
  <c r="X1338" i="18"/>
  <c r="X1339" i="18"/>
  <c r="X1340" i="18"/>
  <c r="X1341" i="18"/>
  <c r="X1342" i="18"/>
  <c r="X1343" i="18"/>
  <c r="X1344" i="18"/>
  <c r="X1345" i="18"/>
  <c r="X1346" i="18"/>
  <c r="X1347" i="18"/>
  <c r="X1348" i="18"/>
  <c r="X1349" i="18"/>
  <c r="X1350" i="18"/>
  <c r="X1351" i="18"/>
  <c r="X1352" i="18"/>
  <c r="X1353" i="18"/>
  <c r="X1354" i="18"/>
  <c r="X1355" i="18"/>
  <c r="X1356" i="18"/>
  <c r="X1357" i="18"/>
  <c r="X1358" i="18"/>
  <c r="X1359" i="18"/>
  <c r="X1360" i="18"/>
  <c r="X1361" i="18"/>
  <c r="X1362" i="18"/>
  <c r="X1363" i="18"/>
  <c r="X1364" i="18"/>
  <c r="X1365" i="18"/>
  <c r="X1366" i="18"/>
  <c r="X1367" i="18"/>
  <c r="X1368" i="18"/>
  <c r="X1369" i="18"/>
  <c r="X1370" i="18"/>
  <c r="X1371" i="18"/>
  <c r="X1372" i="18"/>
  <c r="X1373" i="18"/>
  <c r="X1374" i="18"/>
  <c r="X1375" i="18"/>
  <c r="X1376" i="18"/>
  <c r="X1377" i="18"/>
  <c r="X1378" i="18"/>
  <c r="X1379" i="18"/>
  <c r="X1380" i="18"/>
  <c r="X1381" i="18"/>
  <c r="X1382" i="18"/>
  <c r="X1383" i="18"/>
  <c r="X1384" i="18"/>
  <c r="X1385" i="18"/>
  <c r="X1386" i="18"/>
  <c r="X1387" i="18"/>
  <c r="X1388" i="18"/>
  <c r="X1389" i="18"/>
  <c r="X1390" i="18"/>
  <c r="X1391" i="18"/>
  <c r="X1392" i="18"/>
  <c r="X1393" i="18"/>
  <c r="X1394" i="18"/>
  <c r="X1395" i="18"/>
  <c r="X1396" i="18"/>
  <c r="X1397" i="18"/>
  <c r="X1398" i="18"/>
  <c r="X1399" i="18"/>
  <c r="X1400" i="18"/>
  <c r="X1401" i="18"/>
  <c r="X1402" i="18"/>
  <c r="X1403" i="18"/>
  <c r="X1404" i="18"/>
  <c r="X1405" i="18"/>
  <c r="X1406" i="18"/>
  <c r="X1407" i="18"/>
  <c r="X1408" i="18"/>
  <c r="X1409" i="18"/>
  <c r="X1410" i="18"/>
  <c r="X1411" i="18"/>
  <c r="X1412" i="18"/>
  <c r="X1413" i="18"/>
  <c r="X1414" i="18"/>
  <c r="X1415" i="18"/>
  <c r="X1416" i="18"/>
  <c r="X1417" i="18"/>
  <c r="X1418" i="18"/>
  <c r="X1419" i="18"/>
  <c r="X1420" i="18"/>
  <c r="X1421" i="18"/>
  <c r="X1422" i="18"/>
  <c r="X1423" i="18"/>
  <c r="X1424" i="18"/>
  <c r="X1425" i="18"/>
  <c r="X1426" i="18"/>
  <c r="X1427" i="18"/>
  <c r="X1428" i="18"/>
  <c r="X1429" i="18"/>
  <c r="X1430" i="18"/>
  <c r="X1431" i="18"/>
  <c r="X1432" i="18"/>
  <c r="X1433" i="18"/>
  <c r="X1434" i="18"/>
  <c r="X1435" i="18"/>
  <c r="X1436" i="18"/>
  <c r="X1437" i="18"/>
  <c r="X1438" i="18"/>
  <c r="X1439" i="18"/>
  <c r="X1440" i="18"/>
  <c r="X1441" i="18"/>
  <c r="X1442" i="18"/>
  <c r="X1443" i="18"/>
  <c r="X1444" i="18"/>
  <c r="X1445" i="18"/>
  <c r="X1446" i="18"/>
  <c r="X1447" i="18"/>
  <c r="X1448" i="18"/>
  <c r="X1449" i="18"/>
  <c r="X1450" i="18"/>
  <c r="X1451" i="18"/>
  <c r="X1452" i="18"/>
  <c r="X1453" i="18"/>
  <c r="X1454" i="18"/>
  <c r="X1455" i="18"/>
  <c r="X1456" i="18"/>
  <c r="X1457" i="18"/>
  <c r="X1458" i="18"/>
  <c r="X1459" i="18"/>
  <c r="X1460" i="18"/>
  <c r="X1461" i="18"/>
  <c r="X1462" i="18"/>
  <c r="X1463" i="18"/>
  <c r="X1464" i="18"/>
  <c r="X1465" i="18"/>
  <c r="X1466" i="18"/>
  <c r="X1467" i="18"/>
  <c r="X1468" i="18"/>
  <c r="X1469" i="18"/>
  <c r="X1470" i="18"/>
  <c r="X1471" i="18"/>
  <c r="X1472" i="18"/>
  <c r="X1473" i="18"/>
  <c r="X1474" i="18"/>
  <c r="X1475" i="18"/>
  <c r="X1476" i="18"/>
  <c r="X1477" i="18"/>
  <c r="X1478" i="18"/>
  <c r="X1479" i="18"/>
  <c r="X1480" i="18"/>
  <c r="X1481" i="18"/>
  <c r="X1482" i="18"/>
  <c r="X1483" i="18"/>
  <c r="X1484" i="18"/>
  <c r="X1485" i="18"/>
  <c r="X1486" i="18"/>
  <c r="X1487" i="18"/>
  <c r="X1488" i="18"/>
  <c r="X1489" i="18"/>
  <c r="X1490" i="18"/>
  <c r="X1491" i="18"/>
  <c r="X1492" i="18"/>
  <c r="X1493" i="18"/>
  <c r="X1494" i="18"/>
  <c r="X1495" i="18"/>
  <c r="X1496" i="18"/>
  <c r="X1497" i="18"/>
  <c r="X1498" i="18"/>
  <c r="X1499" i="18"/>
  <c r="X1500" i="18"/>
  <c r="X1501" i="18"/>
  <c r="X1502" i="18"/>
  <c r="X1503" i="18"/>
  <c r="X1504" i="18"/>
  <c r="X1505" i="18"/>
  <c r="X1506" i="18"/>
  <c r="X1507" i="18"/>
  <c r="X1508" i="18"/>
  <c r="X1509" i="18"/>
  <c r="X1510" i="18"/>
  <c r="X1511" i="18"/>
  <c r="X1512" i="18"/>
  <c r="X1513" i="18"/>
  <c r="X1514" i="18"/>
  <c r="X1515" i="18"/>
  <c r="X1516" i="18"/>
  <c r="X1517" i="18"/>
  <c r="X1518" i="18"/>
  <c r="X1519" i="18"/>
  <c r="X1520" i="18"/>
  <c r="X1521" i="18"/>
  <c r="X1522" i="18"/>
  <c r="X1523" i="18"/>
  <c r="X1524" i="18"/>
  <c r="X1525" i="18"/>
  <c r="X1526" i="18"/>
  <c r="X1527" i="18"/>
  <c r="X1528" i="18"/>
  <c r="X1529" i="18"/>
  <c r="X1530" i="18"/>
  <c r="X1531" i="18"/>
  <c r="X1532" i="18"/>
  <c r="X1533" i="18"/>
  <c r="X1534" i="18"/>
  <c r="X1535" i="18"/>
  <c r="X1536" i="18"/>
  <c r="X1537" i="18"/>
  <c r="X1538" i="18"/>
  <c r="X1539" i="18"/>
  <c r="X1540" i="18"/>
  <c r="X1541" i="18"/>
  <c r="X1542" i="18"/>
  <c r="X1543" i="18"/>
  <c r="X1544" i="18"/>
  <c r="X1545" i="18"/>
  <c r="X1546" i="18"/>
  <c r="X1547" i="18"/>
  <c r="X1548" i="18"/>
  <c r="X1549" i="18"/>
  <c r="X1550" i="18"/>
  <c r="X1551" i="18"/>
  <c r="X1552" i="18"/>
  <c r="X1553" i="18"/>
  <c r="X1554" i="18"/>
  <c r="X1555" i="18"/>
  <c r="X1556" i="18"/>
  <c r="X1557" i="18"/>
  <c r="X1558" i="18"/>
  <c r="X1559" i="18"/>
  <c r="X1560" i="18"/>
  <c r="X1561" i="18"/>
  <c r="X1562" i="18"/>
  <c r="X1563" i="18"/>
  <c r="X1564" i="18"/>
  <c r="X1565" i="18"/>
  <c r="X1566" i="18"/>
  <c r="X1567" i="18"/>
  <c r="X1568" i="18"/>
  <c r="X1569" i="18"/>
  <c r="X1570" i="18"/>
  <c r="X1571" i="18"/>
  <c r="X1572" i="18"/>
  <c r="X1573" i="18"/>
  <c r="X1574" i="18"/>
  <c r="X1575" i="18"/>
  <c r="X1576" i="18"/>
  <c r="X1577" i="18"/>
  <c r="X1578" i="18"/>
  <c r="X1579" i="18"/>
  <c r="X1580" i="18"/>
  <c r="X1581" i="18"/>
  <c r="X1582" i="18"/>
  <c r="X1583" i="18"/>
  <c r="X1584" i="18"/>
  <c r="X1585" i="18"/>
  <c r="X1586" i="18"/>
  <c r="X1587" i="18"/>
  <c r="X1588" i="18"/>
  <c r="X1589" i="18"/>
  <c r="X1590" i="18"/>
  <c r="X1591" i="18"/>
  <c r="X1592" i="18"/>
  <c r="X1593" i="18"/>
  <c r="X1594" i="18"/>
  <c r="X1595" i="18"/>
  <c r="X1596" i="18"/>
  <c r="X1597" i="18"/>
  <c r="X1598" i="18"/>
  <c r="X1599" i="18"/>
  <c r="X1600" i="18"/>
  <c r="X1601" i="18"/>
  <c r="X1602" i="18"/>
  <c r="X1603" i="18"/>
  <c r="X1604" i="18"/>
  <c r="X1605" i="18"/>
  <c r="X1606" i="18"/>
  <c r="X1607" i="18"/>
  <c r="X1608" i="18"/>
  <c r="X1609" i="18"/>
  <c r="X1610" i="18"/>
  <c r="X1611" i="18"/>
  <c r="X1612" i="18"/>
  <c r="X1613" i="18"/>
  <c r="X1614" i="18"/>
  <c r="X1615" i="18"/>
  <c r="X1616" i="18"/>
  <c r="X1617" i="18"/>
  <c r="X1618" i="18"/>
  <c r="X1619" i="18"/>
  <c r="X1620" i="18"/>
  <c r="X1621" i="18"/>
  <c r="X1622" i="18"/>
  <c r="X1623" i="18"/>
  <c r="X1624" i="18"/>
  <c r="X1625" i="18"/>
  <c r="X1626" i="18"/>
  <c r="X1627" i="18"/>
  <c r="X1628" i="18"/>
  <c r="X1629" i="18"/>
  <c r="X1630" i="18"/>
  <c r="X1631" i="18"/>
  <c r="X1632" i="18"/>
  <c r="X1633" i="18"/>
  <c r="X1634" i="18"/>
  <c r="X1635" i="18"/>
  <c r="X1636" i="18"/>
  <c r="X1637" i="18"/>
  <c r="X1638" i="18"/>
  <c r="X1639" i="18"/>
  <c r="X1640" i="18"/>
  <c r="X1641" i="18"/>
  <c r="X1642" i="18"/>
  <c r="X1643" i="18"/>
  <c r="X1644" i="18"/>
  <c r="X1645" i="18"/>
  <c r="X1646" i="18"/>
  <c r="X1647" i="18"/>
  <c r="X1648" i="18"/>
  <c r="X1649" i="18"/>
  <c r="X1650" i="18"/>
  <c r="X1651" i="18"/>
  <c r="X1652" i="18"/>
  <c r="X1653" i="18"/>
  <c r="X1654" i="18"/>
  <c r="X1655" i="18"/>
  <c r="X1656" i="18"/>
  <c r="X1657" i="18"/>
  <c r="X1658" i="18"/>
  <c r="X1659" i="18"/>
  <c r="X1660" i="18"/>
  <c r="X1661" i="18"/>
  <c r="X1662" i="18"/>
  <c r="X1663" i="18"/>
  <c r="X1664" i="18"/>
  <c r="X1665" i="18"/>
  <c r="X1666" i="18"/>
  <c r="X1667" i="18"/>
  <c r="X1668" i="18"/>
  <c r="X1669" i="18"/>
  <c r="X1670" i="18"/>
  <c r="X1671" i="18"/>
  <c r="X1672" i="18"/>
  <c r="X1673" i="18"/>
  <c r="X1674" i="18"/>
  <c r="X1675" i="18"/>
  <c r="X1676" i="18"/>
  <c r="X1677" i="18"/>
  <c r="X1678" i="18"/>
  <c r="X1679" i="18"/>
  <c r="X1680" i="18"/>
  <c r="X1681" i="18"/>
  <c r="X1682" i="18"/>
  <c r="X1683" i="18"/>
  <c r="X1684" i="18"/>
  <c r="X1685" i="18"/>
  <c r="X1686" i="18"/>
  <c r="X1687" i="18"/>
  <c r="X1688" i="18"/>
  <c r="X1689" i="18"/>
  <c r="X1690" i="18"/>
  <c r="X1691" i="18"/>
  <c r="X1692" i="18"/>
  <c r="X1693" i="18"/>
  <c r="X1694" i="18"/>
  <c r="X1695" i="18"/>
  <c r="X1696" i="18"/>
  <c r="X1697" i="18"/>
  <c r="X1698" i="18"/>
  <c r="X1699" i="18"/>
  <c r="X1700" i="18"/>
  <c r="X1701" i="18"/>
  <c r="X1702" i="18"/>
  <c r="X1703" i="18"/>
  <c r="X1704" i="18"/>
  <c r="X1705" i="18"/>
  <c r="X1706" i="18"/>
  <c r="X1707" i="18"/>
  <c r="X1708" i="18"/>
  <c r="X1709" i="18"/>
  <c r="X1710" i="18"/>
  <c r="X1711" i="18"/>
  <c r="X1712" i="18"/>
  <c r="X1713" i="18"/>
  <c r="X1714" i="18"/>
  <c r="X1715" i="18"/>
  <c r="X1716" i="18"/>
  <c r="X1717" i="18"/>
  <c r="X1718" i="18"/>
  <c r="X1719" i="18"/>
  <c r="X1720" i="18"/>
  <c r="X1721" i="18"/>
  <c r="X1722" i="18"/>
  <c r="X1723" i="18"/>
  <c r="X1724" i="18"/>
  <c r="X1725" i="18"/>
  <c r="X1726" i="18"/>
  <c r="X1727" i="18"/>
  <c r="X1728" i="18"/>
  <c r="X1729" i="18"/>
  <c r="X1730" i="18"/>
  <c r="X1731" i="18"/>
  <c r="X1732" i="18"/>
  <c r="X1733" i="18"/>
  <c r="X1734" i="18"/>
  <c r="X1735" i="18"/>
  <c r="X1736" i="18"/>
  <c r="X1737" i="18"/>
  <c r="X1738" i="18"/>
  <c r="X1739" i="18"/>
  <c r="X1740" i="18"/>
  <c r="X1741" i="18"/>
  <c r="X1742" i="18"/>
  <c r="X1743" i="18"/>
  <c r="X1744" i="18"/>
  <c r="X1745" i="18"/>
  <c r="X1746" i="18"/>
  <c r="X1747" i="18"/>
  <c r="X1748" i="18"/>
  <c r="X1749" i="18"/>
  <c r="X1750" i="18"/>
  <c r="X1751" i="18"/>
  <c r="X1752" i="18"/>
  <c r="X1753" i="18"/>
  <c r="X1754" i="18"/>
  <c r="X1755" i="18"/>
  <c r="X1756" i="18"/>
  <c r="X1757" i="18"/>
  <c r="X1758" i="18"/>
  <c r="X1759" i="18"/>
  <c r="X1760" i="18"/>
  <c r="X1761" i="18"/>
  <c r="X1762" i="18"/>
  <c r="X1763" i="18"/>
  <c r="X1764" i="18"/>
  <c r="X1765" i="18"/>
  <c r="X1766" i="18"/>
  <c r="X1767" i="18"/>
  <c r="X1768" i="18"/>
  <c r="X1769" i="18"/>
  <c r="X1770" i="18"/>
  <c r="X1771" i="18"/>
  <c r="X1772" i="18"/>
  <c r="X1773" i="18"/>
  <c r="X1774" i="18"/>
  <c r="X1775" i="18"/>
  <c r="X1776" i="18"/>
  <c r="X1777" i="18"/>
  <c r="X1778" i="18"/>
  <c r="X1779" i="18"/>
  <c r="X1780" i="18"/>
  <c r="X1781" i="18"/>
  <c r="X1782" i="18"/>
  <c r="X1783" i="18"/>
  <c r="X1784" i="18"/>
  <c r="X1785" i="18"/>
  <c r="X1786" i="18"/>
  <c r="X1787" i="18"/>
  <c r="X1788" i="18"/>
  <c r="X1789" i="18"/>
  <c r="X1790" i="18"/>
  <c r="X1791" i="18"/>
  <c r="X1792" i="18"/>
  <c r="X1793" i="18"/>
  <c r="X1794" i="18"/>
  <c r="X1795" i="18"/>
  <c r="X1796" i="18"/>
  <c r="X1797" i="18"/>
  <c r="X1798" i="18"/>
  <c r="X1799" i="18"/>
  <c r="X1800" i="18"/>
  <c r="X1801" i="18"/>
  <c r="X1802" i="18"/>
  <c r="X1803" i="18"/>
  <c r="X1804" i="18"/>
  <c r="X1805" i="18"/>
  <c r="X1806" i="18"/>
  <c r="X1807" i="18"/>
  <c r="X1808" i="18"/>
  <c r="X1809" i="18"/>
  <c r="X1810" i="18"/>
  <c r="X1811" i="18"/>
  <c r="X1812" i="18"/>
  <c r="X1813" i="18"/>
  <c r="X1814" i="18"/>
  <c r="X1815" i="18"/>
  <c r="X1816" i="18"/>
  <c r="X1817" i="18"/>
  <c r="X1818" i="18"/>
  <c r="X1819" i="18"/>
  <c r="X1820" i="18"/>
  <c r="X1821" i="18"/>
  <c r="X1822" i="18"/>
  <c r="X1823" i="18"/>
  <c r="X1824" i="18"/>
  <c r="X1825" i="18"/>
  <c r="X1826" i="18"/>
  <c r="X1827" i="18"/>
  <c r="X1828" i="18"/>
  <c r="X1829" i="18"/>
  <c r="X1830" i="18"/>
  <c r="X1831" i="18"/>
  <c r="X1832" i="18"/>
  <c r="X1833" i="18"/>
  <c r="X1834" i="18"/>
  <c r="X1835" i="18"/>
  <c r="X1836" i="18"/>
  <c r="X1837" i="18"/>
  <c r="X1838" i="18"/>
  <c r="X1839" i="18"/>
  <c r="X2" i="18"/>
  <c r="R3" i="18" l="1"/>
  <c r="S3" i="18" s="1"/>
  <c r="R4" i="18"/>
  <c r="S4" i="18" s="1"/>
  <c r="R5" i="18"/>
  <c r="S5" i="18" s="1"/>
  <c r="R6" i="18"/>
  <c r="S6" i="18" s="1"/>
  <c r="R7" i="18"/>
  <c r="S7" i="18" s="1"/>
  <c r="R8" i="18"/>
  <c r="S8" i="18" s="1"/>
  <c r="R9" i="18"/>
  <c r="S9" i="18" s="1"/>
  <c r="R10" i="18"/>
  <c r="S10" i="18" s="1"/>
  <c r="R11" i="18"/>
  <c r="S11" i="18" s="1"/>
  <c r="R12" i="18"/>
  <c r="S12" i="18" s="1"/>
  <c r="R13" i="18"/>
  <c r="S13" i="18" s="1"/>
  <c r="R14" i="18"/>
  <c r="S14" i="18" s="1"/>
  <c r="R15" i="18"/>
  <c r="S15" i="18" s="1"/>
  <c r="R16" i="18"/>
  <c r="S16" i="18" s="1"/>
  <c r="R17" i="18"/>
  <c r="S17" i="18" s="1"/>
  <c r="R18" i="18"/>
  <c r="S18" i="18" s="1"/>
  <c r="R19" i="18"/>
  <c r="S19" i="18" s="1"/>
  <c r="R20" i="18"/>
  <c r="S20" i="18" s="1"/>
  <c r="R21" i="18"/>
  <c r="S21" i="18" s="1"/>
  <c r="R22" i="18"/>
  <c r="S22" i="18" s="1"/>
  <c r="R23" i="18"/>
  <c r="S23" i="18" s="1"/>
  <c r="R24" i="18"/>
  <c r="S24" i="18" s="1"/>
  <c r="R25" i="18"/>
  <c r="S25" i="18" s="1"/>
  <c r="R26" i="18"/>
  <c r="S26" i="18" s="1"/>
  <c r="R27" i="18"/>
  <c r="S27" i="18" s="1"/>
  <c r="R28" i="18"/>
  <c r="S28" i="18" s="1"/>
  <c r="R29" i="18"/>
  <c r="S29" i="18" s="1"/>
  <c r="R30" i="18"/>
  <c r="S30" i="18" s="1"/>
  <c r="R31" i="18"/>
  <c r="S31" i="18" s="1"/>
  <c r="R32" i="18"/>
  <c r="S32" i="18" s="1"/>
  <c r="R33" i="18"/>
  <c r="S33" i="18" s="1"/>
  <c r="R34" i="18"/>
  <c r="S34" i="18" s="1"/>
  <c r="R35" i="18"/>
  <c r="S35" i="18" s="1"/>
  <c r="R36" i="18"/>
  <c r="S36" i="18" s="1"/>
  <c r="R37" i="18"/>
  <c r="S37" i="18" s="1"/>
  <c r="R38" i="18"/>
  <c r="S38" i="18" s="1"/>
  <c r="R39" i="18"/>
  <c r="S39" i="18" s="1"/>
  <c r="R40" i="18"/>
  <c r="S40" i="18" s="1"/>
  <c r="R41" i="18"/>
  <c r="S41" i="18" s="1"/>
  <c r="R42" i="18"/>
  <c r="S42" i="18" s="1"/>
  <c r="R43" i="18"/>
  <c r="S43" i="18" s="1"/>
  <c r="R44" i="18"/>
  <c r="S44" i="18" s="1"/>
  <c r="R45" i="18"/>
  <c r="S45" i="18" s="1"/>
  <c r="R46" i="18"/>
  <c r="S46" i="18" s="1"/>
  <c r="R47" i="18"/>
  <c r="S47" i="18" s="1"/>
  <c r="R48" i="18"/>
  <c r="S48" i="18" s="1"/>
  <c r="R49" i="18"/>
  <c r="S49" i="18" s="1"/>
  <c r="R50" i="18"/>
  <c r="S50" i="18" s="1"/>
  <c r="R51" i="18"/>
  <c r="S51" i="18" s="1"/>
  <c r="R52" i="18"/>
  <c r="S52" i="18" s="1"/>
  <c r="R53" i="18"/>
  <c r="S53" i="18" s="1"/>
  <c r="R54" i="18"/>
  <c r="S54" i="18" s="1"/>
  <c r="R55" i="18"/>
  <c r="S55" i="18" s="1"/>
  <c r="R56" i="18"/>
  <c r="S56" i="18" s="1"/>
  <c r="R57" i="18"/>
  <c r="S57" i="18" s="1"/>
  <c r="R58" i="18"/>
  <c r="S58" i="18" s="1"/>
  <c r="U58" i="18" s="1"/>
  <c r="R59" i="18"/>
  <c r="S59" i="18" s="1"/>
  <c r="R60" i="18"/>
  <c r="S60" i="18" s="1"/>
  <c r="R61" i="18"/>
  <c r="S61" i="18" s="1"/>
  <c r="R62" i="18"/>
  <c r="S62" i="18" s="1"/>
  <c r="R63" i="18"/>
  <c r="S63" i="18" s="1"/>
  <c r="R64" i="18"/>
  <c r="S64" i="18" s="1"/>
  <c r="R65" i="18"/>
  <c r="S65" i="18" s="1"/>
  <c r="R66" i="18"/>
  <c r="S66" i="18" s="1"/>
  <c r="R67" i="18"/>
  <c r="S67" i="18" s="1"/>
  <c r="R68" i="18"/>
  <c r="S68" i="18" s="1"/>
  <c r="R69" i="18"/>
  <c r="S69" i="18" s="1"/>
  <c r="R70" i="18"/>
  <c r="S70" i="18" s="1"/>
  <c r="R71" i="18"/>
  <c r="S71" i="18" s="1"/>
  <c r="R72" i="18"/>
  <c r="S72" i="18" s="1"/>
  <c r="R73" i="18"/>
  <c r="S73" i="18" s="1"/>
  <c r="R74" i="18"/>
  <c r="S74" i="18" s="1"/>
  <c r="R75" i="18"/>
  <c r="S75" i="18" s="1"/>
  <c r="R76" i="18"/>
  <c r="S76" i="18" s="1"/>
  <c r="R77" i="18"/>
  <c r="S77" i="18" s="1"/>
  <c r="R78" i="18"/>
  <c r="S78" i="18" s="1"/>
  <c r="R79" i="18"/>
  <c r="S79" i="18" s="1"/>
  <c r="R80" i="18"/>
  <c r="S80" i="18" s="1"/>
  <c r="R81" i="18"/>
  <c r="S81" i="18" s="1"/>
  <c r="R82" i="18"/>
  <c r="S82" i="18" s="1"/>
  <c r="R83" i="18"/>
  <c r="S83" i="18" s="1"/>
  <c r="R84" i="18"/>
  <c r="S84" i="18" s="1"/>
  <c r="R85" i="18"/>
  <c r="S85" i="18" s="1"/>
  <c r="R86" i="18"/>
  <c r="S86" i="18" s="1"/>
  <c r="R87" i="18"/>
  <c r="S87" i="18" s="1"/>
  <c r="R88" i="18"/>
  <c r="S88" i="18" s="1"/>
  <c r="R89" i="18"/>
  <c r="S89" i="18" s="1"/>
  <c r="R90" i="18"/>
  <c r="S90" i="18" s="1"/>
  <c r="R91" i="18"/>
  <c r="S91" i="18" s="1"/>
  <c r="R92" i="18"/>
  <c r="S92" i="18" s="1"/>
  <c r="R93" i="18"/>
  <c r="S93" i="18" s="1"/>
  <c r="R94" i="18"/>
  <c r="S94" i="18" s="1"/>
  <c r="R95" i="18"/>
  <c r="S95" i="18" s="1"/>
  <c r="R96" i="18"/>
  <c r="S96" i="18" s="1"/>
  <c r="R97" i="18"/>
  <c r="S97" i="18" s="1"/>
  <c r="R98" i="18"/>
  <c r="S98" i="18" s="1"/>
  <c r="R99" i="18"/>
  <c r="S99" i="18" s="1"/>
  <c r="R100" i="18"/>
  <c r="S100" i="18" s="1"/>
  <c r="R101" i="18"/>
  <c r="S101" i="18" s="1"/>
  <c r="R102" i="18"/>
  <c r="S102" i="18" s="1"/>
  <c r="R103" i="18"/>
  <c r="S103" i="18" s="1"/>
  <c r="R104" i="18"/>
  <c r="S104" i="18" s="1"/>
  <c r="R105" i="18"/>
  <c r="S105" i="18" s="1"/>
  <c r="R106" i="18"/>
  <c r="S106" i="18" s="1"/>
  <c r="R107" i="18"/>
  <c r="S107" i="18" s="1"/>
  <c r="R108" i="18"/>
  <c r="S108" i="18" s="1"/>
  <c r="R109" i="18"/>
  <c r="S109" i="18" s="1"/>
  <c r="R110" i="18"/>
  <c r="S110" i="18" s="1"/>
  <c r="R111" i="18"/>
  <c r="S111" i="18" s="1"/>
  <c r="R112" i="18"/>
  <c r="S112" i="18" s="1"/>
  <c r="R113" i="18"/>
  <c r="S113" i="18" s="1"/>
  <c r="R114" i="18"/>
  <c r="S114" i="18" s="1"/>
  <c r="R115" i="18"/>
  <c r="S115" i="18" s="1"/>
  <c r="R116" i="18"/>
  <c r="S116" i="18" s="1"/>
  <c r="R117" i="18"/>
  <c r="S117" i="18" s="1"/>
  <c r="R118" i="18"/>
  <c r="S118" i="18" s="1"/>
  <c r="R119" i="18"/>
  <c r="S119" i="18" s="1"/>
  <c r="R120" i="18"/>
  <c r="S120" i="18" s="1"/>
  <c r="R121" i="18"/>
  <c r="S121" i="18" s="1"/>
  <c r="R122" i="18"/>
  <c r="S122" i="18" s="1"/>
  <c r="R123" i="18"/>
  <c r="S123" i="18" s="1"/>
  <c r="R124" i="18"/>
  <c r="S124" i="18" s="1"/>
  <c r="R125" i="18"/>
  <c r="S125" i="18" s="1"/>
  <c r="R126" i="18"/>
  <c r="S126" i="18" s="1"/>
  <c r="R127" i="18"/>
  <c r="S127" i="18" s="1"/>
  <c r="R128" i="18"/>
  <c r="S128" i="18" s="1"/>
  <c r="R129" i="18"/>
  <c r="S129" i="18" s="1"/>
  <c r="R130" i="18"/>
  <c r="S130" i="18" s="1"/>
  <c r="R131" i="18"/>
  <c r="S131" i="18" s="1"/>
  <c r="R132" i="18"/>
  <c r="S132" i="18" s="1"/>
  <c r="R133" i="18"/>
  <c r="S133" i="18" s="1"/>
  <c r="R134" i="18"/>
  <c r="S134" i="18" s="1"/>
  <c r="R135" i="18"/>
  <c r="S135" i="18" s="1"/>
  <c r="R136" i="18"/>
  <c r="S136" i="18" s="1"/>
  <c r="R137" i="18"/>
  <c r="S137" i="18" s="1"/>
  <c r="R138" i="18"/>
  <c r="S138" i="18" s="1"/>
  <c r="R139" i="18"/>
  <c r="S139" i="18" s="1"/>
  <c r="R140" i="18"/>
  <c r="S140" i="18" s="1"/>
  <c r="R141" i="18"/>
  <c r="S141" i="18" s="1"/>
  <c r="R142" i="18"/>
  <c r="S142" i="18" s="1"/>
  <c r="R143" i="18"/>
  <c r="S143" i="18" s="1"/>
  <c r="R144" i="18"/>
  <c r="S144" i="18" s="1"/>
  <c r="R145" i="18"/>
  <c r="S145" i="18" s="1"/>
  <c r="R146" i="18"/>
  <c r="S146" i="18" s="1"/>
  <c r="R147" i="18"/>
  <c r="S147" i="18" s="1"/>
  <c r="R148" i="18"/>
  <c r="S148" i="18" s="1"/>
  <c r="R149" i="18"/>
  <c r="S149" i="18" s="1"/>
  <c r="R150" i="18"/>
  <c r="S150" i="18" s="1"/>
  <c r="R151" i="18"/>
  <c r="S151" i="18" s="1"/>
  <c r="R152" i="18"/>
  <c r="S152" i="18" s="1"/>
  <c r="R153" i="18"/>
  <c r="S153" i="18" s="1"/>
  <c r="R154" i="18"/>
  <c r="S154" i="18" s="1"/>
  <c r="R155" i="18"/>
  <c r="S155" i="18" s="1"/>
  <c r="R156" i="18"/>
  <c r="S156" i="18" s="1"/>
  <c r="R157" i="18"/>
  <c r="S157" i="18" s="1"/>
  <c r="R158" i="18"/>
  <c r="S158" i="18" s="1"/>
  <c r="R159" i="18"/>
  <c r="S159" i="18" s="1"/>
  <c r="R160" i="18"/>
  <c r="S160" i="18" s="1"/>
  <c r="R161" i="18"/>
  <c r="S161" i="18" s="1"/>
  <c r="R162" i="18"/>
  <c r="S162" i="18" s="1"/>
  <c r="R163" i="18"/>
  <c r="S163" i="18" s="1"/>
  <c r="R164" i="18"/>
  <c r="S164" i="18" s="1"/>
  <c r="R165" i="18"/>
  <c r="S165" i="18" s="1"/>
  <c r="R166" i="18"/>
  <c r="S166" i="18" s="1"/>
  <c r="R167" i="18"/>
  <c r="S167" i="18" s="1"/>
  <c r="R168" i="18"/>
  <c r="S168" i="18" s="1"/>
  <c r="R169" i="18"/>
  <c r="S169" i="18" s="1"/>
  <c r="R170" i="18"/>
  <c r="S170" i="18" s="1"/>
  <c r="R171" i="18"/>
  <c r="S171" i="18" s="1"/>
  <c r="R172" i="18"/>
  <c r="S172" i="18" s="1"/>
  <c r="R173" i="18"/>
  <c r="S173" i="18" s="1"/>
  <c r="R174" i="18"/>
  <c r="S174" i="18" s="1"/>
  <c r="R175" i="18"/>
  <c r="S175" i="18" s="1"/>
  <c r="R176" i="18"/>
  <c r="S176" i="18" s="1"/>
  <c r="R177" i="18"/>
  <c r="S177" i="18" s="1"/>
  <c r="R178" i="18"/>
  <c r="S178" i="18" s="1"/>
  <c r="R179" i="18"/>
  <c r="S179" i="18" s="1"/>
  <c r="R180" i="18"/>
  <c r="S180" i="18" s="1"/>
  <c r="R181" i="18"/>
  <c r="S181" i="18" s="1"/>
  <c r="R182" i="18"/>
  <c r="S182" i="18" s="1"/>
  <c r="R183" i="18"/>
  <c r="S183" i="18" s="1"/>
  <c r="U183" i="18" s="1"/>
  <c r="R184" i="18"/>
  <c r="S184" i="18" s="1"/>
  <c r="R185" i="18"/>
  <c r="S185" i="18" s="1"/>
  <c r="R186" i="18"/>
  <c r="S186" i="18" s="1"/>
  <c r="R187" i="18"/>
  <c r="S187" i="18" s="1"/>
  <c r="R188" i="18"/>
  <c r="S188" i="18" s="1"/>
  <c r="R189" i="18"/>
  <c r="S189" i="18" s="1"/>
  <c r="R190" i="18"/>
  <c r="S190" i="18" s="1"/>
  <c r="R191" i="18"/>
  <c r="S191" i="18" s="1"/>
  <c r="R192" i="18"/>
  <c r="S192" i="18" s="1"/>
  <c r="R193" i="18"/>
  <c r="S193" i="18" s="1"/>
  <c r="R194" i="18"/>
  <c r="S194" i="18" s="1"/>
  <c r="R195" i="18"/>
  <c r="S195" i="18" s="1"/>
  <c r="R196" i="18"/>
  <c r="S196" i="18" s="1"/>
  <c r="R197" i="18"/>
  <c r="S197" i="18" s="1"/>
  <c r="R198" i="18"/>
  <c r="S198" i="18" s="1"/>
  <c r="R199" i="18"/>
  <c r="S199" i="18" s="1"/>
  <c r="R200" i="18"/>
  <c r="S200" i="18" s="1"/>
  <c r="R201" i="18"/>
  <c r="S201" i="18" s="1"/>
  <c r="R202" i="18"/>
  <c r="S202" i="18" s="1"/>
  <c r="R203" i="18"/>
  <c r="S203" i="18" s="1"/>
  <c r="R204" i="18"/>
  <c r="S204" i="18" s="1"/>
  <c r="R205" i="18"/>
  <c r="S205" i="18" s="1"/>
  <c r="R206" i="18"/>
  <c r="S206" i="18" s="1"/>
  <c r="R207" i="18"/>
  <c r="S207" i="18" s="1"/>
  <c r="R208" i="18"/>
  <c r="S208" i="18" s="1"/>
  <c r="R209" i="18"/>
  <c r="S209" i="18" s="1"/>
  <c r="R210" i="18"/>
  <c r="S210" i="18" s="1"/>
  <c r="R211" i="18"/>
  <c r="S211" i="18" s="1"/>
  <c r="R212" i="18"/>
  <c r="S212" i="18" s="1"/>
  <c r="R213" i="18"/>
  <c r="S213" i="18" s="1"/>
  <c r="R214" i="18"/>
  <c r="S214" i="18" s="1"/>
  <c r="R215" i="18"/>
  <c r="S215" i="18" s="1"/>
  <c r="R216" i="18"/>
  <c r="S216" i="18" s="1"/>
  <c r="R217" i="18"/>
  <c r="S217" i="18" s="1"/>
  <c r="R218" i="18"/>
  <c r="S218" i="18" s="1"/>
  <c r="R219" i="18"/>
  <c r="S219" i="18" s="1"/>
  <c r="R220" i="18"/>
  <c r="S220" i="18" s="1"/>
  <c r="R221" i="18"/>
  <c r="S221" i="18" s="1"/>
  <c r="R222" i="18"/>
  <c r="S222" i="18" s="1"/>
  <c r="R223" i="18"/>
  <c r="S223" i="18" s="1"/>
  <c r="R224" i="18"/>
  <c r="S224" i="18" s="1"/>
  <c r="R225" i="18"/>
  <c r="S225" i="18" s="1"/>
  <c r="R226" i="18"/>
  <c r="S226" i="18" s="1"/>
  <c r="R227" i="18"/>
  <c r="S227" i="18" s="1"/>
  <c r="R228" i="18"/>
  <c r="S228" i="18" s="1"/>
  <c r="R229" i="18"/>
  <c r="S229" i="18" s="1"/>
  <c r="R230" i="18"/>
  <c r="S230" i="18" s="1"/>
  <c r="R231" i="18"/>
  <c r="S231" i="18" s="1"/>
  <c r="R232" i="18"/>
  <c r="S232" i="18" s="1"/>
  <c r="R233" i="18"/>
  <c r="S233" i="18" s="1"/>
  <c r="R234" i="18"/>
  <c r="S234" i="18" s="1"/>
  <c r="R235" i="18"/>
  <c r="S235" i="18" s="1"/>
  <c r="R236" i="18"/>
  <c r="S236" i="18" s="1"/>
  <c r="R237" i="18"/>
  <c r="S237" i="18" s="1"/>
  <c r="R238" i="18"/>
  <c r="S238" i="18" s="1"/>
  <c r="R239" i="18"/>
  <c r="S239" i="18" s="1"/>
  <c r="R240" i="18"/>
  <c r="S240" i="18" s="1"/>
  <c r="R241" i="18"/>
  <c r="S241" i="18" s="1"/>
  <c r="R242" i="18"/>
  <c r="S242" i="18" s="1"/>
  <c r="R243" i="18"/>
  <c r="S243" i="18" s="1"/>
  <c r="R244" i="18"/>
  <c r="S244" i="18" s="1"/>
  <c r="R245" i="18"/>
  <c r="S245" i="18" s="1"/>
  <c r="R246" i="18"/>
  <c r="S246" i="18" s="1"/>
  <c r="R247" i="18"/>
  <c r="S247" i="18" s="1"/>
  <c r="U247" i="18" s="1"/>
  <c r="R248" i="18"/>
  <c r="S248" i="18" s="1"/>
  <c r="U248" i="18" s="1"/>
  <c r="R249" i="18"/>
  <c r="S249" i="18" s="1"/>
  <c r="R250" i="18"/>
  <c r="S250" i="18" s="1"/>
  <c r="R251" i="18"/>
  <c r="S251" i="18" s="1"/>
  <c r="R252" i="18"/>
  <c r="S252" i="18" s="1"/>
  <c r="R253" i="18"/>
  <c r="S253" i="18" s="1"/>
  <c r="R254" i="18"/>
  <c r="S254" i="18" s="1"/>
  <c r="R255" i="18"/>
  <c r="S255" i="18" s="1"/>
  <c r="R256" i="18"/>
  <c r="S256" i="18" s="1"/>
  <c r="R257" i="18"/>
  <c r="S257" i="18" s="1"/>
  <c r="R258" i="18"/>
  <c r="S258" i="18" s="1"/>
  <c r="R259" i="18"/>
  <c r="S259" i="18" s="1"/>
  <c r="R260" i="18"/>
  <c r="S260" i="18" s="1"/>
  <c r="R261" i="18"/>
  <c r="S261" i="18" s="1"/>
  <c r="R262" i="18"/>
  <c r="S262" i="18" s="1"/>
  <c r="R263" i="18"/>
  <c r="S263" i="18" s="1"/>
  <c r="R264" i="18"/>
  <c r="S264" i="18" s="1"/>
  <c r="R265" i="18"/>
  <c r="S265" i="18" s="1"/>
  <c r="R266" i="18"/>
  <c r="S266" i="18" s="1"/>
  <c r="R267" i="18"/>
  <c r="S267" i="18" s="1"/>
  <c r="R268" i="18"/>
  <c r="S268" i="18" s="1"/>
  <c r="R269" i="18"/>
  <c r="S269" i="18" s="1"/>
  <c r="R270" i="18"/>
  <c r="S270" i="18" s="1"/>
  <c r="R271" i="18"/>
  <c r="S271" i="18" s="1"/>
  <c r="R272" i="18"/>
  <c r="S272" i="18" s="1"/>
  <c r="R273" i="18"/>
  <c r="S273" i="18" s="1"/>
  <c r="R274" i="18"/>
  <c r="S274" i="18" s="1"/>
  <c r="R275" i="18"/>
  <c r="S275" i="18" s="1"/>
  <c r="R276" i="18"/>
  <c r="S276" i="18" s="1"/>
  <c r="R277" i="18"/>
  <c r="S277" i="18" s="1"/>
  <c r="R278" i="18"/>
  <c r="S278" i="18" s="1"/>
  <c r="R279" i="18"/>
  <c r="S279" i="18" s="1"/>
  <c r="R280" i="18"/>
  <c r="S280" i="18" s="1"/>
  <c r="R281" i="18"/>
  <c r="S281" i="18" s="1"/>
  <c r="R282" i="18"/>
  <c r="S282" i="18" s="1"/>
  <c r="R283" i="18"/>
  <c r="S283" i="18" s="1"/>
  <c r="R284" i="18"/>
  <c r="S284" i="18" s="1"/>
  <c r="R285" i="18"/>
  <c r="S285" i="18" s="1"/>
  <c r="R286" i="18"/>
  <c r="S286" i="18" s="1"/>
  <c r="R287" i="18"/>
  <c r="S287" i="18" s="1"/>
  <c r="R288" i="18"/>
  <c r="S288" i="18" s="1"/>
  <c r="R289" i="18"/>
  <c r="S289" i="18" s="1"/>
  <c r="R290" i="18"/>
  <c r="S290" i="18" s="1"/>
  <c r="R291" i="18"/>
  <c r="S291" i="18" s="1"/>
  <c r="R292" i="18"/>
  <c r="S292" i="18" s="1"/>
  <c r="R293" i="18"/>
  <c r="S293" i="18" s="1"/>
  <c r="R294" i="18"/>
  <c r="S294" i="18" s="1"/>
  <c r="R295" i="18"/>
  <c r="S295" i="18" s="1"/>
  <c r="R296" i="18"/>
  <c r="S296" i="18" s="1"/>
  <c r="R297" i="18"/>
  <c r="S297" i="18" s="1"/>
  <c r="R298" i="18"/>
  <c r="S298" i="18" s="1"/>
  <c r="R299" i="18"/>
  <c r="S299" i="18" s="1"/>
  <c r="R300" i="18"/>
  <c r="S300" i="18" s="1"/>
  <c r="R301" i="18"/>
  <c r="S301" i="18" s="1"/>
  <c r="R302" i="18"/>
  <c r="S302" i="18" s="1"/>
  <c r="R303" i="18"/>
  <c r="S303" i="18" s="1"/>
  <c r="R304" i="18"/>
  <c r="S304" i="18" s="1"/>
  <c r="R305" i="18"/>
  <c r="S305" i="18" s="1"/>
  <c r="R306" i="18"/>
  <c r="S306" i="18" s="1"/>
  <c r="R307" i="18"/>
  <c r="S307" i="18" s="1"/>
  <c r="R308" i="18"/>
  <c r="S308" i="18" s="1"/>
  <c r="R309" i="18"/>
  <c r="S309" i="18" s="1"/>
  <c r="R310" i="18"/>
  <c r="S310" i="18" s="1"/>
  <c r="R311" i="18"/>
  <c r="S311" i="18" s="1"/>
  <c r="R312" i="18"/>
  <c r="S312" i="18" s="1"/>
  <c r="R313" i="18"/>
  <c r="S313" i="18" s="1"/>
  <c r="R314" i="18"/>
  <c r="S314" i="18" s="1"/>
  <c r="R315" i="18"/>
  <c r="S315" i="18" s="1"/>
  <c r="R316" i="18"/>
  <c r="S316" i="18" s="1"/>
  <c r="R317" i="18"/>
  <c r="S317" i="18" s="1"/>
  <c r="R318" i="18"/>
  <c r="S318" i="18" s="1"/>
  <c r="R319" i="18"/>
  <c r="S319" i="18" s="1"/>
  <c r="R320" i="18"/>
  <c r="S320" i="18" s="1"/>
  <c r="R321" i="18"/>
  <c r="S321" i="18" s="1"/>
  <c r="R322" i="18"/>
  <c r="S322" i="18" s="1"/>
  <c r="R323" i="18"/>
  <c r="S323" i="18" s="1"/>
  <c r="R324" i="18"/>
  <c r="S324" i="18" s="1"/>
  <c r="R325" i="18"/>
  <c r="S325" i="18" s="1"/>
  <c r="R326" i="18"/>
  <c r="S326" i="18" s="1"/>
  <c r="R327" i="18"/>
  <c r="S327" i="18" s="1"/>
  <c r="R328" i="18"/>
  <c r="S328" i="18" s="1"/>
  <c r="R329" i="18"/>
  <c r="S329" i="18" s="1"/>
  <c r="R330" i="18"/>
  <c r="S330" i="18" s="1"/>
  <c r="R331" i="18"/>
  <c r="S331" i="18" s="1"/>
  <c r="R332" i="18"/>
  <c r="S332" i="18" s="1"/>
  <c r="R333" i="18"/>
  <c r="S333" i="18" s="1"/>
  <c r="R334" i="18"/>
  <c r="S334" i="18" s="1"/>
  <c r="R335" i="18"/>
  <c r="S335" i="18" s="1"/>
  <c r="R336" i="18"/>
  <c r="S336" i="18" s="1"/>
  <c r="R337" i="18"/>
  <c r="S337" i="18" s="1"/>
  <c r="R338" i="18"/>
  <c r="S338" i="18" s="1"/>
  <c r="R339" i="18"/>
  <c r="S339" i="18" s="1"/>
  <c r="R340" i="18"/>
  <c r="S340" i="18" s="1"/>
  <c r="R341" i="18"/>
  <c r="S341" i="18" s="1"/>
  <c r="R342" i="18"/>
  <c r="S342" i="18" s="1"/>
  <c r="R343" i="18"/>
  <c r="S343" i="18" s="1"/>
  <c r="R344" i="18"/>
  <c r="S344" i="18" s="1"/>
  <c r="R345" i="18"/>
  <c r="S345" i="18" s="1"/>
  <c r="R346" i="18"/>
  <c r="S346" i="18" s="1"/>
  <c r="R347" i="18"/>
  <c r="S347" i="18" s="1"/>
  <c r="R348" i="18"/>
  <c r="S348" i="18" s="1"/>
  <c r="R349" i="18"/>
  <c r="S349" i="18" s="1"/>
  <c r="R350" i="18"/>
  <c r="S350" i="18" s="1"/>
  <c r="R351" i="18"/>
  <c r="S351" i="18" s="1"/>
  <c r="R352" i="18"/>
  <c r="S352" i="18" s="1"/>
  <c r="R353" i="18"/>
  <c r="S353" i="18" s="1"/>
  <c r="R354" i="18"/>
  <c r="S354" i="18" s="1"/>
  <c r="R355" i="18"/>
  <c r="S355" i="18" s="1"/>
  <c r="R356" i="18"/>
  <c r="S356" i="18" s="1"/>
  <c r="R357" i="18"/>
  <c r="S357" i="18" s="1"/>
  <c r="R358" i="18"/>
  <c r="S358" i="18" s="1"/>
  <c r="R359" i="18"/>
  <c r="S359" i="18" s="1"/>
  <c r="R360" i="18"/>
  <c r="S360" i="18" s="1"/>
  <c r="R361" i="18"/>
  <c r="S361" i="18" s="1"/>
  <c r="R362" i="18"/>
  <c r="S362" i="18" s="1"/>
  <c r="R363" i="18"/>
  <c r="S363" i="18" s="1"/>
  <c r="R364" i="18"/>
  <c r="S364" i="18" s="1"/>
  <c r="R365" i="18"/>
  <c r="S365" i="18" s="1"/>
  <c r="R366" i="18"/>
  <c r="S366" i="18" s="1"/>
  <c r="R367" i="18"/>
  <c r="S367" i="18" s="1"/>
  <c r="R368" i="18"/>
  <c r="S368" i="18" s="1"/>
  <c r="R369" i="18"/>
  <c r="S369" i="18" s="1"/>
  <c r="R370" i="18"/>
  <c r="S370" i="18" s="1"/>
  <c r="R371" i="18"/>
  <c r="S371" i="18" s="1"/>
  <c r="R372" i="18"/>
  <c r="S372" i="18" s="1"/>
  <c r="R373" i="18"/>
  <c r="S373" i="18" s="1"/>
  <c r="R374" i="18"/>
  <c r="S374" i="18" s="1"/>
  <c r="R375" i="18"/>
  <c r="S375" i="18" s="1"/>
  <c r="R376" i="18"/>
  <c r="S376" i="18" s="1"/>
  <c r="R377" i="18"/>
  <c r="S377" i="18" s="1"/>
  <c r="R378" i="18"/>
  <c r="S378" i="18" s="1"/>
  <c r="R379" i="18"/>
  <c r="S379" i="18" s="1"/>
  <c r="R380" i="18"/>
  <c r="S380" i="18" s="1"/>
  <c r="R381" i="18"/>
  <c r="S381" i="18" s="1"/>
  <c r="R382" i="18"/>
  <c r="S382" i="18" s="1"/>
  <c r="U382" i="18" s="1"/>
  <c r="R383" i="18"/>
  <c r="S383" i="18" s="1"/>
  <c r="R384" i="18"/>
  <c r="S384" i="18" s="1"/>
  <c r="R385" i="18"/>
  <c r="S385" i="18" s="1"/>
  <c r="R386" i="18"/>
  <c r="S386" i="18" s="1"/>
  <c r="R387" i="18"/>
  <c r="S387" i="18" s="1"/>
  <c r="R388" i="18"/>
  <c r="S388" i="18" s="1"/>
  <c r="R389" i="18"/>
  <c r="S389" i="18" s="1"/>
  <c r="R390" i="18"/>
  <c r="S390" i="18" s="1"/>
  <c r="R391" i="18"/>
  <c r="S391" i="18" s="1"/>
  <c r="R392" i="18"/>
  <c r="S392" i="18" s="1"/>
  <c r="R393" i="18"/>
  <c r="S393" i="18" s="1"/>
  <c r="R394" i="18"/>
  <c r="S394" i="18" s="1"/>
  <c r="R395" i="18"/>
  <c r="S395" i="18" s="1"/>
  <c r="R396" i="18"/>
  <c r="S396" i="18" s="1"/>
  <c r="R397" i="18"/>
  <c r="S397" i="18" s="1"/>
  <c r="R398" i="18"/>
  <c r="S398" i="18" s="1"/>
  <c r="R399" i="18"/>
  <c r="S399" i="18" s="1"/>
  <c r="R400" i="18"/>
  <c r="S400" i="18" s="1"/>
  <c r="R401" i="18"/>
  <c r="S401" i="18" s="1"/>
  <c r="R402" i="18"/>
  <c r="S402" i="18" s="1"/>
  <c r="R403" i="18"/>
  <c r="S403" i="18" s="1"/>
  <c r="R404" i="18"/>
  <c r="S404" i="18" s="1"/>
  <c r="R405" i="18"/>
  <c r="S405" i="18" s="1"/>
  <c r="R406" i="18"/>
  <c r="S406" i="18" s="1"/>
  <c r="R407" i="18"/>
  <c r="S407" i="18" s="1"/>
  <c r="R408" i="18"/>
  <c r="S408" i="18" s="1"/>
  <c r="R409" i="18"/>
  <c r="S409" i="18" s="1"/>
  <c r="R410" i="18"/>
  <c r="S410" i="18" s="1"/>
  <c r="R411" i="18"/>
  <c r="S411" i="18" s="1"/>
  <c r="R412" i="18"/>
  <c r="S412" i="18" s="1"/>
  <c r="R413" i="18"/>
  <c r="S413" i="18" s="1"/>
  <c r="R414" i="18"/>
  <c r="S414" i="18" s="1"/>
  <c r="R415" i="18"/>
  <c r="S415" i="18" s="1"/>
  <c r="R416" i="18"/>
  <c r="S416" i="18" s="1"/>
  <c r="R417" i="18"/>
  <c r="S417" i="18" s="1"/>
  <c r="R418" i="18"/>
  <c r="S418" i="18" s="1"/>
  <c r="R419" i="18"/>
  <c r="S419" i="18" s="1"/>
  <c r="R420" i="18"/>
  <c r="S420" i="18" s="1"/>
  <c r="R421" i="18"/>
  <c r="S421" i="18" s="1"/>
  <c r="R422" i="18"/>
  <c r="S422" i="18" s="1"/>
  <c r="R423" i="18"/>
  <c r="S423" i="18" s="1"/>
  <c r="R424" i="18"/>
  <c r="S424" i="18" s="1"/>
  <c r="R425" i="18"/>
  <c r="S425" i="18" s="1"/>
  <c r="R426" i="18"/>
  <c r="S426" i="18" s="1"/>
  <c r="R427" i="18"/>
  <c r="S427" i="18" s="1"/>
  <c r="R428" i="18"/>
  <c r="S428" i="18" s="1"/>
  <c r="R429" i="18"/>
  <c r="S429" i="18" s="1"/>
  <c r="R430" i="18"/>
  <c r="S430" i="18" s="1"/>
  <c r="R431" i="18"/>
  <c r="S431" i="18" s="1"/>
  <c r="R432" i="18"/>
  <c r="S432" i="18" s="1"/>
  <c r="R433" i="18"/>
  <c r="S433" i="18" s="1"/>
  <c r="R434" i="18"/>
  <c r="S434" i="18" s="1"/>
  <c r="R435" i="18"/>
  <c r="S435" i="18" s="1"/>
  <c r="R436" i="18"/>
  <c r="S436" i="18" s="1"/>
  <c r="R437" i="18"/>
  <c r="S437" i="18" s="1"/>
  <c r="R438" i="18"/>
  <c r="S438" i="18" s="1"/>
  <c r="R439" i="18"/>
  <c r="S439" i="18" s="1"/>
  <c r="R440" i="18"/>
  <c r="S440" i="18" s="1"/>
  <c r="R441" i="18"/>
  <c r="S441" i="18" s="1"/>
  <c r="R442" i="18"/>
  <c r="S442" i="18" s="1"/>
  <c r="R443" i="18"/>
  <c r="S443" i="18" s="1"/>
  <c r="R444" i="18"/>
  <c r="S444" i="18" s="1"/>
  <c r="R445" i="18"/>
  <c r="S445" i="18" s="1"/>
  <c r="R446" i="18"/>
  <c r="S446" i="18" s="1"/>
  <c r="U446" i="18" s="1"/>
  <c r="R447" i="18"/>
  <c r="S447" i="18" s="1"/>
  <c r="R448" i="18"/>
  <c r="S448" i="18" s="1"/>
  <c r="R449" i="18"/>
  <c r="S449" i="18" s="1"/>
  <c r="R450" i="18"/>
  <c r="S450" i="18" s="1"/>
  <c r="R451" i="18"/>
  <c r="S451" i="18" s="1"/>
  <c r="R452" i="18"/>
  <c r="S452" i="18" s="1"/>
  <c r="R453" i="18"/>
  <c r="S453" i="18" s="1"/>
  <c r="R454" i="18"/>
  <c r="S454" i="18" s="1"/>
  <c r="R455" i="18"/>
  <c r="S455" i="18" s="1"/>
  <c r="R456" i="18"/>
  <c r="S456" i="18" s="1"/>
  <c r="R457" i="18"/>
  <c r="S457" i="18" s="1"/>
  <c r="R458" i="18"/>
  <c r="S458" i="18" s="1"/>
  <c r="R459" i="18"/>
  <c r="S459" i="18" s="1"/>
  <c r="R460" i="18"/>
  <c r="S460" i="18" s="1"/>
  <c r="R461" i="18"/>
  <c r="S461" i="18" s="1"/>
  <c r="R462" i="18"/>
  <c r="S462" i="18" s="1"/>
  <c r="R463" i="18"/>
  <c r="S463" i="18" s="1"/>
  <c r="R464" i="18"/>
  <c r="S464" i="18" s="1"/>
  <c r="R465" i="18"/>
  <c r="S465" i="18" s="1"/>
  <c r="R466" i="18"/>
  <c r="S466" i="18" s="1"/>
  <c r="R467" i="18"/>
  <c r="S467" i="18" s="1"/>
  <c r="R468" i="18"/>
  <c r="S468" i="18" s="1"/>
  <c r="R469" i="18"/>
  <c r="S469" i="18" s="1"/>
  <c r="R470" i="18"/>
  <c r="S470" i="18" s="1"/>
  <c r="R471" i="18"/>
  <c r="S471" i="18" s="1"/>
  <c r="R472" i="18"/>
  <c r="S472" i="18" s="1"/>
  <c r="R473" i="18"/>
  <c r="S473" i="18" s="1"/>
  <c r="R474" i="18"/>
  <c r="S474" i="18" s="1"/>
  <c r="R475" i="18"/>
  <c r="S475" i="18" s="1"/>
  <c r="R476" i="18"/>
  <c r="S476" i="18" s="1"/>
  <c r="R477" i="18"/>
  <c r="S477" i="18" s="1"/>
  <c r="R478" i="18"/>
  <c r="S478" i="18" s="1"/>
  <c r="R479" i="18"/>
  <c r="S479" i="18" s="1"/>
  <c r="R480" i="18"/>
  <c r="S480" i="18" s="1"/>
  <c r="R481" i="18"/>
  <c r="S481" i="18" s="1"/>
  <c r="R482" i="18"/>
  <c r="S482" i="18" s="1"/>
  <c r="R483" i="18"/>
  <c r="S483" i="18" s="1"/>
  <c r="R484" i="18"/>
  <c r="S484" i="18" s="1"/>
  <c r="R485" i="18"/>
  <c r="S485" i="18" s="1"/>
  <c r="R486" i="18"/>
  <c r="S486" i="18" s="1"/>
  <c r="R487" i="18"/>
  <c r="S487" i="18" s="1"/>
  <c r="R488" i="18"/>
  <c r="S488" i="18" s="1"/>
  <c r="R489" i="18"/>
  <c r="S489" i="18" s="1"/>
  <c r="R490" i="18"/>
  <c r="S490" i="18" s="1"/>
  <c r="R491" i="18"/>
  <c r="S491" i="18" s="1"/>
  <c r="R492" i="18"/>
  <c r="S492" i="18" s="1"/>
  <c r="R493" i="18"/>
  <c r="S493" i="18" s="1"/>
  <c r="R494" i="18"/>
  <c r="S494" i="18" s="1"/>
  <c r="R495" i="18"/>
  <c r="S495" i="18" s="1"/>
  <c r="R496" i="18"/>
  <c r="S496" i="18" s="1"/>
  <c r="R497" i="18"/>
  <c r="S497" i="18" s="1"/>
  <c r="R498" i="18"/>
  <c r="S498" i="18" s="1"/>
  <c r="R499" i="18"/>
  <c r="S499" i="18" s="1"/>
  <c r="U499" i="18" s="1"/>
  <c r="R500" i="18"/>
  <c r="S500" i="18" s="1"/>
  <c r="R501" i="18"/>
  <c r="S501" i="18" s="1"/>
  <c r="R502" i="18"/>
  <c r="S502" i="18" s="1"/>
  <c r="R503" i="18"/>
  <c r="S503" i="18" s="1"/>
  <c r="U503" i="18" s="1"/>
  <c r="R504" i="18"/>
  <c r="S504" i="18" s="1"/>
  <c r="U504" i="18" s="1"/>
  <c r="R505" i="18"/>
  <c r="S505" i="18" s="1"/>
  <c r="R506" i="18"/>
  <c r="S506" i="18" s="1"/>
  <c r="R507" i="18"/>
  <c r="S507" i="18" s="1"/>
  <c r="R508" i="18"/>
  <c r="S508" i="18" s="1"/>
  <c r="R509" i="18"/>
  <c r="S509" i="18" s="1"/>
  <c r="R510" i="18"/>
  <c r="S510" i="18" s="1"/>
  <c r="R511" i="18"/>
  <c r="S511" i="18" s="1"/>
  <c r="R512" i="18"/>
  <c r="S512" i="18" s="1"/>
  <c r="R513" i="18"/>
  <c r="S513" i="18" s="1"/>
  <c r="R514" i="18"/>
  <c r="S514" i="18" s="1"/>
  <c r="R515" i="18"/>
  <c r="S515" i="18" s="1"/>
  <c r="R516" i="18"/>
  <c r="S516" i="18" s="1"/>
  <c r="R517" i="18"/>
  <c r="S517" i="18" s="1"/>
  <c r="R518" i="18"/>
  <c r="S518" i="18" s="1"/>
  <c r="R519" i="18"/>
  <c r="S519" i="18" s="1"/>
  <c r="R520" i="18"/>
  <c r="S520" i="18" s="1"/>
  <c r="R521" i="18"/>
  <c r="S521" i="18" s="1"/>
  <c r="R522" i="18"/>
  <c r="S522" i="18" s="1"/>
  <c r="R523" i="18"/>
  <c r="S523" i="18" s="1"/>
  <c r="R524" i="18"/>
  <c r="S524" i="18" s="1"/>
  <c r="R525" i="18"/>
  <c r="S525" i="18" s="1"/>
  <c r="R526" i="18"/>
  <c r="S526" i="18" s="1"/>
  <c r="R527" i="18"/>
  <c r="S527" i="18" s="1"/>
  <c r="R528" i="18"/>
  <c r="S528" i="18" s="1"/>
  <c r="R529" i="18"/>
  <c r="S529" i="18" s="1"/>
  <c r="R530" i="18"/>
  <c r="S530" i="18" s="1"/>
  <c r="R531" i="18"/>
  <c r="S531" i="18" s="1"/>
  <c r="R532" i="18"/>
  <c r="S532" i="18" s="1"/>
  <c r="R533" i="18"/>
  <c r="S533" i="18" s="1"/>
  <c r="R534" i="18"/>
  <c r="S534" i="18" s="1"/>
  <c r="R535" i="18"/>
  <c r="S535" i="18" s="1"/>
  <c r="R536" i="18"/>
  <c r="S536" i="18" s="1"/>
  <c r="R537" i="18"/>
  <c r="S537" i="18" s="1"/>
  <c r="R538" i="18"/>
  <c r="S538" i="18" s="1"/>
  <c r="R539" i="18"/>
  <c r="S539" i="18" s="1"/>
  <c r="R540" i="18"/>
  <c r="S540" i="18" s="1"/>
  <c r="R541" i="18"/>
  <c r="S541" i="18" s="1"/>
  <c r="R542" i="18"/>
  <c r="S542" i="18" s="1"/>
  <c r="R543" i="18"/>
  <c r="S543" i="18" s="1"/>
  <c r="R544" i="18"/>
  <c r="S544" i="18" s="1"/>
  <c r="R545" i="18"/>
  <c r="S545" i="18" s="1"/>
  <c r="R546" i="18"/>
  <c r="S546" i="18" s="1"/>
  <c r="R547" i="18"/>
  <c r="S547" i="18" s="1"/>
  <c r="R548" i="18"/>
  <c r="S548" i="18" s="1"/>
  <c r="R549" i="18"/>
  <c r="S549" i="18" s="1"/>
  <c r="R550" i="18"/>
  <c r="S550" i="18" s="1"/>
  <c r="R551" i="18"/>
  <c r="S551" i="18" s="1"/>
  <c r="R552" i="18"/>
  <c r="S552" i="18" s="1"/>
  <c r="R553" i="18"/>
  <c r="S553" i="18" s="1"/>
  <c r="R554" i="18"/>
  <c r="S554" i="18" s="1"/>
  <c r="R555" i="18"/>
  <c r="S555" i="18" s="1"/>
  <c r="R556" i="18"/>
  <c r="S556" i="18" s="1"/>
  <c r="R557" i="18"/>
  <c r="S557" i="18" s="1"/>
  <c r="R558" i="18"/>
  <c r="S558" i="18" s="1"/>
  <c r="R559" i="18"/>
  <c r="S559" i="18" s="1"/>
  <c r="R560" i="18"/>
  <c r="S560" i="18" s="1"/>
  <c r="R561" i="18"/>
  <c r="S561" i="18" s="1"/>
  <c r="R562" i="18"/>
  <c r="S562" i="18" s="1"/>
  <c r="R563" i="18"/>
  <c r="S563" i="18" s="1"/>
  <c r="R564" i="18"/>
  <c r="S564" i="18" s="1"/>
  <c r="R565" i="18"/>
  <c r="S565" i="18" s="1"/>
  <c r="R566" i="18"/>
  <c r="S566" i="18" s="1"/>
  <c r="R567" i="18"/>
  <c r="S567" i="18" s="1"/>
  <c r="R568" i="18"/>
  <c r="S568" i="18" s="1"/>
  <c r="R569" i="18"/>
  <c r="S569" i="18" s="1"/>
  <c r="R570" i="18"/>
  <c r="S570" i="18" s="1"/>
  <c r="R571" i="18"/>
  <c r="S571" i="18" s="1"/>
  <c r="R572" i="18"/>
  <c r="S572" i="18" s="1"/>
  <c r="R573" i="18"/>
  <c r="S573" i="18" s="1"/>
  <c r="R574" i="18"/>
  <c r="S574" i="18" s="1"/>
  <c r="R575" i="18"/>
  <c r="S575" i="18" s="1"/>
  <c r="R576" i="18"/>
  <c r="S576" i="18" s="1"/>
  <c r="R577" i="18"/>
  <c r="S577" i="18" s="1"/>
  <c r="R578" i="18"/>
  <c r="S578" i="18" s="1"/>
  <c r="R579" i="18"/>
  <c r="S579" i="18" s="1"/>
  <c r="R580" i="18"/>
  <c r="S580" i="18" s="1"/>
  <c r="R581" i="18"/>
  <c r="S581" i="18" s="1"/>
  <c r="R582" i="18"/>
  <c r="S582" i="18" s="1"/>
  <c r="R583" i="18"/>
  <c r="S583" i="18" s="1"/>
  <c r="R584" i="18"/>
  <c r="S584" i="18" s="1"/>
  <c r="R585" i="18"/>
  <c r="S585" i="18" s="1"/>
  <c r="R586" i="18"/>
  <c r="S586" i="18" s="1"/>
  <c r="R587" i="18"/>
  <c r="S587" i="18" s="1"/>
  <c r="R588" i="18"/>
  <c r="S588" i="18" s="1"/>
  <c r="R589" i="18"/>
  <c r="S589" i="18" s="1"/>
  <c r="R590" i="18"/>
  <c r="S590" i="18" s="1"/>
  <c r="R591" i="18"/>
  <c r="S591" i="18" s="1"/>
  <c r="R592" i="18"/>
  <c r="S592" i="18" s="1"/>
  <c r="R593" i="18"/>
  <c r="S593" i="18" s="1"/>
  <c r="R594" i="18"/>
  <c r="S594" i="18" s="1"/>
  <c r="R595" i="18"/>
  <c r="S595" i="18" s="1"/>
  <c r="R596" i="18"/>
  <c r="S596" i="18" s="1"/>
  <c r="R597" i="18"/>
  <c r="S597" i="18" s="1"/>
  <c r="R598" i="18"/>
  <c r="S598" i="18" s="1"/>
  <c r="R599" i="18"/>
  <c r="S599" i="18" s="1"/>
  <c r="R600" i="18"/>
  <c r="S600" i="18" s="1"/>
  <c r="R601" i="18"/>
  <c r="S601" i="18" s="1"/>
  <c r="R602" i="18"/>
  <c r="S602" i="18" s="1"/>
  <c r="R603" i="18"/>
  <c r="S603" i="18" s="1"/>
  <c r="R604" i="18"/>
  <c r="S604" i="18" s="1"/>
  <c r="R605" i="18"/>
  <c r="S605" i="18" s="1"/>
  <c r="R606" i="18"/>
  <c r="S606" i="18" s="1"/>
  <c r="R607" i="18"/>
  <c r="S607" i="18" s="1"/>
  <c r="R608" i="18"/>
  <c r="S608" i="18" s="1"/>
  <c r="R609" i="18"/>
  <c r="S609" i="18" s="1"/>
  <c r="R610" i="18"/>
  <c r="S610" i="18" s="1"/>
  <c r="R611" i="18"/>
  <c r="S611" i="18" s="1"/>
  <c r="R612" i="18"/>
  <c r="S612" i="18" s="1"/>
  <c r="R613" i="18"/>
  <c r="S613" i="18" s="1"/>
  <c r="R614" i="18"/>
  <c r="S614" i="18" s="1"/>
  <c r="R615" i="18"/>
  <c r="S615" i="18" s="1"/>
  <c r="R616" i="18"/>
  <c r="S616" i="18" s="1"/>
  <c r="R617" i="18"/>
  <c r="S617" i="18" s="1"/>
  <c r="R618" i="18"/>
  <c r="S618" i="18" s="1"/>
  <c r="R619" i="18"/>
  <c r="S619" i="18" s="1"/>
  <c r="R620" i="18"/>
  <c r="S620" i="18" s="1"/>
  <c r="R621" i="18"/>
  <c r="S621" i="18" s="1"/>
  <c r="R622" i="18"/>
  <c r="S622" i="18" s="1"/>
  <c r="R623" i="18"/>
  <c r="S623" i="18" s="1"/>
  <c r="R624" i="18"/>
  <c r="S624" i="18" s="1"/>
  <c r="R625" i="18"/>
  <c r="S625" i="18" s="1"/>
  <c r="R626" i="18"/>
  <c r="S626" i="18" s="1"/>
  <c r="R627" i="18"/>
  <c r="S627" i="18" s="1"/>
  <c r="R628" i="18"/>
  <c r="S628" i="18" s="1"/>
  <c r="R629" i="18"/>
  <c r="S629" i="18" s="1"/>
  <c r="R630" i="18"/>
  <c r="S630" i="18" s="1"/>
  <c r="R631" i="18"/>
  <c r="S631" i="18" s="1"/>
  <c r="R632" i="18"/>
  <c r="S632" i="18" s="1"/>
  <c r="R633" i="18"/>
  <c r="S633" i="18" s="1"/>
  <c r="R634" i="18"/>
  <c r="S634" i="18" s="1"/>
  <c r="R635" i="18"/>
  <c r="S635" i="18" s="1"/>
  <c r="R636" i="18"/>
  <c r="S636" i="18" s="1"/>
  <c r="R637" i="18"/>
  <c r="S637" i="18" s="1"/>
  <c r="R638" i="18"/>
  <c r="S638" i="18" s="1"/>
  <c r="R639" i="18"/>
  <c r="S639" i="18" s="1"/>
  <c r="R640" i="18"/>
  <c r="S640" i="18" s="1"/>
  <c r="R641" i="18"/>
  <c r="S641" i="18" s="1"/>
  <c r="R642" i="18"/>
  <c r="S642" i="18" s="1"/>
  <c r="R643" i="18"/>
  <c r="S643" i="18" s="1"/>
  <c r="R644" i="18"/>
  <c r="S644" i="18" s="1"/>
  <c r="R645" i="18"/>
  <c r="S645" i="18" s="1"/>
  <c r="R646" i="18"/>
  <c r="S646" i="18" s="1"/>
  <c r="R647" i="18"/>
  <c r="S647" i="18" s="1"/>
  <c r="R648" i="18"/>
  <c r="S648" i="18" s="1"/>
  <c r="R649" i="18"/>
  <c r="S649" i="18" s="1"/>
  <c r="R650" i="18"/>
  <c r="S650" i="18" s="1"/>
  <c r="R651" i="18"/>
  <c r="S651" i="18" s="1"/>
  <c r="R652" i="18"/>
  <c r="S652" i="18" s="1"/>
  <c r="R653" i="18"/>
  <c r="S653" i="18" s="1"/>
  <c r="R654" i="18"/>
  <c r="S654" i="18" s="1"/>
  <c r="R655" i="18"/>
  <c r="S655" i="18" s="1"/>
  <c r="R656" i="18"/>
  <c r="S656" i="18" s="1"/>
  <c r="R657" i="18"/>
  <c r="S657" i="18" s="1"/>
  <c r="R658" i="18"/>
  <c r="S658" i="18" s="1"/>
  <c r="R659" i="18"/>
  <c r="S659" i="18" s="1"/>
  <c r="R660" i="18"/>
  <c r="S660" i="18" s="1"/>
  <c r="R661" i="18"/>
  <c r="S661" i="18" s="1"/>
  <c r="R662" i="18"/>
  <c r="S662" i="18" s="1"/>
  <c r="R663" i="18"/>
  <c r="S663" i="18" s="1"/>
  <c r="R664" i="18"/>
  <c r="S664" i="18" s="1"/>
  <c r="R665" i="18"/>
  <c r="S665" i="18" s="1"/>
  <c r="R666" i="18"/>
  <c r="S666" i="18" s="1"/>
  <c r="R667" i="18"/>
  <c r="S667" i="18" s="1"/>
  <c r="R668" i="18"/>
  <c r="S668" i="18" s="1"/>
  <c r="R669" i="18"/>
  <c r="S669" i="18" s="1"/>
  <c r="R670" i="18"/>
  <c r="S670" i="18" s="1"/>
  <c r="R671" i="18"/>
  <c r="S671" i="18" s="1"/>
  <c r="R672" i="18"/>
  <c r="S672" i="18" s="1"/>
  <c r="R673" i="18"/>
  <c r="S673" i="18" s="1"/>
  <c r="R674" i="18"/>
  <c r="S674" i="18" s="1"/>
  <c r="R675" i="18"/>
  <c r="S675" i="18" s="1"/>
  <c r="R676" i="18"/>
  <c r="S676" i="18" s="1"/>
  <c r="R677" i="18"/>
  <c r="S677" i="18" s="1"/>
  <c r="R678" i="18"/>
  <c r="S678" i="18" s="1"/>
  <c r="R679" i="18"/>
  <c r="S679" i="18" s="1"/>
  <c r="R680" i="18"/>
  <c r="S680" i="18" s="1"/>
  <c r="R681" i="18"/>
  <c r="S681" i="18" s="1"/>
  <c r="R682" i="18"/>
  <c r="S682" i="18" s="1"/>
  <c r="R683" i="18"/>
  <c r="S683" i="18" s="1"/>
  <c r="R684" i="18"/>
  <c r="S684" i="18" s="1"/>
  <c r="R685" i="18"/>
  <c r="S685" i="18" s="1"/>
  <c r="R686" i="18"/>
  <c r="S686" i="18" s="1"/>
  <c r="R687" i="18"/>
  <c r="S687" i="18" s="1"/>
  <c r="R688" i="18"/>
  <c r="S688" i="18" s="1"/>
  <c r="R689" i="18"/>
  <c r="S689" i="18" s="1"/>
  <c r="R690" i="18"/>
  <c r="S690" i="18" s="1"/>
  <c r="R691" i="18"/>
  <c r="S691" i="18" s="1"/>
  <c r="R692" i="18"/>
  <c r="S692" i="18" s="1"/>
  <c r="R693" i="18"/>
  <c r="S693" i="18" s="1"/>
  <c r="R694" i="18"/>
  <c r="S694" i="18" s="1"/>
  <c r="R695" i="18"/>
  <c r="S695" i="18" s="1"/>
  <c r="R696" i="18"/>
  <c r="S696" i="18" s="1"/>
  <c r="R697" i="18"/>
  <c r="S697" i="18" s="1"/>
  <c r="R698" i="18"/>
  <c r="S698" i="18" s="1"/>
  <c r="R699" i="18"/>
  <c r="S699" i="18" s="1"/>
  <c r="R700" i="18"/>
  <c r="S700" i="18" s="1"/>
  <c r="R701" i="18"/>
  <c r="S701" i="18" s="1"/>
  <c r="R702" i="18"/>
  <c r="S702" i="18" s="1"/>
  <c r="R703" i="18"/>
  <c r="S703" i="18" s="1"/>
  <c r="R704" i="18"/>
  <c r="S704" i="18" s="1"/>
  <c r="R705" i="18"/>
  <c r="S705" i="18" s="1"/>
  <c r="R706" i="18"/>
  <c r="S706" i="18" s="1"/>
  <c r="R707" i="18"/>
  <c r="S707" i="18" s="1"/>
  <c r="R708" i="18"/>
  <c r="S708" i="18" s="1"/>
  <c r="R709" i="18"/>
  <c r="S709" i="18" s="1"/>
  <c r="R710" i="18"/>
  <c r="S710" i="18" s="1"/>
  <c r="R711" i="18"/>
  <c r="S711" i="18" s="1"/>
  <c r="R712" i="18"/>
  <c r="S712" i="18" s="1"/>
  <c r="R713" i="18"/>
  <c r="S713" i="18" s="1"/>
  <c r="R714" i="18"/>
  <c r="S714" i="18" s="1"/>
  <c r="R715" i="18"/>
  <c r="S715" i="18" s="1"/>
  <c r="R716" i="18"/>
  <c r="S716" i="18" s="1"/>
  <c r="R717" i="18"/>
  <c r="S717" i="18" s="1"/>
  <c r="R718" i="18"/>
  <c r="S718" i="18" s="1"/>
  <c r="R719" i="18"/>
  <c r="S719" i="18" s="1"/>
  <c r="R720" i="18"/>
  <c r="S720" i="18" s="1"/>
  <c r="R721" i="18"/>
  <c r="S721" i="18" s="1"/>
  <c r="R722" i="18"/>
  <c r="S722" i="18" s="1"/>
  <c r="R723" i="18"/>
  <c r="S723" i="18" s="1"/>
  <c r="R724" i="18"/>
  <c r="S724" i="18" s="1"/>
  <c r="R725" i="18"/>
  <c r="S725" i="18" s="1"/>
  <c r="R726" i="18"/>
  <c r="S726" i="18" s="1"/>
  <c r="R727" i="18"/>
  <c r="S727" i="18" s="1"/>
  <c r="R728" i="18"/>
  <c r="S728" i="18" s="1"/>
  <c r="R729" i="18"/>
  <c r="S729" i="18" s="1"/>
  <c r="R730" i="18"/>
  <c r="S730" i="18" s="1"/>
  <c r="R731" i="18"/>
  <c r="S731" i="18" s="1"/>
  <c r="R732" i="18"/>
  <c r="S732" i="18" s="1"/>
  <c r="R733" i="18"/>
  <c r="S733" i="18" s="1"/>
  <c r="R734" i="18"/>
  <c r="S734" i="18" s="1"/>
  <c r="R735" i="18"/>
  <c r="S735" i="18" s="1"/>
  <c r="R736" i="18"/>
  <c r="S736" i="18" s="1"/>
  <c r="R737" i="18"/>
  <c r="S737" i="18" s="1"/>
  <c r="R738" i="18"/>
  <c r="S738" i="18" s="1"/>
  <c r="R739" i="18"/>
  <c r="S739" i="18" s="1"/>
  <c r="R740" i="18"/>
  <c r="S740" i="18" s="1"/>
  <c r="R741" i="18"/>
  <c r="S741" i="18" s="1"/>
  <c r="R742" i="18"/>
  <c r="S742" i="18" s="1"/>
  <c r="R743" i="18"/>
  <c r="S743" i="18" s="1"/>
  <c r="R744" i="18"/>
  <c r="S744" i="18" s="1"/>
  <c r="R745" i="18"/>
  <c r="S745" i="18" s="1"/>
  <c r="R746" i="18"/>
  <c r="S746" i="18" s="1"/>
  <c r="R747" i="18"/>
  <c r="S747" i="18" s="1"/>
  <c r="R748" i="18"/>
  <c r="S748" i="18" s="1"/>
  <c r="R749" i="18"/>
  <c r="S749" i="18" s="1"/>
  <c r="R750" i="18"/>
  <c r="S750" i="18" s="1"/>
  <c r="R751" i="18"/>
  <c r="S751" i="18" s="1"/>
  <c r="R752" i="18"/>
  <c r="S752" i="18" s="1"/>
  <c r="R753" i="18"/>
  <c r="S753" i="18" s="1"/>
  <c r="R754" i="18"/>
  <c r="S754" i="18" s="1"/>
  <c r="R755" i="18"/>
  <c r="S755" i="18" s="1"/>
  <c r="R756" i="18"/>
  <c r="S756" i="18" s="1"/>
  <c r="R757" i="18"/>
  <c r="S757" i="18" s="1"/>
  <c r="R758" i="18"/>
  <c r="S758" i="18" s="1"/>
  <c r="R759" i="18"/>
  <c r="S759" i="18" s="1"/>
  <c r="R760" i="18"/>
  <c r="S760" i="18" s="1"/>
  <c r="R761" i="18"/>
  <c r="S761" i="18" s="1"/>
  <c r="R762" i="18"/>
  <c r="S762" i="18" s="1"/>
  <c r="R763" i="18"/>
  <c r="S763" i="18" s="1"/>
  <c r="R764" i="18"/>
  <c r="S764" i="18" s="1"/>
  <c r="R765" i="18"/>
  <c r="S765" i="18" s="1"/>
  <c r="R766" i="18"/>
  <c r="S766" i="18" s="1"/>
  <c r="R767" i="18"/>
  <c r="S767" i="18" s="1"/>
  <c r="R768" i="18"/>
  <c r="S768" i="18" s="1"/>
  <c r="R769" i="18"/>
  <c r="S769" i="18" s="1"/>
  <c r="R770" i="18"/>
  <c r="S770" i="18" s="1"/>
  <c r="R771" i="18"/>
  <c r="S771" i="18" s="1"/>
  <c r="R772" i="18"/>
  <c r="S772" i="18" s="1"/>
  <c r="R773" i="18"/>
  <c r="S773" i="18" s="1"/>
  <c r="R774" i="18"/>
  <c r="S774" i="18" s="1"/>
  <c r="R775" i="18"/>
  <c r="S775" i="18" s="1"/>
  <c r="R776" i="18"/>
  <c r="S776" i="18" s="1"/>
  <c r="R777" i="18"/>
  <c r="S777" i="18" s="1"/>
  <c r="R778" i="18"/>
  <c r="S778" i="18" s="1"/>
  <c r="R779" i="18"/>
  <c r="S779" i="18" s="1"/>
  <c r="R780" i="18"/>
  <c r="S780" i="18" s="1"/>
  <c r="R781" i="18"/>
  <c r="S781" i="18" s="1"/>
  <c r="R782" i="18"/>
  <c r="S782" i="18" s="1"/>
  <c r="R783" i="18"/>
  <c r="S783" i="18" s="1"/>
  <c r="R784" i="18"/>
  <c r="S784" i="18" s="1"/>
  <c r="R785" i="18"/>
  <c r="S785" i="18" s="1"/>
  <c r="R786" i="18"/>
  <c r="S786" i="18" s="1"/>
  <c r="R787" i="18"/>
  <c r="S787" i="18" s="1"/>
  <c r="R788" i="18"/>
  <c r="S788" i="18" s="1"/>
  <c r="R789" i="18"/>
  <c r="S789" i="18" s="1"/>
  <c r="R790" i="18"/>
  <c r="S790" i="18" s="1"/>
  <c r="R791" i="18"/>
  <c r="S791" i="18" s="1"/>
  <c r="R792" i="18"/>
  <c r="S792" i="18" s="1"/>
  <c r="R793" i="18"/>
  <c r="S793" i="18" s="1"/>
  <c r="R794" i="18"/>
  <c r="S794" i="18" s="1"/>
  <c r="R795" i="18"/>
  <c r="S795" i="18" s="1"/>
  <c r="R796" i="18"/>
  <c r="S796" i="18" s="1"/>
  <c r="R797" i="18"/>
  <c r="S797" i="18" s="1"/>
  <c r="R798" i="18"/>
  <c r="S798" i="18" s="1"/>
  <c r="R799" i="18"/>
  <c r="S799" i="18" s="1"/>
  <c r="R800" i="18"/>
  <c r="S800" i="18" s="1"/>
  <c r="R801" i="18"/>
  <c r="S801" i="18" s="1"/>
  <c r="R802" i="18"/>
  <c r="S802" i="18" s="1"/>
  <c r="R803" i="18"/>
  <c r="S803" i="18" s="1"/>
  <c r="R804" i="18"/>
  <c r="S804" i="18" s="1"/>
  <c r="R805" i="18"/>
  <c r="S805" i="18" s="1"/>
  <c r="R806" i="18"/>
  <c r="S806" i="18" s="1"/>
  <c r="R807" i="18"/>
  <c r="S807" i="18" s="1"/>
  <c r="R808" i="18"/>
  <c r="S808" i="18" s="1"/>
  <c r="R809" i="18"/>
  <c r="S809" i="18" s="1"/>
  <c r="R810" i="18"/>
  <c r="S810" i="18" s="1"/>
  <c r="R811" i="18"/>
  <c r="S811" i="18" s="1"/>
  <c r="R812" i="18"/>
  <c r="S812" i="18" s="1"/>
  <c r="R813" i="18"/>
  <c r="S813" i="18" s="1"/>
  <c r="R814" i="18"/>
  <c r="S814" i="18" s="1"/>
  <c r="R815" i="18"/>
  <c r="S815" i="18" s="1"/>
  <c r="R816" i="18"/>
  <c r="S816" i="18" s="1"/>
  <c r="R817" i="18"/>
  <c r="S817" i="18" s="1"/>
  <c r="R818" i="18"/>
  <c r="S818" i="18" s="1"/>
  <c r="R819" i="18"/>
  <c r="S819" i="18" s="1"/>
  <c r="R820" i="18"/>
  <c r="S820" i="18" s="1"/>
  <c r="R821" i="18"/>
  <c r="S821" i="18" s="1"/>
  <c r="R822" i="18"/>
  <c r="S822" i="18" s="1"/>
  <c r="R823" i="18"/>
  <c r="S823" i="18" s="1"/>
  <c r="R824" i="18"/>
  <c r="S824" i="18" s="1"/>
  <c r="R825" i="18"/>
  <c r="S825" i="18" s="1"/>
  <c r="R826" i="18"/>
  <c r="S826" i="18" s="1"/>
  <c r="R827" i="18"/>
  <c r="S827" i="18" s="1"/>
  <c r="R828" i="18"/>
  <c r="S828" i="18" s="1"/>
  <c r="R829" i="18"/>
  <c r="S829" i="18" s="1"/>
  <c r="R830" i="18"/>
  <c r="S830" i="18" s="1"/>
  <c r="R831" i="18"/>
  <c r="S831" i="18" s="1"/>
  <c r="R832" i="18"/>
  <c r="S832" i="18" s="1"/>
  <c r="R833" i="18"/>
  <c r="S833" i="18" s="1"/>
  <c r="R834" i="18"/>
  <c r="S834" i="18" s="1"/>
  <c r="R835" i="18"/>
  <c r="S835" i="18" s="1"/>
  <c r="R836" i="18"/>
  <c r="S836" i="18" s="1"/>
  <c r="R837" i="18"/>
  <c r="S837" i="18" s="1"/>
  <c r="R838" i="18"/>
  <c r="S838" i="18" s="1"/>
  <c r="R839" i="18"/>
  <c r="S839" i="18" s="1"/>
  <c r="R840" i="18"/>
  <c r="S840" i="18" s="1"/>
  <c r="R841" i="18"/>
  <c r="S841" i="18" s="1"/>
  <c r="R842" i="18"/>
  <c r="S842" i="18" s="1"/>
  <c r="R843" i="18"/>
  <c r="S843" i="18" s="1"/>
  <c r="R844" i="18"/>
  <c r="S844" i="18" s="1"/>
  <c r="R845" i="18"/>
  <c r="S845" i="18" s="1"/>
  <c r="R846" i="18"/>
  <c r="S846" i="18" s="1"/>
  <c r="R847" i="18"/>
  <c r="S847" i="18" s="1"/>
  <c r="R848" i="18"/>
  <c r="S848" i="18" s="1"/>
  <c r="R849" i="18"/>
  <c r="S849" i="18" s="1"/>
  <c r="R850" i="18"/>
  <c r="S850" i="18" s="1"/>
  <c r="R851" i="18"/>
  <c r="S851" i="18" s="1"/>
  <c r="R852" i="18"/>
  <c r="S852" i="18" s="1"/>
  <c r="R853" i="18"/>
  <c r="S853" i="18" s="1"/>
  <c r="R854" i="18"/>
  <c r="S854" i="18" s="1"/>
  <c r="R855" i="18"/>
  <c r="S855" i="18" s="1"/>
  <c r="R856" i="18"/>
  <c r="S856" i="18" s="1"/>
  <c r="R857" i="18"/>
  <c r="S857" i="18" s="1"/>
  <c r="R858" i="18"/>
  <c r="S858" i="18" s="1"/>
  <c r="R859" i="18"/>
  <c r="S859" i="18" s="1"/>
  <c r="R860" i="18"/>
  <c r="S860" i="18" s="1"/>
  <c r="R861" i="18"/>
  <c r="S861" i="18" s="1"/>
  <c r="R862" i="18"/>
  <c r="S862" i="18" s="1"/>
  <c r="R863" i="18"/>
  <c r="S863" i="18" s="1"/>
  <c r="R864" i="18"/>
  <c r="S864" i="18" s="1"/>
  <c r="R865" i="18"/>
  <c r="S865" i="18" s="1"/>
  <c r="R866" i="18"/>
  <c r="S866" i="18" s="1"/>
  <c r="R867" i="18"/>
  <c r="S867" i="18" s="1"/>
  <c r="R868" i="18"/>
  <c r="S868" i="18" s="1"/>
  <c r="R869" i="18"/>
  <c r="S869" i="18" s="1"/>
  <c r="R870" i="18"/>
  <c r="S870" i="18" s="1"/>
  <c r="R871" i="18"/>
  <c r="S871" i="18" s="1"/>
  <c r="R872" i="18"/>
  <c r="S872" i="18" s="1"/>
  <c r="R873" i="18"/>
  <c r="S873" i="18" s="1"/>
  <c r="R874" i="18"/>
  <c r="S874" i="18" s="1"/>
  <c r="R875" i="18"/>
  <c r="S875" i="18" s="1"/>
  <c r="R876" i="18"/>
  <c r="S876" i="18" s="1"/>
  <c r="R877" i="18"/>
  <c r="S877" i="18" s="1"/>
  <c r="R878" i="18"/>
  <c r="S878" i="18" s="1"/>
  <c r="R879" i="18"/>
  <c r="S879" i="18" s="1"/>
  <c r="R880" i="18"/>
  <c r="S880" i="18" s="1"/>
  <c r="R881" i="18"/>
  <c r="S881" i="18" s="1"/>
  <c r="R882" i="18"/>
  <c r="S882" i="18" s="1"/>
  <c r="R883" i="18"/>
  <c r="S883" i="18" s="1"/>
  <c r="R884" i="18"/>
  <c r="S884" i="18" s="1"/>
  <c r="R885" i="18"/>
  <c r="S885" i="18" s="1"/>
  <c r="R886" i="18"/>
  <c r="S886" i="18" s="1"/>
  <c r="R887" i="18"/>
  <c r="S887" i="18" s="1"/>
  <c r="R888" i="18"/>
  <c r="S888" i="18" s="1"/>
  <c r="R889" i="18"/>
  <c r="S889" i="18" s="1"/>
  <c r="R890" i="18"/>
  <c r="S890" i="18" s="1"/>
  <c r="R891" i="18"/>
  <c r="S891" i="18" s="1"/>
  <c r="R892" i="18"/>
  <c r="S892" i="18" s="1"/>
  <c r="R893" i="18"/>
  <c r="S893" i="18" s="1"/>
  <c r="R894" i="18"/>
  <c r="S894" i="18" s="1"/>
  <c r="R895" i="18"/>
  <c r="S895" i="18" s="1"/>
  <c r="R896" i="18"/>
  <c r="S896" i="18" s="1"/>
  <c r="R897" i="18"/>
  <c r="S897" i="18" s="1"/>
  <c r="R898" i="18"/>
  <c r="S898" i="18" s="1"/>
  <c r="R899" i="18"/>
  <c r="S899" i="18" s="1"/>
  <c r="R900" i="18"/>
  <c r="S900" i="18" s="1"/>
  <c r="R901" i="18"/>
  <c r="S901" i="18" s="1"/>
  <c r="R902" i="18"/>
  <c r="S902" i="18" s="1"/>
  <c r="R903" i="18"/>
  <c r="S903" i="18" s="1"/>
  <c r="R904" i="18"/>
  <c r="S904" i="18" s="1"/>
  <c r="R905" i="18"/>
  <c r="S905" i="18" s="1"/>
  <c r="R906" i="18"/>
  <c r="S906" i="18" s="1"/>
  <c r="R907" i="18"/>
  <c r="S907" i="18" s="1"/>
  <c r="R908" i="18"/>
  <c r="S908" i="18" s="1"/>
  <c r="R909" i="18"/>
  <c r="S909" i="18" s="1"/>
  <c r="R910" i="18"/>
  <c r="S910" i="18" s="1"/>
  <c r="R911" i="18"/>
  <c r="S911" i="18" s="1"/>
  <c r="R912" i="18"/>
  <c r="S912" i="18" s="1"/>
  <c r="R913" i="18"/>
  <c r="S913" i="18" s="1"/>
  <c r="R914" i="18"/>
  <c r="S914" i="18" s="1"/>
  <c r="R915" i="18"/>
  <c r="S915" i="18" s="1"/>
  <c r="R916" i="18"/>
  <c r="S916" i="18" s="1"/>
  <c r="R917" i="18"/>
  <c r="S917" i="18" s="1"/>
  <c r="R918" i="18"/>
  <c r="S918" i="18" s="1"/>
  <c r="R919" i="18"/>
  <c r="S919" i="18" s="1"/>
  <c r="R920" i="18"/>
  <c r="S920" i="18" s="1"/>
  <c r="R921" i="18"/>
  <c r="S921" i="18" s="1"/>
  <c r="R922" i="18"/>
  <c r="S922" i="18" s="1"/>
  <c r="R923" i="18"/>
  <c r="S923" i="18" s="1"/>
  <c r="R924" i="18"/>
  <c r="S924" i="18" s="1"/>
  <c r="R925" i="18"/>
  <c r="S925" i="18" s="1"/>
  <c r="R926" i="18"/>
  <c r="S926" i="18" s="1"/>
  <c r="R927" i="18"/>
  <c r="S927" i="18" s="1"/>
  <c r="R928" i="18"/>
  <c r="S928" i="18" s="1"/>
  <c r="R929" i="18"/>
  <c r="S929" i="18" s="1"/>
  <c r="R930" i="18"/>
  <c r="S930" i="18" s="1"/>
  <c r="R931" i="18"/>
  <c r="S931" i="18" s="1"/>
  <c r="R932" i="18"/>
  <c r="S932" i="18" s="1"/>
  <c r="R933" i="18"/>
  <c r="S933" i="18" s="1"/>
  <c r="R934" i="18"/>
  <c r="S934" i="18" s="1"/>
  <c r="R935" i="18"/>
  <c r="S935" i="18" s="1"/>
  <c r="R936" i="18"/>
  <c r="S936" i="18" s="1"/>
  <c r="R937" i="18"/>
  <c r="S937" i="18" s="1"/>
  <c r="R938" i="18"/>
  <c r="S938" i="18" s="1"/>
  <c r="R939" i="18"/>
  <c r="S939" i="18" s="1"/>
  <c r="R940" i="18"/>
  <c r="S940" i="18" s="1"/>
  <c r="R941" i="18"/>
  <c r="S941" i="18" s="1"/>
  <c r="R942" i="18"/>
  <c r="S942" i="18" s="1"/>
  <c r="R943" i="18"/>
  <c r="S943" i="18" s="1"/>
  <c r="R944" i="18"/>
  <c r="S944" i="18" s="1"/>
  <c r="R945" i="18"/>
  <c r="S945" i="18" s="1"/>
  <c r="R946" i="18"/>
  <c r="S946" i="18" s="1"/>
  <c r="R947" i="18"/>
  <c r="S947" i="18" s="1"/>
  <c r="R948" i="18"/>
  <c r="S948" i="18" s="1"/>
  <c r="R949" i="18"/>
  <c r="S949" i="18" s="1"/>
  <c r="R950" i="18"/>
  <c r="S950" i="18" s="1"/>
  <c r="R951" i="18"/>
  <c r="S951" i="18" s="1"/>
  <c r="R952" i="18"/>
  <c r="S952" i="18" s="1"/>
  <c r="R953" i="18"/>
  <c r="S953" i="18" s="1"/>
  <c r="R954" i="18"/>
  <c r="S954" i="18" s="1"/>
  <c r="R955" i="18"/>
  <c r="S955" i="18" s="1"/>
  <c r="R956" i="18"/>
  <c r="S956" i="18" s="1"/>
  <c r="R957" i="18"/>
  <c r="S957" i="18" s="1"/>
  <c r="R958" i="18"/>
  <c r="S958" i="18" s="1"/>
  <c r="R959" i="18"/>
  <c r="S959" i="18" s="1"/>
  <c r="R960" i="18"/>
  <c r="S960" i="18" s="1"/>
  <c r="R961" i="18"/>
  <c r="S961" i="18" s="1"/>
  <c r="R962" i="18"/>
  <c r="S962" i="18" s="1"/>
  <c r="R963" i="18"/>
  <c r="S963" i="18" s="1"/>
  <c r="R964" i="18"/>
  <c r="S964" i="18" s="1"/>
  <c r="R965" i="18"/>
  <c r="S965" i="18" s="1"/>
  <c r="R966" i="18"/>
  <c r="S966" i="18" s="1"/>
  <c r="R967" i="18"/>
  <c r="S967" i="18" s="1"/>
  <c r="R968" i="18"/>
  <c r="S968" i="18" s="1"/>
  <c r="R969" i="18"/>
  <c r="S969" i="18" s="1"/>
  <c r="R970" i="18"/>
  <c r="S970" i="18" s="1"/>
  <c r="R971" i="18"/>
  <c r="S971" i="18" s="1"/>
  <c r="R972" i="18"/>
  <c r="S972" i="18" s="1"/>
  <c r="R973" i="18"/>
  <c r="S973" i="18" s="1"/>
  <c r="R974" i="18"/>
  <c r="S974" i="18" s="1"/>
  <c r="R975" i="18"/>
  <c r="S975" i="18" s="1"/>
  <c r="R976" i="18"/>
  <c r="S976" i="18" s="1"/>
  <c r="R977" i="18"/>
  <c r="S977" i="18" s="1"/>
  <c r="R978" i="18"/>
  <c r="S978" i="18" s="1"/>
  <c r="R979" i="18"/>
  <c r="S979" i="18" s="1"/>
  <c r="R980" i="18"/>
  <c r="S980" i="18" s="1"/>
  <c r="R981" i="18"/>
  <c r="S981" i="18" s="1"/>
  <c r="R982" i="18"/>
  <c r="S982" i="18" s="1"/>
  <c r="R983" i="18"/>
  <c r="S983" i="18" s="1"/>
  <c r="R984" i="18"/>
  <c r="S984" i="18" s="1"/>
  <c r="R985" i="18"/>
  <c r="S985" i="18" s="1"/>
  <c r="R986" i="18"/>
  <c r="S986" i="18" s="1"/>
  <c r="R987" i="18"/>
  <c r="S987" i="18" s="1"/>
  <c r="R988" i="18"/>
  <c r="S988" i="18" s="1"/>
  <c r="R989" i="18"/>
  <c r="S989" i="18" s="1"/>
  <c r="R990" i="18"/>
  <c r="S990" i="18" s="1"/>
  <c r="R991" i="18"/>
  <c r="S991" i="18" s="1"/>
  <c r="R992" i="18"/>
  <c r="S992" i="18" s="1"/>
  <c r="R993" i="18"/>
  <c r="S993" i="18" s="1"/>
  <c r="R994" i="18"/>
  <c r="S994" i="18" s="1"/>
  <c r="R995" i="18"/>
  <c r="S995" i="18" s="1"/>
  <c r="R996" i="18"/>
  <c r="S996" i="18" s="1"/>
  <c r="R997" i="18"/>
  <c r="S997" i="18" s="1"/>
  <c r="R998" i="18"/>
  <c r="S998" i="18" s="1"/>
  <c r="R999" i="18"/>
  <c r="S999" i="18" s="1"/>
  <c r="R1000" i="18"/>
  <c r="S1000" i="18" s="1"/>
  <c r="R1001" i="18"/>
  <c r="S1001" i="18" s="1"/>
  <c r="R1002" i="18"/>
  <c r="S1002" i="18" s="1"/>
  <c r="R1003" i="18"/>
  <c r="S1003" i="18" s="1"/>
  <c r="R1004" i="18"/>
  <c r="S1004" i="18" s="1"/>
  <c r="R1005" i="18"/>
  <c r="S1005" i="18" s="1"/>
  <c r="R1006" i="18"/>
  <c r="S1006" i="18" s="1"/>
  <c r="R1007" i="18"/>
  <c r="S1007" i="18" s="1"/>
  <c r="R1008" i="18"/>
  <c r="S1008" i="18" s="1"/>
  <c r="R1009" i="18"/>
  <c r="S1009" i="18" s="1"/>
  <c r="R1010" i="18"/>
  <c r="S1010" i="18" s="1"/>
  <c r="R1011" i="18"/>
  <c r="S1011" i="18" s="1"/>
  <c r="R1012" i="18"/>
  <c r="S1012" i="18" s="1"/>
  <c r="R1013" i="18"/>
  <c r="S1013" i="18" s="1"/>
  <c r="R1014" i="18"/>
  <c r="S1014" i="18" s="1"/>
  <c r="R1015" i="18"/>
  <c r="S1015" i="18" s="1"/>
  <c r="R1016" i="18"/>
  <c r="S1016" i="18" s="1"/>
  <c r="R1017" i="18"/>
  <c r="S1017" i="18" s="1"/>
  <c r="R1018" i="18"/>
  <c r="S1018" i="18" s="1"/>
  <c r="R1019" i="18"/>
  <c r="S1019" i="18" s="1"/>
  <c r="R1020" i="18"/>
  <c r="S1020" i="18" s="1"/>
  <c r="R1021" i="18"/>
  <c r="S1021" i="18" s="1"/>
  <c r="R1022" i="18"/>
  <c r="S1022" i="18" s="1"/>
  <c r="R1023" i="18"/>
  <c r="S1023" i="18" s="1"/>
  <c r="R1024" i="18"/>
  <c r="S1024" i="18" s="1"/>
  <c r="R1025" i="18"/>
  <c r="S1025" i="18" s="1"/>
  <c r="R1026" i="18"/>
  <c r="S1026" i="18" s="1"/>
  <c r="R1027" i="18"/>
  <c r="S1027" i="18" s="1"/>
  <c r="R1028" i="18"/>
  <c r="S1028" i="18" s="1"/>
  <c r="R1029" i="18"/>
  <c r="S1029" i="18" s="1"/>
  <c r="R1030" i="18"/>
  <c r="S1030" i="18" s="1"/>
  <c r="R1031" i="18"/>
  <c r="S1031" i="18" s="1"/>
  <c r="R1032" i="18"/>
  <c r="S1032" i="18" s="1"/>
  <c r="R1033" i="18"/>
  <c r="S1033" i="18" s="1"/>
  <c r="R1034" i="18"/>
  <c r="S1034" i="18" s="1"/>
  <c r="R1035" i="18"/>
  <c r="S1035" i="18" s="1"/>
  <c r="R1036" i="18"/>
  <c r="S1036" i="18" s="1"/>
  <c r="R1037" i="18"/>
  <c r="S1037" i="18" s="1"/>
  <c r="R1038" i="18"/>
  <c r="S1038" i="18" s="1"/>
  <c r="R1039" i="18"/>
  <c r="S1039" i="18" s="1"/>
  <c r="R1040" i="18"/>
  <c r="S1040" i="18" s="1"/>
  <c r="R1041" i="18"/>
  <c r="S1041" i="18" s="1"/>
  <c r="R1042" i="18"/>
  <c r="S1042" i="18" s="1"/>
  <c r="R1043" i="18"/>
  <c r="S1043" i="18" s="1"/>
  <c r="U1043" i="18" s="1"/>
  <c r="R1044" i="18"/>
  <c r="S1044" i="18" s="1"/>
  <c r="R1045" i="18"/>
  <c r="S1045" i="18" s="1"/>
  <c r="R1046" i="18"/>
  <c r="S1046" i="18" s="1"/>
  <c r="R1047" i="18"/>
  <c r="S1047" i="18" s="1"/>
  <c r="R1048" i="18"/>
  <c r="S1048" i="18" s="1"/>
  <c r="R1049" i="18"/>
  <c r="S1049" i="18" s="1"/>
  <c r="R1050" i="18"/>
  <c r="S1050" i="18" s="1"/>
  <c r="R1051" i="18"/>
  <c r="S1051" i="18" s="1"/>
  <c r="R1052" i="18"/>
  <c r="S1052" i="18" s="1"/>
  <c r="R1053" i="18"/>
  <c r="S1053" i="18" s="1"/>
  <c r="R1054" i="18"/>
  <c r="S1054" i="18" s="1"/>
  <c r="R1055" i="18"/>
  <c r="S1055" i="18" s="1"/>
  <c r="R1056" i="18"/>
  <c r="S1056" i="18" s="1"/>
  <c r="R1057" i="18"/>
  <c r="S1057" i="18" s="1"/>
  <c r="R1058" i="18"/>
  <c r="S1058" i="18" s="1"/>
  <c r="R1059" i="18"/>
  <c r="S1059" i="18" s="1"/>
  <c r="R1060" i="18"/>
  <c r="S1060" i="18" s="1"/>
  <c r="R1061" i="18"/>
  <c r="S1061" i="18" s="1"/>
  <c r="R1062" i="18"/>
  <c r="S1062" i="18" s="1"/>
  <c r="R1063" i="18"/>
  <c r="S1063" i="18" s="1"/>
  <c r="R1064" i="18"/>
  <c r="S1064" i="18" s="1"/>
  <c r="R1065" i="18"/>
  <c r="S1065" i="18" s="1"/>
  <c r="R1066" i="18"/>
  <c r="S1066" i="18" s="1"/>
  <c r="R1067" i="18"/>
  <c r="S1067" i="18" s="1"/>
  <c r="R1068" i="18"/>
  <c r="S1068" i="18" s="1"/>
  <c r="R1069" i="18"/>
  <c r="S1069" i="18" s="1"/>
  <c r="R1070" i="18"/>
  <c r="S1070" i="18" s="1"/>
  <c r="R1071" i="18"/>
  <c r="S1071" i="18" s="1"/>
  <c r="R1072" i="18"/>
  <c r="S1072" i="18" s="1"/>
  <c r="R1073" i="18"/>
  <c r="S1073" i="18" s="1"/>
  <c r="R1074" i="18"/>
  <c r="S1074" i="18" s="1"/>
  <c r="R1075" i="18"/>
  <c r="S1075" i="18" s="1"/>
  <c r="R1076" i="18"/>
  <c r="S1076" i="18" s="1"/>
  <c r="R1077" i="18"/>
  <c r="S1077" i="18" s="1"/>
  <c r="R1078" i="18"/>
  <c r="S1078" i="18" s="1"/>
  <c r="R1079" i="18"/>
  <c r="S1079" i="18" s="1"/>
  <c r="R1080" i="18"/>
  <c r="S1080" i="18" s="1"/>
  <c r="R1081" i="18"/>
  <c r="S1081" i="18" s="1"/>
  <c r="R1082" i="18"/>
  <c r="S1082" i="18" s="1"/>
  <c r="R1083" i="18"/>
  <c r="S1083" i="18" s="1"/>
  <c r="R1084" i="18"/>
  <c r="S1084" i="18" s="1"/>
  <c r="R1085" i="18"/>
  <c r="S1085" i="18" s="1"/>
  <c r="R1086" i="18"/>
  <c r="S1086" i="18" s="1"/>
  <c r="R1087" i="18"/>
  <c r="S1087" i="18" s="1"/>
  <c r="R1088" i="18"/>
  <c r="S1088" i="18" s="1"/>
  <c r="R1089" i="18"/>
  <c r="S1089" i="18" s="1"/>
  <c r="R1090" i="18"/>
  <c r="S1090" i="18" s="1"/>
  <c r="R1091" i="18"/>
  <c r="S1091" i="18" s="1"/>
  <c r="R1092" i="18"/>
  <c r="S1092" i="18" s="1"/>
  <c r="R1093" i="18"/>
  <c r="S1093" i="18" s="1"/>
  <c r="R1094" i="18"/>
  <c r="S1094" i="18" s="1"/>
  <c r="R1095" i="18"/>
  <c r="S1095" i="18" s="1"/>
  <c r="R1096" i="18"/>
  <c r="S1096" i="18" s="1"/>
  <c r="R1097" i="18"/>
  <c r="S1097" i="18" s="1"/>
  <c r="R1098" i="18"/>
  <c r="S1098" i="18" s="1"/>
  <c r="R1099" i="18"/>
  <c r="S1099" i="18" s="1"/>
  <c r="R1100" i="18"/>
  <c r="S1100" i="18" s="1"/>
  <c r="R1101" i="18"/>
  <c r="S1101" i="18" s="1"/>
  <c r="R1102" i="18"/>
  <c r="S1102" i="18" s="1"/>
  <c r="R1103" i="18"/>
  <c r="S1103" i="18" s="1"/>
  <c r="R1104" i="18"/>
  <c r="S1104" i="18" s="1"/>
  <c r="R1105" i="18"/>
  <c r="S1105" i="18" s="1"/>
  <c r="R1106" i="18"/>
  <c r="S1106" i="18" s="1"/>
  <c r="R1107" i="18"/>
  <c r="S1107" i="18" s="1"/>
  <c r="R1108" i="18"/>
  <c r="S1108" i="18" s="1"/>
  <c r="R1109" i="18"/>
  <c r="S1109" i="18" s="1"/>
  <c r="R1110" i="18"/>
  <c r="S1110" i="18" s="1"/>
  <c r="R1111" i="18"/>
  <c r="S1111" i="18" s="1"/>
  <c r="R1112" i="18"/>
  <c r="S1112" i="18" s="1"/>
  <c r="R1113" i="18"/>
  <c r="S1113" i="18" s="1"/>
  <c r="R1114" i="18"/>
  <c r="S1114" i="18" s="1"/>
  <c r="R1115" i="18"/>
  <c r="S1115" i="18" s="1"/>
  <c r="R1116" i="18"/>
  <c r="S1116" i="18" s="1"/>
  <c r="R1117" i="18"/>
  <c r="S1117" i="18" s="1"/>
  <c r="R1118" i="18"/>
  <c r="S1118" i="18" s="1"/>
  <c r="R1119" i="18"/>
  <c r="S1119" i="18" s="1"/>
  <c r="R1120" i="18"/>
  <c r="S1120" i="18" s="1"/>
  <c r="R1121" i="18"/>
  <c r="S1121" i="18" s="1"/>
  <c r="R1122" i="18"/>
  <c r="S1122" i="18" s="1"/>
  <c r="R1123" i="18"/>
  <c r="S1123" i="18" s="1"/>
  <c r="R1124" i="18"/>
  <c r="S1124" i="18" s="1"/>
  <c r="R1125" i="18"/>
  <c r="S1125" i="18" s="1"/>
  <c r="R1126" i="18"/>
  <c r="S1126" i="18" s="1"/>
  <c r="R1127" i="18"/>
  <c r="S1127" i="18" s="1"/>
  <c r="R1128" i="18"/>
  <c r="S1128" i="18" s="1"/>
  <c r="R1129" i="18"/>
  <c r="S1129" i="18" s="1"/>
  <c r="R1130" i="18"/>
  <c r="S1130" i="18" s="1"/>
  <c r="R1131" i="18"/>
  <c r="S1131" i="18" s="1"/>
  <c r="R1132" i="18"/>
  <c r="S1132" i="18" s="1"/>
  <c r="R1133" i="18"/>
  <c r="S1133" i="18" s="1"/>
  <c r="R1134" i="18"/>
  <c r="S1134" i="18" s="1"/>
  <c r="R1135" i="18"/>
  <c r="S1135" i="18" s="1"/>
  <c r="R1136" i="18"/>
  <c r="S1136" i="18" s="1"/>
  <c r="R1137" i="18"/>
  <c r="S1137" i="18" s="1"/>
  <c r="R1138" i="18"/>
  <c r="S1138" i="18" s="1"/>
  <c r="R1139" i="18"/>
  <c r="S1139" i="18" s="1"/>
  <c r="R1140" i="18"/>
  <c r="S1140" i="18" s="1"/>
  <c r="R1141" i="18"/>
  <c r="S1141" i="18" s="1"/>
  <c r="R1142" i="18"/>
  <c r="S1142" i="18" s="1"/>
  <c r="R1143" i="18"/>
  <c r="S1143" i="18" s="1"/>
  <c r="R1144" i="18"/>
  <c r="S1144" i="18" s="1"/>
  <c r="R1145" i="18"/>
  <c r="S1145" i="18" s="1"/>
  <c r="R1146" i="18"/>
  <c r="S1146" i="18" s="1"/>
  <c r="R1147" i="18"/>
  <c r="S1147" i="18" s="1"/>
  <c r="R1148" i="18"/>
  <c r="S1148" i="18" s="1"/>
  <c r="R1149" i="18"/>
  <c r="S1149" i="18" s="1"/>
  <c r="R1150" i="18"/>
  <c r="S1150" i="18" s="1"/>
  <c r="R1151" i="18"/>
  <c r="S1151" i="18" s="1"/>
  <c r="R1152" i="18"/>
  <c r="S1152" i="18" s="1"/>
  <c r="R1153" i="18"/>
  <c r="S1153" i="18" s="1"/>
  <c r="R1154" i="18"/>
  <c r="S1154" i="18" s="1"/>
  <c r="R1155" i="18"/>
  <c r="S1155" i="18" s="1"/>
  <c r="R1156" i="18"/>
  <c r="S1156" i="18" s="1"/>
  <c r="R1157" i="18"/>
  <c r="S1157" i="18" s="1"/>
  <c r="R1158" i="18"/>
  <c r="S1158" i="18" s="1"/>
  <c r="R1159" i="18"/>
  <c r="S1159" i="18" s="1"/>
  <c r="R1160" i="18"/>
  <c r="S1160" i="18" s="1"/>
  <c r="R1161" i="18"/>
  <c r="S1161" i="18" s="1"/>
  <c r="R1162" i="18"/>
  <c r="S1162" i="18" s="1"/>
  <c r="R1163" i="18"/>
  <c r="S1163" i="18" s="1"/>
  <c r="R1164" i="18"/>
  <c r="S1164" i="18" s="1"/>
  <c r="R1165" i="18"/>
  <c r="S1165" i="18" s="1"/>
  <c r="R1166" i="18"/>
  <c r="S1166" i="18" s="1"/>
  <c r="R1167" i="18"/>
  <c r="S1167" i="18" s="1"/>
  <c r="R1168" i="18"/>
  <c r="S1168" i="18" s="1"/>
  <c r="R1169" i="18"/>
  <c r="S1169" i="18" s="1"/>
  <c r="R1170" i="18"/>
  <c r="S1170" i="18" s="1"/>
  <c r="R1171" i="18"/>
  <c r="S1171" i="18" s="1"/>
  <c r="R1172" i="18"/>
  <c r="S1172" i="18" s="1"/>
  <c r="R1173" i="18"/>
  <c r="S1173" i="18" s="1"/>
  <c r="R1174" i="18"/>
  <c r="S1174" i="18" s="1"/>
  <c r="R1175" i="18"/>
  <c r="S1175" i="18" s="1"/>
  <c r="R1176" i="18"/>
  <c r="S1176" i="18" s="1"/>
  <c r="R1177" i="18"/>
  <c r="S1177" i="18" s="1"/>
  <c r="R1178" i="18"/>
  <c r="S1178" i="18" s="1"/>
  <c r="R1179" i="18"/>
  <c r="S1179" i="18" s="1"/>
  <c r="R1180" i="18"/>
  <c r="S1180" i="18" s="1"/>
  <c r="R1181" i="18"/>
  <c r="S1181" i="18" s="1"/>
  <c r="R1182" i="18"/>
  <c r="S1182" i="18" s="1"/>
  <c r="R1183" i="18"/>
  <c r="S1183" i="18" s="1"/>
  <c r="R1184" i="18"/>
  <c r="S1184" i="18" s="1"/>
  <c r="R1185" i="18"/>
  <c r="S1185" i="18" s="1"/>
  <c r="R1186" i="18"/>
  <c r="S1186" i="18" s="1"/>
  <c r="R1187" i="18"/>
  <c r="S1187" i="18" s="1"/>
  <c r="R1188" i="18"/>
  <c r="S1188" i="18" s="1"/>
  <c r="R1189" i="18"/>
  <c r="S1189" i="18" s="1"/>
  <c r="R1190" i="18"/>
  <c r="S1190" i="18" s="1"/>
  <c r="R1191" i="18"/>
  <c r="S1191" i="18" s="1"/>
  <c r="R1192" i="18"/>
  <c r="S1192" i="18" s="1"/>
  <c r="R1193" i="18"/>
  <c r="S1193" i="18" s="1"/>
  <c r="R1194" i="18"/>
  <c r="S1194" i="18" s="1"/>
  <c r="R1195" i="18"/>
  <c r="S1195" i="18" s="1"/>
  <c r="R1196" i="18"/>
  <c r="S1196" i="18" s="1"/>
  <c r="R1197" i="18"/>
  <c r="S1197" i="18" s="1"/>
  <c r="R1198" i="18"/>
  <c r="S1198" i="18" s="1"/>
  <c r="R1199" i="18"/>
  <c r="S1199" i="18" s="1"/>
  <c r="R1200" i="18"/>
  <c r="S1200" i="18" s="1"/>
  <c r="R1201" i="18"/>
  <c r="S1201" i="18" s="1"/>
  <c r="R1202" i="18"/>
  <c r="S1202" i="18" s="1"/>
  <c r="R1203" i="18"/>
  <c r="S1203" i="18" s="1"/>
  <c r="R1204" i="18"/>
  <c r="S1204" i="18" s="1"/>
  <c r="R1205" i="18"/>
  <c r="S1205" i="18" s="1"/>
  <c r="R1206" i="18"/>
  <c r="S1206" i="18" s="1"/>
  <c r="R1207" i="18"/>
  <c r="S1207" i="18" s="1"/>
  <c r="R1208" i="18"/>
  <c r="S1208" i="18" s="1"/>
  <c r="R1209" i="18"/>
  <c r="S1209" i="18" s="1"/>
  <c r="R1210" i="18"/>
  <c r="S1210" i="18" s="1"/>
  <c r="R1211" i="18"/>
  <c r="S1211" i="18" s="1"/>
  <c r="R1212" i="18"/>
  <c r="S1212" i="18" s="1"/>
  <c r="R1213" i="18"/>
  <c r="S1213" i="18" s="1"/>
  <c r="R1214" i="18"/>
  <c r="S1214" i="18" s="1"/>
  <c r="R1215" i="18"/>
  <c r="S1215" i="18" s="1"/>
  <c r="R1216" i="18"/>
  <c r="S1216" i="18" s="1"/>
  <c r="R1217" i="18"/>
  <c r="S1217" i="18" s="1"/>
  <c r="R1218" i="18"/>
  <c r="S1218" i="18" s="1"/>
  <c r="R1219" i="18"/>
  <c r="S1219" i="18" s="1"/>
  <c r="R1220" i="18"/>
  <c r="S1220" i="18" s="1"/>
  <c r="R1221" i="18"/>
  <c r="S1221" i="18" s="1"/>
  <c r="R1222" i="18"/>
  <c r="S1222" i="18" s="1"/>
  <c r="R1223" i="18"/>
  <c r="S1223" i="18" s="1"/>
  <c r="R1224" i="18"/>
  <c r="S1224" i="18" s="1"/>
  <c r="R1225" i="18"/>
  <c r="S1225" i="18" s="1"/>
  <c r="R1226" i="18"/>
  <c r="S1226" i="18" s="1"/>
  <c r="R1227" i="18"/>
  <c r="S1227" i="18" s="1"/>
  <c r="R1228" i="18"/>
  <c r="S1228" i="18" s="1"/>
  <c r="R1229" i="18"/>
  <c r="S1229" i="18" s="1"/>
  <c r="R1230" i="18"/>
  <c r="S1230" i="18" s="1"/>
  <c r="R1231" i="18"/>
  <c r="S1231" i="18" s="1"/>
  <c r="R1232" i="18"/>
  <c r="S1232" i="18" s="1"/>
  <c r="R1233" i="18"/>
  <c r="S1233" i="18" s="1"/>
  <c r="R1234" i="18"/>
  <c r="S1234" i="18" s="1"/>
  <c r="R1235" i="18"/>
  <c r="S1235" i="18" s="1"/>
  <c r="R1236" i="18"/>
  <c r="S1236" i="18" s="1"/>
  <c r="R1237" i="18"/>
  <c r="S1237" i="18" s="1"/>
  <c r="R1238" i="18"/>
  <c r="S1238" i="18" s="1"/>
  <c r="R1239" i="18"/>
  <c r="S1239" i="18" s="1"/>
  <c r="R1240" i="18"/>
  <c r="S1240" i="18" s="1"/>
  <c r="R1241" i="18"/>
  <c r="S1241" i="18" s="1"/>
  <c r="R1242" i="18"/>
  <c r="S1242" i="18" s="1"/>
  <c r="R1243" i="18"/>
  <c r="S1243" i="18" s="1"/>
  <c r="R1244" i="18"/>
  <c r="S1244" i="18" s="1"/>
  <c r="R1245" i="18"/>
  <c r="S1245" i="18" s="1"/>
  <c r="R1246" i="18"/>
  <c r="S1246" i="18" s="1"/>
  <c r="R1247" i="18"/>
  <c r="S1247" i="18" s="1"/>
  <c r="R1248" i="18"/>
  <c r="S1248" i="18" s="1"/>
  <c r="R1249" i="18"/>
  <c r="S1249" i="18" s="1"/>
  <c r="R1250" i="18"/>
  <c r="S1250" i="18" s="1"/>
  <c r="R1251" i="18"/>
  <c r="S1251" i="18" s="1"/>
  <c r="R1252" i="18"/>
  <c r="S1252" i="18" s="1"/>
  <c r="R1253" i="18"/>
  <c r="S1253" i="18" s="1"/>
  <c r="R1254" i="18"/>
  <c r="S1254" i="18" s="1"/>
  <c r="R1255" i="18"/>
  <c r="S1255" i="18" s="1"/>
  <c r="R1256" i="18"/>
  <c r="S1256" i="18" s="1"/>
  <c r="R1257" i="18"/>
  <c r="S1257" i="18" s="1"/>
  <c r="R1258" i="18"/>
  <c r="S1258" i="18" s="1"/>
  <c r="R1259" i="18"/>
  <c r="S1259" i="18" s="1"/>
  <c r="R1260" i="18"/>
  <c r="S1260" i="18" s="1"/>
  <c r="R1261" i="18"/>
  <c r="S1261" i="18" s="1"/>
  <c r="R1262" i="18"/>
  <c r="S1262" i="18" s="1"/>
  <c r="R1263" i="18"/>
  <c r="S1263" i="18" s="1"/>
  <c r="R1264" i="18"/>
  <c r="S1264" i="18" s="1"/>
  <c r="R1265" i="18"/>
  <c r="S1265" i="18" s="1"/>
  <c r="R1266" i="18"/>
  <c r="S1266" i="18" s="1"/>
  <c r="R1267" i="18"/>
  <c r="S1267" i="18" s="1"/>
  <c r="R1268" i="18"/>
  <c r="S1268" i="18" s="1"/>
  <c r="R1269" i="18"/>
  <c r="S1269" i="18" s="1"/>
  <c r="R1270" i="18"/>
  <c r="S1270" i="18" s="1"/>
  <c r="R1271" i="18"/>
  <c r="S1271" i="18" s="1"/>
  <c r="R1272" i="18"/>
  <c r="S1272" i="18" s="1"/>
  <c r="R1273" i="18"/>
  <c r="S1273" i="18" s="1"/>
  <c r="R1274" i="18"/>
  <c r="S1274" i="18" s="1"/>
  <c r="R1275" i="18"/>
  <c r="S1275" i="18" s="1"/>
  <c r="R1276" i="18"/>
  <c r="S1276" i="18" s="1"/>
  <c r="R1277" i="18"/>
  <c r="S1277" i="18" s="1"/>
  <c r="R1278" i="18"/>
  <c r="S1278" i="18" s="1"/>
  <c r="R1279" i="18"/>
  <c r="S1279" i="18" s="1"/>
  <c r="R1280" i="18"/>
  <c r="S1280" i="18" s="1"/>
  <c r="R1281" i="18"/>
  <c r="S1281" i="18" s="1"/>
  <c r="R1282" i="18"/>
  <c r="S1282" i="18" s="1"/>
  <c r="R1283" i="18"/>
  <c r="S1283" i="18" s="1"/>
  <c r="R1284" i="18"/>
  <c r="S1284" i="18" s="1"/>
  <c r="R1285" i="18"/>
  <c r="S1285" i="18" s="1"/>
  <c r="R1286" i="18"/>
  <c r="S1286" i="18" s="1"/>
  <c r="R1287" i="18"/>
  <c r="S1287" i="18" s="1"/>
  <c r="R1288" i="18"/>
  <c r="S1288" i="18" s="1"/>
  <c r="R1289" i="18"/>
  <c r="S1289" i="18" s="1"/>
  <c r="R1290" i="18"/>
  <c r="S1290" i="18" s="1"/>
  <c r="R1291" i="18"/>
  <c r="S1291" i="18" s="1"/>
  <c r="R1292" i="18"/>
  <c r="S1292" i="18" s="1"/>
  <c r="R1293" i="18"/>
  <c r="S1293" i="18" s="1"/>
  <c r="R1294" i="18"/>
  <c r="S1294" i="18" s="1"/>
  <c r="R1295" i="18"/>
  <c r="S1295" i="18" s="1"/>
  <c r="R1296" i="18"/>
  <c r="S1296" i="18" s="1"/>
  <c r="R1297" i="18"/>
  <c r="S1297" i="18" s="1"/>
  <c r="R1298" i="18"/>
  <c r="S1298" i="18" s="1"/>
  <c r="R1299" i="18"/>
  <c r="S1299" i="18" s="1"/>
  <c r="R1300" i="18"/>
  <c r="S1300" i="18" s="1"/>
  <c r="R1301" i="18"/>
  <c r="S1301" i="18" s="1"/>
  <c r="R1302" i="18"/>
  <c r="S1302" i="18" s="1"/>
  <c r="R1303" i="18"/>
  <c r="S1303" i="18" s="1"/>
  <c r="R1304" i="18"/>
  <c r="S1304" i="18" s="1"/>
  <c r="R1305" i="18"/>
  <c r="S1305" i="18" s="1"/>
  <c r="R1306" i="18"/>
  <c r="S1306" i="18" s="1"/>
  <c r="R1307" i="18"/>
  <c r="S1307" i="18" s="1"/>
  <c r="R1308" i="18"/>
  <c r="S1308" i="18" s="1"/>
  <c r="R1309" i="18"/>
  <c r="S1309" i="18" s="1"/>
  <c r="R1310" i="18"/>
  <c r="S1310" i="18" s="1"/>
  <c r="R1311" i="18"/>
  <c r="S1311" i="18" s="1"/>
  <c r="R1312" i="18"/>
  <c r="S1312" i="18" s="1"/>
  <c r="R1313" i="18"/>
  <c r="S1313" i="18" s="1"/>
  <c r="R1314" i="18"/>
  <c r="S1314" i="18" s="1"/>
  <c r="R1315" i="18"/>
  <c r="S1315" i="18" s="1"/>
  <c r="R1316" i="18"/>
  <c r="S1316" i="18" s="1"/>
  <c r="R1317" i="18"/>
  <c r="S1317" i="18" s="1"/>
  <c r="R1318" i="18"/>
  <c r="S1318" i="18" s="1"/>
  <c r="R1319" i="18"/>
  <c r="S1319" i="18" s="1"/>
  <c r="R1320" i="18"/>
  <c r="S1320" i="18" s="1"/>
  <c r="R1321" i="18"/>
  <c r="S1321" i="18" s="1"/>
  <c r="R1322" i="18"/>
  <c r="S1322" i="18" s="1"/>
  <c r="R1323" i="18"/>
  <c r="S1323" i="18" s="1"/>
  <c r="R1324" i="18"/>
  <c r="S1324" i="18" s="1"/>
  <c r="R1325" i="18"/>
  <c r="S1325" i="18" s="1"/>
  <c r="R1326" i="18"/>
  <c r="S1326" i="18" s="1"/>
  <c r="R1327" i="18"/>
  <c r="S1327" i="18" s="1"/>
  <c r="R1328" i="18"/>
  <c r="S1328" i="18" s="1"/>
  <c r="R1329" i="18"/>
  <c r="S1329" i="18" s="1"/>
  <c r="R1330" i="18"/>
  <c r="S1330" i="18" s="1"/>
  <c r="R1331" i="18"/>
  <c r="S1331" i="18" s="1"/>
  <c r="R1332" i="18"/>
  <c r="S1332" i="18" s="1"/>
  <c r="R1333" i="18"/>
  <c r="S1333" i="18" s="1"/>
  <c r="R1334" i="18"/>
  <c r="S1334" i="18" s="1"/>
  <c r="R1335" i="18"/>
  <c r="S1335" i="18" s="1"/>
  <c r="R1336" i="18"/>
  <c r="S1336" i="18" s="1"/>
  <c r="R1337" i="18"/>
  <c r="S1337" i="18" s="1"/>
  <c r="R1338" i="18"/>
  <c r="S1338" i="18" s="1"/>
  <c r="R1339" i="18"/>
  <c r="S1339" i="18" s="1"/>
  <c r="R1340" i="18"/>
  <c r="S1340" i="18" s="1"/>
  <c r="R1341" i="18"/>
  <c r="S1341" i="18" s="1"/>
  <c r="R1342" i="18"/>
  <c r="S1342" i="18" s="1"/>
  <c r="R1343" i="18"/>
  <c r="S1343" i="18" s="1"/>
  <c r="R1344" i="18"/>
  <c r="S1344" i="18" s="1"/>
  <c r="R1345" i="18"/>
  <c r="S1345" i="18" s="1"/>
  <c r="R1346" i="18"/>
  <c r="S1346" i="18" s="1"/>
  <c r="R1347" i="18"/>
  <c r="S1347" i="18" s="1"/>
  <c r="R1348" i="18"/>
  <c r="S1348" i="18" s="1"/>
  <c r="R1349" i="18"/>
  <c r="S1349" i="18" s="1"/>
  <c r="R1350" i="18"/>
  <c r="S1350" i="18" s="1"/>
  <c r="R1351" i="18"/>
  <c r="S1351" i="18" s="1"/>
  <c r="R1352" i="18"/>
  <c r="S1352" i="18" s="1"/>
  <c r="R1353" i="18"/>
  <c r="S1353" i="18" s="1"/>
  <c r="R1354" i="18"/>
  <c r="S1354" i="18" s="1"/>
  <c r="R1355" i="18"/>
  <c r="S1355" i="18" s="1"/>
  <c r="R1356" i="18"/>
  <c r="S1356" i="18" s="1"/>
  <c r="R1357" i="18"/>
  <c r="S1357" i="18" s="1"/>
  <c r="R1358" i="18"/>
  <c r="S1358" i="18" s="1"/>
  <c r="R1359" i="18"/>
  <c r="S1359" i="18" s="1"/>
  <c r="R1360" i="18"/>
  <c r="S1360" i="18" s="1"/>
  <c r="R1361" i="18"/>
  <c r="S1361" i="18" s="1"/>
  <c r="R1362" i="18"/>
  <c r="S1362" i="18" s="1"/>
  <c r="R1363" i="18"/>
  <c r="S1363" i="18" s="1"/>
  <c r="R1364" i="18"/>
  <c r="S1364" i="18" s="1"/>
  <c r="R1365" i="18"/>
  <c r="S1365" i="18" s="1"/>
  <c r="R1366" i="18"/>
  <c r="S1366" i="18" s="1"/>
  <c r="R1367" i="18"/>
  <c r="S1367" i="18" s="1"/>
  <c r="R1368" i="18"/>
  <c r="S1368" i="18" s="1"/>
  <c r="R1369" i="18"/>
  <c r="S1369" i="18" s="1"/>
  <c r="R1370" i="18"/>
  <c r="S1370" i="18" s="1"/>
  <c r="R1371" i="18"/>
  <c r="S1371" i="18" s="1"/>
  <c r="R1372" i="18"/>
  <c r="S1372" i="18" s="1"/>
  <c r="R1373" i="18"/>
  <c r="S1373" i="18" s="1"/>
  <c r="R1374" i="18"/>
  <c r="S1374" i="18" s="1"/>
  <c r="R1375" i="18"/>
  <c r="S1375" i="18" s="1"/>
  <c r="R1376" i="18"/>
  <c r="S1376" i="18" s="1"/>
  <c r="R1377" i="18"/>
  <c r="S1377" i="18" s="1"/>
  <c r="R1378" i="18"/>
  <c r="S1378" i="18" s="1"/>
  <c r="R1379" i="18"/>
  <c r="S1379" i="18" s="1"/>
  <c r="R1380" i="18"/>
  <c r="S1380" i="18" s="1"/>
  <c r="R1381" i="18"/>
  <c r="S1381" i="18" s="1"/>
  <c r="R1382" i="18"/>
  <c r="S1382" i="18" s="1"/>
  <c r="R1383" i="18"/>
  <c r="S1383" i="18" s="1"/>
  <c r="R1384" i="18"/>
  <c r="S1384" i="18" s="1"/>
  <c r="R1385" i="18"/>
  <c r="S1385" i="18" s="1"/>
  <c r="R1386" i="18"/>
  <c r="S1386" i="18" s="1"/>
  <c r="R1387" i="18"/>
  <c r="S1387" i="18" s="1"/>
  <c r="R1388" i="18"/>
  <c r="S1388" i="18" s="1"/>
  <c r="R1389" i="18"/>
  <c r="S1389" i="18" s="1"/>
  <c r="R1390" i="18"/>
  <c r="S1390" i="18" s="1"/>
  <c r="R1391" i="18"/>
  <c r="S1391" i="18" s="1"/>
  <c r="R1392" i="18"/>
  <c r="S1392" i="18" s="1"/>
  <c r="R1393" i="18"/>
  <c r="S1393" i="18" s="1"/>
  <c r="R1394" i="18"/>
  <c r="S1394" i="18" s="1"/>
  <c r="R1395" i="18"/>
  <c r="S1395" i="18" s="1"/>
  <c r="R1396" i="18"/>
  <c r="S1396" i="18" s="1"/>
  <c r="R1397" i="18"/>
  <c r="S1397" i="18" s="1"/>
  <c r="R1398" i="18"/>
  <c r="S1398" i="18" s="1"/>
  <c r="R1399" i="18"/>
  <c r="S1399" i="18" s="1"/>
  <c r="U1399" i="18" s="1"/>
  <c r="R1400" i="18"/>
  <c r="S1400" i="18" s="1"/>
  <c r="R1401" i="18"/>
  <c r="S1401" i="18" s="1"/>
  <c r="R1402" i="18"/>
  <c r="S1402" i="18" s="1"/>
  <c r="R1403" i="18"/>
  <c r="S1403" i="18" s="1"/>
  <c r="R1404" i="18"/>
  <c r="S1404" i="18" s="1"/>
  <c r="R1405" i="18"/>
  <c r="S1405" i="18" s="1"/>
  <c r="R1406" i="18"/>
  <c r="S1406" i="18" s="1"/>
  <c r="R1407" i="18"/>
  <c r="S1407" i="18" s="1"/>
  <c r="R1408" i="18"/>
  <c r="S1408" i="18" s="1"/>
  <c r="R1409" i="18"/>
  <c r="S1409" i="18" s="1"/>
  <c r="R1410" i="18"/>
  <c r="S1410" i="18" s="1"/>
  <c r="R1411" i="18"/>
  <c r="S1411" i="18" s="1"/>
  <c r="R1412" i="18"/>
  <c r="S1412" i="18" s="1"/>
  <c r="R1413" i="18"/>
  <c r="S1413" i="18" s="1"/>
  <c r="R1414" i="18"/>
  <c r="S1414" i="18" s="1"/>
  <c r="R1415" i="18"/>
  <c r="S1415" i="18" s="1"/>
  <c r="R1416" i="18"/>
  <c r="S1416" i="18" s="1"/>
  <c r="R1417" i="18"/>
  <c r="S1417" i="18" s="1"/>
  <c r="R1418" i="18"/>
  <c r="S1418" i="18" s="1"/>
  <c r="R1419" i="18"/>
  <c r="S1419" i="18" s="1"/>
  <c r="R1420" i="18"/>
  <c r="S1420" i="18" s="1"/>
  <c r="R1421" i="18"/>
  <c r="S1421" i="18" s="1"/>
  <c r="R1422" i="18"/>
  <c r="S1422" i="18" s="1"/>
  <c r="R1423" i="18"/>
  <c r="S1423" i="18" s="1"/>
  <c r="R1424" i="18"/>
  <c r="S1424" i="18" s="1"/>
  <c r="R1425" i="18"/>
  <c r="S1425" i="18" s="1"/>
  <c r="R1426" i="18"/>
  <c r="S1426" i="18" s="1"/>
  <c r="R1427" i="18"/>
  <c r="S1427" i="18" s="1"/>
  <c r="R1428" i="18"/>
  <c r="S1428" i="18" s="1"/>
  <c r="R1429" i="18"/>
  <c r="S1429" i="18" s="1"/>
  <c r="R1430" i="18"/>
  <c r="S1430" i="18" s="1"/>
  <c r="R1431" i="18"/>
  <c r="S1431" i="18" s="1"/>
  <c r="R1432" i="18"/>
  <c r="S1432" i="18" s="1"/>
  <c r="R1433" i="18"/>
  <c r="S1433" i="18" s="1"/>
  <c r="R1434" i="18"/>
  <c r="S1434" i="18" s="1"/>
  <c r="R1435" i="18"/>
  <c r="S1435" i="18" s="1"/>
  <c r="R1436" i="18"/>
  <c r="S1436" i="18" s="1"/>
  <c r="R1437" i="18"/>
  <c r="S1437" i="18" s="1"/>
  <c r="R1438" i="18"/>
  <c r="S1438" i="18" s="1"/>
  <c r="R1439" i="18"/>
  <c r="S1439" i="18" s="1"/>
  <c r="R1440" i="18"/>
  <c r="S1440" i="18" s="1"/>
  <c r="R1441" i="18"/>
  <c r="S1441" i="18" s="1"/>
  <c r="R1442" i="18"/>
  <c r="S1442" i="18" s="1"/>
  <c r="R1443" i="18"/>
  <c r="S1443" i="18" s="1"/>
  <c r="R1444" i="18"/>
  <c r="S1444" i="18" s="1"/>
  <c r="R1445" i="18"/>
  <c r="S1445" i="18" s="1"/>
  <c r="R1446" i="18"/>
  <c r="S1446" i="18" s="1"/>
  <c r="R1447" i="18"/>
  <c r="S1447" i="18" s="1"/>
  <c r="R1448" i="18"/>
  <c r="S1448" i="18" s="1"/>
  <c r="U1448" i="18" s="1"/>
  <c r="R1449" i="18"/>
  <c r="S1449" i="18" s="1"/>
  <c r="R1450" i="18"/>
  <c r="S1450" i="18" s="1"/>
  <c r="R1451" i="18"/>
  <c r="S1451" i="18" s="1"/>
  <c r="R1452" i="18"/>
  <c r="S1452" i="18" s="1"/>
  <c r="R1453" i="18"/>
  <c r="S1453" i="18" s="1"/>
  <c r="R1454" i="18"/>
  <c r="S1454" i="18" s="1"/>
  <c r="U1454" i="18" s="1"/>
  <c r="R1455" i="18"/>
  <c r="S1455" i="18" s="1"/>
  <c r="R1456" i="18"/>
  <c r="S1456" i="18" s="1"/>
  <c r="R1457" i="18"/>
  <c r="S1457" i="18" s="1"/>
  <c r="R1458" i="18"/>
  <c r="S1458" i="18" s="1"/>
  <c r="R1459" i="18"/>
  <c r="S1459" i="18" s="1"/>
  <c r="R1460" i="18"/>
  <c r="S1460" i="18" s="1"/>
  <c r="R1461" i="18"/>
  <c r="S1461" i="18" s="1"/>
  <c r="R1462" i="18"/>
  <c r="S1462" i="18" s="1"/>
  <c r="R1463" i="18"/>
  <c r="S1463" i="18" s="1"/>
  <c r="R1464" i="18"/>
  <c r="S1464" i="18" s="1"/>
  <c r="R1465" i="18"/>
  <c r="S1465" i="18" s="1"/>
  <c r="R1466" i="18"/>
  <c r="S1466" i="18" s="1"/>
  <c r="R1467" i="18"/>
  <c r="S1467" i="18" s="1"/>
  <c r="R1468" i="18"/>
  <c r="S1468" i="18" s="1"/>
  <c r="R1469" i="18"/>
  <c r="S1469" i="18" s="1"/>
  <c r="R1470" i="18"/>
  <c r="S1470" i="18" s="1"/>
  <c r="R1471" i="18"/>
  <c r="S1471" i="18" s="1"/>
  <c r="R1472" i="18"/>
  <c r="S1472" i="18" s="1"/>
  <c r="R1473" i="18"/>
  <c r="S1473" i="18" s="1"/>
  <c r="R1474" i="18"/>
  <c r="S1474" i="18" s="1"/>
  <c r="R1475" i="18"/>
  <c r="S1475" i="18" s="1"/>
  <c r="R1476" i="18"/>
  <c r="S1476" i="18" s="1"/>
  <c r="R1477" i="18"/>
  <c r="S1477" i="18" s="1"/>
  <c r="R1478" i="18"/>
  <c r="S1478" i="18" s="1"/>
  <c r="R1479" i="18"/>
  <c r="S1479" i="18" s="1"/>
  <c r="R1480" i="18"/>
  <c r="S1480" i="18" s="1"/>
  <c r="R1481" i="18"/>
  <c r="S1481" i="18" s="1"/>
  <c r="R1482" i="18"/>
  <c r="S1482" i="18" s="1"/>
  <c r="R1483" i="18"/>
  <c r="S1483" i="18" s="1"/>
  <c r="R1484" i="18"/>
  <c r="S1484" i="18" s="1"/>
  <c r="R1485" i="18"/>
  <c r="S1485" i="18" s="1"/>
  <c r="R1486" i="18"/>
  <c r="S1486" i="18" s="1"/>
  <c r="R1487" i="18"/>
  <c r="S1487" i="18" s="1"/>
  <c r="R1488" i="18"/>
  <c r="S1488" i="18" s="1"/>
  <c r="R1489" i="18"/>
  <c r="S1489" i="18" s="1"/>
  <c r="R1490" i="18"/>
  <c r="S1490" i="18" s="1"/>
  <c r="R1491" i="18"/>
  <c r="S1491" i="18" s="1"/>
  <c r="R1492" i="18"/>
  <c r="S1492" i="18" s="1"/>
  <c r="R1493" i="18"/>
  <c r="S1493" i="18" s="1"/>
  <c r="R1494" i="18"/>
  <c r="S1494" i="18" s="1"/>
  <c r="R1495" i="18"/>
  <c r="S1495" i="18" s="1"/>
  <c r="R1496" i="18"/>
  <c r="S1496" i="18" s="1"/>
  <c r="R1497" i="18"/>
  <c r="S1497" i="18" s="1"/>
  <c r="R1498" i="18"/>
  <c r="S1498" i="18" s="1"/>
  <c r="R1499" i="18"/>
  <c r="S1499" i="18" s="1"/>
  <c r="R1500" i="18"/>
  <c r="S1500" i="18" s="1"/>
  <c r="R1501" i="18"/>
  <c r="S1501" i="18" s="1"/>
  <c r="R1502" i="18"/>
  <c r="S1502" i="18" s="1"/>
  <c r="R1503" i="18"/>
  <c r="S1503" i="18" s="1"/>
  <c r="R1504" i="18"/>
  <c r="S1504" i="18" s="1"/>
  <c r="R1505" i="18"/>
  <c r="S1505" i="18" s="1"/>
  <c r="R1506" i="18"/>
  <c r="S1506" i="18" s="1"/>
  <c r="R1507" i="18"/>
  <c r="S1507" i="18" s="1"/>
  <c r="R1508" i="18"/>
  <c r="S1508" i="18" s="1"/>
  <c r="R1509" i="18"/>
  <c r="S1509" i="18" s="1"/>
  <c r="R1510" i="18"/>
  <c r="S1510" i="18" s="1"/>
  <c r="R1511" i="18"/>
  <c r="S1511" i="18" s="1"/>
  <c r="R1512" i="18"/>
  <c r="S1512" i="18" s="1"/>
  <c r="R1513" i="18"/>
  <c r="S1513" i="18" s="1"/>
  <c r="R1514" i="18"/>
  <c r="S1514" i="18" s="1"/>
  <c r="R1515" i="18"/>
  <c r="S1515" i="18" s="1"/>
  <c r="R1516" i="18"/>
  <c r="S1516" i="18" s="1"/>
  <c r="R1517" i="18"/>
  <c r="S1517" i="18" s="1"/>
  <c r="R1518" i="18"/>
  <c r="S1518" i="18" s="1"/>
  <c r="R1519" i="18"/>
  <c r="S1519" i="18" s="1"/>
  <c r="R1520" i="18"/>
  <c r="S1520" i="18" s="1"/>
  <c r="R1521" i="18"/>
  <c r="S1521" i="18" s="1"/>
  <c r="R1522" i="18"/>
  <c r="S1522" i="18" s="1"/>
  <c r="R1523" i="18"/>
  <c r="S1523" i="18" s="1"/>
  <c r="R1524" i="18"/>
  <c r="S1524" i="18" s="1"/>
  <c r="R1525" i="18"/>
  <c r="S1525" i="18" s="1"/>
  <c r="R1526" i="18"/>
  <c r="S1526" i="18" s="1"/>
  <c r="R1527" i="18"/>
  <c r="S1527" i="18" s="1"/>
  <c r="R1528" i="18"/>
  <c r="S1528" i="18" s="1"/>
  <c r="R1529" i="18"/>
  <c r="S1529" i="18" s="1"/>
  <c r="R1530" i="18"/>
  <c r="S1530" i="18" s="1"/>
  <c r="R1531" i="18"/>
  <c r="S1531" i="18" s="1"/>
  <c r="R1532" i="18"/>
  <c r="S1532" i="18" s="1"/>
  <c r="R1533" i="18"/>
  <c r="S1533" i="18" s="1"/>
  <c r="R1534" i="18"/>
  <c r="S1534" i="18" s="1"/>
  <c r="R1535" i="18"/>
  <c r="S1535" i="18" s="1"/>
  <c r="R1536" i="18"/>
  <c r="S1536" i="18" s="1"/>
  <c r="R1537" i="18"/>
  <c r="S1537" i="18" s="1"/>
  <c r="R1538" i="18"/>
  <c r="S1538" i="18" s="1"/>
  <c r="R1539" i="18"/>
  <c r="S1539" i="18" s="1"/>
  <c r="R1540" i="18"/>
  <c r="S1540" i="18" s="1"/>
  <c r="R1541" i="18"/>
  <c r="S1541" i="18" s="1"/>
  <c r="R1542" i="18"/>
  <c r="S1542" i="18" s="1"/>
  <c r="R1543" i="18"/>
  <c r="S1543" i="18" s="1"/>
  <c r="R1544" i="18"/>
  <c r="S1544" i="18" s="1"/>
  <c r="R1545" i="18"/>
  <c r="S1545" i="18" s="1"/>
  <c r="R1546" i="18"/>
  <c r="S1546" i="18" s="1"/>
  <c r="R1547" i="18"/>
  <c r="S1547" i="18" s="1"/>
  <c r="R1548" i="18"/>
  <c r="S1548" i="18" s="1"/>
  <c r="R1549" i="18"/>
  <c r="S1549" i="18" s="1"/>
  <c r="R1550" i="18"/>
  <c r="S1550" i="18" s="1"/>
  <c r="R1551" i="18"/>
  <c r="S1551" i="18" s="1"/>
  <c r="R1552" i="18"/>
  <c r="S1552" i="18" s="1"/>
  <c r="R1553" i="18"/>
  <c r="S1553" i="18" s="1"/>
  <c r="R1554" i="18"/>
  <c r="S1554" i="18" s="1"/>
  <c r="R1555" i="18"/>
  <c r="S1555" i="18" s="1"/>
  <c r="R1556" i="18"/>
  <c r="S1556" i="18" s="1"/>
  <c r="R1557" i="18"/>
  <c r="S1557" i="18" s="1"/>
  <c r="R1558" i="18"/>
  <c r="S1558" i="18" s="1"/>
  <c r="R1559" i="18"/>
  <c r="S1559" i="18" s="1"/>
  <c r="R1560" i="18"/>
  <c r="S1560" i="18" s="1"/>
  <c r="R1561" i="18"/>
  <c r="S1561" i="18" s="1"/>
  <c r="R1562" i="18"/>
  <c r="S1562" i="18" s="1"/>
  <c r="R1563" i="18"/>
  <c r="S1563" i="18" s="1"/>
  <c r="R1564" i="18"/>
  <c r="S1564" i="18" s="1"/>
  <c r="R1565" i="18"/>
  <c r="S1565" i="18" s="1"/>
  <c r="R1566" i="18"/>
  <c r="S1566" i="18" s="1"/>
  <c r="R1567" i="18"/>
  <c r="S1567" i="18" s="1"/>
  <c r="R1568" i="18"/>
  <c r="S1568" i="18" s="1"/>
  <c r="R1569" i="18"/>
  <c r="S1569" i="18" s="1"/>
  <c r="R1570" i="18"/>
  <c r="S1570" i="18" s="1"/>
  <c r="R1571" i="18"/>
  <c r="S1571" i="18" s="1"/>
  <c r="R1572" i="18"/>
  <c r="S1572" i="18" s="1"/>
  <c r="R1573" i="18"/>
  <c r="S1573" i="18" s="1"/>
  <c r="R1574" i="18"/>
  <c r="S1574" i="18" s="1"/>
  <c r="R1575" i="18"/>
  <c r="S1575" i="18" s="1"/>
  <c r="R1576" i="18"/>
  <c r="S1576" i="18" s="1"/>
  <c r="R1577" i="18"/>
  <c r="S1577" i="18" s="1"/>
  <c r="R1578" i="18"/>
  <c r="S1578" i="18" s="1"/>
  <c r="R1579" i="18"/>
  <c r="S1579" i="18" s="1"/>
  <c r="R1580" i="18"/>
  <c r="S1580" i="18" s="1"/>
  <c r="R1581" i="18"/>
  <c r="S1581" i="18" s="1"/>
  <c r="R1582" i="18"/>
  <c r="S1582" i="18" s="1"/>
  <c r="R1583" i="18"/>
  <c r="S1583" i="18" s="1"/>
  <c r="R1584" i="18"/>
  <c r="S1584" i="18" s="1"/>
  <c r="R1585" i="18"/>
  <c r="S1585" i="18" s="1"/>
  <c r="R1586" i="18"/>
  <c r="S1586" i="18" s="1"/>
  <c r="R1587" i="18"/>
  <c r="S1587" i="18" s="1"/>
  <c r="R1588" i="18"/>
  <c r="S1588" i="18" s="1"/>
  <c r="R1589" i="18"/>
  <c r="S1589" i="18" s="1"/>
  <c r="R1590" i="18"/>
  <c r="S1590" i="18" s="1"/>
  <c r="R1591" i="18"/>
  <c r="S1591" i="18" s="1"/>
  <c r="R1592" i="18"/>
  <c r="S1592" i="18" s="1"/>
  <c r="R1593" i="18"/>
  <c r="S1593" i="18" s="1"/>
  <c r="R1594" i="18"/>
  <c r="S1594" i="18" s="1"/>
  <c r="R1595" i="18"/>
  <c r="S1595" i="18" s="1"/>
  <c r="R1596" i="18"/>
  <c r="S1596" i="18" s="1"/>
  <c r="R1597" i="18"/>
  <c r="S1597" i="18" s="1"/>
  <c r="R1598" i="18"/>
  <c r="S1598" i="18" s="1"/>
  <c r="R1599" i="18"/>
  <c r="S1599" i="18" s="1"/>
  <c r="R1600" i="18"/>
  <c r="S1600" i="18" s="1"/>
  <c r="R1601" i="18"/>
  <c r="S1601" i="18" s="1"/>
  <c r="R1602" i="18"/>
  <c r="S1602" i="18" s="1"/>
  <c r="R1603" i="18"/>
  <c r="S1603" i="18" s="1"/>
  <c r="R1604" i="18"/>
  <c r="S1604" i="18" s="1"/>
  <c r="R1605" i="18"/>
  <c r="S1605" i="18" s="1"/>
  <c r="R1606" i="18"/>
  <c r="S1606" i="18" s="1"/>
  <c r="R1607" i="18"/>
  <c r="S1607" i="18" s="1"/>
  <c r="R1608" i="18"/>
  <c r="S1608" i="18" s="1"/>
  <c r="R1609" i="18"/>
  <c r="S1609" i="18" s="1"/>
  <c r="R1610" i="18"/>
  <c r="S1610" i="18" s="1"/>
  <c r="R1611" i="18"/>
  <c r="S1611" i="18" s="1"/>
  <c r="R1612" i="18"/>
  <c r="S1612" i="18" s="1"/>
  <c r="R1613" i="18"/>
  <c r="S1613" i="18" s="1"/>
  <c r="R1614" i="18"/>
  <c r="S1614" i="18" s="1"/>
  <c r="R1615" i="18"/>
  <c r="S1615" i="18" s="1"/>
  <c r="R1616" i="18"/>
  <c r="S1616" i="18" s="1"/>
  <c r="R1617" i="18"/>
  <c r="S1617" i="18" s="1"/>
  <c r="R1618" i="18"/>
  <c r="S1618" i="18" s="1"/>
  <c r="R1619" i="18"/>
  <c r="S1619" i="18" s="1"/>
  <c r="R1620" i="18"/>
  <c r="S1620" i="18" s="1"/>
  <c r="R1621" i="18"/>
  <c r="S1621" i="18" s="1"/>
  <c r="R1622" i="18"/>
  <c r="S1622" i="18" s="1"/>
  <c r="R1623" i="18"/>
  <c r="S1623" i="18" s="1"/>
  <c r="R1624" i="18"/>
  <c r="S1624" i="18" s="1"/>
  <c r="R1625" i="18"/>
  <c r="S1625" i="18" s="1"/>
  <c r="R1626" i="18"/>
  <c r="S1626" i="18" s="1"/>
  <c r="R1627" i="18"/>
  <c r="S1627" i="18" s="1"/>
  <c r="R1628" i="18"/>
  <c r="S1628" i="18" s="1"/>
  <c r="R1629" i="18"/>
  <c r="S1629" i="18" s="1"/>
  <c r="R1630" i="18"/>
  <c r="S1630" i="18" s="1"/>
  <c r="R1631" i="18"/>
  <c r="S1631" i="18" s="1"/>
  <c r="R1632" i="18"/>
  <c r="S1632" i="18" s="1"/>
  <c r="U1632" i="18" s="1"/>
  <c r="R1633" i="18"/>
  <c r="S1633" i="18" s="1"/>
  <c r="R1634" i="18"/>
  <c r="S1634" i="18" s="1"/>
  <c r="R1635" i="18"/>
  <c r="S1635" i="18" s="1"/>
  <c r="R1636" i="18"/>
  <c r="S1636" i="18" s="1"/>
  <c r="R1637" i="18"/>
  <c r="S1637" i="18" s="1"/>
  <c r="R1638" i="18"/>
  <c r="S1638" i="18" s="1"/>
  <c r="R1639" i="18"/>
  <c r="S1639" i="18" s="1"/>
  <c r="R1640" i="18"/>
  <c r="S1640" i="18" s="1"/>
  <c r="R1641" i="18"/>
  <c r="S1641" i="18" s="1"/>
  <c r="R1642" i="18"/>
  <c r="S1642" i="18" s="1"/>
  <c r="R1643" i="18"/>
  <c r="S1643" i="18" s="1"/>
  <c r="R1644" i="18"/>
  <c r="S1644" i="18" s="1"/>
  <c r="R1645" i="18"/>
  <c r="S1645" i="18" s="1"/>
  <c r="R1646" i="18"/>
  <c r="S1646" i="18" s="1"/>
  <c r="R1647" i="18"/>
  <c r="S1647" i="18" s="1"/>
  <c r="R1648" i="18"/>
  <c r="S1648" i="18" s="1"/>
  <c r="R1649" i="18"/>
  <c r="S1649" i="18" s="1"/>
  <c r="R1650" i="18"/>
  <c r="S1650" i="18" s="1"/>
  <c r="R1651" i="18"/>
  <c r="S1651" i="18" s="1"/>
  <c r="R1652" i="18"/>
  <c r="S1652" i="18" s="1"/>
  <c r="R1653" i="18"/>
  <c r="S1653" i="18" s="1"/>
  <c r="R1654" i="18"/>
  <c r="S1654" i="18" s="1"/>
  <c r="R1655" i="18"/>
  <c r="S1655" i="18" s="1"/>
  <c r="R1656" i="18"/>
  <c r="S1656" i="18" s="1"/>
  <c r="R1657" i="18"/>
  <c r="S1657" i="18" s="1"/>
  <c r="R1658" i="18"/>
  <c r="S1658" i="18" s="1"/>
  <c r="R1659" i="18"/>
  <c r="S1659" i="18" s="1"/>
  <c r="R1660" i="18"/>
  <c r="S1660" i="18" s="1"/>
  <c r="R1661" i="18"/>
  <c r="S1661" i="18" s="1"/>
  <c r="R1662" i="18"/>
  <c r="S1662" i="18" s="1"/>
  <c r="R1663" i="18"/>
  <c r="S1663" i="18" s="1"/>
  <c r="R1664" i="18"/>
  <c r="S1664" i="18" s="1"/>
  <c r="R1665" i="18"/>
  <c r="S1665" i="18" s="1"/>
  <c r="R1666" i="18"/>
  <c r="S1666" i="18" s="1"/>
  <c r="R1667" i="18"/>
  <c r="S1667" i="18" s="1"/>
  <c r="R1668" i="18"/>
  <c r="S1668" i="18" s="1"/>
  <c r="R1669" i="18"/>
  <c r="S1669" i="18" s="1"/>
  <c r="R1670" i="18"/>
  <c r="S1670" i="18" s="1"/>
  <c r="R1671" i="18"/>
  <c r="S1671" i="18" s="1"/>
  <c r="R1672" i="18"/>
  <c r="S1672" i="18" s="1"/>
  <c r="R1673" i="18"/>
  <c r="S1673" i="18" s="1"/>
  <c r="R1674" i="18"/>
  <c r="S1674" i="18" s="1"/>
  <c r="R1675" i="18"/>
  <c r="S1675" i="18" s="1"/>
  <c r="R1676" i="18"/>
  <c r="S1676" i="18" s="1"/>
  <c r="R1677" i="18"/>
  <c r="S1677" i="18" s="1"/>
  <c r="R1678" i="18"/>
  <c r="S1678" i="18" s="1"/>
  <c r="R1679" i="18"/>
  <c r="S1679" i="18" s="1"/>
  <c r="R1680" i="18"/>
  <c r="S1680" i="18" s="1"/>
  <c r="R1681" i="18"/>
  <c r="S1681" i="18" s="1"/>
  <c r="R1682" i="18"/>
  <c r="S1682" i="18" s="1"/>
  <c r="R1683" i="18"/>
  <c r="S1683" i="18" s="1"/>
  <c r="R1684" i="18"/>
  <c r="S1684" i="18" s="1"/>
  <c r="R1685" i="18"/>
  <c r="S1685" i="18" s="1"/>
  <c r="R1686" i="18"/>
  <c r="S1686" i="18" s="1"/>
  <c r="R1687" i="18"/>
  <c r="S1687" i="18" s="1"/>
  <c r="R1688" i="18"/>
  <c r="S1688" i="18" s="1"/>
  <c r="R1689" i="18"/>
  <c r="S1689" i="18" s="1"/>
  <c r="R1690" i="18"/>
  <c r="S1690" i="18" s="1"/>
  <c r="R1691" i="18"/>
  <c r="S1691" i="18" s="1"/>
  <c r="R1692" i="18"/>
  <c r="S1692" i="18" s="1"/>
  <c r="R1693" i="18"/>
  <c r="S1693" i="18" s="1"/>
  <c r="R1694" i="18"/>
  <c r="S1694" i="18" s="1"/>
  <c r="R1695" i="18"/>
  <c r="S1695" i="18" s="1"/>
  <c r="R1696" i="18"/>
  <c r="S1696" i="18" s="1"/>
  <c r="R1697" i="18"/>
  <c r="S1697" i="18" s="1"/>
  <c r="R1698" i="18"/>
  <c r="S1698" i="18" s="1"/>
  <c r="R1699" i="18"/>
  <c r="S1699" i="18" s="1"/>
  <c r="U1699" i="18" s="1"/>
  <c r="R1700" i="18"/>
  <c r="S1700" i="18" s="1"/>
  <c r="U1700" i="18" s="1"/>
  <c r="R1701" i="18"/>
  <c r="S1701" i="18" s="1"/>
  <c r="R1702" i="18"/>
  <c r="S1702" i="18" s="1"/>
  <c r="R1703" i="18"/>
  <c r="S1703" i="18" s="1"/>
  <c r="R1704" i="18"/>
  <c r="S1704" i="18" s="1"/>
  <c r="R1705" i="18"/>
  <c r="S1705" i="18" s="1"/>
  <c r="R1706" i="18"/>
  <c r="S1706" i="18" s="1"/>
  <c r="R1707" i="18"/>
  <c r="S1707" i="18" s="1"/>
  <c r="R1708" i="18"/>
  <c r="S1708" i="18" s="1"/>
  <c r="R1709" i="18"/>
  <c r="S1709" i="18" s="1"/>
  <c r="R1710" i="18"/>
  <c r="S1710" i="18" s="1"/>
  <c r="R1711" i="18"/>
  <c r="S1711" i="18" s="1"/>
  <c r="R1712" i="18"/>
  <c r="S1712" i="18" s="1"/>
  <c r="R1713" i="18"/>
  <c r="S1713" i="18" s="1"/>
  <c r="R1714" i="18"/>
  <c r="S1714" i="18" s="1"/>
  <c r="R1715" i="18"/>
  <c r="S1715" i="18" s="1"/>
  <c r="R1716" i="18"/>
  <c r="S1716" i="18" s="1"/>
  <c r="R1717" i="18"/>
  <c r="S1717" i="18" s="1"/>
  <c r="R1718" i="18"/>
  <c r="S1718" i="18" s="1"/>
  <c r="R1719" i="18"/>
  <c r="S1719" i="18" s="1"/>
  <c r="R1720" i="18"/>
  <c r="S1720" i="18" s="1"/>
  <c r="R1721" i="18"/>
  <c r="S1721" i="18" s="1"/>
  <c r="R1722" i="18"/>
  <c r="S1722" i="18" s="1"/>
  <c r="R1723" i="18"/>
  <c r="S1723" i="18" s="1"/>
  <c r="R1724" i="18"/>
  <c r="S1724" i="18" s="1"/>
  <c r="R1725" i="18"/>
  <c r="S1725" i="18" s="1"/>
  <c r="R1726" i="18"/>
  <c r="S1726" i="18" s="1"/>
  <c r="R1727" i="18"/>
  <c r="S1727" i="18" s="1"/>
  <c r="R1728" i="18"/>
  <c r="S1728" i="18" s="1"/>
  <c r="R1729" i="18"/>
  <c r="S1729" i="18" s="1"/>
  <c r="R1730" i="18"/>
  <c r="S1730" i="18" s="1"/>
  <c r="R1731" i="18"/>
  <c r="S1731" i="18" s="1"/>
  <c r="R1732" i="18"/>
  <c r="S1732" i="18" s="1"/>
  <c r="R1733" i="18"/>
  <c r="S1733" i="18" s="1"/>
  <c r="R1734" i="18"/>
  <c r="S1734" i="18" s="1"/>
  <c r="R1735" i="18"/>
  <c r="S1735" i="18" s="1"/>
  <c r="R1736" i="18"/>
  <c r="S1736" i="18" s="1"/>
  <c r="R1737" i="18"/>
  <c r="S1737" i="18" s="1"/>
  <c r="R1738" i="18"/>
  <c r="S1738" i="18" s="1"/>
  <c r="R1739" i="18"/>
  <c r="S1739" i="18" s="1"/>
  <c r="R1740" i="18"/>
  <c r="S1740" i="18" s="1"/>
  <c r="R1741" i="18"/>
  <c r="S1741" i="18" s="1"/>
  <c r="R1742" i="18"/>
  <c r="S1742" i="18" s="1"/>
  <c r="R1743" i="18"/>
  <c r="S1743" i="18" s="1"/>
  <c r="R1744" i="18"/>
  <c r="S1744" i="18" s="1"/>
  <c r="R1745" i="18"/>
  <c r="S1745" i="18" s="1"/>
  <c r="R1746" i="18"/>
  <c r="S1746" i="18" s="1"/>
  <c r="R1747" i="18"/>
  <c r="S1747" i="18" s="1"/>
  <c r="R1748" i="18"/>
  <c r="S1748" i="18" s="1"/>
  <c r="R1749" i="18"/>
  <c r="S1749" i="18" s="1"/>
  <c r="R1750" i="18"/>
  <c r="S1750" i="18" s="1"/>
  <c r="R1751" i="18"/>
  <c r="S1751" i="18" s="1"/>
  <c r="R1752" i="18"/>
  <c r="S1752" i="18" s="1"/>
  <c r="R1753" i="18"/>
  <c r="S1753" i="18" s="1"/>
  <c r="R1754" i="18"/>
  <c r="S1754" i="18" s="1"/>
  <c r="R1755" i="18"/>
  <c r="S1755" i="18" s="1"/>
  <c r="R1756" i="18"/>
  <c r="S1756" i="18" s="1"/>
  <c r="R1757" i="18"/>
  <c r="S1757" i="18" s="1"/>
  <c r="R1758" i="18"/>
  <c r="S1758" i="18" s="1"/>
  <c r="R1759" i="18"/>
  <c r="S1759" i="18" s="1"/>
  <c r="R1760" i="18"/>
  <c r="S1760" i="18" s="1"/>
  <c r="R1761" i="18"/>
  <c r="S1761" i="18" s="1"/>
  <c r="R1762" i="18"/>
  <c r="S1762" i="18" s="1"/>
  <c r="R1763" i="18"/>
  <c r="S1763" i="18" s="1"/>
  <c r="R1764" i="18"/>
  <c r="S1764" i="18" s="1"/>
  <c r="R1765" i="18"/>
  <c r="S1765" i="18" s="1"/>
  <c r="R1766" i="18"/>
  <c r="S1766" i="18" s="1"/>
  <c r="R1767" i="18"/>
  <c r="S1767" i="18" s="1"/>
  <c r="R1768" i="18"/>
  <c r="S1768" i="18" s="1"/>
  <c r="R1769" i="18"/>
  <c r="S1769" i="18" s="1"/>
  <c r="U1897" i="18" s="1"/>
  <c r="R1770" i="18"/>
  <c r="S1770" i="18" s="1"/>
  <c r="R1771" i="18"/>
  <c r="S1771" i="18" s="1"/>
  <c r="R1772" i="18"/>
  <c r="S1772" i="18" s="1"/>
  <c r="R1773" i="18"/>
  <c r="S1773" i="18" s="1"/>
  <c r="R1774" i="18"/>
  <c r="S1774" i="18" s="1"/>
  <c r="R1775" i="18"/>
  <c r="S1775" i="18" s="1"/>
  <c r="R1776" i="18"/>
  <c r="S1776" i="18" s="1"/>
  <c r="R1777" i="18"/>
  <c r="S1777" i="18" s="1"/>
  <c r="R1778" i="18"/>
  <c r="S1778" i="18" s="1"/>
  <c r="R1779" i="18"/>
  <c r="S1779" i="18" s="1"/>
  <c r="R1780" i="18"/>
  <c r="S1780" i="18" s="1"/>
  <c r="R1781" i="18"/>
  <c r="S1781" i="18" s="1"/>
  <c r="R1782" i="18"/>
  <c r="S1782" i="18" s="1"/>
  <c r="R1783" i="18"/>
  <c r="S1783" i="18" s="1"/>
  <c r="R1784" i="18"/>
  <c r="S1784" i="18" s="1"/>
  <c r="R1785" i="18"/>
  <c r="S1785" i="18" s="1"/>
  <c r="R1786" i="18"/>
  <c r="S1786" i="18" s="1"/>
  <c r="R1787" i="18"/>
  <c r="S1787" i="18" s="1"/>
  <c r="R1788" i="18"/>
  <c r="S1788" i="18" s="1"/>
  <c r="R1789" i="18"/>
  <c r="S1789" i="18" s="1"/>
  <c r="R1790" i="18"/>
  <c r="S1790" i="18" s="1"/>
  <c r="R1791" i="18"/>
  <c r="S1791" i="18" s="1"/>
  <c r="R1792" i="18"/>
  <c r="S1792" i="18" s="1"/>
  <c r="R1793" i="18"/>
  <c r="S1793" i="18" s="1"/>
  <c r="R1794" i="18"/>
  <c r="S1794" i="18" s="1"/>
  <c r="R1795" i="18"/>
  <c r="S1795" i="18" s="1"/>
  <c r="R1796" i="18"/>
  <c r="S1796" i="18" s="1"/>
  <c r="R1797" i="18"/>
  <c r="S1797" i="18" s="1"/>
  <c r="R1798" i="18"/>
  <c r="S1798" i="18" s="1"/>
  <c r="R1799" i="18"/>
  <c r="S1799" i="18" s="1"/>
  <c r="R1800" i="18"/>
  <c r="S1800" i="18" s="1"/>
  <c r="R1801" i="18"/>
  <c r="S1801" i="18" s="1"/>
  <c r="R1802" i="18"/>
  <c r="S1802" i="18" s="1"/>
  <c r="R1803" i="18"/>
  <c r="S1803" i="18" s="1"/>
  <c r="R1804" i="18"/>
  <c r="S1804" i="18" s="1"/>
  <c r="R1805" i="18"/>
  <c r="S1805" i="18" s="1"/>
  <c r="R1806" i="18"/>
  <c r="S1806" i="18" s="1"/>
  <c r="R1807" i="18"/>
  <c r="S1807" i="18" s="1"/>
  <c r="R1808" i="18"/>
  <c r="S1808" i="18" s="1"/>
  <c r="R1809" i="18"/>
  <c r="S1809" i="18" s="1"/>
  <c r="R1810" i="18"/>
  <c r="S1810" i="18" s="1"/>
  <c r="R1811" i="18"/>
  <c r="S1811" i="18" s="1"/>
  <c r="R1812" i="18"/>
  <c r="S1812" i="18" s="1"/>
  <c r="R1813" i="18"/>
  <c r="S1813" i="18" s="1"/>
  <c r="R1814" i="18"/>
  <c r="S1814" i="18" s="1"/>
  <c r="R1815" i="18"/>
  <c r="S1815" i="18" s="1"/>
  <c r="R1816" i="18"/>
  <c r="S1816" i="18" s="1"/>
  <c r="R1817" i="18"/>
  <c r="S1817" i="18" s="1"/>
  <c r="R1818" i="18"/>
  <c r="S1818" i="18" s="1"/>
  <c r="R1819" i="18"/>
  <c r="S1819" i="18" s="1"/>
  <c r="R1820" i="18"/>
  <c r="S1820" i="18" s="1"/>
  <c r="R1821" i="18"/>
  <c r="S1821" i="18" s="1"/>
  <c r="R1822" i="18"/>
  <c r="S1822" i="18" s="1"/>
  <c r="R1823" i="18"/>
  <c r="S1823" i="18" s="1"/>
  <c r="R1824" i="18"/>
  <c r="S1824" i="18" s="1"/>
  <c r="R1825" i="18"/>
  <c r="S1825" i="18" s="1"/>
  <c r="R1826" i="18"/>
  <c r="S1826" i="18" s="1"/>
  <c r="R1827" i="18"/>
  <c r="S1827" i="18" s="1"/>
  <c r="R1828" i="18"/>
  <c r="S1828" i="18" s="1"/>
  <c r="R1829" i="18"/>
  <c r="S1829" i="18" s="1"/>
  <c r="U1963" i="18" s="1"/>
  <c r="R1830" i="18"/>
  <c r="S1830" i="18" s="1"/>
  <c r="R1831" i="18"/>
  <c r="S1831" i="18" s="1"/>
  <c r="R1832" i="18"/>
  <c r="S1832" i="18" s="1"/>
  <c r="R1833" i="18"/>
  <c r="S1833" i="18" s="1"/>
  <c r="R1834" i="18"/>
  <c r="S1834" i="18" s="1"/>
  <c r="R1835" i="18"/>
  <c r="S1835" i="18" s="1"/>
  <c r="R1836" i="18"/>
  <c r="S1836" i="18" s="1"/>
  <c r="R1837" i="18"/>
  <c r="S1837" i="18" s="1"/>
  <c r="R1838" i="18"/>
  <c r="S1838" i="18" s="1"/>
  <c r="R1839" i="18"/>
  <c r="S1839" i="18" s="1"/>
  <c r="R2" i="18"/>
  <c r="S2" i="18" s="1"/>
  <c r="U1966" i="18" l="1"/>
  <c r="T1966" i="18"/>
  <c r="U1958" i="18"/>
  <c r="T1958" i="18"/>
  <c r="T1901" i="18"/>
  <c r="U1901" i="18"/>
  <c r="T1932" i="18"/>
  <c r="U1932" i="18"/>
  <c r="T1900" i="18"/>
  <c r="U1900" i="18"/>
  <c r="T1871" i="18"/>
  <c r="U1871" i="18"/>
  <c r="T1863" i="18"/>
  <c r="U1863" i="18"/>
  <c r="T1847" i="18"/>
  <c r="U1847" i="18"/>
  <c r="U1914" i="18"/>
  <c r="T1914" i="18"/>
  <c r="U1935" i="18"/>
  <c r="T1935" i="18"/>
  <c r="U1876" i="18"/>
  <c r="T1876" i="18"/>
  <c r="T1922" i="18"/>
  <c r="U1922" i="18"/>
  <c r="T1861" i="18"/>
  <c r="U1861" i="18"/>
  <c r="T1925" i="18"/>
  <c r="U1925" i="18"/>
  <c r="T1875" i="18"/>
  <c r="U1875" i="18"/>
  <c r="U1942" i="18"/>
  <c r="T1942" i="18"/>
  <c r="T1872" i="18"/>
  <c r="U1872" i="18"/>
  <c r="T1964" i="18"/>
  <c r="U1964" i="18"/>
  <c r="T1933" i="18"/>
  <c r="U1933" i="18"/>
  <c r="U1885" i="18"/>
  <c r="T1885" i="18"/>
  <c r="T1858" i="18"/>
  <c r="U1858" i="18"/>
  <c r="T1956" i="18"/>
  <c r="U1956" i="18"/>
  <c r="T1948" i="18"/>
  <c r="U1948" i="18"/>
  <c r="T1943" i="18"/>
  <c r="U1943" i="18"/>
  <c r="U1930" i="18"/>
  <c r="T1930" i="18"/>
  <c r="U1926" i="18"/>
  <c r="T1926" i="18"/>
  <c r="T1918" i="18"/>
  <c r="U1918" i="18"/>
  <c r="T1909" i="18"/>
  <c r="U1909" i="18"/>
  <c r="U1894" i="18"/>
  <c r="T1894" i="18"/>
  <c r="T1880" i="18"/>
  <c r="U1880" i="18"/>
  <c r="U1870" i="18"/>
  <c r="T1870" i="18"/>
  <c r="U1866" i="18"/>
  <c r="T1866" i="18"/>
  <c r="T1859" i="18"/>
  <c r="U1859" i="18"/>
  <c r="T1852" i="18"/>
  <c r="U1852" i="18"/>
  <c r="U1846" i="18"/>
  <c r="T1846" i="18"/>
  <c r="T1947" i="18"/>
  <c r="U1947" i="18"/>
  <c r="T1892" i="18"/>
  <c r="U1892" i="18"/>
  <c r="T1941" i="18"/>
  <c r="U1941" i="18"/>
  <c r="U1769" i="18"/>
  <c r="T1897" i="18"/>
  <c r="T1844" i="18"/>
  <c r="U1844" i="18"/>
  <c r="T1965" i="18"/>
  <c r="U1965" i="18"/>
  <c r="U1969" i="18"/>
  <c r="T1969" i="18"/>
  <c r="T1961" i="18"/>
  <c r="U1961" i="18"/>
  <c r="T1954" i="18"/>
  <c r="U1954" i="18"/>
  <c r="T1950" i="18"/>
  <c r="U1950" i="18"/>
  <c r="U1939" i="18"/>
  <c r="T1939" i="18"/>
  <c r="T1929" i="18"/>
  <c r="U1929" i="18"/>
  <c r="T1924" i="18"/>
  <c r="U1924" i="18"/>
  <c r="T1915" i="18"/>
  <c r="U1915" i="18"/>
  <c r="T1907" i="18"/>
  <c r="U1907" i="18"/>
  <c r="T1899" i="18"/>
  <c r="U1899" i="18"/>
  <c r="T1889" i="18"/>
  <c r="U1889" i="18"/>
  <c r="T1881" i="18"/>
  <c r="U1881" i="18"/>
  <c r="U1874" i="18"/>
  <c r="T1874" i="18"/>
  <c r="T1865" i="18"/>
  <c r="U1865" i="18"/>
  <c r="U1856" i="18"/>
  <c r="T1856" i="18"/>
  <c r="U1848" i="18"/>
  <c r="T1848" i="18"/>
  <c r="T1842" i="18"/>
  <c r="U1842" i="18"/>
  <c r="T1916" i="18"/>
  <c r="U1916" i="18"/>
  <c r="T1843" i="18"/>
  <c r="U1843" i="18"/>
  <c r="T1955" i="18"/>
  <c r="U1955" i="18"/>
  <c r="U1891" i="18"/>
  <c r="T1891" i="18"/>
  <c r="U1968" i="18"/>
  <c r="T1968" i="18"/>
  <c r="U1962" i="18"/>
  <c r="T1962" i="18"/>
  <c r="T1957" i="18"/>
  <c r="U1957" i="18"/>
  <c r="U1946" i="18"/>
  <c r="T1946" i="18"/>
  <c r="U1938" i="18"/>
  <c r="T1938" i="18"/>
  <c r="T1923" i="18"/>
  <c r="U1923" i="18"/>
  <c r="T1904" i="18"/>
  <c r="U1904" i="18"/>
  <c r="T1893" i="18"/>
  <c r="U1893" i="18"/>
  <c r="T1887" i="18"/>
  <c r="U1887" i="18"/>
  <c r="U1882" i="18"/>
  <c r="T1882" i="18"/>
  <c r="T1869" i="18"/>
  <c r="U1869" i="18"/>
  <c r="U1862" i="18"/>
  <c r="T1862" i="18"/>
  <c r="T1855" i="18"/>
  <c r="U1855" i="18"/>
  <c r="T1851" i="18"/>
  <c r="U1851" i="18"/>
  <c r="U1840" i="18"/>
  <c r="T1840" i="18"/>
  <c r="U1898" i="18"/>
  <c r="T1898" i="18"/>
  <c r="T1921" i="18"/>
  <c r="U1921" i="18"/>
  <c r="T1953" i="18"/>
  <c r="U1953" i="18"/>
  <c r="U1937" i="18"/>
  <c r="T1937" i="18"/>
  <c r="T1920" i="18"/>
  <c r="U1920" i="18"/>
  <c r="T1903" i="18"/>
  <c r="U1903" i="18"/>
  <c r="U1888" i="18"/>
  <c r="T1888" i="18"/>
  <c r="T1867" i="18"/>
  <c r="U1867" i="18"/>
  <c r="T1857" i="18"/>
  <c r="U1857" i="18"/>
  <c r="T1883" i="18"/>
  <c r="U1883" i="18"/>
  <c r="U1949" i="18"/>
  <c r="T1949" i="18"/>
  <c r="U1908" i="18"/>
  <c r="T1908" i="18"/>
  <c r="U1829" i="18"/>
  <c r="T1963" i="18"/>
  <c r="T1945" i="18"/>
  <c r="U1945" i="18"/>
  <c r="T1931" i="18"/>
  <c r="U1931" i="18"/>
  <c r="T1912" i="18"/>
  <c r="U1912" i="18"/>
  <c r="T1895" i="18"/>
  <c r="U1895" i="18"/>
  <c r="T1877" i="18"/>
  <c r="U1877" i="18"/>
  <c r="U1850" i="18"/>
  <c r="T1850" i="18"/>
  <c r="T1967" i="18"/>
  <c r="U1967" i="18"/>
  <c r="U1960" i="18"/>
  <c r="T1960" i="18"/>
  <c r="T1952" i="18"/>
  <c r="U1952" i="18"/>
  <c r="T1940" i="18"/>
  <c r="U1940" i="18"/>
  <c r="U1934" i="18"/>
  <c r="T1934" i="18"/>
  <c r="T1928" i="18"/>
  <c r="U1928" i="18"/>
  <c r="U1917" i="18"/>
  <c r="T1917" i="18"/>
  <c r="U1910" i="18"/>
  <c r="T1910" i="18"/>
  <c r="U1902" i="18"/>
  <c r="T1902" i="18"/>
  <c r="U1896" i="18"/>
  <c r="T1896" i="18"/>
  <c r="U1886" i="18"/>
  <c r="T1886" i="18"/>
  <c r="T1879" i="18"/>
  <c r="U1879" i="18"/>
  <c r="U1873" i="18"/>
  <c r="T1873" i="18"/>
  <c r="U1864" i="18"/>
  <c r="T1864" i="18"/>
  <c r="T1854" i="18"/>
  <c r="U1854" i="18"/>
  <c r="U1841" i="18"/>
  <c r="T1841" i="18"/>
  <c r="U1905" i="18"/>
  <c r="T1905" i="18"/>
  <c r="T1911" i="18"/>
  <c r="U1911" i="18"/>
  <c r="T1849" i="18"/>
  <c r="U1849" i="18"/>
  <c r="T1959" i="18"/>
  <c r="U1959" i="18"/>
  <c r="T1951" i="18"/>
  <c r="U1951" i="18"/>
  <c r="T1944" i="18"/>
  <c r="U1944" i="18"/>
  <c r="T1936" i="18"/>
  <c r="U1936" i="18"/>
  <c r="U1927" i="18"/>
  <c r="T1927" i="18"/>
  <c r="T1919" i="18"/>
  <c r="U1919" i="18"/>
  <c r="T1913" i="18"/>
  <c r="U1913" i="18"/>
  <c r="T1890" i="18"/>
  <c r="U1890" i="18"/>
  <c r="T1884" i="18"/>
  <c r="U1884" i="18"/>
  <c r="U1878" i="18"/>
  <c r="T1878" i="18"/>
  <c r="T1868" i="18"/>
  <c r="U1868" i="18"/>
  <c r="T1860" i="18"/>
  <c r="U1860" i="18"/>
  <c r="T1853" i="18"/>
  <c r="U1853" i="18"/>
  <c r="T1845" i="18"/>
  <c r="U1845" i="18"/>
  <c r="U1638" i="18"/>
  <c r="U1766" i="18"/>
  <c r="U977" i="18"/>
  <c r="U857" i="18"/>
  <c r="U250" i="18"/>
  <c r="U313" i="18"/>
  <c r="U189" i="18"/>
  <c r="U381" i="18"/>
  <c r="U252" i="18"/>
  <c r="U379" i="18"/>
  <c r="U329" i="18"/>
  <c r="U200" i="18"/>
  <c r="U122" i="18"/>
  <c r="U257" i="18"/>
  <c r="U1334" i="18"/>
  <c r="U1216" i="18"/>
  <c r="U1331" i="18"/>
  <c r="U1212" i="18"/>
  <c r="U119" i="18"/>
  <c r="U120" i="18"/>
  <c r="U56" i="18"/>
  <c r="U1834" i="18"/>
  <c r="T1834" i="18"/>
  <c r="U1814" i="18"/>
  <c r="T1814" i="18"/>
  <c r="U1810" i="18"/>
  <c r="T1810" i="18"/>
  <c r="U1786" i="18"/>
  <c r="T1786" i="18"/>
  <c r="U1770" i="18"/>
  <c r="T1770" i="18"/>
  <c r="U1754" i="18"/>
  <c r="T1754" i="18"/>
  <c r="U1738" i="18"/>
  <c r="T1738" i="18"/>
  <c r="U1722" i="18"/>
  <c r="T1722" i="18"/>
  <c r="U1718" i="18"/>
  <c r="T1718" i="18"/>
  <c r="U1714" i="18"/>
  <c r="T1714" i="18"/>
  <c r="U1710" i="18"/>
  <c r="T1710" i="18"/>
  <c r="U1706" i="18"/>
  <c r="T1706" i="18"/>
  <c r="U1702" i="18"/>
  <c r="T1702" i="18"/>
  <c r="U1698" i="18"/>
  <c r="T1698" i="18"/>
  <c r="U1694" i="18"/>
  <c r="T1694" i="18"/>
  <c r="U1690" i="18"/>
  <c r="T1690" i="18"/>
  <c r="U1686" i="18"/>
  <c r="T1686" i="18"/>
  <c r="U1682" i="18"/>
  <c r="T1682" i="18"/>
  <c r="U1678" i="18"/>
  <c r="T1678" i="18"/>
  <c r="U1674" i="18"/>
  <c r="T1674" i="18"/>
  <c r="U1670" i="18"/>
  <c r="T1670" i="18"/>
  <c r="U1666" i="18"/>
  <c r="T1666" i="18"/>
  <c r="U1662" i="18"/>
  <c r="T1662" i="18"/>
  <c r="U1658" i="18"/>
  <c r="T1658" i="18"/>
  <c r="U1654" i="18"/>
  <c r="T1654" i="18"/>
  <c r="U1650" i="18"/>
  <c r="T1650" i="18"/>
  <c r="U1646" i="18"/>
  <c r="T1646" i="18"/>
  <c r="U1642" i="18"/>
  <c r="T1642" i="18"/>
  <c r="T1638" i="18"/>
  <c r="U1634" i="18"/>
  <c r="T1634" i="18"/>
  <c r="U1630" i="18"/>
  <c r="T1630" i="18"/>
  <c r="U1626" i="18"/>
  <c r="T1626" i="18"/>
  <c r="U1622" i="18"/>
  <c r="T1622" i="18"/>
  <c r="U1618" i="18"/>
  <c r="T1618" i="18"/>
  <c r="U1614" i="18"/>
  <c r="T1614" i="18"/>
  <c r="U1610" i="18"/>
  <c r="T1610" i="18"/>
  <c r="U1606" i="18"/>
  <c r="T1606" i="18"/>
  <c r="U1602" i="18"/>
  <c r="T1602" i="18"/>
  <c r="U1598" i="18"/>
  <c r="T1598" i="18"/>
  <c r="U1594" i="18"/>
  <c r="T1594" i="18"/>
  <c r="U1590" i="18"/>
  <c r="T1590" i="18"/>
  <c r="U1586" i="18"/>
  <c r="T1586" i="18"/>
  <c r="U1582" i="18"/>
  <c r="T1582" i="18"/>
  <c r="U1578" i="18"/>
  <c r="T1578" i="18"/>
  <c r="U1574" i="18"/>
  <c r="T1574" i="18"/>
  <c r="U1570" i="18"/>
  <c r="T1570" i="18"/>
  <c r="U1566" i="18"/>
  <c r="T1566" i="18"/>
  <c r="U1562" i="18"/>
  <c r="T1562" i="18"/>
  <c r="U1558" i="18"/>
  <c r="T1558" i="18"/>
  <c r="U1554" i="18"/>
  <c r="T1554" i="18"/>
  <c r="U1550" i="18"/>
  <c r="T1550" i="18"/>
  <c r="U1546" i="18"/>
  <c r="T1546" i="18"/>
  <c r="U1542" i="18"/>
  <c r="T1542" i="18"/>
  <c r="U1538" i="18"/>
  <c r="T1538" i="18"/>
  <c r="U1534" i="18"/>
  <c r="T1534" i="18"/>
  <c r="U1530" i="18"/>
  <c r="T1530" i="18"/>
  <c r="U1526" i="18"/>
  <c r="T1526" i="18"/>
  <c r="U1522" i="18"/>
  <c r="T1522" i="18"/>
  <c r="U1518" i="18"/>
  <c r="T1518" i="18"/>
  <c r="U1514" i="18"/>
  <c r="T1514" i="18"/>
  <c r="U1510" i="18"/>
  <c r="T1510" i="18"/>
  <c r="U1506" i="18"/>
  <c r="T1506" i="18"/>
  <c r="U1502" i="18"/>
  <c r="T1502" i="18"/>
  <c r="U1498" i="18"/>
  <c r="T1498" i="18"/>
  <c r="U1494" i="18"/>
  <c r="T1494" i="18"/>
  <c r="U1490" i="18"/>
  <c r="T1490" i="18"/>
  <c r="U1486" i="18"/>
  <c r="T1486" i="18"/>
  <c r="U1482" i="18"/>
  <c r="T1482" i="18"/>
  <c r="U1478" i="18"/>
  <c r="T1478" i="18"/>
  <c r="U1474" i="18"/>
  <c r="T1474" i="18"/>
  <c r="U1470" i="18"/>
  <c r="T1470" i="18"/>
  <c r="U1466" i="18"/>
  <c r="T1466" i="18"/>
  <c r="U1462" i="18"/>
  <c r="T1462" i="18"/>
  <c r="U1458" i="18"/>
  <c r="T1458" i="18"/>
  <c r="T1454" i="18"/>
  <c r="U1450" i="18"/>
  <c r="T1450" i="18"/>
  <c r="U1446" i="18"/>
  <c r="T1446" i="18"/>
  <c r="U1442" i="18"/>
  <c r="T1442" i="18"/>
  <c r="U1438" i="18"/>
  <c r="T1438" i="18"/>
  <c r="U1434" i="18"/>
  <c r="T1434" i="18"/>
  <c r="U1430" i="18"/>
  <c r="T1430" i="18"/>
  <c r="U1426" i="18"/>
  <c r="T1426" i="18"/>
  <c r="U1422" i="18"/>
  <c r="T1422" i="18"/>
  <c r="U1418" i="18"/>
  <c r="T1418" i="18"/>
  <c r="U1414" i="18"/>
  <c r="T1414" i="18"/>
  <c r="U1410" i="18"/>
  <c r="T1410" i="18"/>
  <c r="U1406" i="18"/>
  <c r="T1406" i="18"/>
  <c r="U1402" i="18"/>
  <c r="T1402" i="18"/>
  <c r="U1398" i="18"/>
  <c r="T1398" i="18"/>
  <c r="U1394" i="18"/>
  <c r="T1394" i="18"/>
  <c r="U1390" i="18"/>
  <c r="T1390" i="18"/>
  <c r="U1386" i="18"/>
  <c r="T1386" i="18"/>
  <c r="U1382" i="18"/>
  <c r="T1382" i="18"/>
  <c r="U1378" i="18"/>
  <c r="T1378" i="18"/>
  <c r="U1374" i="18"/>
  <c r="T1374" i="18"/>
  <c r="U1370" i="18"/>
  <c r="T1370" i="18"/>
  <c r="U1366" i="18"/>
  <c r="T1366" i="18"/>
  <c r="U1362" i="18"/>
  <c r="T1362" i="18"/>
  <c r="U1358" i="18"/>
  <c r="T1358" i="18"/>
  <c r="U1354" i="18"/>
  <c r="T1354" i="18"/>
  <c r="U1350" i="18"/>
  <c r="T1350" i="18"/>
  <c r="U1346" i="18"/>
  <c r="T1346" i="18"/>
  <c r="U1342" i="18"/>
  <c r="T1342" i="18"/>
  <c r="U1338" i="18"/>
  <c r="T1338" i="18"/>
  <c r="T1334" i="18"/>
  <c r="U1330" i="18"/>
  <c r="T1330" i="18"/>
  <c r="U1326" i="18"/>
  <c r="T1326" i="18"/>
  <c r="U1322" i="18"/>
  <c r="T1322" i="18"/>
  <c r="U1318" i="18"/>
  <c r="T1318" i="18"/>
  <c r="U1314" i="18"/>
  <c r="T1314" i="18"/>
  <c r="U1310" i="18"/>
  <c r="T1310" i="18"/>
  <c r="U1306" i="18"/>
  <c r="T1306" i="18"/>
  <c r="U1302" i="18"/>
  <c r="T1302" i="18"/>
  <c r="U1298" i="18"/>
  <c r="T1298" i="18"/>
  <c r="U1294" i="18"/>
  <c r="T1294" i="18"/>
  <c r="U1290" i="18"/>
  <c r="T1290" i="18"/>
  <c r="U1286" i="18"/>
  <c r="T1286" i="18"/>
  <c r="U1282" i="18"/>
  <c r="T1282" i="18"/>
  <c r="U1278" i="18"/>
  <c r="T1278" i="18"/>
  <c r="U1274" i="18"/>
  <c r="T1274" i="18"/>
  <c r="U1270" i="18"/>
  <c r="T1270" i="18"/>
  <c r="U1266" i="18"/>
  <c r="T1266" i="18"/>
  <c r="U1262" i="18"/>
  <c r="T1262" i="18"/>
  <c r="U1258" i="18"/>
  <c r="T1258" i="18"/>
  <c r="U1254" i="18"/>
  <c r="T1254" i="18"/>
  <c r="U1250" i="18"/>
  <c r="T1250" i="18"/>
  <c r="U1246" i="18"/>
  <c r="T1246" i="18"/>
  <c r="U1242" i="18"/>
  <c r="T1242" i="18"/>
  <c r="U1238" i="18"/>
  <c r="T1238" i="18"/>
  <c r="U1234" i="18"/>
  <c r="T1234" i="18"/>
  <c r="U1230" i="18"/>
  <c r="T1230" i="18"/>
  <c r="U1226" i="18"/>
  <c r="T1226" i="18"/>
  <c r="U1222" i="18"/>
  <c r="T1222" i="18"/>
  <c r="U1218" i="18"/>
  <c r="T1218" i="18"/>
  <c r="U1214" i="18"/>
  <c r="T1214" i="18"/>
  <c r="U1210" i="18"/>
  <c r="T1210" i="18"/>
  <c r="U1206" i="18"/>
  <c r="T1206" i="18"/>
  <c r="U1202" i="18"/>
  <c r="T1202" i="18"/>
  <c r="U1198" i="18"/>
  <c r="T1198" i="18"/>
  <c r="U1194" i="18"/>
  <c r="T1194" i="18"/>
  <c r="U1190" i="18"/>
  <c r="T1190" i="18"/>
  <c r="U1186" i="18"/>
  <c r="T1186" i="18"/>
  <c r="U1182" i="18"/>
  <c r="T1182" i="18"/>
  <c r="U1178" i="18"/>
  <c r="T1178" i="18"/>
  <c r="U1174" i="18"/>
  <c r="T1174" i="18"/>
  <c r="U1170" i="18"/>
  <c r="T1170" i="18"/>
  <c r="U1166" i="18"/>
  <c r="T1166" i="18"/>
  <c r="U1162" i="18"/>
  <c r="T1162" i="18"/>
  <c r="U1158" i="18"/>
  <c r="T1158" i="18"/>
  <c r="U1154" i="18"/>
  <c r="T1154" i="18"/>
  <c r="U1150" i="18"/>
  <c r="T1150" i="18"/>
  <c r="U1146" i="18"/>
  <c r="T1146" i="18"/>
  <c r="U1142" i="18"/>
  <c r="T1142" i="18"/>
  <c r="U1138" i="18"/>
  <c r="T1138" i="18"/>
  <c r="U1134" i="18"/>
  <c r="T1134" i="18"/>
  <c r="U1130" i="18"/>
  <c r="T1130" i="18"/>
  <c r="U1126" i="18"/>
  <c r="T1126" i="18"/>
  <c r="U1122" i="18"/>
  <c r="T1122" i="18"/>
  <c r="U1118" i="18"/>
  <c r="T1118" i="18"/>
  <c r="U1114" i="18"/>
  <c r="T1114" i="18"/>
  <c r="U1110" i="18"/>
  <c r="T1110" i="18"/>
  <c r="U1106" i="18"/>
  <c r="T1106" i="18"/>
  <c r="U1102" i="18"/>
  <c r="T1102" i="18"/>
  <c r="U1098" i="18"/>
  <c r="T1098" i="18"/>
  <c r="U1094" i="18"/>
  <c r="T1094" i="18"/>
  <c r="U1090" i="18"/>
  <c r="T1090" i="18"/>
  <c r="U1086" i="18"/>
  <c r="T1086" i="18"/>
  <c r="U1082" i="18"/>
  <c r="T1082" i="18"/>
  <c r="U1078" i="18"/>
  <c r="T1078" i="18"/>
  <c r="U1074" i="18"/>
  <c r="T1074" i="18"/>
  <c r="U1070" i="18"/>
  <c r="T1070" i="18"/>
  <c r="U1066" i="18"/>
  <c r="T1066" i="18"/>
  <c r="U1062" i="18"/>
  <c r="T1062" i="18"/>
  <c r="U1058" i="18"/>
  <c r="T1058" i="18"/>
  <c r="U1054" i="18"/>
  <c r="T1054" i="18"/>
  <c r="U1050" i="18"/>
  <c r="T1050" i="18"/>
  <c r="U1046" i="18"/>
  <c r="T1046" i="18"/>
  <c r="U1042" i="18"/>
  <c r="T1042" i="18"/>
  <c r="U1038" i="18"/>
  <c r="T1038" i="18"/>
  <c r="U1034" i="18"/>
  <c r="T1034" i="18"/>
  <c r="U1030" i="18"/>
  <c r="T1030" i="18"/>
  <c r="U1026" i="18"/>
  <c r="T1026" i="18"/>
  <c r="U1022" i="18"/>
  <c r="T1022" i="18"/>
  <c r="U1018" i="18"/>
  <c r="T1018" i="18"/>
  <c r="U1014" i="18"/>
  <c r="T1014" i="18"/>
  <c r="U1010" i="18"/>
  <c r="T1010" i="18"/>
  <c r="U1006" i="18"/>
  <c r="T1006" i="18"/>
  <c r="U1002" i="18"/>
  <c r="T1002" i="18"/>
  <c r="U998" i="18"/>
  <c r="T998" i="18"/>
  <c r="U994" i="18"/>
  <c r="T994" i="18"/>
  <c r="U990" i="18"/>
  <c r="T990" i="18"/>
  <c r="U986" i="18"/>
  <c r="T986" i="18"/>
  <c r="U982" i="18"/>
  <c r="T982" i="18"/>
  <c r="U978" i="18"/>
  <c r="T978" i="18"/>
  <c r="U974" i="18"/>
  <c r="T974" i="18"/>
  <c r="U970" i="18"/>
  <c r="T970" i="18"/>
  <c r="U966" i="18"/>
  <c r="T966" i="18"/>
  <c r="U962" i="18"/>
  <c r="T962" i="18"/>
  <c r="U958" i="18"/>
  <c r="T958" i="18"/>
  <c r="U954" i="18"/>
  <c r="T954" i="18"/>
  <c r="U950" i="18"/>
  <c r="T950" i="18"/>
  <c r="U946" i="18"/>
  <c r="T946" i="18"/>
  <c r="U942" i="18"/>
  <c r="T942" i="18"/>
  <c r="U938" i="18"/>
  <c r="T938" i="18"/>
  <c r="U934" i="18"/>
  <c r="T934" i="18"/>
  <c r="U930" i="18"/>
  <c r="T930" i="18"/>
  <c r="U926" i="18"/>
  <c r="T926" i="18"/>
  <c r="U922" i="18"/>
  <c r="T922" i="18"/>
  <c r="U918" i="18"/>
  <c r="T918" i="18"/>
  <c r="U914" i="18"/>
  <c r="T914" i="18"/>
  <c r="U910" i="18"/>
  <c r="T910" i="18"/>
  <c r="U906" i="18"/>
  <c r="T906" i="18"/>
  <c r="U902" i="18"/>
  <c r="T902" i="18"/>
  <c r="U898" i="18"/>
  <c r="T898" i="18"/>
  <c r="U894" i="18"/>
  <c r="T894" i="18"/>
  <c r="U890" i="18"/>
  <c r="T890" i="18"/>
  <c r="U886" i="18"/>
  <c r="T886" i="18"/>
  <c r="U882" i="18"/>
  <c r="T882" i="18"/>
  <c r="U878" i="18"/>
  <c r="T878" i="18"/>
  <c r="U874" i="18"/>
  <c r="T874" i="18"/>
  <c r="U870" i="18"/>
  <c r="T870" i="18"/>
  <c r="U866" i="18"/>
  <c r="T866" i="18"/>
  <c r="U862" i="18"/>
  <c r="T862" i="18"/>
  <c r="U858" i="18"/>
  <c r="T858" i="18"/>
  <c r="U854" i="18"/>
  <c r="T854" i="18"/>
  <c r="U850" i="18"/>
  <c r="T850" i="18"/>
  <c r="U846" i="18"/>
  <c r="T846" i="18"/>
  <c r="U842" i="18"/>
  <c r="T842" i="18"/>
  <c r="U838" i="18"/>
  <c r="T838" i="18"/>
  <c r="U834" i="18"/>
  <c r="T834" i="18"/>
  <c r="U830" i="18"/>
  <c r="T830" i="18"/>
  <c r="U826" i="18"/>
  <c r="T826" i="18"/>
  <c r="U822" i="18"/>
  <c r="T822" i="18"/>
  <c r="U818" i="18"/>
  <c r="T818" i="18"/>
  <c r="U814" i="18"/>
  <c r="T814" i="18"/>
  <c r="U810" i="18"/>
  <c r="T810" i="18"/>
  <c r="U806" i="18"/>
  <c r="T806" i="18"/>
  <c r="U802" i="18"/>
  <c r="T802" i="18"/>
  <c r="U798" i="18"/>
  <c r="T798" i="18"/>
  <c r="U794" i="18"/>
  <c r="T794" i="18"/>
  <c r="U790" i="18"/>
  <c r="T790" i="18"/>
  <c r="U786" i="18"/>
  <c r="T786" i="18"/>
  <c r="U782" i="18"/>
  <c r="T782" i="18"/>
  <c r="U778" i="18"/>
  <c r="T778" i="18"/>
  <c r="U774" i="18"/>
  <c r="T774" i="18"/>
  <c r="U770" i="18"/>
  <c r="T770" i="18"/>
  <c r="U766" i="18"/>
  <c r="T766" i="18"/>
  <c r="U762" i="18"/>
  <c r="T762" i="18"/>
  <c r="U758" i="18"/>
  <c r="T758" i="18"/>
  <c r="U754" i="18"/>
  <c r="T754" i="18"/>
  <c r="U750" i="18"/>
  <c r="T750" i="18"/>
  <c r="U746" i="18"/>
  <c r="T746" i="18"/>
  <c r="U742" i="18"/>
  <c r="T742" i="18"/>
  <c r="U738" i="18"/>
  <c r="T738" i="18"/>
  <c r="U734" i="18"/>
  <c r="T734" i="18"/>
  <c r="U730" i="18"/>
  <c r="T730" i="18"/>
  <c r="U726" i="18"/>
  <c r="T726" i="18"/>
  <c r="U722" i="18"/>
  <c r="T722" i="18"/>
  <c r="U718" i="18"/>
  <c r="T718" i="18"/>
  <c r="U714" i="18"/>
  <c r="T714" i="18"/>
  <c r="U710" i="18"/>
  <c r="T710" i="18"/>
  <c r="U706" i="18"/>
  <c r="T706" i="18"/>
  <c r="U702" i="18"/>
  <c r="T702" i="18"/>
  <c r="U698" i="18"/>
  <c r="T698" i="18"/>
  <c r="U694" i="18"/>
  <c r="T694" i="18"/>
  <c r="U690" i="18"/>
  <c r="T690" i="18"/>
  <c r="U686" i="18"/>
  <c r="T686" i="18"/>
  <c r="U682" i="18"/>
  <c r="T682" i="18"/>
  <c r="U678" i="18"/>
  <c r="T678" i="18"/>
  <c r="U674" i="18"/>
  <c r="T674" i="18"/>
  <c r="U670" i="18"/>
  <c r="T670" i="18"/>
  <c r="U666" i="18"/>
  <c r="T666" i="18"/>
  <c r="U662" i="18"/>
  <c r="T662" i="18"/>
  <c r="U658" i="18"/>
  <c r="T658" i="18"/>
  <c r="U654" i="18"/>
  <c r="T654" i="18"/>
  <c r="U650" i="18"/>
  <c r="T650" i="18"/>
  <c r="U646" i="18"/>
  <c r="T646" i="18"/>
  <c r="U642" i="18"/>
  <c r="T642" i="18"/>
  <c r="U638" i="18"/>
  <c r="T638" i="18"/>
  <c r="U634" i="18"/>
  <c r="T634" i="18"/>
  <c r="U630" i="18"/>
  <c r="T630" i="18"/>
  <c r="U626" i="18"/>
  <c r="T626" i="18"/>
  <c r="U622" i="18"/>
  <c r="T622" i="18"/>
  <c r="U618" i="18"/>
  <c r="T618" i="18"/>
  <c r="U614" i="18"/>
  <c r="T614" i="18"/>
  <c r="U610" i="18"/>
  <c r="T610" i="18"/>
  <c r="U606" i="18"/>
  <c r="T606" i="18"/>
  <c r="U602" i="18"/>
  <c r="T602" i="18"/>
  <c r="U598" i="18"/>
  <c r="T598" i="18"/>
  <c r="U594" i="18"/>
  <c r="T594" i="18"/>
  <c r="U590" i="18"/>
  <c r="T590" i="18"/>
  <c r="U586" i="18"/>
  <c r="T586" i="18"/>
  <c r="U582" i="18"/>
  <c r="T582" i="18"/>
  <c r="U578" i="18"/>
  <c r="T578" i="18"/>
  <c r="U574" i="18"/>
  <c r="T574" i="18"/>
  <c r="U570" i="18"/>
  <c r="T570" i="18"/>
  <c r="U566" i="18"/>
  <c r="T566" i="18"/>
  <c r="U562" i="18"/>
  <c r="T562" i="18"/>
  <c r="U558" i="18"/>
  <c r="T558" i="18"/>
  <c r="U554" i="18"/>
  <c r="T554" i="18"/>
  <c r="U550" i="18"/>
  <c r="T550" i="18"/>
  <c r="U546" i="18"/>
  <c r="T546" i="18"/>
  <c r="U542" i="18"/>
  <c r="T542" i="18"/>
  <c r="U538" i="18"/>
  <c r="T538" i="18"/>
  <c r="U534" i="18"/>
  <c r="T534" i="18"/>
  <c r="U530" i="18"/>
  <c r="T530" i="18"/>
  <c r="U526" i="18"/>
  <c r="T526" i="18"/>
  <c r="U522" i="18"/>
  <c r="T522" i="18"/>
  <c r="U518" i="18"/>
  <c r="T518" i="18"/>
  <c r="U514" i="18"/>
  <c r="T514" i="18"/>
  <c r="U510" i="18"/>
  <c r="T510" i="18"/>
  <c r="U506" i="18"/>
  <c r="T506" i="18"/>
  <c r="U502" i="18"/>
  <c r="T502" i="18"/>
  <c r="U498" i="18"/>
  <c r="T498" i="18"/>
  <c r="U494" i="18"/>
  <c r="T494" i="18"/>
  <c r="U490" i="18"/>
  <c r="T490" i="18"/>
  <c r="U486" i="18"/>
  <c r="T486" i="18"/>
  <c r="U482" i="18"/>
  <c r="T482" i="18"/>
  <c r="U478" i="18"/>
  <c r="T478" i="18"/>
  <c r="U474" i="18"/>
  <c r="T474" i="18"/>
  <c r="U470" i="18"/>
  <c r="T470" i="18"/>
  <c r="U466" i="18"/>
  <c r="T466" i="18"/>
  <c r="U462" i="18"/>
  <c r="T462" i="18"/>
  <c r="U458" i="18"/>
  <c r="T458" i="18"/>
  <c r="U454" i="18"/>
  <c r="T454" i="18"/>
  <c r="U450" i="18"/>
  <c r="T450" i="18"/>
  <c r="T446" i="18"/>
  <c r="U442" i="18"/>
  <c r="T442" i="18"/>
  <c r="U438" i="18"/>
  <c r="T438" i="18"/>
  <c r="U434" i="18"/>
  <c r="T434" i="18"/>
  <c r="U430" i="18"/>
  <c r="T430" i="18"/>
  <c r="U426" i="18"/>
  <c r="T426" i="18"/>
  <c r="U422" i="18"/>
  <c r="T422" i="18"/>
  <c r="U418" i="18"/>
  <c r="T418" i="18"/>
  <c r="U406" i="18"/>
  <c r="T406" i="18"/>
  <c r="U402" i="18"/>
  <c r="T402" i="18"/>
  <c r="U390" i="18"/>
  <c r="T390" i="18"/>
  <c r="U386" i="18"/>
  <c r="T386" i="18"/>
  <c r="U374" i="18"/>
  <c r="T374" i="18"/>
  <c r="U370" i="18"/>
  <c r="T370" i="18"/>
  <c r="U358" i="18"/>
  <c r="T358" i="18"/>
  <c r="U354" i="18"/>
  <c r="T354" i="18"/>
  <c r="U342" i="18"/>
  <c r="T342" i="18"/>
  <c r="U338" i="18"/>
  <c r="T338" i="18"/>
  <c r="U326" i="18"/>
  <c r="T326" i="18"/>
  <c r="U322" i="18"/>
  <c r="T322" i="18"/>
  <c r="U310" i="18"/>
  <c r="T310" i="18"/>
  <c r="U306" i="18"/>
  <c r="T306" i="18"/>
  <c r="U294" i="18"/>
  <c r="T294" i="18"/>
  <c r="U290" i="18"/>
  <c r="T290" i="18"/>
  <c r="U278" i="18"/>
  <c r="T278" i="18"/>
  <c r="U274" i="18"/>
  <c r="T274" i="18"/>
  <c r="U262" i="18"/>
  <c r="T262" i="18"/>
  <c r="U258" i="18"/>
  <c r="T258" i="18"/>
  <c r="U246" i="18"/>
  <c r="T246" i="18"/>
  <c r="U242" i="18"/>
  <c r="T242" i="18"/>
  <c r="U230" i="18"/>
  <c r="T230" i="18"/>
  <c r="U226" i="18"/>
  <c r="T226" i="18"/>
  <c r="U214" i="18"/>
  <c r="T214" i="18"/>
  <c r="U210" i="18"/>
  <c r="T210" i="18"/>
  <c r="U198" i="18"/>
  <c r="T198" i="18"/>
  <c r="U194" i="18"/>
  <c r="T194" i="18"/>
  <c r="U182" i="18"/>
  <c r="T182" i="18"/>
  <c r="U178" i="18"/>
  <c r="T178" i="18"/>
  <c r="U166" i="18"/>
  <c r="T166" i="18"/>
  <c r="U162" i="18"/>
  <c r="T162" i="18"/>
  <c r="U150" i="18"/>
  <c r="T150" i="18"/>
  <c r="U146" i="18"/>
  <c r="T146" i="18"/>
  <c r="U134" i="18"/>
  <c r="T134" i="18"/>
  <c r="U130" i="18"/>
  <c r="T130" i="18"/>
  <c r="U118" i="18"/>
  <c r="T118" i="18"/>
  <c r="U114" i="18"/>
  <c r="T114" i="18"/>
  <c r="U102" i="18"/>
  <c r="T102" i="18"/>
  <c r="U98" i="18"/>
  <c r="T98" i="18"/>
  <c r="U86" i="18"/>
  <c r="T86" i="18"/>
  <c r="U82" i="18"/>
  <c r="T82" i="18"/>
  <c r="U70" i="18"/>
  <c r="T70" i="18"/>
  <c r="U66" i="18"/>
  <c r="T66" i="18"/>
  <c r="U54" i="18"/>
  <c r="T54" i="18"/>
  <c r="U50" i="18"/>
  <c r="T50" i="18"/>
  <c r="U38" i="18"/>
  <c r="T38" i="18"/>
  <c r="U34" i="18"/>
  <c r="T34" i="18"/>
  <c r="U22" i="18"/>
  <c r="T22" i="18"/>
  <c r="U18" i="18"/>
  <c r="T18" i="18"/>
  <c r="U6" i="18"/>
  <c r="T6" i="18"/>
  <c r="U1798" i="18"/>
  <c r="T1798" i="18"/>
  <c r="U1782" i="18"/>
  <c r="T1782" i="18"/>
  <c r="T1766" i="18"/>
  <c r="U1750" i="18"/>
  <c r="T1750" i="18"/>
  <c r="U1734" i="18"/>
  <c r="T1734" i="18"/>
  <c r="T1829" i="18"/>
  <c r="U1817" i="18"/>
  <c r="T1817" i="18"/>
  <c r="U1805" i="18"/>
  <c r="T1805" i="18"/>
  <c r="U1793" i="18"/>
  <c r="T1793" i="18"/>
  <c r="U1781" i="18"/>
  <c r="T1781" i="18"/>
  <c r="U1773" i="18"/>
  <c r="T1773" i="18"/>
  <c r="T1769" i="18"/>
  <c r="U1765" i="18"/>
  <c r="T1765" i="18"/>
  <c r="U1761" i="18"/>
  <c r="T1761" i="18"/>
  <c r="U1757" i="18"/>
  <c r="T1757" i="18"/>
  <c r="U1753" i="18"/>
  <c r="T1753" i="18"/>
  <c r="U1749" i="18"/>
  <c r="T1749" i="18"/>
  <c r="U1745" i="18"/>
  <c r="T1745" i="18"/>
  <c r="U1741" i="18"/>
  <c r="T1741" i="18"/>
  <c r="U1737" i="18"/>
  <c r="T1737" i="18"/>
  <c r="U1733" i="18"/>
  <c r="T1733" i="18"/>
  <c r="U1729" i="18"/>
  <c r="T1729" i="18"/>
  <c r="U1725" i="18"/>
  <c r="T1725" i="18"/>
  <c r="U1721" i="18"/>
  <c r="T1721" i="18"/>
  <c r="U1717" i="18"/>
  <c r="T1717" i="18"/>
  <c r="U1713" i="18"/>
  <c r="T1713" i="18"/>
  <c r="U1709" i="18"/>
  <c r="T1709" i="18"/>
  <c r="U1705" i="18"/>
  <c r="T1705" i="18"/>
  <c r="U1701" i="18"/>
  <c r="T1701" i="18"/>
  <c r="U1697" i="18"/>
  <c r="T1697" i="18"/>
  <c r="U1693" i="18"/>
  <c r="T1693" i="18"/>
  <c r="U1689" i="18"/>
  <c r="T1689" i="18"/>
  <c r="U1685" i="18"/>
  <c r="T1685" i="18"/>
  <c r="U1681" i="18"/>
  <c r="T1681" i="18"/>
  <c r="U1677" i="18"/>
  <c r="T1677" i="18"/>
  <c r="U1673" i="18"/>
  <c r="T1673" i="18"/>
  <c r="U1669" i="18"/>
  <c r="T1669" i="18"/>
  <c r="U1665" i="18"/>
  <c r="T1665" i="18"/>
  <c r="U1661" i="18"/>
  <c r="T1661" i="18"/>
  <c r="U1657" i="18"/>
  <c r="T1657" i="18"/>
  <c r="U1653" i="18"/>
  <c r="T1653" i="18"/>
  <c r="U1649" i="18"/>
  <c r="T1649" i="18"/>
  <c r="U1645" i="18"/>
  <c r="T1645" i="18"/>
  <c r="U1641" i="18"/>
  <c r="T1641" i="18"/>
  <c r="U1637" i="18"/>
  <c r="T1637" i="18"/>
  <c r="U1633" i="18"/>
  <c r="T1633" i="18"/>
  <c r="U1629" i="18"/>
  <c r="T1629" i="18"/>
  <c r="U1625" i="18"/>
  <c r="T1625" i="18"/>
  <c r="U1621" i="18"/>
  <c r="T1621" i="18"/>
  <c r="U1617" i="18"/>
  <c r="T1617" i="18"/>
  <c r="U1613" i="18"/>
  <c r="T1613" i="18"/>
  <c r="U1609" i="18"/>
  <c r="T1609" i="18"/>
  <c r="U1605" i="18"/>
  <c r="T1605" i="18"/>
  <c r="U1601" i="18"/>
  <c r="T1601" i="18"/>
  <c r="U1597" i="18"/>
  <c r="T1597" i="18"/>
  <c r="U1593" i="18"/>
  <c r="T1593" i="18"/>
  <c r="U1589" i="18"/>
  <c r="T1589" i="18"/>
  <c r="U1585" i="18"/>
  <c r="T1585" i="18"/>
  <c r="U1581" i="18"/>
  <c r="T1581" i="18"/>
  <c r="U1577" i="18"/>
  <c r="T1577" i="18"/>
  <c r="U1573" i="18"/>
  <c r="T1573" i="18"/>
  <c r="U1569" i="18"/>
  <c r="T1569" i="18"/>
  <c r="U1565" i="18"/>
  <c r="T1565" i="18"/>
  <c r="U1561" i="18"/>
  <c r="T1561" i="18"/>
  <c r="U1557" i="18"/>
  <c r="T1557" i="18"/>
  <c r="U1553" i="18"/>
  <c r="T1553" i="18"/>
  <c r="U1549" i="18"/>
  <c r="T1549" i="18"/>
  <c r="U1545" i="18"/>
  <c r="T1545" i="18"/>
  <c r="U1541" i="18"/>
  <c r="T1541" i="18"/>
  <c r="U1537" i="18"/>
  <c r="T1537" i="18"/>
  <c r="U1533" i="18"/>
  <c r="T1533" i="18"/>
  <c r="U1529" i="18"/>
  <c r="T1529" i="18"/>
  <c r="U1525" i="18"/>
  <c r="T1525" i="18"/>
  <c r="U1521" i="18"/>
  <c r="T1521" i="18"/>
  <c r="U1517" i="18"/>
  <c r="T1517" i="18"/>
  <c r="U1513" i="18"/>
  <c r="T1513" i="18"/>
  <c r="U1509" i="18"/>
  <c r="T1509" i="18"/>
  <c r="U1505" i="18"/>
  <c r="T1505" i="18"/>
  <c r="U1501" i="18"/>
  <c r="T1501" i="18"/>
  <c r="U1497" i="18"/>
  <c r="T1497" i="18"/>
  <c r="U1493" i="18"/>
  <c r="T1493" i="18"/>
  <c r="U1489" i="18"/>
  <c r="T1489" i="18"/>
  <c r="U1485" i="18"/>
  <c r="T1485" i="18"/>
  <c r="U1481" i="18"/>
  <c r="T1481" i="18"/>
  <c r="U1477" i="18"/>
  <c r="T1477" i="18"/>
  <c r="U1473" i="18"/>
  <c r="T1473" i="18"/>
  <c r="U1469" i="18"/>
  <c r="T1469" i="18"/>
  <c r="U1465" i="18"/>
  <c r="T1465" i="18"/>
  <c r="U1461" i="18"/>
  <c r="T1461" i="18"/>
  <c r="U1457" i="18"/>
  <c r="T1457" i="18"/>
  <c r="U1453" i="18"/>
  <c r="T1453" i="18"/>
  <c r="U1449" i="18"/>
  <c r="T1449" i="18"/>
  <c r="U1445" i="18"/>
  <c r="T1445" i="18"/>
  <c r="U1441" i="18"/>
  <c r="T1441" i="18"/>
  <c r="U1437" i="18"/>
  <c r="T1437" i="18"/>
  <c r="U1433" i="18"/>
  <c r="T1433" i="18"/>
  <c r="U1429" i="18"/>
  <c r="T1429" i="18"/>
  <c r="U1425" i="18"/>
  <c r="T1425" i="18"/>
  <c r="U1421" i="18"/>
  <c r="T1421" i="18"/>
  <c r="U1417" i="18"/>
  <c r="T1417" i="18"/>
  <c r="U1413" i="18"/>
  <c r="T1413" i="18"/>
  <c r="U1409" i="18"/>
  <c r="T1409" i="18"/>
  <c r="U1405" i="18"/>
  <c r="T1405" i="18"/>
  <c r="U1401" i="18"/>
  <c r="T1401" i="18"/>
  <c r="U1397" i="18"/>
  <c r="T1397" i="18"/>
  <c r="U1393" i="18"/>
  <c r="T1393" i="18"/>
  <c r="U1389" i="18"/>
  <c r="T1389" i="18"/>
  <c r="U1385" i="18"/>
  <c r="T1385" i="18"/>
  <c r="U1381" i="18"/>
  <c r="T1381" i="18"/>
  <c r="U1377" i="18"/>
  <c r="T1377" i="18"/>
  <c r="U1373" i="18"/>
  <c r="T1373" i="18"/>
  <c r="U1369" i="18"/>
  <c r="T1369" i="18"/>
  <c r="U1365" i="18"/>
  <c r="T1365" i="18"/>
  <c r="U1361" i="18"/>
  <c r="T1361" i="18"/>
  <c r="U1357" i="18"/>
  <c r="T1357" i="18"/>
  <c r="U1353" i="18"/>
  <c r="T1353" i="18"/>
  <c r="U1349" i="18"/>
  <c r="T1349" i="18"/>
  <c r="U1345" i="18"/>
  <c r="T1345" i="18"/>
  <c r="U1341" i="18"/>
  <c r="T1341" i="18"/>
  <c r="U1337" i="18"/>
  <c r="T1337" i="18"/>
  <c r="U1333" i="18"/>
  <c r="T1333" i="18"/>
  <c r="U1329" i="18"/>
  <c r="T1329" i="18"/>
  <c r="U1325" i="18"/>
  <c r="T1325" i="18"/>
  <c r="U1321" i="18"/>
  <c r="T1321" i="18"/>
  <c r="U1317" i="18"/>
  <c r="T1317" i="18"/>
  <c r="U1313" i="18"/>
  <c r="T1313" i="18"/>
  <c r="U1309" i="18"/>
  <c r="T1309" i="18"/>
  <c r="U1305" i="18"/>
  <c r="T1305" i="18"/>
  <c r="U1301" i="18"/>
  <c r="T1301" i="18"/>
  <c r="U1297" i="18"/>
  <c r="T1297" i="18"/>
  <c r="U1293" i="18"/>
  <c r="T1293" i="18"/>
  <c r="U1289" i="18"/>
  <c r="T1289" i="18"/>
  <c r="U1285" i="18"/>
  <c r="T1285" i="18"/>
  <c r="U1281" i="18"/>
  <c r="T1281" i="18"/>
  <c r="U1277" i="18"/>
  <c r="T1277" i="18"/>
  <c r="U1273" i="18"/>
  <c r="T1273" i="18"/>
  <c r="U1269" i="18"/>
  <c r="T1269" i="18"/>
  <c r="U1265" i="18"/>
  <c r="T1265" i="18"/>
  <c r="U1261" i="18"/>
  <c r="T1261" i="18"/>
  <c r="U1257" i="18"/>
  <c r="T1257" i="18"/>
  <c r="U1253" i="18"/>
  <c r="T1253" i="18"/>
  <c r="U1249" i="18"/>
  <c r="T1249" i="18"/>
  <c r="U1245" i="18"/>
  <c r="T1245" i="18"/>
  <c r="U1241" i="18"/>
  <c r="T1241" i="18"/>
  <c r="U1237" i="18"/>
  <c r="T1237" i="18"/>
  <c r="U1233" i="18"/>
  <c r="T1233" i="18"/>
  <c r="U1229" i="18"/>
  <c r="T1229" i="18"/>
  <c r="U1225" i="18"/>
  <c r="T1225" i="18"/>
  <c r="U1221" i="18"/>
  <c r="T1221" i="18"/>
  <c r="U1217" i="18"/>
  <c r="T1217" i="18"/>
  <c r="U1213" i="18"/>
  <c r="T1213" i="18"/>
  <c r="U1209" i="18"/>
  <c r="T1209" i="18"/>
  <c r="U1205" i="18"/>
  <c r="T1205" i="18"/>
  <c r="U1201" i="18"/>
  <c r="T1201" i="18"/>
  <c r="U1197" i="18"/>
  <c r="T1197" i="18"/>
  <c r="U1193" i="18"/>
  <c r="T1193" i="18"/>
  <c r="U1189" i="18"/>
  <c r="T1189" i="18"/>
  <c r="U1185" i="18"/>
  <c r="T1185" i="18"/>
  <c r="U1181" i="18"/>
  <c r="T1181" i="18"/>
  <c r="U1177" i="18"/>
  <c r="T1177" i="18"/>
  <c r="U1173" i="18"/>
  <c r="T1173" i="18"/>
  <c r="U1169" i="18"/>
  <c r="T1169" i="18"/>
  <c r="U1165" i="18"/>
  <c r="T1165" i="18"/>
  <c r="U1161" i="18"/>
  <c r="T1161" i="18"/>
  <c r="U1157" i="18"/>
  <c r="T1157" i="18"/>
  <c r="U1153" i="18"/>
  <c r="T1153" i="18"/>
  <c r="U1149" i="18"/>
  <c r="T1149" i="18"/>
  <c r="U1145" i="18"/>
  <c r="T1145" i="18"/>
  <c r="U1141" i="18"/>
  <c r="T1141" i="18"/>
  <c r="U1137" i="18"/>
  <c r="T1137" i="18"/>
  <c r="U1133" i="18"/>
  <c r="T1133" i="18"/>
  <c r="U1129" i="18"/>
  <c r="T1129" i="18"/>
  <c r="U1125" i="18"/>
  <c r="T1125" i="18"/>
  <c r="U1121" i="18"/>
  <c r="T1121" i="18"/>
  <c r="U1117" i="18"/>
  <c r="T1117" i="18"/>
  <c r="U1113" i="18"/>
  <c r="T1113" i="18"/>
  <c r="U1109" i="18"/>
  <c r="T1109" i="18"/>
  <c r="U1105" i="18"/>
  <c r="T1105" i="18"/>
  <c r="U1101" i="18"/>
  <c r="T1101" i="18"/>
  <c r="U1097" i="18"/>
  <c r="T1097" i="18"/>
  <c r="U1093" i="18"/>
  <c r="T1093" i="18"/>
  <c r="U1089" i="18"/>
  <c r="T1089" i="18"/>
  <c r="U1085" i="18"/>
  <c r="T1085" i="18"/>
  <c r="U1081" i="18"/>
  <c r="T1081" i="18"/>
  <c r="U1077" i="18"/>
  <c r="T1077" i="18"/>
  <c r="U1073" i="18"/>
  <c r="T1073" i="18"/>
  <c r="U1069" i="18"/>
  <c r="T1069" i="18"/>
  <c r="U1065" i="18"/>
  <c r="T1065" i="18"/>
  <c r="U1061" i="18"/>
  <c r="T1061" i="18"/>
  <c r="U1057" i="18"/>
  <c r="T1057" i="18"/>
  <c r="U1053" i="18"/>
  <c r="T1053" i="18"/>
  <c r="U1049" i="18"/>
  <c r="T1049" i="18"/>
  <c r="U1045" i="18"/>
  <c r="T1045" i="18"/>
  <c r="U1041" i="18"/>
  <c r="T1041" i="18"/>
  <c r="U1037" i="18"/>
  <c r="T1037" i="18"/>
  <c r="U1033" i="18"/>
  <c r="T1033" i="18"/>
  <c r="U1029" i="18"/>
  <c r="T1029" i="18"/>
  <c r="U1025" i="18"/>
  <c r="T1025" i="18"/>
  <c r="U1021" i="18"/>
  <c r="T1021" i="18"/>
  <c r="U1017" i="18"/>
  <c r="T1017" i="18"/>
  <c r="U1013" i="18"/>
  <c r="T1013" i="18"/>
  <c r="U1009" i="18"/>
  <c r="T1009" i="18"/>
  <c r="U1005" i="18"/>
  <c r="T1005" i="18"/>
  <c r="U1001" i="18"/>
  <c r="T1001" i="18"/>
  <c r="U997" i="18"/>
  <c r="T997" i="18"/>
  <c r="U993" i="18"/>
  <c r="T993" i="18"/>
  <c r="U989" i="18"/>
  <c r="T989" i="18"/>
  <c r="U985" i="18"/>
  <c r="T985" i="18"/>
  <c r="U981" i="18"/>
  <c r="T981" i="18"/>
  <c r="T977" i="18"/>
  <c r="U973" i="18"/>
  <c r="T973" i="18"/>
  <c r="U969" i="18"/>
  <c r="T969" i="18"/>
  <c r="U965" i="18"/>
  <c r="T965" i="18"/>
  <c r="U961" i="18"/>
  <c r="T961" i="18"/>
  <c r="U957" i="18"/>
  <c r="T957" i="18"/>
  <c r="U953" i="18"/>
  <c r="T953" i="18"/>
  <c r="U949" i="18"/>
  <c r="T949" i="18"/>
  <c r="U945" i="18"/>
  <c r="T945" i="18"/>
  <c r="U941" i="18"/>
  <c r="T941" i="18"/>
  <c r="U937" i="18"/>
  <c r="T937" i="18"/>
  <c r="U933" i="18"/>
  <c r="T933" i="18"/>
  <c r="U929" i="18"/>
  <c r="T929" i="18"/>
  <c r="U925" i="18"/>
  <c r="T925" i="18"/>
  <c r="U921" i="18"/>
  <c r="T921" i="18"/>
  <c r="U917" i="18"/>
  <c r="T917" i="18"/>
  <c r="U913" i="18"/>
  <c r="T913" i="18"/>
  <c r="U909" i="18"/>
  <c r="T909" i="18"/>
  <c r="U905" i="18"/>
  <c r="T905" i="18"/>
  <c r="U901" i="18"/>
  <c r="T901" i="18"/>
  <c r="U897" i="18"/>
  <c r="T897" i="18"/>
  <c r="U893" i="18"/>
  <c r="T893" i="18"/>
  <c r="U889" i="18"/>
  <c r="T889" i="18"/>
  <c r="U885" i="18"/>
  <c r="T885" i="18"/>
  <c r="U881" i="18"/>
  <c r="T881" i="18"/>
  <c r="U877" i="18"/>
  <c r="T877" i="18"/>
  <c r="U873" i="18"/>
  <c r="T873" i="18"/>
  <c r="U869" i="18"/>
  <c r="T869" i="18"/>
  <c r="U865" i="18"/>
  <c r="T865" i="18"/>
  <c r="U861" i="18"/>
  <c r="T861" i="18"/>
  <c r="T857" i="18"/>
  <c r="U853" i="18"/>
  <c r="T853" i="18"/>
  <c r="U849" i="18"/>
  <c r="T849" i="18"/>
  <c r="U845" i="18"/>
  <c r="T845" i="18"/>
  <c r="U841" i="18"/>
  <c r="T841" i="18"/>
  <c r="U837" i="18"/>
  <c r="T837" i="18"/>
  <c r="U833" i="18"/>
  <c r="T833" i="18"/>
  <c r="U829" i="18"/>
  <c r="T829" i="18"/>
  <c r="U825" i="18"/>
  <c r="T825" i="18"/>
  <c r="U821" i="18"/>
  <c r="T821" i="18"/>
  <c r="U817" i="18"/>
  <c r="T817" i="18"/>
  <c r="U813" i="18"/>
  <c r="T813" i="18"/>
  <c r="U809" i="18"/>
  <c r="T809" i="18"/>
  <c r="U805" i="18"/>
  <c r="T805" i="18"/>
  <c r="U801" i="18"/>
  <c r="T801" i="18"/>
  <c r="U797" i="18"/>
  <c r="T797" i="18"/>
  <c r="U793" i="18"/>
  <c r="T793" i="18"/>
  <c r="U789" i="18"/>
  <c r="T789" i="18"/>
  <c r="U785" i="18"/>
  <c r="T785" i="18"/>
  <c r="U781" i="18"/>
  <c r="T781" i="18"/>
  <c r="U777" i="18"/>
  <c r="T777" i="18"/>
  <c r="U773" i="18"/>
  <c r="T773" i="18"/>
  <c r="U769" i="18"/>
  <c r="T769" i="18"/>
  <c r="U765" i="18"/>
  <c r="T765" i="18"/>
  <c r="U761" i="18"/>
  <c r="T761" i="18"/>
  <c r="U757" i="18"/>
  <c r="T757" i="18"/>
  <c r="U753" i="18"/>
  <c r="T753" i="18"/>
  <c r="U749" i="18"/>
  <c r="T749" i="18"/>
  <c r="U745" i="18"/>
  <c r="T745" i="18"/>
  <c r="U741" i="18"/>
  <c r="T741" i="18"/>
  <c r="U737" i="18"/>
  <c r="T737" i="18"/>
  <c r="U733" i="18"/>
  <c r="T733" i="18"/>
  <c r="U729" i="18"/>
  <c r="T729" i="18"/>
  <c r="U725" i="18"/>
  <c r="T725" i="18"/>
  <c r="U721" i="18"/>
  <c r="T721" i="18"/>
  <c r="U717" i="18"/>
  <c r="T717" i="18"/>
  <c r="U713" i="18"/>
  <c r="T713" i="18"/>
  <c r="U709" i="18"/>
  <c r="T709" i="18"/>
  <c r="U705" i="18"/>
  <c r="T705" i="18"/>
  <c r="U701" i="18"/>
  <c r="T701" i="18"/>
  <c r="U697" i="18"/>
  <c r="T697" i="18"/>
  <c r="U693" i="18"/>
  <c r="T693" i="18"/>
  <c r="U689" i="18"/>
  <c r="T689" i="18"/>
  <c r="U685" i="18"/>
  <c r="T685" i="18"/>
  <c r="U681" i="18"/>
  <c r="T681" i="18"/>
  <c r="U677" i="18"/>
  <c r="T677" i="18"/>
  <c r="U673" i="18"/>
  <c r="T673" i="18"/>
  <c r="U669" i="18"/>
  <c r="T669" i="18"/>
  <c r="U665" i="18"/>
  <c r="T665" i="18"/>
  <c r="U661" i="18"/>
  <c r="T661" i="18"/>
  <c r="U657" i="18"/>
  <c r="T657" i="18"/>
  <c r="U653" i="18"/>
  <c r="T653" i="18"/>
  <c r="U649" i="18"/>
  <c r="T649" i="18"/>
  <c r="U645" i="18"/>
  <c r="T645" i="18"/>
  <c r="U641" i="18"/>
  <c r="T641" i="18"/>
  <c r="U637" i="18"/>
  <c r="T637" i="18"/>
  <c r="U633" i="18"/>
  <c r="T633" i="18"/>
  <c r="U629" i="18"/>
  <c r="T629" i="18"/>
  <c r="U625" i="18"/>
  <c r="T625" i="18"/>
  <c r="U621" i="18"/>
  <c r="T621" i="18"/>
  <c r="U617" i="18"/>
  <c r="T617" i="18"/>
  <c r="U613" i="18"/>
  <c r="T613" i="18"/>
  <c r="U609" i="18"/>
  <c r="T609" i="18"/>
  <c r="U605" i="18"/>
  <c r="T605" i="18"/>
  <c r="U601" i="18"/>
  <c r="T601" i="18"/>
  <c r="U597" i="18"/>
  <c r="T597" i="18"/>
  <c r="U593" i="18"/>
  <c r="T593" i="18"/>
  <c r="U589" i="18"/>
  <c r="T589" i="18"/>
  <c r="U585" i="18"/>
  <c r="T585" i="18"/>
  <c r="U581" i="18"/>
  <c r="T581" i="18"/>
  <c r="U577" i="18"/>
  <c r="T577" i="18"/>
  <c r="U573" i="18"/>
  <c r="T573" i="18"/>
  <c r="U569" i="18"/>
  <c r="T569" i="18"/>
  <c r="U565" i="18"/>
  <c r="T565" i="18"/>
  <c r="U561" i="18"/>
  <c r="T561" i="18"/>
  <c r="U557" i="18"/>
  <c r="T557" i="18"/>
  <c r="U553" i="18"/>
  <c r="T553" i="18"/>
  <c r="U549" i="18"/>
  <c r="T549" i="18"/>
  <c r="U545" i="18"/>
  <c r="T545" i="18"/>
  <c r="U541" i="18"/>
  <c r="T541" i="18"/>
  <c r="U537" i="18"/>
  <c r="T537" i="18"/>
  <c r="U533" i="18"/>
  <c r="T533" i="18"/>
  <c r="U529" i="18"/>
  <c r="T529" i="18"/>
  <c r="U525" i="18"/>
  <c r="T525" i="18"/>
  <c r="U521" i="18"/>
  <c r="T521" i="18"/>
  <c r="U517" i="18"/>
  <c r="T517" i="18"/>
  <c r="U513" i="18"/>
  <c r="T513" i="18"/>
  <c r="U509" i="18"/>
  <c r="T509" i="18"/>
  <c r="U505" i="18"/>
  <c r="T505" i="18"/>
  <c r="U501" i="18"/>
  <c r="T501" i="18"/>
  <c r="U497" i="18"/>
  <c r="T497" i="18"/>
  <c r="U493" i="18"/>
  <c r="T493" i="18"/>
  <c r="U489" i="18"/>
  <c r="T489" i="18"/>
  <c r="U485" i="18"/>
  <c r="T485" i="18"/>
  <c r="U481" i="18"/>
  <c r="T481" i="18"/>
  <c r="U477" i="18"/>
  <c r="T477" i="18"/>
  <c r="U473" i="18"/>
  <c r="T473" i="18"/>
  <c r="U469" i="18"/>
  <c r="T469" i="18"/>
  <c r="U465" i="18"/>
  <c r="T465" i="18"/>
  <c r="U461" i="18"/>
  <c r="T461" i="18"/>
  <c r="U457" i="18"/>
  <c r="T457" i="18"/>
  <c r="U453" i="18"/>
  <c r="T453" i="18"/>
  <c r="U449" i="18"/>
  <c r="T449" i="18"/>
  <c r="U445" i="18"/>
  <c r="T445" i="18"/>
  <c r="U441" i="18"/>
  <c r="T441" i="18"/>
  <c r="U437" i="18"/>
  <c r="T437" i="18"/>
  <c r="U433" i="18"/>
  <c r="T433" i="18"/>
  <c r="U429" i="18"/>
  <c r="T429" i="18"/>
  <c r="U425" i="18"/>
  <c r="T425" i="18"/>
  <c r="U421" i="18"/>
  <c r="T421" i="18"/>
  <c r="U417" i="18"/>
  <c r="T417" i="18"/>
  <c r="U413" i="18"/>
  <c r="T413" i="18"/>
  <c r="U401" i="18"/>
  <c r="T401" i="18"/>
  <c r="U397" i="18"/>
  <c r="T397" i="18"/>
  <c r="U385" i="18"/>
  <c r="T385" i="18"/>
  <c r="T381" i="18"/>
  <c r="U369" i="18"/>
  <c r="T369" i="18"/>
  <c r="U365" i="18"/>
  <c r="T365" i="18"/>
  <c r="U353" i="18"/>
  <c r="T353" i="18"/>
  <c r="U349" i="18"/>
  <c r="T349" i="18"/>
  <c r="U337" i="18"/>
  <c r="T337" i="18"/>
  <c r="U333" i="18"/>
  <c r="T333" i="18"/>
  <c r="U321" i="18"/>
  <c r="T321" i="18"/>
  <c r="U317" i="18"/>
  <c r="T317" i="18"/>
  <c r="U305" i="18"/>
  <c r="T305" i="18"/>
  <c r="U301" i="18"/>
  <c r="T301" i="18"/>
  <c r="U289" i="18"/>
  <c r="T289" i="18"/>
  <c r="U285" i="18"/>
  <c r="T285" i="18"/>
  <c r="U273" i="18"/>
  <c r="T273" i="18"/>
  <c r="U269" i="18"/>
  <c r="T269" i="18"/>
  <c r="T257" i="18"/>
  <c r="U253" i="18"/>
  <c r="T253" i="18"/>
  <c r="U241" i="18"/>
  <c r="T241" i="18"/>
  <c r="U237" i="18"/>
  <c r="T237" i="18"/>
  <c r="U225" i="18"/>
  <c r="T225" i="18"/>
  <c r="U221" i="18"/>
  <c r="T221" i="18"/>
  <c r="U209" i="18"/>
  <c r="T209" i="18"/>
  <c r="U205" i="18"/>
  <c r="T205" i="18"/>
  <c r="U193" i="18"/>
  <c r="T193" i="18"/>
  <c r="T189" i="18"/>
  <c r="U177" i="18"/>
  <c r="T177" i="18"/>
  <c r="U173" i="18"/>
  <c r="T173" i="18"/>
  <c r="U161" i="18"/>
  <c r="T161" i="18"/>
  <c r="U157" i="18"/>
  <c r="T157" i="18"/>
  <c r="U145" i="18"/>
  <c r="T145" i="18"/>
  <c r="U141" i="18"/>
  <c r="T141" i="18"/>
  <c r="U129" i="18"/>
  <c r="T129" i="18"/>
  <c r="U125" i="18"/>
  <c r="T125" i="18"/>
  <c r="U113" i="18"/>
  <c r="T113" i="18"/>
  <c r="U109" i="18"/>
  <c r="T109" i="18"/>
  <c r="U97" i="18"/>
  <c r="T97" i="18"/>
  <c r="U93" i="18"/>
  <c r="T93" i="18"/>
  <c r="U81" i="18"/>
  <c r="T81" i="18"/>
  <c r="U77" i="18"/>
  <c r="T77" i="18"/>
  <c r="U65" i="18"/>
  <c r="T65" i="18"/>
  <c r="U61" i="18"/>
  <c r="T61" i="18"/>
  <c r="U49" i="18"/>
  <c r="T49" i="18"/>
  <c r="U45" i="18"/>
  <c r="T45" i="18"/>
  <c r="U33" i="18"/>
  <c r="T33" i="18"/>
  <c r="U29" i="18"/>
  <c r="T29" i="18"/>
  <c r="U17" i="18"/>
  <c r="T17" i="18"/>
  <c r="U13" i="18"/>
  <c r="T13" i="18"/>
  <c r="U1830" i="18"/>
  <c r="T1830" i="18"/>
  <c r="U1818" i="18"/>
  <c r="T1818" i="18"/>
  <c r="U1802" i="18"/>
  <c r="T1802" i="18"/>
  <c r="U1794" i="18"/>
  <c r="T1794" i="18"/>
  <c r="U1778" i="18"/>
  <c r="T1778" i="18"/>
  <c r="U1758" i="18"/>
  <c r="T1758" i="18"/>
  <c r="U1742" i="18"/>
  <c r="T1742" i="18"/>
  <c r="U1726" i="18"/>
  <c r="T1726" i="18"/>
  <c r="U1833" i="18"/>
  <c r="T1833" i="18"/>
  <c r="U1821" i="18"/>
  <c r="T1821" i="18"/>
  <c r="U1813" i="18"/>
  <c r="T1813" i="18"/>
  <c r="U1797" i="18"/>
  <c r="T1797" i="18"/>
  <c r="U1785" i="18"/>
  <c r="T1785" i="18"/>
  <c r="U2" i="18"/>
  <c r="T2" i="18"/>
  <c r="U1836" i="18"/>
  <c r="T1836" i="18"/>
  <c r="U1832" i="18"/>
  <c r="T1832" i="18"/>
  <c r="U1828" i="18"/>
  <c r="T1828" i="18"/>
  <c r="U1824" i="18"/>
  <c r="T1824" i="18"/>
  <c r="U1820" i="18"/>
  <c r="T1820" i="18"/>
  <c r="U1816" i="18"/>
  <c r="T1816" i="18"/>
  <c r="U1812" i="18"/>
  <c r="T1812" i="18"/>
  <c r="U1808" i="18"/>
  <c r="T1808" i="18"/>
  <c r="U1804" i="18"/>
  <c r="T1804" i="18"/>
  <c r="U1800" i="18"/>
  <c r="T1800" i="18"/>
  <c r="U1796" i="18"/>
  <c r="T1796" i="18"/>
  <c r="U1792" i="18"/>
  <c r="T1792" i="18"/>
  <c r="U1788" i="18"/>
  <c r="T1788" i="18"/>
  <c r="U1784" i="18"/>
  <c r="T1784" i="18"/>
  <c r="U1780" i="18"/>
  <c r="T1780" i="18"/>
  <c r="U1776" i="18"/>
  <c r="T1776" i="18"/>
  <c r="U1772" i="18"/>
  <c r="T1772" i="18"/>
  <c r="U1768" i="18"/>
  <c r="T1768" i="18"/>
  <c r="U1764" i="18"/>
  <c r="T1764" i="18"/>
  <c r="U1760" i="18"/>
  <c r="T1760" i="18"/>
  <c r="U1756" i="18"/>
  <c r="T1756" i="18"/>
  <c r="U1752" i="18"/>
  <c r="T1752" i="18"/>
  <c r="U1748" i="18"/>
  <c r="T1748" i="18"/>
  <c r="U1744" i="18"/>
  <c r="T1744" i="18"/>
  <c r="U1740" i="18"/>
  <c r="T1740" i="18"/>
  <c r="U1736" i="18"/>
  <c r="T1736" i="18"/>
  <c r="U1732" i="18"/>
  <c r="T1732" i="18"/>
  <c r="U1728" i="18"/>
  <c r="T1728" i="18"/>
  <c r="U1724" i="18"/>
  <c r="T1724" i="18"/>
  <c r="U1720" i="18"/>
  <c r="T1720" i="18"/>
  <c r="U1716" i="18"/>
  <c r="T1716" i="18"/>
  <c r="U1712" i="18"/>
  <c r="T1712" i="18"/>
  <c r="U1708" i="18"/>
  <c r="T1708" i="18"/>
  <c r="U1704" i="18"/>
  <c r="T1704" i="18"/>
  <c r="T1700" i="18"/>
  <c r="U1696" i="18"/>
  <c r="T1696" i="18"/>
  <c r="U1692" i="18"/>
  <c r="T1692" i="18"/>
  <c r="U1688" i="18"/>
  <c r="T1688" i="18"/>
  <c r="U1684" i="18"/>
  <c r="T1684" i="18"/>
  <c r="U1680" i="18"/>
  <c r="T1680" i="18"/>
  <c r="U1676" i="18"/>
  <c r="T1676" i="18"/>
  <c r="U1672" i="18"/>
  <c r="T1672" i="18"/>
  <c r="U1668" i="18"/>
  <c r="T1668" i="18"/>
  <c r="U1664" i="18"/>
  <c r="T1664" i="18"/>
  <c r="U1660" i="18"/>
  <c r="T1660" i="18"/>
  <c r="U1656" i="18"/>
  <c r="T1656" i="18"/>
  <c r="U1652" i="18"/>
  <c r="T1652" i="18"/>
  <c r="U1648" i="18"/>
  <c r="T1648" i="18"/>
  <c r="U1644" i="18"/>
  <c r="T1644" i="18"/>
  <c r="U1640" i="18"/>
  <c r="T1640" i="18"/>
  <c r="U1636" i="18"/>
  <c r="T1636" i="18"/>
  <c r="T1632" i="18"/>
  <c r="U1628" i="18"/>
  <c r="T1628" i="18"/>
  <c r="U1624" i="18"/>
  <c r="T1624" i="18"/>
  <c r="U1620" i="18"/>
  <c r="T1620" i="18"/>
  <c r="U1616" i="18"/>
  <c r="T1616" i="18"/>
  <c r="U1612" i="18"/>
  <c r="T1612" i="18"/>
  <c r="U1608" i="18"/>
  <c r="T1608" i="18"/>
  <c r="U1604" i="18"/>
  <c r="T1604" i="18"/>
  <c r="U1600" i="18"/>
  <c r="T1600" i="18"/>
  <c r="U1596" i="18"/>
  <c r="T1596" i="18"/>
  <c r="U1592" i="18"/>
  <c r="T1592" i="18"/>
  <c r="U1588" i="18"/>
  <c r="T1588" i="18"/>
  <c r="U1584" i="18"/>
  <c r="T1584" i="18"/>
  <c r="U1580" i="18"/>
  <c r="T1580" i="18"/>
  <c r="T1576" i="18"/>
  <c r="U1576" i="18"/>
  <c r="U1572" i="18"/>
  <c r="T1572" i="18"/>
  <c r="U1568" i="18"/>
  <c r="T1568" i="18"/>
  <c r="U1564" i="18"/>
  <c r="T1564" i="18"/>
  <c r="U1560" i="18"/>
  <c r="T1560" i="18"/>
  <c r="U1556" i="18"/>
  <c r="T1556" i="18"/>
  <c r="U1552" i="18"/>
  <c r="T1552" i="18"/>
  <c r="U1548" i="18"/>
  <c r="T1548" i="18"/>
  <c r="U1544" i="18"/>
  <c r="T1544" i="18"/>
  <c r="U1540" i="18"/>
  <c r="T1540" i="18"/>
  <c r="U1536" i="18"/>
  <c r="T1536" i="18"/>
  <c r="U1532" i="18"/>
  <c r="T1532" i="18"/>
  <c r="U1528" i="18"/>
  <c r="T1528" i="18"/>
  <c r="U1524" i="18"/>
  <c r="T1524" i="18"/>
  <c r="U1520" i="18"/>
  <c r="T1520" i="18"/>
  <c r="U1516" i="18"/>
  <c r="T1516" i="18"/>
  <c r="U1512" i="18"/>
  <c r="T1512" i="18"/>
  <c r="U1508" i="18"/>
  <c r="T1508" i="18"/>
  <c r="U1504" i="18"/>
  <c r="T1504" i="18"/>
  <c r="U1500" i="18"/>
  <c r="T1500" i="18"/>
  <c r="U1496" i="18"/>
  <c r="T1496" i="18"/>
  <c r="U1492" i="18"/>
  <c r="T1492" i="18"/>
  <c r="U1488" i="18"/>
  <c r="T1488" i="18"/>
  <c r="U1484" i="18"/>
  <c r="T1484" i="18"/>
  <c r="U1480" i="18"/>
  <c r="T1480" i="18"/>
  <c r="U1476" i="18"/>
  <c r="T1476" i="18"/>
  <c r="U1472" i="18"/>
  <c r="T1472" i="18"/>
  <c r="U1468" i="18"/>
  <c r="T1468" i="18"/>
  <c r="U1464" i="18"/>
  <c r="T1464" i="18"/>
  <c r="U1460" i="18"/>
  <c r="T1460" i="18"/>
  <c r="U1456" i="18"/>
  <c r="T1456" i="18"/>
  <c r="U1452" i="18"/>
  <c r="T1452" i="18"/>
  <c r="T1448" i="18"/>
  <c r="U1444" i="18"/>
  <c r="T1444" i="18"/>
  <c r="U1440" i="18"/>
  <c r="T1440" i="18"/>
  <c r="U1436" i="18"/>
  <c r="T1436" i="18"/>
  <c r="U1432" i="18"/>
  <c r="T1432" i="18"/>
  <c r="U1428" i="18"/>
  <c r="T1428" i="18"/>
  <c r="U1424" i="18"/>
  <c r="T1424" i="18"/>
  <c r="U1420" i="18"/>
  <c r="T1420" i="18"/>
  <c r="U1416" i="18"/>
  <c r="T1416" i="18"/>
  <c r="U1412" i="18"/>
  <c r="T1412" i="18"/>
  <c r="U1408" i="18"/>
  <c r="T1408" i="18"/>
  <c r="U1404" i="18"/>
  <c r="T1404" i="18"/>
  <c r="U1400" i="18"/>
  <c r="T1400" i="18"/>
  <c r="U1396" i="18"/>
  <c r="T1396" i="18"/>
  <c r="U1392" i="18"/>
  <c r="T1392" i="18"/>
  <c r="U1388" i="18"/>
  <c r="T1388" i="18"/>
  <c r="U1384" i="18"/>
  <c r="T1384" i="18"/>
  <c r="U1380" i="18"/>
  <c r="T1380" i="18"/>
  <c r="U1376" i="18"/>
  <c r="T1376" i="18"/>
  <c r="U1372" i="18"/>
  <c r="T1372" i="18"/>
  <c r="U1368" i="18"/>
  <c r="T1368" i="18"/>
  <c r="U1364" i="18"/>
  <c r="T1364" i="18"/>
  <c r="U1360" i="18"/>
  <c r="T1360" i="18"/>
  <c r="U1356" i="18"/>
  <c r="T1356" i="18"/>
  <c r="U1352" i="18"/>
  <c r="T1352" i="18"/>
  <c r="U1348" i="18"/>
  <c r="T1348" i="18"/>
  <c r="U1344" i="18"/>
  <c r="T1344" i="18"/>
  <c r="U1340" i="18"/>
  <c r="T1340" i="18"/>
  <c r="U1336" i="18"/>
  <c r="T1336" i="18"/>
  <c r="U1332" i="18"/>
  <c r="T1332" i="18"/>
  <c r="U1328" i="18"/>
  <c r="T1328" i="18"/>
  <c r="U1324" i="18"/>
  <c r="T1324" i="18"/>
  <c r="U1320" i="18"/>
  <c r="T1320" i="18"/>
  <c r="U1316" i="18"/>
  <c r="T1316" i="18"/>
  <c r="U1312" i="18"/>
  <c r="T1312" i="18"/>
  <c r="U1308" i="18"/>
  <c r="T1308" i="18"/>
  <c r="U1304" i="18"/>
  <c r="T1304" i="18"/>
  <c r="U1300" i="18"/>
  <c r="T1300" i="18"/>
  <c r="U1296" i="18"/>
  <c r="T1296" i="18"/>
  <c r="U1292" i="18"/>
  <c r="T1292" i="18"/>
  <c r="U1288" i="18"/>
  <c r="T1288" i="18"/>
  <c r="U1284" i="18"/>
  <c r="T1284" i="18"/>
  <c r="U1280" i="18"/>
  <c r="T1280" i="18"/>
  <c r="U1276" i="18"/>
  <c r="T1276" i="18"/>
  <c r="U1272" i="18"/>
  <c r="T1272" i="18"/>
  <c r="U1268" i="18"/>
  <c r="T1268" i="18"/>
  <c r="U1264" i="18"/>
  <c r="T1264" i="18"/>
  <c r="U1260" i="18"/>
  <c r="T1260" i="18"/>
  <c r="U1256" i="18"/>
  <c r="T1256" i="18"/>
  <c r="U1252" i="18"/>
  <c r="T1252" i="18"/>
  <c r="U1248" i="18"/>
  <c r="T1248" i="18"/>
  <c r="U1244" i="18"/>
  <c r="T1244" i="18"/>
  <c r="U1240" i="18"/>
  <c r="T1240" i="18"/>
  <c r="U1236" i="18"/>
  <c r="T1236" i="18"/>
  <c r="U1232" i="18"/>
  <c r="T1232" i="18"/>
  <c r="U1228" i="18"/>
  <c r="T1228" i="18"/>
  <c r="U1224" i="18"/>
  <c r="T1224" i="18"/>
  <c r="U1220" i="18"/>
  <c r="T1220" i="18"/>
  <c r="T1216" i="18"/>
  <c r="T1212" i="18"/>
  <c r="U1208" i="18"/>
  <c r="T1208" i="18"/>
  <c r="U1204" i="18"/>
  <c r="T1204" i="18"/>
  <c r="U1200" i="18"/>
  <c r="T1200" i="18"/>
  <c r="U1196" i="18"/>
  <c r="T1196" i="18"/>
  <c r="U1192" i="18"/>
  <c r="T1192" i="18"/>
  <c r="U1188" i="18"/>
  <c r="T1188" i="18"/>
  <c r="U1184" i="18"/>
  <c r="T1184" i="18"/>
  <c r="U1180" i="18"/>
  <c r="T1180" i="18"/>
  <c r="U1176" i="18"/>
  <c r="T1176" i="18"/>
  <c r="U1172" i="18"/>
  <c r="T1172" i="18"/>
  <c r="U1168" i="18"/>
  <c r="T1168" i="18"/>
  <c r="U1164" i="18"/>
  <c r="T1164" i="18"/>
  <c r="U1160" i="18"/>
  <c r="T1160" i="18"/>
  <c r="U1156" i="18"/>
  <c r="T1156" i="18"/>
  <c r="U1152" i="18"/>
  <c r="T1152" i="18"/>
  <c r="U1148" i="18"/>
  <c r="T1148" i="18"/>
  <c r="U1144" i="18"/>
  <c r="T1144" i="18"/>
  <c r="U1140" i="18"/>
  <c r="T1140" i="18"/>
  <c r="U1136" i="18"/>
  <c r="T1136" i="18"/>
  <c r="U1132" i="18"/>
  <c r="T1132" i="18"/>
  <c r="U1128" i="18"/>
  <c r="T1128" i="18"/>
  <c r="U1124" i="18"/>
  <c r="T1124" i="18"/>
  <c r="U1120" i="18"/>
  <c r="T1120" i="18"/>
  <c r="U1116" i="18"/>
  <c r="T1116" i="18"/>
  <c r="U1112" i="18"/>
  <c r="T1112" i="18"/>
  <c r="U1108" i="18"/>
  <c r="T1108" i="18"/>
  <c r="U1104" i="18"/>
  <c r="T1104" i="18"/>
  <c r="U1100" i="18"/>
  <c r="T1100" i="18"/>
  <c r="U1096" i="18"/>
  <c r="T1096" i="18"/>
  <c r="U1092" i="18"/>
  <c r="T1092" i="18"/>
  <c r="U1088" i="18"/>
  <c r="T1088" i="18"/>
  <c r="U1084" i="18"/>
  <c r="T1084" i="18"/>
  <c r="U1080" i="18"/>
  <c r="T1080" i="18"/>
  <c r="U1076" i="18"/>
  <c r="T1076" i="18"/>
  <c r="U1072" i="18"/>
  <c r="T1072" i="18"/>
  <c r="U1068" i="18"/>
  <c r="T1068" i="18"/>
  <c r="U1064" i="18"/>
  <c r="T1064" i="18"/>
  <c r="U1060" i="18"/>
  <c r="T1060" i="18"/>
  <c r="U1056" i="18"/>
  <c r="T1056" i="18"/>
  <c r="U1052" i="18"/>
  <c r="T1052" i="18"/>
  <c r="U1048" i="18"/>
  <c r="T1048" i="18"/>
  <c r="U1044" i="18"/>
  <c r="T1044" i="18"/>
  <c r="U1040" i="18"/>
  <c r="T1040" i="18"/>
  <c r="U1036" i="18"/>
  <c r="T1036" i="18"/>
  <c r="U1032" i="18"/>
  <c r="T1032" i="18"/>
  <c r="U1028" i="18"/>
  <c r="T1028" i="18"/>
  <c r="U1024" i="18"/>
  <c r="T1024" i="18"/>
  <c r="U1020" i="18"/>
  <c r="T1020" i="18"/>
  <c r="U1016" i="18"/>
  <c r="T1016" i="18"/>
  <c r="U1012" i="18"/>
  <c r="T1012" i="18"/>
  <c r="U1008" i="18"/>
  <c r="T1008" i="18"/>
  <c r="U1004" i="18"/>
  <c r="T1004" i="18"/>
  <c r="U1000" i="18"/>
  <c r="T1000" i="18"/>
  <c r="U996" i="18"/>
  <c r="T996" i="18"/>
  <c r="U992" i="18"/>
  <c r="T992" i="18"/>
  <c r="U988" i="18"/>
  <c r="T988" i="18"/>
  <c r="U984" i="18"/>
  <c r="T984" i="18"/>
  <c r="U980" i="18"/>
  <c r="T980" i="18"/>
  <c r="U976" i="18"/>
  <c r="T976" i="18"/>
  <c r="U972" i="18"/>
  <c r="T972" i="18"/>
  <c r="U968" i="18"/>
  <c r="T968" i="18"/>
  <c r="U964" i="18"/>
  <c r="T964" i="18"/>
  <c r="U960" i="18"/>
  <c r="T960" i="18"/>
  <c r="U956" i="18"/>
  <c r="T956" i="18"/>
  <c r="U952" i="18"/>
  <c r="T952" i="18"/>
  <c r="U948" i="18"/>
  <c r="T948" i="18"/>
  <c r="U944" i="18"/>
  <c r="T944" i="18"/>
  <c r="U940" i="18"/>
  <c r="T940" i="18"/>
  <c r="U936" i="18"/>
  <c r="T936" i="18"/>
  <c r="U932" i="18"/>
  <c r="T932" i="18"/>
  <c r="U928" i="18"/>
  <c r="T928" i="18"/>
  <c r="U924" i="18"/>
  <c r="T924" i="18"/>
  <c r="U920" i="18"/>
  <c r="T920" i="18"/>
  <c r="U916" i="18"/>
  <c r="T916" i="18"/>
  <c r="U912" i="18"/>
  <c r="T912" i="18"/>
  <c r="U908" i="18"/>
  <c r="T908" i="18"/>
  <c r="U904" i="18"/>
  <c r="T904" i="18"/>
  <c r="U900" i="18"/>
  <c r="T900" i="18"/>
  <c r="U896" i="18"/>
  <c r="T896" i="18"/>
  <c r="U892" i="18"/>
  <c r="T892" i="18"/>
  <c r="U888" i="18"/>
  <c r="T888" i="18"/>
  <c r="U884" i="18"/>
  <c r="T884" i="18"/>
  <c r="U880" i="18"/>
  <c r="T880" i="18"/>
  <c r="U876" i="18"/>
  <c r="T876" i="18"/>
  <c r="U872" i="18"/>
  <c r="T872" i="18"/>
  <c r="U868" i="18"/>
  <c r="T868" i="18"/>
  <c r="U864" i="18"/>
  <c r="T864" i="18"/>
  <c r="U860" i="18"/>
  <c r="T860" i="18"/>
  <c r="U856" i="18"/>
  <c r="T856" i="18"/>
  <c r="U852" i="18"/>
  <c r="T852" i="18"/>
  <c r="U848" i="18"/>
  <c r="T848" i="18"/>
  <c r="U844" i="18"/>
  <c r="T844" i="18"/>
  <c r="U840" i="18"/>
  <c r="T840" i="18"/>
  <c r="U836" i="18"/>
  <c r="T836" i="18"/>
  <c r="U832" i="18"/>
  <c r="T832" i="18"/>
  <c r="U828" i="18"/>
  <c r="T828" i="18"/>
  <c r="U824" i="18"/>
  <c r="T824" i="18"/>
  <c r="U820" i="18"/>
  <c r="T820" i="18"/>
  <c r="U816" i="18"/>
  <c r="T816" i="18"/>
  <c r="U812" i="18"/>
  <c r="T812" i="18"/>
  <c r="U808" i="18"/>
  <c r="T808" i="18"/>
  <c r="U804" i="18"/>
  <c r="T804" i="18"/>
  <c r="U800" i="18"/>
  <c r="T800" i="18"/>
  <c r="U796" i="18"/>
  <c r="T796" i="18"/>
  <c r="U792" i="18"/>
  <c r="T792" i="18"/>
  <c r="U788" i="18"/>
  <c r="T788" i="18"/>
  <c r="U784" i="18"/>
  <c r="T784" i="18"/>
  <c r="U780" i="18"/>
  <c r="T780" i="18"/>
  <c r="U776" i="18"/>
  <c r="T776" i="18"/>
  <c r="U772" i="18"/>
  <c r="T772" i="18"/>
  <c r="U768" i="18"/>
  <c r="T768" i="18"/>
  <c r="U764" i="18"/>
  <c r="T764" i="18"/>
  <c r="U760" i="18"/>
  <c r="T760" i="18"/>
  <c r="U756" i="18"/>
  <c r="T756" i="18"/>
  <c r="U752" i="18"/>
  <c r="T752" i="18"/>
  <c r="U748" i="18"/>
  <c r="T748" i="18"/>
  <c r="U744" i="18"/>
  <c r="T744" i="18"/>
  <c r="U740" i="18"/>
  <c r="T740" i="18"/>
  <c r="U736" i="18"/>
  <c r="T736" i="18"/>
  <c r="U732" i="18"/>
  <c r="T732" i="18"/>
  <c r="U728" i="18"/>
  <c r="T728" i="18"/>
  <c r="U724" i="18"/>
  <c r="T724" i="18"/>
  <c r="U720" i="18"/>
  <c r="T720" i="18"/>
  <c r="U716" i="18"/>
  <c r="T716" i="18"/>
  <c r="U712" i="18"/>
  <c r="T712" i="18"/>
  <c r="U708" i="18"/>
  <c r="T708" i="18"/>
  <c r="U704" i="18"/>
  <c r="T704" i="18"/>
  <c r="U700" i="18"/>
  <c r="T700" i="18"/>
  <c r="U696" i="18"/>
  <c r="T696" i="18"/>
  <c r="U412" i="18"/>
  <c r="T412" i="18"/>
  <c r="U408" i="18"/>
  <c r="T408" i="18"/>
  <c r="U396" i="18"/>
  <c r="T396" i="18"/>
  <c r="U392" i="18"/>
  <c r="T392" i="18"/>
  <c r="U380" i="18"/>
  <c r="T380" i="18"/>
  <c r="U376" i="18"/>
  <c r="T376" i="18"/>
  <c r="U364" i="18"/>
  <c r="T364" i="18"/>
  <c r="U360" i="18"/>
  <c r="T360" i="18"/>
  <c r="U348" i="18"/>
  <c r="T348" i="18"/>
  <c r="U344" i="18"/>
  <c r="T344" i="18"/>
  <c r="U332" i="18"/>
  <c r="T332" i="18"/>
  <c r="U328" i="18"/>
  <c r="T328" i="18"/>
  <c r="U316" i="18"/>
  <c r="T316" i="18"/>
  <c r="U312" i="18"/>
  <c r="T312" i="18"/>
  <c r="U300" i="18"/>
  <c r="T300" i="18"/>
  <c r="U296" i="18"/>
  <c r="T296" i="18"/>
  <c r="U284" i="18"/>
  <c r="T284" i="18"/>
  <c r="U280" i="18"/>
  <c r="T280" i="18"/>
  <c r="U268" i="18"/>
  <c r="T268" i="18"/>
  <c r="U264" i="18"/>
  <c r="T264" i="18"/>
  <c r="T252" i="18"/>
  <c r="T248" i="18"/>
  <c r="U236" i="18"/>
  <c r="T236" i="18"/>
  <c r="U232" i="18"/>
  <c r="T232" i="18"/>
  <c r="U220" i="18"/>
  <c r="T220" i="18"/>
  <c r="U216" i="18"/>
  <c r="T216" i="18"/>
  <c r="U204" i="18"/>
  <c r="T204" i="18"/>
  <c r="T200" i="18"/>
  <c r="U188" i="18"/>
  <c r="T188" i="18"/>
  <c r="U184" i="18"/>
  <c r="T184" i="18"/>
  <c r="U172" i="18"/>
  <c r="T172" i="18"/>
  <c r="U168" i="18"/>
  <c r="T168" i="18"/>
  <c r="U156" i="18"/>
  <c r="T156" i="18"/>
  <c r="U152" i="18"/>
  <c r="T152" i="18"/>
  <c r="U140" i="18"/>
  <c r="T140" i="18"/>
  <c r="U136" i="18"/>
  <c r="T136" i="18"/>
  <c r="U124" i="18"/>
  <c r="T124" i="18"/>
  <c r="T120" i="18"/>
  <c r="U108" i="18"/>
  <c r="T108" i="18"/>
  <c r="U104" i="18"/>
  <c r="T104" i="18"/>
  <c r="U92" i="18"/>
  <c r="T92" i="18"/>
  <c r="U88" i="18"/>
  <c r="T88" i="18"/>
  <c r="U76" i="18"/>
  <c r="T76" i="18"/>
  <c r="U72" i="18"/>
  <c r="T72" i="18"/>
  <c r="U60" i="18"/>
  <c r="T60" i="18"/>
  <c r="T56" i="18"/>
  <c r="U44" i="18"/>
  <c r="T44" i="18"/>
  <c r="U40" i="18"/>
  <c r="T40" i="18"/>
  <c r="U28" i="18"/>
  <c r="T28" i="18"/>
  <c r="U24" i="18"/>
  <c r="T24" i="18"/>
  <c r="U12" i="18"/>
  <c r="T12" i="18"/>
  <c r="U8" i="18"/>
  <c r="T8" i="18"/>
  <c r="U1838" i="18"/>
  <c r="T1838" i="18"/>
  <c r="U1826" i="18"/>
  <c r="T1826" i="18"/>
  <c r="U1822" i="18"/>
  <c r="T1822" i="18"/>
  <c r="U1806" i="18"/>
  <c r="T1806" i="18"/>
  <c r="U1790" i="18"/>
  <c r="T1790" i="18"/>
  <c r="U1774" i="18"/>
  <c r="T1774" i="18"/>
  <c r="U1762" i="18"/>
  <c r="T1762" i="18"/>
  <c r="U1746" i="18"/>
  <c r="T1746" i="18"/>
  <c r="U1730" i="18"/>
  <c r="T1730" i="18"/>
  <c r="U1837" i="18"/>
  <c r="T1837" i="18"/>
  <c r="U1825" i="18"/>
  <c r="T1825" i="18"/>
  <c r="U1809" i="18"/>
  <c r="T1809" i="18"/>
  <c r="U1801" i="18"/>
  <c r="T1801" i="18"/>
  <c r="U1789" i="18"/>
  <c r="T1789" i="18"/>
  <c r="U1777" i="18"/>
  <c r="T1777" i="18"/>
  <c r="U1839" i="18"/>
  <c r="T1839" i="18"/>
  <c r="U1835" i="18"/>
  <c r="T1835" i="18"/>
  <c r="U1831" i="18"/>
  <c r="T1831" i="18"/>
  <c r="U1827" i="18"/>
  <c r="T1827" i="18"/>
  <c r="U1823" i="18"/>
  <c r="T1823" i="18"/>
  <c r="U1819" i="18"/>
  <c r="T1819" i="18"/>
  <c r="U1815" i="18"/>
  <c r="T1815" i="18"/>
  <c r="U1811" i="18"/>
  <c r="T1811" i="18"/>
  <c r="U1807" i="18"/>
  <c r="T1807" i="18"/>
  <c r="U1803" i="18"/>
  <c r="T1803" i="18"/>
  <c r="U1799" i="18"/>
  <c r="T1799" i="18"/>
  <c r="U1795" i="18"/>
  <c r="T1795" i="18"/>
  <c r="U1791" i="18"/>
  <c r="T1791" i="18"/>
  <c r="U1787" i="18"/>
  <c r="T1787" i="18"/>
  <c r="U1783" i="18"/>
  <c r="T1783" i="18"/>
  <c r="U1779" i="18"/>
  <c r="T1779" i="18"/>
  <c r="U1775" i="18"/>
  <c r="T1775" i="18"/>
  <c r="U1771" i="18"/>
  <c r="T1771" i="18"/>
  <c r="U1767" i="18"/>
  <c r="T1767" i="18"/>
  <c r="U1763" i="18"/>
  <c r="T1763" i="18"/>
  <c r="U1759" i="18"/>
  <c r="T1759" i="18"/>
  <c r="U1755" i="18"/>
  <c r="T1755" i="18"/>
  <c r="U1751" i="18"/>
  <c r="T1751" i="18"/>
  <c r="U1747" i="18"/>
  <c r="T1747" i="18"/>
  <c r="U1743" i="18"/>
  <c r="T1743" i="18"/>
  <c r="U1739" i="18"/>
  <c r="T1739" i="18"/>
  <c r="U1735" i="18"/>
  <c r="T1735" i="18"/>
  <c r="U1731" i="18"/>
  <c r="T1731" i="18"/>
  <c r="U1727" i="18"/>
  <c r="T1727" i="18"/>
  <c r="U1723" i="18"/>
  <c r="T1723" i="18"/>
  <c r="U1719" i="18"/>
  <c r="T1719" i="18"/>
  <c r="U1715" i="18"/>
  <c r="T1715" i="18"/>
  <c r="U1711" i="18"/>
  <c r="T1711" i="18"/>
  <c r="U1707" i="18"/>
  <c r="T1707" i="18"/>
  <c r="U1703" i="18"/>
  <c r="T1703" i="18"/>
  <c r="T1699" i="18"/>
  <c r="U1695" i="18"/>
  <c r="T1695" i="18"/>
  <c r="U1691" i="18"/>
  <c r="T1691" i="18"/>
  <c r="U1687" i="18"/>
  <c r="T1687" i="18"/>
  <c r="U1683" i="18"/>
  <c r="T1683" i="18"/>
  <c r="U1679" i="18"/>
  <c r="T1679" i="18"/>
  <c r="U1675" i="18"/>
  <c r="T1675" i="18"/>
  <c r="U1671" i="18"/>
  <c r="T1671" i="18"/>
  <c r="U1667" i="18"/>
  <c r="T1667" i="18"/>
  <c r="U1663" i="18"/>
  <c r="T1663" i="18"/>
  <c r="U1659" i="18"/>
  <c r="T1659" i="18"/>
  <c r="U1655" i="18"/>
  <c r="T1655" i="18"/>
  <c r="U1651" i="18"/>
  <c r="T1651" i="18"/>
  <c r="U1647" i="18"/>
  <c r="T1647" i="18"/>
  <c r="U1643" i="18"/>
  <c r="T1643" i="18"/>
  <c r="U1639" i="18"/>
  <c r="T1639" i="18"/>
  <c r="U1635" i="18"/>
  <c r="T1635" i="18"/>
  <c r="U1631" i="18"/>
  <c r="T1631" i="18"/>
  <c r="U1627" i="18"/>
  <c r="T1627" i="18"/>
  <c r="U1623" i="18"/>
  <c r="T1623" i="18"/>
  <c r="U1619" i="18"/>
  <c r="T1619" i="18"/>
  <c r="U1615" i="18"/>
  <c r="T1615" i="18"/>
  <c r="U1611" i="18"/>
  <c r="T1611" i="18"/>
  <c r="U1607" i="18"/>
  <c r="T1607" i="18"/>
  <c r="U1603" i="18"/>
  <c r="T1603" i="18"/>
  <c r="U1599" i="18"/>
  <c r="T1599" i="18"/>
  <c r="U1595" i="18"/>
  <c r="T1595" i="18"/>
  <c r="U1591" i="18"/>
  <c r="T1591" i="18"/>
  <c r="U1587" i="18"/>
  <c r="T1587" i="18"/>
  <c r="U1583" i="18"/>
  <c r="T1583" i="18"/>
  <c r="U1579" i="18"/>
  <c r="T1579" i="18"/>
  <c r="U1575" i="18"/>
  <c r="T1575" i="18"/>
  <c r="U1571" i="18"/>
  <c r="T1571" i="18"/>
  <c r="U1567" i="18"/>
  <c r="T1567" i="18"/>
  <c r="U1563" i="18"/>
  <c r="T1563" i="18"/>
  <c r="U1559" i="18"/>
  <c r="T1559" i="18"/>
  <c r="U1555" i="18"/>
  <c r="T1555" i="18"/>
  <c r="U1551" i="18"/>
  <c r="T1551" i="18"/>
  <c r="U1547" i="18"/>
  <c r="T1547" i="18"/>
  <c r="U1543" i="18"/>
  <c r="T1543" i="18"/>
  <c r="U1539" i="18"/>
  <c r="T1539" i="18"/>
  <c r="U1535" i="18"/>
  <c r="T1535" i="18"/>
  <c r="U1531" i="18"/>
  <c r="T1531" i="18"/>
  <c r="U1527" i="18"/>
  <c r="T1527" i="18"/>
  <c r="U1523" i="18"/>
  <c r="T1523" i="18"/>
  <c r="U1519" i="18"/>
  <c r="T1519" i="18"/>
  <c r="U1515" i="18"/>
  <c r="T1515" i="18"/>
  <c r="U1511" i="18"/>
  <c r="T1511" i="18"/>
  <c r="U1507" i="18"/>
  <c r="T1507" i="18"/>
  <c r="U1503" i="18"/>
  <c r="T1503" i="18"/>
  <c r="U1499" i="18"/>
  <c r="T1499" i="18"/>
  <c r="U1495" i="18"/>
  <c r="T1495" i="18"/>
  <c r="U1491" i="18"/>
  <c r="T1491" i="18"/>
  <c r="U1487" i="18"/>
  <c r="T1487" i="18"/>
  <c r="U1483" i="18"/>
  <c r="T1483" i="18"/>
  <c r="U1479" i="18"/>
  <c r="T1479" i="18"/>
  <c r="U1475" i="18"/>
  <c r="T1475" i="18"/>
  <c r="U1471" i="18"/>
  <c r="T1471" i="18"/>
  <c r="U1467" i="18"/>
  <c r="T1467" i="18"/>
  <c r="U1463" i="18"/>
  <c r="T1463" i="18"/>
  <c r="U1459" i="18"/>
  <c r="T1459" i="18"/>
  <c r="U1455" i="18"/>
  <c r="T1455" i="18"/>
  <c r="U1451" i="18"/>
  <c r="T1451" i="18"/>
  <c r="U1447" i="18"/>
  <c r="T1447" i="18"/>
  <c r="U1443" i="18"/>
  <c r="T1443" i="18"/>
  <c r="U1439" i="18"/>
  <c r="T1439" i="18"/>
  <c r="U1435" i="18"/>
  <c r="T1435" i="18"/>
  <c r="U1431" i="18"/>
  <c r="T1431" i="18"/>
  <c r="U1427" i="18"/>
  <c r="T1427" i="18"/>
  <c r="U1423" i="18"/>
  <c r="T1423" i="18"/>
  <c r="U1419" i="18"/>
  <c r="T1419" i="18"/>
  <c r="U1415" i="18"/>
  <c r="T1415" i="18"/>
  <c r="U1411" i="18"/>
  <c r="T1411" i="18"/>
  <c r="U1407" i="18"/>
  <c r="T1407" i="18"/>
  <c r="U1403" i="18"/>
  <c r="T1403" i="18"/>
  <c r="T1399" i="18"/>
  <c r="U1395" i="18"/>
  <c r="T1395" i="18"/>
  <c r="U1391" i="18"/>
  <c r="T1391" i="18"/>
  <c r="U1387" i="18"/>
  <c r="T1387" i="18"/>
  <c r="U1383" i="18"/>
  <c r="T1383" i="18"/>
  <c r="U1379" i="18"/>
  <c r="T1379" i="18"/>
  <c r="U1375" i="18"/>
  <c r="T1375" i="18"/>
  <c r="U1371" i="18"/>
  <c r="T1371" i="18"/>
  <c r="U1367" i="18"/>
  <c r="T1367" i="18"/>
  <c r="U1363" i="18"/>
  <c r="T1363" i="18"/>
  <c r="U1359" i="18"/>
  <c r="T1359" i="18"/>
  <c r="U1355" i="18"/>
  <c r="T1355" i="18"/>
  <c r="U1351" i="18"/>
  <c r="T1351" i="18"/>
  <c r="U1347" i="18"/>
  <c r="T1347" i="18"/>
  <c r="U1343" i="18"/>
  <c r="T1343" i="18"/>
  <c r="U1339" i="18"/>
  <c r="T1339" i="18"/>
  <c r="U1335" i="18"/>
  <c r="T1335" i="18"/>
  <c r="T1331" i="18"/>
  <c r="U1327" i="18"/>
  <c r="T1327" i="18"/>
  <c r="U1323" i="18"/>
  <c r="T1323" i="18"/>
  <c r="U1319" i="18"/>
  <c r="T1319" i="18"/>
  <c r="U1315" i="18"/>
  <c r="T1315" i="18"/>
  <c r="U1311" i="18"/>
  <c r="T1311" i="18"/>
  <c r="U1307" i="18"/>
  <c r="T1307" i="18"/>
  <c r="U1303" i="18"/>
  <c r="T1303" i="18"/>
  <c r="U1299" i="18"/>
  <c r="T1299" i="18"/>
  <c r="U1295" i="18"/>
  <c r="T1295" i="18"/>
  <c r="U1291" i="18"/>
  <c r="T1291" i="18"/>
  <c r="U1287" i="18"/>
  <c r="T1287" i="18"/>
  <c r="U1283" i="18"/>
  <c r="T1283" i="18"/>
  <c r="U1279" i="18"/>
  <c r="T1279" i="18"/>
  <c r="U1275" i="18"/>
  <c r="T1275" i="18"/>
  <c r="U1271" i="18"/>
  <c r="T1271" i="18"/>
  <c r="U1267" i="18"/>
  <c r="T1267" i="18"/>
  <c r="U1263" i="18"/>
  <c r="T1263" i="18"/>
  <c r="U1259" i="18"/>
  <c r="T1259" i="18"/>
  <c r="U1255" i="18"/>
  <c r="T1255" i="18"/>
  <c r="U1251" i="18"/>
  <c r="T1251" i="18"/>
  <c r="U1247" i="18"/>
  <c r="T1247" i="18"/>
  <c r="U1243" i="18"/>
  <c r="T1243" i="18"/>
  <c r="U1239" i="18"/>
  <c r="T1239" i="18"/>
  <c r="U1235" i="18"/>
  <c r="T1235" i="18"/>
  <c r="U1231" i="18"/>
  <c r="T1231" i="18"/>
  <c r="U1227" i="18"/>
  <c r="T1227" i="18"/>
  <c r="U1223" i="18"/>
  <c r="T1223" i="18"/>
  <c r="U1219" i="18"/>
  <c r="T1219" i="18"/>
  <c r="U1215" i="18"/>
  <c r="T1215" i="18"/>
  <c r="U1211" i="18"/>
  <c r="T1211" i="18"/>
  <c r="U1207" i="18"/>
  <c r="T1207" i="18"/>
  <c r="U1203" i="18"/>
  <c r="T1203" i="18"/>
  <c r="U1199" i="18"/>
  <c r="T1199" i="18"/>
  <c r="U1195" i="18"/>
  <c r="T1195" i="18"/>
  <c r="U1191" i="18"/>
  <c r="T1191" i="18"/>
  <c r="U1187" i="18"/>
  <c r="T1187" i="18"/>
  <c r="U1183" i="18"/>
  <c r="T1183" i="18"/>
  <c r="U1179" i="18"/>
  <c r="T1179" i="18"/>
  <c r="U1175" i="18"/>
  <c r="T1175" i="18"/>
  <c r="U1171" i="18"/>
  <c r="T1171" i="18"/>
  <c r="U1167" i="18"/>
  <c r="T1167" i="18"/>
  <c r="U1163" i="18"/>
  <c r="T1163" i="18"/>
  <c r="U1159" i="18"/>
  <c r="T1159" i="18"/>
  <c r="U1155" i="18"/>
  <c r="T1155" i="18"/>
  <c r="U1151" i="18"/>
  <c r="T1151" i="18"/>
  <c r="U1147" i="18"/>
  <c r="T1147" i="18"/>
  <c r="U1143" i="18"/>
  <c r="T1143" i="18"/>
  <c r="U1139" i="18"/>
  <c r="T1139" i="18"/>
  <c r="U1135" i="18"/>
  <c r="T1135" i="18"/>
  <c r="U1131" i="18"/>
  <c r="T1131" i="18"/>
  <c r="U1127" i="18"/>
  <c r="T1127" i="18"/>
  <c r="U1123" i="18"/>
  <c r="T1123" i="18"/>
  <c r="U1119" i="18"/>
  <c r="T1119" i="18"/>
  <c r="U1115" i="18"/>
  <c r="T1115" i="18"/>
  <c r="U1111" i="18"/>
  <c r="T1111" i="18"/>
  <c r="U1107" i="18"/>
  <c r="T1107" i="18"/>
  <c r="U1103" i="18"/>
  <c r="T1103" i="18"/>
  <c r="U1099" i="18"/>
  <c r="T1099" i="18"/>
  <c r="U1095" i="18"/>
  <c r="T1095" i="18"/>
  <c r="U1091" i="18"/>
  <c r="T1091" i="18"/>
  <c r="U1087" i="18"/>
  <c r="T1087" i="18"/>
  <c r="U1083" i="18"/>
  <c r="T1083" i="18"/>
  <c r="U1079" i="18"/>
  <c r="T1079" i="18"/>
  <c r="U1075" i="18"/>
  <c r="T1075" i="18"/>
  <c r="U1071" i="18"/>
  <c r="T1071" i="18"/>
  <c r="U1067" i="18"/>
  <c r="T1067" i="18"/>
  <c r="U1063" i="18"/>
  <c r="T1063" i="18"/>
  <c r="U1059" i="18"/>
  <c r="T1059" i="18"/>
  <c r="U1055" i="18"/>
  <c r="T1055" i="18"/>
  <c r="U1051" i="18"/>
  <c r="T1051" i="18"/>
  <c r="U1047" i="18"/>
  <c r="T1047" i="18"/>
  <c r="T1043" i="18"/>
  <c r="U1039" i="18"/>
  <c r="T1039" i="18"/>
  <c r="U1035" i="18"/>
  <c r="T1035" i="18"/>
  <c r="U1031" i="18"/>
  <c r="T1031" i="18"/>
  <c r="U1027" i="18"/>
  <c r="T1027" i="18"/>
  <c r="U1023" i="18"/>
  <c r="T1023" i="18"/>
  <c r="U1019" i="18"/>
  <c r="T1019" i="18"/>
  <c r="U1015" i="18"/>
  <c r="T1015" i="18"/>
  <c r="U1011" i="18"/>
  <c r="T1011" i="18"/>
  <c r="U1007" i="18"/>
  <c r="T1007" i="18"/>
  <c r="U1003" i="18"/>
  <c r="T1003" i="18"/>
  <c r="U999" i="18"/>
  <c r="T999" i="18"/>
  <c r="U995" i="18"/>
  <c r="T995" i="18"/>
  <c r="U991" i="18"/>
  <c r="T991" i="18"/>
  <c r="U987" i="18"/>
  <c r="T987" i="18"/>
  <c r="U983" i="18"/>
  <c r="T983" i="18"/>
  <c r="U979" i="18"/>
  <c r="T979" i="18"/>
  <c r="U975" i="18"/>
  <c r="T975" i="18"/>
  <c r="U971" i="18"/>
  <c r="T971" i="18"/>
  <c r="U967" i="18"/>
  <c r="T967" i="18"/>
  <c r="U963" i="18"/>
  <c r="T963" i="18"/>
  <c r="U959" i="18"/>
  <c r="T959" i="18"/>
  <c r="U955" i="18"/>
  <c r="T955" i="18"/>
  <c r="U951" i="18"/>
  <c r="T951" i="18"/>
  <c r="U947" i="18"/>
  <c r="T947" i="18"/>
  <c r="U943" i="18"/>
  <c r="T943" i="18"/>
  <c r="U939" i="18"/>
  <c r="T939" i="18"/>
  <c r="U935" i="18"/>
  <c r="T935" i="18"/>
  <c r="U931" i="18"/>
  <c r="T931" i="18"/>
  <c r="U927" i="18"/>
  <c r="T927" i="18"/>
  <c r="U923" i="18"/>
  <c r="T923" i="18"/>
  <c r="U919" i="18"/>
  <c r="T919" i="18"/>
  <c r="U915" i="18"/>
  <c r="T915" i="18"/>
  <c r="U911" i="18"/>
  <c r="T911" i="18"/>
  <c r="U907" i="18"/>
  <c r="T907" i="18"/>
  <c r="U903" i="18"/>
  <c r="T903" i="18"/>
  <c r="U899" i="18"/>
  <c r="T899" i="18"/>
  <c r="U895" i="18"/>
  <c r="T895" i="18"/>
  <c r="U891" i="18"/>
  <c r="T891" i="18"/>
  <c r="U887" i="18"/>
  <c r="T887" i="18"/>
  <c r="U883" i="18"/>
  <c r="T883" i="18"/>
  <c r="U879" i="18"/>
  <c r="T879" i="18"/>
  <c r="U875" i="18"/>
  <c r="T875" i="18"/>
  <c r="U871" i="18"/>
  <c r="T871" i="18"/>
  <c r="U867" i="18"/>
  <c r="T867" i="18"/>
  <c r="U863" i="18"/>
  <c r="T863" i="18"/>
  <c r="U859" i="18"/>
  <c r="T859" i="18"/>
  <c r="U855" i="18"/>
  <c r="T855" i="18"/>
  <c r="U851" i="18"/>
  <c r="T851" i="18"/>
  <c r="U847" i="18"/>
  <c r="T847" i="18"/>
  <c r="U843" i="18"/>
  <c r="T843" i="18"/>
  <c r="U839" i="18"/>
  <c r="T839" i="18"/>
  <c r="U835" i="18"/>
  <c r="T835" i="18"/>
  <c r="U831" i="18"/>
  <c r="T831" i="18"/>
  <c r="U827" i="18"/>
  <c r="T827" i="18"/>
  <c r="U823" i="18"/>
  <c r="T823" i="18"/>
  <c r="U819" i="18"/>
  <c r="T819" i="18"/>
  <c r="U815" i="18"/>
  <c r="T815" i="18"/>
  <c r="U811" i="18"/>
  <c r="T811" i="18"/>
  <c r="U807" i="18"/>
  <c r="T807" i="18"/>
  <c r="U803" i="18"/>
  <c r="T803" i="18"/>
  <c r="U799" i="18"/>
  <c r="T799" i="18"/>
  <c r="U795" i="18"/>
  <c r="T795" i="18"/>
  <c r="U791" i="18"/>
  <c r="T791" i="18"/>
  <c r="U787" i="18"/>
  <c r="T787" i="18"/>
  <c r="U783" i="18"/>
  <c r="T783" i="18"/>
  <c r="U779" i="18"/>
  <c r="T779" i="18"/>
  <c r="U775" i="18"/>
  <c r="T775" i="18"/>
  <c r="U771" i="18"/>
  <c r="T771" i="18"/>
  <c r="U767" i="18"/>
  <c r="T767" i="18"/>
  <c r="U763" i="18"/>
  <c r="T763" i="18"/>
  <c r="U759" i="18"/>
  <c r="T759" i="18"/>
  <c r="U755" i="18"/>
  <c r="T755" i="18"/>
  <c r="U751" i="18"/>
  <c r="T751" i="18"/>
  <c r="U747" i="18"/>
  <c r="T747" i="18"/>
  <c r="U743" i="18"/>
  <c r="T743" i="18"/>
  <c r="U739" i="18"/>
  <c r="T739" i="18"/>
  <c r="U735" i="18"/>
  <c r="T735" i="18"/>
  <c r="U731" i="18"/>
  <c r="T731" i="18"/>
  <c r="U727" i="18"/>
  <c r="T727" i="18"/>
  <c r="U723" i="18"/>
  <c r="T723" i="18"/>
  <c r="U719" i="18"/>
  <c r="T719" i="18"/>
  <c r="U715" i="18"/>
  <c r="T715" i="18"/>
  <c r="U711" i="18"/>
  <c r="T711" i="18"/>
  <c r="U707" i="18"/>
  <c r="T707" i="18"/>
  <c r="U414" i="18"/>
  <c r="T414" i="18"/>
  <c r="U410" i="18"/>
  <c r="T410" i="18"/>
  <c r="U398" i="18"/>
  <c r="T398" i="18"/>
  <c r="U394" i="18"/>
  <c r="T394" i="18"/>
  <c r="T382" i="18"/>
  <c r="U378" i="18"/>
  <c r="T378" i="18"/>
  <c r="U366" i="18"/>
  <c r="T366" i="18"/>
  <c r="U362" i="18"/>
  <c r="T362" i="18"/>
  <c r="U350" i="18"/>
  <c r="T350" i="18"/>
  <c r="U346" i="18"/>
  <c r="T346" i="18"/>
  <c r="U334" i="18"/>
  <c r="T334" i="18"/>
  <c r="U330" i="18"/>
  <c r="T330" i="18"/>
  <c r="U318" i="18"/>
  <c r="T318" i="18"/>
  <c r="U314" i="18"/>
  <c r="T314" i="18"/>
  <c r="U302" i="18"/>
  <c r="T302" i="18"/>
  <c r="U298" i="18"/>
  <c r="T298" i="18"/>
  <c r="U286" i="18"/>
  <c r="T286" i="18"/>
  <c r="U282" i="18"/>
  <c r="T282" i="18"/>
  <c r="U270" i="18"/>
  <c r="T270" i="18"/>
  <c r="U266" i="18"/>
  <c r="T266" i="18"/>
  <c r="U254" i="18"/>
  <c r="T254" i="18"/>
  <c r="T250" i="18"/>
  <c r="U238" i="18"/>
  <c r="T238" i="18"/>
  <c r="U234" i="18"/>
  <c r="T234" i="18"/>
  <c r="U222" i="18"/>
  <c r="T222" i="18"/>
  <c r="U218" i="18"/>
  <c r="T218" i="18"/>
  <c r="U206" i="18"/>
  <c r="T206" i="18"/>
  <c r="U202" i="18"/>
  <c r="T202" i="18"/>
  <c r="U190" i="18"/>
  <c r="T190" i="18"/>
  <c r="U186" i="18"/>
  <c r="T186" i="18"/>
  <c r="U174" i="18"/>
  <c r="T174" i="18"/>
  <c r="U170" i="18"/>
  <c r="T170" i="18"/>
  <c r="U158" i="18"/>
  <c r="T158" i="18"/>
  <c r="U154" i="18"/>
  <c r="T154" i="18"/>
  <c r="U142" i="18"/>
  <c r="T142" i="18"/>
  <c r="U138" i="18"/>
  <c r="T138" i="18"/>
  <c r="U126" i="18"/>
  <c r="T126" i="18"/>
  <c r="T122" i="18"/>
  <c r="U110" i="18"/>
  <c r="T110" i="18"/>
  <c r="U106" i="18"/>
  <c r="T106" i="18"/>
  <c r="U94" i="18"/>
  <c r="T94" i="18"/>
  <c r="U90" i="18"/>
  <c r="T90" i="18"/>
  <c r="U78" i="18"/>
  <c r="T78" i="18"/>
  <c r="U74" i="18"/>
  <c r="T74" i="18"/>
  <c r="U62" i="18"/>
  <c r="T62" i="18"/>
  <c r="T58" i="18"/>
  <c r="U46" i="18"/>
  <c r="T46" i="18"/>
  <c r="U42" i="18"/>
  <c r="T42" i="18"/>
  <c r="U30" i="18"/>
  <c r="T30" i="18"/>
  <c r="U26" i="18"/>
  <c r="T26" i="18"/>
  <c r="U14" i="18"/>
  <c r="T14" i="18"/>
  <c r="U10" i="18"/>
  <c r="T10" i="18"/>
  <c r="U409" i="18"/>
  <c r="T409" i="18"/>
  <c r="U405" i="18"/>
  <c r="T405" i="18"/>
  <c r="U393" i="18"/>
  <c r="T393" i="18"/>
  <c r="U389" i="18"/>
  <c r="T389" i="18"/>
  <c r="U377" i="18"/>
  <c r="T377" i="18"/>
  <c r="U373" i="18"/>
  <c r="T373" i="18"/>
  <c r="U361" i="18"/>
  <c r="T361" i="18"/>
  <c r="U357" i="18"/>
  <c r="T357" i="18"/>
  <c r="U345" i="18"/>
  <c r="T345" i="18"/>
  <c r="U341" i="18"/>
  <c r="T341" i="18"/>
  <c r="T329" i="18"/>
  <c r="U325" i="18"/>
  <c r="T325" i="18"/>
  <c r="T313" i="18"/>
  <c r="U309" i="18"/>
  <c r="T309" i="18"/>
  <c r="U297" i="18"/>
  <c r="T297" i="18"/>
  <c r="U293" i="18"/>
  <c r="T293" i="18"/>
  <c r="U281" i="18"/>
  <c r="T281" i="18"/>
  <c r="U277" i="18"/>
  <c r="T277" i="18"/>
  <c r="U265" i="18"/>
  <c r="T265" i="18"/>
  <c r="U261" i="18"/>
  <c r="T261" i="18"/>
  <c r="U249" i="18"/>
  <c r="T249" i="18"/>
  <c r="U245" i="18"/>
  <c r="T245" i="18"/>
  <c r="U233" i="18"/>
  <c r="T233" i="18"/>
  <c r="U229" i="18"/>
  <c r="T229" i="18"/>
  <c r="U217" i="18"/>
  <c r="T217" i="18"/>
  <c r="U213" i="18"/>
  <c r="T213" i="18"/>
  <c r="U201" i="18"/>
  <c r="T201" i="18"/>
  <c r="U197" i="18"/>
  <c r="T197" i="18"/>
  <c r="U185" i="18"/>
  <c r="T185" i="18"/>
  <c r="U181" i="18"/>
  <c r="T181" i="18"/>
  <c r="U169" i="18"/>
  <c r="T169" i="18"/>
  <c r="U165" i="18"/>
  <c r="T165" i="18"/>
  <c r="U153" i="18"/>
  <c r="T153" i="18"/>
  <c r="U149" i="18"/>
  <c r="T149" i="18"/>
  <c r="U137" i="18"/>
  <c r="T137" i="18"/>
  <c r="U133" i="18"/>
  <c r="T133" i="18"/>
  <c r="U121" i="18"/>
  <c r="T121" i="18"/>
  <c r="U117" i="18"/>
  <c r="T117" i="18"/>
  <c r="U105" i="18"/>
  <c r="T105" i="18"/>
  <c r="U101" i="18"/>
  <c r="T101" i="18"/>
  <c r="U89" i="18"/>
  <c r="T89" i="18"/>
  <c r="U85" i="18"/>
  <c r="T85" i="18"/>
  <c r="U73" i="18"/>
  <c r="T73" i="18"/>
  <c r="U69" i="18"/>
  <c r="T69" i="18"/>
  <c r="U57" i="18"/>
  <c r="T57" i="18"/>
  <c r="U53" i="18"/>
  <c r="T53" i="18"/>
  <c r="U41" i="18"/>
  <c r="T41" i="18"/>
  <c r="U37" i="18"/>
  <c r="T37" i="18"/>
  <c r="U25" i="18"/>
  <c r="T25" i="18"/>
  <c r="U21" i="18"/>
  <c r="T21" i="18"/>
  <c r="U9" i="18"/>
  <c r="T9" i="18"/>
  <c r="U5" i="18"/>
  <c r="T5" i="18"/>
  <c r="U692" i="18"/>
  <c r="T692" i="18"/>
  <c r="U688" i="18"/>
  <c r="T688" i="18"/>
  <c r="U684" i="18"/>
  <c r="T684" i="18"/>
  <c r="U680" i="18"/>
  <c r="T680" i="18"/>
  <c r="U676" i="18"/>
  <c r="T676" i="18"/>
  <c r="U672" i="18"/>
  <c r="T672" i="18"/>
  <c r="U668" i="18"/>
  <c r="T668" i="18"/>
  <c r="U664" i="18"/>
  <c r="T664" i="18"/>
  <c r="U660" i="18"/>
  <c r="T660" i="18"/>
  <c r="U656" i="18"/>
  <c r="T656" i="18"/>
  <c r="U652" i="18"/>
  <c r="T652" i="18"/>
  <c r="U648" i="18"/>
  <c r="T648" i="18"/>
  <c r="U644" i="18"/>
  <c r="T644" i="18"/>
  <c r="U640" i="18"/>
  <c r="T640" i="18"/>
  <c r="U636" i="18"/>
  <c r="T636" i="18"/>
  <c r="U632" i="18"/>
  <c r="T632" i="18"/>
  <c r="U628" i="18"/>
  <c r="T628" i="18"/>
  <c r="U624" i="18"/>
  <c r="T624" i="18"/>
  <c r="U620" i="18"/>
  <c r="T620" i="18"/>
  <c r="U616" i="18"/>
  <c r="T616" i="18"/>
  <c r="U612" i="18"/>
  <c r="T612" i="18"/>
  <c r="U608" i="18"/>
  <c r="T608" i="18"/>
  <c r="U604" i="18"/>
  <c r="T604" i="18"/>
  <c r="U600" i="18"/>
  <c r="T600" i="18"/>
  <c r="U596" i="18"/>
  <c r="T596" i="18"/>
  <c r="U592" i="18"/>
  <c r="T592" i="18"/>
  <c r="U588" i="18"/>
  <c r="T588" i="18"/>
  <c r="U584" i="18"/>
  <c r="T584" i="18"/>
  <c r="U580" i="18"/>
  <c r="T580" i="18"/>
  <c r="U576" i="18"/>
  <c r="T576" i="18"/>
  <c r="U572" i="18"/>
  <c r="T572" i="18"/>
  <c r="U568" i="18"/>
  <c r="T568" i="18"/>
  <c r="U564" i="18"/>
  <c r="T564" i="18"/>
  <c r="U560" i="18"/>
  <c r="T560" i="18"/>
  <c r="U556" i="18"/>
  <c r="T556" i="18"/>
  <c r="U552" i="18"/>
  <c r="T552" i="18"/>
  <c r="U548" i="18"/>
  <c r="T548" i="18"/>
  <c r="U544" i="18"/>
  <c r="T544" i="18"/>
  <c r="U540" i="18"/>
  <c r="T540" i="18"/>
  <c r="U536" i="18"/>
  <c r="T536" i="18"/>
  <c r="U532" i="18"/>
  <c r="T532" i="18"/>
  <c r="U528" i="18"/>
  <c r="T528" i="18"/>
  <c r="U524" i="18"/>
  <c r="T524" i="18"/>
  <c r="U520" i="18"/>
  <c r="T520" i="18"/>
  <c r="U516" i="18"/>
  <c r="T516" i="18"/>
  <c r="U512" i="18"/>
  <c r="T512" i="18"/>
  <c r="U508" i="18"/>
  <c r="T508" i="18"/>
  <c r="T504" i="18"/>
  <c r="U500" i="18"/>
  <c r="T500" i="18"/>
  <c r="U496" i="18"/>
  <c r="T496" i="18"/>
  <c r="U492" i="18"/>
  <c r="T492" i="18"/>
  <c r="U488" i="18"/>
  <c r="T488" i="18"/>
  <c r="U484" i="18"/>
  <c r="T484" i="18"/>
  <c r="U480" i="18"/>
  <c r="T480" i="18"/>
  <c r="U476" i="18"/>
  <c r="T476" i="18"/>
  <c r="U472" i="18"/>
  <c r="T472" i="18"/>
  <c r="U468" i="18"/>
  <c r="T468" i="18"/>
  <c r="U464" i="18"/>
  <c r="T464" i="18"/>
  <c r="U460" i="18"/>
  <c r="T460" i="18"/>
  <c r="U456" i="18"/>
  <c r="T456" i="18"/>
  <c r="U452" i="18"/>
  <c r="T452" i="18"/>
  <c r="U448" i="18"/>
  <c r="T448" i="18"/>
  <c r="U444" i="18"/>
  <c r="T444" i="18"/>
  <c r="U440" i="18"/>
  <c r="T440" i="18"/>
  <c r="U436" i="18"/>
  <c r="T436" i="18"/>
  <c r="U432" i="18"/>
  <c r="T432" i="18"/>
  <c r="U428" i="18"/>
  <c r="T428" i="18"/>
  <c r="U424" i="18"/>
  <c r="T424" i="18"/>
  <c r="U420" i="18"/>
  <c r="T420" i="18"/>
  <c r="U416" i="18"/>
  <c r="T416" i="18"/>
  <c r="U404" i="18"/>
  <c r="T404" i="18"/>
  <c r="U400" i="18"/>
  <c r="T400" i="18"/>
  <c r="U388" i="18"/>
  <c r="T388" i="18"/>
  <c r="U384" i="18"/>
  <c r="T384" i="18"/>
  <c r="U372" i="18"/>
  <c r="T372" i="18"/>
  <c r="U368" i="18"/>
  <c r="T368" i="18"/>
  <c r="U356" i="18"/>
  <c r="T356" i="18"/>
  <c r="U352" i="18"/>
  <c r="T352" i="18"/>
  <c r="U340" i="18"/>
  <c r="T340" i="18"/>
  <c r="U336" i="18"/>
  <c r="T336" i="18"/>
  <c r="U324" i="18"/>
  <c r="T324" i="18"/>
  <c r="U320" i="18"/>
  <c r="T320" i="18"/>
  <c r="U308" i="18"/>
  <c r="T308" i="18"/>
  <c r="U304" i="18"/>
  <c r="T304" i="18"/>
  <c r="U292" i="18"/>
  <c r="T292" i="18"/>
  <c r="U288" i="18"/>
  <c r="T288" i="18"/>
  <c r="U276" i="18"/>
  <c r="T276" i="18"/>
  <c r="U272" i="18"/>
  <c r="T272" i="18"/>
  <c r="U260" i="18"/>
  <c r="T260" i="18"/>
  <c r="U256" i="18"/>
  <c r="T256" i="18"/>
  <c r="U244" i="18"/>
  <c r="T244" i="18"/>
  <c r="U240" i="18"/>
  <c r="T240" i="18"/>
  <c r="U228" i="18"/>
  <c r="T228" i="18"/>
  <c r="U224" i="18"/>
  <c r="T224" i="18"/>
  <c r="U212" i="18"/>
  <c r="T212" i="18"/>
  <c r="U208" i="18"/>
  <c r="T208" i="18"/>
  <c r="U196" i="18"/>
  <c r="T196" i="18"/>
  <c r="U192" i="18"/>
  <c r="T192" i="18"/>
  <c r="U180" i="18"/>
  <c r="T180" i="18"/>
  <c r="U176" i="18"/>
  <c r="T176" i="18"/>
  <c r="U164" i="18"/>
  <c r="T164" i="18"/>
  <c r="U160" i="18"/>
  <c r="T160" i="18"/>
  <c r="U148" i="18"/>
  <c r="T148" i="18"/>
  <c r="U144" i="18"/>
  <c r="T144" i="18"/>
  <c r="U132" i="18"/>
  <c r="T132" i="18"/>
  <c r="U128" i="18"/>
  <c r="T128" i="18"/>
  <c r="U116" i="18"/>
  <c r="T116" i="18"/>
  <c r="U112" i="18"/>
  <c r="T112" i="18"/>
  <c r="U100" i="18"/>
  <c r="T100" i="18"/>
  <c r="U96" i="18"/>
  <c r="T96" i="18"/>
  <c r="U84" i="18"/>
  <c r="T84" i="18"/>
  <c r="U80" i="18"/>
  <c r="T80" i="18"/>
  <c r="U68" i="18"/>
  <c r="T68" i="18"/>
  <c r="U64" i="18"/>
  <c r="T64" i="18"/>
  <c r="U52" i="18"/>
  <c r="T52" i="18"/>
  <c r="U48" i="18"/>
  <c r="T48" i="18"/>
  <c r="U36" i="18"/>
  <c r="T36" i="18"/>
  <c r="U32" i="18"/>
  <c r="T32" i="18"/>
  <c r="U20" i="18"/>
  <c r="T20" i="18"/>
  <c r="U16" i="18"/>
  <c r="T16" i="18"/>
  <c r="U4" i="18"/>
  <c r="T4" i="18"/>
  <c r="U703" i="18"/>
  <c r="T703" i="18"/>
  <c r="U699" i="18"/>
  <c r="T699" i="18"/>
  <c r="U695" i="18"/>
  <c r="T695" i="18"/>
  <c r="U691" i="18"/>
  <c r="T691" i="18"/>
  <c r="U687" i="18"/>
  <c r="T687" i="18"/>
  <c r="U683" i="18"/>
  <c r="T683" i="18"/>
  <c r="U679" i="18"/>
  <c r="T679" i="18"/>
  <c r="U675" i="18"/>
  <c r="T675" i="18"/>
  <c r="U671" i="18"/>
  <c r="T671" i="18"/>
  <c r="U667" i="18"/>
  <c r="T667" i="18"/>
  <c r="U663" i="18"/>
  <c r="T663" i="18"/>
  <c r="U659" i="18"/>
  <c r="T659" i="18"/>
  <c r="U655" i="18"/>
  <c r="T655" i="18"/>
  <c r="U651" i="18"/>
  <c r="T651" i="18"/>
  <c r="U647" i="18"/>
  <c r="T647" i="18"/>
  <c r="U643" i="18"/>
  <c r="T643" i="18"/>
  <c r="U639" i="18"/>
  <c r="T639" i="18"/>
  <c r="U635" i="18"/>
  <c r="T635" i="18"/>
  <c r="U631" i="18"/>
  <c r="T631" i="18"/>
  <c r="U627" i="18"/>
  <c r="T627" i="18"/>
  <c r="U623" i="18"/>
  <c r="T623" i="18"/>
  <c r="U619" i="18"/>
  <c r="T619" i="18"/>
  <c r="U615" i="18"/>
  <c r="T615" i="18"/>
  <c r="U611" i="18"/>
  <c r="T611" i="18"/>
  <c r="U607" i="18"/>
  <c r="T607" i="18"/>
  <c r="U603" i="18"/>
  <c r="T603" i="18"/>
  <c r="U599" i="18"/>
  <c r="T599" i="18"/>
  <c r="U595" i="18"/>
  <c r="T595" i="18"/>
  <c r="U591" i="18"/>
  <c r="T591" i="18"/>
  <c r="U587" i="18"/>
  <c r="T587" i="18"/>
  <c r="U583" i="18"/>
  <c r="T583" i="18"/>
  <c r="U579" i="18"/>
  <c r="T579" i="18"/>
  <c r="U575" i="18"/>
  <c r="T575" i="18"/>
  <c r="U571" i="18"/>
  <c r="T571" i="18"/>
  <c r="U567" i="18"/>
  <c r="T567" i="18"/>
  <c r="U563" i="18"/>
  <c r="T563" i="18"/>
  <c r="U559" i="18"/>
  <c r="T559" i="18"/>
  <c r="U555" i="18"/>
  <c r="T555" i="18"/>
  <c r="U551" i="18"/>
  <c r="T551" i="18"/>
  <c r="U547" i="18"/>
  <c r="T547" i="18"/>
  <c r="U543" i="18"/>
  <c r="T543" i="18"/>
  <c r="U539" i="18"/>
  <c r="T539" i="18"/>
  <c r="U535" i="18"/>
  <c r="T535" i="18"/>
  <c r="U531" i="18"/>
  <c r="T531" i="18"/>
  <c r="U527" i="18"/>
  <c r="T527" i="18"/>
  <c r="U523" i="18"/>
  <c r="T523" i="18"/>
  <c r="U519" i="18"/>
  <c r="T519" i="18"/>
  <c r="U515" i="18"/>
  <c r="T515" i="18"/>
  <c r="U511" i="18"/>
  <c r="T511" i="18"/>
  <c r="U507" i="18"/>
  <c r="T507" i="18"/>
  <c r="T503" i="18"/>
  <c r="T499" i="18"/>
  <c r="U495" i="18"/>
  <c r="T495" i="18"/>
  <c r="U491" i="18"/>
  <c r="T491" i="18"/>
  <c r="U487" i="18"/>
  <c r="T487" i="18"/>
  <c r="U483" i="18"/>
  <c r="T483" i="18"/>
  <c r="U479" i="18"/>
  <c r="T479" i="18"/>
  <c r="U475" i="18"/>
  <c r="T475" i="18"/>
  <c r="U471" i="18"/>
  <c r="T471" i="18"/>
  <c r="U467" i="18"/>
  <c r="T467" i="18"/>
  <c r="U463" i="18"/>
  <c r="T463" i="18"/>
  <c r="U459" i="18"/>
  <c r="T459" i="18"/>
  <c r="U455" i="18"/>
  <c r="T455" i="18"/>
  <c r="U451" i="18"/>
  <c r="T451" i="18"/>
  <c r="U447" i="18"/>
  <c r="T447" i="18"/>
  <c r="U443" i="18"/>
  <c r="T443" i="18"/>
  <c r="U439" i="18"/>
  <c r="T439" i="18"/>
  <c r="U435" i="18"/>
  <c r="T435" i="18"/>
  <c r="U431" i="18"/>
  <c r="T431" i="18"/>
  <c r="U427" i="18"/>
  <c r="T427" i="18"/>
  <c r="U423" i="18"/>
  <c r="T423" i="18"/>
  <c r="U419" i="18"/>
  <c r="T419" i="18"/>
  <c r="U415" i="18"/>
  <c r="T415" i="18"/>
  <c r="U411" i="18"/>
  <c r="T411" i="18"/>
  <c r="U407" i="18"/>
  <c r="T407" i="18"/>
  <c r="U403" i="18"/>
  <c r="T403" i="18"/>
  <c r="U399" i="18"/>
  <c r="T399" i="18"/>
  <c r="U395" i="18"/>
  <c r="T395" i="18"/>
  <c r="U391" i="18"/>
  <c r="T391" i="18"/>
  <c r="U387" i="18"/>
  <c r="T387" i="18"/>
  <c r="U383" i="18"/>
  <c r="T383" i="18"/>
  <c r="T379" i="18"/>
  <c r="U375" i="18"/>
  <c r="T375" i="18"/>
  <c r="U371" i="18"/>
  <c r="T371" i="18"/>
  <c r="U367" i="18"/>
  <c r="T367" i="18"/>
  <c r="U363" i="18"/>
  <c r="T363" i="18"/>
  <c r="U359" i="18"/>
  <c r="T359" i="18"/>
  <c r="U355" i="18"/>
  <c r="T355" i="18"/>
  <c r="U351" i="18"/>
  <c r="T351" i="18"/>
  <c r="U347" i="18"/>
  <c r="T347" i="18"/>
  <c r="U343" i="18"/>
  <c r="T343" i="18"/>
  <c r="U339" i="18"/>
  <c r="T339" i="18"/>
  <c r="U335" i="18"/>
  <c r="T335" i="18"/>
  <c r="U331" i="18"/>
  <c r="T331" i="18"/>
  <c r="U327" i="18"/>
  <c r="T327" i="18"/>
  <c r="U323" i="18"/>
  <c r="T323" i="18"/>
  <c r="U319" i="18"/>
  <c r="T319" i="18"/>
  <c r="U315" i="18"/>
  <c r="T315" i="18"/>
  <c r="U311" i="18"/>
  <c r="T311" i="18"/>
  <c r="U307" i="18"/>
  <c r="T307" i="18"/>
  <c r="U303" i="18"/>
  <c r="T303" i="18"/>
  <c r="U299" i="18"/>
  <c r="T299" i="18"/>
  <c r="U295" i="18"/>
  <c r="T295" i="18"/>
  <c r="U291" i="18"/>
  <c r="T291" i="18"/>
  <c r="U287" i="18"/>
  <c r="T287" i="18"/>
  <c r="U283" i="18"/>
  <c r="T283" i="18"/>
  <c r="U279" i="18"/>
  <c r="T279" i="18"/>
  <c r="U275" i="18"/>
  <c r="T275" i="18"/>
  <c r="U271" i="18"/>
  <c r="T271" i="18"/>
  <c r="U267" i="18"/>
  <c r="T267" i="18"/>
  <c r="U263" i="18"/>
  <c r="T263" i="18"/>
  <c r="U259" i="18"/>
  <c r="T259" i="18"/>
  <c r="U255" i="18"/>
  <c r="T255" i="18"/>
  <c r="U251" i="18"/>
  <c r="T251" i="18"/>
  <c r="T247" i="18"/>
  <c r="U243" i="18"/>
  <c r="T243" i="18"/>
  <c r="U239" i="18"/>
  <c r="T239" i="18"/>
  <c r="U235" i="18"/>
  <c r="T235" i="18"/>
  <c r="U231" i="18"/>
  <c r="T231" i="18"/>
  <c r="U227" i="18"/>
  <c r="T227" i="18"/>
  <c r="U223" i="18"/>
  <c r="T223" i="18"/>
  <c r="U219" i="18"/>
  <c r="T219" i="18"/>
  <c r="U215" i="18"/>
  <c r="T215" i="18"/>
  <c r="U211" i="18"/>
  <c r="T211" i="18"/>
  <c r="U207" i="18"/>
  <c r="T207" i="18"/>
  <c r="U203" i="18"/>
  <c r="T203" i="18"/>
  <c r="U199" i="18"/>
  <c r="T199" i="18"/>
  <c r="U195" i="18"/>
  <c r="T195" i="18"/>
  <c r="U191" i="18"/>
  <c r="T191" i="18"/>
  <c r="U187" i="18"/>
  <c r="T187" i="18"/>
  <c r="T183" i="18"/>
  <c r="U179" i="18"/>
  <c r="T179" i="18"/>
  <c r="U175" i="18"/>
  <c r="T175" i="18"/>
  <c r="U171" i="18"/>
  <c r="T171" i="18"/>
  <c r="U167" i="18"/>
  <c r="T167" i="18"/>
  <c r="U163" i="18"/>
  <c r="T163" i="18"/>
  <c r="U159" i="18"/>
  <c r="T159" i="18"/>
  <c r="U155" i="18"/>
  <c r="T155" i="18"/>
  <c r="U151" i="18"/>
  <c r="T151" i="18"/>
  <c r="U147" i="18"/>
  <c r="T147" i="18"/>
  <c r="U143" i="18"/>
  <c r="T143" i="18"/>
  <c r="U139" i="18"/>
  <c r="T139" i="18"/>
  <c r="U135" i="18"/>
  <c r="T135" i="18"/>
  <c r="U131" i="18"/>
  <c r="T131" i="18"/>
  <c r="U127" i="18"/>
  <c r="T127" i="18"/>
  <c r="U123" i="18"/>
  <c r="T123" i="18"/>
  <c r="T119" i="18"/>
  <c r="U115" i="18"/>
  <c r="T115" i="18"/>
  <c r="U111" i="18"/>
  <c r="T111" i="18"/>
  <c r="U107" i="18"/>
  <c r="T107" i="18"/>
  <c r="U103" i="18"/>
  <c r="T103" i="18"/>
  <c r="U99" i="18"/>
  <c r="T99" i="18"/>
  <c r="U95" i="18"/>
  <c r="T95" i="18"/>
  <c r="U91" i="18"/>
  <c r="T91" i="18"/>
  <c r="U87" i="18"/>
  <c r="T87" i="18"/>
  <c r="U83" i="18"/>
  <c r="T83" i="18"/>
  <c r="U79" i="18"/>
  <c r="T79" i="18"/>
  <c r="U75" i="18"/>
  <c r="T75" i="18"/>
  <c r="U71" i="18"/>
  <c r="T71" i="18"/>
  <c r="U67" i="18"/>
  <c r="T67" i="18"/>
  <c r="U63" i="18"/>
  <c r="T63" i="18"/>
  <c r="U59" i="18"/>
  <c r="T59" i="18"/>
  <c r="U55" i="18"/>
  <c r="T55" i="18"/>
  <c r="U51" i="18"/>
  <c r="T51" i="18"/>
  <c r="U47" i="18"/>
  <c r="T47" i="18"/>
  <c r="U43" i="18"/>
  <c r="T43" i="18"/>
  <c r="U39" i="18"/>
  <c r="T39" i="18"/>
  <c r="U35" i="18"/>
  <c r="T35" i="18"/>
  <c r="U31" i="18"/>
  <c r="T31" i="18"/>
  <c r="U27" i="18"/>
  <c r="T27" i="18"/>
  <c r="U23" i="18"/>
  <c r="T23" i="18"/>
  <c r="U19" i="18"/>
  <c r="T19" i="18"/>
  <c r="U15" i="18"/>
  <c r="T15" i="18"/>
  <c r="U11" i="18"/>
  <c r="T11" i="18"/>
  <c r="U7" i="18"/>
  <c r="T7" i="18"/>
  <c r="U3" i="18"/>
  <c r="T3" i="18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389" i="1"/>
  <c r="C128" i="21" l="1"/>
  <c r="C129" i="21"/>
  <c r="C130" i="21"/>
  <c r="C131" i="21"/>
  <c r="C132" i="21"/>
  <c r="C133" i="21"/>
  <c r="C134" i="21"/>
  <c r="C135" i="21"/>
  <c r="C136" i="21"/>
  <c r="C137" i="21"/>
  <c r="C138" i="21"/>
  <c r="C139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L1389" i="1" l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C3" i="21" l="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" i="21"/>
  <c r="M1202" i="1" l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2" i="1"/>
</calcChain>
</file>

<file path=xl/sharedStrings.xml><?xml version="1.0" encoding="utf-8"?>
<sst xmlns="http://schemas.openxmlformats.org/spreadsheetml/2006/main" count="19160" uniqueCount="264">
  <si>
    <t xml:space="preserve">1 </t>
  </si>
  <si>
    <t>Alabama</t>
  </si>
  <si>
    <t>Florida State</t>
  </si>
  <si>
    <t>Ohio State</t>
  </si>
  <si>
    <t>Michigan</t>
  </si>
  <si>
    <t>LSU</t>
  </si>
  <si>
    <t>Clemson</t>
  </si>
  <si>
    <t>Texas</t>
  </si>
  <si>
    <t>Mississippi</t>
  </si>
  <si>
    <t>Auburn</t>
  </si>
  <si>
    <t>UCLA</t>
  </si>
  <si>
    <t>Georgia</t>
  </si>
  <si>
    <t>USC</t>
  </si>
  <si>
    <t>Notre Dame</t>
  </si>
  <si>
    <t>Florida</t>
  </si>
  <si>
    <t>Tennessee</t>
  </si>
  <si>
    <t>Oklahoma</t>
  </si>
  <si>
    <t>Texas A&amp;M</t>
  </si>
  <si>
    <t>Michigan State</t>
  </si>
  <si>
    <t>Stanford</t>
  </si>
  <si>
    <t>TCU</t>
  </si>
  <si>
    <t>Miami (FL)</t>
  </si>
  <si>
    <t>California</t>
  </si>
  <si>
    <t>Penn State</t>
  </si>
  <si>
    <t>North Carolina</t>
  </si>
  <si>
    <t>Mississippi State</t>
  </si>
  <si>
    <t>Nebraska</t>
  </si>
  <si>
    <t>South Carolina</t>
  </si>
  <si>
    <t>Oregon</t>
  </si>
  <si>
    <t>Kentucky</t>
  </si>
  <si>
    <t>Arizona State</t>
  </si>
  <si>
    <t>Pittsburgh</t>
  </si>
  <si>
    <t>Arkansas</t>
  </si>
  <si>
    <t>Duke</t>
  </si>
  <si>
    <t>Utah</t>
  </si>
  <si>
    <t>Wisconsin</t>
  </si>
  <si>
    <t>Louisville</t>
  </si>
  <si>
    <t>Washington</t>
  </si>
  <si>
    <t>West Virginia</t>
  </si>
  <si>
    <t>Maryland</t>
  </si>
  <si>
    <t>Oregon State</t>
  </si>
  <si>
    <t>Houston</t>
  </si>
  <si>
    <t>Iowa</t>
  </si>
  <si>
    <t>Virginia Tech</t>
  </si>
  <si>
    <t>North Carolina State</t>
  </si>
  <si>
    <t>Arizona</t>
  </si>
  <si>
    <t>Missouri</t>
  </si>
  <si>
    <t>Texas Tech</t>
  </si>
  <si>
    <t>Oklahoma State</t>
  </si>
  <si>
    <t>Northwestern</t>
  </si>
  <si>
    <t>Brigham Young</t>
  </si>
  <si>
    <t>Minnesota</t>
  </si>
  <si>
    <t>Washington State</t>
  </si>
  <si>
    <t>Iowa State</t>
  </si>
  <si>
    <t>Vanderbilt</t>
  </si>
  <si>
    <t>UCF</t>
  </si>
  <si>
    <t>Baylor</t>
  </si>
  <si>
    <t>Boise State</t>
  </si>
  <si>
    <t>Indiana</t>
  </si>
  <si>
    <t>Syracuse</t>
  </si>
  <si>
    <t>Temple</t>
  </si>
  <si>
    <t>Virginia</t>
  </si>
  <si>
    <t>Wake Forest</t>
  </si>
  <si>
    <t>Colorado State</t>
  </si>
  <si>
    <t>Memphis</t>
  </si>
  <si>
    <t>Western Michigan</t>
  </si>
  <si>
    <t>Colorado</t>
  </si>
  <si>
    <t>Marshall</t>
  </si>
  <si>
    <t>Cincinnati</t>
  </si>
  <si>
    <t>Georgia Tech</t>
  </si>
  <si>
    <t>Illinois</t>
  </si>
  <si>
    <t>UNLV</t>
  </si>
  <si>
    <t>San Diego State</t>
  </si>
  <si>
    <t>South Florida</t>
  </si>
  <si>
    <t>Purdue</t>
  </si>
  <si>
    <t>Southern Methodist</t>
  </si>
  <si>
    <t>Kansas State</t>
  </si>
  <si>
    <t>Georgia Southern</t>
  </si>
  <si>
    <t>Fresno State</t>
  </si>
  <si>
    <t>Rutgers</t>
  </si>
  <si>
    <t>Southern Miss</t>
  </si>
  <si>
    <t>East Carolina</t>
  </si>
  <si>
    <t>Boston College</t>
  </si>
  <si>
    <t>Florida Atlantic</t>
  </si>
  <si>
    <t>Miami (OH)</t>
  </si>
  <si>
    <t>Kansas</t>
  </si>
  <si>
    <t>Middle Tennessee State</t>
  </si>
  <si>
    <t>Western Kentucky</t>
  </si>
  <si>
    <t>Arkansas State</t>
  </si>
  <si>
    <t>Louisiana Tech</t>
  </si>
  <si>
    <t>Utah State</t>
  </si>
  <si>
    <t>Tulane</t>
  </si>
  <si>
    <t>Tulsa</t>
  </si>
  <si>
    <t>South Alabama</t>
  </si>
  <si>
    <t>Texas State</t>
  </si>
  <si>
    <t>Air Force</t>
  </si>
  <si>
    <t>Army</t>
  </si>
  <si>
    <t>Navy</t>
  </si>
  <si>
    <t>Toledo</t>
  </si>
  <si>
    <t>Troy</t>
  </si>
  <si>
    <t>Massachusetts</t>
  </si>
  <si>
    <t>Ranking</t>
  </si>
  <si>
    <t>Logo</t>
  </si>
  <si>
    <t>Team</t>
  </si>
  <si>
    <t>Total</t>
  </si>
  <si>
    <t>5 Stars</t>
  </si>
  <si>
    <t>4 Stars</t>
  </si>
  <si>
    <t>3 Stars</t>
  </si>
  <si>
    <t>Average</t>
  </si>
  <si>
    <t>Recruiting Points</t>
  </si>
  <si>
    <t>Year</t>
  </si>
  <si>
    <t>San Jose State</t>
  </si>
  <si>
    <t>Northern Illinois</t>
  </si>
  <si>
    <t>Texas-San Antonio</t>
  </si>
  <si>
    <t>Louisiana-Lafayette</t>
  </si>
  <si>
    <t>North Texas</t>
  </si>
  <si>
    <t>Bowling Green</t>
  </si>
  <si>
    <t>Connecticut</t>
  </si>
  <si>
    <t>Appalachian State</t>
  </si>
  <si>
    <t>Florida International</t>
  </si>
  <si>
    <t>Louisiana-Monroe</t>
  </si>
  <si>
    <t>Wyoming</t>
  </si>
  <si>
    <t>Nevada</t>
  </si>
  <si>
    <t>New Mexico</t>
  </si>
  <si>
    <t>Rice</t>
  </si>
  <si>
    <t>Ball State</t>
  </si>
  <si>
    <t>Idaho</t>
  </si>
  <si>
    <t>Central Michigan</t>
  </si>
  <si>
    <t>Hawaii</t>
  </si>
  <si>
    <t>UAB</t>
  </si>
  <si>
    <t>Ohio</t>
  </si>
  <si>
    <t>Kent State</t>
  </si>
  <si>
    <t>UTEP</t>
  </si>
  <si>
    <t>New Mexico State</t>
  </si>
  <si>
    <t>Eastern Michigan</t>
  </si>
  <si>
    <t>Akron</t>
  </si>
  <si>
    <t>Buffalo</t>
  </si>
  <si>
    <t>Wins</t>
  </si>
  <si>
    <t>Old Dominion</t>
  </si>
  <si>
    <t>Georgia State</t>
  </si>
  <si>
    <t>Charlotte</t>
  </si>
  <si>
    <t>Texas Christian</t>
  </si>
  <si>
    <t>Central Florida</t>
  </si>
  <si>
    <t>ACC</t>
  </si>
  <si>
    <t>American</t>
  </si>
  <si>
    <t>Big 12</t>
  </si>
  <si>
    <t>Big Ten</t>
  </si>
  <si>
    <t>CUSA</t>
  </si>
  <si>
    <t>Ind</t>
  </si>
  <si>
    <t>MWC</t>
  </si>
  <si>
    <t>Sun Belt</t>
  </si>
  <si>
    <t>Polls</t>
  </si>
  <si>
    <t>Rk</t>
  </si>
  <si>
    <t>School</t>
  </si>
  <si>
    <t>Conf</t>
  </si>
  <si>
    <t>W</t>
  </si>
  <si>
    <t>L</t>
  </si>
  <si>
    <t>Pct</t>
  </si>
  <si>
    <t>Pts</t>
  </si>
  <si>
    <t>SRS</t>
  </si>
  <si>
    <t>SOS</t>
  </si>
  <si>
    <t>AP Pre</t>
  </si>
  <si>
    <t>AP High</t>
  </si>
  <si>
    <t>AP Post</t>
  </si>
  <si>
    <t>Notes</t>
  </si>
  <si>
    <t>ACC (Atlantic)</t>
  </si>
  <si>
    <t>ACC (Coastal)</t>
  </si>
  <si>
    <t>Overall</t>
  </si>
  <si>
    <t>Conference</t>
  </si>
  <si>
    <t>American (East)</t>
  </si>
  <si>
    <t>American (West)</t>
  </si>
  <si>
    <t>Big Ten (East)</t>
  </si>
  <si>
    <t>Big Ten (West)</t>
  </si>
  <si>
    <t>CUSA (East)</t>
  </si>
  <si>
    <t>Southern Mississippi</t>
  </si>
  <si>
    <t>CUSA (West)</t>
  </si>
  <si>
    <t>Texas-El Paso</t>
  </si>
  <si>
    <t>Bowling Green State</t>
  </si>
  <si>
    <t>MAC (East)</t>
  </si>
  <si>
    <t>MAC (West)</t>
  </si>
  <si>
    <t>MWC (Mountain)</t>
  </si>
  <si>
    <t>MWC (West)</t>
  </si>
  <si>
    <t>Nevada-Las Vegas</t>
  </si>
  <si>
    <t>Pac-12 (North)</t>
  </si>
  <si>
    <t>Pac-12 (South)</t>
  </si>
  <si>
    <t>Southern California</t>
  </si>
  <si>
    <t>SEC (East)</t>
  </si>
  <si>
    <t>SEC (West)</t>
  </si>
  <si>
    <t>Louisiana State</t>
  </si>
  <si>
    <t>Alabama-Birmingham</t>
  </si>
  <si>
    <t>Big Ten (Leaders)</t>
  </si>
  <si>
    <t>Big Ten (Legends)</t>
  </si>
  <si>
    <t>Big East</t>
  </si>
  <si>
    <t>WAC</t>
  </si>
  <si>
    <t>Big 12 (North)</t>
  </si>
  <si>
    <t>Big 12 (South)</t>
  </si>
  <si>
    <t>record adjusted to 0-0-0 by NCAA</t>
  </si>
  <si>
    <t>Pac-10</t>
  </si>
  <si>
    <t>record adjusted to 10-3-0 by NCAA</t>
  </si>
  <si>
    <t>record adjusted to 0-5-0 by NCAA</t>
  </si>
  <si>
    <t>record adjusted to 0-6-0 by NCAA</t>
  </si>
  <si>
    <t>record adjusted to 2-6-0 by NCAA</t>
  </si>
  <si>
    <t>record adjusted to 0-7-0 by NCAA</t>
  </si>
  <si>
    <t>record adjusted to 0-1-0 by NCAA</t>
  </si>
  <si>
    <t>record adjusted to 0-2-0 by NCAA</t>
  </si>
  <si>
    <t>Florida A&amp;M</t>
  </si>
  <si>
    <t>record adjusted to 11-0-0 by NCAA</t>
  </si>
  <si>
    <t xml:space="preserve">Conference W </t>
  </si>
  <si>
    <t>Conference L</t>
  </si>
  <si>
    <t>Pct Conf</t>
  </si>
  <si>
    <t>PF</t>
  </si>
  <si>
    <t>PA</t>
  </si>
  <si>
    <t>SIMPLE RATING SYSTEM; a rating system that takes into account average point differential and strength of schedule. The rated denominated in points above/below average, where zero is average</t>
  </si>
  <si>
    <t>1-2 Stars</t>
  </si>
  <si>
    <t>AP Curr</t>
  </si>
  <si>
    <t>3 Year Average</t>
  </si>
  <si>
    <t>https://www.sports-reference.com/cfb/years/2016-standings.html</t>
  </si>
  <si>
    <t>wins by school from</t>
  </si>
  <si>
    <t>ACC (Atlantic)</t>
  </si>
  <si>
    <t>ACC (Coastal)</t>
  </si>
  <si>
    <t>Pitt</t>
  </si>
  <si>
    <t>American (East)</t>
  </si>
  <si>
    <t>American (West)</t>
  </si>
  <si>
    <t>SMU</t>
  </si>
  <si>
    <t>Big Ten (East)</t>
  </si>
  <si>
    <t>Big Ten (West)</t>
  </si>
  <si>
    <t>CUSA (East)</t>
  </si>
  <si>
    <t>CUSA (West)</t>
  </si>
  <si>
    <t>UTSA</t>
  </si>
  <si>
    <t>MAC (East)</t>
  </si>
  <si>
    <t>MAC (West)</t>
  </si>
  <si>
    <t>MWC (Mountain)</t>
  </si>
  <si>
    <t>MWC (West)</t>
  </si>
  <si>
    <t>Pac-12 (North)</t>
  </si>
  <si>
    <t>Pac-12 (South)</t>
  </si>
  <si>
    <t>SEC (East)</t>
  </si>
  <si>
    <t>SEC (West)</t>
  </si>
  <si>
    <t>Ole Miss</t>
  </si>
  <si>
    <t>Coastal Carolina</t>
  </si>
  <si>
    <t>Recruits</t>
  </si>
  <si>
    <t>Wins by Year</t>
  </si>
  <si>
    <t>Recruit rankings from</t>
  </si>
  <si>
    <t>https://n.rivals.com/team_rankings/2018/all-teams/football</t>
  </si>
  <si>
    <t>Recruiting Avg</t>
  </si>
  <si>
    <t>Recruiting Avg Adj</t>
  </si>
  <si>
    <t>3 Yr Avg Recruit</t>
  </si>
  <si>
    <t>4 Yr Avg Recruit</t>
  </si>
  <si>
    <t>Ben Roethlisberger's Senior Year at Miami (OH) lands them in the Top 10</t>
  </si>
  <si>
    <t>TCU's 2008 season was one of the biggest ever outliers in the Top Ten</t>
  </si>
  <si>
    <t>San Jose State, Northern Illinois, and Utah State all cracked the top 25</t>
  </si>
  <si>
    <t>USC's 2009 campaign was a huge disappointment given their level of talent</t>
  </si>
  <si>
    <t>Conference Translated</t>
  </si>
  <si>
    <t>MAC</t>
  </si>
  <si>
    <t>SEC</t>
  </si>
  <si>
    <t>Season Count</t>
  </si>
  <si>
    <t>AP Post Adjusted</t>
  </si>
  <si>
    <t>Recruit data</t>
  </si>
  <si>
    <t>class of 2017 put in for year = 2017</t>
  </si>
  <si>
    <t xml:space="preserve">Results data </t>
  </si>
  <si>
    <t>schools ordered by conference and results, not rankings</t>
  </si>
  <si>
    <t>https://www.sports-reference.com/cfb/years/2018-standings.html</t>
  </si>
  <si>
    <t>Liberty</t>
  </si>
  <si>
    <t>Sun Belt (East)</t>
  </si>
  <si>
    <t>Sun Belt (West)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</si>
</sst>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8">
    <font>
      <sz val="11"/>
      <color theme="1"/>
      <name val="Calibri"/>
      <family val="2"/>
      <scheme val="minor"/>
    </font>
    <font>
      <sz val="9"/>
      <color rgb="FF1D2933"/>
      <name val="Arial"/>
      <family val="2"/>
    </font>
    <font>
      <sz val="9"/>
      <color rgb="FF0A4EA3"/>
      <name val="Inherit"/>
    </font>
    <font>
      <u/>
      <sz val="11"/>
      <color theme="10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1"/>
      <color theme="1"/>
      <name val="Calibri"/>
      <family val="2"/>
      <scheme val="minor"/>
    </font>
    <font>
      <sz val="9"/>
      <color rgb="FF0D74CF"/>
      <name val="Inherit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ck">
        <color rgb="FFE8E9EA"/>
      </bottom>
      <diagonal/>
    </border>
    <border>
      <left/>
      <right/>
      <top style="thick">
        <color rgb="FF000000"/>
      </top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43" fontId="6" fillId="0" borderId="0" applyFont="0" applyFill="0" applyBorder="0" applyAlignment="0" applyProtection="0"/>
  </cellStyleXfs>
  <cellXfs count="26">
    <xf numFmtId="0" fontId="0" fillId="0" borderId="0" xfId="0"/>
    <xf numFmtId="0" fontId="0" fillId="2" borderId="0" xfId="0" applyFill="1"/>
    <xf numFmtId="0" fontId="1" fillId="2" borderId="1" xfId="0" applyFont="1" applyFill="1" applyBorder="1" applyAlignment="1">
      <alignment horizontal="left" vertical="center" wrapText="1" indent="1"/>
    </xf>
    <xf numFmtId="0" fontId="2" fillId="2" borderId="1" xfId="0" applyFont="1" applyFill="1" applyBorder="1" applyAlignment="1">
      <alignment horizontal="left" vertical="center" wrapText="1" indent="1"/>
    </xf>
    <xf numFmtId="0" fontId="3" fillId="2" borderId="1" xfId="1" applyFill="1" applyBorder="1" applyAlignment="1">
      <alignment horizontal="left" vertical="center" wrapText="1" indent="1"/>
    </xf>
    <xf numFmtId="0" fontId="3" fillId="2" borderId="0" xfId="1" applyFill="1" applyAlignment="1">
      <alignment vertical="center" wrapText="1"/>
    </xf>
    <xf numFmtId="0" fontId="5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vertical="center" wrapText="1"/>
    </xf>
    <xf numFmtId="0" fontId="3" fillId="2" borderId="2" xfId="1" applyFill="1" applyBorder="1" applyAlignment="1">
      <alignment vertical="center" wrapText="1"/>
    </xf>
    <xf numFmtId="0" fontId="5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center" vertical="center" wrapText="1"/>
    </xf>
    <xf numFmtId="43" fontId="0" fillId="0" borderId="0" xfId="2" applyFont="1"/>
    <xf numFmtId="2" fontId="0" fillId="0" borderId="0" xfId="0" applyNumberFormat="1"/>
    <xf numFmtId="2" fontId="1" fillId="2" borderId="1" xfId="0" applyNumberFormat="1" applyFont="1" applyFill="1" applyBorder="1" applyAlignment="1">
      <alignment horizontal="left" vertical="center" wrapText="1" indent="1"/>
    </xf>
    <xf numFmtId="0" fontId="3" fillId="0" borderId="0" xfId="1"/>
    <xf numFmtId="0" fontId="1" fillId="2" borderId="1" xfId="0" applyFont="1" applyFill="1" applyBorder="1" applyAlignment="1">
      <alignment vertical="center" wrapText="1"/>
    </xf>
    <xf numFmtId="0" fontId="3" fillId="2" borderId="1" xfId="1" applyFill="1" applyBorder="1" applyAlignment="1">
      <alignment vertical="center" wrapText="1"/>
    </xf>
    <xf numFmtId="43" fontId="0" fillId="3" borderId="0" xfId="2" applyFont="1" applyFill="1"/>
    <xf numFmtId="43" fontId="5" fillId="3" borderId="0" xfId="2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left" vertical="center" wrapText="1" indent="1"/>
    </xf>
    <xf numFmtId="43" fontId="0" fillId="0" borderId="0" xfId="2" applyNumberFormat="1" applyFont="1"/>
    <xf numFmtId="0" fontId="1" fillId="2" borderId="0" xfId="0" applyFont="1" applyFill="1" applyBorder="1" applyAlignment="1">
      <alignment horizontal="left" vertical="center" wrapText="1" indent="1"/>
    </xf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syracuse.rivals.com/commitments" TargetMode="External"/><Relationship Id="rId21" Type="http://schemas.openxmlformats.org/officeDocument/2006/relationships/hyperlink" Target="https://uga.rivals.com/commitments" TargetMode="External"/><Relationship Id="rId324" Type="http://schemas.openxmlformats.org/officeDocument/2006/relationships/hyperlink" Target="https://pittsburgh.rivals.com/commitments/football/2017" TargetMode="External"/><Relationship Id="rId531" Type="http://schemas.openxmlformats.org/officeDocument/2006/relationships/hyperlink" Target="https://smu.rivals.com/commitments/football/2018" TargetMode="External"/><Relationship Id="rId170" Type="http://schemas.openxmlformats.org/officeDocument/2006/relationships/hyperlink" Target="https://middletennessee.rivals.com/commitments" TargetMode="External"/><Relationship Id="rId268" Type="http://schemas.openxmlformats.org/officeDocument/2006/relationships/hyperlink" Target="https://tamu.rivals.com/commitments/football/2017" TargetMode="External"/><Relationship Id="rId475" Type="http://schemas.openxmlformats.org/officeDocument/2006/relationships/hyperlink" Target="https://tcu.rivals.com/commitments/football/2018" TargetMode="External"/><Relationship Id="rId32" Type="http://schemas.openxmlformats.org/officeDocument/2006/relationships/image" Target="../media/image16.gif"/><Relationship Id="rId128" Type="http://schemas.openxmlformats.org/officeDocument/2006/relationships/image" Target="../media/image64.gif"/><Relationship Id="rId335" Type="http://schemas.openxmlformats.org/officeDocument/2006/relationships/image" Target="../media/image169.jpeg"/><Relationship Id="rId542" Type="http://schemas.openxmlformats.org/officeDocument/2006/relationships/hyperlink" Target="https://northtexas.rivals.com/commitments/football/2018" TargetMode="External"/><Relationship Id="rId181" Type="http://schemas.openxmlformats.org/officeDocument/2006/relationships/hyperlink" Target="https://tulsa.rivals.com/commitments" TargetMode="External"/><Relationship Id="rId402" Type="http://schemas.openxmlformats.org/officeDocument/2006/relationships/hyperlink" Target="https://houston.rivals.com/commitments/football/2017" TargetMode="External"/><Relationship Id="rId279" Type="http://schemas.openxmlformats.org/officeDocument/2006/relationships/image" Target="../media/image141.jpeg"/><Relationship Id="rId486" Type="http://schemas.openxmlformats.org/officeDocument/2006/relationships/hyperlink" Target="https://missouri.rivals.com/commitments/football/2018" TargetMode="External"/><Relationship Id="rId43" Type="http://schemas.openxmlformats.org/officeDocument/2006/relationships/hyperlink" Target="https://cal.rivals.com/commitments" TargetMode="External"/><Relationship Id="rId139" Type="http://schemas.openxmlformats.org/officeDocument/2006/relationships/hyperlink" Target="https://illinois.rivals.com/commitments" TargetMode="External"/><Relationship Id="rId346" Type="http://schemas.openxmlformats.org/officeDocument/2006/relationships/hyperlink" Target="https://missouri.rivals.com/commitments/football/2017" TargetMode="External"/><Relationship Id="rId192" Type="http://schemas.openxmlformats.org/officeDocument/2006/relationships/image" Target="../media/image98.gif"/><Relationship Id="rId206" Type="http://schemas.openxmlformats.org/officeDocument/2006/relationships/image" Target="../media/image107.png"/><Relationship Id="rId413" Type="http://schemas.openxmlformats.org/officeDocument/2006/relationships/image" Target="../media/image208.jpeg"/><Relationship Id="rId497" Type="http://schemas.openxmlformats.org/officeDocument/2006/relationships/hyperlink" Target="https://illinois.rivals.com/commitments/football/2018" TargetMode="External"/><Relationship Id="rId12" Type="http://schemas.openxmlformats.org/officeDocument/2006/relationships/image" Target="../media/image6.gif"/><Relationship Id="rId108" Type="http://schemas.openxmlformats.org/officeDocument/2006/relationships/image" Target="../media/image54.gif"/><Relationship Id="rId315" Type="http://schemas.openxmlformats.org/officeDocument/2006/relationships/image" Target="../media/image159.jpeg"/><Relationship Id="rId357" Type="http://schemas.openxmlformats.org/officeDocument/2006/relationships/image" Target="../media/image180.jpeg"/><Relationship Id="rId522" Type="http://schemas.openxmlformats.org/officeDocument/2006/relationships/hyperlink" Target="https://southernmiss.rivals.com/commitments/football/2018" TargetMode="External"/><Relationship Id="rId54" Type="http://schemas.openxmlformats.org/officeDocument/2006/relationships/image" Target="../media/image27.gif"/><Relationship Id="rId96" Type="http://schemas.openxmlformats.org/officeDocument/2006/relationships/image" Target="../media/image48.gif"/><Relationship Id="rId161" Type="http://schemas.openxmlformats.org/officeDocument/2006/relationships/hyperlink" Target="https://eastcarolina.rivals.com/commitments" TargetMode="External"/><Relationship Id="rId217" Type="http://schemas.openxmlformats.org/officeDocument/2006/relationships/image" Target="../media/image112.gif"/><Relationship Id="rId399" Type="http://schemas.openxmlformats.org/officeDocument/2006/relationships/image" Target="../media/image201.jpeg"/><Relationship Id="rId259" Type="http://schemas.openxmlformats.org/officeDocument/2006/relationships/image" Target="../media/image131.jpeg"/><Relationship Id="rId424" Type="http://schemas.openxmlformats.org/officeDocument/2006/relationships/hyperlink" Target="https://connecticut.rivals.com/commitments/football/2017" TargetMode="External"/><Relationship Id="rId466" Type="http://schemas.openxmlformats.org/officeDocument/2006/relationships/hyperlink" Target="https://ucla.rivals.com/commitments/football/2018" TargetMode="External"/><Relationship Id="rId23" Type="http://schemas.openxmlformats.org/officeDocument/2006/relationships/hyperlink" Target="https://usc.rivals.com/commitments" TargetMode="External"/><Relationship Id="rId119" Type="http://schemas.openxmlformats.org/officeDocument/2006/relationships/hyperlink" Target="https://temple.rivals.com/commitments" TargetMode="External"/><Relationship Id="rId270" Type="http://schemas.openxmlformats.org/officeDocument/2006/relationships/hyperlink" Target="https://miami.rivals.com/commitments/football/2017" TargetMode="External"/><Relationship Id="rId326" Type="http://schemas.openxmlformats.org/officeDocument/2006/relationships/hyperlink" Target="https://olemiss.rivals.com/commitments/football/2017" TargetMode="External"/><Relationship Id="rId533" Type="http://schemas.openxmlformats.org/officeDocument/2006/relationships/hyperlink" Target="https://wku.rivals.com/commitments/football/2018" TargetMode="External"/><Relationship Id="rId65" Type="http://schemas.openxmlformats.org/officeDocument/2006/relationships/hyperlink" Target="https://duke.rivals.com/commitments" TargetMode="External"/><Relationship Id="rId130" Type="http://schemas.openxmlformats.org/officeDocument/2006/relationships/image" Target="../media/image65.gif"/><Relationship Id="rId368" Type="http://schemas.openxmlformats.org/officeDocument/2006/relationships/hyperlink" Target="https://virginia.rivals.com/commitments/football/2017" TargetMode="External"/><Relationship Id="rId172" Type="http://schemas.openxmlformats.org/officeDocument/2006/relationships/hyperlink" Target="https://wku.rivals.com/commitments" TargetMode="External"/><Relationship Id="rId228" Type="http://schemas.openxmlformats.org/officeDocument/2006/relationships/hyperlink" Target="https://uab.rivals.com/commitments" TargetMode="External"/><Relationship Id="rId435" Type="http://schemas.openxmlformats.org/officeDocument/2006/relationships/image" Target="../media/image220.jpeg"/><Relationship Id="rId477" Type="http://schemas.openxmlformats.org/officeDocument/2006/relationships/hyperlink" Target="https://kentucky.rivals.com/commitments/football/2018" TargetMode="External"/><Relationship Id="rId281" Type="http://schemas.openxmlformats.org/officeDocument/2006/relationships/image" Target="../media/image142.jpeg"/><Relationship Id="rId337" Type="http://schemas.openxmlformats.org/officeDocument/2006/relationships/image" Target="../media/image170.jpeg"/><Relationship Id="rId502" Type="http://schemas.openxmlformats.org/officeDocument/2006/relationships/hyperlink" Target="https://arizona.rivals.com/commitments/football/2018" TargetMode="External"/><Relationship Id="rId34" Type="http://schemas.openxmlformats.org/officeDocument/2006/relationships/image" Target="../media/image17.gif"/><Relationship Id="rId76" Type="http://schemas.openxmlformats.org/officeDocument/2006/relationships/image" Target="../media/image38.gif"/><Relationship Id="rId141" Type="http://schemas.openxmlformats.org/officeDocument/2006/relationships/hyperlink" Target="https://unlv.rivals.com/commitments" TargetMode="External"/><Relationship Id="rId379" Type="http://schemas.openxmlformats.org/officeDocument/2006/relationships/image" Target="../media/image191.jpeg"/><Relationship Id="rId544" Type="http://schemas.openxmlformats.org/officeDocument/2006/relationships/hyperlink" Target="https://unlv.rivals.com/commitments/football/2018" TargetMode="External"/><Relationship Id="rId7" Type="http://schemas.openxmlformats.org/officeDocument/2006/relationships/hyperlink" Target="https://michigan.rivals.com/commitments" TargetMode="External"/><Relationship Id="rId183" Type="http://schemas.openxmlformats.org/officeDocument/2006/relationships/image" Target="../media/image93.gif"/><Relationship Id="rId239" Type="http://schemas.openxmlformats.org/officeDocument/2006/relationships/image" Target="../media/image124.gif"/><Relationship Id="rId390" Type="http://schemas.openxmlformats.org/officeDocument/2006/relationships/hyperlink" Target="https://utsa.rivals.com/commitments/football/2017" TargetMode="External"/><Relationship Id="rId404" Type="http://schemas.openxmlformats.org/officeDocument/2006/relationships/hyperlink" Target="https://navy.rivals.com/commitments/football/2017" TargetMode="External"/><Relationship Id="rId446" Type="http://schemas.openxmlformats.org/officeDocument/2006/relationships/hyperlink" Target="https://fiu.rivals.com/commitments/football/2017" TargetMode="External"/><Relationship Id="rId250" Type="http://schemas.openxmlformats.org/officeDocument/2006/relationships/hyperlink" Target="https://alabama.rivals.com/commitments/football/2017" TargetMode="External"/><Relationship Id="rId292" Type="http://schemas.openxmlformats.org/officeDocument/2006/relationships/hyperlink" Target="https://clemson.rivals.com/commitments/football/2017" TargetMode="External"/><Relationship Id="rId306" Type="http://schemas.openxmlformats.org/officeDocument/2006/relationships/hyperlink" Target="https://louisville.rivals.com/commitments/football/2017" TargetMode="External"/><Relationship Id="rId488" Type="http://schemas.openxmlformats.org/officeDocument/2006/relationships/hyperlink" Target="https://wisconsin.rivals.com/commitments/football/2018" TargetMode="External"/><Relationship Id="rId45" Type="http://schemas.openxmlformats.org/officeDocument/2006/relationships/hyperlink" Target="https://bwi.rivals.com/commitments" TargetMode="External"/><Relationship Id="rId87" Type="http://schemas.openxmlformats.org/officeDocument/2006/relationships/hyperlink" Target="https://ncstate.rivals.com/commitments" TargetMode="External"/><Relationship Id="rId110" Type="http://schemas.openxmlformats.org/officeDocument/2006/relationships/image" Target="../media/image55.png"/><Relationship Id="rId348" Type="http://schemas.openxmlformats.org/officeDocument/2006/relationships/hyperlink" Target="https://arizonastate.rivals.com/commitments/football/2017" TargetMode="External"/><Relationship Id="rId513" Type="http://schemas.openxmlformats.org/officeDocument/2006/relationships/hyperlink" Target="https://tulane.rivals.com/commitments/football/2018" TargetMode="External"/><Relationship Id="rId152" Type="http://schemas.openxmlformats.org/officeDocument/2006/relationships/image" Target="../media/image76.gif"/><Relationship Id="rId194" Type="http://schemas.openxmlformats.org/officeDocument/2006/relationships/image" Target="../media/image99.gif"/><Relationship Id="rId208" Type="http://schemas.openxmlformats.org/officeDocument/2006/relationships/image" Target="../media/image108.png"/><Relationship Id="rId415" Type="http://schemas.openxmlformats.org/officeDocument/2006/relationships/image" Target="../media/image209.jpeg"/><Relationship Id="rId457" Type="http://schemas.openxmlformats.org/officeDocument/2006/relationships/hyperlink" Target="https://floridastate.rivals.com/commitments/football/2018" TargetMode="External"/><Relationship Id="rId261" Type="http://schemas.openxmlformats.org/officeDocument/2006/relationships/image" Target="../media/image132.jpeg"/><Relationship Id="rId499" Type="http://schemas.openxmlformats.org/officeDocument/2006/relationships/hyperlink" Target="https://kansasstate.rivals.com/commitments/football/2018" TargetMode="External"/><Relationship Id="rId14" Type="http://schemas.openxmlformats.org/officeDocument/2006/relationships/image" Target="../media/image7.gif"/><Relationship Id="rId56" Type="http://schemas.openxmlformats.org/officeDocument/2006/relationships/image" Target="../media/image28.gif"/><Relationship Id="rId317" Type="http://schemas.openxmlformats.org/officeDocument/2006/relationships/image" Target="../media/image160.jpeg"/><Relationship Id="rId359" Type="http://schemas.openxmlformats.org/officeDocument/2006/relationships/image" Target="../media/image181.jpeg"/><Relationship Id="rId524" Type="http://schemas.openxmlformats.org/officeDocument/2006/relationships/image" Target="../media/image227.jpeg"/><Relationship Id="rId98" Type="http://schemas.openxmlformats.org/officeDocument/2006/relationships/image" Target="../media/image49.gif"/><Relationship Id="rId121" Type="http://schemas.openxmlformats.org/officeDocument/2006/relationships/hyperlink" Target="https://virginia.rivals.com/commitments" TargetMode="External"/><Relationship Id="rId163" Type="http://schemas.openxmlformats.org/officeDocument/2006/relationships/hyperlink" Target="https://bostoncollege.rivals.com/commitments" TargetMode="External"/><Relationship Id="rId219" Type="http://schemas.openxmlformats.org/officeDocument/2006/relationships/image" Target="../media/image113.gif"/><Relationship Id="rId370" Type="http://schemas.openxmlformats.org/officeDocument/2006/relationships/hyperlink" Target="https://cincinnati.rivals.com/commitments/football/2017" TargetMode="External"/><Relationship Id="rId426" Type="http://schemas.openxmlformats.org/officeDocument/2006/relationships/hyperlink" Target="https://marshall.rivals.com/commitments/football/2017" TargetMode="External"/><Relationship Id="rId230" Type="http://schemas.openxmlformats.org/officeDocument/2006/relationships/hyperlink" Target="https://n.rivals.com/team_rankings/2012/undefined#college_choices" TargetMode="External"/><Relationship Id="rId468" Type="http://schemas.openxmlformats.org/officeDocument/2006/relationships/hyperlink" Target="https://nebraska.rivals.com/commitments/football/2018" TargetMode="External"/><Relationship Id="rId25" Type="http://schemas.openxmlformats.org/officeDocument/2006/relationships/hyperlink" Target="https://notredame.rivals.com/commitments" TargetMode="External"/><Relationship Id="rId67" Type="http://schemas.openxmlformats.org/officeDocument/2006/relationships/hyperlink" Target="https://utah.rivals.com/commitments" TargetMode="External"/><Relationship Id="rId272" Type="http://schemas.openxmlformats.org/officeDocument/2006/relationships/hyperlink" Target="https://bwi.rivals.com/commitments/football/2017" TargetMode="External"/><Relationship Id="rId328" Type="http://schemas.openxmlformats.org/officeDocument/2006/relationships/hyperlink" Target="https://iowa.rivals.com/commitments/football/2017" TargetMode="External"/><Relationship Id="rId535" Type="http://schemas.openxmlformats.org/officeDocument/2006/relationships/hyperlink" Target="https://n.rivals.com/team_rankings/2018/all-teams/undefined#college_choices" TargetMode="External"/><Relationship Id="rId132" Type="http://schemas.openxmlformats.org/officeDocument/2006/relationships/image" Target="../media/image66.gif"/><Relationship Id="rId174" Type="http://schemas.openxmlformats.org/officeDocument/2006/relationships/hyperlink" Target="https://arkansasstate.rivals.com/commitments" TargetMode="External"/><Relationship Id="rId381" Type="http://schemas.openxmlformats.org/officeDocument/2006/relationships/image" Target="../media/image192.jpeg"/><Relationship Id="rId241" Type="http://schemas.openxmlformats.org/officeDocument/2006/relationships/image" Target="../media/image125.gif"/><Relationship Id="rId437" Type="http://schemas.openxmlformats.org/officeDocument/2006/relationships/image" Target="../media/image221.jpeg"/><Relationship Id="rId479" Type="http://schemas.openxmlformats.org/officeDocument/2006/relationships/hyperlink" Target="https://baylor.rivals.com/commitments/football/2018" TargetMode="External"/><Relationship Id="rId36" Type="http://schemas.openxmlformats.org/officeDocument/2006/relationships/image" Target="../media/image18.gif"/><Relationship Id="rId283" Type="http://schemas.openxmlformats.org/officeDocument/2006/relationships/image" Target="../media/image143.jpeg"/><Relationship Id="rId339" Type="http://schemas.openxmlformats.org/officeDocument/2006/relationships/image" Target="../media/image171.jpeg"/><Relationship Id="rId490" Type="http://schemas.openxmlformats.org/officeDocument/2006/relationships/hyperlink" Target="https://minnesota.rivals.com/commitments/football/2018" TargetMode="External"/><Relationship Id="rId504" Type="http://schemas.openxmlformats.org/officeDocument/2006/relationships/hyperlink" Target="https://stanford.rivals.com/commitments/football/2018" TargetMode="External"/><Relationship Id="rId546" Type="http://schemas.openxmlformats.org/officeDocument/2006/relationships/hyperlink" Target="https://texasstate.rivals.com/commitments/football/2018" TargetMode="External"/><Relationship Id="rId78" Type="http://schemas.openxmlformats.org/officeDocument/2006/relationships/image" Target="../media/image39.gif"/><Relationship Id="rId101" Type="http://schemas.openxmlformats.org/officeDocument/2006/relationships/hyperlink" Target="https://minnesota.rivals.com/commitments" TargetMode="External"/><Relationship Id="rId143" Type="http://schemas.openxmlformats.org/officeDocument/2006/relationships/hyperlink" Target="https://sandiegostate.rivals.com/commitments" TargetMode="External"/><Relationship Id="rId185" Type="http://schemas.openxmlformats.org/officeDocument/2006/relationships/image" Target="../media/image94.gif"/><Relationship Id="rId350" Type="http://schemas.openxmlformats.org/officeDocument/2006/relationships/hyperlink" Target="https://washingtonstate.rivals.com/commitments/football/2017" TargetMode="External"/><Relationship Id="rId406" Type="http://schemas.openxmlformats.org/officeDocument/2006/relationships/hyperlink" Target="https://middletennessee.rivals.com/commitments/football/2017" TargetMode="External"/><Relationship Id="rId9" Type="http://schemas.openxmlformats.org/officeDocument/2006/relationships/hyperlink" Target="https://lsu.rivals.com/commitments" TargetMode="External"/><Relationship Id="rId210" Type="http://schemas.openxmlformats.org/officeDocument/2006/relationships/image" Target="../media/image109.gif"/><Relationship Id="rId392" Type="http://schemas.openxmlformats.org/officeDocument/2006/relationships/hyperlink" Target="https://sandiegostate.rivals.com/commitments/football/2017" TargetMode="External"/><Relationship Id="rId448" Type="http://schemas.openxmlformats.org/officeDocument/2006/relationships/hyperlink" Target="https://uga.rivals.com/commitments/football/2018" TargetMode="External"/><Relationship Id="rId252" Type="http://schemas.openxmlformats.org/officeDocument/2006/relationships/hyperlink" Target="https://ohiostate.rivals.com/commitments/football/2017" TargetMode="External"/><Relationship Id="rId294" Type="http://schemas.openxmlformats.org/officeDocument/2006/relationships/hyperlink" Target="https://washington.rivals.com/commitments/football/2017" TargetMode="External"/><Relationship Id="rId308" Type="http://schemas.openxmlformats.org/officeDocument/2006/relationships/hyperlink" Target="https://northcarolina.rivals.com/commitments/football/2017" TargetMode="External"/><Relationship Id="rId515" Type="http://schemas.openxmlformats.org/officeDocument/2006/relationships/hyperlink" Target="https://ucf.rivals.com/commitments/football/2018" TargetMode="External"/><Relationship Id="rId47" Type="http://schemas.openxmlformats.org/officeDocument/2006/relationships/hyperlink" Target="https://northcarolina.rivals.com/commitments" TargetMode="External"/><Relationship Id="rId89" Type="http://schemas.openxmlformats.org/officeDocument/2006/relationships/hyperlink" Target="https://arizona.rivals.com/commitments" TargetMode="External"/><Relationship Id="rId112" Type="http://schemas.openxmlformats.org/officeDocument/2006/relationships/image" Target="../media/image56.gif"/><Relationship Id="rId154" Type="http://schemas.openxmlformats.org/officeDocument/2006/relationships/image" Target="../media/image77.gif"/><Relationship Id="rId361" Type="http://schemas.openxmlformats.org/officeDocument/2006/relationships/image" Target="../media/image182.jpeg"/><Relationship Id="rId196" Type="http://schemas.openxmlformats.org/officeDocument/2006/relationships/hyperlink" Target="https://n.rivals.com/team_rankings/2015/undefined#college_choices" TargetMode="External"/><Relationship Id="rId417" Type="http://schemas.openxmlformats.org/officeDocument/2006/relationships/image" Target="../media/image210.jpeg"/><Relationship Id="rId459" Type="http://schemas.openxmlformats.org/officeDocument/2006/relationships/hyperlink" Target="https://auburn.rivals.com/commitments/football/2018" TargetMode="External"/><Relationship Id="rId16" Type="http://schemas.openxmlformats.org/officeDocument/2006/relationships/image" Target="../media/image8.gif"/><Relationship Id="rId221" Type="http://schemas.openxmlformats.org/officeDocument/2006/relationships/image" Target="../media/image114.gif"/><Relationship Id="rId263" Type="http://schemas.openxmlformats.org/officeDocument/2006/relationships/image" Target="../media/image133.jpeg"/><Relationship Id="rId319" Type="http://schemas.openxmlformats.org/officeDocument/2006/relationships/image" Target="../media/image161.jpeg"/><Relationship Id="rId470" Type="http://schemas.openxmlformats.org/officeDocument/2006/relationships/hyperlink" Target="https://northcarolina.rivals.com/commitments/football/2018" TargetMode="External"/><Relationship Id="rId526" Type="http://schemas.openxmlformats.org/officeDocument/2006/relationships/hyperlink" Target="https://temple.rivals.com/commitments/football/2018" TargetMode="External"/><Relationship Id="rId58" Type="http://schemas.openxmlformats.org/officeDocument/2006/relationships/image" Target="../media/image29.gif"/><Relationship Id="rId123" Type="http://schemas.openxmlformats.org/officeDocument/2006/relationships/hyperlink" Target="https://wakeforest.rivals.com/commitments" TargetMode="External"/><Relationship Id="rId330" Type="http://schemas.openxmlformats.org/officeDocument/2006/relationships/hyperlink" Target="https://georgiatech.rivals.com/commitments/football/2017" TargetMode="External"/><Relationship Id="rId165" Type="http://schemas.openxmlformats.org/officeDocument/2006/relationships/hyperlink" Target="https://fau.rivals.com/commitments" TargetMode="External"/><Relationship Id="rId372" Type="http://schemas.openxmlformats.org/officeDocument/2006/relationships/hyperlink" Target="https://kansasstate.rivals.com/commitments/football/2017" TargetMode="External"/><Relationship Id="rId428" Type="http://schemas.openxmlformats.org/officeDocument/2006/relationships/hyperlink" Target="https://tulane.rivals.com/commitments/football/2017" TargetMode="External"/><Relationship Id="rId232" Type="http://schemas.openxmlformats.org/officeDocument/2006/relationships/hyperlink" Target="https://kentstate.rivals.com/commitments" TargetMode="External"/><Relationship Id="rId274" Type="http://schemas.openxmlformats.org/officeDocument/2006/relationships/hyperlink" Target="https://notredame.rivals.com/commitments/football/2017" TargetMode="External"/><Relationship Id="rId481" Type="http://schemas.openxmlformats.org/officeDocument/2006/relationships/hyperlink" Target="https://ncstate.rivals.com/commitments/football/2018" TargetMode="External"/><Relationship Id="rId27" Type="http://schemas.openxmlformats.org/officeDocument/2006/relationships/hyperlink" Target="https://florida.rivals.com/commitments" TargetMode="External"/><Relationship Id="rId69" Type="http://schemas.openxmlformats.org/officeDocument/2006/relationships/hyperlink" Target="https://wisconsin.rivals.com/commitments" TargetMode="External"/><Relationship Id="rId134" Type="http://schemas.openxmlformats.org/officeDocument/2006/relationships/image" Target="../media/image67.png"/><Relationship Id="rId537" Type="http://schemas.openxmlformats.org/officeDocument/2006/relationships/hyperlink" Target="https://tulsa.rivals.com/commitments/football/2018" TargetMode="External"/><Relationship Id="rId80" Type="http://schemas.openxmlformats.org/officeDocument/2006/relationships/image" Target="../media/image40.png"/><Relationship Id="rId176" Type="http://schemas.openxmlformats.org/officeDocument/2006/relationships/hyperlink" Target="https://latech.rivals.com/commitments" TargetMode="External"/><Relationship Id="rId341" Type="http://schemas.openxmlformats.org/officeDocument/2006/relationships/image" Target="../media/image172.jpeg"/><Relationship Id="rId383" Type="http://schemas.openxmlformats.org/officeDocument/2006/relationships/image" Target="../media/image193.jpeg"/><Relationship Id="rId439" Type="http://schemas.openxmlformats.org/officeDocument/2006/relationships/image" Target="../media/image222.jpeg"/><Relationship Id="rId201" Type="http://schemas.openxmlformats.org/officeDocument/2006/relationships/image" Target="../media/image104.jpeg"/><Relationship Id="rId243" Type="http://schemas.openxmlformats.org/officeDocument/2006/relationships/hyperlink" Target="https://n.rivals.com/team_rankings/2008/undefined#college_choices" TargetMode="External"/><Relationship Id="rId285" Type="http://schemas.openxmlformats.org/officeDocument/2006/relationships/image" Target="../media/image144.jpeg"/><Relationship Id="rId450" Type="http://schemas.openxmlformats.org/officeDocument/2006/relationships/hyperlink" Target="https://usc.rivals.com/commitments/football/2018" TargetMode="External"/><Relationship Id="rId506" Type="http://schemas.openxmlformats.org/officeDocument/2006/relationships/hyperlink" Target="https://usf.rivals.com/commitments/football/2018" TargetMode="External"/><Relationship Id="rId38" Type="http://schemas.openxmlformats.org/officeDocument/2006/relationships/image" Target="../media/image19.gif"/><Relationship Id="rId103" Type="http://schemas.openxmlformats.org/officeDocument/2006/relationships/hyperlink" Target="https://washingtonstate.rivals.com/commitments" TargetMode="External"/><Relationship Id="rId310" Type="http://schemas.openxmlformats.org/officeDocument/2006/relationships/hyperlink" Target="https://texas.rivals.com/commitments/football/2017" TargetMode="External"/><Relationship Id="rId492" Type="http://schemas.openxmlformats.org/officeDocument/2006/relationships/hyperlink" Target="https://indiana.rivals.com/commitments/football/2018" TargetMode="External"/><Relationship Id="rId548" Type="http://schemas.openxmlformats.org/officeDocument/2006/relationships/hyperlink" Target="https://troy.rivals.com/commitments/football/2018" TargetMode="External"/><Relationship Id="rId91" Type="http://schemas.openxmlformats.org/officeDocument/2006/relationships/hyperlink" Target="https://missouri.rivals.com/commitments" TargetMode="External"/><Relationship Id="rId145" Type="http://schemas.openxmlformats.org/officeDocument/2006/relationships/hyperlink" Target="https://usf.rivals.com/commitments" TargetMode="External"/><Relationship Id="rId187" Type="http://schemas.openxmlformats.org/officeDocument/2006/relationships/hyperlink" Target="https://army.rivals.com/commitments" TargetMode="External"/><Relationship Id="rId352" Type="http://schemas.openxmlformats.org/officeDocument/2006/relationships/hyperlink" Target="https://westvirginia.rivals.com/commitments/football/2017" TargetMode="External"/><Relationship Id="rId394" Type="http://schemas.openxmlformats.org/officeDocument/2006/relationships/hyperlink" Target="https://southernmiss.rivals.com/commitments/football/2017" TargetMode="External"/><Relationship Id="rId408" Type="http://schemas.openxmlformats.org/officeDocument/2006/relationships/hyperlink" Target="https://toledo.rivals.com/commitments/football/2017" TargetMode="External"/><Relationship Id="rId212" Type="http://schemas.openxmlformats.org/officeDocument/2006/relationships/image" Target="../media/image110.gif"/><Relationship Id="rId254" Type="http://schemas.openxmlformats.org/officeDocument/2006/relationships/hyperlink" Target="https://uga.rivals.com/commitments/football/2017" TargetMode="External"/><Relationship Id="rId49" Type="http://schemas.openxmlformats.org/officeDocument/2006/relationships/hyperlink" Target="https://mississippistate.rivals.com/commitments" TargetMode="External"/><Relationship Id="rId114" Type="http://schemas.openxmlformats.org/officeDocument/2006/relationships/image" Target="../media/image57.png"/><Relationship Id="rId296" Type="http://schemas.openxmlformats.org/officeDocument/2006/relationships/hyperlink" Target="https://arkansas.rivals.com/commitments/football/2017" TargetMode="External"/><Relationship Id="rId461" Type="http://schemas.openxmlformats.org/officeDocument/2006/relationships/hyperlink" Target="https://lsu.rivals.com/commitments/football/2018" TargetMode="External"/><Relationship Id="rId517" Type="http://schemas.openxmlformats.org/officeDocument/2006/relationships/hyperlink" Target="https://westernmichigan.rivals.com/commitments/football/2018" TargetMode="External"/><Relationship Id="rId60" Type="http://schemas.openxmlformats.org/officeDocument/2006/relationships/image" Target="../media/image30.jpeg"/><Relationship Id="rId156" Type="http://schemas.openxmlformats.org/officeDocument/2006/relationships/image" Target="../media/image78.gif"/><Relationship Id="rId198" Type="http://schemas.openxmlformats.org/officeDocument/2006/relationships/image" Target="../media/image102.gif"/><Relationship Id="rId321" Type="http://schemas.openxmlformats.org/officeDocument/2006/relationships/image" Target="../media/image162.jpeg"/><Relationship Id="rId363" Type="http://schemas.openxmlformats.org/officeDocument/2006/relationships/image" Target="../media/image183.jpeg"/><Relationship Id="rId419" Type="http://schemas.openxmlformats.org/officeDocument/2006/relationships/image" Target="../media/image211.jpeg"/><Relationship Id="rId223" Type="http://schemas.openxmlformats.org/officeDocument/2006/relationships/image" Target="../media/image116.gif"/><Relationship Id="rId430" Type="http://schemas.openxmlformats.org/officeDocument/2006/relationships/hyperlink" Target="https://centralmichigan.rivals.com/commitments/football/2017" TargetMode="External"/><Relationship Id="rId18" Type="http://schemas.openxmlformats.org/officeDocument/2006/relationships/image" Target="../media/image9.gif"/><Relationship Id="rId265" Type="http://schemas.openxmlformats.org/officeDocument/2006/relationships/image" Target="../media/image134.jpeg"/><Relationship Id="rId472" Type="http://schemas.openxmlformats.org/officeDocument/2006/relationships/hyperlink" Target="https://mississippistate.rivals.com/commitments/football/2018" TargetMode="External"/><Relationship Id="rId528" Type="http://schemas.openxmlformats.org/officeDocument/2006/relationships/hyperlink" Target="https://toledo.rivals.com/commitments/football/2018" TargetMode="External"/><Relationship Id="rId125" Type="http://schemas.openxmlformats.org/officeDocument/2006/relationships/hyperlink" Target="https://coloradostate.rivals.com/commitments" TargetMode="External"/><Relationship Id="rId167" Type="http://schemas.openxmlformats.org/officeDocument/2006/relationships/image" Target="../media/image84.gif"/><Relationship Id="rId332" Type="http://schemas.openxmlformats.org/officeDocument/2006/relationships/hyperlink" Target="https://tcu.rivals.com/commitments/football/2017" TargetMode="External"/><Relationship Id="rId374" Type="http://schemas.openxmlformats.org/officeDocument/2006/relationships/hyperlink" Target="https://byu.rivals.com/commitments/football/2017" TargetMode="External"/><Relationship Id="rId71" Type="http://schemas.openxmlformats.org/officeDocument/2006/relationships/hyperlink" Target="https://louisville.rivals.com/commitments" TargetMode="External"/><Relationship Id="rId234" Type="http://schemas.openxmlformats.org/officeDocument/2006/relationships/hyperlink" Target="https://n.rivals.com/team_rankings/2011/undefined#college_choices" TargetMode="External"/><Relationship Id="rId2" Type="http://schemas.openxmlformats.org/officeDocument/2006/relationships/image" Target="../media/image1.gif"/><Relationship Id="rId29" Type="http://schemas.openxmlformats.org/officeDocument/2006/relationships/hyperlink" Target="https://tennessee.rivals.com/commitments" TargetMode="External"/><Relationship Id="rId276" Type="http://schemas.openxmlformats.org/officeDocument/2006/relationships/hyperlink" Target="https://auburn.rivals.com/commitments/football/2017" TargetMode="External"/><Relationship Id="rId441" Type="http://schemas.openxmlformats.org/officeDocument/2006/relationships/image" Target="../media/image223.jpeg"/><Relationship Id="rId483" Type="http://schemas.openxmlformats.org/officeDocument/2006/relationships/hyperlink" Target="https://pittsburgh.rivals.com/commitments/football/2018" TargetMode="External"/><Relationship Id="rId539" Type="http://schemas.openxmlformats.org/officeDocument/2006/relationships/hyperlink" Target="https://connecticut.rivals.com/commitments/football/2018" TargetMode="External"/><Relationship Id="rId40" Type="http://schemas.openxmlformats.org/officeDocument/2006/relationships/image" Target="../media/image20.gif"/><Relationship Id="rId136" Type="http://schemas.openxmlformats.org/officeDocument/2006/relationships/image" Target="../media/image68.jpeg"/><Relationship Id="rId178" Type="http://schemas.openxmlformats.org/officeDocument/2006/relationships/image" Target="../media/image90.gif"/><Relationship Id="rId301" Type="http://schemas.openxmlformats.org/officeDocument/2006/relationships/image" Target="../media/image152.jpeg"/><Relationship Id="rId343" Type="http://schemas.openxmlformats.org/officeDocument/2006/relationships/image" Target="../media/image173.jpeg"/><Relationship Id="rId550" Type="http://schemas.openxmlformats.org/officeDocument/2006/relationships/hyperlink" Target="https://nevada.rivals.com/commitments/football/2018" TargetMode="External"/><Relationship Id="rId82" Type="http://schemas.openxmlformats.org/officeDocument/2006/relationships/image" Target="../media/image41.gif"/><Relationship Id="rId203" Type="http://schemas.openxmlformats.org/officeDocument/2006/relationships/image" Target="../media/image105.gif"/><Relationship Id="rId385" Type="http://schemas.openxmlformats.org/officeDocument/2006/relationships/image" Target="../media/image194.jpeg"/><Relationship Id="rId245" Type="http://schemas.openxmlformats.org/officeDocument/2006/relationships/hyperlink" Target="https://n.rivals.com/team_rankings/2006/undefined#college_choices" TargetMode="External"/><Relationship Id="rId287" Type="http://schemas.openxmlformats.org/officeDocument/2006/relationships/image" Target="../media/image145.jpeg"/><Relationship Id="rId410" Type="http://schemas.openxmlformats.org/officeDocument/2006/relationships/hyperlink" Target="https://tulsa.rivals.com/commitments/football/2017" TargetMode="External"/><Relationship Id="rId452" Type="http://schemas.openxmlformats.org/officeDocument/2006/relationships/hyperlink" Target="https://bwi.rivals.com/commitments/football/2018" TargetMode="External"/><Relationship Id="rId494" Type="http://schemas.openxmlformats.org/officeDocument/2006/relationships/hyperlink" Target="https://cincinnati.rivals.com/commitments/football/2018" TargetMode="External"/><Relationship Id="rId508" Type="http://schemas.openxmlformats.org/officeDocument/2006/relationships/hyperlink" Target="https://arkansas.rivals.com/commitments/football/2018" TargetMode="External"/><Relationship Id="rId105" Type="http://schemas.openxmlformats.org/officeDocument/2006/relationships/hyperlink" Target="https://iowastate.rivals.com/commitments" TargetMode="External"/><Relationship Id="rId147" Type="http://schemas.openxmlformats.org/officeDocument/2006/relationships/hyperlink" Target="https://purdue.rivals.com/commitments" TargetMode="External"/><Relationship Id="rId312" Type="http://schemas.openxmlformats.org/officeDocument/2006/relationships/hyperlink" Target="https://colorado.rivals.com/commitments/football/2017" TargetMode="External"/><Relationship Id="rId354" Type="http://schemas.openxmlformats.org/officeDocument/2006/relationships/hyperlink" Target="https://ncstate.rivals.com/commitments/football/2017" TargetMode="External"/><Relationship Id="rId51" Type="http://schemas.openxmlformats.org/officeDocument/2006/relationships/hyperlink" Target="https://nebraska.rivals.com/commitments" TargetMode="External"/><Relationship Id="rId93" Type="http://schemas.openxmlformats.org/officeDocument/2006/relationships/hyperlink" Target="https://texastech.rivals.com/commitments" TargetMode="External"/><Relationship Id="rId189" Type="http://schemas.openxmlformats.org/officeDocument/2006/relationships/hyperlink" Target="https://navy.rivals.com/commitments" TargetMode="External"/><Relationship Id="rId396" Type="http://schemas.openxmlformats.org/officeDocument/2006/relationships/hyperlink" Target="https://wakeforest.rivals.com/commitments/football/2017" TargetMode="External"/><Relationship Id="rId214" Type="http://schemas.openxmlformats.org/officeDocument/2006/relationships/image" Target="../media/image111.gif"/><Relationship Id="rId256" Type="http://schemas.openxmlformats.org/officeDocument/2006/relationships/hyperlink" Target="https://michigan.rivals.com/commitments/football/2017" TargetMode="External"/><Relationship Id="rId298" Type="http://schemas.openxmlformats.org/officeDocument/2006/relationships/hyperlink" Target="https://utah.rivals.com/commitments/football/2017" TargetMode="External"/><Relationship Id="rId421" Type="http://schemas.openxmlformats.org/officeDocument/2006/relationships/image" Target="../media/image212.jpeg"/><Relationship Id="rId463" Type="http://schemas.openxmlformats.org/officeDocument/2006/relationships/hyperlink" Target="https://tamu.rivals.com/commitments/football/2018" TargetMode="External"/><Relationship Id="rId519" Type="http://schemas.openxmlformats.org/officeDocument/2006/relationships/hyperlink" Target="https://marshall.rivals.com/commitments/football/2018" TargetMode="External"/><Relationship Id="rId116" Type="http://schemas.openxmlformats.org/officeDocument/2006/relationships/image" Target="../media/image58.gif"/><Relationship Id="rId158" Type="http://schemas.openxmlformats.org/officeDocument/2006/relationships/image" Target="../media/image79.jpeg"/><Relationship Id="rId323" Type="http://schemas.openxmlformats.org/officeDocument/2006/relationships/image" Target="../media/image163.jpeg"/><Relationship Id="rId530" Type="http://schemas.openxmlformats.org/officeDocument/2006/relationships/hyperlink" Target="https://memphis.rivals.com/commitments/football/2018" TargetMode="External"/><Relationship Id="rId20" Type="http://schemas.openxmlformats.org/officeDocument/2006/relationships/image" Target="../media/image10.gif"/><Relationship Id="rId62" Type="http://schemas.openxmlformats.org/officeDocument/2006/relationships/image" Target="../media/image31.gif"/><Relationship Id="rId365" Type="http://schemas.openxmlformats.org/officeDocument/2006/relationships/image" Target="../media/image184.jpeg"/><Relationship Id="rId225" Type="http://schemas.openxmlformats.org/officeDocument/2006/relationships/hyperlink" Target="https://centralmichigan.rivals.com/commitments" TargetMode="External"/><Relationship Id="rId267" Type="http://schemas.openxmlformats.org/officeDocument/2006/relationships/image" Target="../media/image135.jpeg"/><Relationship Id="rId432" Type="http://schemas.openxmlformats.org/officeDocument/2006/relationships/hyperlink" Target="https://westernmichigan.rivals.com/commitments/football/2017" TargetMode="External"/><Relationship Id="rId474" Type="http://schemas.openxmlformats.org/officeDocument/2006/relationships/hyperlink" Target="https://olemiss.rivals.com/commitments/football/2018" TargetMode="External"/><Relationship Id="rId127" Type="http://schemas.openxmlformats.org/officeDocument/2006/relationships/hyperlink" Target="https://memphis.rivals.com/commitments" TargetMode="External"/><Relationship Id="rId31" Type="http://schemas.openxmlformats.org/officeDocument/2006/relationships/hyperlink" Target="https://oklahoma.rivals.com/commitments" TargetMode="External"/><Relationship Id="rId73" Type="http://schemas.openxmlformats.org/officeDocument/2006/relationships/hyperlink" Target="https://washington.rivals.com/commitments" TargetMode="External"/><Relationship Id="rId169" Type="http://schemas.openxmlformats.org/officeDocument/2006/relationships/image" Target="../media/image85.gif"/><Relationship Id="rId334" Type="http://schemas.openxmlformats.org/officeDocument/2006/relationships/hyperlink" Target="https://rutgers.rivals.com/commitments/football/2017" TargetMode="External"/><Relationship Id="rId376" Type="http://schemas.openxmlformats.org/officeDocument/2006/relationships/hyperlink" Target="https://memphis.rivals.com/commitments/football/2017" TargetMode="External"/><Relationship Id="rId541" Type="http://schemas.openxmlformats.org/officeDocument/2006/relationships/hyperlink" Target="https://navy.rivals.com/commitments/football/2018" TargetMode="External"/><Relationship Id="rId4" Type="http://schemas.openxmlformats.org/officeDocument/2006/relationships/image" Target="../media/image2.gif"/><Relationship Id="rId180" Type="http://schemas.openxmlformats.org/officeDocument/2006/relationships/image" Target="../media/image91.gif"/><Relationship Id="rId236" Type="http://schemas.openxmlformats.org/officeDocument/2006/relationships/image" Target="../media/image122.gif"/><Relationship Id="rId278" Type="http://schemas.openxmlformats.org/officeDocument/2006/relationships/hyperlink" Target="https://tennessee.rivals.com/commitments/football/2017" TargetMode="External"/><Relationship Id="rId401" Type="http://schemas.openxmlformats.org/officeDocument/2006/relationships/image" Target="../media/image202.jpeg"/><Relationship Id="rId443" Type="http://schemas.openxmlformats.org/officeDocument/2006/relationships/image" Target="../media/image224.jpeg"/><Relationship Id="rId303" Type="http://schemas.openxmlformats.org/officeDocument/2006/relationships/image" Target="../media/image153.jpeg"/><Relationship Id="rId485" Type="http://schemas.openxmlformats.org/officeDocument/2006/relationships/hyperlink" Target="https://arizonastate.rivals.com/commitments/football/2018" TargetMode="External"/><Relationship Id="rId42" Type="http://schemas.openxmlformats.org/officeDocument/2006/relationships/image" Target="../media/image21.gif"/><Relationship Id="rId84" Type="http://schemas.openxmlformats.org/officeDocument/2006/relationships/image" Target="../media/image42.gif"/><Relationship Id="rId138" Type="http://schemas.openxmlformats.org/officeDocument/2006/relationships/image" Target="../media/image69.gif"/><Relationship Id="rId345" Type="http://schemas.openxmlformats.org/officeDocument/2006/relationships/image" Target="../media/image174.jpeg"/><Relationship Id="rId387" Type="http://schemas.openxmlformats.org/officeDocument/2006/relationships/image" Target="../media/image195.jpeg"/><Relationship Id="rId510" Type="http://schemas.openxmlformats.org/officeDocument/2006/relationships/hyperlink" Target="https://wakeforest.rivals.com/commitments/football/2018" TargetMode="External"/><Relationship Id="rId552" Type="http://schemas.openxmlformats.org/officeDocument/2006/relationships/hyperlink" Target="https://ulm.rivals.com/commitments/football/2018" TargetMode="External"/><Relationship Id="rId191" Type="http://schemas.openxmlformats.org/officeDocument/2006/relationships/hyperlink" Target="https://toledo.rivals.com/commitments" TargetMode="External"/><Relationship Id="rId205" Type="http://schemas.openxmlformats.org/officeDocument/2006/relationships/hyperlink" Target="https://connecticut.rivals.com/commitments" TargetMode="External"/><Relationship Id="rId247" Type="http://schemas.openxmlformats.org/officeDocument/2006/relationships/hyperlink" Target="https://n.rivals.com/team_rankings/2005/undefined#college_choices" TargetMode="External"/><Relationship Id="rId412" Type="http://schemas.openxmlformats.org/officeDocument/2006/relationships/hyperlink" Target="https://fresnostate.rivals.com/commitments/football/2017" TargetMode="External"/><Relationship Id="rId107" Type="http://schemas.openxmlformats.org/officeDocument/2006/relationships/hyperlink" Target="https://vanderbilt.rivals.com/commitments" TargetMode="External"/><Relationship Id="rId289" Type="http://schemas.openxmlformats.org/officeDocument/2006/relationships/image" Target="../media/image146.jpeg"/><Relationship Id="rId454" Type="http://schemas.openxmlformats.org/officeDocument/2006/relationships/hyperlink" Target="https://alabama.rivals.com/commitments/football/2018" TargetMode="External"/><Relationship Id="rId496" Type="http://schemas.openxmlformats.org/officeDocument/2006/relationships/hyperlink" Target="https://purdue.rivals.com/commitments/football/2018" TargetMode="External"/><Relationship Id="rId11" Type="http://schemas.openxmlformats.org/officeDocument/2006/relationships/hyperlink" Target="https://clemson.rivals.com/commitments" TargetMode="External"/><Relationship Id="rId53" Type="http://schemas.openxmlformats.org/officeDocument/2006/relationships/hyperlink" Target="https://southcarolina.rivals.com/commitments" TargetMode="External"/><Relationship Id="rId149" Type="http://schemas.openxmlformats.org/officeDocument/2006/relationships/hyperlink" Target="https://smu.rivals.com/commitments" TargetMode="External"/><Relationship Id="rId314" Type="http://schemas.openxmlformats.org/officeDocument/2006/relationships/hyperlink" Target="https://michiganstate.rivals.com/commitments/football/2017" TargetMode="External"/><Relationship Id="rId356" Type="http://schemas.openxmlformats.org/officeDocument/2006/relationships/hyperlink" Target="https://ucf.rivals.com/commitments/football/2017" TargetMode="External"/><Relationship Id="rId398" Type="http://schemas.openxmlformats.org/officeDocument/2006/relationships/hyperlink" Target="https://cal.rivals.com/commitments/football/2017" TargetMode="External"/><Relationship Id="rId521" Type="http://schemas.openxmlformats.org/officeDocument/2006/relationships/hyperlink" Target="https://utsa.rivals.com/commitments/football/2018" TargetMode="External"/><Relationship Id="rId95" Type="http://schemas.openxmlformats.org/officeDocument/2006/relationships/hyperlink" Target="https://oklahomastate.rivals.com/commitments" TargetMode="External"/><Relationship Id="rId160" Type="http://schemas.openxmlformats.org/officeDocument/2006/relationships/image" Target="../media/image80.gif"/><Relationship Id="rId216" Type="http://schemas.openxmlformats.org/officeDocument/2006/relationships/hyperlink" Target="https://nevada.rivals.com/commitments" TargetMode="External"/><Relationship Id="rId423" Type="http://schemas.openxmlformats.org/officeDocument/2006/relationships/image" Target="../media/image214.jpeg"/><Relationship Id="rId258" Type="http://schemas.openxmlformats.org/officeDocument/2006/relationships/hyperlink" Target="https://floridastate.rivals.com/commitments/football/2017" TargetMode="External"/><Relationship Id="rId465" Type="http://schemas.openxmlformats.org/officeDocument/2006/relationships/hyperlink" Target="https://southcarolina.rivals.com/commitments/football/2018" TargetMode="External"/><Relationship Id="rId22" Type="http://schemas.openxmlformats.org/officeDocument/2006/relationships/image" Target="../media/image11.gif"/><Relationship Id="rId64" Type="http://schemas.openxmlformats.org/officeDocument/2006/relationships/image" Target="../media/image32.gif"/><Relationship Id="rId118" Type="http://schemas.openxmlformats.org/officeDocument/2006/relationships/image" Target="../media/image59.jpeg"/><Relationship Id="rId325" Type="http://schemas.openxmlformats.org/officeDocument/2006/relationships/image" Target="../media/image164.jpeg"/><Relationship Id="rId367" Type="http://schemas.openxmlformats.org/officeDocument/2006/relationships/image" Target="../media/image185.jpeg"/><Relationship Id="rId532" Type="http://schemas.openxmlformats.org/officeDocument/2006/relationships/hyperlink" Target="https://sandiegostate.rivals.com/commitments/football/2018" TargetMode="External"/><Relationship Id="rId171" Type="http://schemas.openxmlformats.org/officeDocument/2006/relationships/image" Target="../media/image86.gif"/><Relationship Id="rId227" Type="http://schemas.openxmlformats.org/officeDocument/2006/relationships/image" Target="../media/image118.gif"/><Relationship Id="rId269" Type="http://schemas.openxmlformats.org/officeDocument/2006/relationships/image" Target="../media/image136.jpeg"/><Relationship Id="rId434" Type="http://schemas.openxmlformats.org/officeDocument/2006/relationships/hyperlink" Target="https://latech.rivals.com/commitments/football/2017" TargetMode="External"/><Relationship Id="rId476" Type="http://schemas.openxmlformats.org/officeDocument/2006/relationships/hyperlink" Target="https://maryland.rivals.com/commitments/football/2018" TargetMode="External"/><Relationship Id="rId33" Type="http://schemas.openxmlformats.org/officeDocument/2006/relationships/hyperlink" Target="https://tamu.rivals.com/commitments" TargetMode="External"/><Relationship Id="rId129" Type="http://schemas.openxmlformats.org/officeDocument/2006/relationships/hyperlink" Target="https://westernmichigan.rivals.com/commitments" TargetMode="External"/><Relationship Id="rId280" Type="http://schemas.openxmlformats.org/officeDocument/2006/relationships/hyperlink" Target="https://southcarolina.rivals.com/commitments/football/2017" TargetMode="External"/><Relationship Id="rId336" Type="http://schemas.openxmlformats.org/officeDocument/2006/relationships/hyperlink" Target="https://iowastate.rivals.com/commitments/football/2017" TargetMode="External"/><Relationship Id="rId501" Type="http://schemas.openxmlformats.org/officeDocument/2006/relationships/hyperlink" Target="https://iowastate.rivals.com/commitments/football/2018" TargetMode="External"/><Relationship Id="rId543" Type="http://schemas.openxmlformats.org/officeDocument/2006/relationships/hyperlink" Target="https://byu.rivals.com/commitments/football/2018" TargetMode="External"/><Relationship Id="rId75" Type="http://schemas.openxmlformats.org/officeDocument/2006/relationships/hyperlink" Target="https://westvirginia.rivals.com/commitments" TargetMode="External"/><Relationship Id="rId140" Type="http://schemas.openxmlformats.org/officeDocument/2006/relationships/image" Target="../media/image70.png"/><Relationship Id="rId182" Type="http://schemas.openxmlformats.org/officeDocument/2006/relationships/image" Target="../media/image92.gif"/><Relationship Id="rId378" Type="http://schemas.openxmlformats.org/officeDocument/2006/relationships/hyperlink" Target="https://indiana.rivals.com/commitments/football/2017" TargetMode="External"/><Relationship Id="rId403" Type="http://schemas.openxmlformats.org/officeDocument/2006/relationships/image" Target="../media/image203.jpeg"/><Relationship Id="rId6" Type="http://schemas.openxmlformats.org/officeDocument/2006/relationships/image" Target="../media/image3.gif"/><Relationship Id="rId238" Type="http://schemas.openxmlformats.org/officeDocument/2006/relationships/image" Target="../media/image123.gif"/><Relationship Id="rId445" Type="http://schemas.openxmlformats.org/officeDocument/2006/relationships/image" Target="../media/image225.jpeg"/><Relationship Id="rId487" Type="http://schemas.openxmlformats.org/officeDocument/2006/relationships/hyperlink" Target="https://iowa.rivals.com/commitments/football/2018" TargetMode="External"/><Relationship Id="rId291" Type="http://schemas.openxmlformats.org/officeDocument/2006/relationships/image" Target="../media/image147.jpeg"/><Relationship Id="rId305" Type="http://schemas.openxmlformats.org/officeDocument/2006/relationships/image" Target="../media/image154.jpeg"/><Relationship Id="rId347" Type="http://schemas.openxmlformats.org/officeDocument/2006/relationships/image" Target="../media/image175.jpeg"/><Relationship Id="rId512" Type="http://schemas.openxmlformats.org/officeDocument/2006/relationships/hyperlink" Target="https://duke.rivals.com/commitments/football/2018" TargetMode="External"/><Relationship Id="rId44" Type="http://schemas.openxmlformats.org/officeDocument/2006/relationships/image" Target="../media/image22.gif"/><Relationship Id="rId86" Type="http://schemas.openxmlformats.org/officeDocument/2006/relationships/image" Target="../media/image43.gif"/><Relationship Id="rId151" Type="http://schemas.openxmlformats.org/officeDocument/2006/relationships/hyperlink" Target="https://kansasstate.rivals.com/commitments" TargetMode="External"/><Relationship Id="rId389" Type="http://schemas.openxmlformats.org/officeDocument/2006/relationships/image" Target="../media/image196.jpeg"/><Relationship Id="rId193" Type="http://schemas.openxmlformats.org/officeDocument/2006/relationships/hyperlink" Target="https://troy.rivals.com/commitments" TargetMode="External"/><Relationship Id="rId207" Type="http://schemas.openxmlformats.org/officeDocument/2006/relationships/hyperlink" Target="https://appalachianstate.rivals.com/commitments" TargetMode="External"/><Relationship Id="rId249" Type="http://schemas.openxmlformats.org/officeDocument/2006/relationships/hyperlink" Target="https://n.rivals.com/team_rankings/2003/undefined#college_choices" TargetMode="External"/><Relationship Id="rId414" Type="http://schemas.openxmlformats.org/officeDocument/2006/relationships/hyperlink" Target="https://coloradostate.rivals.com/commitments/football/2017" TargetMode="External"/><Relationship Id="rId456" Type="http://schemas.openxmlformats.org/officeDocument/2006/relationships/hyperlink" Target="https://oklahoma.rivals.com/commitments/football/2018" TargetMode="External"/><Relationship Id="rId498" Type="http://schemas.openxmlformats.org/officeDocument/2006/relationships/hyperlink" Target="https://colorado.rivals.com/commitments/football/2018" TargetMode="External"/><Relationship Id="rId13" Type="http://schemas.openxmlformats.org/officeDocument/2006/relationships/hyperlink" Target="https://texas.rivals.com/commitments" TargetMode="External"/><Relationship Id="rId109" Type="http://schemas.openxmlformats.org/officeDocument/2006/relationships/hyperlink" Target="https://ucf.rivals.com/commitments" TargetMode="External"/><Relationship Id="rId260" Type="http://schemas.openxmlformats.org/officeDocument/2006/relationships/hyperlink" Target="https://usc.rivals.com/commitments/football/2017" TargetMode="External"/><Relationship Id="rId316" Type="http://schemas.openxmlformats.org/officeDocument/2006/relationships/hyperlink" Target="https://baylor.rivals.com/commitments/football/2017" TargetMode="External"/><Relationship Id="rId523" Type="http://schemas.openxmlformats.org/officeDocument/2006/relationships/hyperlink" Target="https://arkansasstate.rivals.com/commitments/football/2018" TargetMode="External"/><Relationship Id="rId55" Type="http://schemas.openxmlformats.org/officeDocument/2006/relationships/hyperlink" Target="https://oregon.rivals.com/commitments" TargetMode="External"/><Relationship Id="rId97" Type="http://schemas.openxmlformats.org/officeDocument/2006/relationships/hyperlink" Target="https://northwestern.rivals.com/commitments" TargetMode="External"/><Relationship Id="rId120" Type="http://schemas.openxmlformats.org/officeDocument/2006/relationships/image" Target="../media/image60.gif"/><Relationship Id="rId358" Type="http://schemas.openxmlformats.org/officeDocument/2006/relationships/hyperlink" Target="https://northwestern.rivals.com/commitments/football/2017" TargetMode="External"/><Relationship Id="rId162" Type="http://schemas.openxmlformats.org/officeDocument/2006/relationships/image" Target="../media/image81.gif"/><Relationship Id="rId218" Type="http://schemas.openxmlformats.org/officeDocument/2006/relationships/hyperlink" Target="https://newmexico.rivals.com/commitments" TargetMode="External"/><Relationship Id="rId425" Type="http://schemas.openxmlformats.org/officeDocument/2006/relationships/image" Target="../media/image215.jpeg"/><Relationship Id="rId467" Type="http://schemas.openxmlformats.org/officeDocument/2006/relationships/hyperlink" Target="https://tennessee.rivals.com/commitments/football/2018" TargetMode="External"/><Relationship Id="rId271" Type="http://schemas.openxmlformats.org/officeDocument/2006/relationships/image" Target="../media/image137.jpeg"/><Relationship Id="rId24" Type="http://schemas.openxmlformats.org/officeDocument/2006/relationships/image" Target="../media/image12.gif"/><Relationship Id="rId66" Type="http://schemas.openxmlformats.org/officeDocument/2006/relationships/image" Target="../media/image33.gif"/><Relationship Id="rId131" Type="http://schemas.openxmlformats.org/officeDocument/2006/relationships/hyperlink" Target="https://colorado.rivals.com/commitments" TargetMode="External"/><Relationship Id="rId327" Type="http://schemas.openxmlformats.org/officeDocument/2006/relationships/image" Target="../media/image165.jpeg"/><Relationship Id="rId369" Type="http://schemas.openxmlformats.org/officeDocument/2006/relationships/image" Target="../media/image186.jpeg"/><Relationship Id="rId534" Type="http://schemas.openxmlformats.org/officeDocument/2006/relationships/hyperlink" Target="https://eastcarolina.rivals.com/commitments/football/2018" TargetMode="External"/><Relationship Id="rId173" Type="http://schemas.openxmlformats.org/officeDocument/2006/relationships/image" Target="../media/image87.gif"/><Relationship Id="rId229" Type="http://schemas.openxmlformats.org/officeDocument/2006/relationships/image" Target="../media/image119.gif"/><Relationship Id="rId380" Type="http://schemas.openxmlformats.org/officeDocument/2006/relationships/hyperlink" Target="https://boisestate.rivals.com/commitments/football/2017" TargetMode="External"/><Relationship Id="rId436" Type="http://schemas.openxmlformats.org/officeDocument/2006/relationships/hyperlink" Target="https://northtexas.rivals.com/commitments/football/2017" TargetMode="External"/><Relationship Id="rId240" Type="http://schemas.openxmlformats.org/officeDocument/2006/relationships/hyperlink" Target="https://n.rivals.com/team_rankings/2010/undefined#college_choices" TargetMode="External"/><Relationship Id="rId478" Type="http://schemas.openxmlformats.org/officeDocument/2006/relationships/hyperlink" Target="https://louisville.rivals.com/commitments/football/2018" TargetMode="External"/><Relationship Id="rId35" Type="http://schemas.openxmlformats.org/officeDocument/2006/relationships/hyperlink" Target="https://michiganstate.rivals.com/commitments" TargetMode="External"/><Relationship Id="rId77" Type="http://schemas.openxmlformats.org/officeDocument/2006/relationships/hyperlink" Target="https://maryland.rivals.com/commitments" TargetMode="External"/><Relationship Id="rId100" Type="http://schemas.openxmlformats.org/officeDocument/2006/relationships/image" Target="../media/image50.gif"/><Relationship Id="rId282" Type="http://schemas.openxmlformats.org/officeDocument/2006/relationships/hyperlink" Target="https://maryland.rivals.com/commitments/football/2017" TargetMode="External"/><Relationship Id="rId338" Type="http://schemas.openxmlformats.org/officeDocument/2006/relationships/hyperlink" Target="https://oregonstate.rivals.com/commitments/football/2017" TargetMode="External"/><Relationship Id="rId503" Type="http://schemas.openxmlformats.org/officeDocument/2006/relationships/hyperlink" Target="https://boisestate.rivals.com/commitments/football/2018" TargetMode="External"/><Relationship Id="rId545" Type="http://schemas.openxmlformats.org/officeDocument/2006/relationships/image" Target="../media/image230.jpeg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184" Type="http://schemas.openxmlformats.org/officeDocument/2006/relationships/hyperlink" Target="https://texasstate.rivals.com/commitments" TargetMode="External"/><Relationship Id="rId391" Type="http://schemas.openxmlformats.org/officeDocument/2006/relationships/image" Target="../media/image197.jpeg"/><Relationship Id="rId405" Type="http://schemas.openxmlformats.org/officeDocument/2006/relationships/image" Target="../media/image204.jpeg"/><Relationship Id="rId447" Type="http://schemas.openxmlformats.org/officeDocument/2006/relationships/image" Target="../media/image226.jpeg"/><Relationship Id="rId251" Type="http://schemas.openxmlformats.org/officeDocument/2006/relationships/image" Target="../media/image127.jpeg"/><Relationship Id="rId489" Type="http://schemas.openxmlformats.org/officeDocument/2006/relationships/hyperlink" Target="https://vanderbilt.rivals.com/commitments/football/2018" TargetMode="External"/><Relationship Id="rId46" Type="http://schemas.openxmlformats.org/officeDocument/2006/relationships/image" Target="../media/image23.gif"/><Relationship Id="rId293" Type="http://schemas.openxmlformats.org/officeDocument/2006/relationships/image" Target="../media/image148.jpeg"/><Relationship Id="rId307" Type="http://schemas.openxmlformats.org/officeDocument/2006/relationships/image" Target="../media/image155.jpeg"/><Relationship Id="rId349" Type="http://schemas.openxmlformats.org/officeDocument/2006/relationships/image" Target="../media/image176.jpeg"/><Relationship Id="rId514" Type="http://schemas.openxmlformats.org/officeDocument/2006/relationships/hyperlink" Target="https://oregonstate.rivals.com/commitments/football/2018" TargetMode="External"/><Relationship Id="rId88" Type="http://schemas.openxmlformats.org/officeDocument/2006/relationships/image" Target="../media/image44.gif"/><Relationship Id="rId111" Type="http://schemas.openxmlformats.org/officeDocument/2006/relationships/hyperlink" Target="https://baylor.rivals.com/commitments" TargetMode="External"/><Relationship Id="rId153" Type="http://schemas.openxmlformats.org/officeDocument/2006/relationships/hyperlink" Target="https://n.rivals.com/team_rankings/2016/undefined#college_choices" TargetMode="External"/><Relationship Id="rId195" Type="http://schemas.openxmlformats.org/officeDocument/2006/relationships/image" Target="../media/image100.gif"/><Relationship Id="rId209" Type="http://schemas.openxmlformats.org/officeDocument/2006/relationships/hyperlink" Target="https://fiu.rivals.com/commitments" TargetMode="External"/><Relationship Id="rId360" Type="http://schemas.openxmlformats.org/officeDocument/2006/relationships/hyperlink" Target="https://minnesota.rivals.com/commitments/football/2017" TargetMode="External"/><Relationship Id="rId416" Type="http://schemas.openxmlformats.org/officeDocument/2006/relationships/hyperlink" Target="https://n.rivals.com/team_rankings/2017/all-teams/undefined#college_choices" TargetMode="External"/><Relationship Id="rId220" Type="http://schemas.openxmlformats.org/officeDocument/2006/relationships/hyperlink" Target="https://rice.rivals.com/commitments" TargetMode="External"/><Relationship Id="rId458" Type="http://schemas.openxmlformats.org/officeDocument/2006/relationships/hyperlink" Target="https://notredame.rivals.com/commitments/football/2018" TargetMode="External"/><Relationship Id="rId15" Type="http://schemas.openxmlformats.org/officeDocument/2006/relationships/hyperlink" Target="https://olemiss.rivals.com/commitments" TargetMode="External"/><Relationship Id="rId57" Type="http://schemas.openxmlformats.org/officeDocument/2006/relationships/hyperlink" Target="https://kentucky.rivals.com/commitments" TargetMode="External"/><Relationship Id="rId262" Type="http://schemas.openxmlformats.org/officeDocument/2006/relationships/hyperlink" Target="https://oklahoma.rivals.com/commitments/football/2017" TargetMode="External"/><Relationship Id="rId318" Type="http://schemas.openxmlformats.org/officeDocument/2006/relationships/hyperlink" Target="https://wisconsin.rivals.com/commitments/football/2017" TargetMode="External"/><Relationship Id="rId525" Type="http://schemas.openxmlformats.org/officeDocument/2006/relationships/hyperlink" Target="https://fiu.rivals.com/commitments/football/2018" TargetMode="External"/><Relationship Id="rId99" Type="http://schemas.openxmlformats.org/officeDocument/2006/relationships/hyperlink" Target="https://byu.rivals.com/commitments" TargetMode="External"/><Relationship Id="rId122" Type="http://schemas.openxmlformats.org/officeDocument/2006/relationships/image" Target="../media/image61.gif"/><Relationship Id="rId164" Type="http://schemas.openxmlformats.org/officeDocument/2006/relationships/image" Target="../media/image82.gif"/><Relationship Id="rId371" Type="http://schemas.openxmlformats.org/officeDocument/2006/relationships/image" Target="../media/image187.jpeg"/><Relationship Id="rId427" Type="http://schemas.openxmlformats.org/officeDocument/2006/relationships/image" Target="../media/image216.jpeg"/><Relationship Id="rId469" Type="http://schemas.openxmlformats.org/officeDocument/2006/relationships/hyperlink" Target="https://virginiatech.rivals.com/commitments/football/2018" TargetMode="External"/><Relationship Id="rId26" Type="http://schemas.openxmlformats.org/officeDocument/2006/relationships/image" Target="../media/image13.gif"/><Relationship Id="rId231" Type="http://schemas.openxmlformats.org/officeDocument/2006/relationships/image" Target="../media/image120.gif"/><Relationship Id="rId273" Type="http://schemas.openxmlformats.org/officeDocument/2006/relationships/image" Target="../media/image138.jpeg"/><Relationship Id="rId329" Type="http://schemas.openxmlformats.org/officeDocument/2006/relationships/image" Target="../media/image166.jpeg"/><Relationship Id="rId480" Type="http://schemas.openxmlformats.org/officeDocument/2006/relationships/hyperlink" Target="https://westvirginia.rivals.com/commitments/football/2018" TargetMode="External"/><Relationship Id="rId536" Type="http://schemas.openxmlformats.org/officeDocument/2006/relationships/image" Target="../media/image229.jpeg"/><Relationship Id="rId68" Type="http://schemas.openxmlformats.org/officeDocument/2006/relationships/image" Target="../media/image34.gif"/><Relationship Id="rId133" Type="http://schemas.openxmlformats.org/officeDocument/2006/relationships/hyperlink" Target="https://marshall.rivals.com/commitments" TargetMode="External"/><Relationship Id="rId175" Type="http://schemas.openxmlformats.org/officeDocument/2006/relationships/image" Target="../media/image88.jpeg"/><Relationship Id="rId340" Type="http://schemas.openxmlformats.org/officeDocument/2006/relationships/hyperlink" Target="https://duke.rivals.com/commitments/football/2017" TargetMode="External"/><Relationship Id="rId200" Type="http://schemas.openxmlformats.org/officeDocument/2006/relationships/image" Target="../media/image103.gif"/><Relationship Id="rId382" Type="http://schemas.openxmlformats.org/officeDocument/2006/relationships/hyperlink" Target="https://bostoncollege.rivals.com/commitments/football/2017" TargetMode="External"/><Relationship Id="rId438" Type="http://schemas.openxmlformats.org/officeDocument/2006/relationships/hyperlink" Target="https://wyoming.rivals.com/commitments/football/2017" TargetMode="External"/><Relationship Id="rId242" Type="http://schemas.openxmlformats.org/officeDocument/2006/relationships/hyperlink" Target="https://n.rivals.com/team_rankings/2009/undefined#college_choices" TargetMode="External"/><Relationship Id="rId284" Type="http://schemas.openxmlformats.org/officeDocument/2006/relationships/hyperlink" Target="https://oregon.rivals.com/commitments/football/2017" TargetMode="External"/><Relationship Id="rId491" Type="http://schemas.openxmlformats.org/officeDocument/2006/relationships/hyperlink" Target="https://cal.rivals.com/commitments/football/2018" TargetMode="External"/><Relationship Id="rId505" Type="http://schemas.openxmlformats.org/officeDocument/2006/relationships/hyperlink" Target="https://rutgers.rivals.com/commitments/football/2018" TargetMode="External"/><Relationship Id="rId37" Type="http://schemas.openxmlformats.org/officeDocument/2006/relationships/hyperlink" Target="https://stanford.rivals.com/commitments" TargetMode="External"/><Relationship Id="rId79" Type="http://schemas.openxmlformats.org/officeDocument/2006/relationships/hyperlink" Target="https://oregonstate.rivals.com/commitments" TargetMode="External"/><Relationship Id="rId102" Type="http://schemas.openxmlformats.org/officeDocument/2006/relationships/image" Target="../media/image51.gif"/><Relationship Id="rId144" Type="http://schemas.openxmlformats.org/officeDocument/2006/relationships/image" Target="../media/image72.gif"/><Relationship Id="rId547" Type="http://schemas.openxmlformats.org/officeDocument/2006/relationships/image" Target="../media/image231.jpeg"/><Relationship Id="rId90" Type="http://schemas.openxmlformats.org/officeDocument/2006/relationships/image" Target="../media/image45.gif"/><Relationship Id="rId186" Type="http://schemas.openxmlformats.org/officeDocument/2006/relationships/image" Target="../media/image95.gif"/><Relationship Id="rId351" Type="http://schemas.openxmlformats.org/officeDocument/2006/relationships/image" Target="../media/image177.jpeg"/><Relationship Id="rId393" Type="http://schemas.openxmlformats.org/officeDocument/2006/relationships/image" Target="../media/image198.jpeg"/><Relationship Id="rId407" Type="http://schemas.openxmlformats.org/officeDocument/2006/relationships/image" Target="../media/image205.jpeg"/><Relationship Id="rId449" Type="http://schemas.openxmlformats.org/officeDocument/2006/relationships/hyperlink" Target="https://ohiostate.rivals.com/commitments/football/2018" TargetMode="External"/><Relationship Id="rId211" Type="http://schemas.openxmlformats.org/officeDocument/2006/relationships/hyperlink" Target="https://ulm.rivals.com/commitments" TargetMode="External"/><Relationship Id="rId253" Type="http://schemas.openxmlformats.org/officeDocument/2006/relationships/image" Target="../media/image128.jpeg"/><Relationship Id="rId295" Type="http://schemas.openxmlformats.org/officeDocument/2006/relationships/image" Target="../media/image149.jpeg"/><Relationship Id="rId309" Type="http://schemas.openxmlformats.org/officeDocument/2006/relationships/image" Target="../media/image156.jpeg"/><Relationship Id="rId460" Type="http://schemas.openxmlformats.org/officeDocument/2006/relationships/hyperlink" Target="https://oregon.rivals.com/commitments/football/2018" TargetMode="External"/><Relationship Id="rId516" Type="http://schemas.openxmlformats.org/officeDocument/2006/relationships/hyperlink" Target="https://virginia.rivals.com/commitments/football/2018" TargetMode="External"/><Relationship Id="rId48" Type="http://schemas.openxmlformats.org/officeDocument/2006/relationships/image" Target="../media/image24.gif"/><Relationship Id="rId113" Type="http://schemas.openxmlformats.org/officeDocument/2006/relationships/hyperlink" Target="https://boisestate.rivals.com/commitments" TargetMode="External"/><Relationship Id="rId320" Type="http://schemas.openxmlformats.org/officeDocument/2006/relationships/hyperlink" Target="https://oklahomastate.rivals.com/commitments/football/2017" TargetMode="External"/><Relationship Id="rId155" Type="http://schemas.openxmlformats.org/officeDocument/2006/relationships/hyperlink" Target="https://fresnostate.rivals.com/commitments" TargetMode="External"/><Relationship Id="rId197" Type="http://schemas.openxmlformats.org/officeDocument/2006/relationships/image" Target="../media/image101.gif"/><Relationship Id="rId362" Type="http://schemas.openxmlformats.org/officeDocument/2006/relationships/hyperlink" Target="https://kansas.rivals.com/commitments/football/2017" TargetMode="External"/><Relationship Id="rId418" Type="http://schemas.openxmlformats.org/officeDocument/2006/relationships/hyperlink" Target="https://smu.rivals.com/commitments/football/2017" TargetMode="External"/><Relationship Id="rId222" Type="http://schemas.openxmlformats.org/officeDocument/2006/relationships/image" Target="../media/image115.gif"/><Relationship Id="rId264" Type="http://schemas.openxmlformats.org/officeDocument/2006/relationships/hyperlink" Target="https://lsu.rivals.com/commitments/football/2017" TargetMode="External"/><Relationship Id="rId471" Type="http://schemas.openxmlformats.org/officeDocument/2006/relationships/hyperlink" Target="https://michigan.rivals.com/commitments/football/2018" TargetMode="External"/><Relationship Id="rId17" Type="http://schemas.openxmlformats.org/officeDocument/2006/relationships/hyperlink" Target="https://auburn.rivals.com/commitments" TargetMode="External"/><Relationship Id="rId59" Type="http://schemas.openxmlformats.org/officeDocument/2006/relationships/hyperlink" Target="https://arizonastate.rivals.com/commitments" TargetMode="External"/><Relationship Id="rId124" Type="http://schemas.openxmlformats.org/officeDocument/2006/relationships/image" Target="../media/image62.gif"/><Relationship Id="rId527" Type="http://schemas.openxmlformats.org/officeDocument/2006/relationships/image" Target="../media/image228.jpeg"/><Relationship Id="rId70" Type="http://schemas.openxmlformats.org/officeDocument/2006/relationships/image" Target="../media/image35.gif"/><Relationship Id="rId166" Type="http://schemas.openxmlformats.org/officeDocument/2006/relationships/image" Target="../media/image83.jpeg"/><Relationship Id="rId331" Type="http://schemas.openxmlformats.org/officeDocument/2006/relationships/image" Target="../media/image167.jpeg"/><Relationship Id="rId373" Type="http://schemas.openxmlformats.org/officeDocument/2006/relationships/image" Target="../media/image188.jpeg"/><Relationship Id="rId429" Type="http://schemas.openxmlformats.org/officeDocument/2006/relationships/image" Target="../media/image217.jpeg"/><Relationship Id="rId1" Type="http://schemas.openxmlformats.org/officeDocument/2006/relationships/hyperlink" Target="https://alabama.rivals.com/commitments" TargetMode="External"/><Relationship Id="rId233" Type="http://schemas.openxmlformats.org/officeDocument/2006/relationships/image" Target="../media/image121.gif"/><Relationship Id="rId440" Type="http://schemas.openxmlformats.org/officeDocument/2006/relationships/hyperlink" Target="https://newmexico.rivals.com/commitments/football/2017" TargetMode="External"/><Relationship Id="rId28" Type="http://schemas.openxmlformats.org/officeDocument/2006/relationships/image" Target="../media/image14.gif"/><Relationship Id="rId275" Type="http://schemas.openxmlformats.org/officeDocument/2006/relationships/image" Target="../media/image139.jpeg"/><Relationship Id="rId300" Type="http://schemas.openxmlformats.org/officeDocument/2006/relationships/hyperlink" Target="https://kentucky.rivals.com/commitments/football/2017" TargetMode="External"/><Relationship Id="rId482" Type="http://schemas.openxmlformats.org/officeDocument/2006/relationships/hyperlink" Target="https://oklahomastate.rivals.com/commitments/football/2018" TargetMode="External"/><Relationship Id="rId538" Type="http://schemas.openxmlformats.org/officeDocument/2006/relationships/hyperlink" Target="https://coloradostate.rivals.com/commitments/football/2018" TargetMode="External"/><Relationship Id="rId81" Type="http://schemas.openxmlformats.org/officeDocument/2006/relationships/hyperlink" Target="https://houston.rivals.com/commitments" TargetMode="External"/><Relationship Id="rId135" Type="http://schemas.openxmlformats.org/officeDocument/2006/relationships/hyperlink" Target="https://cincinnati.rivals.com/commitments" TargetMode="External"/><Relationship Id="rId177" Type="http://schemas.openxmlformats.org/officeDocument/2006/relationships/image" Target="../media/image89.gif"/><Relationship Id="rId342" Type="http://schemas.openxmlformats.org/officeDocument/2006/relationships/hyperlink" Target="https://texastech.rivals.com/commitments/football/2017" TargetMode="External"/><Relationship Id="rId384" Type="http://schemas.openxmlformats.org/officeDocument/2006/relationships/hyperlink" Target="https://purdue.rivals.com/commitments/football/2017" TargetMode="External"/><Relationship Id="rId202" Type="http://schemas.openxmlformats.org/officeDocument/2006/relationships/hyperlink" Target="https://northtexas.rivals.com/commitments" TargetMode="External"/><Relationship Id="rId244" Type="http://schemas.openxmlformats.org/officeDocument/2006/relationships/hyperlink" Target="https://n.rivals.com/team_rankings/2007/undefined#college_choices" TargetMode="External"/><Relationship Id="rId39" Type="http://schemas.openxmlformats.org/officeDocument/2006/relationships/hyperlink" Target="https://tcu.rivals.com/commitments" TargetMode="External"/><Relationship Id="rId286" Type="http://schemas.openxmlformats.org/officeDocument/2006/relationships/hyperlink" Target="https://stanford.rivals.com/commitments/football/2017" TargetMode="External"/><Relationship Id="rId451" Type="http://schemas.openxmlformats.org/officeDocument/2006/relationships/hyperlink" Target="https://texas.rivals.com/commitments/football/2018" TargetMode="External"/><Relationship Id="rId493" Type="http://schemas.openxmlformats.org/officeDocument/2006/relationships/hyperlink" Target="https://washingtonstate.rivals.com/commitments/football/2018" TargetMode="External"/><Relationship Id="rId507" Type="http://schemas.openxmlformats.org/officeDocument/2006/relationships/hyperlink" Target="https://northwestern.rivals.com/commitments/football/2018" TargetMode="External"/><Relationship Id="rId549" Type="http://schemas.openxmlformats.org/officeDocument/2006/relationships/image" Target="../media/image232.jpeg"/><Relationship Id="rId50" Type="http://schemas.openxmlformats.org/officeDocument/2006/relationships/image" Target="../media/image25.gif"/><Relationship Id="rId104" Type="http://schemas.openxmlformats.org/officeDocument/2006/relationships/image" Target="../media/image52.gif"/><Relationship Id="rId146" Type="http://schemas.openxmlformats.org/officeDocument/2006/relationships/image" Target="../media/image73.jpeg"/><Relationship Id="rId188" Type="http://schemas.openxmlformats.org/officeDocument/2006/relationships/image" Target="../media/image96.gif"/><Relationship Id="rId311" Type="http://schemas.openxmlformats.org/officeDocument/2006/relationships/image" Target="../media/image157.jpeg"/><Relationship Id="rId353" Type="http://schemas.openxmlformats.org/officeDocument/2006/relationships/image" Target="../media/image178.jpeg"/><Relationship Id="rId395" Type="http://schemas.openxmlformats.org/officeDocument/2006/relationships/image" Target="../media/image199.jpeg"/><Relationship Id="rId409" Type="http://schemas.openxmlformats.org/officeDocument/2006/relationships/image" Target="../media/image206.jpeg"/><Relationship Id="rId92" Type="http://schemas.openxmlformats.org/officeDocument/2006/relationships/image" Target="../media/image46.gif"/><Relationship Id="rId213" Type="http://schemas.openxmlformats.org/officeDocument/2006/relationships/hyperlink" Target="https://wyoming.rivals.com/commitments" TargetMode="External"/><Relationship Id="rId420" Type="http://schemas.openxmlformats.org/officeDocument/2006/relationships/hyperlink" Target="https://wku.rivals.com/commitments/football/2017" TargetMode="External"/><Relationship Id="rId255" Type="http://schemas.openxmlformats.org/officeDocument/2006/relationships/image" Target="../media/image129.jpeg"/><Relationship Id="rId297" Type="http://schemas.openxmlformats.org/officeDocument/2006/relationships/image" Target="../media/image150.jpeg"/><Relationship Id="rId462" Type="http://schemas.openxmlformats.org/officeDocument/2006/relationships/hyperlink" Target="https://washington.rivals.com/commitments/football/2018" TargetMode="External"/><Relationship Id="rId518" Type="http://schemas.openxmlformats.org/officeDocument/2006/relationships/hyperlink" Target="https://bostoncollege.rivals.com/commitments/football/2018" TargetMode="External"/><Relationship Id="rId115" Type="http://schemas.openxmlformats.org/officeDocument/2006/relationships/hyperlink" Target="https://indiana.rivals.com/commitments" TargetMode="External"/><Relationship Id="rId157" Type="http://schemas.openxmlformats.org/officeDocument/2006/relationships/hyperlink" Target="https://rutgers.rivals.com/commitments" TargetMode="External"/><Relationship Id="rId322" Type="http://schemas.openxmlformats.org/officeDocument/2006/relationships/hyperlink" Target="https://arizona.rivals.com/commitments/football/2017" TargetMode="External"/><Relationship Id="rId364" Type="http://schemas.openxmlformats.org/officeDocument/2006/relationships/hyperlink" Target="https://syracuse.rivals.com/commitments/football/2017" TargetMode="External"/><Relationship Id="rId61" Type="http://schemas.openxmlformats.org/officeDocument/2006/relationships/hyperlink" Target="https://pittsburgh.rivals.com/commitments" TargetMode="External"/><Relationship Id="rId199" Type="http://schemas.openxmlformats.org/officeDocument/2006/relationships/hyperlink" Target="https://utsa.rivals.com/commitments" TargetMode="External"/><Relationship Id="rId19" Type="http://schemas.openxmlformats.org/officeDocument/2006/relationships/hyperlink" Target="https://ucla.rivals.com/commitments" TargetMode="External"/><Relationship Id="rId224" Type="http://schemas.openxmlformats.org/officeDocument/2006/relationships/hyperlink" Target="https://n.rivals.com/team_rankings/2013/undefined#college_choices" TargetMode="External"/><Relationship Id="rId266" Type="http://schemas.openxmlformats.org/officeDocument/2006/relationships/hyperlink" Target="https://florida.rivals.com/commitments/football/2017" TargetMode="External"/><Relationship Id="rId431" Type="http://schemas.openxmlformats.org/officeDocument/2006/relationships/image" Target="../media/image218.jpeg"/><Relationship Id="rId473" Type="http://schemas.openxmlformats.org/officeDocument/2006/relationships/hyperlink" Target="https://michiganstate.rivals.com/commitments/football/2018" TargetMode="External"/><Relationship Id="rId529" Type="http://schemas.openxmlformats.org/officeDocument/2006/relationships/hyperlink" Target="https://latech.rivals.com/commitments/football/2018" TargetMode="External"/><Relationship Id="rId30" Type="http://schemas.openxmlformats.org/officeDocument/2006/relationships/image" Target="../media/image15.gif"/><Relationship Id="rId126" Type="http://schemas.openxmlformats.org/officeDocument/2006/relationships/image" Target="../media/image63.gif"/><Relationship Id="rId168" Type="http://schemas.openxmlformats.org/officeDocument/2006/relationships/hyperlink" Target="https://kansas.rivals.com/commitments" TargetMode="External"/><Relationship Id="rId333" Type="http://schemas.openxmlformats.org/officeDocument/2006/relationships/image" Target="../media/image168.jpeg"/><Relationship Id="rId540" Type="http://schemas.openxmlformats.org/officeDocument/2006/relationships/hyperlink" Target="https://army.rivals.com/commitments/football/2018" TargetMode="External"/><Relationship Id="rId72" Type="http://schemas.openxmlformats.org/officeDocument/2006/relationships/image" Target="../media/image36.gif"/><Relationship Id="rId375" Type="http://schemas.openxmlformats.org/officeDocument/2006/relationships/image" Target="../media/image189.jpeg"/><Relationship Id="rId3" Type="http://schemas.openxmlformats.org/officeDocument/2006/relationships/hyperlink" Target="https://floridastate.rivals.com/commitments" TargetMode="External"/><Relationship Id="rId235" Type="http://schemas.openxmlformats.org/officeDocument/2006/relationships/hyperlink" Target="https://utep.rivals.com/commitments" TargetMode="External"/><Relationship Id="rId277" Type="http://schemas.openxmlformats.org/officeDocument/2006/relationships/image" Target="../media/image140.jpeg"/><Relationship Id="rId400" Type="http://schemas.openxmlformats.org/officeDocument/2006/relationships/hyperlink" Target="https://fau.rivals.com/commitments/football/2017" TargetMode="External"/><Relationship Id="rId442" Type="http://schemas.openxmlformats.org/officeDocument/2006/relationships/hyperlink" Target="https://ulm.rivals.com/commitments/football/2017" TargetMode="External"/><Relationship Id="rId484" Type="http://schemas.openxmlformats.org/officeDocument/2006/relationships/hyperlink" Target="https://utah.rivals.com/commitments/football/2018" TargetMode="External"/><Relationship Id="rId137" Type="http://schemas.openxmlformats.org/officeDocument/2006/relationships/hyperlink" Target="https://georgiatech.rivals.com/commitments" TargetMode="External"/><Relationship Id="rId302" Type="http://schemas.openxmlformats.org/officeDocument/2006/relationships/hyperlink" Target="https://mississippistate.rivals.com/commitments/football/2017" TargetMode="External"/><Relationship Id="rId344" Type="http://schemas.openxmlformats.org/officeDocument/2006/relationships/hyperlink" Target="https://illinois.rivals.com/commitments/football/2017" TargetMode="External"/><Relationship Id="rId41" Type="http://schemas.openxmlformats.org/officeDocument/2006/relationships/hyperlink" Target="https://miami.rivals.com/commitments" TargetMode="External"/><Relationship Id="rId83" Type="http://schemas.openxmlformats.org/officeDocument/2006/relationships/hyperlink" Target="https://iowa.rivals.com/commitments" TargetMode="External"/><Relationship Id="rId179" Type="http://schemas.openxmlformats.org/officeDocument/2006/relationships/hyperlink" Target="https://tulane.rivals.com/commitments" TargetMode="External"/><Relationship Id="rId386" Type="http://schemas.openxmlformats.org/officeDocument/2006/relationships/hyperlink" Target="https://usf.rivals.com/commitments/football/2017" TargetMode="External"/><Relationship Id="rId551" Type="http://schemas.openxmlformats.org/officeDocument/2006/relationships/image" Target="../media/image233.jpeg"/><Relationship Id="rId190" Type="http://schemas.openxmlformats.org/officeDocument/2006/relationships/image" Target="../media/image97.gif"/><Relationship Id="rId204" Type="http://schemas.openxmlformats.org/officeDocument/2006/relationships/image" Target="../media/image106.gif"/><Relationship Id="rId246" Type="http://schemas.openxmlformats.org/officeDocument/2006/relationships/image" Target="../media/image126.gif"/><Relationship Id="rId288" Type="http://schemas.openxmlformats.org/officeDocument/2006/relationships/hyperlink" Target="https://nebraska.rivals.com/commitments/football/2017" TargetMode="External"/><Relationship Id="rId411" Type="http://schemas.openxmlformats.org/officeDocument/2006/relationships/image" Target="../media/image207.jpeg"/><Relationship Id="rId453" Type="http://schemas.openxmlformats.org/officeDocument/2006/relationships/hyperlink" Target="https://miami.rivals.com/commitments/football/2018" TargetMode="External"/><Relationship Id="rId509" Type="http://schemas.openxmlformats.org/officeDocument/2006/relationships/hyperlink" Target="https://houston.rivals.com/commitments/football/2018" TargetMode="External"/><Relationship Id="rId106" Type="http://schemas.openxmlformats.org/officeDocument/2006/relationships/image" Target="../media/image53.jpeg"/><Relationship Id="rId313" Type="http://schemas.openxmlformats.org/officeDocument/2006/relationships/image" Target="../media/image158.jpeg"/><Relationship Id="rId495" Type="http://schemas.openxmlformats.org/officeDocument/2006/relationships/hyperlink" Target="https://kansas.rivals.com/commitments/football/2018" TargetMode="External"/><Relationship Id="rId10" Type="http://schemas.openxmlformats.org/officeDocument/2006/relationships/image" Target="../media/image5.gif"/><Relationship Id="rId52" Type="http://schemas.openxmlformats.org/officeDocument/2006/relationships/image" Target="../media/image26.png"/><Relationship Id="rId94" Type="http://schemas.openxmlformats.org/officeDocument/2006/relationships/image" Target="../media/image47.gif"/><Relationship Id="rId148" Type="http://schemas.openxmlformats.org/officeDocument/2006/relationships/image" Target="../media/image74.gif"/><Relationship Id="rId355" Type="http://schemas.openxmlformats.org/officeDocument/2006/relationships/image" Target="../media/image179.jpeg"/><Relationship Id="rId397" Type="http://schemas.openxmlformats.org/officeDocument/2006/relationships/image" Target="../media/image200.jpeg"/><Relationship Id="rId520" Type="http://schemas.openxmlformats.org/officeDocument/2006/relationships/hyperlink" Target="https://texastech.rivals.com/commitments/football/2018" TargetMode="External"/><Relationship Id="rId215" Type="http://schemas.openxmlformats.org/officeDocument/2006/relationships/hyperlink" Target="https://n.rivals.com/team_rankings/2014/undefined#college_choices" TargetMode="External"/><Relationship Id="rId257" Type="http://schemas.openxmlformats.org/officeDocument/2006/relationships/image" Target="../media/image130.jpeg"/><Relationship Id="rId422" Type="http://schemas.openxmlformats.org/officeDocument/2006/relationships/image" Target="../media/image213.jpeg"/><Relationship Id="rId464" Type="http://schemas.openxmlformats.org/officeDocument/2006/relationships/hyperlink" Target="https://florida.rivals.com/commitments/football/2018" TargetMode="External"/><Relationship Id="rId299" Type="http://schemas.openxmlformats.org/officeDocument/2006/relationships/image" Target="../media/image151.jpeg"/><Relationship Id="rId63" Type="http://schemas.openxmlformats.org/officeDocument/2006/relationships/hyperlink" Target="https://arkansas.rivals.com/commitments" TargetMode="External"/><Relationship Id="rId159" Type="http://schemas.openxmlformats.org/officeDocument/2006/relationships/hyperlink" Target="https://southernmiss.rivals.com/commitments" TargetMode="External"/><Relationship Id="rId366" Type="http://schemas.openxmlformats.org/officeDocument/2006/relationships/hyperlink" Target="https://vanderbilt.rivals.com/commitments/football/2017" TargetMode="External"/><Relationship Id="rId226" Type="http://schemas.openxmlformats.org/officeDocument/2006/relationships/image" Target="../media/image117.gif"/><Relationship Id="rId433" Type="http://schemas.openxmlformats.org/officeDocument/2006/relationships/image" Target="../media/image219.jpeg"/><Relationship Id="rId74" Type="http://schemas.openxmlformats.org/officeDocument/2006/relationships/image" Target="../media/image37.jpeg"/><Relationship Id="rId377" Type="http://schemas.openxmlformats.org/officeDocument/2006/relationships/image" Target="../media/image190.jpeg"/><Relationship Id="rId500" Type="http://schemas.openxmlformats.org/officeDocument/2006/relationships/hyperlink" Target="https://georgiatech.rivals.com/commitments/football/2018" TargetMode="External"/><Relationship Id="rId5" Type="http://schemas.openxmlformats.org/officeDocument/2006/relationships/hyperlink" Target="https://ohiostate.rivals.com/commitments" TargetMode="External"/><Relationship Id="rId237" Type="http://schemas.openxmlformats.org/officeDocument/2006/relationships/hyperlink" Target="https://newmexicostate.rivals.com/commitments" TargetMode="External"/><Relationship Id="rId444" Type="http://schemas.openxmlformats.org/officeDocument/2006/relationships/hyperlink" Target="https://army.rivals.com/commitments/football/2017" TargetMode="External"/><Relationship Id="rId290" Type="http://schemas.openxmlformats.org/officeDocument/2006/relationships/hyperlink" Target="https://ucla.rivals.com/commitments/football/2017" TargetMode="External"/><Relationship Id="rId304" Type="http://schemas.openxmlformats.org/officeDocument/2006/relationships/hyperlink" Target="https://virginiatech.rivals.com/commitments/football/2017" TargetMode="External"/><Relationship Id="rId388" Type="http://schemas.openxmlformats.org/officeDocument/2006/relationships/hyperlink" Target="https://eastcarolina.rivals.com/commitments/football/2017" TargetMode="External"/><Relationship Id="rId511" Type="http://schemas.openxmlformats.org/officeDocument/2006/relationships/hyperlink" Target="https://syracuse.rivals.com/commitments/football/2018" TargetMode="External"/><Relationship Id="rId85" Type="http://schemas.openxmlformats.org/officeDocument/2006/relationships/hyperlink" Target="https://virginiatech.rivals.com/commitments" TargetMode="External"/><Relationship Id="rId150" Type="http://schemas.openxmlformats.org/officeDocument/2006/relationships/image" Target="../media/image75.gif"/><Relationship Id="rId248" Type="http://schemas.openxmlformats.org/officeDocument/2006/relationships/hyperlink" Target="https://n.rivals.com/team_rankings/2004/undefined#college_choices" TargetMode="External"/><Relationship Id="rId455" Type="http://schemas.openxmlformats.org/officeDocument/2006/relationships/hyperlink" Target="https://clemson.rivals.com/commitments/football/2018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476250</xdr:colOff>
      <xdr:row>3</xdr:row>
      <xdr:rowOff>66675</xdr:rowOff>
    </xdr:to>
    <xdr:pic>
      <xdr:nvPicPr>
        <xdr:cNvPr id="2" name="Picture 1" descr="https://s.yimg.com/lq/i/us/sp/v/ncaaf/teams/1/50x50w/aad_4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476250</xdr:colOff>
      <xdr:row>4</xdr:row>
      <xdr:rowOff>57150</xdr:rowOff>
    </xdr:to>
    <xdr:pic>
      <xdr:nvPicPr>
        <xdr:cNvPr id="3" name="Picture 2" descr="https://s.yimg.com/lq/i/us/sp/v/ncaaf/teams/1/50x50w/ffc.gif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476250</xdr:colOff>
      <xdr:row>5</xdr:row>
      <xdr:rowOff>57150</xdr:rowOff>
    </xdr:to>
    <xdr:pic>
      <xdr:nvPicPr>
        <xdr:cNvPr id="4" name="Picture 3" descr="https://s.yimg.com/lq/i/us/sp/v/ncaaf/teams/1/50x50w/oob.gi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476250</xdr:colOff>
      <xdr:row>6</xdr:row>
      <xdr:rowOff>57150</xdr:rowOff>
    </xdr:to>
    <xdr:pic>
      <xdr:nvPicPr>
        <xdr:cNvPr id="5" name="Picture 4" descr="https://s.yimg.com/xe/ipt/50x50_mmk.p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0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476250</xdr:colOff>
      <xdr:row>7</xdr:row>
      <xdr:rowOff>57150</xdr:rowOff>
    </xdr:to>
    <xdr:pic>
      <xdr:nvPicPr>
        <xdr:cNvPr id="6" name="Picture 5" descr="https://s.yimg.com/lq/i/us/sp/v/ncaaf/teams/1/50x50w/lli_2.gif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0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476250</xdr:colOff>
      <xdr:row>8</xdr:row>
      <xdr:rowOff>57150</xdr:rowOff>
    </xdr:to>
    <xdr:pic>
      <xdr:nvPicPr>
        <xdr:cNvPr id="7" name="Picture 6" descr="https://s.yimg.com/lq/i/us/sp/v/ncaaf/teams/1/50x50w/ccl.gif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0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476250</xdr:colOff>
      <xdr:row>9</xdr:row>
      <xdr:rowOff>57150</xdr:rowOff>
    </xdr:to>
    <xdr:pic>
      <xdr:nvPicPr>
        <xdr:cNvPr id="8" name="Picture 7" descr="https://s.yimg.com/lq/i/us/sp/v/ncaaf/teams/1/50x50w/tth.gif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0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476250</xdr:colOff>
      <xdr:row>10</xdr:row>
      <xdr:rowOff>57150</xdr:rowOff>
    </xdr:to>
    <xdr:pic>
      <xdr:nvPicPr>
        <xdr:cNvPr id="9" name="Picture 8" descr="https://s.yimg.com/lq/i/us/sp/v/ncaaf/teams/1/50x50w/mmo_2.gif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9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476250</xdr:colOff>
      <xdr:row>11</xdr:row>
      <xdr:rowOff>57150</xdr:rowOff>
    </xdr:to>
    <xdr:pic>
      <xdr:nvPicPr>
        <xdr:cNvPr id="10" name="Picture 9" descr="https://s.yimg.com/lq/i/us/sp/v/ncaaf/teams/1/50x50w/aar.gif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9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476250</xdr:colOff>
      <xdr:row>12</xdr:row>
      <xdr:rowOff>57150</xdr:rowOff>
    </xdr:to>
    <xdr:pic>
      <xdr:nvPicPr>
        <xdr:cNvPr id="11" name="Picture 10" descr="https://s.yimg.com/lq/i/us/sp/v/ncaaf/teams/1/50x50w/uua.gif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9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476250</xdr:colOff>
      <xdr:row>13</xdr:row>
      <xdr:rowOff>57150</xdr:rowOff>
    </xdr:to>
    <xdr:pic>
      <xdr:nvPicPr>
        <xdr:cNvPr id="12" name="Picture 11" descr="https://s.yimg.com/lq/i/us/sp/v/ncaaf/teams/1/50x50w/ggb.gif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8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476250</xdr:colOff>
      <xdr:row>14</xdr:row>
      <xdr:rowOff>57150</xdr:rowOff>
    </xdr:to>
    <xdr:pic>
      <xdr:nvPicPr>
        <xdr:cNvPr id="13" name="Picture 12" descr="https://s.yimg.com/lq/i/us/sp/v/ncaaf/teams/1/50x50w/uub.gif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8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476250</xdr:colOff>
      <xdr:row>15</xdr:row>
      <xdr:rowOff>57150</xdr:rowOff>
    </xdr:to>
    <xdr:pic>
      <xdr:nvPicPr>
        <xdr:cNvPr id="14" name="Picture 13" descr="https://s.yimg.com/lq/i/us/sp/v/ncaaf/teams/1/50x50w/nnx.gif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8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476250</xdr:colOff>
      <xdr:row>16</xdr:row>
      <xdr:rowOff>57150</xdr:rowOff>
    </xdr:to>
    <xdr:pic>
      <xdr:nvPicPr>
        <xdr:cNvPr id="15" name="Picture 14" descr="https://s.yimg.com/lq/i/us/sp/v/ncaaf/teams/1/50x50w/ffa.gif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8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476250</xdr:colOff>
      <xdr:row>17</xdr:row>
      <xdr:rowOff>57150</xdr:rowOff>
    </xdr:to>
    <xdr:pic>
      <xdr:nvPicPr>
        <xdr:cNvPr id="16" name="Picture 15" descr="https://s.yimg.com/lq/i/us/sp/v/ncaaf/teams/1/50x50w/ttd.gif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7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476250</xdr:colOff>
      <xdr:row>18</xdr:row>
      <xdr:rowOff>57150</xdr:rowOff>
    </xdr:to>
    <xdr:pic>
      <xdr:nvPicPr>
        <xdr:cNvPr id="17" name="Picture 16" descr="https://s.yimg.com/lq/i/us/sp/v/ncaaf/teams/1/50x50w/ooc.gif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7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476250</xdr:colOff>
      <xdr:row>18</xdr:row>
      <xdr:rowOff>266700</xdr:rowOff>
    </xdr:to>
    <xdr:pic>
      <xdr:nvPicPr>
        <xdr:cNvPr id="18" name="Picture 17" descr="https://s.yimg.com/lq/i/us/sp/v/ncaaf/teams/1/50x50w/ttj.gif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7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476250</xdr:colOff>
      <xdr:row>19</xdr:row>
      <xdr:rowOff>76200</xdr:rowOff>
    </xdr:to>
    <xdr:pic>
      <xdr:nvPicPr>
        <xdr:cNvPr id="19" name="Picture 18" descr="https://s.yimg.com/xe/ipt/50x50w_mmk2.gi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7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476250</xdr:colOff>
      <xdr:row>21</xdr:row>
      <xdr:rowOff>57150</xdr:rowOff>
    </xdr:to>
    <xdr:pic>
      <xdr:nvPicPr>
        <xdr:cNvPr id="20" name="Picture 19" descr="https://s.yimg.com/lq/i/us/sp/v/ncaaf/teams/1/50x50w/sss3.gif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7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476250</xdr:colOff>
      <xdr:row>22</xdr:row>
      <xdr:rowOff>57150</xdr:rowOff>
    </xdr:to>
    <xdr:pic>
      <xdr:nvPicPr>
        <xdr:cNvPr id="21" name="Picture 20" descr="https://s.yimg.com/xe/ipt/50x50c.8.gif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7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476250</xdr:colOff>
      <xdr:row>23</xdr:row>
      <xdr:rowOff>57150</xdr:rowOff>
    </xdr:to>
    <xdr:pic>
      <xdr:nvPicPr>
        <xdr:cNvPr id="22" name="Picture 21" descr="https://s.yimg.com/lq/i/us/sp/v/ncaaf/teams/1/50x50w/mmi.gif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7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476250</xdr:colOff>
      <xdr:row>24</xdr:row>
      <xdr:rowOff>57150</xdr:rowOff>
    </xdr:to>
    <xdr:pic>
      <xdr:nvPicPr>
        <xdr:cNvPr id="23" name="Picture 22" descr="https://s.yimg.com/lq/i/us/sp/v/ncaaf/teams/1/50x50w/ccd_2.gif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67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476250</xdr:colOff>
      <xdr:row>24</xdr:row>
      <xdr:rowOff>266700</xdr:rowOff>
    </xdr:to>
    <xdr:pic>
      <xdr:nvPicPr>
        <xdr:cNvPr id="24" name="Picture 23" descr="https://s.yimg.com/lq/i/us/sp/v/ncaaf/teams/1/50x50w/ppb_2.gif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67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476250</xdr:colOff>
      <xdr:row>25</xdr:row>
      <xdr:rowOff>76200</xdr:rowOff>
    </xdr:to>
    <xdr:pic>
      <xdr:nvPicPr>
        <xdr:cNvPr id="25" name="Picture 24" descr="https://s.yimg.com/lq/i/us/sp/v/mls/teams/50x50w/nc-2.gif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67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476250</xdr:colOff>
      <xdr:row>26</xdr:row>
      <xdr:rowOff>76200</xdr:rowOff>
    </xdr:to>
    <xdr:pic>
      <xdr:nvPicPr>
        <xdr:cNvPr id="26" name="Picture 25" descr="https://s.yimg.com/lq/i/us/sp/v/ncaaf/teams/1/50x50w/mmq_2.gi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8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476250</xdr:colOff>
      <xdr:row>27</xdr:row>
      <xdr:rowOff>266700</xdr:rowOff>
    </xdr:to>
    <xdr:pic>
      <xdr:nvPicPr>
        <xdr:cNvPr id="27" name="Picture 26" descr="https://s.yimg.com/xe/i/us/sp/v/ncaaf/teams/20131113/84/300x300/nnd_50x50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48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476250</xdr:colOff>
      <xdr:row>28</xdr:row>
      <xdr:rowOff>76200</xdr:rowOff>
    </xdr:to>
    <xdr:pic>
      <xdr:nvPicPr>
        <xdr:cNvPr id="28" name="Picture 27" descr="https://s.yimg.com/lq/i/us/sp/v/ncaaf/teams/1/50x50w/ssi.gif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48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476250</xdr:colOff>
      <xdr:row>30</xdr:row>
      <xdr:rowOff>57150</xdr:rowOff>
    </xdr:to>
    <xdr:pic>
      <xdr:nvPicPr>
        <xdr:cNvPr id="29" name="Picture 28" descr="https://s.yimg.com/lq/i/us/sp/v/ncaaf/teams/1/50x50w/ooe.gif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39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476250</xdr:colOff>
      <xdr:row>31</xdr:row>
      <xdr:rowOff>57150</xdr:rowOff>
    </xdr:to>
    <xdr:pic>
      <xdr:nvPicPr>
        <xdr:cNvPr id="30" name="Picture 29" descr="https://s.yimg.com/lq/i/us/sp/v/ncaaf/teams/1/50x50w/kkd.gif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8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476250</xdr:colOff>
      <xdr:row>32</xdr:row>
      <xdr:rowOff>57150</xdr:rowOff>
    </xdr:to>
    <xdr:pic>
      <xdr:nvPicPr>
        <xdr:cNvPr id="31" name="Picture 30" descr="https://s.yimg.com/lq/i/us/sp/v/ncaaf/teams/1/50x50w/asu-2w.jpg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48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476250</xdr:colOff>
      <xdr:row>33</xdr:row>
      <xdr:rowOff>57150</xdr:rowOff>
    </xdr:to>
    <xdr:pic>
      <xdr:nvPicPr>
        <xdr:cNvPr id="32" name="Picture 31" descr="https://s.yimg.com/lq/i/us/sp/v/ncaaf/teams/1/50x50w/ppd_1.gif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48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476250</xdr:colOff>
      <xdr:row>34</xdr:row>
      <xdr:rowOff>57150</xdr:rowOff>
    </xdr:to>
    <xdr:pic>
      <xdr:nvPicPr>
        <xdr:cNvPr id="33" name="Picture 32" descr="https://s.yimg.com/lq/i/us/sp/v/ncaaf/teams/1/50x50w/aan_3.gif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49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476250</xdr:colOff>
      <xdr:row>35</xdr:row>
      <xdr:rowOff>57150</xdr:rowOff>
    </xdr:to>
    <xdr:pic>
      <xdr:nvPicPr>
        <xdr:cNvPr id="34" name="Picture 33" descr="https://s.yimg.com/lq/i/us/sp/v/ncaaf/teams/1/50x50w/ddf.gi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49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476250</xdr:colOff>
      <xdr:row>36</xdr:row>
      <xdr:rowOff>57150</xdr:rowOff>
    </xdr:to>
    <xdr:pic>
      <xdr:nvPicPr>
        <xdr:cNvPr id="35" name="Picture 34" descr="https://s.yimg.com/lq/i/us/sp/v/ncaaf/teams/1/50x50w/uuc.gif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58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476250</xdr:colOff>
      <xdr:row>37</xdr:row>
      <xdr:rowOff>57150</xdr:rowOff>
    </xdr:to>
    <xdr:pic>
      <xdr:nvPicPr>
        <xdr:cNvPr id="36" name="Picture 35" descr="https://s.yimg.com/lq/i/us/sp/v/ncaaf/teams/1/50x50w/wwo.gif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68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476250</xdr:colOff>
      <xdr:row>38</xdr:row>
      <xdr:rowOff>57150</xdr:rowOff>
    </xdr:to>
    <xdr:pic>
      <xdr:nvPicPr>
        <xdr:cNvPr id="37" name="Picture 36" descr="https://s.yimg.com/lq/i/us/sp/v/ncaaf/teams/1/50x50w/llh2.gif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68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476250</xdr:colOff>
      <xdr:row>39</xdr:row>
      <xdr:rowOff>57150</xdr:rowOff>
    </xdr:to>
    <xdr:pic>
      <xdr:nvPicPr>
        <xdr:cNvPr id="38" name="Picture 37" descr="https://s.yimg.com/lq/i/us/sp/v/ncaaf/teams/1/50x50w/was-2.jp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68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476250</xdr:colOff>
      <xdr:row>40</xdr:row>
      <xdr:rowOff>57150</xdr:rowOff>
    </xdr:to>
    <xdr:pic>
      <xdr:nvPicPr>
        <xdr:cNvPr id="39" name="Picture 38" descr="https://s.yimg.com/lq/i/us/sp/v/ncaaf/teams/1/50x50w/wwh.gif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68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476250</xdr:colOff>
      <xdr:row>41</xdr:row>
      <xdr:rowOff>57150</xdr:rowOff>
    </xdr:to>
    <xdr:pic>
      <xdr:nvPicPr>
        <xdr:cNvPr id="40" name="Picture 39" descr="https://s.yimg.com/lq/i/us/sp/v/ncaaf/teams/1/50x50w/mmd.gif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68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476250</xdr:colOff>
      <xdr:row>42</xdr:row>
      <xdr:rowOff>57150</xdr:rowOff>
    </xdr:to>
    <xdr:pic>
      <xdr:nvPicPr>
        <xdr:cNvPr id="41" name="Picture 40" descr="https://s.yimg.com/xe/ipt/oregon_state_50x50.png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68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476250</xdr:colOff>
      <xdr:row>43</xdr:row>
      <xdr:rowOff>57150</xdr:rowOff>
    </xdr:to>
    <xdr:pic>
      <xdr:nvPicPr>
        <xdr:cNvPr id="42" name="Picture 41" descr="https://s.yimg.com/xe/ipt/50x50w.gif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68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476250</xdr:colOff>
      <xdr:row>44</xdr:row>
      <xdr:rowOff>57150</xdr:rowOff>
    </xdr:to>
    <xdr:pic>
      <xdr:nvPicPr>
        <xdr:cNvPr id="43" name="Picture 42" descr="https://s.yimg.com/lq/i/us/sp/v/ncaaf/teams/1/50x50w/iig.gif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68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476250</xdr:colOff>
      <xdr:row>44</xdr:row>
      <xdr:rowOff>266700</xdr:rowOff>
    </xdr:to>
    <xdr:pic>
      <xdr:nvPicPr>
        <xdr:cNvPr id="44" name="Picture 43" descr="https://s.yimg.com/lq/i/us/sp/v/ncaaf/teams/1/50x50w/vvd.gif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78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476250</xdr:colOff>
      <xdr:row>44</xdr:row>
      <xdr:rowOff>476250</xdr:rowOff>
    </xdr:to>
    <xdr:pic>
      <xdr:nvPicPr>
        <xdr:cNvPr id="45" name="Picture 44" descr="https://s.yimg.com/lq/i/us/sp/v/ncaaf/teams/1/50x50w/nnn_2.gif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78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476250</xdr:colOff>
      <xdr:row>47</xdr:row>
      <xdr:rowOff>57150</xdr:rowOff>
    </xdr:to>
    <xdr:pic>
      <xdr:nvPicPr>
        <xdr:cNvPr id="46" name="Picture 45" descr="https://s.yimg.com/lq/i/us/sp/v/ncaaf/teams/1/50x50w/aal.gif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68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476250</xdr:colOff>
      <xdr:row>48</xdr:row>
      <xdr:rowOff>57150</xdr:rowOff>
    </xdr:to>
    <xdr:pic>
      <xdr:nvPicPr>
        <xdr:cNvPr id="47" name="Picture 46" descr="https://s.yimg.com/lq/i/us/sp/v/ncaaf/teams/1/50x50w/mms_2.gif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78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476250</xdr:colOff>
      <xdr:row>48</xdr:row>
      <xdr:rowOff>266700</xdr:rowOff>
    </xdr:to>
    <xdr:pic>
      <xdr:nvPicPr>
        <xdr:cNvPr id="48" name="Picture 47" descr="https://s.yimg.com/lq/i/us/sp/v/ncaaf/teams/1/50x50w/tto.gif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78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476250</xdr:colOff>
      <xdr:row>49</xdr:row>
      <xdr:rowOff>76200</xdr:rowOff>
    </xdr:to>
    <xdr:pic>
      <xdr:nvPicPr>
        <xdr:cNvPr id="49" name="Picture 48" descr="https://s.yimg.com/lq/i/us/sp/v/ncaaf/teams/1/50x50w/ood.gif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78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476250</xdr:colOff>
      <xdr:row>50</xdr:row>
      <xdr:rowOff>76200</xdr:rowOff>
    </xdr:to>
    <xdr:pic>
      <xdr:nvPicPr>
        <xdr:cNvPr id="50" name="Picture 49" descr="https://s.yimg.com/lq/i/us/sp/v/ncaaf/teams/1/50x50w/nnv.gif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68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476250</xdr:colOff>
      <xdr:row>51</xdr:row>
      <xdr:rowOff>76200</xdr:rowOff>
    </xdr:to>
    <xdr:pic>
      <xdr:nvPicPr>
        <xdr:cNvPr id="51" name="Picture 50" descr="https://s.yimg.com/xe/ipt/50x50c.9.gif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68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476250</xdr:colOff>
      <xdr:row>52</xdr:row>
      <xdr:rowOff>266700</xdr:rowOff>
    </xdr:to>
    <xdr:pic>
      <xdr:nvPicPr>
        <xdr:cNvPr id="52" name="Picture 51" descr="https://s.yimg.com/lq/i/us/sp/v/ncaaf/teams/1/50x50w/mmn_1.gif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59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476250</xdr:colOff>
      <xdr:row>53</xdr:row>
      <xdr:rowOff>76200</xdr:rowOff>
    </xdr:to>
    <xdr:pic>
      <xdr:nvPicPr>
        <xdr:cNvPr id="53" name="Picture 52" descr="https://s.yimg.com/lq/i/us/sp/v/ncaaf/teams/1/50x50w/wwc.gif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9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476250</xdr:colOff>
      <xdr:row>55</xdr:row>
      <xdr:rowOff>57150</xdr:rowOff>
    </xdr:to>
    <xdr:pic>
      <xdr:nvPicPr>
        <xdr:cNvPr id="54" name="Picture 53" descr="https://s.yimg.com/lq/i/us/sp/v/ncaaf/teams/1/50x50w/iih_2.jpg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50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476250</xdr:colOff>
      <xdr:row>56</xdr:row>
      <xdr:rowOff>57150</xdr:rowOff>
    </xdr:to>
    <xdr:pic>
      <xdr:nvPicPr>
        <xdr:cNvPr id="55" name="Picture 54" descr="https://s.yimg.com/lq/i/us/sp/v/ncaaf/teams/1/50x50w/vva_1.gif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50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476250</xdr:colOff>
      <xdr:row>57</xdr:row>
      <xdr:rowOff>57150</xdr:rowOff>
    </xdr:to>
    <xdr:pic>
      <xdr:nvPicPr>
        <xdr:cNvPr id="56" name="Picture 55" descr="https://s.yimg.com/xe/ipt/50x50c_ucf.png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50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476250</xdr:colOff>
      <xdr:row>58</xdr:row>
      <xdr:rowOff>57150</xdr:rowOff>
    </xdr:to>
    <xdr:pic>
      <xdr:nvPicPr>
        <xdr:cNvPr id="57" name="Picture 56" descr="https://s.yimg.com/lq/i/us/sp/v/ncaaf/teams/1/50x50w/bbb.gif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59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476250</xdr:colOff>
      <xdr:row>59</xdr:row>
      <xdr:rowOff>57150</xdr:rowOff>
    </xdr:to>
    <xdr:pic>
      <xdr:nvPicPr>
        <xdr:cNvPr id="58" name="Picture 57" descr="https://s.yimg.com/xe/ipt/50x50_boise_state_broncos-primary-2013.1.png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69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476250</xdr:colOff>
      <xdr:row>60</xdr:row>
      <xdr:rowOff>57150</xdr:rowOff>
    </xdr:to>
    <xdr:pic>
      <xdr:nvPicPr>
        <xdr:cNvPr id="59" name="Picture 58" descr="https://s.yimg.com/lq/i/us/sp/v/ncaaf/teams/1/50x50w/iie_2.gif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69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476250</xdr:colOff>
      <xdr:row>61</xdr:row>
      <xdr:rowOff>57150</xdr:rowOff>
    </xdr:to>
    <xdr:pic>
      <xdr:nvPicPr>
        <xdr:cNvPr id="60" name="Picture 59" descr="https://s.yimg.com/lq/i/us/sp/v/ncaaf/teams/1/50x50w/syc-2.jp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78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476250</xdr:colOff>
      <xdr:row>62</xdr:row>
      <xdr:rowOff>57150</xdr:rowOff>
    </xdr:to>
    <xdr:pic>
      <xdr:nvPicPr>
        <xdr:cNvPr id="61" name="Picture 60" descr="https://s.yimg.com/lq/i/us/sp/v/ncaaf/teams/1/50x50w/ttb.gif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78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476250</xdr:colOff>
      <xdr:row>63</xdr:row>
      <xdr:rowOff>57150</xdr:rowOff>
    </xdr:to>
    <xdr:pic>
      <xdr:nvPicPr>
        <xdr:cNvPr id="62" name="Picture 61" descr="https://s.yimg.com/lq/i/us/sp/v/ncaaf/teams/1/50x50w/vvb_2.gif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88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476250</xdr:colOff>
      <xdr:row>63</xdr:row>
      <xdr:rowOff>266700</xdr:rowOff>
    </xdr:to>
    <xdr:pic>
      <xdr:nvPicPr>
        <xdr:cNvPr id="63" name="Picture 62" descr="https://s.yimg.com/lq/i/us/sp/v/ncaaf/teams/1/50x50w/wwa.gif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98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476250</xdr:colOff>
      <xdr:row>64</xdr:row>
      <xdr:rowOff>76200</xdr:rowOff>
    </xdr:to>
    <xdr:pic>
      <xdr:nvPicPr>
        <xdr:cNvPr id="64" name="Picture 63" descr="https://s.yimg.com/lq/i/us/sp/v/ncaaf/teams/1/50x50w/cco.gif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98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476250</xdr:colOff>
      <xdr:row>65</xdr:row>
      <xdr:rowOff>266700</xdr:rowOff>
    </xdr:to>
    <xdr:pic>
      <xdr:nvPicPr>
        <xdr:cNvPr id="65" name="Picture 64" descr="https://s.yimg.com/lq/i/us/sp/v/ncaaf/teams/1/50x50w/mmg.gif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98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476250</xdr:colOff>
      <xdr:row>66</xdr:row>
      <xdr:rowOff>76200</xdr:rowOff>
    </xdr:to>
    <xdr:pic>
      <xdr:nvPicPr>
        <xdr:cNvPr id="66" name="Picture 65" descr="https://s.yimg.com/lq/i/us/sp/v/ncaaf/teams/1/50x50w/wwl.gif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98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476250</xdr:colOff>
      <xdr:row>68</xdr:row>
      <xdr:rowOff>57150</xdr:rowOff>
    </xdr:to>
    <xdr:pic>
      <xdr:nvPicPr>
        <xdr:cNvPr id="67" name="Picture 66" descr="https://s.yimg.com/lq/i/us/sp/v/ncaaf/teams/1/50x50w/cbl_1.gif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79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476250</xdr:colOff>
      <xdr:row>69</xdr:row>
      <xdr:rowOff>57150</xdr:rowOff>
    </xdr:to>
    <xdr:pic>
      <xdr:nvPicPr>
        <xdr:cNvPr id="68" name="Picture 67" descr="https://s.yimg.com/xe/ipt/50x50c_marshall.png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79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476250</xdr:colOff>
      <xdr:row>70</xdr:row>
      <xdr:rowOff>57150</xdr:rowOff>
    </xdr:to>
    <xdr:pic>
      <xdr:nvPicPr>
        <xdr:cNvPr id="69" name="Picture 68" descr="https://s.yimg.com/lq/i/us/sp/v/ncaaf/teams/1/50x50w/ccj_50x50w_2.jpg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79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476250</xdr:colOff>
      <xdr:row>71</xdr:row>
      <xdr:rowOff>57150</xdr:rowOff>
    </xdr:to>
    <xdr:pic>
      <xdr:nvPicPr>
        <xdr:cNvPr id="70" name="Picture 69" descr="https://s.yimg.com/lq/i/us/sp/v/ncaaf/teams/1/50x50w/ggc.gif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79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476250</xdr:colOff>
      <xdr:row>72</xdr:row>
      <xdr:rowOff>57150</xdr:rowOff>
    </xdr:to>
    <xdr:pic>
      <xdr:nvPicPr>
        <xdr:cNvPr id="71" name="Picture 70" descr="https://s.yimg.com/xe/ipt/illinois_50_blue.png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79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476250</xdr:colOff>
      <xdr:row>72</xdr:row>
      <xdr:rowOff>266700</xdr:rowOff>
    </xdr:to>
    <xdr:pic>
      <xdr:nvPicPr>
        <xdr:cNvPr id="72" name="Picture 71" descr="https://s.yimg.com/lq/i/us/sp/v/ncaaf/teams/unlv/unlv_50x50w.png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88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476250</xdr:colOff>
      <xdr:row>73</xdr:row>
      <xdr:rowOff>76200</xdr:rowOff>
    </xdr:to>
    <xdr:pic>
      <xdr:nvPicPr>
        <xdr:cNvPr id="73" name="Picture 72" descr="https://s.yimg.com/xe/ipt/50x50w_ssd.gif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98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476250</xdr:colOff>
      <xdr:row>75</xdr:row>
      <xdr:rowOff>57150</xdr:rowOff>
    </xdr:to>
    <xdr:pic>
      <xdr:nvPicPr>
        <xdr:cNvPr id="74" name="Picture 73" descr="https://s.yimg.com/lq/i/us/sp/v/ncaaf/teams/1/50x50w/sbn_50x50w_3.jpg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89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476250</xdr:colOff>
      <xdr:row>75</xdr:row>
      <xdr:rowOff>266700</xdr:rowOff>
    </xdr:to>
    <xdr:pic>
      <xdr:nvPicPr>
        <xdr:cNvPr id="75" name="Picture 74" descr="https://s.yimg.com/lq/i/us/sp/v/ncaaf/teams/1/50x50w/ppj.gif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89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476250</xdr:colOff>
      <xdr:row>76</xdr:row>
      <xdr:rowOff>76200</xdr:rowOff>
    </xdr:to>
    <xdr:pic>
      <xdr:nvPicPr>
        <xdr:cNvPr id="76" name="Picture 75" descr="https://s.yimg.com/lq/i/us/sp/v/ncaaf/teams/1/50x50w/ssh2.gif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98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476250</xdr:colOff>
      <xdr:row>77</xdr:row>
      <xdr:rowOff>266700</xdr:rowOff>
    </xdr:to>
    <xdr:pic>
      <xdr:nvPicPr>
        <xdr:cNvPr id="77" name="Picture 76" descr="https://s.yimg.com/lq/i/us/sp/v/ncaaf/teams/1/50x50w/kab_3.gif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79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476250</xdr:colOff>
      <xdr:row>78</xdr:row>
      <xdr:rowOff>152400</xdr:rowOff>
    </xdr:to>
    <xdr:pic>
      <xdr:nvPicPr>
        <xdr:cNvPr id="78" name="Picture 77" descr="https://s.yimg.com/lq/i/us/sp/v/ncaaf/teams/1/50x50w/ggh.gif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79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476250</xdr:colOff>
      <xdr:row>80</xdr:row>
      <xdr:rowOff>57150</xdr:rowOff>
    </xdr:to>
    <xdr:pic>
      <xdr:nvPicPr>
        <xdr:cNvPr id="79" name="Picture 78" descr="https://s.yimg.com/lq/i/us/sp/v/ncaaf/teams/1/50x50w/ffe.gif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56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476250</xdr:colOff>
      <xdr:row>80</xdr:row>
      <xdr:rowOff>266700</xdr:rowOff>
    </xdr:to>
    <xdr:pic>
      <xdr:nvPicPr>
        <xdr:cNvPr id="80" name="Picture 79" descr="https://s.yimg.com/lq/i/us/sp/v/ncaaf/teams/3/50x50w/rrd_50x50w_2.jpg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56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476250</xdr:colOff>
      <xdr:row>81</xdr:row>
      <xdr:rowOff>76200</xdr:rowOff>
    </xdr:to>
    <xdr:pic>
      <xdr:nvPicPr>
        <xdr:cNvPr id="81" name="Picture 80" descr="https://s.yimg.com/lq/i/us/sp/v/ncaaf/teams/1/50x50w/sso_2.gif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65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476250</xdr:colOff>
      <xdr:row>82</xdr:row>
      <xdr:rowOff>266700</xdr:rowOff>
    </xdr:to>
    <xdr:pic>
      <xdr:nvPicPr>
        <xdr:cNvPr id="82" name="Picture 81" descr="https://s.yimg.com/lq/i/us/sp/v/ncaaf/teams/1/50x50w/eea.gif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65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476250</xdr:colOff>
      <xdr:row>83</xdr:row>
      <xdr:rowOff>76200</xdr:rowOff>
    </xdr:to>
    <xdr:pic>
      <xdr:nvPicPr>
        <xdr:cNvPr id="83" name="Picture 82" descr="https://s.yimg.com/lq/i/us/sp/v/ncaaf/teams/1/50x50w/bbf.gif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56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476250</xdr:colOff>
      <xdr:row>84</xdr:row>
      <xdr:rowOff>76200</xdr:rowOff>
    </xdr:to>
    <xdr:pic>
      <xdr:nvPicPr>
        <xdr:cNvPr id="84" name="Picture 83" descr="https://s.yimg.com/lq/i/us/sp/v/ncaaf/teams/1/50x50w/flaa-w.jpg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56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476250</xdr:colOff>
      <xdr:row>86</xdr:row>
      <xdr:rowOff>57150</xdr:rowOff>
    </xdr:to>
    <xdr:pic>
      <xdr:nvPicPr>
        <xdr:cNvPr id="85" name="Picture 84" descr="https://s.yimg.com/lq/i/us/sp/v/ncaaf/teams/1/50x50w/mmj.gif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56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476250</xdr:colOff>
      <xdr:row>86</xdr:row>
      <xdr:rowOff>266700</xdr:rowOff>
    </xdr:to>
    <xdr:pic>
      <xdr:nvPicPr>
        <xdr:cNvPr id="86" name="Picture 85" descr="https://s.yimg.com/lq/i/us/sp/v/ncaaf/teams/1/50x50w/kka.gif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80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476250</xdr:colOff>
      <xdr:row>86</xdr:row>
      <xdr:rowOff>476250</xdr:rowOff>
    </xdr:to>
    <xdr:pic>
      <xdr:nvPicPr>
        <xdr:cNvPr id="87" name="Picture 86" descr="https://s.yimg.com/lq/i/us/sp/v/ncaaf/teams/1/50x50w/mmm.gif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89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476250</xdr:colOff>
      <xdr:row>88</xdr:row>
      <xdr:rowOff>76200</xdr:rowOff>
    </xdr:to>
    <xdr:pic>
      <xdr:nvPicPr>
        <xdr:cNvPr id="88" name="Picture 87" descr="https://s.yimg.com/lq/i/us/sp/v/ncaaf/teams/1/50x50w/wwk.gif">
          <a:hlinkClick xmlns:r="http://schemas.openxmlformats.org/officeDocument/2006/relationships" r:id="rId172"/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870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476250</xdr:colOff>
      <xdr:row>89</xdr:row>
      <xdr:rowOff>76200</xdr:rowOff>
    </xdr:to>
    <xdr:pic>
      <xdr:nvPicPr>
        <xdr:cNvPr id="89" name="Picture 88" descr="https://s.yimg.com/lq/i/us/sp/v/ncaaf/teams/1/50x50w/aap_2.jp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51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476250</xdr:colOff>
      <xdr:row>90</xdr:row>
      <xdr:rowOff>76200</xdr:rowOff>
    </xdr:to>
    <xdr:pic>
      <xdr:nvPicPr>
        <xdr:cNvPr id="90" name="Picture 89" descr="https://s.yimg.com/lq/i/us/sp/v/ncaaf/teams/1/50x50w/llg_2.gif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51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476250</xdr:colOff>
      <xdr:row>92</xdr:row>
      <xdr:rowOff>57150</xdr:rowOff>
    </xdr:to>
    <xdr:pic>
      <xdr:nvPicPr>
        <xdr:cNvPr id="91" name="Picture 90" descr="https://s.yimg.com/xe/ipt/uud_50x50c.gif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51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476250</xdr:colOff>
      <xdr:row>93</xdr:row>
      <xdr:rowOff>57150</xdr:rowOff>
    </xdr:to>
    <xdr:pic>
      <xdr:nvPicPr>
        <xdr:cNvPr id="92" name="Picture 91" descr="https://s.yimg.com/lq/i/us/sp/v/ncaaf/teams/1/50x50w/tts_2.gif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75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476250</xdr:colOff>
      <xdr:row>94</xdr:row>
      <xdr:rowOff>57150</xdr:rowOff>
    </xdr:to>
    <xdr:pic>
      <xdr:nvPicPr>
        <xdr:cNvPr id="93" name="Picture 92" descr="https://s.yimg.com/lq/i/us/sp/v/ncaaf/teams/1/50x50w/ttt.gif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85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476250</xdr:colOff>
      <xdr:row>95</xdr:row>
      <xdr:rowOff>57150</xdr:rowOff>
    </xdr:to>
    <xdr:pic>
      <xdr:nvPicPr>
        <xdr:cNvPr id="94" name="Picture 93" descr="https://s.yimg.com/xe/ipt/sal_50x50w.gif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94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476250</xdr:colOff>
      <xdr:row>96</xdr:row>
      <xdr:rowOff>57150</xdr:rowOff>
    </xdr:to>
    <xdr:pic>
      <xdr:nvPicPr>
        <xdr:cNvPr id="95" name="Picture 94" descr="https://s.yimg.com/lq/i/us/sp/v/ncaab/teams/1/50x50w/sch2.gif">
          <a:hlinkClick xmlns:r="http://schemas.openxmlformats.org/officeDocument/2006/relationships" r:id="rId184"/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71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476250</xdr:colOff>
      <xdr:row>97</xdr:row>
      <xdr:rowOff>57150</xdr:rowOff>
    </xdr:to>
    <xdr:pic>
      <xdr:nvPicPr>
        <xdr:cNvPr id="96" name="Picture 95" descr="https://s.yimg.com/lq/i/us/sp/v/ncaaf/teams/1/50x50w/aab.gif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71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476250</xdr:colOff>
      <xdr:row>98</xdr:row>
      <xdr:rowOff>57150</xdr:rowOff>
    </xdr:to>
    <xdr:pic>
      <xdr:nvPicPr>
        <xdr:cNvPr id="97" name="Picture 96" descr="https://s.yimg.com/lq/i/us/sp/v/ncaaf/teams/1/50x50w/aaq_1.gif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80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476250</xdr:colOff>
      <xdr:row>99</xdr:row>
      <xdr:rowOff>57150</xdr:rowOff>
    </xdr:to>
    <xdr:pic>
      <xdr:nvPicPr>
        <xdr:cNvPr id="98" name="Picture 97" descr="https://s.yimg.com/lq/i/us/sp/v/ncaaf/teams/1/50x50w/nna.gif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90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476250</xdr:colOff>
      <xdr:row>100</xdr:row>
      <xdr:rowOff>57150</xdr:rowOff>
    </xdr:to>
    <xdr:pic>
      <xdr:nvPicPr>
        <xdr:cNvPr id="99" name="Picture 98" descr="https://s.yimg.com/lq/i/us/sp/v/ncaaf/teams/1/50x50w/ttp.gif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99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476250</xdr:colOff>
      <xdr:row>101</xdr:row>
      <xdr:rowOff>57150</xdr:rowOff>
    </xdr:to>
    <xdr:pic>
      <xdr:nvPicPr>
        <xdr:cNvPr id="100" name="Picture 99" descr="https://s.yimg.com/xe/ipt/50x50w_ttv_2.gif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09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476250</xdr:colOff>
      <xdr:row>102</xdr:row>
      <xdr:rowOff>57150</xdr:rowOff>
    </xdr:to>
    <xdr:pic>
      <xdr:nvPicPr>
        <xdr:cNvPr id="101" name="Picture 100" descr="https://s.yimg.com/lq/i/us/sp/v/ncaaf/teams/1/50x50w/mak_2.gif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18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476250</xdr:colOff>
      <xdr:row>103</xdr:row>
      <xdr:rowOff>57150</xdr:rowOff>
    </xdr:to>
    <xdr:pic>
      <xdr:nvPicPr>
        <xdr:cNvPr id="102" name="Picture 101" descr="https://s.yimg.com/lq/i/us/sp/v/ncaaf/teams/1/50x50w/uub.gif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441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476250</xdr:colOff>
      <xdr:row>104</xdr:row>
      <xdr:rowOff>57150</xdr:rowOff>
    </xdr:to>
    <xdr:pic>
      <xdr:nvPicPr>
        <xdr:cNvPr id="103" name="Picture 102" descr="https://s.yimg.com/lq/i/us/sp/v/ncaaf/teams/1/50x50w/aad_4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650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476250</xdr:colOff>
      <xdr:row>105</xdr:row>
      <xdr:rowOff>57150</xdr:rowOff>
    </xdr:to>
    <xdr:pic>
      <xdr:nvPicPr>
        <xdr:cNvPr id="104" name="Picture 103" descr="https://s.yimg.com/lq/i/us/sp/v/ncaaf/teams/1/50x50w/ffc.gif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860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476250</xdr:colOff>
      <xdr:row>106</xdr:row>
      <xdr:rowOff>57150</xdr:rowOff>
    </xdr:to>
    <xdr:pic>
      <xdr:nvPicPr>
        <xdr:cNvPr id="105" name="Picture 104" descr="https://s.yimg.com/lq/i/us/sp/v/ncaaf/teams/1/50x50w/ccl.gif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069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476250</xdr:colOff>
      <xdr:row>107</xdr:row>
      <xdr:rowOff>57150</xdr:rowOff>
    </xdr:to>
    <xdr:pic>
      <xdr:nvPicPr>
        <xdr:cNvPr id="106" name="Picture 105" descr="https://s.yimg.com/lq/i/us/sp/v/ncaaf/teams/1/50x50w/ttd.gif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279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476250</xdr:colOff>
      <xdr:row>108</xdr:row>
      <xdr:rowOff>57150</xdr:rowOff>
    </xdr:to>
    <xdr:pic>
      <xdr:nvPicPr>
        <xdr:cNvPr id="107" name="Picture 106" descr="https://s.yimg.com/lq/i/us/sp/v/ncaaf/teams/1/50x50w/ggb.gif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489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476250</xdr:colOff>
      <xdr:row>109</xdr:row>
      <xdr:rowOff>57150</xdr:rowOff>
    </xdr:to>
    <xdr:pic>
      <xdr:nvPicPr>
        <xdr:cNvPr id="108" name="Picture 107" descr="https://s.yimg.com/lq/i/us/sp/v/ncaaf/teams/1/50x50w/aar.gif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698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476250</xdr:colOff>
      <xdr:row>110</xdr:row>
      <xdr:rowOff>57150</xdr:rowOff>
    </xdr:to>
    <xdr:pic>
      <xdr:nvPicPr>
        <xdr:cNvPr id="109" name="Picture 108" descr="https://s.yimg.com/lq/i/us/sp/v/ncaaf/teams/1/50x50w/lli_2.gif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908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476250</xdr:colOff>
      <xdr:row>111</xdr:row>
      <xdr:rowOff>57150</xdr:rowOff>
    </xdr:to>
    <xdr:pic>
      <xdr:nvPicPr>
        <xdr:cNvPr id="110" name="Picture 109" descr="https://s.yimg.com/lq/i/us/sp/v/ncaaf/teams/1/50x50w/oob.gi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117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476250</xdr:colOff>
      <xdr:row>112</xdr:row>
      <xdr:rowOff>57150</xdr:rowOff>
    </xdr:to>
    <xdr:pic>
      <xdr:nvPicPr>
        <xdr:cNvPr id="111" name="Picture 110" descr="https://s.yimg.com/lq/i/us/sp/v/ncaaf/teams/1/50x50w/ttj.gif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327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476250</xdr:colOff>
      <xdr:row>113</xdr:row>
      <xdr:rowOff>57150</xdr:rowOff>
    </xdr:to>
    <xdr:pic>
      <xdr:nvPicPr>
        <xdr:cNvPr id="112" name="Picture 111" descr="https://s.yimg.com/lq/i/us/sp/v/ncaaf/teams/1/50x50w/nnx.gif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536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476250</xdr:colOff>
      <xdr:row>114</xdr:row>
      <xdr:rowOff>57150</xdr:rowOff>
    </xdr:to>
    <xdr:pic>
      <xdr:nvPicPr>
        <xdr:cNvPr id="113" name="Picture 112" descr="https://s.yimg.com/lq/i/us/sp/v/ncaaf/teams/1/50x50w/tth.gif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746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476250</xdr:colOff>
      <xdr:row>115</xdr:row>
      <xdr:rowOff>57150</xdr:rowOff>
    </xdr:to>
    <xdr:pic>
      <xdr:nvPicPr>
        <xdr:cNvPr id="114" name="Picture 113" descr="https://s.yimg.com/lq/i/us/sp/v/ncaaf/teams/1/50x50w/uua.gif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955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476250</xdr:colOff>
      <xdr:row>116</xdr:row>
      <xdr:rowOff>57150</xdr:rowOff>
    </xdr:to>
    <xdr:pic>
      <xdr:nvPicPr>
        <xdr:cNvPr id="115" name="Picture 114" descr="https://s.yimg.com/lq/i/us/sp/v/ncaaf/teams/1/50x50w/ooc.gif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165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476250</xdr:colOff>
      <xdr:row>116</xdr:row>
      <xdr:rowOff>266700</xdr:rowOff>
    </xdr:to>
    <xdr:pic>
      <xdr:nvPicPr>
        <xdr:cNvPr id="116" name="Picture 115" descr="https://s.yimg.com/lq/i/us/sp/v/ncaaf/teams/1/50x50w/ppb_2.gif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374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476250</xdr:colOff>
      <xdr:row>117</xdr:row>
      <xdr:rowOff>76200</xdr:rowOff>
    </xdr:to>
    <xdr:pic>
      <xdr:nvPicPr>
        <xdr:cNvPr id="117" name="Picture 116" descr="https://s.yimg.com/lq/i/us/sp/v/ncaaf/teams/1/50x50w/mmq_2.gi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584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476250</xdr:colOff>
      <xdr:row>119</xdr:row>
      <xdr:rowOff>57150</xdr:rowOff>
    </xdr:to>
    <xdr:pic>
      <xdr:nvPicPr>
        <xdr:cNvPr id="118" name="Picture 117" descr="https://s.yimg.com/lq/i/us/sp/v/ncaaf/teams/1/50x50w/ooe.gif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984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476250</xdr:colOff>
      <xdr:row>119</xdr:row>
      <xdr:rowOff>266700</xdr:rowOff>
    </xdr:to>
    <xdr:pic>
      <xdr:nvPicPr>
        <xdr:cNvPr id="119" name="Picture 118" descr="https://s.yimg.com/lq/i/us/sp/v/ncaaf/teams/1/50x50w/sss3.gif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194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476250</xdr:colOff>
      <xdr:row>120</xdr:row>
      <xdr:rowOff>76200</xdr:rowOff>
    </xdr:to>
    <xdr:pic>
      <xdr:nvPicPr>
        <xdr:cNvPr id="120" name="Picture 119" descr="https://s.yimg.com/lq/i/us/sp/v/ncaaf/teams/1/50x50w/ssi.gif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403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476250</xdr:colOff>
      <xdr:row>122</xdr:row>
      <xdr:rowOff>57150</xdr:rowOff>
    </xdr:to>
    <xdr:pic>
      <xdr:nvPicPr>
        <xdr:cNvPr id="121" name="Picture 120" descr="https://s.yimg.com/lq/i/us/sp/v/ncaaf/teams/1/50x50w/asu-2w.jpg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803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476250</xdr:colOff>
      <xdr:row>122</xdr:row>
      <xdr:rowOff>266700</xdr:rowOff>
    </xdr:to>
    <xdr:pic>
      <xdr:nvPicPr>
        <xdr:cNvPr id="122" name="Picture 121" descr="https://s.yimg.com/lq/i/us/sp/v/ncaaf/teams/1/50x50w/mmo_2.gif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013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476250</xdr:colOff>
      <xdr:row>123</xdr:row>
      <xdr:rowOff>76200</xdr:rowOff>
    </xdr:to>
    <xdr:pic>
      <xdr:nvPicPr>
        <xdr:cNvPr id="123" name="Picture 122" descr="https://s.yimg.com/xe/ipt/50x50w_mmk2.gi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222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476250</xdr:colOff>
      <xdr:row>125</xdr:row>
      <xdr:rowOff>57150</xdr:rowOff>
    </xdr:to>
    <xdr:pic>
      <xdr:nvPicPr>
        <xdr:cNvPr id="124" name="Picture 123" descr="https://s.yimg.com/lq/i/us/sp/v/ncaaf/teams/1/50x50w/ffa.gif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622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476250</xdr:colOff>
      <xdr:row>126</xdr:row>
      <xdr:rowOff>57150</xdr:rowOff>
    </xdr:to>
    <xdr:pic>
      <xdr:nvPicPr>
        <xdr:cNvPr id="125" name="Picture 124" descr="https://s.yimg.com/lq/i/us/sp/v/ncaaf/teams/1/50x50w/vvd.gif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832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476250</xdr:colOff>
      <xdr:row>127</xdr:row>
      <xdr:rowOff>57150</xdr:rowOff>
    </xdr:to>
    <xdr:pic>
      <xdr:nvPicPr>
        <xdr:cNvPr id="126" name="Picture 125" descr="https://s.yimg.com/lq/i/us/sp/v/ncaaf/teams/1/50x50w/aan_3.gif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041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476250</xdr:colOff>
      <xdr:row>128</xdr:row>
      <xdr:rowOff>57150</xdr:rowOff>
    </xdr:to>
    <xdr:pic>
      <xdr:nvPicPr>
        <xdr:cNvPr id="127" name="Picture 126" descr="https://s.yimg.com/lq/i/us/sp/v/ncaaf/teams/1/50x50w/mmi.gif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251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476250</xdr:colOff>
      <xdr:row>129</xdr:row>
      <xdr:rowOff>57150</xdr:rowOff>
    </xdr:to>
    <xdr:pic>
      <xdr:nvPicPr>
        <xdr:cNvPr id="128" name="Picture 127" descr="https://s.yimg.com/lq/i/us/sp/v/ncaaf/teams/1/50x50w/mms_2.gif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461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476250</xdr:colOff>
      <xdr:row>129</xdr:row>
      <xdr:rowOff>266700</xdr:rowOff>
    </xdr:to>
    <xdr:pic>
      <xdr:nvPicPr>
        <xdr:cNvPr id="129" name="Picture 128" descr="https://s.yimg.com/xe/i/us/sp/v/ncaaf/teams/20131113/84/300x300/nnd_50x50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670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476250</xdr:colOff>
      <xdr:row>130</xdr:row>
      <xdr:rowOff>76200</xdr:rowOff>
    </xdr:to>
    <xdr:pic>
      <xdr:nvPicPr>
        <xdr:cNvPr id="130" name="Picture 129" descr="https://s.yimg.com/lq/i/us/sp/v/mls/teams/50x50w/nc-2.gif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880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476250</xdr:colOff>
      <xdr:row>132</xdr:row>
      <xdr:rowOff>57150</xdr:rowOff>
    </xdr:to>
    <xdr:pic>
      <xdr:nvPicPr>
        <xdr:cNvPr id="131" name="Picture 130" descr="https://s.yimg.com/lq/i/us/sp/v/ncaaf/teams/1/50x50w/ccd_2.gif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280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476250</xdr:colOff>
      <xdr:row>133</xdr:row>
      <xdr:rowOff>57150</xdr:rowOff>
    </xdr:to>
    <xdr:pic>
      <xdr:nvPicPr>
        <xdr:cNvPr id="132" name="Picture 131" descr="https://s.yimg.com/lq/i/us/sp/v/ncaaf/teams/1/50x50w/was-2.jp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489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476250</xdr:colOff>
      <xdr:row>134</xdr:row>
      <xdr:rowOff>57150</xdr:rowOff>
    </xdr:to>
    <xdr:pic>
      <xdr:nvPicPr>
        <xdr:cNvPr id="133" name="Picture 132" descr="https://s.yimg.com/lq/i/us/sp/v/ncaaf/teams/1/50x50w/llh2.gif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699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476250</xdr:colOff>
      <xdr:row>135</xdr:row>
      <xdr:rowOff>57150</xdr:rowOff>
    </xdr:to>
    <xdr:pic>
      <xdr:nvPicPr>
        <xdr:cNvPr id="134" name="Picture 133" descr="https://s.yimg.com/lq/i/us/sp/v/ncaaf/teams/1/50x50w/wwh.gif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908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476250</xdr:colOff>
      <xdr:row>136</xdr:row>
      <xdr:rowOff>57150</xdr:rowOff>
    </xdr:to>
    <xdr:pic>
      <xdr:nvPicPr>
        <xdr:cNvPr id="135" name="Picture 134" descr="https://s.yimg.com/lq/i/us/sp/v/ncaaf/teams/1/50x50w/kkd.gif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118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476250</xdr:colOff>
      <xdr:row>136</xdr:row>
      <xdr:rowOff>266700</xdr:rowOff>
    </xdr:to>
    <xdr:pic>
      <xdr:nvPicPr>
        <xdr:cNvPr id="136" name="Picture 135" descr="https://s.yimg.com/xe/ipt/50x50c.8.gif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327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476250</xdr:colOff>
      <xdr:row>136</xdr:row>
      <xdr:rowOff>476250</xdr:rowOff>
    </xdr:to>
    <xdr:pic>
      <xdr:nvPicPr>
        <xdr:cNvPr id="137" name="Picture 136" descr="https://s.yimg.com/lq/i/us/sp/v/ncaaf/teams/1/50x50w/nnn_2.gif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537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476250</xdr:colOff>
      <xdr:row>138</xdr:row>
      <xdr:rowOff>76200</xdr:rowOff>
    </xdr:to>
    <xdr:pic>
      <xdr:nvPicPr>
        <xdr:cNvPr id="138" name="Picture 137" descr="https://s.yimg.com/lq/i/us/sp/v/ncaaf/teams/1/50x50w/ood.gif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128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476250</xdr:colOff>
      <xdr:row>140</xdr:row>
      <xdr:rowOff>57150</xdr:rowOff>
    </xdr:to>
    <xdr:pic>
      <xdr:nvPicPr>
        <xdr:cNvPr id="139" name="Picture 138" descr="https://s.yimg.com/lq/i/us/sp/v/ncaaf/teams/1/50x50w/ggc.gif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528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476250</xdr:colOff>
      <xdr:row>141</xdr:row>
      <xdr:rowOff>57150</xdr:rowOff>
    </xdr:to>
    <xdr:pic>
      <xdr:nvPicPr>
        <xdr:cNvPr id="140" name="Picture 139" descr="https://s.yimg.com/lq/i/us/sp/v/ncaaf/teams/1/50x50w/kab_3.gif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737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476250</xdr:colOff>
      <xdr:row>142</xdr:row>
      <xdr:rowOff>57150</xdr:rowOff>
    </xdr:to>
    <xdr:pic>
      <xdr:nvPicPr>
        <xdr:cNvPr id="141" name="Picture 140" descr="https://s.yimg.com/lq/i/us/sp/v/ncaaf/teams/1/50x50w/tto.gif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947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476250</xdr:colOff>
      <xdr:row>143</xdr:row>
      <xdr:rowOff>57150</xdr:rowOff>
    </xdr:to>
    <xdr:pic>
      <xdr:nvPicPr>
        <xdr:cNvPr id="142" name="Picture 141" descr="https://s.yimg.com/lq/i/us/sp/v/ncaaf/teams/1/50x50w/aal.gif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5156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476250</xdr:colOff>
      <xdr:row>144</xdr:row>
      <xdr:rowOff>57150</xdr:rowOff>
    </xdr:to>
    <xdr:pic>
      <xdr:nvPicPr>
        <xdr:cNvPr id="143" name="Picture 142" descr="https://s.yimg.com/lq/i/us/sp/v/ncaaf/teams/1/50x50w/uuc.gif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5366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476250</xdr:colOff>
      <xdr:row>145</xdr:row>
      <xdr:rowOff>57150</xdr:rowOff>
    </xdr:to>
    <xdr:pic>
      <xdr:nvPicPr>
        <xdr:cNvPr id="144" name="Picture 143" descr="https://s.yimg.com/lq/i/us/sp/v/ncaaf/teams/1/50x50w/bbb.gif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5575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476250</xdr:colOff>
      <xdr:row>146</xdr:row>
      <xdr:rowOff>57150</xdr:rowOff>
    </xdr:to>
    <xdr:pic>
      <xdr:nvPicPr>
        <xdr:cNvPr id="145" name="Picture 144" descr="https://s.yimg.com/lq/i/us/sp/v/ncaaf/teams/1/50x50w/wwo.gif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5785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476250</xdr:colOff>
      <xdr:row>147</xdr:row>
      <xdr:rowOff>57150</xdr:rowOff>
    </xdr:to>
    <xdr:pic>
      <xdr:nvPicPr>
        <xdr:cNvPr id="146" name="Picture 145" descr="https://s.yimg.com/lq/i/us/sp/v/ncaaf/teams/1/50x50w/vva_1.gif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5994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476250</xdr:colOff>
      <xdr:row>147</xdr:row>
      <xdr:rowOff>266700</xdr:rowOff>
    </xdr:to>
    <xdr:pic>
      <xdr:nvPicPr>
        <xdr:cNvPr id="147" name="Picture 146" descr="https://s.yimg.com/lq/i/us/sp/v/ncaaf/teams/1/50x50w/vvb_2.gif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6204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476250</xdr:colOff>
      <xdr:row>148</xdr:row>
      <xdr:rowOff>76200</xdr:rowOff>
    </xdr:to>
    <xdr:pic>
      <xdr:nvPicPr>
        <xdr:cNvPr id="148" name="Picture 147" descr="https://s.yimg.com/lq/i/us/sp/v/ncaaf/teams/1/50x50w/wwc.gif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6414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476250</xdr:colOff>
      <xdr:row>149</xdr:row>
      <xdr:rowOff>266700</xdr:rowOff>
    </xdr:to>
    <xdr:pic>
      <xdr:nvPicPr>
        <xdr:cNvPr id="149" name="Picture 148" descr="https://s.yimg.com/xe/ipt/illinois_50_blue.png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6814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476250</xdr:colOff>
      <xdr:row>150</xdr:row>
      <xdr:rowOff>76200</xdr:rowOff>
    </xdr:to>
    <xdr:pic>
      <xdr:nvPicPr>
        <xdr:cNvPr id="150" name="Picture 149" descr="https://s.yimg.com/lq/i/us/sp/v/ncaaf/teams/1/50x50w/bbf.gif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023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476250</xdr:colOff>
      <xdr:row>152</xdr:row>
      <xdr:rowOff>57150</xdr:rowOff>
    </xdr:to>
    <xdr:pic>
      <xdr:nvPicPr>
        <xdr:cNvPr id="151" name="Picture 150" descr="https://s.yimg.com/lq/i/us/sp/v/ncaaf/teams/1/50x50w/iie_2.gif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423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476250</xdr:colOff>
      <xdr:row>153</xdr:row>
      <xdr:rowOff>57150</xdr:rowOff>
    </xdr:to>
    <xdr:pic>
      <xdr:nvPicPr>
        <xdr:cNvPr id="152" name="Picture 151" descr="https://s.yimg.com/xe/ipt/50x50_mmk.p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633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476250</xdr:colOff>
      <xdr:row>154</xdr:row>
      <xdr:rowOff>57150</xdr:rowOff>
    </xdr:to>
    <xdr:pic>
      <xdr:nvPicPr>
        <xdr:cNvPr id="153" name="Picture 152" descr="https://s.yimg.com/lq/i/us/sp/v/ncaaf/teams/1/50x50w/wwa.gif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842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476250</xdr:colOff>
      <xdr:row>155</xdr:row>
      <xdr:rowOff>57150</xdr:rowOff>
    </xdr:to>
    <xdr:pic>
      <xdr:nvPicPr>
        <xdr:cNvPr id="154" name="Picture 153" descr="https://s.yimg.com/lq/i/us/sp/v/ncaaf/teams/1/50x50w/mmn_1.gif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052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476250</xdr:colOff>
      <xdr:row>156</xdr:row>
      <xdr:rowOff>57150</xdr:rowOff>
    </xdr:to>
    <xdr:pic>
      <xdr:nvPicPr>
        <xdr:cNvPr id="155" name="Picture 154" descr="https://s.yimg.com/lq/i/us/sp/v/ncaaf/teams/3/50x50w/rrd_50x50w_2.jpg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261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476250</xdr:colOff>
      <xdr:row>156</xdr:row>
      <xdr:rowOff>266700</xdr:rowOff>
    </xdr:to>
    <xdr:pic>
      <xdr:nvPicPr>
        <xdr:cNvPr id="156" name="Picture 155" descr="https://s.yimg.com/lq/i/us/sp/v/ncaaf/teams/1/50x50w/mmd.gif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471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476250</xdr:colOff>
      <xdr:row>157</xdr:row>
      <xdr:rowOff>76200</xdr:rowOff>
    </xdr:to>
    <xdr:pic>
      <xdr:nvPicPr>
        <xdr:cNvPr id="157" name="Picture 156" descr="https://s.yimg.com/lq/i/us/sp/v/ncaaf/teams/1/50x50w/nnv.gif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681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476250</xdr:colOff>
      <xdr:row>159</xdr:row>
      <xdr:rowOff>57150</xdr:rowOff>
    </xdr:to>
    <xdr:pic>
      <xdr:nvPicPr>
        <xdr:cNvPr id="158" name="Picture 157" descr="https://s.yimg.com/lq/i/us/sp/v/ncaaf/teams/1/50x50w/ccj_50x50w_2.jpg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081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476250</xdr:colOff>
      <xdr:row>160</xdr:row>
      <xdr:rowOff>57150</xdr:rowOff>
    </xdr:to>
    <xdr:pic>
      <xdr:nvPicPr>
        <xdr:cNvPr id="159" name="Picture 158" descr="https://s.yimg.com/lq/i/us/sp/v/ncaaf/teams/1/50x50w/sbn_50x50w_3.jpg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290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476250</xdr:colOff>
      <xdr:row>161</xdr:row>
      <xdr:rowOff>57150</xdr:rowOff>
    </xdr:to>
    <xdr:pic>
      <xdr:nvPicPr>
        <xdr:cNvPr id="160" name="Picture 159" descr="https://s.yimg.com/lq/i/us/sp/v/ncaaf/teams/1/50x50w/iig.gif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500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476250</xdr:colOff>
      <xdr:row>162</xdr:row>
      <xdr:rowOff>57150</xdr:rowOff>
    </xdr:to>
    <xdr:pic>
      <xdr:nvPicPr>
        <xdr:cNvPr id="161" name="Picture 160" descr="https://s.yimg.com/xe/ipt/oregon_state_50x50.png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709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476250</xdr:colOff>
      <xdr:row>163</xdr:row>
      <xdr:rowOff>57150</xdr:rowOff>
    </xdr:to>
    <xdr:pic>
      <xdr:nvPicPr>
        <xdr:cNvPr id="162" name="Picture 161" descr="https://s.yimg.com/lq/i/us/sp/v/ncaaf/teams/1/50x50w/ssc.gif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919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476250</xdr:colOff>
      <xdr:row>164</xdr:row>
      <xdr:rowOff>57150</xdr:rowOff>
    </xdr:to>
    <xdr:pic>
      <xdr:nvPicPr>
        <xdr:cNvPr id="163" name="Picture 162" descr="https://s.yimg.com/lq/i/us/sp/v/ncaaf/teams/1/50x50w/syc-2.jp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0128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476250</xdr:colOff>
      <xdr:row>164</xdr:row>
      <xdr:rowOff>266700</xdr:rowOff>
    </xdr:to>
    <xdr:pic>
      <xdr:nvPicPr>
        <xdr:cNvPr id="164" name="Picture 163" descr="https://s.yimg.com/lq/i/us/sp/v/ncaaf/teams/1/50x50w/ddf.gi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0338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476250</xdr:colOff>
      <xdr:row>165</xdr:row>
      <xdr:rowOff>76200</xdr:rowOff>
    </xdr:to>
    <xdr:pic>
      <xdr:nvPicPr>
        <xdr:cNvPr id="165" name="Picture 164" descr="https://s.yimg.com/xe/ipt/50x50w_ssd.gif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0547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476250</xdr:colOff>
      <xdr:row>167</xdr:row>
      <xdr:rowOff>57150</xdr:rowOff>
    </xdr:to>
    <xdr:pic>
      <xdr:nvPicPr>
        <xdr:cNvPr id="166" name="Picture 165" descr="https://s.yimg.com/xe/ipt/50x50c_ucf.png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0947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476250</xdr:colOff>
      <xdr:row>168</xdr:row>
      <xdr:rowOff>57150</xdr:rowOff>
    </xdr:to>
    <xdr:pic>
      <xdr:nvPicPr>
        <xdr:cNvPr id="167" name="Picture 166" descr="https://s.yimg.com/xe/ipt/50x50_boise_state_broncos-primary-2013.1.png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1157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476250</xdr:colOff>
      <xdr:row>168</xdr:row>
      <xdr:rowOff>266700</xdr:rowOff>
    </xdr:to>
    <xdr:pic>
      <xdr:nvPicPr>
        <xdr:cNvPr id="168" name="Picture 167" descr="https://s.yimg.com/lq/i/us/sp/v/ncaaf/teams/1/50x50w/iih_2.jpg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1367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476250</xdr:colOff>
      <xdr:row>169</xdr:row>
      <xdr:rowOff>76200</xdr:rowOff>
    </xdr:to>
    <xdr:pic>
      <xdr:nvPicPr>
        <xdr:cNvPr id="169" name="Picture 168" descr="https://s.yimg.com/xe/ipt/50x50c.9.gif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1576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476250</xdr:colOff>
      <xdr:row>171</xdr:row>
      <xdr:rowOff>57150</xdr:rowOff>
    </xdr:to>
    <xdr:pic>
      <xdr:nvPicPr>
        <xdr:cNvPr id="170" name="Picture 169" descr="https://s.yimg.com/lq/i/us/sp/v/ncaaf/teams/1/50x50w/kka.gif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1976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476250</xdr:colOff>
      <xdr:row>172</xdr:row>
      <xdr:rowOff>57150</xdr:rowOff>
    </xdr:to>
    <xdr:pic>
      <xdr:nvPicPr>
        <xdr:cNvPr id="171" name="Picture 170" descr="https://s.yimg.com/lq/i/us/sp/v/ncaaf/teams/1/50x50w/ppd_1.gif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2186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476250</xdr:colOff>
      <xdr:row>173</xdr:row>
      <xdr:rowOff>57150</xdr:rowOff>
    </xdr:to>
    <xdr:pic>
      <xdr:nvPicPr>
        <xdr:cNvPr id="172" name="Picture 171" descr="https://s.yimg.com/lq/i/us/sp/v/ncaaf/teams/1/50x50w/ppj.gif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2395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476250</xdr:colOff>
      <xdr:row>174</xdr:row>
      <xdr:rowOff>57150</xdr:rowOff>
    </xdr:to>
    <xdr:pic>
      <xdr:nvPicPr>
        <xdr:cNvPr id="173" name="Picture 172" descr="https://s.yimg.com/lq/i/us/sp/v/ncaaf/teams/1/50x50w/cbl_1.gif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2605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476250</xdr:colOff>
      <xdr:row>175</xdr:row>
      <xdr:rowOff>57150</xdr:rowOff>
    </xdr:to>
    <xdr:pic>
      <xdr:nvPicPr>
        <xdr:cNvPr id="174" name="Picture 173" descr="https://s.yimg.com/lq/i/us/sp/v/ncaaf/teams/1/50x50w/ttb.gif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2814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476250</xdr:colOff>
      <xdr:row>175</xdr:row>
      <xdr:rowOff>266700</xdr:rowOff>
    </xdr:to>
    <xdr:pic>
      <xdr:nvPicPr>
        <xdr:cNvPr id="175" name="Picture 174" descr="https://s.yimg.com/xe/ipt/50x50c_marshall.png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3024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476250</xdr:colOff>
      <xdr:row>176</xdr:row>
      <xdr:rowOff>76200</xdr:rowOff>
    </xdr:to>
    <xdr:pic>
      <xdr:nvPicPr>
        <xdr:cNvPr id="176" name="Picture 175" descr="https://s.yimg.com/lq/i/us/sp/v/ncaaf/teams/1/50x50w/flaa-w.jpg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3233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476250</xdr:colOff>
      <xdr:row>178</xdr:row>
      <xdr:rowOff>57150</xdr:rowOff>
    </xdr:to>
    <xdr:pic>
      <xdr:nvPicPr>
        <xdr:cNvPr id="177" name="Picture 176" descr="https://s.yimg.com/lq/i/us/sp/v/ncaaf/teams/1/50x50w/mmg.gif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3634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476250</xdr:colOff>
      <xdr:row>179</xdr:row>
      <xdr:rowOff>57150</xdr:rowOff>
    </xdr:to>
    <xdr:pic>
      <xdr:nvPicPr>
        <xdr:cNvPr id="178" name="Picture 177" descr="https://s.yimg.com/lq/i/us/sp/v/ncaaf/teams/1/50x50w/mmj.gif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3843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476250</xdr:colOff>
      <xdr:row>179</xdr:row>
      <xdr:rowOff>266700</xdr:rowOff>
    </xdr:to>
    <xdr:pic>
      <xdr:nvPicPr>
        <xdr:cNvPr id="179" name="Picture 178" descr="https://s.yimg.com/lq/i/us/sp/v/ncaaf/teams/1/50x50w/ffe.gif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4053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476250</xdr:colOff>
      <xdr:row>180</xdr:row>
      <xdr:rowOff>76200</xdr:rowOff>
    </xdr:to>
    <xdr:pic>
      <xdr:nvPicPr>
        <xdr:cNvPr id="180" name="Picture 179" descr="https://s.yimg.com/lq/i/us/sp/v/ncaaf/teams/1/50x50w/llg_2.gif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4262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476250</xdr:colOff>
      <xdr:row>181</xdr:row>
      <xdr:rowOff>76200</xdr:rowOff>
    </xdr:to>
    <xdr:pic>
      <xdr:nvPicPr>
        <xdr:cNvPr id="181" name="Picture 180" descr="https://s.yimg.com/lq/i/us/sp/v/ncaaf/teams/1/50x50w/wwl.gif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4662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476250</xdr:colOff>
      <xdr:row>182</xdr:row>
      <xdr:rowOff>76200</xdr:rowOff>
    </xdr:to>
    <xdr:pic>
      <xdr:nvPicPr>
        <xdr:cNvPr id="182" name="Picture 181" descr="https://s.yimg.com/lq/i/us/sp/v/ncaaf/teams/1/50x50w/aap_2.jp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5062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476250</xdr:colOff>
      <xdr:row>183</xdr:row>
      <xdr:rowOff>152400</xdr:rowOff>
    </xdr:to>
    <xdr:pic>
      <xdr:nvPicPr>
        <xdr:cNvPr id="183" name="Picture 182" descr="https://s.yimg.com/lq/i/us/sp/v/ncaaf/teams/1/50x50w/nns.gif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5462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476250</xdr:colOff>
      <xdr:row>184</xdr:row>
      <xdr:rowOff>76200</xdr:rowOff>
    </xdr:to>
    <xdr:pic>
      <xdr:nvPicPr>
        <xdr:cNvPr id="184" name="Picture 183" descr="https://s.yimg.com/lq/i/us/sp/v/ncaaf/teams/1/50x50w/ssh2.gif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5786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476250</xdr:colOff>
      <xdr:row>185</xdr:row>
      <xdr:rowOff>76200</xdr:rowOff>
    </xdr:to>
    <xdr:pic>
      <xdr:nvPicPr>
        <xdr:cNvPr id="185" name="Picture 184" descr="https://s.yimg.com/lq/i/us/sp/v/mls/teams/50x50w/tak.gif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6186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476250</xdr:colOff>
      <xdr:row>185</xdr:row>
      <xdr:rowOff>476250</xdr:rowOff>
    </xdr:to>
    <xdr:pic>
      <xdr:nvPicPr>
        <xdr:cNvPr id="186" name="Picture 185" descr="https://s.yimg.com/lq/i/us/sp/v/ncaaf/teams/1/50x50w/mmm.gif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6586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476250</xdr:colOff>
      <xdr:row>187</xdr:row>
      <xdr:rowOff>152400</xdr:rowOff>
    </xdr:to>
    <xdr:pic>
      <xdr:nvPicPr>
        <xdr:cNvPr id="187" name="Picture 186" descr="https://s.yimg.com/lq/i/us/sp/v/ncaaf/teams/1/50x50w/ggh.gif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7177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476250</xdr:colOff>
      <xdr:row>188</xdr:row>
      <xdr:rowOff>266700</xdr:rowOff>
    </xdr:to>
    <xdr:pic>
      <xdr:nvPicPr>
        <xdr:cNvPr id="188" name="Picture 187" descr="https://s.yimg.com/lq/i/us/sp/v/ncaab/teams/1/50x50w/sch2.gif">
          <a:hlinkClick xmlns:r="http://schemas.openxmlformats.org/officeDocument/2006/relationships" r:id="rId184"/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7501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476250</xdr:colOff>
      <xdr:row>189</xdr:row>
      <xdr:rowOff>152400</xdr:rowOff>
    </xdr:to>
    <xdr:pic>
      <xdr:nvPicPr>
        <xdr:cNvPr id="189" name="Picture 188" descr="https://s.yimg.com/lq/i/us/sp/v/ncaaf/teams/1/50x50w/laf-2.jpg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7710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476250</xdr:colOff>
      <xdr:row>191</xdr:row>
      <xdr:rowOff>57150</xdr:rowOff>
    </xdr:to>
    <xdr:pic>
      <xdr:nvPicPr>
        <xdr:cNvPr id="190" name="Picture 189" descr="https://s.yimg.com/lq/i/us/sp/v/ncaaf/teams/1/50x50w/nax_2.gif">
          <a:hlinkClick xmlns:r="http://schemas.openxmlformats.org/officeDocument/2006/relationships" r:id="rId202"/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8034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476250</xdr:colOff>
      <xdr:row>192</xdr:row>
      <xdr:rowOff>57150</xdr:rowOff>
    </xdr:to>
    <xdr:pic>
      <xdr:nvPicPr>
        <xdr:cNvPr id="191" name="Picture 190" descr="https://s.yimg.com/lq/i/us/sp/v/ncaaf/teams/bowling_green/logo_update/50x50w.gif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8244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476250</xdr:colOff>
      <xdr:row>193</xdr:row>
      <xdr:rowOff>57150</xdr:rowOff>
    </xdr:to>
    <xdr:pic>
      <xdr:nvPicPr>
        <xdr:cNvPr id="192" name="Picture 191" descr="https://s.yimg.com/lq/i/us/sp/v/ncaaf/teams/1/50x50w/aaq_1.gif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8453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476250</xdr:colOff>
      <xdr:row>194</xdr:row>
      <xdr:rowOff>57150</xdr:rowOff>
    </xdr:to>
    <xdr:pic>
      <xdr:nvPicPr>
        <xdr:cNvPr id="193" name="Picture 192" descr="https://s.yimg.com/iu/api/res/1.2/jUzwz.vo_9oEgO5XfQhyvQ--/YXBwaWQ9c2hhcmVkO2ZpPWZpbGw7aD01MDtxPTgwO3c9NTA-/http:/l.yimg.com/xe/i/us/sp/v/ncaaw/teams/20131113/84/300x300/cbp.1.png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8663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476250</xdr:colOff>
      <xdr:row>195</xdr:row>
      <xdr:rowOff>57150</xdr:rowOff>
    </xdr:to>
    <xdr:pic>
      <xdr:nvPicPr>
        <xdr:cNvPr id="194" name="Picture 193" descr="https://s.yimg.com/xe/ipt/50x50w.gif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8872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476250</xdr:colOff>
      <xdr:row>195</xdr:row>
      <xdr:rowOff>266700</xdr:rowOff>
    </xdr:to>
    <xdr:pic>
      <xdr:nvPicPr>
        <xdr:cNvPr id="195" name="Picture 194" descr="https://s.yimg.com/lq/i/us/sp/v/ncaaf/teams/unlv/unlv_50x50w.png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9082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476250</xdr:colOff>
      <xdr:row>196</xdr:row>
      <xdr:rowOff>76200</xdr:rowOff>
    </xdr:to>
    <xdr:pic>
      <xdr:nvPicPr>
        <xdr:cNvPr id="196" name="Picture 195" descr="https://s.yimg.com/iu/api/res/1.2/Zk4hH8xNE4_4Kxlttsdq8A--/YXBwaWQ9eXZpZGVvO2ZpPWZpbGw7aD01MDtxPTgwO3c9NTA-/http:/l.yimg.com/dh/ap/ncaa/logos/appalachian_state.png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9291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476250</xdr:colOff>
      <xdr:row>197</xdr:row>
      <xdr:rowOff>76200</xdr:rowOff>
    </xdr:to>
    <xdr:pic>
      <xdr:nvPicPr>
        <xdr:cNvPr id="197" name="Picture 196" descr="https://s.yimg.com/lq/i/us/sp/v/ncaaf/teams/1/50x50w/fli_1.gif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49691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476250</xdr:colOff>
      <xdr:row>198</xdr:row>
      <xdr:rowOff>76200</xdr:rowOff>
    </xdr:to>
    <xdr:pic>
      <xdr:nvPicPr>
        <xdr:cNvPr id="198" name="Picture 197" descr="https://s.yimg.com/lq/i/us/sp/v/ncaaf/teams/1/50x50w/nnb2.gif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0091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476250</xdr:colOff>
      <xdr:row>199</xdr:row>
      <xdr:rowOff>76200</xdr:rowOff>
    </xdr:to>
    <xdr:pic>
      <xdr:nvPicPr>
        <xdr:cNvPr id="199" name="Picture 198" descr="https://s.yimg.com/lq/i/us/sp/v/ncaaf/teams/1/50x50w/sso_2.gif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0492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476250</xdr:colOff>
      <xdr:row>201</xdr:row>
      <xdr:rowOff>57150</xdr:rowOff>
    </xdr:to>
    <xdr:pic>
      <xdr:nvPicPr>
        <xdr:cNvPr id="200" name="Picture 199" descr="https://s.yimg.com/lq/i/us/sp/v/ncaaf/teams/1/50x50w/wwq.gif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0892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476250</xdr:colOff>
      <xdr:row>202</xdr:row>
      <xdr:rowOff>57150</xdr:rowOff>
    </xdr:to>
    <xdr:pic>
      <xdr:nvPicPr>
        <xdr:cNvPr id="201" name="Picture 200" descr="https://s.yimg.com/lq/i/us/sp/v/ncaaf/teams/1/50x50w/ttt.gif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1101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476250</xdr:colOff>
      <xdr:row>203</xdr:row>
      <xdr:rowOff>57150</xdr:rowOff>
    </xdr:to>
    <xdr:pic>
      <xdr:nvPicPr>
        <xdr:cNvPr id="202" name="Picture 201" descr="https://s.yimg.com/lq/i/us/sp/v/ncaaf/teams/1/50x50w/aad_4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1311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476250</xdr:colOff>
      <xdr:row>204</xdr:row>
      <xdr:rowOff>57150</xdr:rowOff>
    </xdr:to>
    <xdr:pic>
      <xdr:nvPicPr>
        <xdr:cNvPr id="203" name="Picture 202" descr="https://s.yimg.com/lq/i/us/sp/v/ncaaf/teams/1/50x50w/lli_2.gif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1520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476250</xdr:colOff>
      <xdr:row>205</xdr:row>
      <xdr:rowOff>57150</xdr:rowOff>
    </xdr:to>
    <xdr:pic>
      <xdr:nvPicPr>
        <xdr:cNvPr id="204" name="Picture 203" descr="https://s.yimg.com/lq/i/us/sp/v/ncaaf/teams/1/50x50w/oob.gi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1730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476250</xdr:colOff>
      <xdr:row>206</xdr:row>
      <xdr:rowOff>57150</xdr:rowOff>
    </xdr:to>
    <xdr:pic>
      <xdr:nvPicPr>
        <xdr:cNvPr id="205" name="Picture 204" descr="https://s.yimg.com/lq/i/us/sp/v/ncaaf/teams/1/50x50w/ffc.gif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1939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476250</xdr:colOff>
      <xdr:row>207</xdr:row>
      <xdr:rowOff>57150</xdr:rowOff>
    </xdr:to>
    <xdr:pic>
      <xdr:nvPicPr>
        <xdr:cNvPr id="206" name="Picture 205" descr="https://s.yimg.com/lq/i/us/sp/v/ncaaf/teams/1/50x50w/ttd.gif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2149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476250</xdr:colOff>
      <xdr:row>208</xdr:row>
      <xdr:rowOff>57150</xdr:rowOff>
    </xdr:to>
    <xdr:pic>
      <xdr:nvPicPr>
        <xdr:cNvPr id="207" name="Picture 206" descr="https://s.yimg.com/lq/i/us/sp/v/ncaaf/teams/1/50x50w/ttj.gif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2358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476250</xdr:colOff>
      <xdr:row>209</xdr:row>
      <xdr:rowOff>57150</xdr:rowOff>
    </xdr:to>
    <xdr:pic>
      <xdr:nvPicPr>
        <xdr:cNvPr id="208" name="Picture 207" descr="https://s.yimg.com/lq/i/us/sp/v/ncaaf/teams/1/50x50w/ggb.gif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2568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476250</xdr:colOff>
      <xdr:row>210</xdr:row>
      <xdr:rowOff>57150</xdr:rowOff>
    </xdr:to>
    <xdr:pic>
      <xdr:nvPicPr>
        <xdr:cNvPr id="209" name="Picture 208" descr="https://s.yimg.com/lq/i/us/sp/v/ncaaf/teams/1/50x50w/ffa.gif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2778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476250</xdr:colOff>
      <xdr:row>211</xdr:row>
      <xdr:rowOff>57150</xdr:rowOff>
    </xdr:to>
    <xdr:pic>
      <xdr:nvPicPr>
        <xdr:cNvPr id="210" name="Picture 209" descr="https://s.yimg.com/lq/i/us/sp/v/ncaaf/teams/1/50x50w/aar.gif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2987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476250</xdr:colOff>
      <xdr:row>212</xdr:row>
      <xdr:rowOff>57150</xdr:rowOff>
    </xdr:to>
    <xdr:pic>
      <xdr:nvPicPr>
        <xdr:cNvPr id="211" name="Picture 210" descr="https://s.yimg.com/lq/i/us/sp/v/ncaaf/teams/1/50x50w/uub.gif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3197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476250</xdr:colOff>
      <xdr:row>213</xdr:row>
      <xdr:rowOff>57150</xdr:rowOff>
    </xdr:to>
    <xdr:pic>
      <xdr:nvPicPr>
        <xdr:cNvPr id="212" name="Picture 211" descr="https://s.yimg.com/lq/i/us/sp/v/ncaaf/teams/1/50x50w/nnx.gif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3406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476250</xdr:colOff>
      <xdr:row>214</xdr:row>
      <xdr:rowOff>57150</xdr:rowOff>
    </xdr:to>
    <xdr:pic>
      <xdr:nvPicPr>
        <xdr:cNvPr id="213" name="Picture 212" descr="https://s.yimg.com/lq/i/us/sp/v/ncaaf/teams/1/50x50w/mmi.gif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3616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476250</xdr:colOff>
      <xdr:row>215</xdr:row>
      <xdr:rowOff>57150</xdr:rowOff>
    </xdr:to>
    <xdr:pic>
      <xdr:nvPicPr>
        <xdr:cNvPr id="214" name="Picture 213" descr="https://s.yimg.com/lq/i/us/sp/v/ncaaf/teams/1/50x50w/ccl.gif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3825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476250</xdr:colOff>
      <xdr:row>216</xdr:row>
      <xdr:rowOff>57150</xdr:rowOff>
    </xdr:to>
    <xdr:pic>
      <xdr:nvPicPr>
        <xdr:cNvPr id="215" name="Picture 214" descr="https://s.yimg.com/lq/i/us/sp/v/ncaaf/teams/1/50x50w/sss3.gif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4035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476250</xdr:colOff>
      <xdr:row>217</xdr:row>
      <xdr:rowOff>57150</xdr:rowOff>
    </xdr:to>
    <xdr:pic>
      <xdr:nvPicPr>
        <xdr:cNvPr id="216" name="Picture 215" descr="https://s.yimg.com/lq/i/us/sp/v/ncaaf/teams/1/50x50w/ooc.gif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4244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476250</xdr:colOff>
      <xdr:row>217</xdr:row>
      <xdr:rowOff>266700</xdr:rowOff>
    </xdr:to>
    <xdr:pic>
      <xdr:nvPicPr>
        <xdr:cNvPr id="217" name="Picture 216" descr="https://s.yimg.com/lq/i/us/sp/v/ncaaf/teams/1/50x50w/uua.gif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4454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476250</xdr:colOff>
      <xdr:row>218</xdr:row>
      <xdr:rowOff>76200</xdr:rowOff>
    </xdr:to>
    <xdr:pic>
      <xdr:nvPicPr>
        <xdr:cNvPr id="218" name="Picture 217" descr="https://s.yimg.com/lq/i/us/sp/v/ncaaf/teams/1/50x50w/ssi.gif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4663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476250</xdr:colOff>
      <xdr:row>220</xdr:row>
      <xdr:rowOff>57150</xdr:rowOff>
    </xdr:to>
    <xdr:pic>
      <xdr:nvPicPr>
        <xdr:cNvPr id="219" name="Picture 218" descr="https://s.yimg.com/lq/i/us/sp/v/ncaaf/teams/1/50x50w/kkd.gif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064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476250</xdr:colOff>
      <xdr:row>221</xdr:row>
      <xdr:rowOff>57150</xdr:rowOff>
    </xdr:to>
    <xdr:pic>
      <xdr:nvPicPr>
        <xdr:cNvPr id="220" name="Picture 219" descr="https://s.yimg.com/lq/i/us/sp/v/ncaaf/teams/1/50x50w/mmo_2.gif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273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476250</xdr:colOff>
      <xdr:row>222</xdr:row>
      <xdr:rowOff>57150</xdr:rowOff>
    </xdr:to>
    <xdr:pic>
      <xdr:nvPicPr>
        <xdr:cNvPr id="221" name="Picture 220" descr="https://s.yimg.com/lq/i/us/sp/v/ncaaf/teams/1/50x50w/tth.gif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483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476250</xdr:colOff>
      <xdr:row>222</xdr:row>
      <xdr:rowOff>266700</xdr:rowOff>
    </xdr:to>
    <xdr:pic>
      <xdr:nvPicPr>
        <xdr:cNvPr id="222" name="Picture 221" descr="https://s.yimg.com/lq/i/us/sp/v/ncaaf/teams/1/50x50w/asu-2w.jpg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692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476250</xdr:colOff>
      <xdr:row>223</xdr:row>
      <xdr:rowOff>76200</xdr:rowOff>
    </xdr:to>
    <xdr:pic>
      <xdr:nvPicPr>
        <xdr:cNvPr id="223" name="Picture 222" descr="https://s.yimg.com/xe/ipt/50x50w_mmk2.gi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5902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476250</xdr:colOff>
      <xdr:row>224</xdr:row>
      <xdr:rowOff>266700</xdr:rowOff>
    </xdr:to>
    <xdr:pic>
      <xdr:nvPicPr>
        <xdr:cNvPr id="224" name="Picture 223" descr="https://s.yimg.com/lq/i/us/sp/v/ncaaf/teams/1/50x50w/ooe.gif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6302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476250</xdr:colOff>
      <xdr:row>225</xdr:row>
      <xdr:rowOff>76200</xdr:rowOff>
    </xdr:to>
    <xdr:pic>
      <xdr:nvPicPr>
        <xdr:cNvPr id="225" name="Picture 224" descr="https://s.yimg.com/lq/i/us/sp/v/mls/teams/50x50w/nc-2.gif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6511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476250</xdr:colOff>
      <xdr:row>227</xdr:row>
      <xdr:rowOff>57150</xdr:rowOff>
    </xdr:to>
    <xdr:pic>
      <xdr:nvPicPr>
        <xdr:cNvPr id="226" name="Picture 225" descr="https://s.yimg.com/lq/i/us/sp/v/ncaaf/teams/1/50x50w/ppb_2.gif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6911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476250</xdr:colOff>
      <xdr:row>227</xdr:row>
      <xdr:rowOff>266700</xdr:rowOff>
    </xdr:to>
    <xdr:pic>
      <xdr:nvPicPr>
        <xdr:cNvPr id="227" name="Picture 226" descr="https://s.yimg.com/lq/i/us/sp/v/ncaaf/teams/1/50x50w/vvd.gif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7121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476250</xdr:colOff>
      <xdr:row>228</xdr:row>
      <xdr:rowOff>76200</xdr:rowOff>
    </xdr:to>
    <xdr:pic>
      <xdr:nvPicPr>
        <xdr:cNvPr id="228" name="Picture 227" descr="https://s.yimg.com/lq/i/us/sp/v/ncaaf/teams/1/50x50w/ood.gif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7330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476250</xdr:colOff>
      <xdr:row>230</xdr:row>
      <xdr:rowOff>57150</xdr:rowOff>
    </xdr:to>
    <xdr:pic>
      <xdr:nvPicPr>
        <xdr:cNvPr id="229" name="Picture 228" descr="https://s.yimg.com/lq/i/us/sp/v/ncaaf/teams/1/50x50w/aal.gif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7731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476250</xdr:colOff>
      <xdr:row>230</xdr:row>
      <xdr:rowOff>266700</xdr:rowOff>
    </xdr:to>
    <xdr:pic>
      <xdr:nvPicPr>
        <xdr:cNvPr id="230" name="Picture 229" descr="https://s.yimg.com/lq/i/us/sp/v/ncaaf/teams/1/50x50w/aan_3.gif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7940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476250</xdr:colOff>
      <xdr:row>230</xdr:row>
      <xdr:rowOff>476250</xdr:rowOff>
    </xdr:to>
    <xdr:pic>
      <xdr:nvPicPr>
        <xdr:cNvPr id="231" name="Picture 230" descr="https://s.yimg.com/lq/i/us/sp/v/ncaaf/teams/1/50x50w/nnn_2.gif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150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476250</xdr:colOff>
      <xdr:row>233</xdr:row>
      <xdr:rowOff>57150</xdr:rowOff>
    </xdr:to>
    <xdr:pic>
      <xdr:nvPicPr>
        <xdr:cNvPr id="232" name="Picture 231" descr="https://s.yimg.com/xe/ipt/50x50_mmk.p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740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476250</xdr:colOff>
      <xdr:row>234</xdr:row>
      <xdr:rowOff>57150</xdr:rowOff>
    </xdr:to>
    <xdr:pic>
      <xdr:nvPicPr>
        <xdr:cNvPr id="233" name="Picture 232" descr="https://s.yimg.com/xe/i/us/sp/v/ncaaf/teams/20131113/84/300x300/nnd_50x50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8950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476250</xdr:colOff>
      <xdr:row>235</xdr:row>
      <xdr:rowOff>57150</xdr:rowOff>
    </xdr:to>
    <xdr:pic>
      <xdr:nvPicPr>
        <xdr:cNvPr id="234" name="Picture 233" descr="https://s.yimg.com/lq/i/us/sp/v/ncaaf/teams/1/50x50w/wwo.gif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9159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476250</xdr:colOff>
      <xdr:row>236</xdr:row>
      <xdr:rowOff>57150</xdr:rowOff>
    </xdr:to>
    <xdr:pic>
      <xdr:nvPicPr>
        <xdr:cNvPr id="235" name="Picture 234" descr="https://s.yimg.com/lq/i/us/sp/v/ncaaf/teams/1/50x50w/bbb.gif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9369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476250</xdr:colOff>
      <xdr:row>237</xdr:row>
      <xdr:rowOff>57150</xdr:rowOff>
    </xdr:to>
    <xdr:pic>
      <xdr:nvPicPr>
        <xdr:cNvPr id="236" name="Picture 235" descr="https://s.yimg.com/lq/i/us/sp/v/ncaaf/teams/1/50x50w/mms_2.gif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9578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476250</xdr:colOff>
      <xdr:row>238</xdr:row>
      <xdr:rowOff>57150</xdr:rowOff>
    </xdr:to>
    <xdr:pic>
      <xdr:nvPicPr>
        <xdr:cNvPr id="237" name="Picture 236" descr="https://s.yimg.com/lq/i/us/sp/v/ncaaf/teams/1/50x50w/llh2.gif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9788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476250</xdr:colOff>
      <xdr:row>238</xdr:row>
      <xdr:rowOff>266700</xdr:rowOff>
    </xdr:to>
    <xdr:pic>
      <xdr:nvPicPr>
        <xdr:cNvPr id="238" name="Picture 237" descr="https://s.yimg.com/lq/i/us/sp/v/ncaaf/teams/1/50x50w/was-2.jp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59997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476250</xdr:colOff>
      <xdr:row>239</xdr:row>
      <xdr:rowOff>76200</xdr:rowOff>
    </xdr:to>
    <xdr:pic>
      <xdr:nvPicPr>
        <xdr:cNvPr id="239" name="Picture 238" descr="https://s.yimg.com/lq/i/us/sp/v/ncaaf/teams/1/50x50w/mmq_2.gi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207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476250</xdr:colOff>
      <xdr:row>241</xdr:row>
      <xdr:rowOff>57150</xdr:rowOff>
    </xdr:to>
    <xdr:pic>
      <xdr:nvPicPr>
        <xdr:cNvPr id="240" name="Picture 239" descr="https://s.yimg.com/lq/i/us/sp/v/ncaaf/teams/1/50x50w/iie_2.gif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607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476250</xdr:colOff>
      <xdr:row>242</xdr:row>
      <xdr:rowOff>57150</xdr:rowOff>
    </xdr:to>
    <xdr:pic>
      <xdr:nvPicPr>
        <xdr:cNvPr id="241" name="Picture 240" descr="https://s.yimg.com/lq/i/us/sp/v/ncaaf/teams/1/50x50w/wwh.gif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0817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476250</xdr:colOff>
      <xdr:row>243</xdr:row>
      <xdr:rowOff>57150</xdr:rowOff>
    </xdr:to>
    <xdr:pic>
      <xdr:nvPicPr>
        <xdr:cNvPr id="242" name="Picture 241" descr="https://s.yimg.com/lq/i/us/sp/v/ncaaf/teams/1/50x50w/sbn_50x50w_3.jpg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026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476250</xdr:colOff>
      <xdr:row>243</xdr:row>
      <xdr:rowOff>266700</xdr:rowOff>
    </xdr:to>
    <xdr:pic>
      <xdr:nvPicPr>
        <xdr:cNvPr id="243" name="Picture 242" descr="https://s.yimg.com/lq/i/us/sp/v/ncaaf/teams/1/50x50w/vvb_2.gif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236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476250</xdr:colOff>
      <xdr:row>244</xdr:row>
      <xdr:rowOff>76200</xdr:rowOff>
    </xdr:to>
    <xdr:pic>
      <xdr:nvPicPr>
        <xdr:cNvPr id="244" name="Picture 243" descr="https://s.yimg.com/lq/i/us/sp/v/ncaaf/teams/1/50x50w/bbf.gif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445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476250</xdr:colOff>
      <xdr:row>246</xdr:row>
      <xdr:rowOff>57150</xdr:rowOff>
    </xdr:to>
    <xdr:pic>
      <xdr:nvPicPr>
        <xdr:cNvPr id="245" name="Picture 244" descr="https://s.yimg.com/lq/i/us/sp/v/ncaaf/teams/1/50x50w/tto.gif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1845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476250</xdr:colOff>
      <xdr:row>247</xdr:row>
      <xdr:rowOff>57150</xdr:rowOff>
    </xdr:to>
    <xdr:pic>
      <xdr:nvPicPr>
        <xdr:cNvPr id="246" name="Picture 245" descr="https://s.yimg.com/lq/i/us/sp/v/ncaaf/teams/1/50x50w/ppd_1.gif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055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476250</xdr:colOff>
      <xdr:row>248</xdr:row>
      <xdr:rowOff>57150</xdr:rowOff>
    </xdr:to>
    <xdr:pic>
      <xdr:nvPicPr>
        <xdr:cNvPr id="247" name="Picture 246" descr="https://s.yimg.com/lq/i/us/sp/v/ncaaf/teams/1/50x50w/ccd_2.gif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264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476250</xdr:colOff>
      <xdr:row>249</xdr:row>
      <xdr:rowOff>57150</xdr:rowOff>
    </xdr:to>
    <xdr:pic>
      <xdr:nvPicPr>
        <xdr:cNvPr id="248" name="Picture 247" descr="https://s.yimg.com/lq/i/us/sp/v/ncaaf/teams/1/50x50w/kab_3.gif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474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476250</xdr:colOff>
      <xdr:row>250</xdr:row>
      <xdr:rowOff>57150</xdr:rowOff>
    </xdr:to>
    <xdr:pic>
      <xdr:nvPicPr>
        <xdr:cNvPr id="249" name="Picture 248" descr="https://s.yimg.com/lq/i/us/sp/v/ncaaf/teams/1/50x50w/mmd.gif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684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476250</xdr:colOff>
      <xdr:row>251</xdr:row>
      <xdr:rowOff>57150</xdr:rowOff>
    </xdr:to>
    <xdr:pic>
      <xdr:nvPicPr>
        <xdr:cNvPr id="250" name="Picture 249" descr="https://s.yimg.com/lq/i/us/sp/v/ncaaf/teams/1/50x50w/ggc.gif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2893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476250</xdr:colOff>
      <xdr:row>252</xdr:row>
      <xdr:rowOff>57150</xdr:rowOff>
    </xdr:to>
    <xdr:pic>
      <xdr:nvPicPr>
        <xdr:cNvPr id="251" name="Picture 250" descr="https://s.yimg.com/xe/ipt/oregon_state_50x50.png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3103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476250</xdr:colOff>
      <xdr:row>253</xdr:row>
      <xdr:rowOff>57150</xdr:rowOff>
    </xdr:to>
    <xdr:pic>
      <xdr:nvPicPr>
        <xdr:cNvPr id="252" name="Picture 251" descr="https://s.yimg.com/lq/i/us/sp/v/ncaaf/teams/1/50x50w/vva_1.gif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3312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476250</xdr:colOff>
      <xdr:row>254</xdr:row>
      <xdr:rowOff>57150</xdr:rowOff>
    </xdr:to>
    <xdr:pic>
      <xdr:nvPicPr>
        <xdr:cNvPr id="253" name="Picture 252" descr="https://s.yimg.com/xe/ipt/50x50c.8.gif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3522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476250</xdr:colOff>
      <xdr:row>255</xdr:row>
      <xdr:rowOff>57150</xdr:rowOff>
    </xdr:to>
    <xdr:pic>
      <xdr:nvPicPr>
        <xdr:cNvPr id="254" name="Picture 253" descr="https://s.yimg.com/lq/i/us/sp/v/ncaaf/teams/1/50x50w/syc-2.jp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3731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476250</xdr:colOff>
      <xdr:row>256</xdr:row>
      <xdr:rowOff>57150</xdr:rowOff>
    </xdr:to>
    <xdr:pic>
      <xdr:nvPicPr>
        <xdr:cNvPr id="255" name="Picture 254" descr="https://s.yimg.com/lq/i/us/sp/v/ncaaf/teams/1/50x50w/mmn_1.gif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3941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476250</xdr:colOff>
      <xdr:row>257</xdr:row>
      <xdr:rowOff>57150</xdr:rowOff>
    </xdr:to>
    <xdr:pic>
      <xdr:nvPicPr>
        <xdr:cNvPr id="256" name="Picture 255" descr="https://s.yimg.com/lq/i/us/sp/v/ncaaf/teams/1/50x50w/kka.gif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150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476250</xdr:colOff>
      <xdr:row>258</xdr:row>
      <xdr:rowOff>57150</xdr:rowOff>
    </xdr:to>
    <xdr:pic>
      <xdr:nvPicPr>
        <xdr:cNvPr id="257" name="Picture 256" descr="https://s.yimg.com/lq/i/us/sp/v/ncaaf/teams/1/50x50w/iig.gif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360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476250</xdr:colOff>
      <xdr:row>259</xdr:row>
      <xdr:rowOff>57150</xdr:rowOff>
    </xdr:to>
    <xdr:pic>
      <xdr:nvPicPr>
        <xdr:cNvPr id="258" name="Picture 257" descr="https://s.yimg.com/lq/i/us/sp/v/ncaaf/teams/1/50x50w/iih_2.jpg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569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476250</xdr:colOff>
      <xdr:row>260</xdr:row>
      <xdr:rowOff>57150</xdr:rowOff>
    </xdr:to>
    <xdr:pic>
      <xdr:nvPicPr>
        <xdr:cNvPr id="259" name="Picture 258" descr="https://s.yimg.com/lq/i/us/sp/v/ncaaf/teams/3/50x50w/rrd_50x50w_2.jpg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779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476250</xdr:colOff>
      <xdr:row>261</xdr:row>
      <xdr:rowOff>57150</xdr:rowOff>
    </xdr:to>
    <xdr:pic>
      <xdr:nvPicPr>
        <xdr:cNvPr id="260" name="Picture 259" descr="https://s.yimg.com/lq/i/us/sp/v/ncaaf/teams/1/50x50w/ddf.gi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4989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476250</xdr:colOff>
      <xdr:row>262</xdr:row>
      <xdr:rowOff>57150</xdr:rowOff>
    </xdr:to>
    <xdr:pic>
      <xdr:nvPicPr>
        <xdr:cNvPr id="261" name="Picture 260" descr="https://s.yimg.com/lq/i/us/sp/v/ncaaf/teams/1/50x50w/ttb.gif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5198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476250</xdr:colOff>
      <xdr:row>262</xdr:row>
      <xdr:rowOff>266700</xdr:rowOff>
    </xdr:to>
    <xdr:pic>
      <xdr:nvPicPr>
        <xdr:cNvPr id="262" name="Picture 261" descr="https://s.yimg.com/lq/i/us/sp/v/ncaaf/teams/1/50x50w/wwa.gif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5408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476250</xdr:colOff>
      <xdr:row>263</xdr:row>
      <xdr:rowOff>76200</xdr:rowOff>
    </xdr:to>
    <xdr:pic>
      <xdr:nvPicPr>
        <xdr:cNvPr id="263" name="Picture 262" descr="https://s.yimg.com/lq/i/us/sp/v/ncaaf/teams/1/50x50w/wwl.gif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5617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476250</xdr:colOff>
      <xdr:row>265</xdr:row>
      <xdr:rowOff>57150</xdr:rowOff>
    </xdr:to>
    <xdr:pic>
      <xdr:nvPicPr>
        <xdr:cNvPr id="264" name="Picture 263" descr="https://s.yimg.com/lq/i/us/sp/v/ncaaf/teams/1/50x50w/ccj_50x50w_2.jpg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6017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476250</xdr:colOff>
      <xdr:row>266</xdr:row>
      <xdr:rowOff>57150</xdr:rowOff>
    </xdr:to>
    <xdr:pic>
      <xdr:nvPicPr>
        <xdr:cNvPr id="265" name="Picture 264" descr="https://s.yimg.com/lq/i/us/sp/v/ncaaf/teams/1/50x50w/cbl_1.gif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6227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476250</xdr:colOff>
      <xdr:row>267</xdr:row>
      <xdr:rowOff>57150</xdr:rowOff>
    </xdr:to>
    <xdr:pic>
      <xdr:nvPicPr>
        <xdr:cNvPr id="266" name="Picture 265" descr="https://s.yimg.com/xe/ipt/50x50c_marshall.png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6436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476250</xdr:colOff>
      <xdr:row>268</xdr:row>
      <xdr:rowOff>57150</xdr:rowOff>
    </xdr:to>
    <xdr:pic>
      <xdr:nvPicPr>
        <xdr:cNvPr id="267" name="Picture 266" descr="https://s.yimg.com/xe/ipt/50x50_boise_state_broncos-primary-2013.1.png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6646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476250</xdr:colOff>
      <xdr:row>268</xdr:row>
      <xdr:rowOff>266700</xdr:rowOff>
    </xdr:to>
    <xdr:pic>
      <xdr:nvPicPr>
        <xdr:cNvPr id="268" name="Picture 267" descr="https://s.yimg.com/lq/i/us/sp/v/ncaaf/teams/1/50x50w/uuc.gif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6855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476250</xdr:colOff>
      <xdr:row>269</xdr:row>
      <xdr:rowOff>76200</xdr:rowOff>
    </xdr:to>
    <xdr:pic>
      <xdr:nvPicPr>
        <xdr:cNvPr id="269" name="Picture 268" descr="https://s.yimg.com/lq/i/us/sp/v/ncaaf/teams/1/50x50w/nnv.gif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7065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476250</xdr:colOff>
      <xdr:row>270</xdr:row>
      <xdr:rowOff>76200</xdr:rowOff>
    </xdr:to>
    <xdr:pic>
      <xdr:nvPicPr>
        <xdr:cNvPr id="270" name="Picture 269" descr="https://s.yimg.com/lq/i/us/sp/v/ncaaf/teams/1/50x50w/wwc.gif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7465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476250</xdr:colOff>
      <xdr:row>271</xdr:row>
      <xdr:rowOff>76200</xdr:rowOff>
    </xdr:to>
    <xdr:pic>
      <xdr:nvPicPr>
        <xdr:cNvPr id="271" name="Picture 270" descr="https://s.yimg.com/xe/ipt/50x50c.9.gif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7865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476250</xdr:colOff>
      <xdr:row>273</xdr:row>
      <xdr:rowOff>57150</xdr:rowOff>
    </xdr:to>
    <xdr:pic>
      <xdr:nvPicPr>
        <xdr:cNvPr id="272" name="Picture 271" descr="https://s.yimg.com/lq/i/us/sp/v/ncaaf/teams/1/50x50w/ppj.gif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8265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476250</xdr:colOff>
      <xdr:row>273</xdr:row>
      <xdr:rowOff>266700</xdr:rowOff>
    </xdr:to>
    <xdr:pic>
      <xdr:nvPicPr>
        <xdr:cNvPr id="273" name="Picture 272" descr="https://s.yimg.com/xe/ipt/illinois_50_blue.png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8475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476250</xdr:colOff>
      <xdr:row>274</xdr:row>
      <xdr:rowOff>76200</xdr:rowOff>
    </xdr:to>
    <xdr:pic>
      <xdr:nvPicPr>
        <xdr:cNvPr id="274" name="Picture 273" descr="https://s.yimg.com/xe/ipt/50x50w_ssd.gif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8684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476250</xdr:colOff>
      <xdr:row>276</xdr:row>
      <xdr:rowOff>57150</xdr:rowOff>
    </xdr:to>
    <xdr:pic>
      <xdr:nvPicPr>
        <xdr:cNvPr id="275" name="Picture 274" descr="https://s.yimg.com/xe/ipt/50x50c_ucf.png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9084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476250</xdr:colOff>
      <xdr:row>277</xdr:row>
      <xdr:rowOff>57150</xdr:rowOff>
    </xdr:to>
    <xdr:pic>
      <xdr:nvPicPr>
        <xdr:cNvPr id="276" name="Picture 275" descr="https://s.yimg.com/lq/i/us/sp/v/ncaaf/teams/1/50x50w/eea.gif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9294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476250</xdr:colOff>
      <xdr:row>277</xdr:row>
      <xdr:rowOff>266700</xdr:rowOff>
    </xdr:to>
    <xdr:pic>
      <xdr:nvPicPr>
        <xdr:cNvPr id="277" name="Picture 276" descr="https://s.yimg.com/lq/i/us/sp/v/ncaaf/teams/1/50x50w/ffe.gif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9503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476250</xdr:colOff>
      <xdr:row>278</xdr:row>
      <xdr:rowOff>76200</xdr:rowOff>
    </xdr:to>
    <xdr:pic>
      <xdr:nvPicPr>
        <xdr:cNvPr id="278" name="Picture 277" descr="https://s.yimg.com/lq/i/us/sp/v/ncaaf/teams/1/50x50w/cco.gif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69713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476250</xdr:colOff>
      <xdr:row>280</xdr:row>
      <xdr:rowOff>57150</xdr:rowOff>
    </xdr:to>
    <xdr:pic>
      <xdr:nvPicPr>
        <xdr:cNvPr id="279" name="Picture 278" descr="https://s.yimg.com/xe/ipt/50x50w.gif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0113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476250</xdr:colOff>
      <xdr:row>280</xdr:row>
      <xdr:rowOff>266700</xdr:rowOff>
    </xdr:to>
    <xdr:pic>
      <xdr:nvPicPr>
        <xdr:cNvPr id="280" name="Picture 279" descr="https://s.yimg.com/lq/i/us/sp/v/ncaaf/teams/1/50x50w/ttt.gif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0323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476250</xdr:colOff>
      <xdr:row>281</xdr:row>
      <xdr:rowOff>76200</xdr:rowOff>
    </xdr:to>
    <xdr:pic>
      <xdr:nvPicPr>
        <xdr:cNvPr id="281" name="Picture 280" descr="https://s.yimg.com/lq/i/us/sp/v/ncaaf/teams/1/50x50w/wwk.gif">
          <a:hlinkClick xmlns:r="http://schemas.openxmlformats.org/officeDocument/2006/relationships" r:id="rId172"/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0532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476250</xdr:colOff>
      <xdr:row>281</xdr:row>
      <xdr:rowOff>476250</xdr:rowOff>
    </xdr:to>
    <xdr:pic>
      <xdr:nvPicPr>
        <xdr:cNvPr id="282" name="Picture 281" descr="https://s.yimg.com/lq/i/us/sp/v/ncaaf/teams/1/50x50w/mmm.gif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0932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476250</xdr:colOff>
      <xdr:row>283</xdr:row>
      <xdr:rowOff>266700</xdr:rowOff>
    </xdr:to>
    <xdr:pic>
      <xdr:nvPicPr>
        <xdr:cNvPr id="283" name="Picture 282" descr="https://s.yimg.com/lq/i/us/sp/v/ncaaf/teams/1/50x50w/tts_2.gif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1523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476250</xdr:colOff>
      <xdr:row>284</xdr:row>
      <xdr:rowOff>76200</xdr:rowOff>
    </xdr:to>
    <xdr:pic>
      <xdr:nvPicPr>
        <xdr:cNvPr id="284" name="Picture 283" descr="https://s.yimg.com/lq/i/us/sp/v/ncaaf/teams/1/50x50w/fli_1.gif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1732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476250</xdr:colOff>
      <xdr:row>285</xdr:row>
      <xdr:rowOff>76200</xdr:rowOff>
    </xdr:to>
    <xdr:pic>
      <xdr:nvPicPr>
        <xdr:cNvPr id="285" name="Picture 284" descr="https://s.yimg.com/lq/i/us/sp/v/ncaaf/teams/1/50x50w/llg_2.gif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2132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476250</xdr:colOff>
      <xdr:row>286</xdr:row>
      <xdr:rowOff>266700</xdr:rowOff>
    </xdr:to>
    <xdr:pic>
      <xdr:nvPicPr>
        <xdr:cNvPr id="286" name="Picture 285" descr="https://s.yimg.com/lq/i/us/sp/v/ncaaf/teams/1/50x50w/mmg.gif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2532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476250</xdr:colOff>
      <xdr:row>287</xdr:row>
      <xdr:rowOff>152400</xdr:rowOff>
    </xdr:to>
    <xdr:pic>
      <xdr:nvPicPr>
        <xdr:cNvPr id="287" name="Picture 286" descr="https://s.yimg.com/lq/i/us/sp/v/ncaaf/teams/1/50x50w/nns.gif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2742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476250</xdr:colOff>
      <xdr:row>288</xdr:row>
      <xdr:rowOff>76200</xdr:rowOff>
    </xdr:to>
    <xdr:pic>
      <xdr:nvPicPr>
        <xdr:cNvPr id="288" name="Picture 287" descr="https://s.yimg.com/lq/i/us/sp/v/ncaaf/teams/1/50x50w/sso_2.gif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3066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476250</xdr:colOff>
      <xdr:row>289</xdr:row>
      <xdr:rowOff>76200</xdr:rowOff>
    </xdr:to>
    <xdr:pic>
      <xdr:nvPicPr>
        <xdr:cNvPr id="289" name="Picture 288" descr="https://s.yimg.com/lq/i/us/sp/v/ncaaf/teams/1/50x50w/aap_2.jp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3466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476250</xdr:colOff>
      <xdr:row>290</xdr:row>
      <xdr:rowOff>76200</xdr:rowOff>
    </xdr:to>
    <xdr:pic>
      <xdr:nvPicPr>
        <xdr:cNvPr id="290" name="Picture 289" descr="https://s.yimg.com/lq/i/us/sp/v/ncaaf/teams/1/50x50w/flaa-w.jpg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3866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476250</xdr:colOff>
      <xdr:row>291</xdr:row>
      <xdr:rowOff>76200</xdr:rowOff>
    </xdr:to>
    <xdr:pic>
      <xdr:nvPicPr>
        <xdr:cNvPr id="291" name="Picture 290" descr="https://s.yimg.com/iu/api/res/1.2/Zk4hH8xNE4_4Kxlttsdq8A--/YXBwaWQ9eXZpZGVvO2ZpPWZpbGw7aD01MDtxPTgwO3c9NTA-/http:/l.yimg.com/dh/ap/ncaa/logos/appalachian_state.png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4266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476250</xdr:colOff>
      <xdr:row>293</xdr:row>
      <xdr:rowOff>57150</xdr:rowOff>
    </xdr:to>
    <xdr:pic>
      <xdr:nvPicPr>
        <xdr:cNvPr id="292" name="Picture 291" descr="https://s.yimg.com/lq/i/us/sp/v/ncaaf/teams/1/50x50w/nnf_2.gif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4666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476250</xdr:colOff>
      <xdr:row>294</xdr:row>
      <xdr:rowOff>57150</xdr:rowOff>
    </xdr:to>
    <xdr:pic>
      <xdr:nvPicPr>
        <xdr:cNvPr id="293" name="Picture 292" descr="https://s.yimg.com/lq/i/us/sp/v/ncaab/teams/20080127/50x50w/nml3.gif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4876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476250</xdr:colOff>
      <xdr:row>295</xdr:row>
      <xdr:rowOff>57150</xdr:rowOff>
    </xdr:to>
    <xdr:pic>
      <xdr:nvPicPr>
        <xdr:cNvPr id="294" name="Picture 293" descr="https://s.yimg.com/lq/i/us/sp/v/ncaaf/teams/1/50x50w/ttp.gif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5085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476250</xdr:colOff>
      <xdr:row>295</xdr:row>
      <xdr:rowOff>266700</xdr:rowOff>
    </xdr:to>
    <xdr:pic>
      <xdr:nvPicPr>
        <xdr:cNvPr id="295" name="Picture 294" descr="https://s.yimg.com/lq/i/us/sp/v/ncaaf/teams/1/50x50w/rrb2.gif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5295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476250</xdr:colOff>
      <xdr:row>296</xdr:row>
      <xdr:rowOff>76200</xdr:rowOff>
    </xdr:to>
    <xdr:pic>
      <xdr:nvPicPr>
        <xdr:cNvPr id="296" name="Picture 295" descr="https://s.yimg.com/lq/i/us/sp/v/ncaaf/teams/1/50x50w/ssh2.gif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5504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476250</xdr:colOff>
      <xdr:row>298</xdr:row>
      <xdr:rowOff>57150</xdr:rowOff>
    </xdr:to>
    <xdr:pic>
      <xdr:nvPicPr>
        <xdr:cNvPr id="297" name="Picture 296" descr="https://s.yimg.com/lq/i/us/sp/v/ncaab/teams/1/50x50w/sch2.gif">
          <a:hlinkClick xmlns:r="http://schemas.openxmlformats.org/officeDocument/2006/relationships" r:id="rId184"/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5904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476250</xdr:colOff>
      <xdr:row>299</xdr:row>
      <xdr:rowOff>57150</xdr:rowOff>
    </xdr:to>
    <xdr:pic>
      <xdr:nvPicPr>
        <xdr:cNvPr id="298" name="Picture 297" descr="https://s.yimg.com/lq/i/us/sp/v/ncaaf/teams/1/50x50w/nax_2.gif">
          <a:hlinkClick xmlns:r="http://schemas.openxmlformats.org/officeDocument/2006/relationships" r:id="rId202"/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6114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476250</xdr:colOff>
      <xdr:row>300</xdr:row>
      <xdr:rowOff>57150</xdr:rowOff>
    </xdr:to>
    <xdr:pic>
      <xdr:nvPicPr>
        <xdr:cNvPr id="299" name="Picture 298" descr="https://s.yimg.com/lq/i/us/sp/v/ncaaf/teams/1/50x50w/ssc.gif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6323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476250</xdr:colOff>
      <xdr:row>301</xdr:row>
      <xdr:rowOff>57150</xdr:rowOff>
    </xdr:to>
    <xdr:pic>
      <xdr:nvPicPr>
        <xdr:cNvPr id="300" name="Picture 299" descr="https://s.yimg.com/lq/i/us/sp/v/ncaaf/teams/1/50x50w/bba.gif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6533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476250</xdr:colOff>
      <xdr:row>302</xdr:row>
      <xdr:rowOff>57150</xdr:rowOff>
    </xdr:to>
    <xdr:pic>
      <xdr:nvPicPr>
        <xdr:cNvPr id="301" name="Picture 300" descr="https://s.yimg.com/lq/i/us/sp/v/ncaaf/teams/1/50x50w/iia.gif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6742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476250</xdr:colOff>
      <xdr:row>303</xdr:row>
      <xdr:rowOff>57150</xdr:rowOff>
    </xdr:to>
    <xdr:pic>
      <xdr:nvPicPr>
        <xdr:cNvPr id="305" name="Picture 304" descr="https://s.yimg.com/lq/i/us/sp/v/ncaaf/teams/1/50x50w/aad_4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6952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476250</xdr:colOff>
      <xdr:row>304</xdr:row>
      <xdr:rowOff>57150</xdr:rowOff>
    </xdr:to>
    <xdr:pic>
      <xdr:nvPicPr>
        <xdr:cNvPr id="306" name="Picture 305" descr="https://s.yimg.com/lq/i/us/sp/v/ncaaf/teams/1/50x50w/oob.gi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7162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476250</xdr:colOff>
      <xdr:row>305</xdr:row>
      <xdr:rowOff>57150</xdr:rowOff>
    </xdr:to>
    <xdr:pic>
      <xdr:nvPicPr>
        <xdr:cNvPr id="307" name="Picture 306" descr="https://s.yimg.com/lq/i/us/sp/v/ncaaf/teams/1/50x50w/nnx.gif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7371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476250</xdr:colOff>
      <xdr:row>306</xdr:row>
      <xdr:rowOff>57150</xdr:rowOff>
    </xdr:to>
    <xdr:pic>
      <xdr:nvPicPr>
        <xdr:cNvPr id="308" name="Picture 307" descr="https://s.yimg.com/lq/i/us/sp/v/ncaaf/teams/1/50x50w/ffa.gif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7581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476250</xdr:colOff>
      <xdr:row>307</xdr:row>
      <xdr:rowOff>57150</xdr:rowOff>
    </xdr:to>
    <xdr:pic>
      <xdr:nvPicPr>
        <xdr:cNvPr id="309" name="Picture 308" descr="https://s.yimg.com/xe/ipt/50x50_mmk.p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7790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476250</xdr:colOff>
      <xdr:row>308</xdr:row>
      <xdr:rowOff>57150</xdr:rowOff>
    </xdr:to>
    <xdr:pic>
      <xdr:nvPicPr>
        <xdr:cNvPr id="310" name="Picture 309" descr="https://s.yimg.com/lq/i/us/sp/v/ncaaf/teams/1/50x50w/lli_2.gif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8000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476250</xdr:colOff>
      <xdr:row>309</xdr:row>
      <xdr:rowOff>57150</xdr:rowOff>
    </xdr:to>
    <xdr:pic>
      <xdr:nvPicPr>
        <xdr:cNvPr id="311" name="Picture 310" descr="https://s.yimg.com/lq/i/us/sp/v/ncaaf/teams/1/50x50w/mmo_2.gif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8209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476250</xdr:colOff>
      <xdr:row>310</xdr:row>
      <xdr:rowOff>57150</xdr:rowOff>
    </xdr:to>
    <xdr:pic>
      <xdr:nvPicPr>
        <xdr:cNvPr id="312" name="Picture 311" descr="https://s.yimg.com/lq/i/us/sp/v/ncaaf/teams/1/50x50w/uua.gif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8419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476250</xdr:colOff>
      <xdr:row>311</xdr:row>
      <xdr:rowOff>57150</xdr:rowOff>
    </xdr:to>
    <xdr:pic>
      <xdr:nvPicPr>
        <xdr:cNvPr id="313" name="Picture 312" descr="https://s.yimg.com/lq/i/us/sp/v/ncaaf/teams/1/50x50w/aar.gif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8628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476250</xdr:colOff>
      <xdr:row>312</xdr:row>
      <xdr:rowOff>57150</xdr:rowOff>
    </xdr:to>
    <xdr:pic>
      <xdr:nvPicPr>
        <xdr:cNvPr id="314" name="Picture 313" descr="https://s.yimg.com/lq/i/us/sp/v/ncaaf/teams/1/50x50w/ffc.gif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8838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476250</xdr:colOff>
      <xdr:row>313</xdr:row>
      <xdr:rowOff>57150</xdr:rowOff>
    </xdr:to>
    <xdr:pic>
      <xdr:nvPicPr>
        <xdr:cNvPr id="315" name="Picture 314" descr="https://s.yimg.com/lq/i/us/sp/v/ncaaf/teams/1/50x50w/ttj.gif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9047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476250</xdr:colOff>
      <xdr:row>314</xdr:row>
      <xdr:rowOff>57150</xdr:rowOff>
    </xdr:to>
    <xdr:pic>
      <xdr:nvPicPr>
        <xdr:cNvPr id="316" name="Picture 315" descr="https://s.yimg.com/lq/i/us/sp/v/ncaaf/teams/1/50x50w/ggb.gif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9257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476250</xdr:colOff>
      <xdr:row>315</xdr:row>
      <xdr:rowOff>57150</xdr:rowOff>
    </xdr:to>
    <xdr:pic>
      <xdr:nvPicPr>
        <xdr:cNvPr id="317" name="Picture 316" descr="https://s.yimg.com/lq/i/us/sp/v/ncaaf/teams/1/50x50w/uub.gif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9467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476250</xdr:colOff>
      <xdr:row>316</xdr:row>
      <xdr:rowOff>57150</xdr:rowOff>
    </xdr:to>
    <xdr:pic>
      <xdr:nvPicPr>
        <xdr:cNvPr id="318" name="Picture 317" descr="https://s.yimg.com/lq/i/us/sp/v/ncaaf/teams/1/50x50w/ccl.gif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9676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476250</xdr:colOff>
      <xdr:row>316</xdr:row>
      <xdr:rowOff>266700</xdr:rowOff>
    </xdr:to>
    <xdr:pic>
      <xdr:nvPicPr>
        <xdr:cNvPr id="319" name="Picture 318" descr="https://s.yimg.com/lq/i/us/sp/v/ncaaf/teams/1/50x50w/ooc.gif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9886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476250</xdr:colOff>
      <xdr:row>317</xdr:row>
      <xdr:rowOff>76200</xdr:rowOff>
    </xdr:to>
    <xdr:pic>
      <xdr:nvPicPr>
        <xdr:cNvPr id="320" name="Picture 319" descr="https://s.yimg.com/lq/i/us/sp/v/ncaaf/teams/1/50x50w/ssi.gif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0095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476250</xdr:colOff>
      <xdr:row>319</xdr:row>
      <xdr:rowOff>57150</xdr:rowOff>
    </xdr:to>
    <xdr:pic>
      <xdr:nvPicPr>
        <xdr:cNvPr id="321" name="Picture 320" descr="https://s.yimg.com/xe/i/us/sp/v/ncaaf/teams/20131113/84/300x300/nnd_50x50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0495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476250</xdr:colOff>
      <xdr:row>320</xdr:row>
      <xdr:rowOff>57150</xdr:rowOff>
    </xdr:to>
    <xdr:pic>
      <xdr:nvPicPr>
        <xdr:cNvPr id="322" name="Picture 321" descr="https://s.yimg.com/lq/i/us/sp/v/ncaaf/teams/1/50x50w/was-2.jp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0705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476250</xdr:colOff>
      <xdr:row>321</xdr:row>
      <xdr:rowOff>57150</xdr:rowOff>
    </xdr:to>
    <xdr:pic>
      <xdr:nvPicPr>
        <xdr:cNvPr id="323" name="Picture 322" descr="https://s.yimg.com/lq/i/us/sp/v/ncaaf/teams/1/50x50w/mmi.gif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0914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476250</xdr:colOff>
      <xdr:row>322</xdr:row>
      <xdr:rowOff>57150</xdr:rowOff>
    </xdr:to>
    <xdr:pic>
      <xdr:nvPicPr>
        <xdr:cNvPr id="324" name="Picture 323" descr="https://s.yimg.com/lq/i/us/sp/v/ncaaf/teams/1/50x50w/vva_1.gif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1124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476250</xdr:colOff>
      <xdr:row>323</xdr:row>
      <xdr:rowOff>57150</xdr:rowOff>
    </xdr:to>
    <xdr:pic>
      <xdr:nvPicPr>
        <xdr:cNvPr id="325" name="Picture 324" descr="https://s.yimg.com/lq/i/us/sp/v/ncaaf/teams/1/50x50w/ttd.gif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1333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476250</xdr:colOff>
      <xdr:row>324</xdr:row>
      <xdr:rowOff>57150</xdr:rowOff>
    </xdr:to>
    <xdr:pic>
      <xdr:nvPicPr>
        <xdr:cNvPr id="326" name="Picture 325" descr="https://s.yimg.com/lq/i/us/sp/v/ncaaf/teams/1/50x50w/ooe.gif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1543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476250</xdr:colOff>
      <xdr:row>325</xdr:row>
      <xdr:rowOff>57150</xdr:rowOff>
    </xdr:to>
    <xdr:pic>
      <xdr:nvPicPr>
        <xdr:cNvPr id="327" name="Picture 326" descr="https://s.yimg.com/lq/i/us/sp/v/ncaaf/teams/1/50x50w/vvd.gif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1753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476250</xdr:colOff>
      <xdr:row>325</xdr:row>
      <xdr:rowOff>266700</xdr:rowOff>
    </xdr:to>
    <xdr:pic>
      <xdr:nvPicPr>
        <xdr:cNvPr id="328" name="Picture 327" descr="https://s.yimg.com/lq/i/us/sp/v/ncaaf/teams/1/50x50w/tth.gif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1962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476250</xdr:colOff>
      <xdr:row>326</xdr:row>
      <xdr:rowOff>76200</xdr:rowOff>
    </xdr:to>
    <xdr:pic>
      <xdr:nvPicPr>
        <xdr:cNvPr id="329" name="Picture 328" descr="https://s.yimg.com/lq/i/us/sp/v/ncaaf/teams/1/50x50w/mmq_2.gi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2172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476250</xdr:colOff>
      <xdr:row>328</xdr:row>
      <xdr:rowOff>57150</xdr:rowOff>
    </xdr:to>
    <xdr:pic>
      <xdr:nvPicPr>
        <xdr:cNvPr id="330" name="Picture 329" descr="https://s.yimg.com/lq/i/us/sp/v/ncaaf/teams/1/50x50w/aan_3.gif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2572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476250</xdr:colOff>
      <xdr:row>329</xdr:row>
      <xdr:rowOff>57150</xdr:rowOff>
    </xdr:to>
    <xdr:pic>
      <xdr:nvPicPr>
        <xdr:cNvPr id="331" name="Picture 330" descr="https://s.yimg.com/lq/i/us/sp/v/ncaaf/teams/1/50x50w/wwh.gif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2781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476250</xdr:colOff>
      <xdr:row>330</xdr:row>
      <xdr:rowOff>57150</xdr:rowOff>
    </xdr:to>
    <xdr:pic>
      <xdr:nvPicPr>
        <xdr:cNvPr id="332" name="Picture 331" descr="https://s.yimg.com/lq/i/us/sp/v/ncaaf/teams/1/50x50w/vvb_2.gif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2991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476250</xdr:colOff>
      <xdr:row>331</xdr:row>
      <xdr:rowOff>57150</xdr:rowOff>
    </xdr:to>
    <xdr:pic>
      <xdr:nvPicPr>
        <xdr:cNvPr id="333" name="Picture 332" descr="https://s.yimg.com/lq/i/us/sp/v/ncaaf/teams/1/50x50w/kkd.gif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3200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476250</xdr:colOff>
      <xdr:row>332</xdr:row>
      <xdr:rowOff>57150</xdr:rowOff>
    </xdr:to>
    <xdr:pic>
      <xdr:nvPicPr>
        <xdr:cNvPr id="334" name="Picture 333" descr="https://s.yimg.com/xe/ipt/50x50c.8.gif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3410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476250</xdr:colOff>
      <xdr:row>333</xdr:row>
      <xdr:rowOff>57150</xdr:rowOff>
    </xdr:to>
    <xdr:pic>
      <xdr:nvPicPr>
        <xdr:cNvPr id="335" name="Picture 334" descr="https://s.yimg.com/lq/i/us/sp/v/ncaaf/teams/1/50x50w/bbb.gif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3619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476250</xdr:colOff>
      <xdr:row>334</xdr:row>
      <xdr:rowOff>57150</xdr:rowOff>
    </xdr:to>
    <xdr:pic>
      <xdr:nvPicPr>
        <xdr:cNvPr id="336" name="Picture 335" descr="https://s.yimg.com/lq/i/us/sp/v/ncaaf/teams/1/50x50w/ccd_2.gif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3829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476250</xdr:colOff>
      <xdr:row>335</xdr:row>
      <xdr:rowOff>57150</xdr:rowOff>
    </xdr:to>
    <xdr:pic>
      <xdr:nvPicPr>
        <xdr:cNvPr id="337" name="Picture 336" descr="https://s.yimg.com/lq/i/us/sp/v/ncaaf/teams/1/50x50w/mmd.gif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4039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476250</xdr:colOff>
      <xdr:row>336</xdr:row>
      <xdr:rowOff>57150</xdr:rowOff>
    </xdr:to>
    <xdr:pic>
      <xdr:nvPicPr>
        <xdr:cNvPr id="338" name="Picture 337" descr="https://s.yimg.com/lq/i/us/sp/v/ncaaf/teams/1/50x50w/asu-2w.jpg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4248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476250</xdr:colOff>
      <xdr:row>336</xdr:row>
      <xdr:rowOff>266700</xdr:rowOff>
    </xdr:to>
    <xdr:pic>
      <xdr:nvPicPr>
        <xdr:cNvPr id="339" name="Picture 338" descr="https://s.yimg.com/lq/i/us/sp/v/ncaaf/teams/1/50x50w/ppd_1.gif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4458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476250</xdr:colOff>
      <xdr:row>337</xdr:row>
      <xdr:rowOff>76200</xdr:rowOff>
    </xdr:to>
    <xdr:pic>
      <xdr:nvPicPr>
        <xdr:cNvPr id="340" name="Picture 339" descr="https://s.yimg.com/lq/i/us/sp/v/ncaaf/teams/1/50x50w/ood.gif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4667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476250</xdr:colOff>
      <xdr:row>339</xdr:row>
      <xdr:rowOff>57150</xdr:rowOff>
    </xdr:to>
    <xdr:pic>
      <xdr:nvPicPr>
        <xdr:cNvPr id="341" name="Picture 340" descr="https://s.yimg.com/lq/i/us/sp/v/ncaaf/teams/1/50x50w/aal.gif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5067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476250</xdr:colOff>
      <xdr:row>339</xdr:row>
      <xdr:rowOff>266700</xdr:rowOff>
    </xdr:to>
    <xdr:pic>
      <xdr:nvPicPr>
        <xdr:cNvPr id="342" name="Picture 341" descr="https://s.yimg.com/xe/ipt/oregon_state_50x50.png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5277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476250</xdr:colOff>
      <xdr:row>340</xdr:row>
      <xdr:rowOff>76200</xdr:rowOff>
    </xdr:to>
    <xdr:pic>
      <xdr:nvPicPr>
        <xdr:cNvPr id="343" name="Picture 342" descr="https://s.yimg.com/lq/i/us/sp/v/mls/teams/50x50w/nc-2.gif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5486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476250</xdr:colOff>
      <xdr:row>342</xdr:row>
      <xdr:rowOff>57150</xdr:rowOff>
    </xdr:to>
    <xdr:pic>
      <xdr:nvPicPr>
        <xdr:cNvPr id="344" name="Picture 343" descr="https://s.yimg.com/lq/i/us/sp/v/ncaaf/teams/1/50x50w/mms_2.gif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5886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476250</xdr:colOff>
      <xdr:row>343</xdr:row>
      <xdr:rowOff>57150</xdr:rowOff>
    </xdr:to>
    <xdr:pic>
      <xdr:nvPicPr>
        <xdr:cNvPr id="345" name="Picture 344" descr="https://s.yimg.com/lq/i/us/sp/v/ncaaf/teams/1/50x50w/llh2.gif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6096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476250</xdr:colOff>
      <xdr:row>344</xdr:row>
      <xdr:rowOff>57150</xdr:rowOff>
    </xdr:to>
    <xdr:pic>
      <xdr:nvPicPr>
        <xdr:cNvPr id="346" name="Picture 345" descr="https://s.yimg.com/lq/i/us/sp/v/ncaaf/teams/1/50x50w/ppb_2.gif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6306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476250</xdr:colOff>
      <xdr:row>345</xdr:row>
      <xdr:rowOff>57150</xdr:rowOff>
    </xdr:to>
    <xdr:pic>
      <xdr:nvPicPr>
        <xdr:cNvPr id="347" name="Picture 346" descr="https://s.yimg.com/lq/i/us/sp/v/ncaaf/teams/1/50x50w/uuc.gif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6515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476250</xdr:colOff>
      <xdr:row>346</xdr:row>
      <xdr:rowOff>57150</xdr:rowOff>
    </xdr:to>
    <xdr:pic>
      <xdr:nvPicPr>
        <xdr:cNvPr id="348" name="Picture 347" descr="https://s.yimg.com/lq/i/us/sp/v/ncaaf/teams/3/50x50w/rrd_50x50w_2.jpg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6725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476250</xdr:colOff>
      <xdr:row>346</xdr:row>
      <xdr:rowOff>266700</xdr:rowOff>
    </xdr:to>
    <xdr:pic>
      <xdr:nvPicPr>
        <xdr:cNvPr id="349" name="Picture 348" descr="https://s.yimg.com/lq/i/us/sp/v/ncaaf/teams/1/50x50w/kka.gif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6934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476250</xdr:colOff>
      <xdr:row>346</xdr:row>
      <xdr:rowOff>476250</xdr:rowOff>
    </xdr:to>
    <xdr:pic>
      <xdr:nvPicPr>
        <xdr:cNvPr id="350" name="Picture 349" descr="https://s.yimg.com/lq/i/us/sp/v/ncaaf/teams/1/50x50w/nnn_2.gif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7144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476250</xdr:colOff>
      <xdr:row>348</xdr:row>
      <xdr:rowOff>76200</xdr:rowOff>
    </xdr:to>
    <xdr:pic>
      <xdr:nvPicPr>
        <xdr:cNvPr id="351" name="Picture 350" descr="https://s.yimg.com/xe/ipt/50x50w_mmk2.gi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7734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476250</xdr:colOff>
      <xdr:row>350</xdr:row>
      <xdr:rowOff>57150</xdr:rowOff>
    </xdr:to>
    <xdr:pic>
      <xdr:nvPicPr>
        <xdr:cNvPr id="352" name="Picture 351" descr="https://s.yimg.com/xe/ipt/50x50w.gif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8134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476250</xdr:colOff>
      <xdr:row>351</xdr:row>
      <xdr:rowOff>57150</xdr:rowOff>
    </xdr:to>
    <xdr:pic>
      <xdr:nvPicPr>
        <xdr:cNvPr id="353" name="Picture 352" descr="https://s.yimg.com/xe/ipt/illinois_50_blue.png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8344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476250</xdr:colOff>
      <xdr:row>352</xdr:row>
      <xdr:rowOff>57150</xdr:rowOff>
    </xdr:to>
    <xdr:pic>
      <xdr:nvPicPr>
        <xdr:cNvPr id="354" name="Picture 353" descr="https://s.yimg.com/lq/i/us/sp/v/ncaaf/teams/1/50x50w/sbn_50x50w_3.jpg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8553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476250</xdr:colOff>
      <xdr:row>352</xdr:row>
      <xdr:rowOff>266700</xdr:rowOff>
    </xdr:to>
    <xdr:pic>
      <xdr:nvPicPr>
        <xdr:cNvPr id="355" name="Picture 354" descr="https://s.yimg.com/lq/i/us/sp/v/ncaaf/teams/1/50x50w/iig.gif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8763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476250</xdr:colOff>
      <xdr:row>353</xdr:row>
      <xdr:rowOff>76200</xdr:rowOff>
    </xdr:to>
    <xdr:pic>
      <xdr:nvPicPr>
        <xdr:cNvPr id="356" name="Picture 355" descr="https://s.yimg.com/lq/i/us/sp/v/ncaaf/teams/1/50x50w/wwc.gif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8973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476250</xdr:colOff>
      <xdr:row>355</xdr:row>
      <xdr:rowOff>57150</xdr:rowOff>
    </xdr:to>
    <xdr:pic>
      <xdr:nvPicPr>
        <xdr:cNvPr id="357" name="Picture 356" descr="https://s.yimg.com/lq/i/us/sp/v/ncaaf/teams/1/50x50w/tto.gif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9373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476250</xdr:colOff>
      <xdr:row>355</xdr:row>
      <xdr:rowOff>266700</xdr:rowOff>
    </xdr:to>
    <xdr:pic>
      <xdr:nvPicPr>
        <xdr:cNvPr id="358" name="Picture 357" descr="https://s.yimg.com/lq/i/us/sp/v/ncaaf/teams/1/50x50w/wwo.gif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9582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476250</xdr:colOff>
      <xdr:row>356</xdr:row>
      <xdr:rowOff>76200</xdr:rowOff>
    </xdr:to>
    <xdr:pic>
      <xdr:nvPicPr>
        <xdr:cNvPr id="359" name="Picture 358" descr="https://s.yimg.com/lq/i/us/sp/v/ncaaf/teams/1/50x50w/nnv.gif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9792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476250</xdr:colOff>
      <xdr:row>358</xdr:row>
      <xdr:rowOff>57150</xdr:rowOff>
    </xdr:to>
    <xdr:pic>
      <xdr:nvPicPr>
        <xdr:cNvPr id="360" name="Picture 359" descr="https://s.yimg.com/lq/i/us/sp/v/ncaaf/teams/1/50x50w/ppj.gif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0192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476250</xdr:colOff>
      <xdr:row>359</xdr:row>
      <xdr:rowOff>57150</xdr:rowOff>
    </xdr:to>
    <xdr:pic>
      <xdr:nvPicPr>
        <xdr:cNvPr id="361" name="Picture 360" descr="https://s.yimg.com/lq/i/us/sp/v/ncaaf/teams/1/50x50w/iie_2.gif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0401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476250</xdr:colOff>
      <xdr:row>360</xdr:row>
      <xdr:rowOff>57150</xdr:rowOff>
    </xdr:to>
    <xdr:pic>
      <xdr:nvPicPr>
        <xdr:cNvPr id="362" name="Picture 361" descr="https://s.yimg.com/lq/i/us/sp/v/ncaaf/teams/1/50x50w/iih_2.jpg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0611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476250</xdr:colOff>
      <xdr:row>361</xdr:row>
      <xdr:rowOff>57150</xdr:rowOff>
    </xdr:to>
    <xdr:pic>
      <xdr:nvPicPr>
        <xdr:cNvPr id="363" name="Picture 362" descr="https://s.yimg.com/xe/ipt/50x50c_marshall.png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0820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476250</xdr:colOff>
      <xdr:row>362</xdr:row>
      <xdr:rowOff>57150</xdr:rowOff>
    </xdr:to>
    <xdr:pic>
      <xdr:nvPicPr>
        <xdr:cNvPr id="364" name="Picture 363" descr="https://s.yimg.com/lq/i/us/sp/v/ncaaf/teams/1/50x50w/wwa.gif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1030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476250</xdr:colOff>
      <xdr:row>363</xdr:row>
      <xdr:rowOff>57150</xdr:rowOff>
    </xdr:to>
    <xdr:pic>
      <xdr:nvPicPr>
        <xdr:cNvPr id="365" name="Picture 364" descr="https://s.yimg.com/lq/i/us/sp/v/ncaaf/teams/1/50x50w/mmn_1.gif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1239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476250</xdr:colOff>
      <xdr:row>364</xdr:row>
      <xdr:rowOff>57150</xdr:rowOff>
    </xdr:to>
    <xdr:pic>
      <xdr:nvPicPr>
        <xdr:cNvPr id="366" name="Picture 365" descr="https://s.yimg.com/xe/ipt/50x50_boise_state_broncos-primary-2013.1.png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1449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476250</xdr:colOff>
      <xdr:row>365</xdr:row>
      <xdr:rowOff>57150</xdr:rowOff>
    </xdr:to>
    <xdr:pic>
      <xdr:nvPicPr>
        <xdr:cNvPr id="367" name="Picture 366" descr="https://s.yimg.com/lq/i/us/sp/v/ncaaf/teams/1/50x50w/sss3.gif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1659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476250</xdr:colOff>
      <xdr:row>366</xdr:row>
      <xdr:rowOff>57150</xdr:rowOff>
    </xdr:to>
    <xdr:pic>
      <xdr:nvPicPr>
        <xdr:cNvPr id="368" name="Picture 367" descr="https://s.yimg.com/iu/api/res/1.2/jUzwz.vo_9oEgO5XfQhyvQ--/YXBwaWQ9c2hhcmVkO2ZpPWZpbGw7aD01MDtxPTgwO3c9NTA-/http:/l.yimg.com/xe/i/us/sp/v/ncaaw/teams/20131113/84/300x300/cbp.1.png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1868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476250</xdr:colOff>
      <xdr:row>367</xdr:row>
      <xdr:rowOff>57150</xdr:rowOff>
    </xdr:to>
    <xdr:pic>
      <xdr:nvPicPr>
        <xdr:cNvPr id="369" name="Picture 368" descr="https://s.yimg.com/lq/i/us/sp/v/ncaaf/teams/1/50x50w/kab_3.gif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2078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476250</xdr:colOff>
      <xdr:row>368</xdr:row>
      <xdr:rowOff>57150</xdr:rowOff>
    </xdr:to>
    <xdr:pic>
      <xdr:nvPicPr>
        <xdr:cNvPr id="370" name="Picture 369" descr="https://s.yimg.com/lq/i/us/sp/v/ncaaf/teams/1/50x50w/cbl_1.gif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2287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476250</xdr:colOff>
      <xdr:row>369</xdr:row>
      <xdr:rowOff>57150</xdr:rowOff>
    </xdr:to>
    <xdr:pic>
      <xdr:nvPicPr>
        <xdr:cNvPr id="371" name="Picture 370" descr="https://s.yimg.com/lq/i/us/sp/v/ncaaf/teams/1/50x50w/ffe.gif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2497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476250</xdr:colOff>
      <xdr:row>370</xdr:row>
      <xdr:rowOff>57150</xdr:rowOff>
    </xdr:to>
    <xdr:pic>
      <xdr:nvPicPr>
        <xdr:cNvPr id="372" name="Picture 371" descr="https://s.yimg.com/lq/i/us/sp/v/ncaaf/teams/1/50x50w/syc-2.jp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2706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476250</xdr:colOff>
      <xdr:row>371</xdr:row>
      <xdr:rowOff>57150</xdr:rowOff>
    </xdr:to>
    <xdr:pic>
      <xdr:nvPicPr>
        <xdr:cNvPr id="373" name="Picture 372" descr="https://s.yimg.com/lq/i/us/sp/v/ncaaf/teams/1/50x50w/ddf.gi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2916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476250</xdr:colOff>
      <xdr:row>371</xdr:row>
      <xdr:rowOff>266700</xdr:rowOff>
    </xdr:to>
    <xdr:pic>
      <xdr:nvPicPr>
        <xdr:cNvPr id="374" name="Picture 373" descr="https://s.yimg.com/lq/i/us/sp/v/ncaaf/teams/1/50x50w/ttp.gif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3125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476250</xdr:colOff>
      <xdr:row>372</xdr:row>
      <xdr:rowOff>76200</xdr:rowOff>
    </xdr:to>
    <xdr:pic>
      <xdr:nvPicPr>
        <xdr:cNvPr id="375" name="Picture 374" descr="https://s.yimg.com/xe/ipt/50x50c.9.gif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3335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476250</xdr:colOff>
      <xdr:row>374</xdr:row>
      <xdr:rowOff>57150</xdr:rowOff>
    </xdr:to>
    <xdr:pic>
      <xdr:nvPicPr>
        <xdr:cNvPr id="376" name="Picture 375" descr="https://s.yimg.com/lq/i/us/sp/v/ncaaf/teams/1/50x50w/ccj_50x50w_2.jpg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3735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476250</xdr:colOff>
      <xdr:row>374</xdr:row>
      <xdr:rowOff>266700</xdr:rowOff>
    </xdr:to>
    <xdr:pic>
      <xdr:nvPicPr>
        <xdr:cNvPr id="377" name="Picture 376" descr="https://s.yimg.com/xe/ipt/50x50c_ucf.png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3945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476250</xdr:colOff>
      <xdr:row>375</xdr:row>
      <xdr:rowOff>76200</xdr:rowOff>
    </xdr:to>
    <xdr:pic>
      <xdr:nvPicPr>
        <xdr:cNvPr id="378" name="Picture 377" descr="https://s.yimg.com/lq/i/us/sp/v/ncaaf/teams/1/50x50w/sso_2.gif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4154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476250</xdr:colOff>
      <xdr:row>376</xdr:row>
      <xdr:rowOff>266700</xdr:rowOff>
    </xdr:to>
    <xdr:pic>
      <xdr:nvPicPr>
        <xdr:cNvPr id="379" name="Picture 378" descr="https://s.yimg.com/lq/i/us/sp/v/ncaaf/teams/1/50x50w/ttt.gif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4554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476250</xdr:colOff>
      <xdr:row>377</xdr:row>
      <xdr:rowOff>76200</xdr:rowOff>
    </xdr:to>
    <xdr:pic>
      <xdr:nvPicPr>
        <xdr:cNvPr id="380" name="Picture 379" descr="https://s.yimg.com/lq/i/us/sp/v/ncaaf/teams/1/50x50w/ssh2.gif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4764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476250</xdr:colOff>
      <xdr:row>378</xdr:row>
      <xdr:rowOff>266700</xdr:rowOff>
    </xdr:to>
    <xdr:pic>
      <xdr:nvPicPr>
        <xdr:cNvPr id="381" name="Picture 380" descr="https://s.yimg.com/lq/i/us/sp/v/ncaaf/teams/1/50x50w/tts_2.gif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5164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476250</xdr:colOff>
      <xdr:row>379</xdr:row>
      <xdr:rowOff>152400</xdr:rowOff>
    </xdr:to>
    <xdr:pic>
      <xdr:nvPicPr>
        <xdr:cNvPr id="382" name="Picture 381" descr="https://s.yimg.com/lq/i/us/sp/v/ncaaf/teams/1/50x50w/laf-2.jpg">
          <a:hlinkClick xmlns:r="http://schemas.openxmlformats.org/officeDocument/2006/relationships" r:id="rId224"/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5373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476250</xdr:colOff>
      <xdr:row>380</xdr:row>
      <xdr:rowOff>76200</xdr:rowOff>
    </xdr:to>
    <xdr:pic>
      <xdr:nvPicPr>
        <xdr:cNvPr id="383" name="Picture 382" descr="https://s.yimg.com/xe/ipt/50x50w_ssd.gif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5697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476250</xdr:colOff>
      <xdr:row>381</xdr:row>
      <xdr:rowOff>76200</xdr:rowOff>
    </xdr:to>
    <xdr:pic>
      <xdr:nvPicPr>
        <xdr:cNvPr id="384" name="Picture 383" descr="https://s.yimg.com/lq/i/us/sp/v/ncaaf/teams/1/50x50w/llg_2.gif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6097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476250</xdr:colOff>
      <xdr:row>382</xdr:row>
      <xdr:rowOff>266700</xdr:rowOff>
    </xdr:to>
    <xdr:pic>
      <xdr:nvPicPr>
        <xdr:cNvPr id="385" name="Picture 384" descr="https://s.yimg.com/lq/i/us/sp/v/ncaab/teams/1/50x50w/sch2.gif">
          <a:hlinkClick xmlns:r="http://schemas.openxmlformats.org/officeDocument/2006/relationships" r:id="rId184"/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6497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476250</xdr:colOff>
      <xdr:row>383</xdr:row>
      <xdr:rowOff>76200</xdr:rowOff>
    </xdr:to>
    <xdr:pic>
      <xdr:nvPicPr>
        <xdr:cNvPr id="386" name="Picture 385" descr="https://s.yimg.com/lq/i/us/sp/v/ncaaf/teams/1/50x50w/cco.gif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6707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476250</xdr:colOff>
      <xdr:row>384</xdr:row>
      <xdr:rowOff>266700</xdr:rowOff>
    </xdr:to>
    <xdr:pic>
      <xdr:nvPicPr>
        <xdr:cNvPr id="387" name="Picture 386" descr="https://s.yimg.com/lq/i/us/sp/v/ncaaf/teams/bowling_green/logo_update/50x50w.gif">
          <a:hlinkClick xmlns:r="http://schemas.openxmlformats.org/officeDocument/2006/relationships" r:id="rId224"/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7107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476250</xdr:colOff>
      <xdr:row>385</xdr:row>
      <xdr:rowOff>76200</xdr:rowOff>
    </xdr:to>
    <xdr:pic>
      <xdr:nvPicPr>
        <xdr:cNvPr id="388" name="Picture 387" descr="https://s.yimg.com/lq/i/us/sp/v/ncaaf/teams/1/50x50w/ccg.gif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7316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476250</xdr:colOff>
      <xdr:row>387</xdr:row>
      <xdr:rowOff>57150</xdr:rowOff>
    </xdr:to>
    <xdr:pic>
      <xdr:nvPicPr>
        <xdr:cNvPr id="389" name="Picture 388" descr="https://s.yimg.com/lq/i/us/sp/v/ncaaf/teams/1/50x50w/ggc.gif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7716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476250</xdr:colOff>
      <xdr:row>387</xdr:row>
      <xdr:rowOff>266700</xdr:rowOff>
    </xdr:to>
    <xdr:pic>
      <xdr:nvPicPr>
        <xdr:cNvPr id="390" name="Picture 389" descr="https://s.yimg.com/lq/i/us/sp/v/ncaaf/teams/1/50x50w/ttb.gif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7926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476250</xdr:colOff>
      <xdr:row>388</xdr:row>
      <xdr:rowOff>76200</xdr:rowOff>
    </xdr:to>
    <xdr:pic>
      <xdr:nvPicPr>
        <xdr:cNvPr id="391" name="Picture 390" descr="https://s.yimg.com/lq/i/us/sp/v/ncaaf/teams/1/50x50w/flaa-w.jpg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8136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476250</xdr:colOff>
      <xdr:row>389</xdr:row>
      <xdr:rowOff>76200</xdr:rowOff>
    </xdr:to>
    <xdr:pic>
      <xdr:nvPicPr>
        <xdr:cNvPr id="392" name="Picture 391" descr="https://s.yimg.com/lq/i/us/sp/v/ncaaf/teams/1/50x50w/wwk.gif">
          <a:hlinkClick xmlns:r="http://schemas.openxmlformats.org/officeDocument/2006/relationships" r:id="rId172"/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8536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476250</xdr:colOff>
      <xdr:row>390</xdr:row>
      <xdr:rowOff>76200</xdr:rowOff>
    </xdr:to>
    <xdr:pic>
      <xdr:nvPicPr>
        <xdr:cNvPr id="393" name="Picture 392" descr="https://s.yimg.com/lq/i/us/sp/v/ncaaf/teams/1/50x50w/bbf.gif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8936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476250</xdr:colOff>
      <xdr:row>392</xdr:row>
      <xdr:rowOff>57150</xdr:rowOff>
    </xdr:to>
    <xdr:pic>
      <xdr:nvPicPr>
        <xdr:cNvPr id="394" name="Picture 393" descr="https://s.yimg.com/lq/i/us/sp/v/ncaaf/teams/1/50x50w/mmg.gif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9336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476250</xdr:colOff>
      <xdr:row>392</xdr:row>
      <xdr:rowOff>266700</xdr:rowOff>
    </xdr:to>
    <xdr:pic>
      <xdr:nvPicPr>
        <xdr:cNvPr id="395" name="Picture 394" descr="https://s.yimg.com/lq/i/us/sp/v/ncaaf/teams/1/50x50w/nnf_2.gif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9545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476250</xdr:colOff>
      <xdr:row>392</xdr:row>
      <xdr:rowOff>476250</xdr:rowOff>
    </xdr:to>
    <xdr:pic>
      <xdr:nvPicPr>
        <xdr:cNvPr id="396" name="Picture 395" descr="https://s.yimg.com/lq/i/us/sp/v/ncaaf/teams/1/50x50w/mmm.gif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99755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476250</xdr:colOff>
      <xdr:row>395</xdr:row>
      <xdr:rowOff>57150</xdr:rowOff>
    </xdr:to>
    <xdr:pic>
      <xdr:nvPicPr>
        <xdr:cNvPr id="397" name="Picture 396" descr="https://s.yimg.com/lq/i/us/sp/v/ncaaf/teams/1/50x50w/rrb2.gif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0345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476250</xdr:colOff>
      <xdr:row>396</xdr:row>
      <xdr:rowOff>57150</xdr:rowOff>
    </xdr:to>
    <xdr:pic>
      <xdr:nvPicPr>
        <xdr:cNvPr id="398" name="Picture 397" descr="https://s.yimg.com/lq/i/us/sp/v/ncaaf/teams/1/50x50w/eea.gif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0555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476250</xdr:colOff>
      <xdr:row>397</xdr:row>
      <xdr:rowOff>57150</xdr:rowOff>
    </xdr:to>
    <xdr:pic>
      <xdr:nvPicPr>
        <xdr:cNvPr id="399" name="Picture 398" descr="https://s.yimg.com/lq/i/us/sp/v/ncaaf/teams/1/50x50w/hhc.gif">
          <a:hlinkClick xmlns:r="http://schemas.openxmlformats.org/officeDocument/2006/relationships" r:id="rId224"/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0764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476250</xdr:colOff>
      <xdr:row>398</xdr:row>
      <xdr:rowOff>57150</xdr:rowOff>
    </xdr:to>
    <xdr:pic>
      <xdr:nvPicPr>
        <xdr:cNvPr id="400" name="Picture 399" descr="https://s.yimg.com/lq/i/us/sp/v/ncaaf/teams/1/50x50w/nna.gif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0974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476250</xdr:colOff>
      <xdr:row>399</xdr:row>
      <xdr:rowOff>57150</xdr:rowOff>
    </xdr:to>
    <xdr:pic>
      <xdr:nvPicPr>
        <xdr:cNvPr id="401" name="Picture 400" descr="https://s.yimg.com/xe/ipt/50x50w_ttv_2.gif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1184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476250</xdr:colOff>
      <xdr:row>400</xdr:row>
      <xdr:rowOff>57150</xdr:rowOff>
    </xdr:to>
    <xdr:pic>
      <xdr:nvPicPr>
        <xdr:cNvPr id="402" name="Picture 401" descr="https://s.yimg.com/lq/i/us/sp/v/ncaaf/teams/1/50x50w/aaz.gif">
          <a:hlinkClick xmlns:r="http://schemas.openxmlformats.org/officeDocument/2006/relationships" r:id="rId228"/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1393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476250</xdr:colOff>
      <xdr:row>401</xdr:row>
      <xdr:rowOff>57150</xdr:rowOff>
    </xdr:to>
    <xdr:pic>
      <xdr:nvPicPr>
        <xdr:cNvPr id="403" name="Picture 402" descr="https://s.yimg.com/lq/i/us/sp/v/ncaab/teams/20080127/50x50w/nml3.gif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1603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476250</xdr:colOff>
      <xdr:row>402</xdr:row>
      <xdr:rowOff>57150</xdr:rowOff>
    </xdr:to>
    <xdr:pic>
      <xdr:nvPicPr>
        <xdr:cNvPr id="404" name="Picture 403" descr="https://s.yimg.com/lq/i/us/sp/v/ncaaf/teams/1/50x50w/aab.gif">
          <a:hlinkClick xmlns:r="http://schemas.openxmlformats.org/officeDocument/2006/relationships" r:id="rId224"/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1812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476250</xdr:colOff>
      <xdr:row>403</xdr:row>
      <xdr:rowOff>57150</xdr:rowOff>
    </xdr:to>
    <xdr:pic>
      <xdr:nvPicPr>
        <xdr:cNvPr id="407" name="Picture 406" descr="https://s.yimg.com/lq/i/us/sp/v/ncaaf/teams/1/50x50w/aad_4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2022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476250</xdr:colOff>
      <xdr:row>404</xdr:row>
      <xdr:rowOff>57150</xdr:rowOff>
    </xdr:to>
    <xdr:pic>
      <xdr:nvPicPr>
        <xdr:cNvPr id="408" name="Picture 407" descr="https://s.yimg.com/lq/i/us/sp/v/ncaaf/teams/1/50x50w/tth.gif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2231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476250</xdr:colOff>
      <xdr:row>405</xdr:row>
      <xdr:rowOff>57150</xdr:rowOff>
    </xdr:to>
    <xdr:pic>
      <xdr:nvPicPr>
        <xdr:cNvPr id="409" name="Picture 408" descr="https://s.yimg.com/lq/i/us/sp/v/ncaaf/teams/1/50x50w/ffa.gif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2441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476250</xdr:colOff>
      <xdr:row>406</xdr:row>
      <xdr:rowOff>57150</xdr:rowOff>
    </xdr:to>
    <xdr:pic>
      <xdr:nvPicPr>
        <xdr:cNvPr id="410" name="Picture 409" descr="https://s.yimg.com/lq/i/us/sp/v/ncaaf/teams/1/50x50w/oob.gi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2650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476250</xdr:colOff>
      <xdr:row>407</xdr:row>
      <xdr:rowOff>57150</xdr:rowOff>
    </xdr:to>
    <xdr:pic>
      <xdr:nvPicPr>
        <xdr:cNvPr id="411" name="Picture 410" descr="https://s.yimg.com/lq/i/us/sp/v/ncaaf/teams/1/50x50w/sss3.gif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2860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476250</xdr:colOff>
      <xdr:row>408</xdr:row>
      <xdr:rowOff>57150</xdr:rowOff>
    </xdr:to>
    <xdr:pic>
      <xdr:nvPicPr>
        <xdr:cNvPr id="412" name="Picture 411" descr="https://s.yimg.com/lq/i/us/sp/v/ncaaf/teams/1/50x50w/ffc.gif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3070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476250</xdr:colOff>
      <xdr:row>409</xdr:row>
      <xdr:rowOff>57150</xdr:rowOff>
    </xdr:to>
    <xdr:pic>
      <xdr:nvPicPr>
        <xdr:cNvPr id="413" name="Picture 412" descr="https://s.yimg.com/xe/ipt/50x50_mmk.p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3279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476250</xdr:colOff>
      <xdr:row>410</xdr:row>
      <xdr:rowOff>57150</xdr:rowOff>
    </xdr:to>
    <xdr:pic>
      <xdr:nvPicPr>
        <xdr:cNvPr id="414" name="Picture 413" descr="https://s.yimg.com/lq/i/us/sp/v/ncaaf/teams/1/50x50w/uub.gif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3489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476250</xdr:colOff>
      <xdr:row>411</xdr:row>
      <xdr:rowOff>57150</xdr:rowOff>
    </xdr:to>
    <xdr:pic>
      <xdr:nvPicPr>
        <xdr:cNvPr id="415" name="Picture 414" descr="https://s.yimg.com/lq/i/us/sp/v/ncaaf/teams/1/50x50w/mmi.gif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3698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410</xdr:row>
      <xdr:rowOff>0</xdr:rowOff>
    </xdr:from>
    <xdr:to>
      <xdr:col>2</xdr:col>
      <xdr:colOff>476250</xdr:colOff>
      <xdr:row>412</xdr:row>
      <xdr:rowOff>57150</xdr:rowOff>
    </xdr:to>
    <xdr:pic>
      <xdr:nvPicPr>
        <xdr:cNvPr id="416" name="Picture 415" descr="https://s.yimg.com/lq/i/us/sp/v/ncaaf/teams/1/50x50w/aar.gif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3908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476250</xdr:colOff>
      <xdr:row>413</xdr:row>
      <xdr:rowOff>57150</xdr:rowOff>
    </xdr:to>
    <xdr:pic>
      <xdr:nvPicPr>
        <xdr:cNvPr id="417" name="Picture 416" descr="https://s.yimg.com/lq/i/us/sp/v/ncaaf/teams/1/50x50w/ooc.gif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4117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412</xdr:row>
      <xdr:rowOff>0</xdr:rowOff>
    </xdr:from>
    <xdr:to>
      <xdr:col>2</xdr:col>
      <xdr:colOff>476250</xdr:colOff>
      <xdr:row>414</xdr:row>
      <xdr:rowOff>57150</xdr:rowOff>
    </xdr:to>
    <xdr:pic>
      <xdr:nvPicPr>
        <xdr:cNvPr id="418" name="Picture 417" descr="https://s.yimg.com/lq/i/us/sp/v/ncaaf/teams/1/50x50w/ggb.gif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4327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2</xdr:col>
      <xdr:colOff>476250</xdr:colOff>
      <xdr:row>415</xdr:row>
      <xdr:rowOff>57150</xdr:rowOff>
    </xdr:to>
    <xdr:pic>
      <xdr:nvPicPr>
        <xdr:cNvPr id="419" name="Picture 418" descr="https://s.yimg.com/lq/i/us/sp/v/ncaaf/teams/1/50x50w/uua.gif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4536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414</xdr:row>
      <xdr:rowOff>0</xdr:rowOff>
    </xdr:from>
    <xdr:to>
      <xdr:col>2</xdr:col>
      <xdr:colOff>476250</xdr:colOff>
      <xdr:row>416</xdr:row>
      <xdr:rowOff>57150</xdr:rowOff>
    </xdr:to>
    <xdr:pic>
      <xdr:nvPicPr>
        <xdr:cNvPr id="420" name="Picture 419" descr="https://s.yimg.com/lq/i/us/sp/v/ncaaf/teams/1/50x50w/ccl.gif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4746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2</xdr:col>
      <xdr:colOff>476250</xdr:colOff>
      <xdr:row>417</xdr:row>
      <xdr:rowOff>57150</xdr:rowOff>
    </xdr:to>
    <xdr:pic>
      <xdr:nvPicPr>
        <xdr:cNvPr id="421" name="Picture 420" descr="https://s.yimg.com/lq/i/us/sp/v/ncaaf/teams/1/50x50w/ttj.gif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4955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476250</xdr:colOff>
      <xdr:row>418</xdr:row>
      <xdr:rowOff>57150</xdr:rowOff>
    </xdr:to>
    <xdr:pic>
      <xdr:nvPicPr>
        <xdr:cNvPr id="422" name="Picture 421" descr="https://s.yimg.com/lq/i/us/sp/v/ncaaf/teams/1/50x50w/ooe.gif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5165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417</xdr:row>
      <xdr:rowOff>0</xdr:rowOff>
    </xdr:from>
    <xdr:to>
      <xdr:col>2</xdr:col>
      <xdr:colOff>476250</xdr:colOff>
      <xdr:row>419</xdr:row>
      <xdr:rowOff>57150</xdr:rowOff>
    </xdr:to>
    <xdr:pic>
      <xdr:nvPicPr>
        <xdr:cNvPr id="423" name="Picture 422" descr="https://s.yimg.com/lq/i/us/sp/v/ncaaf/teams/1/50x50w/ttd.gif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5375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418</xdr:row>
      <xdr:rowOff>0</xdr:rowOff>
    </xdr:from>
    <xdr:to>
      <xdr:col>2</xdr:col>
      <xdr:colOff>476250</xdr:colOff>
      <xdr:row>419</xdr:row>
      <xdr:rowOff>266700</xdr:rowOff>
    </xdr:to>
    <xdr:pic>
      <xdr:nvPicPr>
        <xdr:cNvPr id="424" name="Picture 423" descr="https://s.yimg.com/lq/i/us/sp/v/ncaaf/teams/1/50x50w/lli_2.gif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5584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2</xdr:col>
      <xdr:colOff>476250</xdr:colOff>
      <xdr:row>420</xdr:row>
      <xdr:rowOff>76200</xdr:rowOff>
    </xdr:to>
    <xdr:pic>
      <xdr:nvPicPr>
        <xdr:cNvPr id="425" name="Picture 424" descr="https://s.yimg.com/lq/i/us/sp/v/ncaaf/teams/1/50x50w/ssi.gif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5794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2</xdr:col>
      <xdr:colOff>476250</xdr:colOff>
      <xdr:row>421</xdr:row>
      <xdr:rowOff>76200</xdr:rowOff>
    </xdr:to>
    <xdr:pic>
      <xdr:nvPicPr>
        <xdr:cNvPr id="426" name="Picture 425" descr="https://s.yimg.com/lq/i/us/sp/v/ncaaf/teams/1/50x50w/nnb2.gif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6194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476250</xdr:colOff>
      <xdr:row>423</xdr:row>
      <xdr:rowOff>57150</xdr:rowOff>
    </xdr:to>
    <xdr:pic>
      <xdr:nvPicPr>
        <xdr:cNvPr id="427" name="Picture 426" descr="https://s.yimg.com/lq/i/us/sp/v/ncaaf/teams/1/50x50w/nnx.gif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6594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476250</xdr:colOff>
      <xdr:row>424</xdr:row>
      <xdr:rowOff>57150</xdr:rowOff>
    </xdr:to>
    <xdr:pic>
      <xdr:nvPicPr>
        <xdr:cNvPr id="428" name="Picture 427" descr="https://s.yimg.com/lq/i/us/sp/v/ncaaf/teams/1/50x50w/was-2.jp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6803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2</xdr:col>
      <xdr:colOff>476250</xdr:colOff>
      <xdr:row>425</xdr:row>
      <xdr:rowOff>57150</xdr:rowOff>
    </xdr:to>
    <xdr:pic>
      <xdr:nvPicPr>
        <xdr:cNvPr id="429" name="Picture 428" descr="https://s.yimg.com/lq/i/us/sp/v/ncaaf/teams/1/50x50w/vvd.gif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7013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424</xdr:row>
      <xdr:rowOff>0</xdr:rowOff>
    </xdr:from>
    <xdr:to>
      <xdr:col>2</xdr:col>
      <xdr:colOff>476250</xdr:colOff>
      <xdr:row>426</xdr:row>
      <xdr:rowOff>57150</xdr:rowOff>
    </xdr:to>
    <xdr:pic>
      <xdr:nvPicPr>
        <xdr:cNvPr id="430" name="Picture 429" descr="https://s.yimg.com/lq/i/us/sp/v/ncaaf/teams/1/50x50w/ccd_2.gif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7222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2</xdr:col>
      <xdr:colOff>476250</xdr:colOff>
      <xdr:row>427</xdr:row>
      <xdr:rowOff>57150</xdr:rowOff>
    </xdr:to>
    <xdr:pic>
      <xdr:nvPicPr>
        <xdr:cNvPr id="431" name="Picture 430" descr="https://s.yimg.com/lq/i/us/sp/v/ncaaf/teams/3/50x50w/rrd_50x50w_2.jpg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7432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426</xdr:row>
      <xdr:rowOff>0</xdr:rowOff>
    </xdr:from>
    <xdr:to>
      <xdr:col>2</xdr:col>
      <xdr:colOff>476250</xdr:colOff>
      <xdr:row>428</xdr:row>
      <xdr:rowOff>57150</xdr:rowOff>
    </xdr:to>
    <xdr:pic>
      <xdr:nvPicPr>
        <xdr:cNvPr id="432" name="Picture 431" descr="https://s.yimg.com/xe/i/us/sp/v/ncaaf/teams/20131113/84/300x300/nnd_50x50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7642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2</xdr:col>
      <xdr:colOff>476250</xdr:colOff>
      <xdr:row>429</xdr:row>
      <xdr:rowOff>57150</xdr:rowOff>
    </xdr:to>
    <xdr:pic>
      <xdr:nvPicPr>
        <xdr:cNvPr id="433" name="Picture 432" descr="https://s.yimg.com/lq/i/us/sp/v/ncaaf/teams/1/50x50w/tto.gif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7851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428</xdr:row>
      <xdr:rowOff>0</xdr:rowOff>
    </xdr:from>
    <xdr:to>
      <xdr:col>2</xdr:col>
      <xdr:colOff>476250</xdr:colOff>
      <xdr:row>430</xdr:row>
      <xdr:rowOff>57150</xdr:rowOff>
    </xdr:to>
    <xdr:pic>
      <xdr:nvPicPr>
        <xdr:cNvPr id="434" name="Picture 433" descr="https://s.yimg.com/lq/i/us/sp/v/ncaaf/teams/1/50x50w/vvb_2.gif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8061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476250</xdr:colOff>
      <xdr:row>431</xdr:row>
      <xdr:rowOff>57150</xdr:rowOff>
    </xdr:to>
    <xdr:pic>
      <xdr:nvPicPr>
        <xdr:cNvPr id="435" name="Picture 434" descr="https://s.yimg.com/lq/i/us/sp/v/ncaaf/teams/1/50x50w/uuc.gif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8270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430</xdr:row>
      <xdr:rowOff>0</xdr:rowOff>
    </xdr:from>
    <xdr:to>
      <xdr:col>2</xdr:col>
      <xdr:colOff>476250</xdr:colOff>
      <xdr:row>431</xdr:row>
      <xdr:rowOff>266700</xdr:rowOff>
    </xdr:to>
    <xdr:pic>
      <xdr:nvPicPr>
        <xdr:cNvPr id="436" name="Picture 435" descr="https://s.yimg.com/lq/i/us/sp/v/ncaaf/teams/1/50x50w/vva_1.gif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8480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431</xdr:row>
      <xdr:rowOff>0</xdr:rowOff>
    </xdr:from>
    <xdr:to>
      <xdr:col>2</xdr:col>
      <xdr:colOff>476250</xdr:colOff>
      <xdr:row>432</xdr:row>
      <xdr:rowOff>76200</xdr:rowOff>
    </xdr:to>
    <xdr:pic>
      <xdr:nvPicPr>
        <xdr:cNvPr id="437" name="Picture 436" descr="https://s.yimg.com/lq/i/us/sp/v/ncaaf/teams/1/50x50w/mmq_2.gi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8689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2</xdr:col>
      <xdr:colOff>476250</xdr:colOff>
      <xdr:row>433</xdr:row>
      <xdr:rowOff>266700</xdr:rowOff>
    </xdr:to>
    <xdr:pic>
      <xdr:nvPicPr>
        <xdr:cNvPr id="438" name="Picture 437" descr="https://s.yimg.com/lq/i/us/sp/v/ncaaf/teams/1/50x50w/mms_2.gif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9089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2</xdr:col>
      <xdr:colOff>476250</xdr:colOff>
      <xdr:row>434</xdr:row>
      <xdr:rowOff>76200</xdr:rowOff>
    </xdr:to>
    <xdr:pic>
      <xdr:nvPicPr>
        <xdr:cNvPr id="439" name="Picture 438" descr="https://s.yimg.com/lq/i/us/sp/v/ncaaf/teams/1/50x50w/ood.gif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9299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476250</xdr:colOff>
      <xdr:row>436</xdr:row>
      <xdr:rowOff>57150</xdr:rowOff>
    </xdr:to>
    <xdr:pic>
      <xdr:nvPicPr>
        <xdr:cNvPr id="440" name="Picture 439" descr="https://s.yimg.com/lq/i/us/sp/v/ncaaf/teams/1/50x50w/ppj.gif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9699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2</xdr:col>
      <xdr:colOff>476250</xdr:colOff>
      <xdr:row>437</xdr:row>
      <xdr:rowOff>57150</xdr:rowOff>
    </xdr:to>
    <xdr:pic>
      <xdr:nvPicPr>
        <xdr:cNvPr id="441" name="Picture 440" descr="https://s.yimg.com/lq/i/us/sp/v/ncaaf/teams/1/50x50w/aan_3.gif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09908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436</xdr:row>
      <xdr:rowOff>0</xdr:rowOff>
    </xdr:from>
    <xdr:to>
      <xdr:col>2</xdr:col>
      <xdr:colOff>476250</xdr:colOff>
      <xdr:row>438</xdr:row>
      <xdr:rowOff>57150</xdr:rowOff>
    </xdr:to>
    <xdr:pic>
      <xdr:nvPicPr>
        <xdr:cNvPr id="442" name="Picture 441" descr="https://s.yimg.com/lq/i/us/sp/v/ncaaf/teams/1/50x50w/mmd.gif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0118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2</xdr:col>
      <xdr:colOff>476250</xdr:colOff>
      <xdr:row>439</xdr:row>
      <xdr:rowOff>57150</xdr:rowOff>
    </xdr:to>
    <xdr:pic>
      <xdr:nvPicPr>
        <xdr:cNvPr id="443" name="Picture 442" descr="https://s.yimg.com/lq/i/us/sp/v/ncaaf/teams/1/50x50w/cbl_1.gif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0328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438</xdr:row>
      <xdr:rowOff>0</xdr:rowOff>
    </xdr:from>
    <xdr:to>
      <xdr:col>2</xdr:col>
      <xdr:colOff>476250</xdr:colOff>
      <xdr:row>440</xdr:row>
      <xdr:rowOff>57150</xdr:rowOff>
    </xdr:to>
    <xdr:pic>
      <xdr:nvPicPr>
        <xdr:cNvPr id="444" name="Picture 443" descr="https://s.yimg.com/xe/ipt/50x50c.8.gif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0537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476250</xdr:colOff>
      <xdr:row>441</xdr:row>
      <xdr:rowOff>57150</xdr:rowOff>
    </xdr:to>
    <xdr:pic>
      <xdr:nvPicPr>
        <xdr:cNvPr id="445" name="Picture 444" descr="https://s.yimg.com/lq/i/us/sp/v/ncaaf/teams/1/50x50w/asu-2w.jpg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0747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440</xdr:row>
      <xdr:rowOff>0</xdr:rowOff>
    </xdr:from>
    <xdr:to>
      <xdr:col>2</xdr:col>
      <xdr:colOff>476250</xdr:colOff>
      <xdr:row>442</xdr:row>
      <xdr:rowOff>57150</xdr:rowOff>
    </xdr:to>
    <xdr:pic>
      <xdr:nvPicPr>
        <xdr:cNvPr id="446" name="Picture 445" descr="https://s.yimg.com/xe/ipt/oregon_state_50x50.png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0956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2</xdr:col>
      <xdr:colOff>476250</xdr:colOff>
      <xdr:row>442</xdr:row>
      <xdr:rowOff>266700</xdr:rowOff>
    </xdr:to>
    <xdr:pic>
      <xdr:nvPicPr>
        <xdr:cNvPr id="447" name="Picture 446" descr="https://s.yimg.com/lq/i/us/sp/v/ncaaf/teams/1/50x50w/mmo_2.gif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1166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442</xdr:row>
      <xdr:rowOff>0</xdr:rowOff>
    </xdr:from>
    <xdr:to>
      <xdr:col>2</xdr:col>
      <xdr:colOff>476250</xdr:colOff>
      <xdr:row>443</xdr:row>
      <xdr:rowOff>76200</xdr:rowOff>
    </xdr:to>
    <xdr:pic>
      <xdr:nvPicPr>
        <xdr:cNvPr id="448" name="Picture 447" descr="https://s.yimg.com/xe/ipt/50x50w_mmk2.gi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1375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2</xdr:col>
      <xdr:colOff>476250</xdr:colOff>
      <xdr:row>445</xdr:row>
      <xdr:rowOff>57150</xdr:rowOff>
    </xdr:to>
    <xdr:pic>
      <xdr:nvPicPr>
        <xdr:cNvPr id="449" name="Picture 448" descr="https://s.yimg.com/lq/i/us/sp/v/ncaaf/teams/1/50x50w/llh2.gif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1775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476250</xdr:colOff>
      <xdr:row>445</xdr:row>
      <xdr:rowOff>266700</xdr:rowOff>
    </xdr:to>
    <xdr:pic>
      <xdr:nvPicPr>
        <xdr:cNvPr id="450" name="Picture 449" descr="https://s.yimg.com/lq/i/us/sp/v/ncaaf/teams/1/50x50w/iig.gif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1985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476250</xdr:colOff>
      <xdr:row>446</xdr:row>
      <xdr:rowOff>76200</xdr:rowOff>
    </xdr:to>
    <xdr:pic>
      <xdr:nvPicPr>
        <xdr:cNvPr id="451" name="Picture 450" descr="https://s.yimg.com/lq/i/us/sp/v/mls/teams/50x50w/nc-2.gif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2194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2</xdr:col>
      <xdr:colOff>476250</xdr:colOff>
      <xdr:row>448</xdr:row>
      <xdr:rowOff>57150</xdr:rowOff>
    </xdr:to>
    <xdr:pic>
      <xdr:nvPicPr>
        <xdr:cNvPr id="452" name="Picture 451" descr="https://s.yimg.com/lq/i/us/sp/v/ncaaf/teams/1/50x50w/bbb.gif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2595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2</xdr:col>
      <xdr:colOff>476250</xdr:colOff>
      <xdr:row>448</xdr:row>
      <xdr:rowOff>266700</xdr:rowOff>
    </xdr:to>
    <xdr:pic>
      <xdr:nvPicPr>
        <xdr:cNvPr id="453" name="Picture 452" descr="https://s.yimg.com/lq/i/us/sp/v/ncaaf/teams/1/50x50w/aal.gif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2804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2</xdr:col>
      <xdr:colOff>476250</xdr:colOff>
      <xdr:row>449</xdr:row>
      <xdr:rowOff>76200</xdr:rowOff>
    </xdr:to>
    <xdr:pic>
      <xdr:nvPicPr>
        <xdr:cNvPr id="454" name="Picture 453" descr="https://s.yimg.com/lq/i/us/sp/v/ncaaf/teams/1/50x50w/wwl.gif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3014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476250</xdr:colOff>
      <xdr:row>451</xdr:row>
      <xdr:rowOff>57150</xdr:rowOff>
    </xdr:to>
    <xdr:pic>
      <xdr:nvPicPr>
        <xdr:cNvPr id="455" name="Picture 454" descr="https://s.yimg.com/lq/i/us/sp/v/ncaaf/teams/1/50x50w/ppd_1.gif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3414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450</xdr:row>
      <xdr:rowOff>0</xdr:rowOff>
    </xdr:from>
    <xdr:to>
      <xdr:col>2</xdr:col>
      <xdr:colOff>476250</xdr:colOff>
      <xdr:row>452</xdr:row>
      <xdr:rowOff>57150</xdr:rowOff>
    </xdr:to>
    <xdr:pic>
      <xdr:nvPicPr>
        <xdr:cNvPr id="456" name="Picture 455" descr="https://s.yimg.com/lq/i/us/sp/v/ncaaf/teams/1/50x50w/wwh.gif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3623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451</xdr:row>
      <xdr:rowOff>0</xdr:rowOff>
    </xdr:from>
    <xdr:to>
      <xdr:col>2</xdr:col>
      <xdr:colOff>476250</xdr:colOff>
      <xdr:row>452</xdr:row>
      <xdr:rowOff>266700</xdr:rowOff>
    </xdr:to>
    <xdr:pic>
      <xdr:nvPicPr>
        <xdr:cNvPr id="457" name="Picture 456" descr="https://s.yimg.com/lq/i/us/sp/v/ncaaf/teams/1/50x50w/sbn_50x50w_3.jpg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3833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452</xdr:row>
      <xdr:rowOff>0</xdr:rowOff>
    </xdr:from>
    <xdr:to>
      <xdr:col>2</xdr:col>
      <xdr:colOff>476250</xdr:colOff>
      <xdr:row>453</xdr:row>
      <xdr:rowOff>76200</xdr:rowOff>
    </xdr:to>
    <xdr:pic>
      <xdr:nvPicPr>
        <xdr:cNvPr id="458" name="Picture 457" descr="https://s.yimg.com/lq/i/us/sp/v/mls/teams/50x50w/tak.gif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4042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453</xdr:row>
      <xdr:rowOff>0</xdr:rowOff>
    </xdr:from>
    <xdr:to>
      <xdr:col>2</xdr:col>
      <xdr:colOff>476250</xdr:colOff>
      <xdr:row>455</xdr:row>
      <xdr:rowOff>57150</xdr:rowOff>
    </xdr:to>
    <xdr:pic>
      <xdr:nvPicPr>
        <xdr:cNvPr id="459" name="Picture 458" descr="https://s.yimg.com/lq/i/us/sp/v/ncaaf/teams/1/50x50w/aaq_1.gif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4442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476250</xdr:colOff>
      <xdr:row>456</xdr:row>
      <xdr:rowOff>57150</xdr:rowOff>
    </xdr:to>
    <xdr:pic>
      <xdr:nvPicPr>
        <xdr:cNvPr id="460" name="Picture 459" descr="https://s.yimg.com/lq/i/us/sp/v/ncaaf/teams/1/50x50w/ccj_50x50w_2.jpg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4652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2</xdr:col>
      <xdr:colOff>476250</xdr:colOff>
      <xdr:row>457</xdr:row>
      <xdr:rowOff>57150</xdr:rowOff>
    </xdr:to>
    <xdr:pic>
      <xdr:nvPicPr>
        <xdr:cNvPr id="461" name="Picture 460" descr="https://s.yimg.com/lq/i/us/sp/v/ncaaf/teams/1/50x50w/ppb_2.gif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4861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2</xdr:col>
      <xdr:colOff>476250</xdr:colOff>
      <xdr:row>457</xdr:row>
      <xdr:rowOff>266700</xdr:rowOff>
    </xdr:to>
    <xdr:pic>
      <xdr:nvPicPr>
        <xdr:cNvPr id="462" name="Picture 461" descr="https://s.yimg.com/lq/i/us/sp/v/ncaaf/teams/1/50x50w/ddf.gi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5071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2</xdr:col>
      <xdr:colOff>476250</xdr:colOff>
      <xdr:row>457</xdr:row>
      <xdr:rowOff>476250</xdr:rowOff>
    </xdr:to>
    <xdr:pic>
      <xdr:nvPicPr>
        <xdr:cNvPr id="463" name="Picture 462" descr="https://s.yimg.com/lq/i/us/sp/v/ncaaf/teams/1/50x50w/nnn_2.gif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5281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458</xdr:row>
      <xdr:rowOff>0</xdr:rowOff>
    </xdr:from>
    <xdr:to>
      <xdr:col>2</xdr:col>
      <xdr:colOff>476250</xdr:colOff>
      <xdr:row>459</xdr:row>
      <xdr:rowOff>266700</xdr:rowOff>
    </xdr:to>
    <xdr:pic>
      <xdr:nvPicPr>
        <xdr:cNvPr id="464" name="Picture 463" descr="https://s.yimg.com/xe/ipt/50x50_boise_state_broncos-primary-2013.1.png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5871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476250</xdr:colOff>
      <xdr:row>460</xdr:row>
      <xdr:rowOff>76200</xdr:rowOff>
    </xdr:to>
    <xdr:pic>
      <xdr:nvPicPr>
        <xdr:cNvPr id="465" name="Picture 464" descr="https://s.yimg.com/lq/i/us/sp/v/ncaaf/teams/1/50x50w/wwc.gif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6081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460</xdr:row>
      <xdr:rowOff>0</xdr:rowOff>
    </xdr:from>
    <xdr:to>
      <xdr:col>2</xdr:col>
      <xdr:colOff>476250</xdr:colOff>
      <xdr:row>462</xdr:row>
      <xdr:rowOff>57150</xdr:rowOff>
    </xdr:to>
    <xdr:pic>
      <xdr:nvPicPr>
        <xdr:cNvPr id="466" name="Picture 465" descr="https://s.yimg.com/lq/i/us/sp/v/ncaaf/teams/1/50x50w/ggc.gif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6481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461</xdr:row>
      <xdr:rowOff>0</xdr:rowOff>
    </xdr:from>
    <xdr:to>
      <xdr:col>2</xdr:col>
      <xdr:colOff>476250</xdr:colOff>
      <xdr:row>463</xdr:row>
      <xdr:rowOff>57150</xdr:rowOff>
    </xdr:to>
    <xdr:pic>
      <xdr:nvPicPr>
        <xdr:cNvPr id="467" name="Picture 466" descr="https://s.yimg.com/lq/i/us/sp/v/ncaaf/teams/1/50x50w/wwo.gif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6690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476250</xdr:colOff>
      <xdr:row>464</xdr:row>
      <xdr:rowOff>57150</xdr:rowOff>
    </xdr:to>
    <xdr:pic>
      <xdr:nvPicPr>
        <xdr:cNvPr id="468" name="Picture 467" descr="https://s.yimg.com/lq/i/us/sp/v/ncaaf/teams/1/50x50w/kab_3.gif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6900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2</xdr:col>
      <xdr:colOff>476250</xdr:colOff>
      <xdr:row>464</xdr:row>
      <xdr:rowOff>266700</xdr:rowOff>
    </xdr:to>
    <xdr:pic>
      <xdr:nvPicPr>
        <xdr:cNvPr id="469" name="Picture 468" descr="https://s.yimg.com/xe/ipt/50x50w.gif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7109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2</xdr:col>
      <xdr:colOff>476250</xdr:colOff>
      <xdr:row>465</xdr:row>
      <xdr:rowOff>76200</xdr:rowOff>
    </xdr:to>
    <xdr:pic>
      <xdr:nvPicPr>
        <xdr:cNvPr id="470" name="Picture 469" descr="https://s.yimg.com/lq/i/us/sp/v/ncaaf/teams/1/50x50w/nnv.gif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7319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476250</xdr:colOff>
      <xdr:row>466</xdr:row>
      <xdr:rowOff>266700</xdr:rowOff>
    </xdr:to>
    <xdr:pic>
      <xdr:nvPicPr>
        <xdr:cNvPr id="471" name="Picture 470" descr="https://s.yimg.com/lq/i/us/sp/v/ncaaf/teams/1/50x50w/aab.gif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7719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466</xdr:row>
      <xdr:rowOff>0</xdr:rowOff>
    </xdr:from>
    <xdr:to>
      <xdr:col>2</xdr:col>
      <xdr:colOff>476250</xdr:colOff>
      <xdr:row>467</xdr:row>
      <xdr:rowOff>76200</xdr:rowOff>
    </xdr:to>
    <xdr:pic>
      <xdr:nvPicPr>
        <xdr:cNvPr id="472" name="Picture 471" descr="https://s.yimg.com/xe/ipt/50x50c.9.gif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7929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476250</xdr:colOff>
      <xdr:row>468</xdr:row>
      <xdr:rowOff>266700</xdr:rowOff>
    </xdr:to>
    <xdr:pic>
      <xdr:nvPicPr>
        <xdr:cNvPr id="473" name="Picture 472" descr="https://s.yimg.com/lq/i/us/sp/v/ncaaf/teams/1/50x50w/kkd.gif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8329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2</xdr:col>
      <xdr:colOff>476250</xdr:colOff>
      <xdr:row>469</xdr:row>
      <xdr:rowOff>76200</xdr:rowOff>
    </xdr:to>
    <xdr:pic>
      <xdr:nvPicPr>
        <xdr:cNvPr id="474" name="Picture 473" descr="https://s.yimg.com/lq/i/us/sp/v/ncaaf/teams/1/50x50w/bbf.gif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8538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469</xdr:row>
      <xdr:rowOff>0</xdr:rowOff>
    </xdr:from>
    <xdr:to>
      <xdr:col>2</xdr:col>
      <xdr:colOff>476250</xdr:colOff>
      <xdr:row>471</xdr:row>
      <xdr:rowOff>57150</xdr:rowOff>
    </xdr:to>
    <xdr:pic>
      <xdr:nvPicPr>
        <xdr:cNvPr id="475" name="Picture 474" descr="https://s.yimg.com/xe/ipt/illinois_50_blue.png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8938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470</xdr:row>
      <xdr:rowOff>0</xdr:rowOff>
    </xdr:from>
    <xdr:to>
      <xdr:col>2</xdr:col>
      <xdr:colOff>476250</xdr:colOff>
      <xdr:row>472</xdr:row>
      <xdr:rowOff>57150</xdr:rowOff>
    </xdr:to>
    <xdr:pic>
      <xdr:nvPicPr>
        <xdr:cNvPr id="476" name="Picture 475" descr="https://s.yimg.com/lq/i/us/sp/v/ncaaf/teams/1/50x50w/syc-2.jp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9148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471</xdr:row>
      <xdr:rowOff>0</xdr:rowOff>
    </xdr:from>
    <xdr:to>
      <xdr:col>2</xdr:col>
      <xdr:colOff>476250</xdr:colOff>
      <xdr:row>472</xdr:row>
      <xdr:rowOff>266700</xdr:rowOff>
    </xdr:to>
    <xdr:pic>
      <xdr:nvPicPr>
        <xdr:cNvPr id="477" name="Picture 476" descr="https://s.yimg.com/lq/i/us/sp/v/ncaaf/teams/1/50x50w/iie_2.gif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9357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476250</xdr:colOff>
      <xdr:row>473</xdr:row>
      <xdr:rowOff>152400</xdr:rowOff>
    </xdr:to>
    <xdr:pic>
      <xdr:nvPicPr>
        <xdr:cNvPr id="478" name="Picture 477" descr="https://s.yimg.com/lq/i/us/sp/v/ncaaf/teams/1/50x50w/ggh.gif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9567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473</xdr:row>
      <xdr:rowOff>0</xdr:rowOff>
    </xdr:from>
    <xdr:to>
      <xdr:col>2</xdr:col>
      <xdr:colOff>476250</xdr:colOff>
      <xdr:row>474</xdr:row>
      <xdr:rowOff>266700</xdr:rowOff>
    </xdr:to>
    <xdr:pic>
      <xdr:nvPicPr>
        <xdr:cNvPr id="479" name="Picture 478" descr="https://s.yimg.com/xe/ipt/50x50c_marshall.png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19891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474</xdr:row>
      <xdr:rowOff>0</xdr:rowOff>
    </xdr:from>
    <xdr:to>
      <xdr:col>2</xdr:col>
      <xdr:colOff>476250</xdr:colOff>
      <xdr:row>475</xdr:row>
      <xdr:rowOff>76200</xdr:rowOff>
    </xdr:to>
    <xdr:pic>
      <xdr:nvPicPr>
        <xdr:cNvPr id="480" name="Picture 479" descr="https://s.yimg.com/lq/i/us/sp/v/ncaaf/teams/1/50x50w/aap_2.jp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0100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2</xdr:col>
      <xdr:colOff>476250</xdr:colOff>
      <xdr:row>476</xdr:row>
      <xdr:rowOff>266700</xdr:rowOff>
    </xdr:to>
    <xdr:pic>
      <xdr:nvPicPr>
        <xdr:cNvPr id="481" name="Picture 480" descr="https://s.yimg.com/lq/i/us/sp/v/ncaaf/teams/1/50x50w/wwa.gif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0500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476</xdr:row>
      <xdr:rowOff>0</xdr:rowOff>
    </xdr:from>
    <xdr:to>
      <xdr:col>2</xdr:col>
      <xdr:colOff>476250</xdr:colOff>
      <xdr:row>477</xdr:row>
      <xdr:rowOff>76200</xdr:rowOff>
    </xdr:to>
    <xdr:pic>
      <xdr:nvPicPr>
        <xdr:cNvPr id="482" name="Picture 481" descr="https://s.yimg.com/lq/i/us/sp/v/ncaaf/teams/1/50x50w/sso_2.gif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0710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476250</xdr:colOff>
      <xdr:row>479</xdr:row>
      <xdr:rowOff>57150</xdr:rowOff>
    </xdr:to>
    <xdr:pic>
      <xdr:nvPicPr>
        <xdr:cNvPr id="483" name="Picture 482" descr="https://s.yimg.com/lq/i/us/sp/v/ncaaf/teams/1/50x50w/mmg.gif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1110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2</xdr:col>
      <xdr:colOff>476250</xdr:colOff>
      <xdr:row>480</xdr:row>
      <xdr:rowOff>57150</xdr:rowOff>
    </xdr:to>
    <xdr:pic>
      <xdr:nvPicPr>
        <xdr:cNvPr id="484" name="Picture 483" descr="https://s.yimg.com/lq/i/us/sp/v/ncaaf/teams/1/50x50w/mmn_1.gif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1319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2</xdr:col>
      <xdr:colOff>476250</xdr:colOff>
      <xdr:row>481</xdr:row>
      <xdr:rowOff>57150</xdr:rowOff>
    </xdr:to>
    <xdr:pic>
      <xdr:nvPicPr>
        <xdr:cNvPr id="485" name="Picture 484" descr="https://s.yimg.com/lq/i/us/sp/v/ncaaf/teams/1/50x50w/eea.gif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1529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480</xdr:row>
      <xdr:rowOff>0</xdr:rowOff>
    </xdr:from>
    <xdr:to>
      <xdr:col>2</xdr:col>
      <xdr:colOff>476250</xdr:colOff>
      <xdr:row>481</xdr:row>
      <xdr:rowOff>266700</xdr:rowOff>
    </xdr:to>
    <xdr:pic>
      <xdr:nvPicPr>
        <xdr:cNvPr id="486" name="Picture 485" descr="https://s.yimg.com/lq/i/us/sp/v/ncaaf/teams/1/50x50w/kka.gif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1739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2</xdr:col>
      <xdr:colOff>476250</xdr:colOff>
      <xdr:row>482</xdr:row>
      <xdr:rowOff>76200</xdr:rowOff>
    </xdr:to>
    <xdr:pic>
      <xdr:nvPicPr>
        <xdr:cNvPr id="487" name="Picture 486" descr="https://s.yimg.com/lq/i/us/sp/v/ncaaf/teams/1/50x50w/wwk.gif">
          <a:hlinkClick xmlns:r="http://schemas.openxmlformats.org/officeDocument/2006/relationships" r:id="rId172"/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1948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476250</xdr:colOff>
      <xdr:row>484</xdr:row>
      <xdr:rowOff>57150</xdr:rowOff>
    </xdr:to>
    <xdr:pic>
      <xdr:nvPicPr>
        <xdr:cNvPr id="488" name="Picture 487" descr="https://s.yimg.com/lq/i/us/sp/v/ncaaf/teams/1/50x50w/ttb.gif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2348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483</xdr:row>
      <xdr:rowOff>0</xdr:rowOff>
    </xdr:from>
    <xdr:to>
      <xdr:col>2</xdr:col>
      <xdr:colOff>476250</xdr:colOff>
      <xdr:row>485</xdr:row>
      <xdr:rowOff>57150</xdr:rowOff>
    </xdr:to>
    <xdr:pic>
      <xdr:nvPicPr>
        <xdr:cNvPr id="489" name="Picture 488" descr="https://s.yimg.com/iu/api/res/1.2/jUzwz.vo_9oEgO5XfQhyvQ--/YXBwaWQ9c2hhcmVkO2ZpPWZpbGw7aD01MDtxPTgwO3c9NTA-/http:/l.yimg.com/xe/i/us/sp/v/ncaaw/teams/20131113/84/300x300/cbp.1.png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2558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484</xdr:row>
      <xdr:rowOff>0</xdr:rowOff>
    </xdr:from>
    <xdr:to>
      <xdr:col>2</xdr:col>
      <xdr:colOff>476250</xdr:colOff>
      <xdr:row>486</xdr:row>
      <xdr:rowOff>57150</xdr:rowOff>
    </xdr:to>
    <xdr:pic>
      <xdr:nvPicPr>
        <xdr:cNvPr id="490" name="Picture 489" descr="https://s.yimg.com/lq/i/us/sp/v/ncaaf/teams/1/50x50w/ttp.gif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2767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2</xdr:col>
      <xdr:colOff>476250</xdr:colOff>
      <xdr:row>487</xdr:row>
      <xdr:rowOff>57150</xdr:rowOff>
    </xdr:to>
    <xdr:pic>
      <xdr:nvPicPr>
        <xdr:cNvPr id="491" name="Picture 490" descr="https://s.yimg.com/lq/i/us/sp/v/ncaaf/teams/1/50x50w/ooa.gif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2977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486</xdr:row>
      <xdr:rowOff>0</xdr:rowOff>
    </xdr:from>
    <xdr:to>
      <xdr:col>2</xdr:col>
      <xdr:colOff>476250</xdr:colOff>
      <xdr:row>488</xdr:row>
      <xdr:rowOff>57150</xdr:rowOff>
    </xdr:to>
    <xdr:pic>
      <xdr:nvPicPr>
        <xdr:cNvPr id="492" name="Picture 491" descr="https://s.yimg.com/lq/i/us/sp/v/ncaaf/teams/1/50x50w/tts_2.gif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3186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476250</xdr:colOff>
      <xdr:row>489</xdr:row>
      <xdr:rowOff>57150</xdr:rowOff>
    </xdr:to>
    <xdr:pic>
      <xdr:nvPicPr>
        <xdr:cNvPr id="493" name="Picture 492" descr="https://s.yimg.com/lq/i/us/sp/v/ncaaf/teams/1/50x50w/kkc.gif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3396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488</xdr:row>
      <xdr:rowOff>0</xdr:rowOff>
    </xdr:from>
    <xdr:to>
      <xdr:col>2</xdr:col>
      <xdr:colOff>476250</xdr:colOff>
      <xdr:row>490</xdr:row>
      <xdr:rowOff>57150</xdr:rowOff>
    </xdr:to>
    <xdr:pic>
      <xdr:nvPicPr>
        <xdr:cNvPr id="494" name="Picture 493" descr="https://s.yimg.com/lq/i/us/sp/v/ncaaf/teams/1/50x50w/mmj.gif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3605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2</xdr:col>
      <xdr:colOff>476250</xdr:colOff>
      <xdr:row>491</xdr:row>
      <xdr:rowOff>57150</xdr:rowOff>
    </xdr:to>
    <xdr:pic>
      <xdr:nvPicPr>
        <xdr:cNvPr id="495" name="Picture 494" descr="https://s.yimg.com/lq/i/us/sp/v/ncaaf/teams/1/50x50w/nnf_2.gif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3815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490</xdr:row>
      <xdr:rowOff>0</xdr:rowOff>
    </xdr:from>
    <xdr:to>
      <xdr:col>2</xdr:col>
      <xdr:colOff>476250</xdr:colOff>
      <xdr:row>491</xdr:row>
      <xdr:rowOff>266700</xdr:rowOff>
    </xdr:to>
    <xdr:pic>
      <xdr:nvPicPr>
        <xdr:cNvPr id="496" name="Picture 495" descr="https://s.yimg.com/lq/i/us/sp/v/ncaab/teams/20080127/50x50w/nml3.gif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4025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491</xdr:row>
      <xdr:rowOff>0</xdr:rowOff>
    </xdr:from>
    <xdr:to>
      <xdr:col>2</xdr:col>
      <xdr:colOff>476250</xdr:colOff>
      <xdr:row>492</xdr:row>
      <xdr:rowOff>76200</xdr:rowOff>
    </xdr:to>
    <xdr:pic>
      <xdr:nvPicPr>
        <xdr:cNvPr id="497" name="Picture 496" descr="https://s.yimg.com/lq/i/us/sp/v/ncaaf/teams/1/50x50w/fli_1.gif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4234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492</xdr:row>
      <xdr:rowOff>0</xdr:rowOff>
    </xdr:from>
    <xdr:to>
      <xdr:col>2</xdr:col>
      <xdr:colOff>476250</xdr:colOff>
      <xdr:row>494</xdr:row>
      <xdr:rowOff>57150</xdr:rowOff>
    </xdr:to>
    <xdr:pic>
      <xdr:nvPicPr>
        <xdr:cNvPr id="498" name="Picture 497" descr="https://s.yimg.com/lq/i/us/sp/v/ncaaf/teams/1/50x50w/ffe.gif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4634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2</xdr:col>
      <xdr:colOff>476250</xdr:colOff>
      <xdr:row>495</xdr:row>
      <xdr:rowOff>57150</xdr:rowOff>
    </xdr:to>
    <xdr:pic>
      <xdr:nvPicPr>
        <xdr:cNvPr id="499" name="Picture 498" descr="https://s.yimg.com/lq/i/us/sp/v/ncaaf/teams/1/50x50w/hhc.gif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4844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494</xdr:row>
      <xdr:rowOff>0</xdr:rowOff>
    </xdr:from>
    <xdr:to>
      <xdr:col>2</xdr:col>
      <xdr:colOff>476250</xdr:colOff>
      <xdr:row>496</xdr:row>
      <xdr:rowOff>57150</xdr:rowOff>
    </xdr:to>
    <xdr:pic>
      <xdr:nvPicPr>
        <xdr:cNvPr id="500" name="Picture 499" descr="https://s.yimg.com/lq/i/us/sp/v/ncaaf/teams/1/50x50w/nna.gif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5053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476250</xdr:colOff>
      <xdr:row>497</xdr:row>
      <xdr:rowOff>57150</xdr:rowOff>
    </xdr:to>
    <xdr:pic>
      <xdr:nvPicPr>
        <xdr:cNvPr id="501" name="Picture 500" descr="https://s.yimg.com/lq/i/us/sp/v/ncaaf/teams/1/50x50w/iih_2.jpg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5263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496</xdr:row>
      <xdr:rowOff>0</xdr:rowOff>
    </xdr:from>
    <xdr:to>
      <xdr:col>2</xdr:col>
      <xdr:colOff>476250</xdr:colOff>
      <xdr:row>497</xdr:row>
      <xdr:rowOff>266700</xdr:rowOff>
    </xdr:to>
    <xdr:pic>
      <xdr:nvPicPr>
        <xdr:cNvPr id="502" name="Picture 501" descr="https://s.yimg.com/lq/i/us/sp/v/ncaaf/teams/1/50x50w/ttt.gif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5472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497</xdr:row>
      <xdr:rowOff>0</xdr:rowOff>
    </xdr:from>
    <xdr:to>
      <xdr:col>2</xdr:col>
      <xdr:colOff>476250</xdr:colOff>
      <xdr:row>498</xdr:row>
      <xdr:rowOff>76200</xdr:rowOff>
    </xdr:to>
    <xdr:pic>
      <xdr:nvPicPr>
        <xdr:cNvPr id="503" name="Picture 502" descr="https://s.yimg.com/lq/i/us/sp/v/ncaaf/teams/1/50x50w/ssh2.gif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5682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498</xdr:row>
      <xdr:rowOff>0</xdr:rowOff>
    </xdr:from>
    <xdr:to>
      <xdr:col>2</xdr:col>
      <xdr:colOff>476250</xdr:colOff>
      <xdr:row>500</xdr:row>
      <xdr:rowOff>57150</xdr:rowOff>
    </xdr:to>
    <xdr:pic>
      <xdr:nvPicPr>
        <xdr:cNvPr id="504" name="Picture 503" descr="https://s.yimg.com/xe/ipt/50x50c_ucf.png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6082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476250</xdr:colOff>
      <xdr:row>501</xdr:row>
      <xdr:rowOff>57150</xdr:rowOff>
    </xdr:to>
    <xdr:pic>
      <xdr:nvPicPr>
        <xdr:cNvPr id="505" name="Picture 504" descr="https://s.yimg.com/lq/i/us/sp/v/ncaaf/teams/1/50x50w/rrb2.gif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6291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476250</xdr:colOff>
      <xdr:row>502</xdr:row>
      <xdr:rowOff>57150</xdr:rowOff>
    </xdr:to>
    <xdr:pic>
      <xdr:nvPicPr>
        <xdr:cNvPr id="506" name="Picture 505" descr="https://s.yimg.com/lq/i/us/sp/v/ncaab/teams/1/50x50w/sch2.gif">
          <a:hlinkClick xmlns:r="http://schemas.openxmlformats.org/officeDocument/2006/relationships" r:id="rId184"/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6501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501</xdr:row>
      <xdr:rowOff>0</xdr:rowOff>
    </xdr:from>
    <xdr:to>
      <xdr:col>2</xdr:col>
      <xdr:colOff>476250</xdr:colOff>
      <xdr:row>503</xdr:row>
      <xdr:rowOff>57150</xdr:rowOff>
    </xdr:to>
    <xdr:pic>
      <xdr:nvPicPr>
        <xdr:cNvPr id="507" name="Picture 506" descr="https://s.yimg.com/lq/i/us/sp/v/ncaaf/teams/1/50x50w/aad_4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6711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2</xdr:col>
      <xdr:colOff>476250</xdr:colOff>
      <xdr:row>504</xdr:row>
      <xdr:rowOff>57150</xdr:rowOff>
    </xdr:to>
    <xdr:pic>
      <xdr:nvPicPr>
        <xdr:cNvPr id="508" name="Picture 507" descr="https://s.yimg.com/lq/i/us/sp/v/ncaaf/teams/1/50x50w/ffc.gif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6920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503</xdr:row>
      <xdr:rowOff>0</xdr:rowOff>
    </xdr:from>
    <xdr:to>
      <xdr:col>2</xdr:col>
      <xdr:colOff>476250</xdr:colOff>
      <xdr:row>505</xdr:row>
      <xdr:rowOff>57150</xdr:rowOff>
    </xdr:to>
    <xdr:pic>
      <xdr:nvPicPr>
        <xdr:cNvPr id="509" name="Picture 508" descr="https://s.yimg.com/lq/i/us/sp/v/ncaaf/teams/1/50x50w/tth.gif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7130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504</xdr:row>
      <xdr:rowOff>0</xdr:rowOff>
    </xdr:from>
    <xdr:to>
      <xdr:col>2</xdr:col>
      <xdr:colOff>476250</xdr:colOff>
      <xdr:row>506</xdr:row>
      <xdr:rowOff>57150</xdr:rowOff>
    </xdr:to>
    <xdr:pic>
      <xdr:nvPicPr>
        <xdr:cNvPr id="510" name="Picture 509" descr="https://s.yimg.com/lq/i/us/sp/v/ncaaf/teams/1/50x50w/uub.gif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7339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476250</xdr:colOff>
      <xdr:row>507</xdr:row>
      <xdr:rowOff>57150</xdr:rowOff>
    </xdr:to>
    <xdr:pic>
      <xdr:nvPicPr>
        <xdr:cNvPr id="511" name="Picture 510" descr="https://s.yimg.com/lq/i/us/sp/v/ncaaf/teams/1/50x50w/ggb.gif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7549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506</xdr:row>
      <xdr:rowOff>0</xdr:rowOff>
    </xdr:from>
    <xdr:to>
      <xdr:col>2</xdr:col>
      <xdr:colOff>476250</xdr:colOff>
      <xdr:row>508</xdr:row>
      <xdr:rowOff>57150</xdr:rowOff>
    </xdr:to>
    <xdr:pic>
      <xdr:nvPicPr>
        <xdr:cNvPr id="512" name="Picture 511" descr="https://s.yimg.com/lq/i/us/sp/v/ncaaf/teams/1/50x50w/lli_2.gif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7758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507</xdr:row>
      <xdr:rowOff>0</xdr:rowOff>
    </xdr:from>
    <xdr:to>
      <xdr:col>2</xdr:col>
      <xdr:colOff>476250</xdr:colOff>
      <xdr:row>509</xdr:row>
      <xdr:rowOff>57150</xdr:rowOff>
    </xdr:to>
    <xdr:pic>
      <xdr:nvPicPr>
        <xdr:cNvPr id="513" name="Picture 512" descr="https://s.yimg.com/lq/i/us/sp/v/ncaaf/teams/1/50x50w/aar.gif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7968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2</xdr:col>
      <xdr:colOff>476250</xdr:colOff>
      <xdr:row>510</xdr:row>
      <xdr:rowOff>57150</xdr:rowOff>
    </xdr:to>
    <xdr:pic>
      <xdr:nvPicPr>
        <xdr:cNvPr id="514" name="Picture 513" descr="https://s.yimg.com/lq/i/us/sp/v/ncaaf/teams/1/50x50w/ccl.gif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8177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2</xdr:col>
      <xdr:colOff>476250</xdr:colOff>
      <xdr:row>510</xdr:row>
      <xdr:rowOff>266700</xdr:rowOff>
    </xdr:to>
    <xdr:pic>
      <xdr:nvPicPr>
        <xdr:cNvPr id="515" name="Picture 514" descr="https://s.yimg.com/lq/i/us/sp/v/ncaaf/teams/1/50x50w/ooe.gif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8387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476250</xdr:colOff>
      <xdr:row>511</xdr:row>
      <xdr:rowOff>76200</xdr:rowOff>
    </xdr:to>
    <xdr:pic>
      <xdr:nvPicPr>
        <xdr:cNvPr id="516" name="Picture 515" descr="https://s.yimg.com/lq/i/us/sp/v/ncaaf/teams/1/50x50w/nnb2.gif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8597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511</xdr:row>
      <xdr:rowOff>0</xdr:rowOff>
    </xdr:from>
    <xdr:to>
      <xdr:col>2</xdr:col>
      <xdr:colOff>476250</xdr:colOff>
      <xdr:row>513</xdr:row>
      <xdr:rowOff>57150</xdr:rowOff>
    </xdr:to>
    <xdr:pic>
      <xdr:nvPicPr>
        <xdr:cNvPr id="517" name="Picture 516" descr="https://s.yimg.com/lq/i/us/sp/v/ncaaf/teams/1/50x50w/nnx.gif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8997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2</xdr:col>
      <xdr:colOff>476250</xdr:colOff>
      <xdr:row>514</xdr:row>
      <xdr:rowOff>57150</xdr:rowOff>
    </xdr:to>
    <xdr:pic>
      <xdr:nvPicPr>
        <xdr:cNvPr id="518" name="Picture 517" descr="https://s.yimg.com/lq/i/us/sp/v/ncaaf/teams/1/50x50w/oob.gi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9206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513</xdr:row>
      <xdr:rowOff>0</xdr:rowOff>
    </xdr:from>
    <xdr:to>
      <xdr:col>2</xdr:col>
      <xdr:colOff>476250</xdr:colOff>
      <xdr:row>515</xdr:row>
      <xdr:rowOff>57150</xdr:rowOff>
    </xdr:to>
    <xdr:pic>
      <xdr:nvPicPr>
        <xdr:cNvPr id="519" name="Picture 518" descr="https://s.yimg.com/lq/i/us/sp/v/ncaaf/teams/1/50x50w/ffa.gif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9416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514</xdr:row>
      <xdr:rowOff>0</xdr:rowOff>
    </xdr:from>
    <xdr:to>
      <xdr:col>2</xdr:col>
      <xdr:colOff>476250</xdr:colOff>
      <xdr:row>516</xdr:row>
      <xdr:rowOff>57150</xdr:rowOff>
    </xdr:to>
    <xdr:pic>
      <xdr:nvPicPr>
        <xdr:cNvPr id="520" name="Picture 519" descr="https://s.yimg.com/lq/i/us/sp/v/ncaaf/teams/1/50x50w/ttd.gif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9625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476250</xdr:colOff>
      <xdr:row>517</xdr:row>
      <xdr:rowOff>57150</xdr:rowOff>
    </xdr:to>
    <xdr:pic>
      <xdr:nvPicPr>
        <xdr:cNvPr id="521" name="Picture 520" descr="https://s.yimg.com/lq/i/us/sp/v/ncaaf/teams/1/50x50w/ooc.gif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29835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516</xdr:row>
      <xdr:rowOff>0</xdr:rowOff>
    </xdr:from>
    <xdr:to>
      <xdr:col>2</xdr:col>
      <xdr:colOff>476250</xdr:colOff>
      <xdr:row>517</xdr:row>
      <xdr:rowOff>266700</xdr:rowOff>
    </xdr:to>
    <xdr:pic>
      <xdr:nvPicPr>
        <xdr:cNvPr id="522" name="Picture 521" descr="https://s.yimg.com/xe/i/us/sp/v/ncaaf/teams/20131113/84/300x300/nnd_50x50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0044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2</xdr:col>
      <xdr:colOff>476250</xdr:colOff>
      <xdr:row>518</xdr:row>
      <xdr:rowOff>76200</xdr:rowOff>
    </xdr:to>
    <xdr:pic>
      <xdr:nvPicPr>
        <xdr:cNvPr id="523" name="Picture 522" descr="https://s.yimg.com/lq/i/us/sp/v/mls/teams/50x50w/nc-2.gif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0254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2</xdr:col>
      <xdr:colOff>476250</xdr:colOff>
      <xdr:row>519</xdr:row>
      <xdr:rowOff>266700</xdr:rowOff>
    </xdr:to>
    <xdr:pic>
      <xdr:nvPicPr>
        <xdr:cNvPr id="524" name="Picture 523" descr="https://s.yimg.com/lq/i/us/sp/v/ncaaf/teams/1/50x50w/ccd_2.gif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0654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519</xdr:row>
      <xdr:rowOff>0</xdr:rowOff>
    </xdr:from>
    <xdr:to>
      <xdr:col>2</xdr:col>
      <xdr:colOff>476250</xdr:colOff>
      <xdr:row>520</xdr:row>
      <xdr:rowOff>76200</xdr:rowOff>
    </xdr:to>
    <xdr:pic>
      <xdr:nvPicPr>
        <xdr:cNvPr id="525" name="Picture 524" descr="https://s.yimg.com/lq/i/us/sp/v/ncaaf/teams/1/50x50w/ssi.gif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0863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476250</xdr:colOff>
      <xdr:row>522</xdr:row>
      <xdr:rowOff>57150</xdr:rowOff>
    </xdr:to>
    <xdr:pic>
      <xdr:nvPicPr>
        <xdr:cNvPr id="526" name="Picture 525" descr="https://s.yimg.com/lq/i/us/sp/v/ncaaf/teams/1/50x50w/mmo_2.gif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1264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521</xdr:row>
      <xdr:rowOff>0</xdr:rowOff>
    </xdr:from>
    <xdr:to>
      <xdr:col>2</xdr:col>
      <xdr:colOff>476250</xdr:colOff>
      <xdr:row>523</xdr:row>
      <xdr:rowOff>57150</xdr:rowOff>
    </xdr:to>
    <xdr:pic>
      <xdr:nvPicPr>
        <xdr:cNvPr id="527" name="Picture 526" descr="https://s.yimg.com/lq/i/us/sp/v/ncaaf/teams/1/50x50w/tto.gif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1473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522</xdr:row>
      <xdr:rowOff>0</xdr:rowOff>
    </xdr:from>
    <xdr:to>
      <xdr:col>2</xdr:col>
      <xdr:colOff>476250</xdr:colOff>
      <xdr:row>524</xdr:row>
      <xdr:rowOff>57150</xdr:rowOff>
    </xdr:to>
    <xdr:pic>
      <xdr:nvPicPr>
        <xdr:cNvPr id="528" name="Picture 527" descr="https://s.yimg.com/xe/ipt/50x50_mmk.p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1683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2</xdr:col>
      <xdr:colOff>476250</xdr:colOff>
      <xdr:row>525</xdr:row>
      <xdr:rowOff>57150</xdr:rowOff>
    </xdr:to>
    <xdr:pic>
      <xdr:nvPicPr>
        <xdr:cNvPr id="529" name="Picture 528" descr="https://s.yimg.com/lq/i/us/sp/v/ncaaf/teams/1/50x50w/sss3.gif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1892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524</xdr:row>
      <xdr:rowOff>0</xdr:rowOff>
    </xdr:from>
    <xdr:to>
      <xdr:col>2</xdr:col>
      <xdr:colOff>476250</xdr:colOff>
      <xdr:row>526</xdr:row>
      <xdr:rowOff>57150</xdr:rowOff>
    </xdr:to>
    <xdr:pic>
      <xdr:nvPicPr>
        <xdr:cNvPr id="530" name="Picture 529" descr="https://s.yimg.com/lq/i/us/sp/v/ncaaf/teams/1/50x50w/was-2.jp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2102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2</xdr:col>
      <xdr:colOff>476250</xdr:colOff>
      <xdr:row>527</xdr:row>
      <xdr:rowOff>57150</xdr:rowOff>
    </xdr:to>
    <xdr:pic>
      <xdr:nvPicPr>
        <xdr:cNvPr id="531" name="Picture 530" descr="https://s.yimg.com/lq/i/us/sp/v/ncaaf/teams/1/50x50w/aan_3.gif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2311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526</xdr:row>
      <xdr:rowOff>0</xdr:rowOff>
    </xdr:from>
    <xdr:to>
      <xdr:col>2</xdr:col>
      <xdr:colOff>476250</xdr:colOff>
      <xdr:row>528</xdr:row>
      <xdr:rowOff>57150</xdr:rowOff>
    </xdr:to>
    <xdr:pic>
      <xdr:nvPicPr>
        <xdr:cNvPr id="532" name="Picture 531" descr="https://s.yimg.com/lq/i/us/sp/v/ncaaf/teams/1/50x50w/vvb_2.gif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2521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527</xdr:row>
      <xdr:rowOff>0</xdr:rowOff>
    </xdr:from>
    <xdr:to>
      <xdr:col>2</xdr:col>
      <xdr:colOff>476250</xdr:colOff>
      <xdr:row>529</xdr:row>
      <xdr:rowOff>57150</xdr:rowOff>
    </xdr:to>
    <xdr:pic>
      <xdr:nvPicPr>
        <xdr:cNvPr id="533" name="Picture 532" descr="https://s.yimg.com/xe/ipt/50x50c.8.gif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2730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476250</xdr:colOff>
      <xdr:row>529</xdr:row>
      <xdr:rowOff>266700</xdr:rowOff>
    </xdr:to>
    <xdr:pic>
      <xdr:nvPicPr>
        <xdr:cNvPr id="534" name="Picture 533" descr="https://s.yimg.com/lq/i/us/sp/v/ncaaf/teams/1/50x50w/ttj.gif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2940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529</xdr:row>
      <xdr:rowOff>0</xdr:rowOff>
    </xdr:from>
    <xdr:to>
      <xdr:col>2</xdr:col>
      <xdr:colOff>476250</xdr:colOff>
      <xdr:row>530</xdr:row>
      <xdr:rowOff>76200</xdr:rowOff>
    </xdr:to>
    <xdr:pic>
      <xdr:nvPicPr>
        <xdr:cNvPr id="535" name="Picture 534" descr="https://s.yimg.com/lq/i/us/sp/v/ncaaf/teams/1/50x50w/ood.gif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3149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530</xdr:row>
      <xdr:rowOff>0</xdr:rowOff>
    </xdr:from>
    <xdr:to>
      <xdr:col>2</xdr:col>
      <xdr:colOff>476250</xdr:colOff>
      <xdr:row>532</xdr:row>
      <xdr:rowOff>57150</xdr:rowOff>
    </xdr:to>
    <xdr:pic>
      <xdr:nvPicPr>
        <xdr:cNvPr id="536" name="Picture 535" descr="https://s.yimg.com/lq/i/us/sp/v/ncaaf/teams/1/50x50w/llh2.gif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3550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531</xdr:row>
      <xdr:rowOff>0</xdr:rowOff>
    </xdr:from>
    <xdr:to>
      <xdr:col>2</xdr:col>
      <xdr:colOff>476250</xdr:colOff>
      <xdr:row>532</xdr:row>
      <xdr:rowOff>266700</xdr:rowOff>
    </xdr:to>
    <xdr:pic>
      <xdr:nvPicPr>
        <xdr:cNvPr id="537" name="Picture 536" descr="https://s.yimg.com/lq/i/us/sp/v/ncaaf/teams/1/50x50w/iig.gif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3759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532</xdr:row>
      <xdr:rowOff>0</xdr:rowOff>
    </xdr:from>
    <xdr:to>
      <xdr:col>2</xdr:col>
      <xdr:colOff>476250</xdr:colOff>
      <xdr:row>533</xdr:row>
      <xdr:rowOff>76200</xdr:rowOff>
    </xdr:to>
    <xdr:pic>
      <xdr:nvPicPr>
        <xdr:cNvPr id="538" name="Picture 537" descr="https://s.yimg.com/xe/ipt/50x50w_mmk2.gi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3969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476250</xdr:colOff>
      <xdr:row>535</xdr:row>
      <xdr:rowOff>57150</xdr:rowOff>
    </xdr:to>
    <xdr:pic>
      <xdr:nvPicPr>
        <xdr:cNvPr id="539" name="Picture 538" descr="https://s.yimg.com/lq/i/us/sp/v/ncaaf/teams/3/50x50w/rrd_50x50w_2.jpg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4369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534</xdr:row>
      <xdr:rowOff>0</xdr:rowOff>
    </xdr:from>
    <xdr:to>
      <xdr:col>2</xdr:col>
      <xdr:colOff>476250</xdr:colOff>
      <xdr:row>536</xdr:row>
      <xdr:rowOff>57150</xdr:rowOff>
    </xdr:to>
    <xdr:pic>
      <xdr:nvPicPr>
        <xdr:cNvPr id="540" name="Picture 539" descr="https://s.yimg.com/lq/i/us/sp/v/ncaaf/teams/1/50x50w/ttb.gif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4578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535</xdr:row>
      <xdr:rowOff>0</xdr:rowOff>
    </xdr:from>
    <xdr:to>
      <xdr:col>2</xdr:col>
      <xdr:colOff>476250</xdr:colOff>
      <xdr:row>537</xdr:row>
      <xdr:rowOff>57150</xdr:rowOff>
    </xdr:to>
    <xdr:pic>
      <xdr:nvPicPr>
        <xdr:cNvPr id="541" name="Picture 540" descr="https://s.yimg.com/lq/i/us/sp/v/ncaaf/teams/1/50x50w/vvd.gif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4788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536</xdr:row>
      <xdr:rowOff>0</xdr:rowOff>
    </xdr:from>
    <xdr:to>
      <xdr:col>2</xdr:col>
      <xdr:colOff>476250</xdr:colOff>
      <xdr:row>538</xdr:row>
      <xdr:rowOff>57150</xdr:rowOff>
    </xdr:to>
    <xdr:pic>
      <xdr:nvPicPr>
        <xdr:cNvPr id="542" name="Picture 541" descr="https://s.yimg.com/lq/i/us/sp/v/ncaaf/teams/1/50x50w/kka.gif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4997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537</xdr:row>
      <xdr:rowOff>0</xdr:rowOff>
    </xdr:from>
    <xdr:to>
      <xdr:col>2</xdr:col>
      <xdr:colOff>476250</xdr:colOff>
      <xdr:row>539</xdr:row>
      <xdr:rowOff>57150</xdr:rowOff>
    </xdr:to>
    <xdr:pic>
      <xdr:nvPicPr>
        <xdr:cNvPr id="543" name="Picture 542" descr="https://s.yimg.com/lq/i/us/sp/v/ncaaf/teams/1/50x50w/ppb_2.gif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5207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476250</xdr:colOff>
      <xdr:row>540</xdr:row>
      <xdr:rowOff>57150</xdr:rowOff>
    </xdr:to>
    <xdr:pic>
      <xdr:nvPicPr>
        <xdr:cNvPr id="544" name="Picture 543" descr="https://s.yimg.com/lq/i/us/sp/v/ncaaf/teams/1/50x50w/mmi.gif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5416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2</xdr:col>
      <xdr:colOff>476250</xdr:colOff>
      <xdr:row>540</xdr:row>
      <xdr:rowOff>266700</xdr:rowOff>
    </xdr:to>
    <xdr:pic>
      <xdr:nvPicPr>
        <xdr:cNvPr id="545" name="Picture 544" descr="https://s.yimg.com/lq/i/us/sp/v/ncaaf/teams/1/50x50w/uuc.gif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5626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540</xdr:row>
      <xdr:rowOff>0</xdr:rowOff>
    </xdr:from>
    <xdr:to>
      <xdr:col>2</xdr:col>
      <xdr:colOff>476250</xdr:colOff>
      <xdr:row>541</xdr:row>
      <xdr:rowOff>76200</xdr:rowOff>
    </xdr:to>
    <xdr:pic>
      <xdr:nvPicPr>
        <xdr:cNvPr id="546" name="Picture 545" descr="https://s.yimg.com/lq/i/us/sp/v/ncaaf/teams/1/50x50w/bbf.gif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5836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476250</xdr:colOff>
      <xdr:row>543</xdr:row>
      <xdr:rowOff>57150</xdr:rowOff>
    </xdr:to>
    <xdr:pic>
      <xdr:nvPicPr>
        <xdr:cNvPr id="547" name="Picture 546" descr="https://s.yimg.com/xe/ipt/50x50c_ucf.png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6236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2</xdr:col>
      <xdr:colOff>476250</xdr:colOff>
      <xdr:row>544</xdr:row>
      <xdr:rowOff>57150</xdr:rowOff>
    </xdr:to>
    <xdr:pic>
      <xdr:nvPicPr>
        <xdr:cNvPr id="548" name="Picture 547" descr="https://s.yimg.com/lq/i/us/sp/v/ncaaf/teams/1/50x50w/wwo.gif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6445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476250</xdr:colOff>
      <xdr:row>545</xdr:row>
      <xdr:rowOff>57150</xdr:rowOff>
    </xdr:to>
    <xdr:pic>
      <xdr:nvPicPr>
        <xdr:cNvPr id="549" name="Picture 548" descr="https://s.yimg.com/lq/i/us/sp/v/ncaaf/teams/1/50x50w/ggc.gif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6655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2</xdr:col>
      <xdr:colOff>476250</xdr:colOff>
      <xdr:row>546</xdr:row>
      <xdr:rowOff>57150</xdr:rowOff>
    </xdr:to>
    <xdr:pic>
      <xdr:nvPicPr>
        <xdr:cNvPr id="550" name="Picture 549" descr="https://s.yimg.com/xe/ipt/illinois_50_blue.png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6864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545</xdr:row>
      <xdr:rowOff>0</xdr:rowOff>
    </xdr:from>
    <xdr:to>
      <xdr:col>2</xdr:col>
      <xdr:colOff>476250</xdr:colOff>
      <xdr:row>546</xdr:row>
      <xdr:rowOff>266700</xdr:rowOff>
    </xdr:to>
    <xdr:pic>
      <xdr:nvPicPr>
        <xdr:cNvPr id="551" name="Picture 550" descr="https://s.yimg.com/lq/i/us/sp/v/ncaaf/teams/1/50x50w/mmd.gif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7074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546</xdr:row>
      <xdr:rowOff>0</xdr:rowOff>
    </xdr:from>
    <xdr:to>
      <xdr:col>2</xdr:col>
      <xdr:colOff>476250</xdr:colOff>
      <xdr:row>547</xdr:row>
      <xdr:rowOff>76200</xdr:rowOff>
    </xdr:to>
    <xdr:pic>
      <xdr:nvPicPr>
        <xdr:cNvPr id="552" name="Picture 551" descr="https://s.yimg.com/lq/i/us/sp/v/ncaaf/teams/1/50x50w/mmq_2.gi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7283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547</xdr:row>
      <xdr:rowOff>0</xdr:rowOff>
    </xdr:from>
    <xdr:to>
      <xdr:col>2</xdr:col>
      <xdr:colOff>476250</xdr:colOff>
      <xdr:row>549</xdr:row>
      <xdr:rowOff>57150</xdr:rowOff>
    </xdr:to>
    <xdr:pic>
      <xdr:nvPicPr>
        <xdr:cNvPr id="553" name="Picture 552" descr="https://s.yimg.com/lq/i/us/sp/v/ncaaf/teams/1/50x50w/uua.gif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7683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476250</xdr:colOff>
      <xdr:row>550</xdr:row>
      <xdr:rowOff>57150</xdr:rowOff>
    </xdr:to>
    <xdr:pic>
      <xdr:nvPicPr>
        <xdr:cNvPr id="554" name="Picture 553" descr="https://s.yimg.com/lq/i/us/sp/v/ncaaf/teams/1/50x50w/bbb.gif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7893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549</xdr:row>
      <xdr:rowOff>0</xdr:rowOff>
    </xdr:from>
    <xdr:to>
      <xdr:col>2</xdr:col>
      <xdr:colOff>476250</xdr:colOff>
      <xdr:row>551</xdr:row>
      <xdr:rowOff>57150</xdr:rowOff>
    </xdr:to>
    <xdr:pic>
      <xdr:nvPicPr>
        <xdr:cNvPr id="555" name="Picture 554" descr="https://s.yimg.com/lq/i/us/sp/v/ncaaf/teams/1/50x50w/wwh.gif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8102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550</xdr:row>
      <xdr:rowOff>0</xdr:rowOff>
    </xdr:from>
    <xdr:to>
      <xdr:col>2</xdr:col>
      <xdr:colOff>476250</xdr:colOff>
      <xdr:row>552</xdr:row>
      <xdr:rowOff>57150</xdr:rowOff>
    </xdr:to>
    <xdr:pic>
      <xdr:nvPicPr>
        <xdr:cNvPr id="556" name="Picture 555" descr="https://s.yimg.com/lq/i/us/sp/v/ncaaf/teams/1/50x50w/mms_2.gif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8312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551</xdr:row>
      <xdr:rowOff>0</xdr:rowOff>
    </xdr:from>
    <xdr:to>
      <xdr:col>2</xdr:col>
      <xdr:colOff>476250</xdr:colOff>
      <xdr:row>553</xdr:row>
      <xdr:rowOff>57150</xdr:rowOff>
    </xdr:to>
    <xdr:pic>
      <xdr:nvPicPr>
        <xdr:cNvPr id="557" name="Picture 556" descr="https://s.yimg.com/lq/i/us/sp/v/ncaaf/teams/1/50x50w/aaq_1.gif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8522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2</xdr:col>
      <xdr:colOff>476250</xdr:colOff>
      <xdr:row>553</xdr:row>
      <xdr:rowOff>266700</xdr:rowOff>
    </xdr:to>
    <xdr:pic>
      <xdr:nvPicPr>
        <xdr:cNvPr id="558" name="Picture 557" descr="https://s.yimg.com/lq/i/us/sp/v/ncaaf/teams/1/50x50w/ccj_50x50w_2.jpg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8731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2</xdr:col>
      <xdr:colOff>476250</xdr:colOff>
      <xdr:row>554</xdr:row>
      <xdr:rowOff>76200</xdr:rowOff>
    </xdr:to>
    <xdr:pic>
      <xdr:nvPicPr>
        <xdr:cNvPr id="559" name="Picture 558" descr="https://s.yimg.com/lq/i/us/sp/v/ncaaf/teams/1/50x50w/ssh2.gif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8941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554</xdr:row>
      <xdr:rowOff>0</xdr:rowOff>
    </xdr:from>
    <xdr:to>
      <xdr:col>2</xdr:col>
      <xdr:colOff>476250</xdr:colOff>
      <xdr:row>556</xdr:row>
      <xdr:rowOff>57150</xdr:rowOff>
    </xdr:to>
    <xdr:pic>
      <xdr:nvPicPr>
        <xdr:cNvPr id="560" name="Picture 559" descr="https://s.yimg.com/lq/i/us/sp/v/ncaaf/teams/1/50x50w/iih_2.jpg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9341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555</xdr:row>
      <xdr:rowOff>0</xdr:rowOff>
    </xdr:from>
    <xdr:to>
      <xdr:col>2</xdr:col>
      <xdr:colOff>476250</xdr:colOff>
      <xdr:row>557</xdr:row>
      <xdr:rowOff>57150</xdr:rowOff>
    </xdr:to>
    <xdr:pic>
      <xdr:nvPicPr>
        <xdr:cNvPr id="561" name="Picture 560" descr="https://s.yimg.com/lq/i/us/sp/v/ncaaf/teams/1/50x50w/mmn_1.gif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9550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476250</xdr:colOff>
      <xdr:row>557</xdr:row>
      <xdr:rowOff>266700</xdr:rowOff>
    </xdr:to>
    <xdr:pic>
      <xdr:nvPicPr>
        <xdr:cNvPr id="562" name="Picture 561" descr="https://s.yimg.com/xe/ipt/50x50_boise_state_broncos-primary-2013.1.png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9760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557</xdr:row>
      <xdr:rowOff>0</xdr:rowOff>
    </xdr:from>
    <xdr:to>
      <xdr:col>2</xdr:col>
      <xdr:colOff>476250</xdr:colOff>
      <xdr:row>558</xdr:row>
      <xdr:rowOff>152400</xdr:rowOff>
    </xdr:to>
    <xdr:pic>
      <xdr:nvPicPr>
        <xdr:cNvPr id="563" name="Picture 562" descr="https://s.yimg.com/lq/i/us/sp/v/ncaaf/teams/1/50x50w/ggh.gif">
          <a:hlinkClick xmlns:r="http://schemas.openxmlformats.org/officeDocument/2006/relationships" r:id="rId234"/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39969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558</xdr:row>
      <xdr:rowOff>0</xdr:rowOff>
    </xdr:from>
    <xdr:to>
      <xdr:col>2</xdr:col>
      <xdr:colOff>476250</xdr:colOff>
      <xdr:row>560</xdr:row>
      <xdr:rowOff>57150</xdr:rowOff>
    </xdr:to>
    <xdr:pic>
      <xdr:nvPicPr>
        <xdr:cNvPr id="564" name="Picture 563" descr="https://s.yimg.com/xe/ipt/50x50c_marshall.png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0293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559</xdr:row>
      <xdr:rowOff>0</xdr:rowOff>
    </xdr:from>
    <xdr:to>
      <xdr:col>2</xdr:col>
      <xdr:colOff>476250</xdr:colOff>
      <xdr:row>561</xdr:row>
      <xdr:rowOff>57150</xdr:rowOff>
    </xdr:to>
    <xdr:pic>
      <xdr:nvPicPr>
        <xdr:cNvPr id="565" name="Picture 564" descr="https://s.yimg.com/lq/i/us/sp/v/ncaaf/teams/1/50x50w/aal.gif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0503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2</xdr:col>
      <xdr:colOff>476250</xdr:colOff>
      <xdr:row>561</xdr:row>
      <xdr:rowOff>266700</xdr:rowOff>
    </xdr:to>
    <xdr:pic>
      <xdr:nvPicPr>
        <xdr:cNvPr id="566" name="Picture 565" descr="https://s.yimg.com/xe/ipt/oregon_state_50x50.png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0712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476250</xdr:colOff>
      <xdr:row>562</xdr:row>
      <xdr:rowOff>76200</xdr:rowOff>
    </xdr:to>
    <xdr:pic>
      <xdr:nvPicPr>
        <xdr:cNvPr id="567" name="Picture 566" descr="https://s.yimg.com/lq/i/us/sp/v/ncaaf/teams/1/50x50w/wwl.gif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0922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562</xdr:row>
      <xdr:rowOff>0</xdr:rowOff>
    </xdr:from>
    <xdr:to>
      <xdr:col>2</xdr:col>
      <xdr:colOff>476250</xdr:colOff>
      <xdr:row>564</xdr:row>
      <xdr:rowOff>57150</xdr:rowOff>
    </xdr:to>
    <xdr:pic>
      <xdr:nvPicPr>
        <xdr:cNvPr id="568" name="Picture 567" descr="https://s.yimg.com/lq/i/us/sp/v/ncaaf/teams/1/50x50w/asu-2w.jpg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1322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563</xdr:row>
      <xdr:rowOff>0</xdr:rowOff>
    </xdr:from>
    <xdr:to>
      <xdr:col>2</xdr:col>
      <xdr:colOff>476250</xdr:colOff>
      <xdr:row>565</xdr:row>
      <xdr:rowOff>57150</xdr:rowOff>
    </xdr:to>
    <xdr:pic>
      <xdr:nvPicPr>
        <xdr:cNvPr id="569" name="Picture 568" descr="https://s.yimg.com/lq/i/us/sp/v/ncaaf/teams/1/50x50w/ppd_1.gif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1531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564</xdr:row>
      <xdr:rowOff>0</xdr:rowOff>
    </xdr:from>
    <xdr:to>
      <xdr:col>2</xdr:col>
      <xdr:colOff>476250</xdr:colOff>
      <xdr:row>565</xdr:row>
      <xdr:rowOff>266700</xdr:rowOff>
    </xdr:to>
    <xdr:pic>
      <xdr:nvPicPr>
        <xdr:cNvPr id="570" name="Picture 569" descr="https://s.yimg.com/lq/i/us/sp/v/ncaaf/teams/1/50x50w/iie_2.gif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1741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565</xdr:row>
      <xdr:rowOff>0</xdr:rowOff>
    </xdr:from>
    <xdr:to>
      <xdr:col>2</xdr:col>
      <xdr:colOff>476250</xdr:colOff>
      <xdr:row>566</xdr:row>
      <xdr:rowOff>76200</xdr:rowOff>
    </xdr:to>
    <xdr:pic>
      <xdr:nvPicPr>
        <xdr:cNvPr id="571" name="Picture 570" descr="https://s.yimg.com/xe/ipt/50x50w_ssd.gif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1951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476250</xdr:colOff>
      <xdr:row>567</xdr:row>
      <xdr:rowOff>266700</xdr:rowOff>
    </xdr:to>
    <xdr:pic>
      <xdr:nvPicPr>
        <xdr:cNvPr id="572" name="Picture 571" descr="https://s.yimg.com/lq/i/us/sp/v/ncaaf/teams/1/50x50w/kkd.gif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2351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2</xdr:col>
      <xdr:colOff>476250</xdr:colOff>
      <xdr:row>568</xdr:row>
      <xdr:rowOff>76200</xdr:rowOff>
    </xdr:to>
    <xdr:pic>
      <xdr:nvPicPr>
        <xdr:cNvPr id="573" name="Picture 572" descr="https://s.yimg.com/xe/ipt/50x50c.9.gif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2560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568</xdr:row>
      <xdr:rowOff>0</xdr:rowOff>
    </xdr:from>
    <xdr:to>
      <xdr:col>2</xdr:col>
      <xdr:colOff>476250</xdr:colOff>
      <xdr:row>569</xdr:row>
      <xdr:rowOff>266700</xdr:rowOff>
    </xdr:to>
    <xdr:pic>
      <xdr:nvPicPr>
        <xdr:cNvPr id="574" name="Picture 573" descr="https://s.yimg.com/lq/i/us/sp/v/ncaaf/teams/1/50x50w/sbn_50x50w_3.jpg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2960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569</xdr:row>
      <xdr:rowOff>0</xdr:rowOff>
    </xdr:from>
    <xdr:to>
      <xdr:col>2</xdr:col>
      <xdr:colOff>476250</xdr:colOff>
      <xdr:row>570</xdr:row>
      <xdr:rowOff>76200</xdr:rowOff>
    </xdr:to>
    <xdr:pic>
      <xdr:nvPicPr>
        <xdr:cNvPr id="575" name="Picture 574" descr="https://s.yimg.com/lq/i/us/sp/v/mls/teams/50x50w/tak.gif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3170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570</xdr:row>
      <xdr:rowOff>0</xdr:rowOff>
    </xdr:from>
    <xdr:to>
      <xdr:col>2</xdr:col>
      <xdr:colOff>476250</xdr:colOff>
      <xdr:row>571</xdr:row>
      <xdr:rowOff>76200</xdr:rowOff>
    </xdr:to>
    <xdr:pic>
      <xdr:nvPicPr>
        <xdr:cNvPr id="576" name="Picture 575" descr="https://s.yimg.com/lq/i/us/sp/v/ncaaf/teams/1/50x50w/cco.gif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3570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476250</xdr:colOff>
      <xdr:row>573</xdr:row>
      <xdr:rowOff>57150</xdr:rowOff>
    </xdr:to>
    <xdr:pic>
      <xdr:nvPicPr>
        <xdr:cNvPr id="577" name="Picture 576" descr="https://s.yimg.com/lq/i/us/sp/v/ncaaf/teams/1/50x50w/mmg.gif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3970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572</xdr:row>
      <xdr:rowOff>0</xdr:rowOff>
    </xdr:from>
    <xdr:to>
      <xdr:col>2</xdr:col>
      <xdr:colOff>476250</xdr:colOff>
      <xdr:row>574</xdr:row>
      <xdr:rowOff>57150</xdr:rowOff>
    </xdr:to>
    <xdr:pic>
      <xdr:nvPicPr>
        <xdr:cNvPr id="578" name="Picture 577" descr="https://s.yimg.com/lq/i/us/sp/v/ncaaf/teams/1/50x50w/ttp.gif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4179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2</xdr:col>
      <xdr:colOff>476250</xdr:colOff>
      <xdr:row>575</xdr:row>
      <xdr:rowOff>57150</xdr:rowOff>
    </xdr:to>
    <xdr:pic>
      <xdr:nvPicPr>
        <xdr:cNvPr id="579" name="Picture 578" descr="https://s.yimg.com/lq/i/us/sp/v/ncaaf/teams/1/50x50w/eea.gif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4389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574</xdr:row>
      <xdr:rowOff>0</xdr:rowOff>
    </xdr:from>
    <xdr:to>
      <xdr:col>2</xdr:col>
      <xdr:colOff>476250</xdr:colOff>
      <xdr:row>576</xdr:row>
      <xdr:rowOff>57150</xdr:rowOff>
    </xdr:to>
    <xdr:pic>
      <xdr:nvPicPr>
        <xdr:cNvPr id="580" name="Picture 579" descr="https://s.yimg.com/lq/i/us/sp/v/ncaaf/teams/1/50x50w/kab_3.gif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4599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476250</xdr:colOff>
      <xdr:row>577</xdr:row>
      <xdr:rowOff>57150</xdr:rowOff>
    </xdr:to>
    <xdr:pic>
      <xdr:nvPicPr>
        <xdr:cNvPr id="581" name="Picture 580" descr="https://s.yimg.com/lq/i/us/sp/v/ncaaf/teams/1/50x50w/wwa.gif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4808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476250</xdr:colOff>
      <xdr:row>578</xdr:row>
      <xdr:rowOff>57150</xdr:rowOff>
    </xdr:to>
    <xdr:pic>
      <xdr:nvPicPr>
        <xdr:cNvPr id="582" name="Picture 581" descr="https://s.yimg.com/lq/i/us/sp/v/ncaaf/teams/1/50x50w/vva_1.gif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5018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577</xdr:row>
      <xdr:rowOff>0</xdr:rowOff>
    </xdr:from>
    <xdr:to>
      <xdr:col>2</xdr:col>
      <xdr:colOff>476250</xdr:colOff>
      <xdr:row>579</xdr:row>
      <xdr:rowOff>57150</xdr:rowOff>
    </xdr:to>
    <xdr:pic>
      <xdr:nvPicPr>
        <xdr:cNvPr id="583" name="Picture 582" descr="https://s.yimg.com/lq/i/us/sp/v/ncaaf/teams/1/50x50w/ttl.gif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5227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578</xdr:row>
      <xdr:rowOff>0</xdr:rowOff>
    </xdr:from>
    <xdr:to>
      <xdr:col>2</xdr:col>
      <xdr:colOff>476250</xdr:colOff>
      <xdr:row>579</xdr:row>
      <xdr:rowOff>266700</xdr:rowOff>
    </xdr:to>
    <xdr:pic>
      <xdr:nvPicPr>
        <xdr:cNvPr id="584" name="Picture 583" descr="https://s.yimg.com/lq/i/us/sp/v/ncaaf/teams/1/50x50w/wwq.gif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5437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579</xdr:row>
      <xdr:rowOff>0</xdr:rowOff>
    </xdr:from>
    <xdr:to>
      <xdr:col>2</xdr:col>
      <xdr:colOff>476250</xdr:colOff>
      <xdr:row>580</xdr:row>
      <xdr:rowOff>76200</xdr:rowOff>
    </xdr:to>
    <xdr:pic>
      <xdr:nvPicPr>
        <xdr:cNvPr id="585" name="Picture 584" descr="https://s.yimg.com/lq/i/us/sp/v/ncaaf/teams/1/50x50w/wwc.gif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5646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580</xdr:row>
      <xdr:rowOff>0</xdr:rowOff>
    </xdr:from>
    <xdr:to>
      <xdr:col>2</xdr:col>
      <xdr:colOff>476250</xdr:colOff>
      <xdr:row>582</xdr:row>
      <xdr:rowOff>57150</xdr:rowOff>
    </xdr:to>
    <xdr:pic>
      <xdr:nvPicPr>
        <xdr:cNvPr id="586" name="Picture 585" descr="https://s.yimg.com/xe/ipt/50x50w.gif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6046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581</xdr:row>
      <xdr:rowOff>0</xdr:rowOff>
    </xdr:from>
    <xdr:to>
      <xdr:col>2</xdr:col>
      <xdr:colOff>476250</xdr:colOff>
      <xdr:row>583</xdr:row>
      <xdr:rowOff>57150</xdr:rowOff>
    </xdr:to>
    <xdr:pic>
      <xdr:nvPicPr>
        <xdr:cNvPr id="587" name="Picture 586" descr="https://s.yimg.com/lq/i/us/sp/v/ncaaf/teams/1/50x50w/cbl_1.gif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6256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476250</xdr:colOff>
      <xdr:row>584</xdr:row>
      <xdr:rowOff>57150</xdr:rowOff>
    </xdr:to>
    <xdr:pic>
      <xdr:nvPicPr>
        <xdr:cNvPr id="588" name="Picture 587" descr="https://s.yimg.com/lq/i/us/sp/v/ncaaf/teams/1/50x50w/syc-2.jp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6465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583</xdr:row>
      <xdr:rowOff>0</xdr:rowOff>
    </xdr:from>
    <xdr:to>
      <xdr:col>2</xdr:col>
      <xdr:colOff>476250</xdr:colOff>
      <xdr:row>585</xdr:row>
      <xdr:rowOff>57150</xdr:rowOff>
    </xdr:to>
    <xdr:pic>
      <xdr:nvPicPr>
        <xdr:cNvPr id="589" name="Picture 588" descr="https://s.yimg.com/lq/i/us/sp/v/ncaaf/teams/1/50x50w/ddf.gi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6675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476250</xdr:colOff>
      <xdr:row>586</xdr:row>
      <xdr:rowOff>57150</xdr:rowOff>
    </xdr:to>
    <xdr:pic>
      <xdr:nvPicPr>
        <xdr:cNvPr id="590" name="Picture 589" descr="https://s.yimg.com/xe/ipt/uud_50x50c.gif">
          <a:hlinkClick xmlns:r="http://schemas.openxmlformats.org/officeDocument/2006/relationships" r:id="rId234"/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6885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476250</xdr:colOff>
      <xdr:row>586</xdr:row>
      <xdr:rowOff>266700</xdr:rowOff>
    </xdr:to>
    <xdr:pic>
      <xdr:nvPicPr>
        <xdr:cNvPr id="591" name="Picture 590" descr="https://s.yimg.com/lq/i/us/sp/v/ncaaf/teams/1/50x50w/hhc.gif">
          <a:hlinkClick xmlns:r="http://schemas.openxmlformats.org/officeDocument/2006/relationships" r:id="rId234"/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7094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586</xdr:row>
      <xdr:rowOff>0</xdr:rowOff>
    </xdr:from>
    <xdr:to>
      <xdr:col>2</xdr:col>
      <xdr:colOff>476250</xdr:colOff>
      <xdr:row>587</xdr:row>
      <xdr:rowOff>76200</xdr:rowOff>
    </xdr:to>
    <xdr:pic>
      <xdr:nvPicPr>
        <xdr:cNvPr id="592" name="Picture 591" descr="https://s.yimg.com/lq/i/us/sp/v/ncaaf/teams/1/50x50w/nan_3.gif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7304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587</xdr:row>
      <xdr:rowOff>0</xdr:rowOff>
    </xdr:from>
    <xdr:to>
      <xdr:col>2</xdr:col>
      <xdr:colOff>476250</xdr:colOff>
      <xdr:row>588</xdr:row>
      <xdr:rowOff>152400</xdr:rowOff>
    </xdr:to>
    <xdr:pic>
      <xdr:nvPicPr>
        <xdr:cNvPr id="593" name="Picture 592" descr="https://s.yimg.com/lq/i/us/sp/v/ncaaf/teams/1/50x50w/nns.gif">
          <a:hlinkClick xmlns:r="http://schemas.openxmlformats.org/officeDocument/2006/relationships" r:id="rId234"/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7704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588</xdr:row>
      <xdr:rowOff>0</xdr:rowOff>
    </xdr:from>
    <xdr:to>
      <xdr:col>2</xdr:col>
      <xdr:colOff>476250</xdr:colOff>
      <xdr:row>590</xdr:row>
      <xdr:rowOff>57150</xdr:rowOff>
    </xdr:to>
    <xdr:pic>
      <xdr:nvPicPr>
        <xdr:cNvPr id="594" name="Picture 593" descr="https://s.yimg.com/lq/i/us/sp/v/ncaaf/teams/1/50x50w/nnf_2.gif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8028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476250</xdr:colOff>
      <xdr:row>591</xdr:row>
      <xdr:rowOff>57150</xdr:rowOff>
    </xdr:to>
    <xdr:pic>
      <xdr:nvPicPr>
        <xdr:cNvPr id="595" name="Picture 594" descr="https://s.yimg.com/lq/i/us/sp/v/ncaaf/teams/unlv/unlv_50x50w.png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8237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590</xdr:row>
      <xdr:rowOff>0</xdr:rowOff>
    </xdr:from>
    <xdr:to>
      <xdr:col>2</xdr:col>
      <xdr:colOff>476250</xdr:colOff>
      <xdr:row>591</xdr:row>
      <xdr:rowOff>266700</xdr:rowOff>
    </xdr:to>
    <xdr:pic>
      <xdr:nvPicPr>
        <xdr:cNvPr id="596" name="Picture 595" descr="https://s.yimg.com/lq/i/us/sp/v/ncaab/teams/20080127/50x50w/nml3.gif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8447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591</xdr:row>
      <xdr:rowOff>0</xdr:rowOff>
    </xdr:from>
    <xdr:to>
      <xdr:col>2</xdr:col>
      <xdr:colOff>476250</xdr:colOff>
      <xdr:row>592</xdr:row>
      <xdr:rowOff>152400</xdr:rowOff>
    </xdr:to>
    <xdr:pic>
      <xdr:nvPicPr>
        <xdr:cNvPr id="597" name="Picture 596" descr="https://s.yimg.com/lq/i/us/sp/v/ncaaf/teams/1/50x50w/eef.gif">
          <a:hlinkClick xmlns:r="http://schemas.openxmlformats.org/officeDocument/2006/relationships" r:id="rId234"/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8656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2</xdr:col>
      <xdr:colOff>476250</xdr:colOff>
      <xdr:row>593</xdr:row>
      <xdr:rowOff>266700</xdr:rowOff>
    </xdr:to>
    <xdr:pic>
      <xdr:nvPicPr>
        <xdr:cNvPr id="598" name="Picture 597" descr="https://s.yimg.com/lq/i/us/sp/v/ncaaf/teams/1/50x50w/kkc.gif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8980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593</xdr:row>
      <xdr:rowOff>0</xdr:rowOff>
    </xdr:from>
    <xdr:to>
      <xdr:col>2</xdr:col>
      <xdr:colOff>476250</xdr:colOff>
      <xdr:row>594</xdr:row>
      <xdr:rowOff>76200</xdr:rowOff>
    </xdr:to>
    <xdr:pic>
      <xdr:nvPicPr>
        <xdr:cNvPr id="599" name="Picture 598" descr="https://s.yimg.com/lq/i/us/sp/v/ncaaf/teams/1/50x50w/llg_2.gif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9190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476250</xdr:colOff>
      <xdr:row>595</xdr:row>
      <xdr:rowOff>266700</xdr:rowOff>
    </xdr:to>
    <xdr:pic>
      <xdr:nvPicPr>
        <xdr:cNvPr id="600" name="Picture 599" descr="https://s.yimg.com/lq/i/us/sp/v/ncaaf/teams/1/50x50w/ffe.gif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9590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595</xdr:row>
      <xdr:rowOff>0</xdr:rowOff>
    </xdr:from>
    <xdr:to>
      <xdr:col>2</xdr:col>
      <xdr:colOff>476250</xdr:colOff>
      <xdr:row>596</xdr:row>
      <xdr:rowOff>76200</xdr:rowOff>
    </xdr:to>
    <xdr:pic>
      <xdr:nvPicPr>
        <xdr:cNvPr id="601" name="Picture 600" descr="https://s.yimg.com/lq/i/us/sp/v/ncaaf/teams/1/50x50w/sso_2.gif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49799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596</xdr:row>
      <xdr:rowOff>0</xdr:rowOff>
    </xdr:from>
    <xdr:to>
      <xdr:col>2</xdr:col>
      <xdr:colOff>476250</xdr:colOff>
      <xdr:row>596</xdr:row>
      <xdr:rowOff>476250</xdr:rowOff>
    </xdr:to>
    <xdr:pic>
      <xdr:nvPicPr>
        <xdr:cNvPr id="602" name="Picture 601" descr="https://s.yimg.com/lq/i/us/sp/v/ncaaf/teams/1/50x50w/nnn_2.gif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0199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597</xdr:row>
      <xdr:rowOff>0</xdr:rowOff>
    </xdr:from>
    <xdr:to>
      <xdr:col>2</xdr:col>
      <xdr:colOff>476250</xdr:colOff>
      <xdr:row>598</xdr:row>
      <xdr:rowOff>76200</xdr:rowOff>
    </xdr:to>
    <xdr:pic>
      <xdr:nvPicPr>
        <xdr:cNvPr id="603" name="Picture 602" descr="https://s.yimg.com/lq/i/us/sp/v/ncaaf/teams/1/50x50w/nnv.gif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0790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598</xdr:row>
      <xdr:rowOff>0</xdr:rowOff>
    </xdr:from>
    <xdr:to>
      <xdr:col>2</xdr:col>
      <xdr:colOff>476250</xdr:colOff>
      <xdr:row>600</xdr:row>
      <xdr:rowOff>57150</xdr:rowOff>
    </xdr:to>
    <xdr:pic>
      <xdr:nvPicPr>
        <xdr:cNvPr id="604" name="Picture 603" descr="https://s.yimg.com/lq/i/us/sp/v/ncaaf/teams/1/50x50w/rrb2.gif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1190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476250</xdr:colOff>
      <xdr:row>601</xdr:row>
      <xdr:rowOff>57150</xdr:rowOff>
    </xdr:to>
    <xdr:pic>
      <xdr:nvPicPr>
        <xdr:cNvPr id="605" name="Picture 604" descr="https://s.yimg.com/lq/i/us/sp/v/ncaaf/teams/1/50x50w/tts_2.gif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1399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600</xdr:row>
      <xdr:rowOff>0</xdr:rowOff>
    </xdr:from>
    <xdr:to>
      <xdr:col>2</xdr:col>
      <xdr:colOff>476250</xdr:colOff>
      <xdr:row>602</xdr:row>
      <xdr:rowOff>57150</xdr:rowOff>
    </xdr:to>
    <xdr:pic>
      <xdr:nvPicPr>
        <xdr:cNvPr id="606" name="Picture 605" descr="https://s.yimg.com/lq/i/us/sp/v/ncaaf/teams/1/50x50w/ttt.gif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1609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601</xdr:row>
      <xdr:rowOff>0</xdr:rowOff>
    </xdr:from>
    <xdr:to>
      <xdr:col>2</xdr:col>
      <xdr:colOff>476250</xdr:colOff>
      <xdr:row>603</xdr:row>
      <xdr:rowOff>57150</xdr:rowOff>
    </xdr:to>
    <xdr:pic>
      <xdr:nvPicPr>
        <xdr:cNvPr id="607" name="Picture 606" descr="https://s.yimg.com/lq/i/us/sp/v/ncaaf/teams/1/50x50w/uub.gif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1818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602</xdr:row>
      <xdr:rowOff>0</xdr:rowOff>
    </xdr:from>
    <xdr:to>
      <xdr:col>2</xdr:col>
      <xdr:colOff>476250</xdr:colOff>
      <xdr:row>604</xdr:row>
      <xdr:rowOff>57150</xdr:rowOff>
    </xdr:to>
    <xdr:pic>
      <xdr:nvPicPr>
        <xdr:cNvPr id="608" name="Picture 607" descr="https://s.yimg.com/lq/i/us/sp/v/ncaaf/teams/1/50x50w/ffa.gif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2028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603</xdr:row>
      <xdr:rowOff>0</xdr:rowOff>
    </xdr:from>
    <xdr:to>
      <xdr:col>2</xdr:col>
      <xdr:colOff>476250</xdr:colOff>
      <xdr:row>605</xdr:row>
      <xdr:rowOff>57150</xdr:rowOff>
    </xdr:to>
    <xdr:pic>
      <xdr:nvPicPr>
        <xdr:cNvPr id="609" name="Picture 608" descr="https://s.yimg.com/lq/i/us/sp/v/ncaaf/teams/1/50x50w/tth.gif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2238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476250</xdr:colOff>
      <xdr:row>606</xdr:row>
      <xdr:rowOff>57150</xdr:rowOff>
    </xdr:to>
    <xdr:pic>
      <xdr:nvPicPr>
        <xdr:cNvPr id="610" name="Picture 609" descr="https://s.yimg.com/lq/i/us/sp/v/ncaaf/teams/1/50x50w/aar.gif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2447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605</xdr:row>
      <xdr:rowOff>0</xdr:rowOff>
    </xdr:from>
    <xdr:to>
      <xdr:col>2</xdr:col>
      <xdr:colOff>476250</xdr:colOff>
      <xdr:row>607</xdr:row>
      <xdr:rowOff>57150</xdr:rowOff>
    </xdr:to>
    <xdr:pic>
      <xdr:nvPicPr>
        <xdr:cNvPr id="611" name="Picture 610" descr="https://s.yimg.com/lq/i/us/sp/v/ncaaf/teams/1/50x50w/aad_4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2657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606</xdr:row>
      <xdr:rowOff>0</xdr:rowOff>
    </xdr:from>
    <xdr:to>
      <xdr:col>2</xdr:col>
      <xdr:colOff>476250</xdr:colOff>
      <xdr:row>608</xdr:row>
      <xdr:rowOff>57150</xdr:rowOff>
    </xdr:to>
    <xdr:pic>
      <xdr:nvPicPr>
        <xdr:cNvPr id="612" name="Picture 611" descr="https://s.yimg.com/lq/i/us/sp/v/ncaaf/teams/1/50x50w/lli_2.gif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2866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607</xdr:row>
      <xdr:rowOff>0</xdr:rowOff>
    </xdr:from>
    <xdr:to>
      <xdr:col>2</xdr:col>
      <xdr:colOff>476250</xdr:colOff>
      <xdr:row>609</xdr:row>
      <xdr:rowOff>57150</xdr:rowOff>
    </xdr:to>
    <xdr:pic>
      <xdr:nvPicPr>
        <xdr:cNvPr id="613" name="Picture 612" descr="https://s.yimg.com/lq/i/us/sp/v/ncaaf/teams/1/50x50w/ooc.gif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3076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608</xdr:row>
      <xdr:rowOff>0</xdr:rowOff>
    </xdr:from>
    <xdr:to>
      <xdr:col>2</xdr:col>
      <xdr:colOff>476250</xdr:colOff>
      <xdr:row>610</xdr:row>
      <xdr:rowOff>57150</xdr:rowOff>
    </xdr:to>
    <xdr:pic>
      <xdr:nvPicPr>
        <xdr:cNvPr id="614" name="Picture 613" descr="https://s.yimg.com/lq/i/us/sp/v/ncaaf/teams/1/50x50w/uua.gif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3285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609</xdr:row>
      <xdr:rowOff>0</xdr:rowOff>
    </xdr:from>
    <xdr:to>
      <xdr:col>2</xdr:col>
      <xdr:colOff>476250</xdr:colOff>
      <xdr:row>611</xdr:row>
      <xdr:rowOff>57150</xdr:rowOff>
    </xdr:to>
    <xdr:pic>
      <xdr:nvPicPr>
        <xdr:cNvPr id="615" name="Picture 614" descr="https://s.yimg.com/lq/i/us/sp/v/ncaaf/teams/1/50x50w/ttd.gif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3495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610</xdr:row>
      <xdr:rowOff>0</xdr:rowOff>
    </xdr:from>
    <xdr:to>
      <xdr:col>2</xdr:col>
      <xdr:colOff>476250</xdr:colOff>
      <xdr:row>612</xdr:row>
      <xdr:rowOff>57150</xdr:rowOff>
    </xdr:to>
    <xdr:pic>
      <xdr:nvPicPr>
        <xdr:cNvPr id="616" name="Picture 615" descr="https://s.yimg.com/lq/i/us/sp/v/ncaaf/teams/1/50x50w/ffc.gif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3704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611</xdr:row>
      <xdr:rowOff>0</xdr:rowOff>
    </xdr:from>
    <xdr:to>
      <xdr:col>2</xdr:col>
      <xdr:colOff>476250</xdr:colOff>
      <xdr:row>613</xdr:row>
      <xdr:rowOff>57150</xdr:rowOff>
    </xdr:to>
    <xdr:pic>
      <xdr:nvPicPr>
        <xdr:cNvPr id="617" name="Picture 616" descr="https://s.yimg.com/lq/i/us/sp/v/ncaaf/teams/1/50x50w/ccd_2.gif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3914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476250</xdr:colOff>
      <xdr:row>614</xdr:row>
      <xdr:rowOff>57150</xdr:rowOff>
    </xdr:to>
    <xdr:pic>
      <xdr:nvPicPr>
        <xdr:cNvPr id="618" name="Picture 617" descr="https://s.yimg.com/lq/i/us/sp/v/ncaaf/teams/1/50x50w/ppb_2.gif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4124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613</xdr:row>
      <xdr:rowOff>0</xdr:rowOff>
    </xdr:from>
    <xdr:to>
      <xdr:col>2</xdr:col>
      <xdr:colOff>476250</xdr:colOff>
      <xdr:row>614</xdr:row>
      <xdr:rowOff>266700</xdr:rowOff>
    </xdr:to>
    <xdr:pic>
      <xdr:nvPicPr>
        <xdr:cNvPr id="619" name="Picture 618" descr="https://s.yimg.com/lq/i/us/sp/v/ncaaf/teams/1/50x50w/ooe.gif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4333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614</xdr:row>
      <xdr:rowOff>0</xdr:rowOff>
    </xdr:from>
    <xdr:to>
      <xdr:col>2</xdr:col>
      <xdr:colOff>476250</xdr:colOff>
      <xdr:row>615</xdr:row>
      <xdr:rowOff>76200</xdr:rowOff>
    </xdr:to>
    <xdr:pic>
      <xdr:nvPicPr>
        <xdr:cNvPr id="620" name="Picture 619" descr="https://s.yimg.com/lq/i/us/sp/v/ncaaf/teams/1/50x50w/nnb2.gif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4543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615</xdr:row>
      <xdr:rowOff>0</xdr:rowOff>
    </xdr:from>
    <xdr:to>
      <xdr:col>2</xdr:col>
      <xdr:colOff>476250</xdr:colOff>
      <xdr:row>617</xdr:row>
      <xdr:rowOff>57150</xdr:rowOff>
    </xdr:to>
    <xdr:pic>
      <xdr:nvPicPr>
        <xdr:cNvPr id="621" name="Picture 620" descr="https://s.yimg.com/lq/i/us/sp/v/ncaaf/teams/1/50x50w/nnx.gif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4943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616</xdr:row>
      <xdr:rowOff>0</xdr:rowOff>
    </xdr:from>
    <xdr:to>
      <xdr:col>2</xdr:col>
      <xdr:colOff>476250</xdr:colOff>
      <xdr:row>618</xdr:row>
      <xdr:rowOff>57150</xdr:rowOff>
    </xdr:to>
    <xdr:pic>
      <xdr:nvPicPr>
        <xdr:cNvPr id="622" name="Picture 621" descr="https://s.yimg.com/lq/i/us/sp/v/ncaaf/teams/1/50x50w/ggb.gif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5152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476250</xdr:colOff>
      <xdr:row>619</xdr:row>
      <xdr:rowOff>57150</xdr:rowOff>
    </xdr:to>
    <xdr:pic>
      <xdr:nvPicPr>
        <xdr:cNvPr id="623" name="Picture 622" descr="https://s.yimg.com/lq/i/us/sp/v/ncaaf/teams/1/50x50w/mmi.gif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5362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618</xdr:row>
      <xdr:rowOff>0</xdr:rowOff>
    </xdr:from>
    <xdr:to>
      <xdr:col>2</xdr:col>
      <xdr:colOff>476250</xdr:colOff>
      <xdr:row>620</xdr:row>
      <xdr:rowOff>57150</xdr:rowOff>
    </xdr:to>
    <xdr:pic>
      <xdr:nvPicPr>
        <xdr:cNvPr id="624" name="Picture 623" descr="https://s.yimg.com/lq/i/us/sp/v/ncaaf/teams/1/50x50w/ttj.gif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5571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619</xdr:row>
      <xdr:rowOff>0</xdr:rowOff>
    </xdr:from>
    <xdr:to>
      <xdr:col>2</xdr:col>
      <xdr:colOff>476250</xdr:colOff>
      <xdr:row>621</xdr:row>
      <xdr:rowOff>57150</xdr:rowOff>
    </xdr:to>
    <xdr:pic>
      <xdr:nvPicPr>
        <xdr:cNvPr id="625" name="Picture 624" descr="https://s.yimg.com/lq/i/us/sp/v/ncaaf/teams/1/50x50w/mmo_2.gif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5781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620</xdr:row>
      <xdr:rowOff>0</xdr:rowOff>
    </xdr:from>
    <xdr:to>
      <xdr:col>2</xdr:col>
      <xdr:colOff>476250</xdr:colOff>
      <xdr:row>622</xdr:row>
      <xdr:rowOff>57150</xdr:rowOff>
    </xdr:to>
    <xdr:pic>
      <xdr:nvPicPr>
        <xdr:cNvPr id="626" name="Picture 625" descr="https://s.yimg.com/lq/i/us/sp/v/ncaaf/teams/1/50x50w/ccl.gif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5990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621</xdr:row>
      <xdr:rowOff>0</xdr:rowOff>
    </xdr:from>
    <xdr:to>
      <xdr:col>2</xdr:col>
      <xdr:colOff>476250</xdr:colOff>
      <xdr:row>623</xdr:row>
      <xdr:rowOff>57150</xdr:rowOff>
    </xdr:to>
    <xdr:pic>
      <xdr:nvPicPr>
        <xdr:cNvPr id="627" name="Picture 626" descr="https://s.yimg.com/xe/ipt/50x50_mmk.p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6200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476250</xdr:colOff>
      <xdr:row>624</xdr:row>
      <xdr:rowOff>57150</xdr:rowOff>
    </xdr:to>
    <xdr:pic>
      <xdr:nvPicPr>
        <xdr:cNvPr id="628" name="Picture 627" descr="https://s.yimg.com/lq/i/us/sp/v/ncaaf/teams/1/50x50w/mms_2.gif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6410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623</xdr:row>
      <xdr:rowOff>0</xdr:rowOff>
    </xdr:from>
    <xdr:to>
      <xdr:col>2</xdr:col>
      <xdr:colOff>476250</xdr:colOff>
      <xdr:row>625</xdr:row>
      <xdr:rowOff>57150</xdr:rowOff>
    </xdr:to>
    <xdr:pic>
      <xdr:nvPicPr>
        <xdr:cNvPr id="629" name="Picture 628" descr="https://s.yimg.com/xe/i/us/sp/v/ncaaf/teams/20131113/84/300x300/nnd_50x50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6619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624</xdr:row>
      <xdr:rowOff>0</xdr:rowOff>
    </xdr:from>
    <xdr:to>
      <xdr:col>2</xdr:col>
      <xdr:colOff>476250</xdr:colOff>
      <xdr:row>625</xdr:row>
      <xdr:rowOff>266700</xdr:rowOff>
    </xdr:to>
    <xdr:pic>
      <xdr:nvPicPr>
        <xdr:cNvPr id="630" name="Picture 629" descr="https://s.yimg.com/lq/i/us/sp/v/ncaaf/teams/1/50x50w/vvd.gif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6829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625</xdr:row>
      <xdr:rowOff>0</xdr:rowOff>
    </xdr:from>
    <xdr:to>
      <xdr:col>2</xdr:col>
      <xdr:colOff>476250</xdr:colOff>
      <xdr:row>626</xdr:row>
      <xdr:rowOff>76200</xdr:rowOff>
    </xdr:to>
    <xdr:pic>
      <xdr:nvPicPr>
        <xdr:cNvPr id="631" name="Picture 630" descr="https://s.yimg.com/lq/i/us/sp/v/ncaaf/teams/1/50x50w/ssi.gif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7038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626</xdr:row>
      <xdr:rowOff>0</xdr:rowOff>
    </xdr:from>
    <xdr:to>
      <xdr:col>2</xdr:col>
      <xdr:colOff>476250</xdr:colOff>
      <xdr:row>628</xdr:row>
      <xdr:rowOff>57150</xdr:rowOff>
    </xdr:to>
    <xdr:pic>
      <xdr:nvPicPr>
        <xdr:cNvPr id="632" name="Picture 631" descr="https://s.yimg.com/lq/i/us/sp/v/ncaaf/teams/1/50x50w/oob.gi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7438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476250</xdr:colOff>
      <xdr:row>629</xdr:row>
      <xdr:rowOff>57150</xdr:rowOff>
    </xdr:to>
    <xdr:pic>
      <xdr:nvPicPr>
        <xdr:cNvPr id="633" name="Picture 632" descr="https://s.yimg.com/lq/i/us/sp/v/ncaaf/teams/1/50x50w/sss3.gif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7648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2</xdr:col>
      <xdr:colOff>476250</xdr:colOff>
      <xdr:row>630</xdr:row>
      <xdr:rowOff>57150</xdr:rowOff>
    </xdr:to>
    <xdr:pic>
      <xdr:nvPicPr>
        <xdr:cNvPr id="634" name="Picture 633" descr="https://s.yimg.com/lq/i/us/sp/v/ncaaf/teams/1/50x50w/wwh.gif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7857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629</xdr:row>
      <xdr:rowOff>0</xdr:rowOff>
    </xdr:from>
    <xdr:to>
      <xdr:col>2</xdr:col>
      <xdr:colOff>476250</xdr:colOff>
      <xdr:row>630</xdr:row>
      <xdr:rowOff>266700</xdr:rowOff>
    </xdr:to>
    <xdr:pic>
      <xdr:nvPicPr>
        <xdr:cNvPr id="635" name="Picture 634" descr="https://s.yimg.com/lq/i/us/sp/v/ncaaf/teams/1/50x50w/was-2.jp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8067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2</xdr:col>
      <xdr:colOff>476250</xdr:colOff>
      <xdr:row>631</xdr:row>
      <xdr:rowOff>76200</xdr:rowOff>
    </xdr:to>
    <xdr:pic>
      <xdr:nvPicPr>
        <xdr:cNvPr id="636" name="Picture 635" descr="https://s.yimg.com/lq/i/us/sp/v/mls/teams/50x50w/nc-2.gif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8276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631</xdr:row>
      <xdr:rowOff>0</xdr:rowOff>
    </xdr:from>
    <xdr:to>
      <xdr:col>2</xdr:col>
      <xdr:colOff>476250</xdr:colOff>
      <xdr:row>632</xdr:row>
      <xdr:rowOff>76200</xdr:rowOff>
    </xdr:to>
    <xdr:pic>
      <xdr:nvPicPr>
        <xdr:cNvPr id="637" name="Picture 636" descr="https://s.yimg.com/xe/ipt/50x50w_mmk2.gi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8676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476250</xdr:colOff>
      <xdr:row>633</xdr:row>
      <xdr:rowOff>76200</xdr:rowOff>
    </xdr:to>
    <xdr:pic>
      <xdr:nvPicPr>
        <xdr:cNvPr id="638" name="Picture 637" descr="https://s.yimg.com/lq/i/us/sp/v/ncaaf/teams/1/50x50w/ood.gif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9077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2</xdr:col>
      <xdr:colOff>476250</xdr:colOff>
      <xdr:row>635</xdr:row>
      <xdr:rowOff>57150</xdr:rowOff>
    </xdr:to>
    <xdr:pic>
      <xdr:nvPicPr>
        <xdr:cNvPr id="639" name="Picture 638" descr="https://s.yimg.com/lq/i/us/sp/v/ncaaf/teams/1/50x50w/uuc.gif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9477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634</xdr:row>
      <xdr:rowOff>0</xdr:rowOff>
    </xdr:from>
    <xdr:to>
      <xdr:col>2</xdr:col>
      <xdr:colOff>476250</xdr:colOff>
      <xdr:row>635</xdr:row>
      <xdr:rowOff>266700</xdr:rowOff>
    </xdr:to>
    <xdr:pic>
      <xdr:nvPicPr>
        <xdr:cNvPr id="640" name="Picture 639" descr="https://s.yimg.com/lq/i/us/sp/v/ncaaf/teams/1/50x50w/ppd_1.gif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9686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635</xdr:row>
      <xdr:rowOff>0</xdr:rowOff>
    </xdr:from>
    <xdr:to>
      <xdr:col>2</xdr:col>
      <xdr:colOff>476250</xdr:colOff>
      <xdr:row>635</xdr:row>
      <xdr:rowOff>476250</xdr:rowOff>
    </xdr:to>
    <xdr:pic>
      <xdr:nvPicPr>
        <xdr:cNvPr id="641" name="Picture 640" descr="https://s.yimg.com/lq/i/us/sp/v/ncaaf/teams/1/50x50w/nnn_2.gif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59896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636</xdr:row>
      <xdr:rowOff>0</xdr:rowOff>
    </xdr:from>
    <xdr:to>
      <xdr:col>2</xdr:col>
      <xdr:colOff>476250</xdr:colOff>
      <xdr:row>638</xdr:row>
      <xdr:rowOff>57150</xdr:rowOff>
    </xdr:to>
    <xdr:pic>
      <xdr:nvPicPr>
        <xdr:cNvPr id="642" name="Picture 641" descr="https://s.yimg.com/lq/i/us/sp/v/ncaaf/teams/1/50x50w/asu-2w.jpg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0486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637</xdr:row>
      <xdr:rowOff>0</xdr:rowOff>
    </xdr:from>
    <xdr:to>
      <xdr:col>2</xdr:col>
      <xdr:colOff>476250</xdr:colOff>
      <xdr:row>639</xdr:row>
      <xdr:rowOff>57150</xdr:rowOff>
    </xdr:to>
    <xdr:pic>
      <xdr:nvPicPr>
        <xdr:cNvPr id="643" name="Picture 642" descr="https://s.yimg.com/lq/i/us/sp/v/ncaaf/teams/1/50x50w/mmd.gif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0696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638</xdr:row>
      <xdr:rowOff>0</xdr:rowOff>
    </xdr:from>
    <xdr:to>
      <xdr:col>2</xdr:col>
      <xdr:colOff>476250</xdr:colOff>
      <xdr:row>639</xdr:row>
      <xdr:rowOff>266700</xdr:rowOff>
    </xdr:to>
    <xdr:pic>
      <xdr:nvPicPr>
        <xdr:cNvPr id="644" name="Picture 643" descr="https://s.yimg.com/lq/i/us/sp/v/ncaaf/teams/1/50x50w/aal.gif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0905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639</xdr:row>
      <xdr:rowOff>0</xdr:rowOff>
    </xdr:from>
    <xdr:to>
      <xdr:col>2</xdr:col>
      <xdr:colOff>476250</xdr:colOff>
      <xdr:row>640</xdr:row>
      <xdr:rowOff>76200</xdr:rowOff>
    </xdr:to>
    <xdr:pic>
      <xdr:nvPicPr>
        <xdr:cNvPr id="645" name="Picture 644" descr="https://s.yimg.com/lq/i/us/sp/v/ncaaf/teams/1/50x50w/wwl.gif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1115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476250</xdr:colOff>
      <xdr:row>641</xdr:row>
      <xdr:rowOff>76200</xdr:rowOff>
    </xdr:to>
    <xdr:pic>
      <xdr:nvPicPr>
        <xdr:cNvPr id="646" name="Picture 645" descr="https://s.yimg.com/lq/i/us/sp/v/ncaaf/teams/1/50x50w/mmq_2.gi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1515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641</xdr:row>
      <xdr:rowOff>0</xdr:rowOff>
    </xdr:from>
    <xdr:to>
      <xdr:col>2</xdr:col>
      <xdr:colOff>476250</xdr:colOff>
      <xdr:row>643</xdr:row>
      <xdr:rowOff>57150</xdr:rowOff>
    </xdr:to>
    <xdr:pic>
      <xdr:nvPicPr>
        <xdr:cNvPr id="647" name="Picture 646" descr="https://s.yimg.com/lq/i/us/sp/v/ncaaf/teams/1/50x50w/bbb.gif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1915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642</xdr:row>
      <xdr:rowOff>0</xdr:rowOff>
    </xdr:from>
    <xdr:to>
      <xdr:col>2</xdr:col>
      <xdr:colOff>476250</xdr:colOff>
      <xdr:row>643</xdr:row>
      <xdr:rowOff>266700</xdr:rowOff>
    </xdr:to>
    <xdr:pic>
      <xdr:nvPicPr>
        <xdr:cNvPr id="648" name="Picture 647" descr="https://s.yimg.com/lq/i/us/sp/v/ncaaf/teams/1/50x50w/aab.gif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2125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2</xdr:col>
      <xdr:colOff>476250</xdr:colOff>
      <xdr:row>644</xdr:row>
      <xdr:rowOff>76200</xdr:rowOff>
    </xdr:to>
    <xdr:pic>
      <xdr:nvPicPr>
        <xdr:cNvPr id="649" name="Picture 648" descr="https://s.yimg.com/xe/ipt/50x50c.9.gif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2334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2</xdr:col>
      <xdr:colOff>476250</xdr:colOff>
      <xdr:row>646</xdr:row>
      <xdr:rowOff>57150</xdr:rowOff>
    </xdr:to>
    <xdr:pic>
      <xdr:nvPicPr>
        <xdr:cNvPr id="650" name="Picture 649" descr="https://s.yimg.com/lq/i/us/sp/v/ncaaf/teams/1/50x50w/tto.gif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2734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476250</xdr:colOff>
      <xdr:row>647</xdr:row>
      <xdr:rowOff>57150</xdr:rowOff>
    </xdr:to>
    <xdr:pic>
      <xdr:nvPicPr>
        <xdr:cNvPr id="651" name="Picture 650" descr="https://s.yimg.com/lq/i/us/sp/v/ncaaf/teams/1/50x50w/iig.gif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2944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646</xdr:row>
      <xdr:rowOff>0</xdr:rowOff>
    </xdr:from>
    <xdr:to>
      <xdr:col>2</xdr:col>
      <xdr:colOff>476250</xdr:colOff>
      <xdr:row>648</xdr:row>
      <xdr:rowOff>57150</xdr:rowOff>
    </xdr:to>
    <xdr:pic>
      <xdr:nvPicPr>
        <xdr:cNvPr id="652" name="Picture 651" descr="https://s.yimg.com/lq/i/us/sp/v/ncaaf/teams/1/50x50w/ggc.gif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3153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647</xdr:row>
      <xdr:rowOff>0</xdr:rowOff>
    </xdr:from>
    <xdr:to>
      <xdr:col>2</xdr:col>
      <xdr:colOff>476250</xdr:colOff>
      <xdr:row>649</xdr:row>
      <xdr:rowOff>57150</xdr:rowOff>
    </xdr:to>
    <xdr:pic>
      <xdr:nvPicPr>
        <xdr:cNvPr id="653" name="Picture 652" descr="https://s.yimg.com/xe/ipt/oregon_state_50x50.png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3363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648</xdr:row>
      <xdr:rowOff>0</xdr:rowOff>
    </xdr:from>
    <xdr:to>
      <xdr:col>2</xdr:col>
      <xdr:colOff>476250</xdr:colOff>
      <xdr:row>650</xdr:row>
      <xdr:rowOff>57150</xdr:rowOff>
    </xdr:to>
    <xdr:pic>
      <xdr:nvPicPr>
        <xdr:cNvPr id="654" name="Picture 653" descr="https://s.yimg.com/xe/ipt/50x50w.gif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3572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649</xdr:row>
      <xdr:rowOff>0</xdr:rowOff>
    </xdr:from>
    <xdr:to>
      <xdr:col>2</xdr:col>
      <xdr:colOff>476250</xdr:colOff>
      <xdr:row>650</xdr:row>
      <xdr:rowOff>266700</xdr:rowOff>
    </xdr:to>
    <xdr:pic>
      <xdr:nvPicPr>
        <xdr:cNvPr id="655" name="Picture 654" descr="https://s.yimg.com/xe/ipt/50x50c.8.gif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3782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2</xdr:col>
      <xdr:colOff>476250</xdr:colOff>
      <xdr:row>651</xdr:row>
      <xdr:rowOff>76200</xdr:rowOff>
    </xdr:to>
    <xdr:pic>
      <xdr:nvPicPr>
        <xdr:cNvPr id="656" name="Picture 655" descr="https://s.yimg.com/lq/i/us/sp/v/ncaaf/teams/1/50x50w/bbf.gif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3991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651</xdr:row>
      <xdr:rowOff>0</xdr:rowOff>
    </xdr:from>
    <xdr:to>
      <xdr:col>2</xdr:col>
      <xdr:colOff>476250</xdr:colOff>
      <xdr:row>653</xdr:row>
      <xdr:rowOff>57150</xdr:rowOff>
    </xdr:to>
    <xdr:pic>
      <xdr:nvPicPr>
        <xdr:cNvPr id="657" name="Picture 656" descr="https://s.yimg.com/lq/i/us/sp/v/ncaaf/teams/1/50x50w/llh2.gif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4391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652</xdr:row>
      <xdr:rowOff>0</xdr:rowOff>
    </xdr:from>
    <xdr:to>
      <xdr:col>2</xdr:col>
      <xdr:colOff>476250</xdr:colOff>
      <xdr:row>654</xdr:row>
      <xdr:rowOff>57150</xdr:rowOff>
    </xdr:to>
    <xdr:pic>
      <xdr:nvPicPr>
        <xdr:cNvPr id="658" name="Picture 657" descr="https://s.yimg.com/lq/i/us/sp/v/ncaaf/teams/1/50x50w/aan_3.gif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4601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653</xdr:row>
      <xdr:rowOff>0</xdr:rowOff>
    </xdr:from>
    <xdr:to>
      <xdr:col>2</xdr:col>
      <xdr:colOff>476250</xdr:colOff>
      <xdr:row>655</xdr:row>
      <xdr:rowOff>57150</xdr:rowOff>
    </xdr:to>
    <xdr:pic>
      <xdr:nvPicPr>
        <xdr:cNvPr id="659" name="Picture 658" descr="https://s.yimg.com/lq/i/us/sp/v/ncaaf/teams/1/50x50w/kkd.gif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4811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654</xdr:row>
      <xdr:rowOff>0</xdr:rowOff>
    </xdr:from>
    <xdr:to>
      <xdr:col>2</xdr:col>
      <xdr:colOff>476250</xdr:colOff>
      <xdr:row>656</xdr:row>
      <xdr:rowOff>57150</xdr:rowOff>
    </xdr:to>
    <xdr:pic>
      <xdr:nvPicPr>
        <xdr:cNvPr id="660" name="Picture 659" descr="https://s.yimg.com/lq/i/us/sp/v/ncaaf/teams/1/50x50w/mmn_1.gif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5020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476250</xdr:colOff>
      <xdr:row>656</xdr:row>
      <xdr:rowOff>266700</xdr:rowOff>
    </xdr:to>
    <xdr:pic>
      <xdr:nvPicPr>
        <xdr:cNvPr id="661" name="Picture 660" descr="https://s.yimg.com/lq/i/us/sp/v/ncaaf/teams/1/50x50w/ffe.gif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5230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656</xdr:row>
      <xdr:rowOff>0</xdr:rowOff>
    </xdr:from>
    <xdr:to>
      <xdr:col>2</xdr:col>
      <xdr:colOff>476250</xdr:colOff>
      <xdr:row>657</xdr:row>
      <xdr:rowOff>76200</xdr:rowOff>
    </xdr:to>
    <xdr:pic>
      <xdr:nvPicPr>
        <xdr:cNvPr id="662" name="Picture 661" descr="https://s.yimg.com/lq/i/us/sp/v/ncaaf/teams/1/50x50w/sso_2.gif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5439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657</xdr:row>
      <xdr:rowOff>0</xdr:rowOff>
    </xdr:from>
    <xdr:to>
      <xdr:col>2</xdr:col>
      <xdr:colOff>476250</xdr:colOff>
      <xdr:row>659</xdr:row>
      <xdr:rowOff>57150</xdr:rowOff>
    </xdr:to>
    <xdr:pic>
      <xdr:nvPicPr>
        <xdr:cNvPr id="663" name="Picture 662" descr="https://s.yimg.com/lq/i/us/sp/v/ncaaf/teams/1/50x50w/ppj.gif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5839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2</xdr:col>
      <xdr:colOff>476250</xdr:colOff>
      <xdr:row>660</xdr:row>
      <xdr:rowOff>57150</xdr:rowOff>
    </xdr:to>
    <xdr:pic>
      <xdr:nvPicPr>
        <xdr:cNvPr id="664" name="Picture 663" descr="https://s.yimg.com/lq/i/us/sp/v/ncaaf/teams/1/50x50w/kka.gif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6049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659</xdr:row>
      <xdr:rowOff>0</xdr:rowOff>
    </xdr:from>
    <xdr:to>
      <xdr:col>2</xdr:col>
      <xdr:colOff>476250</xdr:colOff>
      <xdr:row>661</xdr:row>
      <xdr:rowOff>57150</xdr:rowOff>
    </xdr:to>
    <xdr:pic>
      <xdr:nvPicPr>
        <xdr:cNvPr id="665" name="Picture 664" descr="https://s.yimg.com/xe/ipt/50x50c_ucf.png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6258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476250</xdr:colOff>
      <xdr:row>661</xdr:row>
      <xdr:rowOff>266700</xdr:rowOff>
    </xdr:to>
    <xdr:pic>
      <xdr:nvPicPr>
        <xdr:cNvPr id="666" name="Picture 665" descr="https://s.yimg.com/lq/i/us/sp/v/ncaaf/teams/1/50x50w/mmg.gif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6468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661</xdr:row>
      <xdr:rowOff>0</xdr:rowOff>
    </xdr:from>
    <xdr:to>
      <xdr:col>2</xdr:col>
      <xdr:colOff>476250</xdr:colOff>
      <xdr:row>662</xdr:row>
      <xdr:rowOff>76200</xdr:rowOff>
    </xdr:to>
    <xdr:pic>
      <xdr:nvPicPr>
        <xdr:cNvPr id="667" name="Picture 666" descr="https://s.yimg.com/lq/i/us/sp/v/ncaaf/teams/1/50x50w/cco.gif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6677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662</xdr:row>
      <xdr:rowOff>0</xdr:rowOff>
    </xdr:from>
    <xdr:to>
      <xdr:col>2</xdr:col>
      <xdr:colOff>476250</xdr:colOff>
      <xdr:row>664</xdr:row>
      <xdr:rowOff>57150</xdr:rowOff>
    </xdr:to>
    <xdr:pic>
      <xdr:nvPicPr>
        <xdr:cNvPr id="668" name="Picture 667" descr="https://s.yimg.com/lq/i/us/sp/v/ncaaf/teams/1/50x50w/aaq_1.gif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7078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663</xdr:row>
      <xdr:rowOff>0</xdr:rowOff>
    </xdr:from>
    <xdr:to>
      <xdr:col>2</xdr:col>
      <xdr:colOff>476250</xdr:colOff>
      <xdr:row>665</xdr:row>
      <xdr:rowOff>57150</xdr:rowOff>
    </xdr:to>
    <xdr:pic>
      <xdr:nvPicPr>
        <xdr:cNvPr id="669" name="Picture 668" descr="https://s.yimg.com/lq/i/us/sp/v/ncaaf/teams/1/50x50w/ccj_50x50w_2.jpg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7287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664</xdr:row>
      <xdr:rowOff>0</xdr:rowOff>
    </xdr:from>
    <xdr:to>
      <xdr:col>2</xdr:col>
      <xdr:colOff>476250</xdr:colOff>
      <xdr:row>666</xdr:row>
      <xdr:rowOff>57150</xdr:rowOff>
    </xdr:to>
    <xdr:pic>
      <xdr:nvPicPr>
        <xdr:cNvPr id="670" name="Picture 669" descr="https://s.yimg.com/lq/i/us/sp/v/ncaaf/teams/1/50x50w/iih_2.jpg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7497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476250</xdr:colOff>
      <xdr:row>667</xdr:row>
      <xdr:rowOff>57150</xdr:rowOff>
    </xdr:to>
    <xdr:pic>
      <xdr:nvPicPr>
        <xdr:cNvPr id="671" name="Picture 670" descr="https://s.yimg.com/lq/i/us/sp/v/ncaaf/teams/1/50x50w/vva_1.gif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7706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666</xdr:row>
      <xdr:rowOff>0</xdr:rowOff>
    </xdr:from>
    <xdr:to>
      <xdr:col>2</xdr:col>
      <xdr:colOff>476250</xdr:colOff>
      <xdr:row>667</xdr:row>
      <xdr:rowOff>266700</xdr:rowOff>
    </xdr:to>
    <xdr:pic>
      <xdr:nvPicPr>
        <xdr:cNvPr id="672" name="Picture 671" descr="https://s.yimg.com/lq/i/us/sp/v/ncaaf/teams/1/50x50w/sbn_50x50w_3.jpg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7916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667</xdr:row>
      <xdr:rowOff>0</xdr:rowOff>
    </xdr:from>
    <xdr:to>
      <xdr:col>2</xdr:col>
      <xdr:colOff>476250</xdr:colOff>
      <xdr:row>668</xdr:row>
      <xdr:rowOff>76200</xdr:rowOff>
    </xdr:to>
    <xdr:pic>
      <xdr:nvPicPr>
        <xdr:cNvPr id="673" name="Picture 672" descr="https://s.yimg.com/lq/i/us/sp/v/mls/teams/50x50w/tak.gif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8125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668</xdr:row>
      <xdr:rowOff>0</xdr:rowOff>
    </xdr:from>
    <xdr:to>
      <xdr:col>2</xdr:col>
      <xdr:colOff>476250</xdr:colOff>
      <xdr:row>670</xdr:row>
      <xdr:rowOff>57150</xdr:rowOff>
    </xdr:to>
    <xdr:pic>
      <xdr:nvPicPr>
        <xdr:cNvPr id="674" name="Picture 673" descr="https://s.yimg.com/lq/i/us/sp/v/ncaaf/teams/1/50x50w/kab_3.gif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8525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669</xdr:row>
      <xdr:rowOff>0</xdr:rowOff>
    </xdr:from>
    <xdr:to>
      <xdr:col>2</xdr:col>
      <xdr:colOff>476250</xdr:colOff>
      <xdr:row>671</xdr:row>
      <xdr:rowOff>57150</xdr:rowOff>
    </xdr:to>
    <xdr:pic>
      <xdr:nvPicPr>
        <xdr:cNvPr id="675" name="Picture 674" descr="https://s.yimg.com/lq/i/us/sp/v/ncaaf/teams/3/50x50w/rrd_50x50w_2.jpg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8735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670</xdr:row>
      <xdr:rowOff>0</xdr:rowOff>
    </xdr:from>
    <xdr:to>
      <xdr:col>2</xdr:col>
      <xdr:colOff>476250</xdr:colOff>
      <xdr:row>672</xdr:row>
      <xdr:rowOff>57150</xdr:rowOff>
    </xdr:to>
    <xdr:pic>
      <xdr:nvPicPr>
        <xdr:cNvPr id="676" name="Picture 675" descr="https://s.yimg.com/lq/i/us/sp/v/ncaaf/teams/1/50x50w/hhc.gif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8944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671</xdr:row>
      <xdr:rowOff>0</xdr:rowOff>
    </xdr:from>
    <xdr:to>
      <xdr:col>2</xdr:col>
      <xdr:colOff>476250</xdr:colOff>
      <xdr:row>673</xdr:row>
      <xdr:rowOff>57150</xdr:rowOff>
    </xdr:to>
    <xdr:pic>
      <xdr:nvPicPr>
        <xdr:cNvPr id="677" name="Picture 676" descr="https://s.yimg.com/lq/i/us/sp/v/ncaaf/teams/1/50x50w/cbl_1.gif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9154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672</xdr:row>
      <xdr:rowOff>0</xdr:rowOff>
    </xdr:from>
    <xdr:to>
      <xdr:col>2</xdr:col>
      <xdr:colOff>476250</xdr:colOff>
      <xdr:row>674</xdr:row>
      <xdr:rowOff>57150</xdr:rowOff>
    </xdr:to>
    <xdr:pic>
      <xdr:nvPicPr>
        <xdr:cNvPr id="678" name="Picture 677" descr="https://s.yimg.com/lq/i/us/sp/v/ncaaf/teams/1/50x50w/vvb_2.gif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9364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476250</xdr:colOff>
      <xdr:row>675</xdr:row>
      <xdr:rowOff>57150</xdr:rowOff>
    </xdr:to>
    <xdr:pic>
      <xdr:nvPicPr>
        <xdr:cNvPr id="679" name="Picture 678" descr="https://s.yimg.com/lq/i/us/sp/v/ncaaf/teams/1/50x50w/ooa.gif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9573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674</xdr:row>
      <xdr:rowOff>0</xdr:rowOff>
    </xdr:from>
    <xdr:to>
      <xdr:col>2</xdr:col>
      <xdr:colOff>476250</xdr:colOff>
      <xdr:row>676</xdr:row>
      <xdr:rowOff>57150</xdr:rowOff>
    </xdr:to>
    <xdr:pic>
      <xdr:nvPicPr>
        <xdr:cNvPr id="680" name="Picture 679" descr="https://s.yimg.com/lq/i/us/sp/v/ncaaf/teams/1/50x50w/ttp.gif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9783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675</xdr:row>
      <xdr:rowOff>0</xdr:rowOff>
    </xdr:from>
    <xdr:to>
      <xdr:col>2</xdr:col>
      <xdr:colOff>476250</xdr:colOff>
      <xdr:row>677</xdr:row>
      <xdr:rowOff>57150</xdr:rowOff>
    </xdr:to>
    <xdr:pic>
      <xdr:nvPicPr>
        <xdr:cNvPr id="681" name="Picture 680" descr="https://s.yimg.com/lq/i/us/sp/v/ncaaf/teams/1/50x50w/wwa.gif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69992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676</xdr:row>
      <xdr:rowOff>0</xdr:rowOff>
    </xdr:from>
    <xdr:to>
      <xdr:col>2</xdr:col>
      <xdr:colOff>476250</xdr:colOff>
      <xdr:row>677</xdr:row>
      <xdr:rowOff>266700</xdr:rowOff>
    </xdr:to>
    <xdr:pic>
      <xdr:nvPicPr>
        <xdr:cNvPr id="682" name="Picture 681" descr="https://s.yimg.com/xe/ipt/illinois_50_blue.png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0202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677</xdr:row>
      <xdr:rowOff>0</xdr:rowOff>
    </xdr:from>
    <xdr:to>
      <xdr:col>2</xdr:col>
      <xdr:colOff>476250</xdr:colOff>
      <xdr:row>678</xdr:row>
      <xdr:rowOff>152400</xdr:rowOff>
    </xdr:to>
    <xdr:pic>
      <xdr:nvPicPr>
        <xdr:cNvPr id="683" name="Picture 682" descr="https://s.yimg.com/lq/i/us/sp/v/ncaaf/teams/1/50x50w/ggh.gif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0411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678</xdr:row>
      <xdr:rowOff>0</xdr:rowOff>
    </xdr:from>
    <xdr:to>
      <xdr:col>2</xdr:col>
      <xdr:colOff>476250</xdr:colOff>
      <xdr:row>680</xdr:row>
      <xdr:rowOff>57150</xdr:rowOff>
    </xdr:to>
    <xdr:pic>
      <xdr:nvPicPr>
        <xdr:cNvPr id="684" name="Picture 683" descr="https://s.yimg.com/xe/ipt/50x50c_marshall.png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0735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679</xdr:row>
      <xdr:rowOff>0</xdr:rowOff>
    </xdr:from>
    <xdr:to>
      <xdr:col>2</xdr:col>
      <xdr:colOff>476250</xdr:colOff>
      <xdr:row>680</xdr:row>
      <xdr:rowOff>266700</xdr:rowOff>
    </xdr:to>
    <xdr:pic>
      <xdr:nvPicPr>
        <xdr:cNvPr id="685" name="Picture 684" descr="https://s.yimg.com/lq/i/us/sp/v/ncaaf/teams/1/50x50w/ddf.gi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0945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680</xdr:row>
      <xdr:rowOff>0</xdr:rowOff>
    </xdr:from>
    <xdr:to>
      <xdr:col>2</xdr:col>
      <xdr:colOff>476250</xdr:colOff>
      <xdr:row>681</xdr:row>
      <xdr:rowOff>76200</xdr:rowOff>
    </xdr:to>
    <xdr:pic>
      <xdr:nvPicPr>
        <xdr:cNvPr id="686" name="Picture 685" descr="https://s.yimg.com/xe/ipt/50x50w_ssd.gif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1154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681</xdr:row>
      <xdr:rowOff>0</xdr:rowOff>
    </xdr:from>
    <xdr:to>
      <xdr:col>2</xdr:col>
      <xdr:colOff>476250</xdr:colOff>
      <xdr:row>683</xdr:row>
      <xdr:rowOff>57150</xdr:rowOff>
    </xdr:to>
    <xdr:pic>
      <xdr:nvPicPr>
        <xdr:cNvPr id="687" name="Picture 686" descr="https://s.yimg.com/lq/i/us/sp/v/ncaaf/teams/1/50x50w/tts_2.gif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1554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682</xdr:row>
      <xdr:rowOff>0</xdr:rowOff>
    </xdr:from>
    <xdr:to>
      <xdr:col>2</xdr:col>
      <xdr:colOff>476250</xdr:colOff>
      <xdr:row>684</xdr:row>
      <xdr:rowOff>57150</xdr:rowOff>
    </xdr:to>
    <xdr:pic>
      <xdr:nvPicPr>
        <xdr:cNvPr id="688" name="Picture 687" descr="https://s.yimg.com/lq/i/us/sp/v/ncaaf/teams/1/50x50w/ttt.gif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1764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476250</xdr:colOff>
      <xdr:row>685</xdr:row>
      <xdr:rowOff>57150</xdr:rowOff>
    </xdr:to>
    <xdr:pic>
      <xdr:nvPicPr>
        <xdr:cNvPr id="689" name="Picture 688" descr="https://s.yimg.com/lq/i/us/sp/v/ncaaf/teams/1/50x50w/ttb.gif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1973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684</xdr:row>
      <xdr:rowOff>0</xdr:rowOff>
    </xdr:from>
    <xdr:to>
      <xdr:col>2</xdr:col>
      <xdr:colOff>476250</xdr:colOff>
      <xdr:row>685</xdr:row>
      <xdr:rowOff>266700</xdr:rowOff>
    </xdr:to>
    <xdr:pic>
      <xdr:nvPicPr>
        <xdr:cNvPr id="690" name="Picture 689" descr="https://s.yimg.com/lq/i/us/sp/v/ncaaf/teams/1/50x50w/rrb2.gif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2183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2</xdr:col>
      <xdr:colOff>476250</xdr:colOff>
      <xdr:row>686</xdr:row>
      <xdr:rowOff>76200</xdr:rowOff>
    </xdr:to>
    <xdr:pic>
      <xdr:nvPicPr>
        <xdr:cNvPr id="691" name="Picture 690" descr="https://s.yimg.com/lq/i/us/sp/v/ncaaf/teams/1/50x50w/ssh2.gif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2392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686</xdr:row>
      <xdr:rowOff>0</xdr:rowOff>
    </xdr:from>
    <xdr:to>
      <xdr:col>2</xdr:col>
      <xdr:colOff>476250</xdr:colOff>
      <xdr:row>687</xdr:row>
      <xdr:rowOff>76200</xdr:rowOff>
    </xdr:to>
    <xdr:pic>
      <xdr:nvPicPr>
        <xdr:cNvPr id="692" name="Picture 691" descr="https://s.yimg.com/lq/i/us/sp/v/ncaaf/teams/1/50x50w/nnv.gif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2793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687</xdr:row>
      <xdr:rowOff>0</xdr:rowOff>
    </xdr:from>
    <xdr:to>
      <xdr:col>2</xdr:col>
      <xdr:colOff>476250</xdr:colOff>
      <xdr:row>689</xdr:row>
      <xdr:rowOff>57150</xdr:rowOff>
    </xdr:to>
    <xdr:pic>
      <xdr:nvPicPr>
        <xdr:cNvPr id="693" name="Picture 692" descr="https://s.yimg.com/lq/i/us/sp/v/ncaaf/teams/1/50x50w/syc-2.jp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3193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2</xdr:col>
      <xdr:colOff>476250</xdr:colOff>
      <xdr:row>690</xdr:row>
      <xdr:rowOff>57150</xdr:rowOff>
    </xdr:to>
    <xdr:pic>
      <xdr:nvPicPr>
        <xdr:cNvPr id="694" name="Picture 693" descr="https://s.yimg.com/lq/i/us/sp/v/ncaaf/teams/1/50x50w/eea.gif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3402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689</xdr:row>
      <xdr:rowOff>0</xdr:rowOff>
    </xdr:from>
    <xdr:to>
      <xdr:col>2</xdr:col>
      <xdr:colOff>476250</xdr:colOff>
      <xdr:row>690</xdr:row>
      <xdr:rowOff>266700</xdr:rowOff>
    </xdr:to>
    <xdr:pic>
      <xdr:nvPicPr>
        <xdr:cNvPr id="695" name="Picture 694" descr="https://s.yimg.com/lq/i/us/sp/v/ncaab/teams/20080127/50x50w/nml3.gif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3612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690</xdr:row>
      <xdr:rowOff>0</xdr:rowOff>
    </xdr:from>
    <xdr:to>
      <xdr:col>2</xdr:col>
      <xdr:colOff>476250</xdr:colOff>
      <xdr:row>691</xdr:row>
      <xdr:rowOff>152400</xdr:rowOff>
    </xdr:to>
    <xdr:pic>
      <xdr:nvPicPr>
        <xdr:cNvPr id="696" name="Picture 695" descr="https://s.yimg.com/lq/i/us/sp/v/ncaaf/teams/1/50x50w/eef.gif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3821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691</xdr:row>
      <xdr:rowOff>0</xdr:rowOff>
    </xdr:from>
    <xdr:to>
      <xdr:col>2</xdr:col>
      <xdr:colOff>476250</xdr:colOff>
      <xdr:row>693</xdr:row>
      <xdr:rowOff>57150</xdr:rowOff>
    </xdr:to>
    <xdr:pic>
      <xdr:nvPicPr>
        <xdr:cNvPr id="697" name="Picture 696" descr="https://s.yimg.com/lq/i/us/sp/v/ncaaf/teams/1/50x50w/kkc.gif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4145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692</xdr:row>
      <xdr:rowOff>0</xdr:rowOff>
    </xdr:from>
    <xdr:to>
      <xdr:col>2</xdr:col>
      <xdr:colOff>476250</xdr:colOff>
      <xdr:row>694</xdr:row>
      <xdr:rowOff>57150</xdr:rowOff>
    </xdr:to>
    <xdr:pic>
      <xdr:nvPicPr>
        <xdr:cNvPr id="698" name="Picture 697" descr="https://s.yimg.com/xe/ipt/50x50_boise_state_broncos-primary-2013.1.png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4355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476250</xdr:colOff>
      <xdr:row>694</xdr:row>
      <xdr:rowOff>266700</xdr:rowOff>
    </xdr:to>
    <xdr:pic>
      <xdr:nvPicPr>
        <xdr:cNvPr id="699" name="Picture 698" descr="https://s.yimg.com/iu/api/res/1.2/jUzwz.vo_9oEgO5XfQhyvQ--/YXBwaWQ9c2hhcmVkO2ZpPWZpbGw7aD01MDtxPTgwO3c9NTA-/http:/l.yimg.com/xe/i/us/sp/v/ncaaw/teams/20131113/84/300x300/cbp.1.png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4564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694</xdr:row>
      <xdr:rowOff>0</xdr:rowOff>
    </xdr:from>
    <xdr:to>
      <xdr:col>2</xdr:col>
      <xdr:colOff>476250</xdr:colOff>
      <xdr:row>695</xdr:row>
      <xdr:rowOff>152400</xdr:rowOff>
    </xdr:to>
    <xdr:pic>
      <xdr:nvPicPr>
        <xdr:cNvPr id="700" name="Picture 699" descr="https://s.yimg.com/lq/i/us/sp/v/ncaaf/teams/1/50x50w/nns.gif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4774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695</xdr:row>
      <xdr:rowOff>0</xdr:rowOff>
    </xdr:from>
    <xdr:to>
      <xdr:col>2</xdr:col>
      <xdr:colOff>476250</xdr:colOff>
      <xdr:row>696</xdr:row>
      <xdr:rowOff>266700</xdr:rowOff>
    </xdr:to>
    <xdr:pic>
      <xdr:nvPicPr>
        <xdr:cNvPr id="701" name="Picture 700" descr="https://s.yimg.com/lq/i/us/sp/v/ncaaf/teams/1/50x50w/ttl.gif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5098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696</xdr:row>
      <xdr:rowOff>0</xdr:rowOff>
    </xdr:from>
    <xdr:to>
      <xdr:col>2</xdr:col>
      <xdr:colOff>476250</xdr:colOff>
      <xdr:row>697</xdr:row>
      <xdr:rowOff>76200</xdr:rowOff>
    </xdr:to>
    <xdr:pic>
      <xdr:nvPicPr>
        <xdr:cNvPr id="702" name="Picture 701" descr="https://s.yimg.com/lq/i/us/sp/v/ncaaf/teams/1/50x50w/nan_3.gif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5307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697</xdr:row>
      <xdr:rowOff>0</xdr:rowOff>
    </xdr:from>
    <xdr:to>
      <xdr:col>2</xdr:col>
      <xdr:colOff>476250</xdr:colOff>
      <xdr:row>699</xdr:row>
      <xdr:rowOff>57150</xdr:rowOff>
    </xdr:to>
    <xdr:pic>
      <xdr:nvPicPr>
        <xdr:cNvPr id="703" name="Picture 702" descr="https://s.yimg.com/lq/i/us/sp/v/ncaaf/teams/unlv/unlv_50x50w.png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5707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698</xdr:row>
      <xdr:rowOff>0</xdr:rowOff>
    </xdr:from>
    <xdr:to>
      <xdr:col>2</xdr:col>
      <xdr:colOff>476250</xdr:colOff>
      <xdr:row>700</xdr:row>
      <xdr:rowOff>57150</xdr:rowOff>
    </xdr:to>
    <xdr:pic>
      <xdr:nvPicPr>
        <xdr:cNvPr id="704" name="Picture 703" descr="https://s.yimg.com/lq/i/us/sp/v/ncaaf/teams/1/50x50w/wwo.gif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5917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699</xdr:row>
      <xdr:rowOff>0</xdr:rowOff>
    </xdr:from>
    <xdr:to>
      <xdr:col>2</xdr:col>
      <xdr:colOff>476250</xdr:colOff>
      <xdr:row>701</xdr:row>
      <xdr:rowOff>57150</xdr:rowOff>
    </xdr:to>
    <xdr:pic>
      <xdr:nvPicPr>
        <xdr:cNvPr id="705" name="Picture 704" descr="https://s.yimg.com/lq/i/us/sp/v/ncaaf/teams/1/50x50w/aac.gif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6126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700</xdr:row>
      <xdr:rowOff>0</xdr:rowOff>
    </xdr:from>
    <xdr:to>
      <xdr:col>2</xdr:col>
      <xdr:colOff>476250</xdr:colOff>
      <xdr:row>702</xdr:row>
      <xdr:rowOff>57150</xdr:rowOff>
    </xdr:to>
    <xdr:pic>
      <xdr:nvPicPr>
        <xdr:cNvPr id="706" name="Picture 705" descr="https://s.yimg.com/xe/ipt/uud_50x50c.gif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6336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701</xdr:row>
      <xdr:rowOff>0</xdr:rowOff>
    </xdr:from>
    <xdr:to>
      <xdr:col>2</xdr:col>
      <xdr:colOff>476250</xdr:colOff>
      <xdr:row>703</xdr:row>
      <xdr:rowOff>57150</xdr:rowOff>
    </xdr:to>
    <xdr:pic>
      <xdr:nvPicPr>
        <xdr:cNvPr id="707" name="Picture 706" descr="https://s.yimg.com/lq/i/us/sp/v/ncaaf/teams/1/50x50w/aad_4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6545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702</xdr:row>
      <xdr:rowOff>0</xdr:rowOff>
    </xdr:from>
    <xdr:to>
      <xdr:col>2</xdr:col>
      <xdr:colOff>476250</xdr:colOff>
      <xdr:row>704</xdr:row>
      <xdr:rowOff>57150</xdr:rowOff>
    </xdr:to>
    <xdr:pic>
      <xdr:nvPicPr>
        <xdr:cNvPr id="708" name="Picture 707" descr="https://s.yimg.com/lq/i/us/sp/v/ncaaf/teams/1/50x50w/lli_2.gif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6755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703</xdr:row>
      <xdr:rowOff>0</xdr:rowOff>
    </xdr:from>
    <xdr:to>
      <xdr:col>2</xdr:col>
      <xdr:colOff>476250</xdr:colOff>
      <xdr:row>705</xdr:row>
      <xdr:rowOff>57150</xdr:rowOff>
    </xdr:to>
    <xdr:pic>
      <xdr:nvPicPr>
        <xdr:cNvPr id="709" name="Picture 708" descr="https://s.yimg.com/lq/i/us/sp/v/ncaaf/teams/1/50x50w/oob.gi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6964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704</xdr:row>
      <xdr:rowOff>0</xdr:rowOff>
    </xdr:from>
    <xdr:to>
      <xdr:col>2</xdr:col>
      <xdr:colOff>476250</xdr:colOff>
      <xdr:row>706</xdr:row>
      <xdr:rowOff>57150</xdr:rowOff>
    </xdr:to>
    <xdr:pic>
      <xdr:nvPicPr>
        <xdr:cNvPr id="710" name="Picture 709" descr="https://s.yimg.com/lq/i/us/sp/v/ncaaf/teams/1/50x50w/uub.gif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7174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705</xdr:row>
      <xdr:rowOff>0</xdr:rowOff>
    </xdr:from>
    <xdr:to>
      <xdr:col>2</xdr:col>
      <xdr:colOff>476250</xdr:colOff>
      <xdr:row>707</xdr:row>
      <xdr:rowOff>57150</xdr:rowOff>
    </xdr:to>
    <xdr:pic>
      <xdr:nvPicPr>
        <xdr:cNvPr id="711" name="Picture 710" descr="https://s.yimg.com/lq/i/us/sp/v/ncaaf/teams/1/50x50w/tth.gif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7384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706</xdr:row>
      <xdr:rowOff>0</xdr:rowOff>
    </xdr:from>
    <xdr:to>
      <xdr:col>2</xdr:col>
      <xdr:colOff>476250</xdr:colOff>
      <xdr:row>708</xdr:row>
      <xdr:rowOff>57150</xdr:rowOff>
    </xdr:to>
    <xdr:pic>
      <xdr:nvPicPr>
        <xdr:cNvPr id="712" name="Picture 711" descr="https://s.yimg.com/lq/i/us/sp/v/ncaaf/teams/1/50x50w/ggb.gif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7593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707</xdr:row>
      <xdr:rowOff>0</xdr:rowOff>
    </xdr:from>
    <xdr:to>
      <xdr:col>2</xdr:col>
      <xdr:colOff>476250</xdr:colOff>
      <xdr:row>709</xdr:row>
      <xdr:rowOff>57150</xdr:rowOff>
    </xdr:to>
    <xdr:pic>
      <xdr:nvPicPr>
        <xdr:cNvPr id="713" name="Picture 712" descr="https://s.yimg.com/lq/i/us/sp/v/ncaaf/teams/1/50x50w/ffc.gif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7803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708</xdr:row>
      <xdr:rowOff>0</xdr:rowOff>
    </xdr:from>
    <xdr:to>
      <xdr:col>2</xdr:col>
      <xdr:colOff>476250</xdr:colOff>
      <xdr:row>709</xdr:row>
      <xdr:rowOff>266700</xdr:rowOff>
    </xdr:to>
    <xdr:pic>
      <xdr:nvPicPr>
        <xdr:cNvPr id="714" name="Picture 713" descr="https://s.yimg.com/xe/ipt/50x50_mmk.p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8012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709</xdr:row>
      <xdr:rowOff>0</xdr:rowOff>
    </xdr:from>
    <xdr:to>
      <xdr:col>2</xdr:col>
      <xdr:colOff>476250</xdr:colOff>
      <xdr:row>710</xdr:row>
      <xdr:rowOff>76200</xdr:rowOff>
    </xdr:to>
    <xdr:pic>
      <xdr:nvPicPr>
        <xdr:cNvPr id="715" name="Picture 714" descr="https://s.yimg.com/lq/i/us/sp/v/mls/teams/50x50w/nc-2.gif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8222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710</xdr:row>
      <xdr:rowOff>0</xdr:rowOff>
    </xdr:from>
    <xdr:to>
      <xdr:col>2</xdr:col>
      <xdr:colOff>476250</xdr:colOff>
      <xdr:row>712</xdr:row>
      <xdr:rowOff>57150</xdr:rowOff>
    </xdr:to>
    <xdr:pic>
      <xdr:nvPicPr>
        <xdr:cNvPr id="716" name="Picture 715" descr="https://s.yimg.com/lq/i/us/sp/v/ncaaf/teams/1/50x50w/ttd.gif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8622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711</xdr:row>
      <xdr:rowOff>0</xdr:rowOff>
    </xdr:from>
    <xdr:to>
      <xdr:col>2</xdr:col>
      <xdr:colOff>476250</xdr:colOff>
      <xdr:row>712</xdr:row>
      <xdr:rowOff>266700</xdr:rowOff>
    </xdr:to>
    <xdr:pic>
      <xdr:nvPicPr>
        <xdr:cNvPr id="717" name="Picture 716" descr="https://s.yimg.com/lq/i/us/sp/v/ncaaf/teams/1/50x50w/ffa.gif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8831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712</xdr:row>
      <xdr:rowOff>0</xdr:rowOff>
    </xdr:from>
    <xdr:to>
      <xdr:col>2</xdr:col>
      <xdr:colOff>476250</xdr:colOff>
      <xdr:row>713</xdr:row>
      <xdr:rowOff>76200</xdr:rowOff>
    </xdr:to>
    <xdr:pic>
      <xdr:nvPicPr>
        <xdr:cNvPr id="718" name="Picture 717" descr="https://s.yimg.com/lq/i/us/sp/v/ncaaf/teams/1/50x50w/ssi.gif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9041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713</xdr:row>
      <xdr:rowOff>0</xdr:rowOff>
    </xdr:from>
    <xdr:to>
      <xdr:col>2</xdr:col>
      <xdr:colOff>476250</xdr:colOff>
      <xdr:row>715</xdr:row>
      <xdr:rowOff>57150</xdr:rowOff>
    </xdr:to>
    <xdr:pic>
      <xdr:nvPicPr>
        <xdr:cNvPr id="719" name="Picture 718" descr="https://s.yimg.com/lq/i/us/sp/v/ncaaf/teams/1/50x50w/ooc.gif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9441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714</xdr:row>
      <xdr:rowOff>0</xdr:rowOff>
    </xdr:from>
    <xdr:to>
      <xdr:col>2</xdr:col>
      <xdr:colOff>476250</xdr:colOff>
      <xdr:row>716</xdr:row>
      <xdr:rowOff>57150</xdr:rowOff>
    </xdr:to>
    <xdr:pic>
      <xdr:nvPicPr>
        <xdr:cNvPr id="720" name="Picture 719" descr="https://s.yimg.com/lq/i/us/sp/v/ncaaf/teams/1/50x50w/uua.gif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9651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715</xdr:row>
      <xdr:rowOff>0</xdr:rowOff>
    </xdr:from>
    <xdr:to>
      <xdr:col>2</xdr:col>
      <xdr:colOff>476250</xdr:colOff>
      <xdr:row>717</xdr:row>
      <xdr:rowOff>57150</xdr:rowOff>
    </xdr:to>
    <xdr:pic>
      <xdr:nvPicPr>
        <xdr:cNvPr id="721" name="Picture 720" descr="https://s.yimg.com/lq/i/us/sp/v/ncaaf/teams/1/50x50w/mmi.gif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79860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2</xdr:col>
      <xdr:colOff>476250</xdr:colOff>
      <xdr:row>717</xdr:row>
      <xdr:rowOff>266700</xdr:rowOff>
    </xdr:to>
    <xdr:pic>
      <xdr:nvPicPr>
        <xdr:cNvPr id="722" name="Picture 721" descr="https://s.yimg.com/lq/i/us/sp/v/ncaaf/teams/1/50x50w/aan_3.gif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0070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717</xdr:row>
      <xdr:rowOff>0</xdr:rowOff>
    </xdr:from>
    <xdr:to>
      <xdr:col>2</xdr:col>
      <xdr:colOff>476250</xdr:colOff>
      <xdr:row>718</xdr:row>
      <xdr:rowOff>76200</xdr:rowOff>
    </xdr:to>
    <xdr:pic>
      <xdr:nvPicPr>
        <xdr:cNvPr id="723" name="Picture 722" descr="https://s.yimg.com/xe/ipt/50x50w_mmk2.gi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0279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718</xdr:row>
      <xdr:rowOff>0</xdr:rowOff>
    </xdr:from>
    <xdr:to>
      <xdr:col>2</xdr:col>
      <xdr:colOff>476250</xdr:colOff>
      <xdr:row>720</xdr:row>
      <xdr:rowOff>57150</xdr:rowOff>
    </xdr:to>
    <xdr:pic>
      <xdr:nvPicPr>
        <xdr:cNvPr id="724" name="Picture 723" descr="https://s.yimg.com/lq/i/us/sp/v/ncaaf/teams/1/50x50w/mmo_2.gif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0679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719</xdr:row>
      <xdr:rowOff>0</xdr:rowOff>
    </xdr:from>
    <xdr:to>
      <xdr:col>2</xdr:col>
      <xdr:colOff>476250</xdr:colOff>
      <xdr:row>721</xdr:row>
      <xdr:rowOff>57150</xdr:rowOff>
    </xdr:to>
    <xdr:pic>
      <xdr:nvPicPr>
        <xdr:cNvPr id="725" name="Picture 724" descr="https://s.yimg.com/lq/i/us/sp/v/ncaaf/teams/1/50x50w/aar.gif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0889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720</xdr:row>
      <xdr:rowOff>0</xdr:rowOff>
    </xdr:from>
    <xdr:to>
      <xdr:col>2</xdr:col>
      <xdr:colOff>476250</xdr:colOff>
      <xdr:row>721</xdr:row>
      <xdr:rowOff>266700</xdr:rowOff>
    </xdr:to>
    <xdr:pic>
      <xdr:nvPicPr>
        <xdr:cNvPr id="726" name="Picture 725" descr="https://s.yimg.com/lq/i/us/sp/v/ncaaf/teams/1/50x50w/sss3.gif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1098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721</xdr:row>
      <xdr:rowOff>0</xdr:rowOff>
    </xdr:from>
    <xdr:to>
      <xdr:col>2</xdr:col>
      <xdr:colOff>476250</xdr:colOff>
      <xdr:row>722</xdr:row>
      <xdr:rowOff>76200</xdr:rowOff>
    </xdr:to>
    <xdr:pic>
      <xdr:nvPicPr>
        <xdr:cNvPr id="727" name="Picture 726" descr="https://s.yimg.com/lq/i/us/sp/v/ncaaf/teams/1/50x50w/nnb2.gif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1308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722</xdr:row>
      <xdr:rowOff>0</xdr:rowOff>
    </xdr:from>
    <xdr:to>
      <xdr:col>2</xdr:col>
      <xdr:colOff>476250</xdr:colOff>
      <xdr:row>724</xdr:row>
      <xdr:rowOff>57150</xdr:rowOff>
    </xdr:to>
    <xdr:pic>
      <xdr:nvPicPr>
        <xdr:cNvPr id="728" name="Picture 727" descr="https://s.yimg.com/lq/i/us/sp/v/ncaaf/teams/1/50x50w/nnx.gif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1708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2</xdr:col>
      <xdr:colOff>476250</xdr:colOff>
      <xdr:row>725</xdr:row>
      <xdr:rowOff>57150</xdr:rowOff>
    </xdr:to>
    <xdr:pic>
      <xdr:nvPicPr>
        <xdr:cNvPr id="729" name="Picture 728" descr="https://s.yimg.com/lq/i/us/sp/v/ncaaf/teams/1/50x50w/ttj.gif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1917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724</xdr:row>
      <xdr:rowOff>0</xdr:rowOff>
    </xdr:from>
    <xdr:to>
      <xdr:col>2</xdr:col>
      <xdr:colOff>476250</xdr:colOff>
      <xdr:row>726</xdr:row>
      <xdr:rowOff>57150</xdr:rowOff>
    </xdr:to>
    <xdr:pic>
      <xdr:nvPicPr>
        <xdr:cNvPr id="730" name="Picture 729" descr="https://s.yimg.com/lq/i/us/sp/v/ncaaf/teams/1/50x50w/ttb.gif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2127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725</xdr:row>
      <xdr:rowOff>0</xdr:rowOff>
    </xdr:from>
    <xdr:to>
      <xdr:col>2</xdr:col>
      <xdr:colOff>476250</xdr:colOff>
      <xdr:row>727</xdr:row>
      <xdr:rowOff>57150</xdr:rowOff>
    </xdr:to>
    <xdr:pic>
      <xdr:nvPicPr>
        <xdr:cNvPr id="731" name="Picture 730" descr="https://s.yimg.com/lq/i/us/sp/v/ncaaf/teams/1/50x50w/vvd.gif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2337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2</xdr:col>
      <xdr:colOff>476250</xdr:colOff>
      <xdr:row>727</xdr:row>
      <xdr:rowOff>266700</xdr:rowOff>
    </xdr:to>
    <xdr:pic>
      <xdr:nvPicPr>
        <xdr:cNvPr id="732" name="Picture 731" descr="https://s.yimg.com/lq/i/us/sp/v/ncaaf/teams/1/50x50w/ppb_2.gif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2546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727</xdr:row>
      <xdr:rowOff>0</xdr:rowOff>
    </xdr:from>
    <xdr:to>
      <xdr:col>2</xdr:col>
      <xdr:colOff>476250</xdr:colOff>
      <xdr:row>728</xdr:row>
      <xdr:rowOff>76200</xdr:rowOff>
    </xdr:to>
    <xdr:pic>
      <xdr:nvPicPr>
        <xdr:cNvPr id="733" name="Picture 732" descr="https://s.yimg.com/lq/i/us/sp/v/ncaaf/teams/1/50x50w/mmq_2.gi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2756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728</xdr:row>
      <xdr:rowOff>0</xdr:rowOff>
    </xdr:from>
    <xdr:to>
      <xdr:col>2</xdr:col>
      <xdr:colOff>476250</xdr:colOff>
      <xdr:row>730</xdr:row>
      <xdr:rowOff>57150</xdr:rowOff>
    </xdr:to>
    <xdr:pic>
      <xdr:nvPicPr>
        <xdr:cNvPr id="734" name="Picture 733" descr="https://s.yimg.com/lq/i/us/sp/v/ncaaf/teams/1/50x50w/mmd.gif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3156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729</xdr:row>
      <xdr:rowOff>0</xdr:rowOff>
    </xdr:from>
    <xdr:to>
      <xdr:col>2</xdr:col>
      <xdr:colOff>476250</xdr:colOff>
      <xdr:row>731</xdr:row>
      <xdr:rowOff>57150</xdr:rowOff>
    </xdr:to>
    <xdr:pic>
      <xdr:nvPicPr>
        <xdr:cNvPr id="735" name="Picture 734" descr="https://s.yimg.com/lq/i/us/sp/v/ncaaf/teams/1/50x50w/wwh.gif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3365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730</xdr:row>
      <xdr:rowOff>0</xdr:rowOff>
    </xdr:from>
    <xdr:to>
      <xdr:col>2</xdr:col>
      <xdr:colOff>476250</xdr:colOff>
      <xdr:row>732</xdr:row>
      <xdr:rowOff>57150</xdr:rowOff>
    </xdr:to>
    <xdr:pic>
      <xdr:nvPicPr>
        <xdr:cNvPr id="736" name="Picture 735" descr="https://s.yimg.com/xe/i/us/sp/v/ncaaf/teams/20131113/84/300x300/nnd_50x50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3575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731</xdr:row>
      <xdr:rowOff>0</xdr:rowOff>
    </xdr:from>
    <xdr:to>
      <xdr:col>2</xdr:col>
      <xdr:colOff>476250</xdr:colOff>
      <xdr:row>733</xdr:row>
      <xdr:rowOff>57150</xdr:rowOff>
    </xdr:to>
    <xdr:pic>
      <xdr:nvPicPr>
        <xdr:cNvPr id="737" name="Picture 736" descr="https://s.yimg.com/lq/i/us/sp/v/ncaaf/teams/1/50x50w/sbn_50x50w_3.jpg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3784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732</xdr:row>
      <xdr:rowOff>0</xdr:rowOff>
    </xdr:from>
    <xdr:to>
      <xdr:col>2</xdr:col>
      <xdr:colOff>476250</xdr:colOff>
      <xdr:row>734</xdr:row>
      <xdr:rowOff>57150</xdr:rowOff>
    </xdr:to>
    <xdr:pic>
      <xdr:nvPicPr>
        <xdr:cNvPr id="738" name="Picture 737" descr="https://s.yimg.com/lq/i/us/sp/v/ncaaf/teams/1/50x50w/asu-2w.jpg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3994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733</xdr:row>
      <xdr:rowOff>0</xdr:rowOff>
    </xdr:from>
    <xdr:to>
      <xdr:col>2</xdr:col>
      <xdr:colOff>476250</xdr:colOff>
      <xdr:row>735</xdr:row>
      <xdr:rowOff>57150</xdr:rowOff>
    </xdr:to>
    <xdr:pic>
      <xdr:nvPicPr>
        <xdr:cNvPr id="739" name="Picture 738" descr="https://s.yimg.com/lq/i/us/sp/v/ncaaf/teams/1/50x50w/kka.gif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4203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734</xdr:row>
      <xdr:rowOff>0</xdr:rowOff>
    </xdr:from>
    <xdr:to>
      <xdr:col>2</xdr:col>
      <xdr:colOff>476250</xdr:colOff>
      <xdr:row>736</xdr:row>
      <xdr:rowOff>57150</xdr:rowOff>
    </xdr:to>
    <xdr:pic>
      <xdr:nvPicPr>
        <xdr:cNvPr id="740" name="Picture 739" descr="https://s.yimg.com/lq/i/us/sp/v/ncaaf/teams/1/50x50w/ooe.gif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4413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735</xdr:row>
      <xdr:rowOff>0</xdr:rowOff>
    </xdr:from>
    <xdr:to>
      <xdr:col>2</xdr:col>
      <xdr:colOff>476250</xdr:colOff>
      <xdr:row>737</xdr:row>
      <xdr:rowOff>57150</xdr:rowOff>
    </xdr:to>
    <xdr:pic>
      <xdr:nvPicPr>
        <xdr:cNvPr id="741" name="Picture 740" descr="https://s.yimg.com/lq/i/us/sp/v/ncaaf/teams/1/50x50w/tto.gif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4623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736</xdr:row>
      <xdr:rowOff>0</xdr:rowOff>
    </xdr:from>
    <xdr:to>
      <xdr:col>2</xdr:col>
      <xdr:colOff>476250</xdr:colOff>
      <xdr:row>738</xdr:row>
      <xdr:rowOff>57150</xdr:rowOff>
    </xdr:to>
    <xdr:pic>
      <xdr:nvPicPr>
        <xdr:cNvPr id="742" name="Picture 741" descr="https://s.yimg.com/lq/i/us/sp/v/ncaaf/teams/1/50x50w/vvb_2.gif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4832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737</xdr:row>
      <xdr:rowOff>0</xdr:rowOff>
    </xdr:from>
    <xdr:to>
      <xdr:col>2</xdr:col>
      <xdr:colOff>476250</xdr:colOff>
      <xdr:row>738</xdr:row>
      <xdr:rowOff>266700</xdr:rowOff>
    </xdr:to>
    <xdr:pic>
      <xdr:nvPicPr>
        <xdr:cNvPr id="743" name="Picture 742" descr="https://s.yimg.com/xe/ipt/illinois_50_blue.png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5042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738</xdr:row>
      <xdr:rowOff>0</xdr:rowOff>
    </xdr:from>
    <xdr:to>
      <xdr:col>2</xdr:col>
      <xdr:colOff>476250</xdr:colOff>
      <xdr:row>739</xdr:row>
      <xdr:rowOff>76200</xdr:rowOff>
    </xdr:to>
    <xdr:pic>
      <xdr:nvPicPr>
        <xdr:cNvPr id="744" name="Picture 743" descr="https://s.yimg.com/lq/i/us/sp/v/ncaaf/teams/1/50x50w/ood.gif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5251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739</xdr:row>
      <xdr:rowOff>0</xdr:rowOff>
    </xdr:from>
    <xdr:to>
      <xdr:col>2</xdr:col>
      <xdr:colOff>476250</xdr:colOff>
      <xdr:row>741</xdr:row>
      <xdr:rowOff>57150</xdr:rowOff>
    </xdr:to>
    <xdr:pic>
      <xdr:nvPicPr>
        <xdr:cNvPr id="745" name="Picture 744" descr="https://s.yimg.com/lq/i/us/sp/v/ncaaf/teams/1/50x50w/ccl.gif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5651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740</xdr:row>
      <xdr:rowOff>0</xdr:rowOff>
    </xdr:from>
    <xdr:to>
      <xdr:col>2</xdr:col>
      <xdr:colOff>476250</xdr:colOff>
      <xdr:row>742</xdr:row>
      <xdr:rowOff>57150</xdr:rowOff>
    </xdr:to>
    <xdr:pic>
      <xdr:nvPicPr>
        <xdr:cNvPr id="746" name="Picture 745" descr="https://s.yimg.com/lq/i/us/sp/v/ncaaf/teams/3/50x50w/rrd_50x50w_2.jpg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5861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741</xdr:row>
      <xdr:rowOff>0</xdr:rowOff>
    </xdr:from>
    <xdr:to>
      <xdr:col>2</xdr:col>
      <xdr:colOff>476250</xdr:colOff>
      <xdr:row>743</xdr:row>
      <xdr:rowOff>57150</xdr:rowOff>
    </xdr:to>
    <xdr:pic>
      <xdr:nvPicPr>
        <xdr:cNvPr id="747" name="Picture 746" descr="https://s.yimg.com/lq/i/us/sp/v/ncaaf/teams/1/50x50w/mmn_1.gif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6070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742</xdr:row>
      <xdr:rowOff>0</xdr:rowOff>
    </xdr:from>
    <xdr:to>
      <xdr:col>2</xdr:col>
      <xdr:colOff>476250</xdr:colOff>
      <xdr:row>744</xdr:row>
      <xdr:rowOff>57150</xdr:rowOff>
    </xdr:to>
    <xdr:pic>
      <xdr:nvPicPr>
        <xdr:cNvPr id="748" name="Picture 747" descr="https://s.yimg.com/lq/i/us/sp/v/ncaaf/teams/1/50x50w/mms_2.gif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6280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743</xdr:row>
      <xdr:rowOff>0</xdr:rowOff>
    </xdr:from>
    <xdr:to>
      <xdr:col>2</xdr:col>
      <xdr:colOff>476250</xdr:colOff>
      <xdr:row>745</xdr:row>
      <xdr:rowOff>57150</xdr:rowOff>
    </xdr:to>
    <xdr:pic>
      <xdr:nvPicPr>
        <xdr:cNvPr id="749" name="Picture 748" descr="https://s.yimg.com/lq/i/us/sp/v/ncaaf/teams/1/50x50w/kkd.gif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6489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744</xdr:row>
      <xdr:rowOff>0</xdr:rowOff>
    </xdr:from>
    <xdr:to>
      <xdr:col>2</xdr:col>
      <xdr:colOff>476250</xdr:colOff>
      <xdr:row>746</xdr:row>
      <xdr:rowOff>57150</xdr:rowOff>
    </xdr:to>
    <xdr:pic>
      <xdr:nvPicPr>
        <xdr:cNvPr id="750" name="Picture 749" descr="https://s.yimg.com/lq/i/us/sp/v/ncaaf/teams/1/50x50w/ccd_2.gif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6699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745</xdr:row>
      <xdr:rowOff>0</xdr:rowOff>
    </xdr:from>
    <xdr:to>
      <xdr:col>2</xdr:col>
      <xdr:colOff>476250</xdr:colOff>
      <xdr:row>746</xdr:row>
      <xdr:rowOff>266700</xdr:rowOff>
    </xdr:to>
    <xdr:pic>
      <xdr:nvPicPr>
        <xdr:cNvPr id="751" name="Picture 750" descr="https://s.yimg.com/lq/i/us/sp/v/ncaaf/teams/1/50x50w/wwo.gif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6909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746</xdr:row>
      <xdr:rowOff>0</xdr:rowOff>
    </xdr:from>
    <xdr:to>
      <xdr:col>2</xdr:col>
      <xdr:colOff>476250</xdr:colOff>
      <xdr:row>747</xdr:row>
      <xdr:rowOff>76200</xdr:rowOff>
    </xdr:to>
    <xdr:pic>
      <xdr:nvPicPr>
        <xdr:cNvPr id="752" name="Picture 751" descr="https://s.yimg.com/xe/ipt/50x50w_ssd.gif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7118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747</xdr:row>
      <xdr:rowOff>0</xdr:rowOff>
    </xdr:from>
    <xdr:to>
      <xdr:col>2</xdr:col>
      <xdr:colOff>476250</xdr:colOff>
      <xdr:row>749</xdr:row>
      <xdr:rowOff>57150</xdr:rowOff>
    </xdr:to>
    <xdr:pic>
      <xdr:nvPicPr>
        <xdr:cNvPr id="753" name="Picture 752" descr="https://s.yimg.com/lq/i/us/sp/v/ncaaf/teams/1/50x50w/uuc.gif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7518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748</xdr:row>
      <xdr:rowOff>0</xdr:rowOff>
    </xdr:from>
    <xdr:to>
      <xdr:col>2</xdr:col>
      <xdr:colOff>476250</xdr:colOff>
      <xdr:row>750</xdr:row>
      <xdr:rowOff>57150</xdr:rowOff>
    </xdr:to>
    <xdr:pic>
      <xdr:nvPicPr>
        <xdr:cNvPr id="754" name="Picture 753" descr="https://s.yimg.com/lq/i/us/sp/v/ncaaf/teams/1/50x50w/aal.gif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7728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749</xdr:row>
      <xdr:rowOff>0</xdr:rowOff>
    </xdr:from>
    <xdr:to>
      <xdr:col>2</xdr:col>
      <xdr:colOff>476250</xdr:colOff>
      <xdr:row>751</xdr:row>
      <xdr:rowOff>57150</xdr:rowOff>
    </xdr:to>
    <xdr:pic>
      <xdr:nvPicPr>
        <xdr:cNvPr id="755" name="Picture 754" descr="https://s.yimg.com/xe/ipt/50x50c.8.gif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7937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750</xdr:row>
      <xdr:rowOff>0</xdr:rowOff>
    </xdr:from>
    <xdr:to>
      <xdr:col>2</xdr:col>
      <xdr:colOff>476250</xdr:colOff>
      <xdr:row>752</xdr:row>
      <xdr:rowOff>57150</xdr:rowOff>
    </xdr:to>
    <xdr:pic>
      <xdr:nvPicPr>
        <xdr:cNvPr id="756" name="Picture 755" descr="https://s.yimg.com/lq/i/us/sp/v/ncaaf/teams/1/50x50w/ppd_1.gif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8147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751</xdr:row>
      <xdr:rowOff>0</xdr:rowOff>
    </xdr:from>
    <xdr:to>
      <xdr:col>2</xdr:col>
      <xdr:colOff>476250</xdr:colOff>
      <xdr:row>753</xdr:row>
      <xdr:rowOff>57150</xdr:rowOff>
    </xdr:to>
    <xdr:pic>
      <xdr:nvPicPr>
        <xdr:cNvPr id="757" name="Picture 756" descr="https://s.yimg.com/lq/i/us/sp/v/ncaaf/teams/1/50x50w/cbl_1.gif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8356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752</xdr:row>
      <xdr:rowOff>0</xdr:rowOff>
    </xdr:from>
    <xdr:to>
      <xdr:col>2</xdr:col>
      <xdr:colOff>476250</xdr:colOff>
      <xdr:row>754</xdr:row>
      <xdr:rowOff>57150</xdr:rowOff>
    </xdr:to>
    <xdr:pic>
      <xdr:nvPicPr>
        <xdr:cNvPr id="758" name="Picture 757" descr="https://s.yimg.com/lq/i/us/sp/v/ncaaf/teams/1/50x50w/ggc.gif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8566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753</xdr:row>
      <xdr:rowOff>0</xdr:rowOff>
    </xdr:from>
    <xdr:to>
      <xdr:col>2</xdr:col>
      <xdr:colOff>476250</xdr:colOff>
      <xdr:row>754</xdr:row>
      <xdr:rowOff>266700</xdr:rowOff>
    </xdr:to>
    <xdr:pic>
      <xdr:nvPicPr>
        <xdr:cNvPr id="759" name="Picture 758" descr="https://s.yimg.com/lq/i/us/sp/v/ncaaf/teams/1/50x50w/aab.gif">
          <a:hlinkClick xmlns:r="http://schemas.openxmlformats.org/officeDocument/2006/relationships" r:id="rId242"/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8775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754</xdr:row>
      <xdr:rowOff>0</xdr:rowOff>
    </xdr:from>
    <xdr:to>
      <xdr:col>2</xdr:col>
      <xdr:colOff>476250</xdr:colOff>
      <xdr:row>755</xdr:row>
      <xdr:rowOff>76200</xdr:rowOff>
    </xdr:to>
    <xdr:pic>
      <xdr:nvPicPr>
        <xdr:cNvPr id="760" name="Picture 759" descr="https://s.yimg.com/xe/ipt/50x50c.9.gif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8985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755</xdr:row>
      <xdr:rowOff>0</xdr:rowOff>
    </xdr:from>
    <xdr:to>
      <xdr:col>2</xdr:col>
      <xdr:colOff>476250</xdr:colOff>
      <xdr:row>756</xdr:row>
      <xdr:rowOff>266700</xdr:rowOff>
    </xdr:to>
    <xdr:pic>
      <xdr:nvPicPr>
        <xdr:cNvPr id="761" name="Picture 760" descr="https://s.yimg.com/lq/i/us/sp/v/ncaaf/teams/1/50x50w/ddf.gi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9385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756</xdr:row>
      <xdr:rowOff>0</xdr:rowOff>
    </xdr:from>
    <xdr:to>
      <xdr:col>2</xdr:col>
      <xdr:colOff>476250</xdr:colOff>
      <xdr:row>756</xdr:row>
      <xdr:rowOff>476250</xdr:rowOff>
    </xdr:to>
    <xdr:pic>
      <xdr:nvPicPr>
        <xdr:cNvPr id="762" name="Picture 761" descr="https://s.yimg.com/lq/i/us/sp/v/ncaaf/teams/1/50x50w/nnn_2.gif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89595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757</xdr:row>
      <xdr:rowOff>0</xdr:rowOff>
    </xdr:from>
    <xdr:to>
      <xdr:col>2</xdr:col>
      <xdr:colOff>476250</xdr:colOff>
      <xdr:row>758</xdr:row>
      <xdr:rowOff>76200</xdr:rowOff>
    </xdr:to>
    <xdr:pic>
      <xdr:nvPicPr>
        <xdr:cNvPr id="763" name="Picture 762" descr="https://s.yimg.com/lq/i/us/sp/v/ncaaf/teams/1/50x50w/sso_2.gif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0185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758</xdr:row>
      <xdr:rowOff>0</xdr:rowOff>
    </xdr:from>
    <xdr:to>
      <xdr:col>2</xdr:col>
      <xdr:colOff>476250</xdr:colOff>
      <xdr:row>760</xdr:row>
      <xdr:rowOff>57150</xdr:rowOff>
    </xdr:to>
    <xdr:pic>
      <xdr:nvPicPr>
        <xdr:cNvPr id="764" name="Picture 763" descr="https://s.yimg.com/xe/ipt/oregon_state_50x50.png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0585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759</xdr:row>
      <xdr:rowOff>0</xdr:rowOff>
    </xdr:from>
    <xdr:to>
      <xdr:col>2</xdr:col>
      <xdr:colOff>476250</xdr:colOff>
      <xdr:row>761</xdr:row>
      <xdr:rowOff>57150</xdr:rowOff>
    </xdr:to>
    <xdr:pic>
      <xdr:nvPicPr>
        <xdr:cNvPr id="765" name="Picture 764" descr="https://s.yimg.com/lq/i/us/sp/v/ncaaf/teams/1/50x50w/bbb.gif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0795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760</xdr:row>
      <xdr:rowOff>0</xdr:rowOff>
    </xdr:from>
    <xdr:to>
      <xdr:col>2</xdr:col>
      <xdr:colOff>476250</xdr:colOff>
      <xdr:row>762</xdr:row>
      <xdr:rowOff>57150</xdr:rowOff>
    </xdr:to>
    <xdr:pic>
      <xdr:nvPicPr>
        <xdr:cNvPr id="766" name="Picture 765" descr="https://s.yimg.com/lq/i/us/sp/v/ncaaf/teams/1/50x50w/ttt.gif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1004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761</xdr:row>
      <xdr:rowOff>0</xdr:rowOff>
    </xdr:from>
    <xdr:to>
      <xdr:col>2</xdr:col>
      <xdr:colOff>476250</xdr:colOff>
      <xdr:row>762</xdr:row>
      <xdr:rowOff>266700</xdr:rowOff>
    </xdr:to>
    <xdr:pic>
      <xdr:nvPicPr>
        <xdr:cNvPr id="767" name="Picture 766" descr="https://s.yimg.com/xe/ipt/50x50w_ttv_2.gif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1214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762</xdr:row>
      <xdr:rowOff>0</xdr:rowOff>
    </xdr:from>
    <xdr:to>
      <xdr:col>2</xdr:col>
      <xdr:colOff>476250</xdr:colOff>
      <xdr:row>763</xdr:row>
      <xdr:rowOff>76200</xdr:rowOff>
    </xdr:to>
    <xdr:pic>
      <xdr:nvPicPr>
        <xdr:cNvPr id="768" name="Picture 767" descr="https://s.yimg.com/lq/i/us/sp/v/ncaaf/teams/1/50x50w/nnv.gif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1423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763</xdr:row>
      <xdr:rowOff>0</xdr:rowOff>
    </xdr:from>
    <xdr:to>
      <xdr:col>2</xdr:col>
      <xdr:colOff>476250</xdr:colOff>
      <xdr:row>765</xdr:row>
      <xdr:rowOff>57150</xdr:rowOff>
    </xdr:to>
    <xdr:pic>
      <xdr:nvPicPr>
        <xdr:cNvPr id="769" name="Picture 768" descr="https://s.yimg.com/lq/i/us/sp/v/ncaaf/teams/1/50x50w/iie_2.gif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1823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764</xdr:row>
      <xdr:rowOff>0</xdr:rowOff>
    </xdr:from>
    <xdr:to>
      <xdr:col>2</xdr:col>
      <xdr:colOff>476250</xdr:colOff>
      <xdr:row>766</xdr:row>
      <xdr:rowOff>57150</xdr:rowOff>
    </xdr:to>
    <xdr:pic>
      <xdr:nvPicPr>
        <xdr:cNvPr id="770" name="Picture 769" descr="https://s.yimg.com/lq/i/us/sp/v/ncaaf/teams/1/50x50w/aaq_1.gif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2033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765</xdr:row>
      <xdr:rowOff>0</xdr:rowOff>
    </xdr:from>
    <xdr:to>
      <xdr:col>2</xdr:col>
      <xdr:colOff>476250</xdr:colOff>
      <xdr:row>767</xdr:row>
      <xdr:rowOff>57150</xdr:rowOff>
    </xdr:to>
    <xdr:pic>
      <xdr:nvPicPr>
        <xdr:cNvPr id="771" name="Picture 770" descr="https://s.yimg.com/lq/i/us/sp/v/ncaaf/teams/1/50x50w/ccj_50x50w_2.jpg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2243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766</xdr:row>
      <xdr:rowOff>0</xdr:rowOff>
    </xdr:from>
    <xdr:to>
      <xdr:col>2</xdr:col>
      <xdr:colOff>476250</xdr:colOff>
      <xdr:row>767</xdr:row>
      <xdr:rowOff>266700</xdr:rowOff>
    </xdr:to>
    <xdr:pic>
      <xdr:nvPicPr>
        <xdr:cNvPr id="772" name="Picture 771" descr="https://s.yimg.com/xe/ipt/50x50w.gif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2452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767</xdr:row>
      <xdr:rowOff>0</xdr:rowOff>
    </xdr:from>
    <xdr:to>
      <xdr:col>2</xdr:col>
      <xdr:colOff>476250</xdr:colOff>
      <xdr:row>768</xdr:row>
      <xdr:rowOff>152400</xdr:rowOff>
    </xdr:to>
    <xdr:pic>
      <xdr:nvPicPr>
        <xdr:cNvPr id="773" name="Picture 772" descr="https://s.yimg.com/lq/i/us/sp/v/ncaaf/teams/1/50x50w/eef.gif">
          <a:hlinkClick xmlns:r="http://schemas.openxmlformats.org/officeDocument/2006/relationships" r:id="rId242"/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2662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768</xdr:row>
      <xdr:rowOff>0</xdr:rowOff>
    </xdr:from>
    <xdr:to>
      <xdr:col>2</xdr:col>
      <xdr:colOff>476250</xdr:colOff>
      <xdr:row>770</xdr:row>
      <xdr:rowOff>57150</xdr:rowOff>
    </xdr:to>
    <xdr:pic>
      <xdr:nvPicPr>
        <xdr:cNvPr id="774" name="Picture 773" descr="https://s.yimg.com/lq/i/us/sp/v/ncaaf/teams/1/50x50w/kkc.gif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2986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769</xdr:row>
      <xdr:rowOff>0</xdr:rowOff>
    </xdr:from>
    <xdr:to>
      <xdr:col>2</xdr:col>
      <xdr:colOff>476250</xdr:colOff>
      <xdr:row>771</xdr:row>
      <xdr:rowOff>57150</xdr:rowOff>
    </xdr:to>
    <xdr:pic>
      <xdr:nvPicPr>
        <xdr:cNvPr id="775" name="Picture 774" descr="https://s.yimg.com/lq/i/us/sp/v/ncaaf/teams/1/50x50w/iig.gif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3195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770</xdr:row>
      <xdr:rowOff>0</xdr:rowOff>
    </xdr:from>
    <xdr:to>
      <xdr:col>2</xdr:col>
      <xdr:colOff>476250</xdr:colOff>
      <xdr:row>772</xdr:row>
      <xdr:rowOff>57150</xdr:rowOff>
    </xdr:to>
    <xdr:pic>
      <xdr:nvPicPr>
        <xdr:cNvPr id="776" name="Picture 775" descr="https://s.yimg.com/lq/i/us/sp/v/ncaaf/teams/1/50x50w/wwa.gif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3405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771</xdr:row>
      <xdr:rowOff>0</xdr:rowOff>
    </xdr:from>
    <xdr:to>
      <xdr:col>2</xdr:col>
      <xdr:colOff>476250</xdr:colOff>
      <xdr:row>773</xdr:row>
      <xdr:rowOff>57150</xdr:rowOff>
    </xdr:to>
    <xdr:pic>
      <xdr:nvPicPr>
        <xdr:cNvPr id="777" name="Picture 776" descr="https://s.yimg.com/lq/i/us/sp/v/ncaaf/teams/1/50x50w/aaz.gif">
          <a:hlinkClick xmlns:r="http://schemas.openxmlformats.org/officeDocument/2006/relationships" r:id="rId228"/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3614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772</xdr:row>
      <xdr:rowOff>0</xdr:rowOff>
    </xdr:from>
    <xdr:to>
      <xdr:col>2</xdr:col>
      <xdr:colOff>476250</xdr:colOff>
      <xdr:row>774</xdr:row>
      <xdr:rowOff>57150</xdr:rowOff>
    </xdr:to>
    <xdr:pic>
      <xdr:nvPicPr>
        <xdr:cNvPr id="778" name="Picture 777" descr="https://s.yimg.com/xe/ipt/50x50c_ucf.png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3824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773</xdr:row>
      <xdr:rowOff>0</xdr:rowOff>
    </xdr:from>
    <xdr:to>
      <xdr:col>2</xdr:col>
      <xdr:colOff>476250</xdr:colOff>
      <xdr:row>775</xdr:row>
      <xdr:rowOff>57150</xdr:rowOff>
    </xdr:to>
    <xdr:pic>
      <xdr:nvPicPr>
        <xdr:cNvPr id="779" name="Picture 778" descr="https://s.yimg.com/lq/i/us/sp/v/ncaaf/teams/1/50x50w/mmg.gif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4033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774</xdr:row>
      <xdr:rowOff>0</xdr:rowOff>
    </xdr:from>
    <xdr:to>
      <xdr:col>2</xdr:col>
      <xdr:colOff>476250</xdr:colOff>
      <xdr:row>776</xdr:row>
      <xdr:rowOff>57150</xdr:rowOff>
    </xdr:to>
    <xdr:pic>
      <xdr:nvPicPr>
        <xdr:cNvPr id="780" name="Picture 779" descr="https://s.yimg.com/lq/i/us/sp/v/ncaaf/teams/1/50x50w/was-2.jp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4243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775</xdr:row>
      <xdr:rowOff>0</xdr:rowOff>
    </xdr:from>
    <xdr:to>
      <xdr:col>2</xdr:col>
      <xdr:colOff>476250</xdr:colOff>
      <xdr:row>777</xdr:row>
      <xdr:rowOff>57150</xdr:rowOff>
    </xdr:to>
    <xdr:pic>
      <xdr:nvPicPr>
        <xdr:cNvPr id="781" name="Picture 780" descr="https://s.yimg.com/lq/i/us/sp/v/ncaaf/teams/1/50x50w/aac.gif">
          <a:hlinkClick xmlns:r="http://schemas.openxmlformats.org/officeDocument/2006/relationships" r:id="rId242"/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4452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776</xdr:row>
      <xdr:rowOff>0</xdr:rowOff>
    </xdr:from>
    <xdr:to>
      <xdr:col>2</xdr:col>
      <xdr:colOff>476250</xdr:colOff>
      <xdr:row>777</xdr:row>
      <xdr:rowOff>266700</xdr:rowOff>
    </xdr:to>
    <xdr:pic>
      <xdr:nvPicPr>
        <xdr:cNvPr id="782" name="Picture 781" descr="https://s.yimg.com/xe/ipt/uud_50x50c.gif">
          <a:hlinkClick xmlns:r="http://schemas.openxmlformats.org/officeDocument/2006/relationships" r:id="rId242"/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4662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777</xdr:row>
      <xdr:rowOff>0</xdr:rowOff>
    </xdr:from>
    <xdr:to>
      <xdr:col>2</xdr:col>
      <xdr:colOff>476250</xdr:colOff>
      <xdr:row>778</xdr:row>
      <xdr:rowOff>76200</xdr:rowOff>
    </xdr:to>
    <xdr:pic>
      <xdr:nvPicPr>
        <xdr:cNvPr id="783" name="Picture 782" descr="https://s.yimg.com/lq/i/us/sp/v/ncaaf/teams/1/50x50w/bbf.gif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4871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778</xdr:row>
      <xdr:rowOff>0</xdr:rowOff>
    </xdr:from>
    <xdr:to>
      <xdr:col>2</xdr:col>
      <xdr:colOff>476250</xdr:colOff>
      <xdr:row>780</xdr:row>
      <xdr:rowOff>57150</xdr:rowOff>
    </xdr:to>
    <xdr:pic>
      <xdr:nvPicPr>
        <xdr:cNvPr id="784" name="Picture 783" descr="https://s.yimg.com/lq/i/us/sp/v/ncaaf/teams/1/50x50w/vva_1.gif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5272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779</xdr:row>
      <xdr:rowOff>0</xdr:rowOff>
    </xdr:from>
    <xdr:to>
      <xdr:col>2</xdr:col>
      <xdr:colOff>476250</xdr:colOff>
      <xdr:row>781</xdr:row>
      <xdr:rowOff>57150</xdr:rowOff>
    </xdr:to>
    <xdr:pic>
      <xdr:nvPicPr>
        <xdr:cNvPr id="785" name="Picture 784" descr="https://s.yimg.com/xe/ipt/50x50_boise_state_broncos-primary-2013.1.png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5481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780</xdr:row>
      <xdr:rowOff>0</xdr:rowOff>
    </xdr:from>
    <xdr:to>
      <xdr:col>2</xdr:col>
      <xdr:colOff>476250</xdr:colOff>
      <xdr:row>782</xdr:row>
      <xdr:rowOff>57150</xdr:rowOff>
    </xdr:to>
    <xdr:pic>
      <xdr:nvPicPr>
        <xdr:cNvPr id="786" name="Picture 785" descr="https://s.yimg.com/lq/i/us/sp/v/ncaaf/teams/1/50x50w/iih_2.jpg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5691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781</xdr:row>
      <xdr:rowOff>0</xdr:rowOff>
    </xdr:from>
    <xdr:to>
      <xdr:col>2</xdr:col>
      <xdr:colOff>476250</xdr:colOff>
      <xdr:row>783</xdr:row>
      <xdr:rowOff>57150</xdr:rowOff>
    </xdr:to>
    <xdr:pic>
      <xdr:nvPicPr>
        <xdr:cNvPr id="787" name="Picture 786" descr="https://s.yimg.com/lq/i/us/sp/v/ncaaf/teams/1/50x50w/ppj.gif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5900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782</xdr:row>
      <xdr:rowOff>0</xdr:rowOff>
    </xdr:from>
    <xdr:to>
      <xdr:col>2</xdr:col>
      <xdr:colOff>476250</xdr:colOff>
      <xdr:row>783</xdr:row>
      <xdr:rowOff>266700</xdr:rowOff>
    </xdr:to>
    <xdr:pic>
      <xdr:nvPicPr>
        <xdr:cNvPr id="788" name="Picture 787" descr="https://s.yimg.com/iu/api/res/1.2/jUzwz.vo_9oEgO5XfQhyvQ--/YXBwaWQ9c2hhcmVkO2ZpPWZpbGw7aD01MDtxPTgwO3c9NTA-/http:/l.yimg.com/xe/i/us/sp/v/ncaaw/teams/20131113/84/300x300/cbp.1.png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6110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783</xdr:row>
      <xdr:rowOff>0</xdr:rowOff>
    </xdr:from>
    <xdr:to>
      <xdr:col>2</xdr:col>
      <xdr:colOff>476250</xdr:colOff>
      <xdr:row>784</xdr:row>
      <xdr:rowOff>76200</xdr:rowOff>
    </xdr:to>
    <xdr:pic>
      <xdr:nvPicPr>
        <xdr:cNvPr id="789" name="Picture 788" descr="https://s.yimg.com/lq/i/us/sp/v/ncaaf/teams/1/50x50w/llg_2.gif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6319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784</xdr:row>
      <xdr:rowOff>0</xdr:rowOff>
    </xdr:from>
    <xdr:to>
      <xdr:col>2</xdr:col>
      <xdr:colOff>476250</xdr:colOff>
      <xdr:row>786</xdr:row>
      <xdr:rowOff>57150</xdr:rowOff>
    </xdr:to>
    <xdr:pic>
      <xdr:nvPicPr>
        <xdr:cNvPr id="790" name="Picture 789" descr="https://s.yimg.com/lq/i/us/sp/v/ncaaf/teams/1/50x50w/llh2.gif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6719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785</xdr:row>
      <xdr:rowOff>0</xdr:rowOff>
    </xdr:from>
    <xdr:to>
      <xdr:col>2</xdr:col>
      <xdr:colOff>476250</xdr:colOff>
      <xdr:row>786</xdr:row>
      <xdr:rowOff>266700</xdr:rowOff>
    </xdr:to>
    <xdr:pic>
      <xdr:nvPicPr>
        <xdr:cNvPr id="791" name="Picture 790" descr="https://s.yimg.com/lq/i/us/sp/v/ncaaf/teams/1/50x50w/rrb2.gif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6929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786</xdr:row>
      <xdr:rowOff>0</xdr:rowOff>
    </xdr:from>
    <xdr:to>
      <xdr:col>2</xdr:col>
      <xdr:colOff>476250</xdr:colOff>
      <xdr:row>787</xdr:row>
      <xdr:rowOff>76200</xdr:rowOff>
    </xdr:to>
    <xdr:pic>
      <xdr:nvPicPr>
        <xdr:cNvPr id="792" name="Picture 791" descr="https://s.yimg.com/lq/i/us/sp/v/ncaaf/teams/1/50x50w/fli_1.gif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7138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787</xdr:row>
      <xdr:rowOff>0</xdr:rowOff>
    </xdr:from>
    <xdr:to>
      <xdr:col>2</xdr:col>
      <xdr:colOff>476250</xdr:colOff>
      <xdr:row>788</xdr:row>
      <xdr:rowOff>76200</xdr:rowOff>
    </xdr:to>
    <xdr:pic>
      <xdr:nvPicPr>
        <xdr:cNvPr id="793" name="Picture 792" descr="https://s.yimg.com/lq/i/us/sp/v/ncaaf/teams/1/50x50w/ssh2.gif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7538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788</xdr:row>
      <xdr:rowOff>0</xdr:rowOff>
    </xdr:from>
    <xdr:to>
      <xdr:col>2</xdr:col>
      <xdr:colOff>476250</xdr:colOff>
      <xdr:row>790</xdr:row>
      <xdr:rowOff>57150</xdr:rowOff>
    </xdr:to>
    <xdr:pic>
      <xdr:nvPicPr>
        <xdr:cNvPr id="794" name="Picture 793" descr="https://s.yimg.com/lq/i/us/sp/v/ncaaf/teams/1/50x50w/nnf_2.gif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7939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789</xdr:row>
      <xdr:rowOff>0</xdr:rowOff>
    </xdr:from>
    <xdr:to>
      <xdr:col>2</xdr:col>
      <xdr:colOff>476250</xdr:colOff>
      <xdr:row>790</xdr:row>
      <xdr:rowOff>266700</xdr:rowOff>
    </xdr:to>
    <xdr:pic>
      <xdr:nvPicPr>
        <xdr:cNvPr id="795" name="Picture 794" descr="https://s.yimg.com/lq/i/us/sp/v/ncaaf/teams/unlv/unlv_50x50w.png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8148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790</xdr:row>
      <xdr:rowOff>0</xdr:rowOff>
    </xdr:from>
    <xdr:to>
      <xdr:col>2</xdr:col>
      <xdr:colOff>476250</xdr:colOff>
      <xdr:row>791</xdr:row>
      <xdr:rowOff>76200</xdr:rowOff>
    </xdr:to>
    <xdr:pic>
      <xdr:nvPicPr>
        <xdr:cNvPr id="796" name="Picture 795" descr="https://s.yimg.com/lq/i/us/sp/v/ncaaf/teams/1/50x50w/cco.gif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8358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791</xdr:row>
      <xdr:rowOff>0</xdr:rowOff>
    </xdr:from>
    <xdr:to>
      <xdr:col>2</xdr:col>
      <xdr:colOff>476250</xdr:colOff>
      <xdr:row>793</xdr:row>
      <xdr:rowOff>57150</xdr:rowOff>
    </xdr:to>
    <xdr:pic>
      <xdr:nvPicPr>
        <xdr:cNvPr id="797" name="Picture 796" descr="https://s.yimg.com/lq/i/us/sp/v/ncaaf/teams/1/50x50w/ffe.gif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8758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792</xdr:row>
      <xdr:rowOff>0</xdr:rowOff>
    </xdr:from>
    <xdr:to>
      <xdr:col>2</xdr:col>
      <xdr:colOff>476250</xdr:colOff>
      <xdr:row>794</xdr:row>
      <xdr:rowOff>57150</xdr:rowOff>
    </xdr:to>
    <xdr:pic>
      <xdr:nvPicPr>
        <xdr:cNvPr id="798" name="Picture 797" descr="https://s.yimg.com/lq/i/us/sp/v/ncaab/teams/20080127/50x50w/nml3.gif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8967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793</xdr:row>
      <xdr:rowOff>0</xdr:rowOff>
    </xdr:from>
    <xdr:to>
      <xdr:col>2</xdr:col>
      <xdr:colOff>476250</xdr:colOff>
      <xdr:row>795</xdr:row>
      <xdr:rowOff>57150</xdr:rowOff>
    </xdr:to>
    <xdr:pic>
      <xdr:nvPicPr>
        <xdr:cNvPr id="799" name="Picture 798" descr="https://s.yimg.com/lq/i/us/sp/v/ncaaf/teams/1/50x50w/ooa.gif">
          <a:hlinkClick xmlns:r="http://schemas.openxmlformats.org/officeDocument/2006/relationships" r:id="rId242"/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9177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794</xdr:row>
      <xdr:rowOff>0</xdr:rowOff>
    </xdr:from>
    <xdr:to>
      <xdr:col>2</xdr:col>
      <xdr:colOff>476250</xdr:colOff>
      <xdr:row>796</xdr:row>
      <xdr:rowOff>57150</xdr:rowOff>
    </xdr:to>
    <xdr:pic>
      <xdr:nvPicPr>
        <xdr:cNvPr id="800" name="Picture 799" descr="https://s.yimg.com/lq/i/us/sp/v/ncaaf/teams/1/50x50w/wwq.gif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9386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795</xdr:row>
      <xdr:rowOff>0</xdr:rowOff>
    </xdr:from>
    <xdr:to>
      <xdr:col>2</xdr:col>
      <xdr:colOff>476250</xdr:colOff>
      <xdr:row>797</xdr:row>
      <xdr:rowOff>57150</xdr:rowOff>
    </xdr:to>
    <xdr:pic>
      <xdr:nvPicPr>
        <xdr:cNvPr id="801" name="Picture 800" descr="https://s.yimg.com/lq/i/us/sp/v/ncaaf/teams/1/50x50w/ttp.gif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9596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796</xdr:row>
      <xdr:rowOff>0</xdr:rowOff>
    </xdr:from>
    <xdr:to>
      <xdr:col>2</xdr:col>
      <xdr:colOff>476250</xdr:colOff>
      <xdr:row>798</xdr:row>
      <xdr:rowOff>57150</xdr:rowOff>
    </xdr:to>
    <xdr:pic>
      <xdr:nvPicPr>
        <xdr:cNvPr id="802" name="Picture 801" descr="https://s.yimg.com/lq/i/us/sp/v/ncaaf/teams/1/50x50w/ssc.gif">
          <a:hlinkClick xmlns:r="http://schemas.openxmlformats.org/officeDocument/2006/relationships" r:id="rId242"/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199805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797</xdr:row>
      <xdr:rowOff>0</xdr:rowOff>
    </xdr:from>
    <xdr:to>
      <xdr:col>2</xdr:col>
      <xdr:colOff>476250</xdr:colOff>
      <xdr:row>798</xdr:row>
      <xdr:rowOff>266700</xdr:rowOff>
    </xdr:to>
    <xdr:pic>
      <xdr:nvPicPr>
        <xdr:cNvPr id="803" name="Picture 802" descr="https://s.yimg.com/lq/i/us/sp/v/ncaaf/teams/1/50x50w/mmj.gif">
          <a:hlinkClick xmlns:r="http://schemas.openxmlformats.org/officeDocument/2006/relationships" r:id="rId242"/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0015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798</xdr:row>
      <xdr:rowOff>0</xdr:rowOff>
    </xdr:from>
    <xdr:to>
      <xdr:col>2</xdr:col>
      <xdr:colOff>476250</xdr:colOff>
      <xdr:row>799</xdr:row>
      <xdr:rowOff>76200</xdr:rowOff>
    </xdr:to>
    <xdr:pic>
      <xdr:nvPicPr>
        <xdr:cNvPr id="804" name="Picture 803" descr="https://s.yimg.com/lq/i/us/sp/v/ncaaf/teams/1/50x50w/flaa-w.jpg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0225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799</xdr:row>
      <xdr:rowOff>0</xdr:rowOff>
    </xdr:from>
    <xdr:to>
      <xdr:col>2</xdr:col>
      <xdr:colOff>476250</xdr:colOff>
      <xdr:row>800</xdr:row>
      <xdr:rowOff>76200</xdr:rowOff>
    </xdr:to>
    <xdr:pic>
      <xdr:nvPicPr>
        <xdr:cNvPr id="805" name="Picture 804" descr="https://s.yimg.com/lq/i/us/sp/v/ncaaf/teams/1/50x50w/wwl.gif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0625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800</xdr:row>
      <xdr:rowOff>0</xdr:rowOff>
    </xdr:from>
    <xdr:to>
      <xdr:col>2</xdr:col>
      <xdr:colOff>476250</xdr:colOff>
      <xdr:row>801</xdr:row>
      <xdr:rowOff>76200</xdr:rowOff>
    </xdr:to>
    <xdr:pic>
      <xdr:nvPicPr>
        <xdr:cNvPr id="806" name="Picture 805" descr="https://s.yimg.com/lq/i/us/sp/v/ncaaf/teams/1/50x50w/nan_3.gif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1025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801</xdr:row>
      <xdr:rowOff>0</xdr:rowOff>
    </xdr:from>
    <xdr:to>
      <xdr:col>2</xdr:col>
      <xdr:colOff>476250</xdr:colOff>
      <xdr:row>803</xdr:row>
      <xdr:rowOff>57150</xdr:rowOff>
    </xdr:to>
    <xdr:pic>
      <xdr:nvPicPr>
        <xdr:cNvPr id="807" name="Picture 806" descr="https://s.yimg.com/lq/i/us/sp/v/ncaaf/teams/1/50x50w/aad_4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1425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802</xdr:row>
      <xdr:rowOff>0</xdr:rowOff>
    </xdr:from>
    <xdr:to>
      <xdr:col>2</xdr:col>
      <xdr:colOff>476250</xdr:colOff>
      <xdr:row>804</xdr:row>
      <xdr:rowOff>57150</xdr:rowOff>
    </xdr:to>
    <xdr:pic>
      <xdr:nvPicPr>
        <xdr:cNvPr id="808" name="Picture 807" descr="https://s.yimg.com/lq/i/us/sp/v/ncaaf/teams/1/50x50w/nnx.gif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1634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803</xdr:row>
      <xdr:rowOff>0</xdr:rowOff>
    </xdr:from>
    <xdr:to>
      <xdr:col>2</xdr:col>
      <xdr:colOff>476250</xdr:colOff>
      <xdr:row>805</xdr:row>
      <xdr:rowOff>57150</xdr:rowOff>
    </xdr:to>
    <xdr:pic>
      <xdr:nvPicPr>
        <xdr:cNvPr id="809" name="Picture 808" descr="https://s.yimg.com/lq/i/us/sp/v/ncaaf/teams/1/50x50w/ffa.gif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1844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804</xdr:row>
      <xdr:rowOff>0</xdr:rowOff>
    </xdr:from>
    <xdr:to>
      <xdr:col>2</xdr:col>
      <xdr:colOff>476250</xdr:colOff>
      <xdr:row>806</xdr:row>
      <xdr:rowOff>57150</xdr:rowOff>
    </xdr:to>
    <xdr:pic>
      <xdr:nvPicPr>
        <xdr:cNvPr id="810" name="Picture 809" descr="https://s.yimg.com/lq/i/us/sp/v/ncaaf/teams/1/50x50w/oob.gi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2053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805</xdr:row>
      <xdr:rowOff>0</xdr:rowOff>
    </xdr:from>
    <xdr:to>
      <xdr:col>2</xdr:col>
      <xdr:colOff>476250</xdr:colOff>
      <xdr:row>807</xdr:row>
      <xdr:rowOff>57150</xdr:rowOff>
    </xdr:to>
    <xdr:pic>
      <xdr:nvPicPr>
        <xdr:cNvPr id="811" name="Picture 810" descr="https://s.yimg.com/lq/i/us/sp/v/ncaaf/teams/1/50x50w/mmi.gif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2263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806</xdr:row>
      <xdr:rowOff>0</xdr:rowOff>
    </xdr:from>
    <xdr:to>
      <xdr:col>2</xdr:col>
      <xdr:colOff>476250</xdr:colOff>
      <xdr:row>808</xdr:row>
      <xdr:rowOff>57150</xdr:rowOff>
    </xdr:to>
    <xdr:pic>
      <xdr:nvPicPr>
        <xdr:cNvPr id="812" name="Picture 811" descr="https://s.yimg.com/lq/i/us/sp/v/ncaaf/teams/1/50x50w/ooc.gif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2472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807</xdr:row>
      <xdr:rowOff>0</xdr:rowOff>
    </xdr:from>
    <xdr:to>
      <xdr:col>2</xdr:col>
      <xdr:colOff>476250</xdr:colOff>
      <xdr:row>809</xdr:row>
      <xdr:rowOff>57150</xdr:rowOff>
    </xdr:to>
    <xdr:pic>
      <xdr:nvPicPr>
        <xdr:cNvPr id="813" name="Picture 812" descr="https://s.yimg.com/lq/i/us/sp/v/ncaaf/teams/1/50x50w/ggb.gif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2682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808</xdr:row>
      <xdr:rowOff>0</xdr:rowOff>
    </xdr:from>
    <xdr:to>
      <xdr:col>2</xdr:col>
      <xdr:colOff>476250</xdr:colOff>
      <xdr:row>810</xdr:row>
      <xdr:rowOff>57150</xdr:rowOff>
    </xdr:to>
    <xdr:pic>
      <xdr:nvPicPr>
        <xdr:cNvPr id="814" name="Picture 813" descr="https://s.yimg.com/lq/i/us/sp/v/ncaaf/teams/1/50x50w/uub.gif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2892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809</xdr:row>
      <xdr:rowOff>0</xdr:rowOff>
    </xdr:from>
    <xdr:to>
      <xdr:col>2</xdr:col>
      <xdr:colOff>476250</xdr:colOff>
      <xdr:row>811</xdr:row>
      <xdr:rowOff>57150</xdr:rowOff>
    </xdr:to>
    <xdr:pic>
      <xdr:nvPicPr>
        <xdr:cNvPr id="815" name="Picture 814" descr="https://s.yimg.com/lq/i/us/sp/v/ncaaf/teams/1/50x50w/ffc.gif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3101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810</xdr:row>
      <xdr:rowOff>0</xdr:rowOff>
    </xdr:from>
    <xdr:to>
      <xdr:col>2</xdr:col>
      <xdr:colOff>476250</xdr:colOff>
      <xdr:row>812</xdr:row>
      <xdr:rowOff>57150</xdr:rowOff>
    </xdr:to>
    <xdr:pic>
      <xdr:nvPicPr>
        <xdr:cNvPr id="816" name="Picture 815" descr="https://s.yimg.com/xe/ipt/50x50_mmk.p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3311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811</xdr:row>
      <xdr:rowOff>0</xdr:rowOff>
    </xdr:from>
    <xdr:to>
      <xdr:col>2</xdr:col>
      <xdr:colOff>476250</xdr:colOff>
      <xdr:row>813</xdr:row>
      <xdr:rowOff>57150</xdr:rowOff>
    </xdr:to>
    <xdr:pic>
      <xdr:nvPicPr>
        <xdr:cNvPr id="817" name="Picture 816" descr="https://s.yimg.com/lq/i/us/sp/v/ncaaf/teams/1/50x50w/lli_2.gif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3520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812</xdr:row>
      <xdr:rowOff>0</xdr:rowOff>
    </xdr:from>
    <xdr:to>
      <xdr:col>2</xdr:col>
      <xdr:colOff>476250</xdr:colOff>
      <xdr:row>814</xdr:row>
      <xdr:rowOff>57150</xdr:rowOff>
    </xdr:to>
    <xdr:pic>
      <xdr:nvPicPr>
        <xdr:cNvPr id="818" name="Picture 817" descr="https://s.yimg.com/lq/i/us/sp/v/ncaaf/teams/1/50x50w/ccl.gif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3730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813</xdr:row>
      <xdr:rowOff>0</xdr:rowOff>
    </xdr:from>
    <xdr:to>
      <xdr:col>2</xdr:col>
      <xdr:colOff>476250</xdr:colOff>
      <xdr:row>815</xdr:row>
      <xdr:rowOff>57150</xdr:rowOff>
    </xdr:to>
    <xdr:pic>
      <xdr:nvPicPr>
        <xdr:cNvPr id="819" name="Picture 818" descr="https://s.yimg.com/lq/i/us/sp/v/ncaaf/teams/1/50x50w/uua.gif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3939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814</xdr:row>
      <xdr:rowOff>0</xdr:rowOff>
    </xdr:from>
    <xdr:to>
      <xdr:col>2</xdr:col>
      <xdr:colOff>476250</xdr:colOff>
      <xdr:row>816</xdr:row>
      <xdr:rowOff>57150</xdr:rowOff>
    </xdr:to>
    <xdr:pic>
      <xdr:nvPicPr>
        <xdr:cNvPr id="820" name="Picture 819" descr="https://s.yimg.com/lq/i/us/sp/v/ncaaf/teams/1/50x50w/tth.gif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4149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815</xdr:row>
      <xdr:rowOff>0</xdr:rowOff>
    </xdr:from>
    <xdr:to>
      <xdr:col>2</xdr:col>
      <xdr:colOff>476250</xdr:colOff>
      <xdr:row>817</xdr:row>
      <xdr:rowOff>57150</xdr:rowOff>
    </xdr:to>
    <xdr:pic>
      <xdr:nvPicPr>
        <xdr:cNvPr id="821" name="Picture 820" descr="https://s.yimg.com/lq/i/us/sp/v/ncaaf/teams/1/50x50w/cbl_1.gif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4358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816</xdr:row>
      <xdr:rowOff>0</xdr:rowOff>
    </xdr:from>
    <xdr:to>
      <xdr:col>2</xdr:col>
      <xdr:colOff>476250</xdr:colOff>
      <xdr:row>818</xdr:row>
      <xdr:rowOff>57150</xdr:rowOff>
    </xdr:to>
    <xdr:pic>
      <xdr:nvPicPr>
        <xdr:cNvPr id="822" name="Picture 821" descr="https://s.yimg.com/lq/i/us/sp/v/ncaaf/teams/1/50x50w/ttj.gif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4568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817</xdr:row>
      <xdr:rowOff>0</xdr:rowOff>
    </xdr:from>
    <xdr:to>
      <xdr:col>2</xdr:col>
      <xdr:colOff>476250</xdr:colOff>
      <xdr:row>819</xdr:row>
      <xdr:rowOff>57150</xdr:rowOff>
    </xdr:to>
    <xdr:pic>
      <xdr:nvPicPr>
        <xdr:cNvPr id="823" name="Picture 822" descr="https://s.yimg.com/lq/i/us/sp/v/ncaaf/teams/1/50x50w/mmn_1.gif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4777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818</xdr:row>
      <xdr:rowOff>0</xdr:rowOff>
    </xdr:from>
    <xdr:to>
      <xdr:col>2</xdr:col>
      <xdr:colOff>476250</xdr:colOff>
      <xdr:row>820</xdr:row>
      <xdr:rowOff>57150</xdr:rowOff>
    </xdr:to>
    <xdr:pic>
      <xdr:nvPicPr>
        <xdr:cNvPr id="824" name="Picture 823" descr="https://s.yimg.com/lq/i/us/sp/v/ncaaf/teams/1/50x50w/vvd.gif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4987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819</xdr:row>
      <xdr:rowOff>0</xdr:rowOff>
    </xdr:from>
    <xdr:to>
      <xdr:col>2</xdr:col>
      <xdr:colOff>476250</xdr:colOff>
      <xdr:row>821</xdr:row>
      <xdr:rowOff>57150</xdr:rowOff>
    </xdr:to>
    <xdr:pic>
      <xdr:nvPicPr>
        <xdr:cNvPr id="825" name="Picture 824" descr="https://s.yimg.com/lq/i/us/sp/v/ncaaf/teams/1/50x50w/ooe.gif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5197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820</xdr:row>
      <xdr:rowOff>0</xdr:rowOff>
    </xdr:from>
    <xdr:to>
      <xdr:col>2</xdr:col>
      <xdr:colOff>476250</xdr:colOff>
      <xdr:row>822</xdr:row>
      <xdr:rowOff>57150</xdr:rowOff>
    </xdr:to>
    <xdr:pic>
      <xdr:nvPicPr>
        <xdr:cNvPr id="826" name="Picture 825" descr="https://s.yimg.com/lq/i/us/sp/v/ncaaf/teams/1/50x50w/aar.gif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5406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821</xdr:row>
      <xdr:rowOff>0</xdr:rowOff>
    </xdr:from>
    <xdr:to>
      <xdr:col>2</xdr:col>
      <xdr:colOff>476250</xdr:colOff>
      <xdr:row>822</xdr:row>
      <xdr:rowOff>266700</xdr:rowOff>
    </xdr:to>
    <xdr:pic>
      <xdr:nvPicPr>
        <xdr:cNvPr id="827" name="Picture 826" descr="https://s.yimg.com/lq/i/us/sp/v/ncaaf/teams/1/50x50w/asu-2w.jpg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5616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822</xdr:row>
      <xdr:rowOff>0</xdr:rowOff>
    </xdr:from>
    <xdr:to>
      <xdr:col>2</xdr:col>
      <xdr:colOff>476250</xdr:colOff>
      <xdr:row>823</xdr:row>
      <xdr:rowOff>76200</xdr:rowOff>
    </xdr:to>
    <xdr:pic>
      <xdr:nvPicPr>
        <xdr:cNvPr id="828" name="Picture 827" descr="https://s.yimg.com/lq/i/us/sp/v/ncaaf/teams/1/50x50w/ssi.gif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5825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823</xdr:row>
      <xdr:rowOff>0</xdr:rowOff>
    </xdr:from>
    <xdr:to>
      <xdr:col>2</xdr:col>
      <xdr:colOff>476250</xdr:colOff>
      <xdr:row>825</xdr:row>
      <xdr:rowOff>57150</xdr:rowOff>
    </xdr:to>
    <xdr:pic>
      <xdr:nvPicPr>
        <xdr:cNvPr id="829" name="Picture 828" descr="https://s.yimg.com/xe/ipt/illinois_50_blue.png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6225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824</xdr:row>
      <xdr:rowOff>0</xdr:rowOff>
    </xdr:from>
    <xdr:to>
      <xdr:col>2</xdr:col>
      <xdr:colOff>476250</xdr:colOff>
      <xdr:row>826</xdr:row>
      <xdr:rowOff>57150</xdr:rowOff>
    </xdr:to>
    <xdr:pic>
      <xdr:nvPicPr>
        <xdr:cNvPr id="830" name="Picture 829" descr="https://s.yimg.com/lq/i/us/sp/v/ncaaf/teams/1/50x50w/was-2.jp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6435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825</xdr:row>
      <xdr:rowOff>0</xdr:rowOff>
    </xdr:from>
    <xdr:to>
      <xdr:col>2</xdr:col>
      <xdr:colOff>476250</xdr:colOff>
      <xdr:row>826</xdr:row>
      <xdr:rowOff>266700</xdr:rowOff>
    </xdr:to>
    <xdr:pic>
      <xdr:nvPicPr>
        <xdr:cNvPr id="831" name="Picture 830" descr="https://s.yimg.com/lq/i/us/sp/v/ncaaf/teams/1/50x50w/mms_2.gif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6644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826</xdr:row>
      <xdr:rowOff>0</xdr:rowOff>
    </xdr:from>
    <xdr:to>
      <xdr:col>2</xdr:col>
      <xdr:colOff>476250</xdr:colOff>
      <xdr:row>827</xdr:row>
      <xdr:rowOff>76200</xdr:rowOff>
    </xdr:to>
    <xdr:pic>
      <xdr:nvPicPr>
        <xdr:cNvPr id="832" name="Picture 831" descr="https://s.yimg.com/lq/i/us/sp/v/ncaaf/teams/1/50x50w/ood.gif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6854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827</xdr:row>
      <xdr:rowOff>0</xdr:rowOff>
    </xdr:from>
    <xdr:to>
      <xdr:col>2</xdr:col>
      <xdr:colOff>476250</xdr:colOff>
      <xdr:row>829</xdr:row>
      <xdr:rowOff>57150</xdr:rowOff>
    </xdr:to>
    <xdr:pic>
      <xdr:nvPicPr>
        <xdr:cNvPr id="833" name="Picture 832" descr="https://s.yimg.com/lq/i/us/sp/v/ncaaf/teams/1/50x50w/kab_3.gif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7254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828</xdr:row>
      <xdr:rowOff>0</xdr:rowOff>
    </xdr:from>
    <xdr:to>
      <xdr:col>2</xdr:col>
      <xdr:colOff>476250</xdr:colOff>
      <xdr:row>830</xdr:row>
      <xdr:rowOff>57150</xdr:rowOff>
    </xdr:to>
    <xdr:pic>
      <xdr:nvPicPr>
        <xdr:cNvPr id="834" name="Picture 833" descr="https://s.yimg.com/lq/i/us/sp/v/ncaaf/teams/1/50x50w/ppd_1.gif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7464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829</xdr:row>
      <xdr:rowOff>0</xdr:rowOff>
    </xdr:from>
    <xdr:to>
      <xdr:col>2</xdr:col>
      <xdr:colOff>476250</xdr:colOff>
      <xdr:row>831</xdr:row>
      <xdr:rowOff>57150</xdr:rowOff>
    </xdr:to>
    <xdr:pic>
      <xdr:nvPicPr>
        <xdr:cNvPr id="835" name="Picture 834" descr="https://s.yimg.com/lq/i/us/sp/v/ncaaf/teams/1/50x50w/mmo_2.gif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7673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830</xdr:row>
      <xdr:rowOff>0</xdr:rowOff>
    </xdr:from>
    <xdr:to>
      <xdr:col>2</xdr:col>
      <xdr:colOff>476250</xdr:colOff>
      <xdr:row>831</xdr:row>
      <xdr:rowOff>266700</xdr:rowOff>
    </xdr:to>
    <xdr:pic>
      <xdr:nvPicPr>
        <xdr:cNvPr id="836" name="Picture 835" descr="https://s.yimg.com/xe/i/us/sp/v/ncaaf/teams/20131113/84/300x300/nnd_50x50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7883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831</xdr:row>
      <xdr:rowOff>0</xdr:rowOff>
    </xdr:from>
    <xdr:to>
      <xdr:col>2</xdr:col>
      <xdr:colOff>476250</xdr:colOff>
      <xdr:row>831</xdr:row>
      <xdr:rowOff>476250</xdr:rowOff>
    </xdr:to>
    <xdr:pic>
      <xdr:nvPicPr>
        <xdr:cNvPr id="837" name="Picture 836" descr="https://s.yimg.com/lq/i/us/sp/v/ncaaf/teams/1/50x50w/nnn_2.gif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8092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832</xdr:row>
      <xdr:rowOff>0</xdr:rowOff>
    </xdr:from>
    <xdr:to>
      <xdr:col>2</xdr:col>
      <xdr:colOff>476250</xdr:colOff>
      <xdr:row>833</xdr:row>
      <xdr:rowOff>76200</xdr:rowOff>
    </xdr:to>
    <xdr:pic>
      <xdr:nvPicPr>
        <xdr:cNvPr id="838" name="Picture 837" descr="https://s.yimg.com/lq/i/us/sp/v/mls/teams/50x50w/nc-2.gif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8683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833</xdr:row>
      <xdr:rowOff>0</xdr:rowOff>
    </xdr:from>
    <xdr:to>
      <xdr:col>2</xdr:col>
      <xdr:colOff>476250</xdr:colOff>
      <xdr:row>834</xdr:row>
      <xdr:rowOff>76200</xdr:rowOff>
    </xdr:to>
    <xdr:pic>
      <xdr:nvPicPr>
        <xdr:cNvPr id="839" name="Picture 838" descr="https://s.yimg.com/lq/i/us/sp/v/ncaaf/teams/1/50x50w/bbf.gif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9083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834</xdr:row>
      <xdr:rowOff>0</xdr:rowOff>
    </xdr:from>
    <xdr:to>
      <xdr:col>2</xdr:col>
      <xdr:colOff>476250</xdr:colOff>
      <xdr:row>836</xdr:row>
      <xdr:rowOff>57150</xdr:rowOff>
    </xdr:to>
    <xdr:pic>
      <xdr:nvPicPr>
        <xdr:cNvPr id="840" name="Picture 839" descr="https://s.yimg.com/lq/i/us/sp/v/ncaaf/teams/1/50x50w/ccd_2.gif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9483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835</xdr:row>
      <xdr:rowOff>0</xdr:rowOff>
    </xdr:from>
    <xdr:to>
      <xdr:col>2</xdr:col>
      <xdr:colOff>476250</xdr:colOff>
      <xdr:row>837</xdr:row>
      <xdr:rowOff>57150</xdr:rowOff>
    </xdr:to>
    <xdr:pic>
      <xdr:nvPicPr>
        <xdr:cNvPr id="841" name="Picture 840" descr="https://s.yimg.com/lq/i/us/sp/v/ncaaf/teams/1/50x50w/ttd.gif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9692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836</xdr:row>
      <xdr:rowOff>0</xdr:rowOff>
    </xdr:from>
    <xdr:to>
      <xdr:col>2</xdr:col>
      <xdr:colOff>476250</xdr:colOff>
      <xdr:row>837</xdr:row>
      <xdr:rowOff>266700</xdr:rowOff>
    </xdr:to>
    <xdr:pic>
      <xdr:nvPicPr>
        <xdr:cNvPr id="842" name="Picture 841" descr="https://s.yimg.com/lq/i/us/sp/v/ncaaf/teams/1/50x50w/aan_3.gif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09902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837</xdr:row>
      <xdr:rowOff>0</xdr:rowOff>
    </xdr:from>
    <xdr:to>
      <xdr:col>2</xdr:col>
      <xdr:colOff>476250</xdr:colOff>
      <xdr:row>838</xdr:row>
      <xdr:rowOff>76200</xdr:rowOff>
    </xdr:to>
    <xdr:pic>
      <xdr:nvPicPr>
        <xdr:cNvPr id="843" name="Picture 842" descr="https://s.yimg.com/lq/i/us/sp/v/ncaaf/teams/1/50x50w/sso_2.gif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0111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838</xdr:row>
      <xdr:rowOff>0</xdr:rowOff>
    </xdr:from>
    <xdr:to>
      <xdr:col>2</xdr:col>
      <xdr:colOff>476250</xdr:colOff>
      <xdr:row>840</xdr:row>
      <xdr:rowOff>57150</xdr:rowOff>
    </xdr:to>
    <xdr:pic>
      <xdr:nvPicPr>
        <xdr:cNvPr id="844" name="Picture 843" descr="https://s.yimg.com/lq/i/us/sp/v/ncaaf/teams/1/50x50w/mmd.gif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0512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839</xdr:row>
      <xdr:rowOff>0</xdr:rowOff>
    </xdr:from>
    <xdr:to>
      <xdr:col>2</xdr:col>
      <xdr:colOff>476250</xdr:colOff>
      <xdr:row>841</xdr:row>
      <xdr:rowOff>57150</xdr:rowOff>
    </xdr:to>
    <xdr:pic>
      <xdr:nvPicPr>
        <xdr:cNvPr id="845" name="Picture 844" descr="https://s.yimg.com/lq/i/us/sp/v/ncaaf/teams/1/50x50w/aal.gif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0721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840</xdr:row>
      <xdr:rowOff>0</xdr:rowOff>
    </xdr:from>
    <xdr:to>
      <xdr:col>2</xdr:col>
      <xdr:colOff>476250</xdr:colOff>
      <xdr:row>842</xdr:row>
      <xdr:rowOff>57150</xdr:rowOff>
    </xdr:to>
    <xdr:pic>
      <xdr:nvPicPr>
        <xdr:cNvPr id="846" name="Picture 845" descr="https://s.yimg.com/lq/i/us/sp/v/ncaaf/teams/1/50x50w/kka.gif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0931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841</xdr:row>
      <xdr:rowOff>0</xdr:rowOff>
    </xdr:from>
    <xdr:to>
      <xdr:col>2</xdr:col>
      <xdr:colOff>476250</xdr:colOff>
      <xdr:row>843</xdr:row>
      <xdr:rowOff>57150</xdr:rowOff>
    </xdr:to>
    <xdr:pic>
      <xdr:nvPicPr>
        <xdr:cNvPr id="847" name="Picture 846" descr="https://s.yimg.com/lq/i/us/sp/v/ncaaf/teams/1/50x50w/wwo.gif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1140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842</xdr:row>
      <xdr:rowOff>0</xdr:rowOff>
    </xdr:from>
    <xdr:to>
      <xdr:col>2</xdr:col>
      <xdr:colOff>476250</xdr:colOff>
      <xdr:row>844</xdr:row>
      <xdr:rowOff>57150</xdr:rowOff>
    </xdr:to>
    <xdr:pic>
      <xdr:nvPicPr>
        <xdr:cNvPr id="848" name="Picture 847" descr="https://s.yimg.com/lq/i/us/sp/v/ncaaf/teams/1/50x50w/wwh.gif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1350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843</xdr:row>
      <xdr:rowOff>0</xdr:rowOff>
    </xdr:from>
    <xdr:to>
      <xdr:col>2</xdr:col>
      <xdr:colOff>476250</xdr:colOff>
      <xdr:row>844</xdr:row>
      <xdr:rowOff>266700</xdr:rowOff>
    </xdr:to>
    <xdr:pic>
      <xdr:nvPicPr>
        <xdr:cNvPr id="849" name="Picture 848" descr="https://s.yimg.com/lq/i/us/sp/v/ncaaf/teams/1/50x50w/ppb_2.gif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1559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844</xdr:row>
      <xdr:rowOff>0</xdr:rowOff>
    </xdr:from>
    <xdr:to>
      <xdr:col>2</xdr:col>
      <xdr:colOff>476250</xdr:colOff>
      <xdr:row>845</xdr:row>
      <xdr:rowOff>76200</xdr:rowOff>
    </xdr:to>
    <xdr:pic>
      <xdr:nvPicPr>
        <xdr:cNvPr id="850" name="Picture 849" descr="https://s.yimg.com/lq/i/us/sp/v/ncaaf/teams/1/50x50w/mmq_2.gi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1769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845</xdr:row>
      <xdr:rowOff>0</xdr:rowOff>
    </xdr:from>
    <xdr:to>
      <xdr:col>2</xdr:col>
      <xdr:colOff>476250</xdr:colOff>
      <xdr:row>847</xdr:row>
      <xdr:rowOff>57150</xdr:rowOff>
    </xdr:to>
    <xdr:pic>
      <xdr:nvPicPr>
        <xdr:cNvPr id="851" name="Picture 850" descr="https://s.yimg.com/lq/i/us/sp/v/ncaaf/teams/1/50x50w/tto.gif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2169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846</xdr:row>
      <xdr:rowOff>0</xdr:rowOff>
    </xdr:from>
    <xdr:to>
      <xdr:col>2</xdr:col>
      <xdr:colOff>476250</xdr:colOff>
      <xdr:row>847</xdr:row>
      <xdr:rowOff>266700</xdr:rowOff>
    </xdr:to>
    <xdr:pic>
      <xdr:nvPicPr>
        <xdr:cNvPr id="852" name="Picture 851" descr="https://s.yimg.com/lq/i/us/sp/v/ncaaf/teams/3/50x50w/rrd_50x50w_2.jpg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2378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847</xdr:row>
      <xdr:rowOff>0</xdr:rowOff>
    </xdr:from>
    <xdr:to>
      <xdr:col>2</xdr:col>
      <xdr:colOff>476250</xdr:colOff>
      <xdr:row>848</xdr:row>
      <xdr:rowOff>76200</xdr:rowOff>
    </xdr:to>
    <xdr:pic>
      <xdr:nvPicPr>
        <xdr:cNvPr id="853" name="Picture 852" descr="https://s.yimg.com/xe/ipt/50x50w_mmk2.gi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2588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848</xdr:row>
      <xdr:rowOff>0</xdr:rowOff>
    </xdr:from>
    <xdr:to>
      <xdr:col>2</xdr:col>
      <xdr:colOff>476250</xdr:colOff>
      <xdr:row>850</xdr:row>
      <xdr:rowOff>57150</xdr:rowOff>
    </xdr:to>
    <xdr:pic>
      <xdr:nvPicPr>
        <xdr:cNvPr id="854" name="Picture 853" descr="https://s.yimg.com/lq/i/us/sp/v/ncaaf/teams/1/50x50w/syc-2.jp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2988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849</xdr:row>
      <xdr:rowOff>0</xdr:rowOff>
    </xdr:from>
    <xdr:to>
      <xdr:col>2</xdr:col>
      <xdr:colOff>476250</xdr:colOff>
      <xdr:row>851</xdr:row>
      <xdr:rowOff>57150</xdr:rowOff>
    </xdr:to>
    <xdr:pic>
      <xdr:nvPicPr>
        <xdr:cNvPr id="855" name="Picture 854" descr="https://s.yimg.com/lq/i/us/sp/v/ncaaf/teams/1/50x50w/ggc.gif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3198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850</xdr:row>
      <xdr:rowOff>0</xdr:rowOff>
    </xdr:from>
    <xdr:to>
      <xdr:col>2</xdr:col>
      <xdr:colOff>476250</xdr:colOff>
      <xdr:row>852</xdr:row>
      <xdr:rowOff>57150</xdr:rowOff>
    </xdr:to>
    <xdr:pic>
      <xdr:nvPicPr>
        <xdr:cNvPr id="856" name="Picture 855" descr="https://s.yimg.com/lq/i/us/sp/v/ncaaf/teams/1/50x50w/sss3.gif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3407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851</xdr:row>
      <xdr:rowOff>0</xdr:rowOff>
    </xdr:from>
    <xdr:to>
      <xdr:col>2</xdr:col>
      <xdr:colOff>476250</xdr:colOff>
      <xdr:row>853</xdr:row>
      <xdr:rowOff>57150</xdr:rowOff>
    </xdr:to>
    <xdr:pic>
      <xdr:nvPicPr>
        <xdr:cNvPr id="857" name="Picture 856" descr="https://s.yimg.com/lq/i/us/sp/v/ncaaf/teams/1/50x50w/bbb.gif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3617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852</xdr:row>
      <xdr:rowOff>0</xdr:rowOff>
    </xdr:from>
    <xdr:to>
      <xdr:col>2</xdr:col>
      <xdr:colOff>476250</xdr:colOff>
      <xdr:row>854</xdr:row>
      <xdr:rowOff>57150</xdr:rowOff>
    </xdr:to>
    <xdr:pic>
      <xdr:nvPicPr>
        <xdr:cNvPr id="858" name="Picture 857" descr="https://s.yimg.com/xe/ipt/oregon_state_50x50.png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3826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853</xdr:row>
      <xdr:rowOff>0</xdr:rowOff>
    </xdr:from>
    <xdr:to>
      <xdr:col>2</xdr:col>
      <xdr:colOff>476250</xdr:colOff>
      <xdr:row>855</xdr:row>
      <xdr:rowOff>57150</xdr:rowOff>
    </xdr:to>
    <xdr:pic>
      <xdr:nvPicPr>
        <xdr:cNvPr id="859" name="Picture 858" descr="https://s.yimg.com/lq/i/us/sp/v/ncaaf/teams/1/50x50w/iig.gif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4036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854</xdr:row>
      <xdr:rowOff>0</xdr:rowOff>
    </xdr:from>
    <xdr:to>
      <xdr:col>2</xdr:col>
      <xdr:colOff>476250</xdr:colOff>
      <xdr:row>856</xdr:row>
      <xdr:rowOff>57150</xdr:rowOff>
    </xdr:to>
    <xdr:pic>
      <xdr:nvPicPr>
        <xdr:cNvPr id="860" name="Picture 859" descr="https://s.yimg.com/lq/i/us/sp/v/ncaaf/teams/1/50x50w/sbn_50x50w_3.jpg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4245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855</xdr:row>
      <xdr:rowOff>0</xdr:rowOff>
    </xdr:from>
    <xdr:to>
      <xdr:col>2</xdr:col>
      <xdr:colOff>476250</xdr:colOff>
      <xdr:row>857</xdr:row>
      <xdr:rowOff>57150</xdr:rowOff>
    </xdr:to>
    <xdr:pic>
      <xdr:nvPicPr>
        <xdr:cNvPr id="861" name="Picture 860" descr="https://s.yimg.com/lq/i/us/sp/v/ncaaf/teams/1/50x50w/llh2.gif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4455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856</xdr:row>
      <xdr:rowOff>0</xdr:rowOff>
    </xdr:from>
    <xdr:to>
      <xdr:col>2</xdr:col>
      <xdr:colOff>476250</xdr:colOff>
      <xdr:row>858</xdr:row>
      <xdr:rowOff>57150</xdr:rowOff>
    </xdr:to>
    <xdr:pic>
      <xdr:nvPicPr>
        <xdr:cNvPr id="862" name="Picture 861" descr="https://s.yimg.com/xe/ipt/50x50c_ucf.png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4664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857</xdr:row>
      <xdr:rowOff>0</xdr:rowOff>
    </xdr:from>
    <xdr:to>
      <xdr:col>2</xdr:col>
      <xdr:colOff>476250</xdr:colOff>
      <xdr:row>859</xdr:row>
      <xdr:rowOff>57150</xdr:rowOff>
    </xdr:to>
    <xdr:pic>
      <xdr:nvPicPr>
        <xdr:cNvPr id="863" name="Picture 862" descr="https://s.yimg.com/lq/i/us/sp/v/ncaaf/teams/1/50x50w/kkd.gif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4874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858</xdr:row>
      <xdr:rowOff>0</xdr:rowOff>
    </xdr:from>
    <xdr:to>
      <xdr:col>2</xdr:col>
      <xdr:colOff>476250</xdr:colOff>
      <xdr:row>860</xdr:row>
      <xdr:rowOff>57150</xdr:rowOff>
    </xdr:to>
    <xdr:pic>
      <xdr:nvPicPr>
        <xdr:cNvPr id="864" name="Picture 863" descr="https://s.yimg.com/lq/i/us/sp/v/ncaaf/teams/1/50x50w/ffe.gif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5084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859</xdr:row>
      <xdr:rowOff>0</xdr:rowOff>
    </xdr:from>
    <xdr:to>
      <xdr:col>2</xdr:col>
      <xdr:colOff>476250</xdr:colOff>
      <xdr:row>861</xdr:row>
      <xdr:rowOff>57150</xdr:rowOff>
    </xdr:to>
    <xdr:pic>
      <xdr:nvPicPr>
        <xdr:cNvPr id="865" name="Picture 864" descr="https://s.yimg.com/lq/i/us/sp/v/ncaaf/teams/1/50x50w/wwa.gif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5293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860</xdr:row>
      <xdr:rowOff>0</xdr:rowOff>
    </xdr:from>
    <xdr:to>
      <xdr:col>2</xdr:col>
      <xdr:colOff>476250</xdr:colOff>
      <xdr:row>862</xdr:row>
      <xdr:rowOff>57150</xdr:rowOff>
    </xdr:to>
    <xdr:pic>
      <xdr:nvPicPr>
        <xdr:cNvPr id="866" name="Picture 865" descr="https://s.yimg.com/lq/i/us/sp/v/ncaaf/teams/1/50x50w/uuc.gif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5503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861</xdr:row>
      <xdr:rowOff>0</xdr:rowOff>
    </xdr:from>
    <xdr:to>
      <xdr:col>2</xdr:col>
      <xdr:colOff>476250</xdr:colOff>
      <xdr:row>863</xdr:row>
      <xdr:rowOff>57150</xdr:rowOff>
    </xdr:to>
    <xdr:pic>
      <xdr:nvPicPr>
        <xdr:cNvPr id="867" name="Picture 866" descr="https://s.yimg.com/lq/i/us/sp/v/ncaaf/teams/1/50x50w/vvb_2.gif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5712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862</xdr:row>
      <xdr:rowOff>0</xdr:rowOff>
    </xdr:from>
    <xdr:to>
      <xdr:col>2</xdr:col>
      <xdr:colOff>476250</xdr:colOff>
      <xdr:row>864</xdr:row>
      <xdr:rowOff>57150</xdr:rowOff>
    </xdr:to>
    <xdr:pic>
      <xdr:nvPicPr>
        <xdr:cNvPr id="868" name="Picture 867" descr="https://s.yimg.com/lq/i/us/sp/v/ncaaf/teams/1/50x50w/iih_2.jpg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5922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863</xdr:row>
      <xdr:rowOff>0</xdr:rowOff>
    </xdr:from>
    <xdr:to>
      <xdr:col>2</xdr:col>
      <xdr:colOff>476250</xdr:colOff>
      <xdr:row>864</xdr:row>
      <xdr:rowOff>266700</xdr:rowOff>
    </xdr:to>
    <xdr:pic>
      <xdr:nvPicPr>
        <xdr:cNvPr id="869" name="Picture 868" descr="https://s.yimg.com/lq/i/us/sp/v/ncaaf/teams/1/50x50w/ppj.gif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6131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864</xdr:row>
      <xdr:rowOff>0</xdr:rowOff>
    </xdr:from>
    <xdr:to>
      <xdr:col>2</xdr:col>
      <xdr:colOff>476250</xdr:colOff>
      <xdr:row>864</xdr:row>
      <xdr:rowOff>476250</xdr:rowOff>
    </xdr:to>
    <xdr:pic>
      <xdr:nvPicPr>
        <xdr:cNvPr id="870" name="Picture 869" descr="https://s.yimg.com/lq/i/us/sp/v/ncaaf/teams/1/50x50w/mmm.gif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6341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865</xdr:row>
      <xdr:rowOff>0</xdr:rowOff>
    </xdr:from>
    <xdr:to>
      <xdr:col>2</xdr:col>
      <xdr:colOff>476250</xdr:colOff>
      <xdr:row>866</xdr:row>
      <xdr:rowOff>266700</xdr:rowOff>
    </xdr:to>
    <xdr:pic>
      <xdr:nvPicPr>
        <xdr:cNvPr id="871" name="Picture 870" descr="https://s.yimg.com/lq/i/us/sp/v/ncaaf/teams/1/50x50w/ddf.gi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6931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866</xdr:row>
      <xdr:rowOff>0</xdr:rowOff>
    </xdr:from>
    <xdr:to>
      <xdr:col>2</xdr:col>
      <xdr:colOff>476250</xdr:colOff>
      <xdr:row>867</xdr:row>
      <xdr:rowOff>76200</xdr:rowOff>
    </xdr:to>
    <xdr:pic>
      <xdr:nvPicPr>
        <xdr:cNvPr id="872" name="Picture 871" descr="https://s.yimg.com/lq/i/us/sp/v/ncaaf/teams/1/50x50w/wwl.gif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7141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867</xdr:row>
      <xdr:rowOff>0</xdr:rowOff>
    </xdr:from>
    <xdr:to>
      <xdr:col>2</xdr:col>
      <xdr:colOff>476250</xdr:colOff>
      <xdr:row>869</xdr:row>
      <xdr:rowOff>57150</xdr:rowOff>
    </xdr:to>
    <xdr:pic>
      <xdr:nvPicPr>
        <xdr:cNvPr id="873" name="Picture 872" descr="https://s.yimg.com/lq/i/us/sp/v/ncaaf/teams/1/50x50w/aaq_1.gif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7541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868</xdr:row>
      <xdr:rowOff>0</xdr:rowOff>
    </xdr:from>
    <xdr:to>
      <xdr:col>2</xdr:col>
      <xdr:colOff>476250</xdr:colOff>
      <xdr:row>870</xdr:row>
      <xdr:rowOff>57150</xdr:rowOff>
    </xdr:to>
    <xdr:pic>
      <xdr:nvPicPr>
        <xdr:cNvPr id="874" name="Picture 873" descr="https://s.yimg.com/lq/i/us/sp/v/ncaaf/teams/1/50x50w/ccj_50x50w_2.jpg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7751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869</xdr:row>
      <xdr:rowOff>0</xdr:rowOff>
    </xdr:from>
    <xdr:to>
      <xdr:col>2</xdr:col>
      <xdr:colOff>476250</xdr:colOff>
      <xdr:row>870</xdr:row>
      <xdr:rowOff>266700</xdr:rowOff>
    </xdr:to>
    <xdr:pic>
      <xdr:nvPicPr>
        <xdr:cNvPr id="875" name="Picture 874" descr="https://s.yimg.com/lq/i/us/sp/v/ncaaf/teams/1/50x50w/ttp.gif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7960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870</xdr:row>
      <xdr:rowOff>0</xdr:rowOff>
    </xdr:from>
    <xdr:to>
      <xdr:col>2</xdr:col>
      <xdr:colOff>476250</xdr:colOff>
      <xdr:row>871</xdr:row>
      <xdr:rowOff>152400</xdr:rowOff>
    </xdr:to>
    <xdr:pic>
      <xdr:nvPicPr>
        <xdr:cNvPr id="876" name="Picture 875" descr="https://s.yimg.com/lq/i/us/sp/v/ncaaf/teams/1/50x50w/ggh.gif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8170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871</xdr:row>
      <xdr:rowOff>0</xdr:rowOff>
    </xdr:from>
    <xdr:to>
      <xdr:col>2</xdr:col>
      <xdr:colOff>476250</xdr:colOff>
      <xdr:row>873</xdr:row>
      <xdr:rowOff>57150</xdr:rowOff>
    </xdr:to>
    <xdr:pic>
      <xdr:nvPicPr>
        <xdr:cNvPr id="877" name="Picture 876" descr="https://s.yimg.com/xe/ipt/50x50c_marshall.png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8493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872</xdr:row>
      <xdr:rowOff>0</xdr:rowOff>
    </xdr:from>
    <xdr:to>
      <xdr:col>2</xdr:col>
      <xdr:colOff>476250</xdr:colOff>
      <xdr:row>874</xdr:row>
      <xdr:rowOff>57150</xdr:rowOff>
    </xdr:to>
    <xdr:pic>
      <xdr:nvPicPr>
        <xdr:cNvPr id="878" name="Picture 877" descr="https://s.yimg.com/xe/ipt/50x50w_ttv_2.gif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8703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873</xdr:row>
      <xdr:rowOff>0</xdr:rowOff>
    </xdr:from>
    <xdr:to>
      <xdr:col>2</xdr:col>
      <xdr:colOff>476250</xdr:colOff>
      <xdr:row>875</xdr:row>
      <xdr:rowOff>57150</xdr:rowOff>
    </xdr:to>
    <xdr:pic>
      <xdr:nvPicPr>
        <xdr:cNvPr id="879" name="Picture 878" descr="https://s.yimg.com/iu/api/res/1.2/jUzwz.vo_9oEgO5XfQhyvQ--/YXBwaWQ9c2hhcmVkO2ZpPWZpbGw7aD01MDtxPTgwO3c9NTA-/http:/l.yimg.com/xe/i/us/sp/v/ncaaw/teams/20131113/84/300x300/cbp.1.png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8913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874</xdr:row>
      <xdr:rowOff>0</xdr:rowOff>
    </xdr:from>
    <xdr:to>
      <xdr:col>2</xdr:col>
      <xdr:colOff>476250</xdr:colOff>
      <xdr:row>875</xdr:row>
      <xdr:rowOff>266700</xdr:rowOff>
    </xdr:to>
    <xdr:pic>
      <xdr:nvPicPr>
        <xdr:cNvPr id="880" name="Picture 879" descr="https://s.yimg.com/lq/i/us/sp/v/ncaaf/teams/1/50x50w/hhc.gif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9122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875</xdr:row>
      <xdr:rowOff>0</xdr:rowOff>
    </xdr:from>
    <xdr:to>
      <xdr:col>2</xdr:col>
      <xdr:colOff>476250</xdr:colOff>
      <xdr:row>876</xdr:row>
      <xdr:rowOff>76200</xdr:rowOff>
    </xdr:to>
    <xdr:pic>
      <xdr:nvPicPr>
        <xdr:cNvPr id="881" name="Picture 880" descr="https://s.yimg.com/lq/i/us/sp/v/ncaaf/teams/1/50x50w/nnv.gif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9332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876</xdr:row>
      <xdr:rowOff>0</xdr:rowOff>
    </xdr:from>
    <xdr:to>
      <xdr:col>2</xdr:col>
      <xdr:colOff>476250</xdr:colOff>
      <xdr:row>877</xdr:row>
      <xdr:rowOff>76200</xdr:rowOff>
    </xdr:to>
    <xdr:pic>
      <xdr:nvPicPr>
        <xdr:cNvPr id="882" name="Picture 881" descr="https://s.yimg.com/lq/i/us/sp/v/ncaaf/teams/1/50x50w/aap_2.jp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19732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877</xdr:row>
      <xdr:rowOff>0</xdr:rowOff>
    </xdr:from>
    <xdr:to>
      <xdr:col>2</xdr:col>
      <xdr:colOff>476250</xdr:colOff>
      <xdr:row>878</xdr:row>
      <xdr:rowOff>76200</xdr:rowOff>
    </xdr:to>
    <xdr:pic>
      <xdr:nvPicPr>
        <xdr:cNvPr id="883" name="Picture 882" descr="https://s.yimg.com/lq/i/us/sp/v/ncaaf/teams/1/50x50w/llg_2.gif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0132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878</xdr:row>
      <xdr:rowOff>0</xdr:rowOff>
    </xdr:from>
    <xdr:to>
      <xdr:col>2</xdr:col>
      <xdr:colOff>476250</xdr:colOff>
      <xdr:row>880</xdr:row>
      <xdr:rowOff>57150</xdr:rowOff>
    </xdr:to>
    <xdr:pic>
      <xdr:nvPicPr>
        <xdr:cNvPr id="884" name="Picture 883" descr="https://s.yimg.com/lq/i/us/sp/v/ncaaf/teams/1/50x50w/tts_2.gif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0532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879</xdr:row>
      <xdr:rowOff>0</xdr:rowOff>
    </xdr:from>
    <xdr:to>
      <xdr:col>2</xdr:col>
      <xdr:colOff>476250</xdr:colOff>
      <xdr:row>881</xdr:row>
      <xdr:rowOff>57150</xdr:rowOff>
    </xdr:to>
    <xdr:pic>
      <xdr:nvPicPr>
        <xdr:cNvPr id="885" name="Picture 884" descr="https://s.yimg.com/lq/i/us/sp/v/ncaaf/teams/1/50x50w/ttt.gif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0741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880</xdr:row>
      <xdr:rowOff>0</xdr:rowOff>
    </xdr:from>
    <xdr:to>
      <xdr:col>2</xdr:col>
      <xdr:colOff>476250</xdr:colOff>
      <xdr:row>881</xdr:row>
      <xdr:rowOff>266700</xdr:rowOff>
    </xdr:to>
    <xdr:pic>
      <xdr:nvPicPr>
        <xdr:cNvPr id="886" name="Picture 885" descr="https://s.yimg.com/lq/i/us/sp/v/ncaaf/teams/1/50x50w/kkc.gif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0951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881</xdr:row>
      <xdr:rowOff>0</xdr:rowOff>
    </xdr:from>
    <xdr:to>
      <xdr:col>2</xdr:col>
      <xdr:colOff>476250</xdr:colOff>
      <xdr:row>882</xdr:row>
      <xdr:rowOff>76200</xdr:rowOff>
    </xdr:to>
    <xdr:pic>
      <xdr:nvPicPr>
        <xdr:cNvPr id="887" name="Picture 886" descr="https://s.yimg.com/xe/ipt/50x50w_ssd.gif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1160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882</xdr:row>
      <xdr:rowOff>0</xdr:rowOff>
    </xdr:from>
    <xdr:to>
      <xdr:col>2</xdr:col>
      <xdr:colOff>476250</xdr:colOff>
      <xdr:row>884</xdr:row>
      <xdr:rowOff>57150</xdr:rowOff>
    </xdr:to>
    <xdr:pic>
      <xdr:nvPicPr>
        <xdr:cNvPr id="888" name="Picture 887" descr="https://s.yimg.com/lq/i/us/sp/v/ncaaf/teams/1/50x50w/iie_2.gif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1561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883</xdr:row>
      <xdr:rowOff>0</xdr:rowOff>
    </xdr:from>
    <xdr:to>
      <xdr:col>2</xdr:col>
      <xdr:colOff>476250</xdr:colOff>
      <xdr:row>885</xdr:row>
      <xdr:rowOff>57150</xdr:rowOff>
    </xdr:to>
    <xdr:pic>
      <xdr:nvPicPr>
        <xdr:cNvPr id="889" name="Picture 888" descr="https://s.yimg.com/lq/i/us/sp/v/ncaaf/teams/1/50x50w/nnf_2.gif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1770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884</xdr:row>
      <xdr:rowOff>0</xdr:rowOff>
    </xdr:from>
    <xdr:to>
      <xdr:col>2</xdr:col>
      <xdr:colOff>476250</xdr:colOff>
      <xdr:row>886</xdr:row>
      <xdr:rowOff>57150</xdr:rowOff>
    </xdr:to>
    <xdr:pic>
      <xdr:nvPicPr>
        <xdr:cNvPr id="890" name="Picture 889" descr="https://s.yimg.com/lq/i/us/sp/v/ncaaf/teams/1/50x50w/aac.gif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1980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885</xdr:row>
      <xdr:rowOff>0</xdr:rowOff>
    </xdr:from>
    <xdr:to>
      <xdr:col>2</xdr:col>
      <xdr:colOff>476250</xdr:colOff>
      <xdr:row>887</xdr:row>
      <xdr:rowOff>57150</xdr:rowOff>
    </xdr:to>
    <xdr:pic>
      <xdr:nvPicPr>
        <xdr:cNvPr id="891" name="Picture 890" descr="https://s.yimg.com/xe/ipt/uud_50x50c.gif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2189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886</xdr:row>
      <xdr:rowOff>0</xdr:rowOff>
    </xdr:from>
    <xdr:to>
      <xdr:col>2</xdr:col>
      <xdr:colOff>476250</xdr:colOff>
      <xdr:row>888</xdr:row>
      <xdr:rowOff>57150</xdr:rowOff>
    </xdr:to>
    <xdr:pic>
      <xdr:nvPicPr>
        <xdr:cNvPr id="892" name="Picture 891" descr="https://s.yimg.com/lq/i/us/sp/v/ncaaf/teams/1/50x50w/eea.gif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2399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887</xdr:row>
      <xdr:rowOff>0</xdr:rowOff>
    </xdr:from>
    <xdr:to>
      <xdr:col>2</xdr:col>
      <xdr:colOff>476250</xdr:colOff>
      <xdr:row>889</xdr:row>
      <xdr:rowOff>57150</xdr:rowOff>
    </xdr:to>
    <xdr:pic>
      <xdr:nvPicPr>
        <xdr:cNvPr id="893" name="Picture 892" descr="https://s.yimg.com/lq/i/us/sp/v/ncaaf/teams/1/50x50w/ttb.gif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2608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888</xdr:row>
      <xdr:rowOff>0</xdr:rowOff>
    </xdr:from>
    <xdr:to>
      <xdr:col>2</xdr:col>
      <xdr:colOff>476250</xdr:colOff>
      <xdr:row>889</xdr:row>
      <xdr:rowOff>266700</xdr:rowOff>
    </xdr:to>
    <xdr:pic>
      <xdr:nvPicPr>
        <xdr:cNvPr id="894" name="Picture 893" descr="https://s.yimg.com/lq/i/us/sp/v/ncaaf/teams/1/50x50w/aab.gif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2818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889</xdr:row>
      <xdr:rowOff>0</xdr:rowOff>
    </xdr:from>
    <xdr:to>
      <xdr:col>2</xdr:col>
      <xdr:colOff>476250</xdr:colOff>
      <xdr:row>890</xdr:row>
      <xdr:rowOff>76200</xdr:rowOff>
    </xdr:to>
    <xdr:pic>
      <xdr:nvPicPr>
        <xdr:cNvPr id="895" name="Picture 894" descr="https://s.yimg.com/xe/ipt/50x50c.9.gif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3027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890</xdr:row>
      <xdr:rowOff>0</xdr:rowOff>
    </xdr:from>
    <xdr:to>
      <xdr:col>2</xdr:col>
      <xdr:colOff>476250</xdr:colOff>
      <xdr:row>891</xdr:row>
      <xdr:rowOff>266700</xdr:rowOff>
    </xdr:to>
    <xdr:pic>
      <xdr:nvPicPr>
        <xdr:cNvPr id="896" name="Picture 895" descr="https://s.yimg.com/lq/i/us/sp/v/ncaaf/teams/1/50x50w/mmj.gif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3427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891</xdr:row>
      <xdr:rowOff>0</xdr:rowOff>
    </xdr:from>
    <xdr:to>
      <xdr:col>2</xdr:col>
      <xdr:colOff>476250</xdr:colOff>
      <xdr:row>892</xdr:row>
      <xdr:rowOff>76200</xdr:rowOff>
    </xdr:to>
    <xdr:pic>
      <xdr:nvPicPr>
        <xdr:cNvPr id="897" name="Picture 896" descr="https://s.yimg.com/lq/i/us/sp/v/ncaaf/teams/1/50x50w/ccg.gif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3637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892</xdr:row>
      <xdr:rowOff>0</xdr:rowOff>
    </xdr:from>
    <xdr:to>
      <xdr:col>2</xdr:col>
      <xdr:colOff>476250</xdr:colOff>
      <xdr:row>893</xdr:row>
      <xdr:rowOff>152400</xdr:rowOff>
    </xdr:to>
    <xdr:pic>
      <xdr:nvPicPr>
        <xdr:cNvPr id="898" name="Picture 897" descr="https://s.yimg.com/lq/i/us/sp/v/ncaaf/teams/1/50x50w/eef.gif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4037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893</xdr:row>
      <xdr:rowOff>0</xdr:rowOff>
    </xdr:from>
    <xdr:to>
      <xdr:col>2</xdr:col>
      <xdr:colOff>476250</xdr:colOff>
      <xdr:row>894</xdr:row>
      <xdr:rowOff>266700</xdr:rowOff>
    </xdr:to>
    <xdr:pic>
      <xdr:nvPicPr>
        <xdr:cNvPr id="899" name="Picture 898" descr="https://s.yimg.com/lq/i/us/sp/v/ncaaf/teams/1/50x50w/nax_2.gif">
          <a:hlinkClick xmlns:r="http://schemas.openxmlformats.org/officeDocument/2006/relationships" r:id="rId202"/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4361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894</xdr:row>
      <xdr:rowOff>0</xdr:rowOff>
    </xdr:from>
    <xdr:to>
      <xdr:col>2</xdr:col>
      <xdr:colOff>476250</xdr:colOff>
      <xdr:row>895</xdr:row>
      <xdr:rowOff>76200</xdr:rowOff>
    </xdr:to>
    <xdr:pic>
      <xdr:nvPicPr>
        <xdr:cNvPr id="900" name="Picture 899" descr="https://s.yimg.com/lq/i/us/sp/v/ncaaf/teams/1/50x50w/wwc.gif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4570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895</xdr:row>
      <xdr:rowOff>0</xdr:rowOff>
    </xdr:from>
    <xdr:to>
      <xdr:col>2</xdr:col>
      <xdr:colOff>476250</xdr:colOff>
      <xdr:row>897</xdr:row>
      <xdr:rowOff>57150</xdr:rowOff>
    </xdr:to>
    <xdr:pic>
      <xdr:nvPicPr>
        <xdr:cNvPr id="901" name="Picture 900" descr="https://s.yimg.com/lq/i/us/sp/v/ncaaf/teams/1/50x50w/mmg.gif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4970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896</xdr:row>
      <xdr:rowOff>0</xdr:rowOff>
    </xdr:from>
    <xdr:to>
      <xdr:col>2</xdr:col>
      <xdr:colOff>476250</xdr:colOff>
      <xdr:row>897</xdr:row>
      <xdr:rowOff>266700</xdr:rowOff>
    </xdr:to>
    <xdr:pic>
      <xdr:nvPicPr>
        <xdr:cNvPr id="902" name="Picture 901" descr="https://s.yimg.com/xe/ipt/50x50_boise_state_broncos-primary-2013.1.png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5180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897</xdr:row>
      <xdr:rowOff>0</xdr:rowOff>
    </xdr:from>
    <xdr:to>
      <xdr:col>2</xdr:col>
      <xdr:colOff>476250</xdr:colOff>
      <xdr:row>898</xdr:row>
      <xdr:rowOff>76200</xdr:rowOff>
    </xdr:to>
    <xdr:pic>
      <xdr:nvPicPr>
        <xdr:cNvPr id="903" name="Picture 902" descr="https://s.yimg.com/lq/i/us/sp/v/ncaaf/teams/1/50x50w/cco.gif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5390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898</xdr:row>
      <xdr:rowOff>0</xdr:rowOff>
    </xdr:from>
    <xdr:to>
      <xdr:col>2</xdr:col>
      <xdr:colOff>476250</xdr:colOff>
      <xdr:row>899</xdr:row>
      <xdr:rowOff>76200</xdr:rowOff>
    </xdr:to>
    <xdr:pic>
      <xdr:nvPicPr>
        <xdr:cNvPr id="904" name="Picture 903" descr="https://s.yimg.com/lq/i/us/sp/v/ncaaf/teams/1/50x50w/fli_1.gif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5790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899</xdr:row>
      <xdr:rowOff>0</xdr:rowOff>
    </xdr:from>
    <xdr:to>
      <xdr:col>2</xdr:col>
      <xdr:colOff>476250</xdr:colOff>
      <xdr:row>901</xdr:row>
      <xdr:rowOff>57150</xdr:rowOff>
    </xdr:to>
    <xdr:pic>
      <xdr:nvPicPr>
        <xdr:cNvPr id="905" name="Picture 904" descr="https://s.yimg.com/lq/i/us/sp/v/ncaab/teams/20080127/50x50w/nml3.gif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6190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900</xdr:row>
      <xdr:rowOff>0</xdr:rowOff>
    </xdr:from>
    <xdr:to>
      <xdr:col>2</xdr:col>
      <xdr:colOff>476250</xdr:colOff>
      <xdr:row>902</xdr:row>
      <xdr:rowOff>57150</xdr:rowOff>
    </xdr:to>
    <xdr:pic>
      <xdr:nvPicPr>
        <xdr:cNvPr id="906" name="Picture 905" descr="https://s.yimg.com/lq/i/us/sp/v/ncaaf/teams/1/50x50w/ooa.gif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6399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901</xdr:row>
      <xdr:rowOff>0</xdr:rowOff>
    </xdr:from>
    <xdr:to>
      <xdr:col>2</xdr:col>
      <xdr:colOff>476250</xdr:colOff>
      <xdr:row>903</xdr:row>
      <xdr:rowOff>57150</xdr:rowOff>
    </xdr:to>
    <xdr:pic>
      <xdr:nvPicPr>
        <xdr:cNvPr id="908" name="Picture 907" descr="https://s.yimg.com/lq/i/us/sp/v/ncaaf/teams/1/50x50w/ffa.gif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6609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902</xdr:row>
      <xdr:rowOff>0</xdr:rowOff>
    </xdr:from>
    <xdr:to>
      <xdr:col>2</xdr:col>
      <xdr:colOff>476250</xdr:colOff>
      <xdr:row>904</xdr:row>
      <xdr:rowOff>57150</xdr:rowOff>
    </xdr:to>
    <xdr:pic>
      <xdr:nvPicPr>
        <xdr:cNvPr id="909" name="Picture 908" descr="https://s.yimg.com/lq/i/us/sp/v/ncaaf/teams/1/50x50w/uub.gif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6818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903</xdr:row>
      <xdr:rowOff>0</xdr:rowOff>
    </xdr:from>
    <xdr:to>
      <xdr:col>2</xdr:col>
      <xdr:colOff>476250</xdr:colOff>
      <xdr:row>905</xdr:row>
      <xdr:rowOff>57150</xdr:rowOff>
    </xdr:to>
    <xdr:pic>
      <xdr:nvPicPr>
        <xdr:cNvPr id="910" name="Picture 909" descr="https://s.yimg.com/lq/i/us/sp/v/ncaaf/teams/1/50x50w/ttd.gif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7028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904</xdr:row>
      <xdr:rowOff>0</xdr:rowOff>
    </xdr:from>
    <xdr:to>
      <xdr:col>2</xdr:col>
      <xdr:colOff>476250</xdr:colOff>
      <xdr:row>906</xdr:row>
      <xdr:rowOff>57150</xdr:rowOff>
    </xdr:to>
    <xdr:pic>
      <xdr:nvPicPr>
        <xdr:cNvPr id="911" name="Picture 910" descr="https://s.yimg.com/lq/i/us/sp/v/ncaaf/teams/1/50x50w/lli_2.gif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7237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905</xdr:row>
      <xdr:rowOff>0</xdr:rowOff>
    </xdr:from>
    <xdr:to>
      <xdr:col>2</xdr:col>
      <xdr:colOff>476250</xdr:colOff>
      <xdr:row>906</xdr:row>
      <xdr:rowOff>266700</xdr:rowOff>
    </xdr:to>
    <xdr:pic>
      <xdr:nvPicPr>
        <xdr:cNvPr id="912" name="Picture 911" descr="https://s.yimg.com/lq/i/us/sp/v/ncaaf/teams/1/50x50w/tth.gif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7447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906</xdr:row>
      <xdr:rowOff>0</xdr:rowOff>
    </xdr:from>
    <xdr:to>
      <xdr:col>2</xdr:col>
      <xdr:colOff>476250</xdr:colOff>
      <xdr:row>907</xdr:row>
      <xdr:rowOff>76200</xdr:rowOff>
    </xdr:to>
    <xdr:pic>
      <xdr:nvPicPr>
        <xdr:cNvPr id="913" name="Picture 912" descr="https://s.yimg.com/lq/i/us/sp/v/ncaaf/teams/1/50x50w/ssi.gif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7657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907</xdr:row>
      <xdr:rowOff>0</xdr:rowOff>
    </xdr:from>
    <xdr:to>
      <xdr:col>2</xdr:col>
      <xdr:colOff>476250</xdr:colOff>
      <xdr:row>908</xdr:row>
      <xdr:rowOff>266700</xdr:rowOff>
    </xdr:to>
    <xdr:pic>
      <xdr:nvPicPr>
        <xdr:cNvPr id="914" name="Picture 913" descr="https://s.yimg.com/lq/i/us/sp/v/ncaaf/teams/1/50x50w/aar.gif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8057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908</xdr:row>
      <xdr:rowOff>0</xdr:rowOff>
    </xdr:from>
    <xdr:to>
      <xdr:col>2</xdr:col>
      <xdr:colOff>476250</xdr:colOff>
      <xdr:row>909</xdr:row>
      <xdr:rowOff>76200</xdr:rowOff>
    </xdr:to>
    <xdr:pic>
      <xdr:nvPicPr>
        <xdr:cNvPr id="915" name="Picture 914" descr="https://s.yimg.com/lq/i/us/sp/v/ncaaf/teams/1/50x50w/nnb2.gif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8266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909</xdr:row>
      <xdr:rowOff>0</xdr:rowOff>
    </xdr:from>
    <xdr:to>
      <xdr:col>2</xdr:col>
      <xdr:colOff>476250</xdr:colOff>
      <xdr:row>911</xdr:row>
      <xdr:rowOff>57150</xdr:rowOff>
    </xdr:to>
    <xdr:pic>
      <xdr:nvPicPr>
        <xdr:cNvPr id="916" name="Picture 915" descr="https://s.yimg.com/lq/i/us/sp/v/ncaaf/teams/1/50x50w/nnx.gif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8666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910</xdr:row>
      <xdr:rowOff>0</xdr:rowOff>
    </xdr:from>
    <xdr:to>
      <xdr:col>2</xdr:col>
      <xdr:colOff>476250</xdr:colOff>
      <xdr:row>912</xdr:row>
      <xdr:rowOff>57150</xdr:rowOff>
    </xdr:to>
    <xdr:pic>
      <xdr:nvPicPr>
        <xdr:cNvPr id="917" name="Picture 916" descr="https://s.yimg.com/lq/i/us/sp/v/ncaaf/teams/1/50x50w/ggb.gif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8876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911</xdr:row>
      <xdr:rowOff>0</xdr:rowOff>
    </xdr:from>
    <xdr:to>
      <xdr:col>2</xdr:col>
      <xdr:colOff>476250</xdr:colOff>
      <xdr:row>913</xdr:row>
      <xdr:rowOff>57150</xdr:rowOff>
    </xdr:to>
    <xdr:pic>
      <xdr:nvPicPr>
        <xdr:cNvPr id="918" name="Picture 917" descr="https://s.yimg.com/lq/i/us/sp/v/ncaaf/teams/1/50x50w/aad_4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9085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912</xdr:row>
      <xdr:rowOff>0</xdr:rowOff>
    </xdr:from>
    <xdr:to>
      <xdr:col>2</xdr:col>
      <xdr:colOff>476250</xdr:colOff>
      <xdr:row>914</xdr:row>
      <xdr:rowOff>57150</xdr:rowOff>
    </xdr:to>
    <xdr:pic>
      <xdr:nvPicPr>
        <xdr:cNvPr id="919" name="Picture 918" descr="https://s.yimg.com/lq/i/us/sp/v/ncaaf/teams/1/50x50w/ooe.gif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9295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913</xdr:row>
      <xdr:rowOff>0</xdr:rowOff>
    </xdr:from>
    <xdr:to>
      <xdr:col>2</xdr:col>
      <xdr:colOff>476250</xdr:colOff>
      <xdr:row>915</xdr:row>
      <xdr:rowOff>57150</xdr:rowOff>
    </xdr:to>
    <xdr:pic>
      <xdr:nvPicPr>
        <xdr:cNvPr id="920" name="Picture 919" descr="https://s.yimg.com/xe/ipt/50x50_mmk.p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9504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914</xdr:row>
      <xdr:rowOff>0</xdr:rowOff>
    </xdr:from>
    <xdr:to>
      <xdr:col>2</xdr:col>
      <xdr:colOff>476250</xdr:colOff>
      <xdr:row>916</xdr:row>
      <xdr:rowOff>57150</xdr:rowOff>
    </xdr:to>
    <xdr:pic>
      <xdr:nvPicPr>
        <xdr:cNvPr id="921" name="Picture 920" descr="https://s.yimg.com/xe/i/us/sp/v/ncaaf/teams/20131113/84/300x300/nnd_50x50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9714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915</xdr:row>
      <xdr:rowOff>0</xdr:rowOff>
    </xdr:from>
    <xdr:to>
      <xdr:col>2</xdr:col>
      <xdr:colOff>476250</xdr:colOff>
      <xdr:row>917</xdr:row>
      <xdr:rowOff>57150</xdr:rowOff>
    </xdr:to>
    <xdr:pic>
      <xdr:nvPicPr>
        <xdr:cNvPr id="922" name="Picture 921" descr="https://s.yimg.com/lq/i/us/sp/v/ncaaf/teams/1/50x50w/ooc.gif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29923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916</xdr:row>
      <xdr:rowOff>0</xdr:rowOff>
    </xdr:from>
    <xdr:to>
      <xdr:col>2</xdr:col>
      <xdr:colOff>476250</xdr:colOff>
      <xdr:row>918</xdr:row>
      <xdr:rowOff>57150</xdr:rowOff>
    </xdr:to>
    <xdr:pic>
      <xdr:nvPicPr>
        <xdr:cNvPr id="923" name="Picture 922" descr="https://s.yimg.com/lq/i/us/sp/v/ncaaf/teams/1/50x50w/oob.gi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0133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917</xdr:row>
      <xdr:rowOff>0</xdr:rowOff>
    </xdr:from>
    <xdr:to>
      <xdr:col>2</xdr:col>
      <xdr:colOff>476250</xdr:colOff>
      <xdr:row>918</xdr:row>
      <xdr:rowOff>266700</xdr:rowOff>
    </xdr:to>
    <xdr:pic>
      <xdr:nvPicPr>
        <xdr:cNvPr id="924" name="Picture 923" descr="https://s.yimg.com/lq/i/us/sp/v/ncaaf/teams/1/50x50w/ccl.gif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0343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918</xdr:row>
      <xdr:rowOff>0</xdr:rowOff>
    </xdr:from>
    <xdr:to>
      <xdr:col>2</xdr:col>
      <xdr:colOff>476250</xdr:colOff>
      <xdr:row>919</xdr:row>
      <xdr:rowOff>76200</xdr:rowOff>
    </xdr:to>
    <xdr:pic>
      <xdr:nvPicPr>
        <xdr:cNvPr id="925" name="Picture 924" descr="https://s.yimg.com/lq/i/us/sp/v/mls/teams/50x50w/nc-2.gif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0552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919</xdr:row>
      <xdr:rowOff>0</xdr:rowOff>
    </xdr:from>
    <xdr:to>
      <xdr:col>2</xdr:col>
      <xdr:colOff>476250</xdr:colOff>
      <xdr:row>921</xdr:row>
      <xdr:rowOff>57150</xdr:rowOff>
    </xdr:to>
    <xdr:pic>
      <xdr:nvPicPr>
        <xdr:cNvPr id="926" name="Picture 925" descr="https://s.yimg.com/lq/i/us/sp/v/ncaaf/teams/1/50x50w/ggc.gif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0952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920</xdr:row>
      <xdr:rowOff>0</xdr:rowOff>
    </xdr:from>
    <xdr:to>
      <xdr:col>2</xdr:col>
      <xdr:colOff>476250</xdr:colOff>
      <xdr:row>922</xdr:row>
      <xdr:rowOff>57150</xdr:rowOff>
    </xdr:to>
    <xdr:pic>
      <xdr:nvPicPr>
        <xdr:cNvPr id="927" name="Picture 926" descr="https://s.yimg.com/lq/i/us/sp/v/ncaaf/teams/1/50x50w/mmi.gif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1162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921</xdr:row>
      <xdr:rowOff>0</xdr:rowOff>
    </xdr:from>
    <xdr:to>
      <xdr:col>2</xdr:col>
      <xdr:colOff>476250</xdr:colOff>
      <xdr:row>923</xdr:row>
      <xdr:rowOff>57150</xdr:rowOff>
    </xdr:to>
    <xdr:pic>
      <xdr:nvPicPr>
        <xdr:cNvPr id="928" name="Picture 927" descr="https://s.yimg.com/xe/ipt/illinois_50_blue.png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1371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922</xdr:row>
      <xdr:rowOff>0</xdr:rowOff>
    </xdr:from>
    <xdr:to>
      <xdr:col>2</xdr:col>
      <xdr:colOff>476250</xdr:colOff>
      <xdr:row>924</xdr:row>
      <xdr:rowOff>57150</xdr:rowOff>
    </xdr:to>
    <xdr:pic>
      <xdr:nvPicPr>
        <xdr:cNvPr id="929" name="Picture 928" descr="https://s.yimg.com/lq/i/us/sp/v/ncaaf/teams/1/50x50w/ffc.gif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1581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923</xdr:row>
      <xdr:rowOff>0</xdr:rowOff>
    </xdr:from>
    <xdr:to>
      <xdr:col>2</xdr:col>
      <xdr:colOff>476250</xdr:colOff>
      <xdr:row>925</xdr:row>
      <xdr:rowOff>57150</xdr:rowOff>
    </xdr:to>
    <xdr:pic>
      <xdr:nvPicPr>
        <xdr:cNvPr id="930" name="Picture 929" descr="https://s.yimg.com/lq/i/us/sp/v/ncaaf/teams/1/50x50w/ccd_2.gif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1790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924</xdr:row>
      <xdr:rowOff>0</xdr:rowOff>
    </xdr:from>
    <xdr:to>
      <xdr:col>2</xdr:col>
      <xdr:colOff>476250</xdr:colOff>
      <xdr:row>926</xdr:row>
      <xdr:rowOff>57150</xdr:rowOff>
    </xdr:to>
    <xdr:pic>
      <xdr:nvPicPr>
        <xdr:cNvPr id="931" name="Picture 930" descr="https://s.yimg.com/lq/i/us/sp/v/ncaaf/teams/1/50x50w/wwh.gif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2000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925</xdr:row>
      <xdr:rowOff>0</xdr:rowOff>
    </xdr:from>
    <xdr:to>
      <xdr:col>2</xdr:col>
      <xdr:colOff>476250</xdr:colOff>
      <xdr:row>927</xdr:row>
      <xdr:rowOff>57150</xdr:rowOff>
    </xdr:to>
    <xdr:pic>
      <xdr:nvPicPr>
        <xdr:cNvPr id="932" name="Picture 931" descr="https://s.yimg.com/lq/i/us/sp/v/ncaaf/teams/1/50x50w/ppb_2.gif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2209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926</xdr:row>
      <xdr:rowOff>0</xdr:rowOff>
    </xdr:from>
    <xdr:to>
      <xdr:col>2</xdr:col>
      <xdr:colOff>476250</xdr:colOff>
      <xdr:row>928</xdr:row>
      <xdr:rowOff>57150</xdr:rowOff>
    </xdr:to>
    <xdr:pic>
      <xdr:nvPicPr>
        <xdr:cNvPr id="933" name="Picture 932" descr="https://s.yimg.com/lq/i/us/sp/v/ncaaf/teams/1/50x50w/vvb_2.gif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2419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927</xdr:row>
      <xdr:rowOff>0</xdr:rowOff>
    </xdr:from>
    <xdr:to>
      <xdr:col>2</xdr:col>
      <xdr:colOff>476250</xdr:colOff>
      <xdr:row>929</xdr:row>
      <xdr:rowOff>57150</xdr:rowOff>
    </xdr:to>
    <xdr:pic>
      <xdr:nvPicPr>
        <xdr:cNvPr id="934" name="Picture 933" descr="https://s.yimg.com/lq/i/us/sp/v/ncaaf/teams/1/50x50w/ppd_1.gif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2629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928</xdr:row>
      <xdr:rowOff>0</xdr:rowOff>
    </xdr:from>
    <xdr:to>
      <xdr:col>2</xdr:col>
      <xdr:colOff>476250</xdr:colOff>
      <xdr:row>930</xdr:row>
      <xdr:rowOff>57150</xdr:rowOff>
    </xdr:to>
    <xdr:pic>
      <xdr:nvPicPr>
        <xdr:cNvPr id="935" name="Picture 934" descr="https://s.yimg.com/lq/i/us/sp/v/ncaaf/teams/1/50x50w/mmo_2.gif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2838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929</xdr:row>
      <xdr:rowOff>0</xdr:rowOff>
    </xdr:from>
    <xdr:to>
      <xdr:col>2</xdr:col>
      <xdr:colOff>476250</xdr:colOff>
      <xdr:row>931</xdr:row>
      <xdr:rowOff>57150</xdr:rowOff>
    </xdr:to>
    <xdr:pic>
      <xdr:nvPicPr>
        <xdr:cNvPr id="936" name="Picture 935" descr="https://s.yimg.com/lq/i/us/sp/v/ncaaf/teams/1/50x50w/iig.gif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3048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930</xdr:row>
      <xdr:rowOff>0</xdr:rowOff>
    </xdr:from>
    <xdr:to>
      <xdr:col>2</xdr:col>
      <xdr:colOff>476250</xdr:colOff>
      <xdr:row>931</xdr:row>
      <xdr:rowOff>266700</xdr:rowOff>
    </xdr:to>
    <xdr:pic>
      <xdr:nvPicPr>
        <xdr:cNvPr id="937" name="Picture 936" descr="https://s.yimg.com/lq/i/us/sp/v/ncaaf/teams/1/50x50w/vvd.gif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3257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931</xdr:row>
      <xdr:rowOff>0</xdr:rowOff>
    </xdr:from>
    <xdr:to>
      <xdr:col>2</xdr:col>
      <xdr:colOff>476250</xdr:colOff>
      <xdr:row>932</xdr:row>
      <xdr:rowOff>76200</xdr:rowOff>
    </xdr:to>
    <xdr:pic>
      <xdr:nvPicPr>
        <xdr:cNvPr id="938" name="Picture 937" descr="https://s.yimg.com/lq/i/us/sp/v/ncaaf/teams/1/50x50w/ood.gif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3467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932</xdr:row>
      <xdr:rowOff>0</xdr:rowOff>
    </xdr:from>
    <xdr:to>
      <xdr:col>2</xdr:col>
      <xdr:colOff>476250</xdr:colOff>
      <xdr:row>934</xdr:row>
      <xdr:rowOff>57150</xdr:rowOff>
    </xdr:to>
    <xdr:pic>
      <xdr:nvPicPr>
        <xdr:cNvPr id="939" name="Picture 938" descr="https://s.yimg.com/lq/i/us/sp/v/ncaaf/teams/1/50x50w/aan_3.gif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3867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933</xdr:row>
      <xdr:rowOff>0</xdr:rowOff>
    </xdr:from>
    <xdr:to>
      <xdr:col>2</xdr:col>
      <xdr:colOff>476250</xdr:colOff>
      <xdr:row>935</xdr:row>
      <xdr:rowOff>57150</xdr:rowOff>
    </xdr:to>
    <xdr:pic>
      <xdr:nvPicPr>
        <xdr:cNvPr id="940" name="Picture 939" descr="https://s.yimg.com/lq/i/us/sp/v/ncaaf/teams/1/50x50w/cbl_1.gif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4076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934</xdr:row>
      <xdr:rowOff>0</xdr:rowOff>
    </xdr:from>
    <xdr:to>
      <xdr:col>2</xdr:col>
      <xdr:colOff>476250</xdr:colOff>
      <xdr:row>936</xdr:row>
      <xdr:rowOff>57150</xdr:rowOff>
    </xdr:to>
    <xdr:pic>
      <xdr:nvPicPr>
        <xdr:cNvPr id="941" name="Picture 940" descr="https://s.yimg.com/lq/i/us/sp/v/ncaaf/teams/1/50x50w/mms_2.gif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4286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935</xdr:row>
      <xdr:rowOff>0</xdr:rowOff>
    </xdr:from>
    <xdr:to>
      <xdr:col>2</xdr:col>
      <xdr:colOff>476250</xdr:colOff>
      <xdr:row>937</xdr:row>
      <xdr:rowOff>57150</xdr:rowOff>
    </xdr:to>
    <xdr:pic>
      <xdr:nvPicPr>
        <xdr:cNvPr id="942" name="Picture 941" descr="https://s.yimg.com/lq/i/us/sp/v/ncaaf/teams/1/50x50w/wwo.gif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4495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936</xdr:row>
      <xdr:rowOff>0</xdr:rowOff>
    </xdr:from>
    <xdr:to>
      <xdr:col>2</xdr:col>
      <xdr:colOff>476250</xdr:colOff>
      <xdr:row>938</xdr:row>
      <xdr:rowOff>57150</xdr:rowOff>
    </xdr:to>
    <xdr:pic>
      <xdr:nvPicPr>
        <xdr:cNvPr id="943" name="Picture 942" descr="https://s.yimg.com/lq/i/us/sp/v/ncaaf/teams/1/50x50w/mmd.gif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4705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937</xdr:row>
      <xdr:rowOff>0</xdr:rowOff>
    </xdr:from>
    <xdr:to>
      <xdr:col>2</xdr:col>
      <xdr:colOff>476250</xdr:colOff>
      <xdr:row>939</xdr:row>
      <xdr:rowOff>57150</xdr:rowOff>
    </xdr:to>
    <xdr:pic>
      <xdr:nvPicPr>
        <xdr:cNvPr id="944" name="Picture 943" descr="https://s.yimg.com/lq/i/us/sp/v/ncaaf/teams/1/50x50w/was-2.jp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4915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938</xdr:row>
      <xdr:rowOff>0</xdr:rowOff>
    </xdr:from>
    <xdr:to>
      <xdr:col>2</xdr:col>
      <xdr:colOff>476250</xdr:colOff>
      <xdr:row>940</xdr:row>
      <xdr:rowOff>57150</xdr:rowOff>
    </xdr:to>
    <xdr:pic>
      <xdr:nvPicPr>
        <xdr:cNvPr id="945" name="Picture 944" descr="https://s.yimg.com/lq/i/us/sp/v/ncaaf/teams/3/50x50w/rrd_50x50w_2.jpg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5124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939</xdr:row>
      <xdr:rowOff>0</xdr:rowOff>
    </xdr:from>
    <xdr:to>
      <xdr:col>2</xdr:col>
      <xdr:colOff>476250</xdr:colOff>
      <xdr:row>940</xdr:row>
      <xdr:rowOff>266700</xdr:rowOff>
    </xdr:to>
    <xdr:pic>
      <xdr:nvPicPr>
        <xdr:cNvPr id="946" name="Picture 945" descr="https://s.yimg.com/lq/i/us/sp/v/ncaaf/teams/1/50x50w/kab_3.gif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5334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940</xdr:row>
      <xdr:rowOff>0</xdr:rowOff>
    </xdr:from>
    <xdr:to>
      <xdr:col>2</xdr:col>
      <xdr:colOff>476250</xdr:colOff>
      <xdr:row>941</xdr:row>
      <xdr:rowOff>76200</xdr:rowOff>
    </xdr:to>
    <xdr:pic>
      <xdr:nvPicPr>
        <xdr:cNvPr id="947" name="Picture 946" descr="https://s.yimg.com/lq/i/us/sp/v/ncaaf/teams/1/50x50w/mmq_2.gi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5543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941</xdr:row>
      <xdr:rowOff>0</xdr:rowOff>
    </xdr:from>
    <xdr:to>
      <xdr:col>2</xdr:col>
      <xdr:colOff>476250</xdr:colOff>
      <xdr:row>943</xdr:row>
      <xdr:rowOff>57150</xdr:rowOff>
    </xdr:to>
    <xdr:pic>
      <xdr:nvPicPr>
        <xdr:cNvPr id="948" name="Picture 947" descr="https://s.yimg.com/lq/i/us/sp/v/ncaaf/teams/1/50x50w/uua.gif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5943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942</xdr:row>
      <xdr:rowOff>0</xdr:rowOff>
    </xdr:from>
    <xdr:to>
      <xdr:col>2</xdr:col>
      <xdr:colOff>476250</xdr:colOff>
      <xdr:row>943</xdr:row>
      <xdr:rowOff>266700</xdr:rowOff>
    </xdr:to>
    <xdr:pic>
      <xdr:nvPicPr>
        <xdr:cNvPr id="949" name="Picture 948" descr="https://s.yimg.com/lq/i/us/sp/v/ncaaf/teams/1/50x50w/llh2.gif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6153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943</xdr:row>
      <xdr:rowOff>0</xdr:rowOff>
    </xdr:from>
    <xdr:to>
      <xdr:col>2</xdr:col>
      <xdr:colOff>476250</xdr:colOff>
      <xdr:row>944</xdr:row>
      <xdr:rowOff>76200</xdr:rowOff>
    </xdr:to>
    <xdr:pic>
      <xdr:nvPicPr>
        <xdr:cNvPr id="950" name="Picture 949" descr="https://s.yimg.com/xe/ipt/50x50w_mmk2.gi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6362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944</xdr:row>
      <xdr:rowOff>0</xdr:rowOff>
    </xdr:from>
    <xdr:to>
      <xdr:col>2</xdr:col>
      <xdr:colOff>476250</xdr:colOff>
      <xdr:row>946</xdr:row>
      <xdr:rowOff>57150</xdr:rowOff>
    </xdr:to>
    <xdr:pic>
      <xdr:nvPicPr>
        <xdr:cNvPr id="951" name="Picture 950" descr="https://s.yimg.com/lq/i/us/sp/v/ncaaf/teams/1/50x50w/ttj.gif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6762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945</xdr:row>
      <xdr:rowOff>0</xdr:rowOff>
    </xdr:from>
    <xdr:to>
      <xdr:col>2</xdr:col>
      <xdr:colOff>476250</xdr:colOff>
      <xdr:row>947</xdr:row>
      <xdr:rowOff>57150</xdr:rowOff>
    </xdr:to>
    <xdr:pic>
      <xdr:nvPicPr>
        <xdr:cNvPr id="952" name="Picture 951" descr="https://s.yimg.com/lq/i/us/sp/v/ncaaf/teams/1/50x50w/aal.gif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6972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946</xdr:row>
      <xdr:rowOff>0</xdr:rowOff>
    </xdr:from>
    <xdr:to>
      <xdr:col>2</xdr:col>
      <xdr:colOff>476250</xdr:colOff>
      <xdr:row>947</xdr:row>
      <xdr:rowOff>266700</xdr:rowOff>
    </xdr:to>
    <xdr:pic>
      <xdr:nvPicPr>
        <xdr:cNvPr id="953" name="Picture 952" descr="https://s.yimg.com/lq/i/us/sp/v/ncaaf/teams/1/50x50w/asu-2w.jpg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7182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947</xdr:row>
      <xdr:rowOff>0</xdr:rowOff>
    </xdr:from>
    <xdr:to>
      <xdr:col>2</xdr:col>
      <xdr:colOff>476250</xdr:colOff>
      <xdr:row>948</xdr:row>
      <xdr:rowOff>76200</xdr:rowOff>
    </xdr:to>
    <xdr:pic>
      <xdr:nvPicPr>
        <xdr:cNvPr id="954" name="Picture 953" descr="https://s.yimg.com/lq/i/us/sp/v/ncaaf/teams/1/50x50w/bbf.gif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7391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948</xdr:row>
      <xdr:rowOff>0</xdr:rowOff>
    </xdr:from>
    <xdr:to>
      <xdr:col>2</xdr:col>
      <xdr:colOff>476250</xdr:colOff>
      <xdr:row>950</xdr:row>
      <xdr:rowOff>57150</xdr:rowOff>
    </xdr:to>
    <xdr:pic>
      <xdr:nvPicPr>
        <xdr:cNvPr id="955" name="Picture 954" descr="https://s.yimg.com/xe/ipt/oregon_state_50x50.png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7791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949</xdr:row>
      <xdr:rowOff>0</xdr:rowOff>
    </xdr:from>
    <xdr:to>
      <xdr:col>2</xdr:col>
      <xdr:colOff>476250</xdr:colOff>
      <xdr:row>950</xdr:row>
      <xdr:rowOff>266700</xdr:rowOff>
    </xdr:to>
    <xdr:pic>
      <xdr:nvPicPr>
        <xdr:cNvPr id="956" name="Picture 955" descr="https://s.yimg.com/lq/i/us/sp/v/ncaaf/teams/1/50x50w/syc-2.jp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8001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950</xdr:row>
      <xdr:rowOff>0</xdr:rowOff>
    </xdr:from>
    <xdr:to>
      <xdr:col>2</xdr:col>
      <xdr:colOff>476250</xdr:colOff>
      <xdr:row>950</xdr:row>
      <xdr:rowOff>476250</xdr:rowOff>
    </xdr:to>
    <xdr:pic>
      <xdr:nvPicPr>
        <xdr:cNvPr id="957" name="Picture 956" descr="https://s.yimg.com/lq/i/us/sp/v/ncaaf/teams/1/50x50w/nnn_2.gif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8210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951</xdr:row>
      <xdr:rowOff>0</xdr:rowOff>
    </xdr:from>
    <xdr:to>
      <xdr:col>2</xdr:col>
      <xdr:colOff>476250</xdr:colOff>
      <xdr:row>953</xdr:row>
      <xdr:rowOff>57150</xdr:rowOff>
    </xdr:to>
    <xdr:pic>
      <xdr:nvPicPr>
        <xdr:cNvPr id="958" name="Picture 957" descr="https://s.yimg.com/lq/i/us/sp/v/ncaaf/teams/1/50x50w/kka.gif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8801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952</xdr:row>
      <xdr:rowOff>0</xdr:rowOff>
    </xdr:from>
    <xdr:to>
      <xdr:col>2</xdr:col>
      <xdr:colOff>476250</xdr:colOff>
      <xdr:row>954</xdr:row>
      <xdr:rowOff>57150</xdr:rowOff>
    </xdr:to>
    <xdr:pic>
      <xdr:nvPicPr>
        <xdr:cNvPr id="959" name="Picture 958" descr="https://s.yimg.com/lq/i/us/sp/v/ncaaf/teams/1/50x50w/sss3.gif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9010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953</xdr:row>
      <xdr:rowOff>0</xdr:rowOff>
    </xdr:from>
    <xdr:to>
      <xdr:col>2</xdr:col>
      <xdr:colOff>476250</xdr:colOff>
      <xdr:row>954</xdr:row>
      <xdr:rowOff>266700</xdr:rowOff>
    </xdr:to>
    <xdr:pic>
      <xdr:nvPicPr>
        <xdr:cNvPr id="960" name="Picture 959" descr="https://s.yimg.com/lq/i/us/sp/v/ncaaf/teams/1/50x50w/tto.gif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9220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954</xdr:row>
      <xdr:rowOff>0</xdr:rowOff>
    </xdr:from>
    <xdr:to>
      <xdr:col>2</xdr:col>
      <xdr:colOff>476250</xdr:colOff>
      <xdr:row>955</xdr:row>
      <xdr:rowOff>76200</xdr:rowOff>
    </xdr:to>
    <xdr:pic>
      <xdr:nvPicPr>
        <xdr:cNvPr id="961" name="Picture 960" descr="https://s.yimg.com/lq/i/us/sp/v/ncaaf/teams/1/50x50w/nnv.gif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9429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955</xdr:row>
      <xdr:rowOff>0</xdr:rowOff>
    </xdr:from>
    <xdr:to>
      <xdr:col>2</xdr:col>
      <xdr:colOff>476250</xdr:colOff>
      <xdr:row>956</xdr:row>
      <xdr:rowOff>266700</xdr:rowOff>
    </xdr:to>
    <xdr:pic>
      <xdr:nvPicPr>
        <xdr:cNvPr id="962" name="Picture 961" descr="https://s.yimg.com/lq/i/us/sp/v/ncaaf/teams/1/50x50w/kkd.gif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39829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956</xdr:row>
      <xdr:rowOff>0</xdr:rowOff>
    </xdr:from>
    <xdr:to>
      <xdr:col>2</xdr:col>
      <xdr:colOff>476250</xdr:colOff>
      <xdr:row>957</xdr:row>
      <xdr:rowOff>76200</xdr:rowOff>
    </xdr:to>
    <xdr:pic>
      <xdr:nvPicPr>
        <xdr:cNvPr id="963" name="Picture 962" descr="https://s.yimg.com/lq/i/us/sp/v/ncaaf/teams/1/50x50w/sso_2.gif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0039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957</xdr:row>
      <xdr:rowOff>0</xdr:rowOff>
    </xdr:from>
    <xdr:to>
      <xdr:col>2</xdr:col>
      <xdr:colOff>476250</xdr:colOff>
      <xdr:row>958</xdr:row>
      <xdr:rowOff>266700</xdr:rowOff>
    </xdr:to>
    <xdr:pic>
      <xdr:nvPicPr>
        <xdr:cNvPr id="964" name="Picture 963" descr="https://s.yimg.com/lq/i/us/sp/v/ncaaf/teams/1/50x50w/aab.gif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0439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958</xdr:row>
      <xdr:rowOff>0</xdr:rowOff>
    </xdr:from>
    <xdr:to>
      <xdr:col>2</xdr:col>
      <xdr:colOff>476250</xdr:colOff>
      <xdr:row>959</xdr:row>
      <xdr:rowOff>76200</xdr:rowOff>
    </xdr:to>
    <xdr:pic>
      <xdr:nvPicPr>
        <xdr:cNvPr id="965" name="Picture 964" descr="https://s.yimg.com/xe/ipt/50x50c.9.gif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0649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959</xdr:row>
      <xdr:rowOff>0</xdr:rowOff>
    </xdr:from>
    <xdr:to>
      <xdr:col>2</xdr:col>
      <xdr:colOff>476250</xdr:colOff>
      <xdr:row>961</xdr:row>
      <xdr:rowOff>57150</xdr:rowOff>
    </xdr:to>
    <xdr:pic>
      <xdr:nvPicPr>
        <xdr:cNvPr id="966" name="Picture 965" descr="https://s.yimg.com/lq/i/us/sp/v/ncaaf/teams/1/50x50w/mmn_1.gif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1049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960</xdr:row>
      <xdr:rowOff>0</xdr:rowOff>
    </xdr:from>
    <xdr:to>
      <xdr:col>2</xdr:col>
      <xdr:colOff>476250</xdr:colOff>
      <xdr:row>962</xdr:row>
      <xdr:rowOff>57150</xdr:rowOff>
    </xdr:to>
    <xdr:pic>
      <xdr:nvPicPr>
        <xdr:cNvPr id="967" name="Picture 966" descr="https://s.yimg.com/lq/i/us/sp/v/ncaaf/teams/1/50x50w/sbn_50x50w_3.jpg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1258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961</xdr:row>
      <xdr:rowOff>0</xdr:rowOff>
    </xdr:from>
    <xdr:to>
      <xdr:col>2</xdr:col>
      <xdr:colOff>476250</xdr:colOff>
      <xdr:row>963</xdr:row>
      <xdr:rowOff>57150</xdr:rowOff>
    </xdr:to>
    <xdr:pic>
      <xdr:nvPicPr>
        <xdr:cNvPr id="968" name="Picture 967" descr="https://s.yimg.com/lq/i/us/sp/v/ncaaf/teams/1/50x50w/ppj.gif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1468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962</xdr:row>
      <xdr:rowOff>0</xdr:rowOff>
    </xdr:from>
    <xdr:to>
      <xdr:col>2</xdr:col>
      <xdr:colOff>476250</xdr:colOff>
      <xdr:row>964</xdr:row>
      <xdr:rowOff>57150</xdr:rowOff>
    </xdr:to>
    <xdr:pic>
      <xdr:nvPicPr>
        <xdr:cNvPr id="969" name="Picture 968" descr="https://s.yimg.com/lq/i/us/sp/v/ncaaf/teams/1/50x50w/iih_2.jpg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1677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963</xdr:row>
      <xdr:rowOff>0</xdr:rowOff>
    </xdr:from>
    <xdr:to>
      <xdr:col>2</xdr:col>
      <xdr:colOff>476250</xdr:colOff>
      <xdr:row>964</xdr:row>
      <xdr:rowOff>266700</xdr:rowOff>
    </xdr:to>
    <xdr:pic>
      <xdr:nvPicPr>
        <xdr:cNvPr id="970" name="Picture 969" descr="https://s.yimg.com/xe/ipt/50x50c_ucf.png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1887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964</xdr:row>
      <xdr:rowOff>0</xdr:rowOff>
    </xdr:from>
    <xdr:to>
      <xdr:col>2</xdr:col>
      <xdr:colOff>476250</xdr:colOff>
      <xdr:row>965</xdr:row>
      <xdr:rowOff>76200</xdr:rowOff>
    </xdr:to>
    <xdr:pic>
      <xdr:nvPicPr>
        <xdr:cNvPr id="971" name="Picture 970" descr="https://s.yimg.com/lq/i/us/sp/v/ncaaf/teams/1/50x50w/wwc.gif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2096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965</xdr:row>
      <xdr:rowOff>0</xdr:rowOff>
    </xdr:from>
    <xdr:to>
      <xdr:col>2</xdr:col>
      <xdr:colOff>476250</xdr:colOff>
      <xdr:row>966</xdr:row>
      <xdr:rowOff>266700</xdr:rowOff>
    </xdr:to>
    <xdr:pic>
      <xdr:nvPicPr>
        <xdr:cNvPr id="972" name="Picture 971" descr="https://s.yimg.com/lq/i/us/sp/v/ncaab/teams/20080127/50x50w/nml3.gif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2496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966</xdr:row>
      <xdr:rowOff>0</xdr:rowOff>
    </xdr:from>
    <xdr:to>
      <xdr:col>2</xdr:col>
      <xdr:colOff>476250</xdr:colOff>
      <xdr:row>967</xdr:row>
      <xdr:rowOff>76200</xdr:rowOff>
    </xdr:to>
    <xdr:pic>
      <xdr:nvPicPr>
        <xdr:cNvPr id="973" name="Picture 972" descr="https://s.yimg.com/xe/ipt/50x50w_ssd.gif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2706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967</xdr:row>
      <xdr:rowOff>0</xdr:rowOff>
    </xdr:from>
    <xdr:to>
      <xdr:col>2</xdr:col>
      <xdr:colOff>476250</xdr:colOff>
      <xdr:row>969</xdr:row>
      <xdr:rowOff>57150</xdr:rowOff>
    </xdr:to>
    <xdr:pic>
      <xdr:nvPicPr>
        <xdr:cNvPr id="974" name="Picture 973" descr="https://s.yimg.com/lq/i/us/sp/v/ncaaf/teams/1/50x50w/bbb.gif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3106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968</xdr:row>
      <xdr:rowOff>0</xdr:rowOff>
    </xdr:from>
    <xdr:to>
      <xdr:col>2</xdr:col>
      <xdr:colOff>476250</xdr:colOff>
      <xdr:row>969</xdr:row>
      <xdr:rowOff>266700</xdr:rowOff>
    </xdr:to>
    <xdr:pic>
      <xdr:nvPicPr>
        <xdr:cNvPr id="975" name="Picture 974" descr="https://s.yimg.com/iu/api/res/1.2/jUzwz.vo_9oEgO5XfQhyvQ--/YXBwaWQ9c2hhcmVkO2ZpPWZpbGw7aD01MDtxPTgwO3c9NTA-/http:/l.yimg.com/xe/i/us/sp/v/ncaaw/teams/20131113/84/300x300/cbp.1.png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3316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969</xdr:row>
      <xdr:rowOff>0</xdr:rowOff>
    </xdr:from>
    <xdr:to>
      <xdr:col>2</xdr:col>
      <xdr:colOff>476250</xdr:colOff>
      <xdr:row>970</xdr:row>
      <xdr:rowOff>152400</xdr:rowOff>
    </xdr:to>
    <xdr:pic>
      <xdr:nvPicPr>
        <xdr:cNvPr id="976" name="Picture 975" descr="https://s.yimg.com/lq/i/us/sp/v/ncaaf/teams/1/50x50w/ggh.gif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3525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970</xdr:row>
      <xdr:rowOff>0</xdr:rowOff>
    </xdr:from>
    <xdr:to>
      <xdr:col>2</xdr:col>
      <xdr:colOff>476250</xdr:colOff>
      <xdr:row>972</xdr:row>
      <xdr:rowOff>57150</xdr:rowOff>
    </xdr:to>
    <xdr:pic>
      <xdr:nvPicPr>
        <xdr:cNvPr id="977" name="Picture 976" descr="https://s.yimg.com/xe/ipt/50x50c_marshall.png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3849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971</xdr:row>
      <xdr:rowOff>0</xdr:rowOff>
    </xdr:from>
    <xdr:to>
      <xdr:col>2</xdr:col>
      <xdr:colOff>476250</xdr:colOff>
      <xdr:row>973</xdr:row>
      <xdr:rowOff>57150</xdr:rowOff>
    </xdr:to>
    <xdr:pic>
      <xdr:nvPicPr>
        <xdr:cNvPr id="978" name="Picture 977" descr="https://s.yimg.com/lq/i/us/sp/v/ncaaf/teams/1/50x50w/vva_1.gif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4059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972</xdr:row>
      <xdr:rowOff>0</xdr:rowOff>
    </xdr:from>
    <xdr:to>
      <xdr:col>2</xdr:col>
      <xdr:colOff>476250</xdr:colOff>
      <xdr:row>974</xdr:row>
      <xdr:rowOff>57150</xdr:rowOff>
    </xdr:to>
    <xdr:pic>
      <xdr:nvPicPr>
        <xdr:cNvPr id="979" name="Picture 978" descr="https://s.yimg.com/xe/ipt/50x50_boise_state_broncos-primary-2013.1.png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4268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973</xdr:row>
      <xdr:rowOff>0</xdr:rowOff>
    </xdr:from>
    <xdr:to>
      <xdr:col>2</xdr:col>
      <xdr:colOff>476250</xdr:colOff>
      <xdr:row>975</xdr:row>
      <xdr:rowOff>57150</xdr:rowOff>
    </xdr:to>
    <xdr:pic>
      <xdr:nvPicPr>
        <xdr:cNvPr id="980" name="Picture 979" descr="https://s.yimg.com/lq/i/us/sp/v/ncaaf/teams/1/50x50w/ttp.gif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4478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974</xdr:row>
      <xdr:rowOff>0</xdr:rowOff>
    </xdr:from>
    <xdr:to>
      <xdr:col>2</xdr:col>
      <xdr:colOff>476250</xdr:colOff>
      <xdr:row>976</xdr:row>
      <xdr:rowOff>57150</xdr:rowOff>
    </xdr:to>
    <xdr:pic>
      <xdr:nvPicPr>
        <xdr:cNvPr id="981" name="Picture 980" descr="https://s.yimg.com/lq/i/us/sp/v/ncaaf/teams/1/50x50w/eea.gif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4687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975</xdr:row>
      <xdr:rowOff>0</xdr:rowOff>
    </xdr:from>
    <xdr:to>
      <xdr:col>2</xdr:col>
      <xdr:colOff>476250</xdr:colOff>
      <xdr:row>977</xdr:row>
      <xdr:rowOff>57150</xdr:rowOff>
    </xdr:to>
    <xdr:pic>
      <xdr:nvPicPr>
        <xdr:cNvPr id="982" name="Picture 981" descr="https://s.yimg.com/lq/i/us/sp/v/ncaaf/teams/1/50x50w/uuc.gif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4897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976</xdr:row>
      <xdr:rowOff>0</xdr:rowOff>
    </xdr:from>
    <xdr:to>
      <xdr:col>2</xdr:col>
      <xdr:colOff>476250</xdr:colOff>
      <xdr:row>978</xdr:row>
      <xdr:rowOff>57150</xdr:rowOff>
    </xdr:to>
    <xdr:pic>
      <xdr:nvPicPr>
        <xdr:cNvPr id="983" name="Picture 982" descr="https://s.yimg.com/xe/ipt/50x50w_ttv_2.gif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5106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977</xdr:row>
      <xdr:rowOff>0</xdr:rowOff>
    </xdr:from>
    <xdr:to>
      <xdr:col>2</xdr:col>
      <xdr:colOff>476250</xdr:colOff>
      <xdr:row>978</xdr:row>
      <xdr:rowOff>266700</xdr:rowOff>
    </xdr:to>
    <xdr:pic>
      <xdr:nvPicPr>
        <xdr:cNvPr id="984" name="Picture 983" descr="https://s.yimg.com/lq/i/us/sp/v/ncaaf/teams/1/50x50w/hhc.gif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5316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978</xdr:row>
      <xdr:rowOff>0</xdr:rowOff>
    </xdr:from>
    <xdr:to>
      <xdr:col>2</xdr:col>
      <xdr:colOff>476250</xdr:colOff>
      <xdr:row>979</xdr:row>
      <xdr:rowOff>76200</xdr:rowOff>
    </xdr:to>
    <xdr:pic>
      <xdr:nvPicPr>
        <xdr:cNvPr id="985" name="Picture 984" descr="https://s.yimg.com/lq/i/us/sp/v/ncaaf/teams/1/50x50w/cco.gif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5525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979</xdr:row>
      <xdr:rowOff>0</xdr:rowOff>
    </xdr:from>
    <xdr:to>
      <xdr:col>2</xdr:col>
      <xdr:colOff>476250</xdr:colOff>
      <xdr:row>981</xdr:row>
      <xdr:rowOff>57150</xdr:rowOff>
    </xdr:to>
    <xdr:pic>
      <xdr:nvPicPr>
        <xdr:cNvPr id="986" name="Picture 985" descr="https://s.yimg.com/lq/i/us/sp/v/ncaaf/teams/1/50x50w/ffe.gif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5925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980</xdr:row>
      <xdr:rowOff>0</xdr:rowOff>
    </xdr:from>
    <xdr:to>
      <xdr:col>2</xdr:col>
      <xdr:colOff>476250</xdr:colOff>
      <xdr:row>982</xdr:row>
      <xdr:rowOff>57150</xdr:rowOff>
    </xdr:to>
    <xdr:pic>
      <xdr:nvPicPr>
        <xdr:cNvPr id="987" name="Picture 986" descr="https://s.yimg.com/lq/i/us/sp/v/ncaaf/teams/1/50x50w/aac.gif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6135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981</xdr:row>
      <xdr:rowOff>0</xdr:rowOff>
    </xdr:from>
    <xdr:to>
      <xdr:col>2</xdr:col>
      <xdr:colOff>476250</xdr:colOff>
      <xdr:row>983</xdr:row>
      <xdr:rowOff>57150</xdr:rowOff>
    </xdr:to>
    <xdr:pic>
      <xdr:nvPicPr>
        <xdr:cNvPr id="988" name="Picture 987" descr="https://s.yimg.com/xe/ipt/uud_50x50c.gif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6345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982</xdr:row>
      <xdr:rowOff>0</xdr:rowOff>
    </xdr:from>
    <xdr:to>
      <xdr:col>2</xdr:col>
      <xdr:colOff>476250</xdr:colOff>
      <xdr:row>984</xdr:row>
      <xdr:rowOff>57150</xdr:rowOff>
    </xdr:to>
    <xdr:pic>
      <xdr:nvPicPr>
        <xdr:cNvPr id="989" name="Picture 988" descr="https://s.yimg.com/lq/i/us/sp/v/ncaaf/teams/1/50x50w/kkc.gif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6554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983</xdr:row>
      <xdr:rowOff>0</xdr:rowOff>
    </xdr:from>
    <xdr:to>
      <xdr:col>2</xdr:col>
      <xdr:colOff>476250</xdr:colOff>
      <xdr:row>984</xdr:row>
      <xdr:rowOff>266700</xdr:rowOff>
    </xdr:to>
    <xdr:pic>
      <xdr:nvPicPr>
        <xdr:cNvPr id="990" name="Picture 989" descr="https://s.yimg.com/lq/i/us/sp/v/ncaaf/teams/1/50x50w/mmj.gif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6764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984</xdr:row>
      <xdr:rowOff>0</xdr:rowOff>
    </xdr:from>
    <xdr:to>
      <xdr:col>2</xdr:col>
      <xdr:colOff>476250</xdr:colOff>
      <xdr:row>985</xdr:row>
      <xdr:rowOff>76200</xdr:rowOff>
    </xdr:to>
    <xdr:pic>
      <xdr:nvPicPr>
        <xdr:cNvPr id="991" name="Picture 990" descr="https://s.yimg.com/lq/i/us/sp/v/ncaaf/teams/1/50x50w/aap_2.jp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6973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985</xdr:row>
      <xdr:rowOff>0</xdr:rowOff>
    </xdr:from>
    <xdr:to>
      <xdr:col>2</xdr:col>
      <xdr:colOff>476250</xdr:colOff>
      <xdr:row>987</xdr:row>
      <xdr:rowOff>57150</xdr:rowOff>
    </xdr:to>
    <xdr:pic>
      <xdr:nvPicPr>
        <xdr:cNvPr id="992" name="Picture 991" descr="https://s.yimg.com/lq/i/us/sp/v/ncaaf/teams/1/50x50w/ddf.gi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7373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986</xdr:row>
      <xdr:rowOff>0</xdr:rowOff>
    </xdr:from>
    <xdr:to>
      <xdr:col>2</xdr:col>
      <xdr:colOff>476250</xdr:colOff>
      <xdr:row>988</xdr:row>
      <xdr:rowOff>57150</xdr:rowOff>
    </xdr:to>
    <xdr:pic>
      <xdr:nvPicPr>
        <xdr:cNvPr id="993" name="Picture 992" descr="https://s.yimg.com/lq/i/us/sp/v/ncaaf/teams/1/50x50w/bba.gif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7583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987</xdr:row>
      <xdr:rowOff>0</xdr:rowOff>
    </xdr:from>
    <xdr:to>
      <xdr:col>2</xdr:col>
      <xdr:colOff>476250</xdr:colOff>
      <xdr:row>988</xdr:row>
      <xdr:rowOff>266700</xdr:rowOff>
    </xdr:to>
    <xdr:pic>
      <xdr:nvPicPr>
        <xdr:cNvPr id="994" name="Picture 993" descr="https://s.yimg.com/xe/ipt/50x50c.8.gif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7792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988</xdr:row>
      <xdr:rowOff>0</xdr:rowOff>
    </xdr:from>
    <xdr:to>
      <xdr:col>2</xdr:col>
      <xdr:colOff>476250</xdr:colOff>
      <xdr:row>989</xdr:row>
      <xdr:rowOff>76200</xdr:rowOff>
    </xdr:to>
    <xdr:pic>
      <xdr:nvPicPr>
        <xdr:cNvPr id="995" name="Picture 994" descr="https://s.yimg.com/lq/i/us/sp/v/ncaaf/teams/1/50x50w/fli_1.gif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8002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989</xdr:row>
      <xdr:rowOff>0</xdr:rowOff>
    </xdr:from>
    <xdr:to>
      <xdr:col>2</xdr:col>
      <xdr:colOff>476250</xdr:colOff>
      <xdr:row>990</xdr:row>
      <xdr:rowOff>76200</xdr:rowOff>
    </xdr:to>
    <xdr:pic>
      <xdr:nvPicPr>
        <xdr:cNvPr id="996" name="Picture 995" descr="https://s.yimg.com/lq/i/us/sp/v/ncaaf/teams/1/50x50w/nan_3.gif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8402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990</xdr:row>
      <xdr:rowOff>0</xdr:rowOff>
    </xdr:from>
    <xdr:to>
      <xdr:col>2</xdr:col>
      <xdr:colOff>476250</xdr:colOff>
      <xdr:row>991</xdr:row>
      <xdr:rowOff>76200</xdr:rowOff>
    </xdr:to>
    <xdr:pic>
      <xdr:nvPicPr>
        <xdr:cNvPr id="997" name="Picture 996" descr="https://s.yimg.com/lq/i/us/sp/v/ncaaf/teams/1/50x50w/wwl.gif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8802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991</xdr:row>
      <xdr:rowOff>0</xdr:rowOff>
    </xdr:from>
    <xdr:to>
      <xdr:col>2</xdr:col>
      <xdr:colOff>476250</xdr:colOff>
      <xdr:row>992</xdr:row>
      <xdr:rowOff>266700</xdr:rowOff>
    </xdr:to>
    <xdr:pic>
      <xdr:nvPicPr>
        <xdr:cNvPr id="998" name="Picture 997" descr="https://s.yimg.com/lq/i/us/sp/v/ncaaf/teams/1/50x50w/nnf_2.gif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9202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992</xdr:row>
      <xdr:rowOff>0</xdr:rowOff>
    </xdr:from>
    <xdr:to>
      <xdr:col>2</xdr:col>
      <xdr:colOff>476250</xdr:colOff>
      <xdr:row>993</xdr:row>
      <xdr:rowOff>152400</xdr:rowOff>
    </xdr:to>
    <xdr:pic>
      <xdr:nvPicPr>
        <xdr:cNvPr id="999" name="Picture 998" descr="https://s.yimg.com/lq/i/us/sp/v/ncaaf/teams/1/50x50w/eef.gif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9412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993</xdr:row>
      <xdr:rowOff>0</xdr:rowOff>
    </xdr:from>
    <xdr:to>
      <xdr:col>2</xdr:col>
      <xdr:colOff>476250</xdr:colOff>
      <xdr:row>995</xdr:row>
      <xdr:rowOff>57150</xdr:rowOff>
    </xdr:to>
    <xdr:pic>
      <xdr:nvPicPr>
        <xdr:cNvPr id="1000" name="Picture 999" descr="https://s.yimg.com/lq/i/us/sp/v/ncaaf/teams/1/50x50w/ooa.gif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9735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994</xdr:row>
      <xdr:rowOff>0</xdr:rowOff>
    </xdr:from>
    <xdr:to>
      <xdr:col>2</xdr:col>
      <xdr:colOff>476250</xdr:colOff>
      <xdr:row>996</xdr:row>
      <xdr:rowOff>57150</xdr:rowOff>
    </xdr:to>
    <xdr:pic>
      <xdr:nvPicPr>
        <xdr:cNvPr id="1001" name="Picture 1000" descr="https://s.yimg.com/lq/i/us/sp/v/ncaaf/teams/unlv/unlv_50x50w.png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49945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995</xdr:row>
      <xdr:rowOff>0</xdr:rowOff>
    </xdr:from>
    <xdr:to>
      <xdr:col>2</xdr:col>
      <xdr:colOff>476250</xdr:colOff>
      <xdr:row>996</xdr:row>
      <xdr:rowOff>266700</xdr:rowOff>
    </xdr:to>
    <xdr:pic>
      <xdr:nvPicPr>
        <xdr:cNvPr id="1002" name="Picture 1001" descr="https://s.yimg.com/lq/i/us/sp/v/ncaaf/teams/bowling_green/logo_update/50x50w.gif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0155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996</xdr:row>
      <xdr:rowOff>0</xdr:rowOff>
    </xdr:from>
    <xdr:to>
      <xdr:col>2</xdr:col>
      <xdr:colOff>476250</xdr:colOff>
      <xdr:row>997</xdr:row>
      <xdr:rowOff>76200</xdr:rowOff>
    </xdr:to>
    <xdr:pic>
      <xdr:nvPicPr>
        <xdr:cNvPr id="1003" name="Picture 1002" descr="https://s.yimg.com/lq/i/us/sp/v/ncaaf/teams/1/50x50w/ccg.gif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0364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997</xdr:row>
      <xdr:rowOff>0</xdr:rowOff>
    </xdr:from>
    <xdr:to>
      <xdr:col>2</xdr:col>
      <xdr:colOff>476250</xdr:colOff>
      <xdr:row>999</xdr:row>
      <xdr:rowOff>57150</xdr:rowOff>
    </xdr:to>
    <xdr:pic>
      <xdr:nvPicPr>
        <xdr:cNvPr id="1004" name="Picture 1003" descr="https://s.yimg.com/lq/i/us/sp/v/ncaaf/teams/1/50x50w/aaq_1.gif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0764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998</xdr:row>
      <xdr:rowOff>0</xdr:rowOff>
    </xdr:from>
    <xdr:to>
      <xdr:col>2</xdr:col>
      <xdr:colOff>476250</xdr:colOff>
      <xdr:row>1000</xdr:row>
      <xdr:rowOff>57150</xdr:rowOff>
    </xdr:to>
    <xdr:pic>
      <xdr:nvPicPr>
        <xdr:cNvPr id="1005" name="Picture 1004" descr="https://s.yimg.com/lq/i/us/sp/v/ncaaf/teams/1/50x50w/ccj_50x50w_2.jpg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0974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999</xdr:row>
      <xdr:rowOff>0</xdr:rowOff>
    </xdr:from>
    <xdr:to>
      <xdr:col>2</xdr:col>
      <xdr:colOff>476250</xdr:colOff>
      <xdr:row>1000</xdr:row>
      <xdr:rowOff>266700</xdr:rowOff>
    </xdr:to>
    <xdr:pic>
      <xdr:nvPicPr>
        <xdr:cNvPr id="1006" name="Picture 1005" descr="https://s.yimg.com/xe/ipt/50x50w.gif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1183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1000</xdr:row>
      <xdr:rowOff>0</xdr:rowOff>
    </xdr:from>
    <xdr:to>
      <xdr:col>2</xdr:col>
      <xdr:colOff>476250</xdr:colOff>
      <xdr:row>1001</xdr:row>
      <xdr:rowOff>76200</xdr:rowOff>
    </xdr:to>
    <xdr:pic>
      <xdr:nvPicPr>
        <xdr:cNvPr id="1007" name="Picture 1006" descr="https://s.yimg.com/lq/i/us/sp/v/ncaaf/teams/1/50x50w/llg_2.gif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1393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1001</xdr:row>
      <xdr:rowOff>0</xdr:rowOff>
    </xdr:from>
    <xdr:to>
      <xdr:col>2</xdr:col>
      <xdr:colOff>476250</xdr:colOff>
      <xdr:row>1003</xdr:row>
      <xdr:rowOff>57150</xdr:rowOff>
    </xdr:to>
    <xdr:pic>
      <xdr:nvPicPr>
        <xdr:cNvPr id="1008" name="Picture 1007" descr="https://s.yimg.com/lq/i/us/sp/v/ncaaf/teams/1/50x50w/uub.gif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1793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1002</xdr:row>
      <xdr:rowOff>0</xdr:rowOff>
    </xdr:from>
    <xdr:to>
      <xdr:col>2</xdr:col>
      <xdr:colOff>476250</xdr:colOff>
      <xdr:row>1004</xdr:row>
      <xdr:rowOff>57150</xdr:rowOff>
    </xdr:to>
    <xdr:pic>
      <xdr:nvPicPr>
        <xdr:cNvPr id="1009" name="Picture 1008" descr="https://s.yimg.com/lq/i/us/sp/v/ncaaf/teams/1/50x50w/ffa.gif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2002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1003</xdr:row>
      <xdr:rowOff>0</xdr:rowOff>
    </xdr:from>
    <xdr:to>
      <xdr:col>2</xdr:col>
      <xdr:colOff>476250</xdr:colOff>
      <xdr:row>1005</xdr:row>
      <xdr:rowOff>57150</xdr:rowOff>
    </xdr:to>
    <xdr:pic>
      <xdr:nvPicPr>
        <xdr:cNvPr id="1010" name="Picture 1009" descr="https://s.yimg.com/lq/i/us/sp/v/ncaaf/teams/1/50x50w/ffc.gif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2212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1004</xdr:row>
      <xdr:rowOff>0</xdr:rowOff>
    </xdr:from>
    <xdr:to>
      <xdr:col>2</xdr:col>
      <xdr:colOff>476250</xdr:colOff>
      <xdr:row>1005</xdr:row>
      <xdr:rowOff>266700</xdr:rowOff>
    </xdr:to>
    <xdr:pic>
      <xdr:nvPicPr>
        <xdr:cNvPr id="1011" name="Picture 1010" descr="https://s.yimg.com/lq/i/us/sp/v/ncaaf/teams/1/50x50w/ggb.gif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2422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1005</xdr:row>
      <xdr:rowOff>0</xdr:rowOff>
    </xdr:from>
    <xdr:to>
      <xdr:col>2</xdr:col>
      <xdr:colOff>476250</xdr:colOff>
      <xdr:row>1006</xdr:row>
      <xdr:rowOff>76200</xdr:rowOff>
    </xdr:to>
    <xdr:pic>
      <xdr:nvPicPr>
        <xdr:cNvPr id="1012" name="Picture 1011" descr="https://s.yimg.com/lq/i/us/sp/v/ncaaf/teams/1/50x50w/ssh2.gif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2631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1006</xdr:row>
      <xdr:rowOff>0</xdr:rowOff>
    </xdr:from>
    <xdr:to>
      <xdr:col>2</xdr:col>
      <xdr:colOff>476250</xdr:colOff>
      <xdr:row>1008</xdr:row>
      <xdr:rowOff>57150</xdr:rowOff>
    </xdr:to>
    <xdr:pic>
      <xdr:nvPicPr>
        <xdr:cNvPr id="1013" name="Picture 1012" descr="https://s.yimg.com/lq/i/us/sp/v/ncaaf/teams/1/50x50w/tth.gif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3031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1007</xdr:row>
      <xdr:rowOff>0</xdr:rowOff>
    </xdr:from>
    <xdr:to>
      <xdr:col>2</xdr:col>
      <xdr:colOff>476250</xdr:colOff>
      <xdr:row>1009</xdr:row>
      <xdr:rowOff>57150</xdr:rowOff>
    </xdr:to>
    <xdr:pic>
      <xdr:nvPicPr>
        <xdr:cNvPr id="1014" name="Picture 1013" descr="https://s.yimg.com/lq/i/us/sp/v/ncaaf/teams/1/50x50w/ppb_2.gif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3241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1008</xdr:row>
      <xdr:rowOff>0</xdr:rowOff>
    </xdr:from>
    <xdr:to>
      <xdr:col>2</xdr:col>
      <xdr:colOff>476250</xdr:colOff>
      <xdr:row>1009</xdr:row>
      <xdr:rowOff>266700</xdr:rowOff>
    </xdr:to>
    <xdr:pic>
      <xdr:nvPicPr>
        <xdr:cNvPr id="1015" name="Picture 1014" descr="https://s.yimg.com/lq/i/us/sp/v/ncaaf/teams/1/50x50w/lli_2.gif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3450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1009</xdr:row>
      <xdr:rowOff>0</xdr:rowOff>
    </xdr:from>
    <xdr:to>
      <xdr:col>2</xdr:col>
      <xdr:colOff>476250</xdr:colOff>
      <xdr:row>1010</xdr:row>
      <xdr:rowOff>76200</xdr:rowOff>
    </xdr:to>
    <xdr:pic>
      <xdr:nvPicPr>
        <xdr:cNvPr id="1016" name="Picture 1015" descr="https://s.yimg.com/lq/i/us/sp/v/ncaaf/teams/1/50x50w/nnb2.gif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3660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1010</xdr:row>
      <xdr:rowOff>0</xdr:rowOff>
    </xdr:from>
    <xdr:to>
      <xdr:col>2</xdr:col>
      <xdr:colOff>476250</xdr:colOff>
      <xdr:row>1012</xdr:row>
      <xdr:rowOff>57150</xdr:rowOff>
    </xdr:to>
    <xdr:pic>
      <xdr:nvPicPr>
        <xdr:cNvPr id="1017" name="Picture 1016" descr="https://s.yimg.com/lq/i/us/sp/v/ncaaf/teams/1/50x50w/nnx.gif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4060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1011</xdr:row>
      <xdr:rowOff>0</xdr:rowOff>
    </xdr:from>
    <xdr:to>
      <xdr:col>2</xdr:col>
      <xdr:colOff>476250</xdr:colOff>
      <xdr:row>1013</xdr:row>
      <xdr:rowOff>57150</xdr:rowOff>
    </xdr:to>
    <xdr:pic>
      <xdr:nvPicPr>
        <xdr:cNvPr id="1018" name="Picture 1017" descr="https://s.yimg.com/lq/i/us/sp/v/ncaaf/teams/1/50x50w/ooc.gif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4269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1012</xdr:row>
      <xdr:rowOff>0</xdr:rowOff>
    </xdr:from>
    <xdr:to>
      <xdr:col>2</xdr:col>
      <xdr:colOff>476250</xdr:colOff>
      <xdr:row>1014</xdr:row>
      <xdr:rowOff>57150</xdr:rowOff>
    </xdr:to>
    <xdr:pic>
      <xdr:nvPicPr>
        <xdr:cNvPr id="1019" name="Picture 1018" descr="https://s.yimg.com/lq/i/us/sp/v/ncaaf/teams/1/50x50w/aar.gif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4479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1013</xdr:row>
      <xdr:rowOff>0</xdr:rowOff>
    </xdr:from>
    <xdr:to>
      <xdr:col>2</xdr:col>
      <xdr:colOff>476250</xdr:colOff>
      <xdr:row>1015</xdr:row>
      <xdr:rowOff>57150</xdr:rowOff>
    </xdr:to>
    <xdr:pic>
      <xdr:nvPicPr>
        <xdr:cNvPr id="1020" name="Picture 1019" descr="https://s.yimg.com/lq/i/us/sp/v/ncaaf/teams/1/50x50w/aad_4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4688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1014</xdr:row>
      <xdr:rowOff>0</xdr:rowOff>
    </xdr:from>
    <xdr:to>
      <xdr:col>2</xdr:col>
      <xdr:colOff>476250</xdr:colOff>
      <xdr:row>1016</xdr:row>
      <xdr:rowOff>57150</xdr:rowOff>
    </xdr:to>
    <xdr:pic>
      <xdr:nvPicPr>
        <xdr:cNvPr id="1021" name="Picture 1020" descr="https://s.yimg.com/lq/i/us/sp/v/ncaaf/teams/1/50x50w/oob.gi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4898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1015</xdr:row>
      <xdr:rowOff>0</xdr:rowOff>
    </xdr:from>
    <xdr:to>
      <xdr:col>2</xdr:col>
      <xdr:colOff>476250</xdr:colOff>
      <xdr:row>1017</xdr:row>
      <xdr:rowOff>57150</xdr:rowOff>
    </xdr:to>
    <xdr:pic>
      <xdr:nvPicPr>
        <xdr:cNvPr id="1022" name="Picture 1021" descr="https://s.yimg.com/xe/ipt/50x50_mmk.p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5108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1016</xdr:row>
      <xdr:rowOff>0</xdr:rowOff>
    </xdr:from>
    <xdr:to>
      <xdr:col>2</xdr:col>
      <xdr:colOff>476250</xdr:colOff>
      <xdr:row>1018</xdr:row>
      <xdr:rowOff>57150</xdr:rowOff>
    </xdr:to>
    <xdr:pic>
      <xdr:nvPicPr>
        <xdr:cNvPr id="1023" name="Picture 1022" descr="https://s.yimg.com/lq/i/us/sp/v/ncaaf/teams/1/50x50w/mmi.gif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5317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1017</xdr:row>
      <xdr:rowOff>0</xdr:rowOff>
    </xdr:from>
    <xdr:to>
      <xdr:col>2</xdr:col>
      <xdr:colOff>476250</xdr:colOff>
      <xdr:row>1019</xdr:row>
      <xdr:rowOff>57150</xdr:rowOff>
    </xdr:to>
    <xdr:pic>
      <xdr:nvPicPr>
        <xdr:cNvPr id="1024" name="Picture 1023" descr="https://s.yimg.com/lq/i/us/sp/v/ncaaf/teams/1/50x50w/mmo_2.gif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5527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1018</xdr:row>
      <xdr:rowOff>0</xdr:rowOff>
    </xdr:from>
    <xdr:to>
      <xdr:col>2</xdr:col>
      <xdr:colOff>476250</xdr:colOff>
      <xdr:row>1020</xdr:row>
      <xdr:rowOff>57150</xdr:rowOff>
    </xdr:to>
    <xdr:pic>
      <xdr:nvPicPr>
        <xdr:cNvPr id="1025" name="Picture 1024" descr="https://s.yimg.com/lq/i/us/sp/v/ncaaf/teams/1/50x50w/ccl.gif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5736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1019</xdr:row>
      <xdr:rowOff>0</xdr:rowOff>
    </xdr:from>
    <xdr:to>
      <xdr:col>2</xdr:col>
      <xdr:colOff>476250</xdr:colOff>
      <xdr:row>1021</xdr:row>
      <xdr:rowOff>57150</xdr:rowOff>
    </xdr:to>
    <xdr:pic>
      <xdr:nvPicPr>
        <xdr:cNvPr id="1026" name="Picture 1025" descr="https://s.yimg.com/lq/i/us/sp/v/ncaaf/teams/1/50x50w/uua.gif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5946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1020</xdr:row>
      <xdr:rowOff>0</xdr:rowOff>
    </xdr:from>
    <xdr:to>
      <xdr:col>2</xdr:col>
      <xdr:colOff>476250</xdr:colOff>
      <xdr:row>1021</xdr:row>
      <xdr:rowOff>266700</xdr:rowOff>
    </xdr:to>
    <xdr:pic>
      <xdr:nvPicPr>
        <xdr:cNvPr id="1027" name="Picture 1026" descr="https://s.yimg.com/lq/i/us/sp/v/ncaaf/teams/1/50x50w/aal.gif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6155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1021</xdr:row>
      <xdr:rowOff>0</xdr:rowOff>
    </xdr:from>
    <xdr:to>
      <xdr:col>2</xdr:col>
      <xdr:colOff>476250</xdr:colOff>
      <xdr:row>1022</xdr:row>
      <xdr:rowOff>76200</xdr:rowOff>
    </xdr:to>
    <xdr:pic>
      <xdr:nvPicPr>
        <xdr:cNvPr id="1028" name="Picture 1027" descr="https://s.yimg.com/lq/i/us/sp/v/ncaaf/teams/1/50x50w/wwl.gif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6365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1022</xdr:row>
      <xdr:rowOff>0</xdr:rowOff>
    </xdr:from>
    <xdr:to>
      <xdr:col>2</xdr:col>
      <xdr:colOff>476250</xdr:colOff>
      <xdr:row>1024</xdr:row>
      <xdr:rowOff>57150</xdr:rowOff>
    </xdr:to>
    <xdr:pic>
      <xdr:nvPicPr>
        <xdr:cNvPr id="1029" name="Picture 1028" descr="https://s.yimg.com/lq/i/us/sp/v/ncaaf/teams/1/50x50w/ccd_2.gif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6765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1023</xdr:row>
      <xdr:rowOff>0</xdr:rowOff>
    </xdr:from>
    <xdr:to>
      <xdr:col>2</xdr:col>
      <xdr:colOff>476250</xdr:colOff>
      <xdr:row>1025</xdr:row>
      <xdr:rowOff>57150</xdr:rowOff>
    </xdr:to>
    <xdr:pic>
      <xdr:nvPicPr>
        <xdr:cNvPr id="1030" name="Picture 1029" descr="https://s.yimg.com/xe/i/us/sp/v/ncaaf/teams/20131113/84/300x300/nnd_50x50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6974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1024</xdr:row>
      <xdr:rowOff>0</xdr:rowOff>
    </xdr:from>
    <xdr:to>
      <xdr:col>2</xdr:col>
      <xdr:colOff>476250</xdr:colOff>
      <xdr:row>1025</xdr:row>
      <xdr:rowOff>266700</xdr:rowOff>
    </xdr:to>
    <xdr:pic>
      <xdr:nvPicPr>
        <xdr:cNvPr id="1031" name="Picture 1030" descr="https://s.yimg.com/lq/i/us/sp/v/ncaaf/teams/1/50x50w/ppd_1.gif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7184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1025</xdr:row>
      <xdr:rowOff>0</xdr:rowOff>
    </xdr:from>
    <xdr:to>
      <xdr:col>2</xdr:col>
      <xdr:colOff>476250</xdr:colOff>
      <xdr:row>1026</xdr:row>
      <xdr:rowOff>76200</xdr:rowOff>
    </xdr:to>
    <xdr:pic>
      <xdr:nvPicPr>
        <xdr:cNvPr id="1032" name="Picture 1031" descr="https://s.yimg.com/lq/i/us/sp/v/ncaaf/teams/1/50x50w/ood.gif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7394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1026</xdr:row>
      <xdr:rowOff>0</xdr:rowOff>
    </xdr:from>
    <xdr:to>
      <xdr:col>2</xdr:col>
      <xdr:colOff>476250</xdr:colOff>
      <xdr:row>1027</xdr:row>
      <xdr:rowOff>266700</xdr:rowOff>
    </xdr:to>
    <xdr:pic>
      <xdr:nvPicPr>
        <xdr:cNvPr id="1033" name="Picture 1032" descr="https://s.yimg.com/lq/i/us/sp/v/ncaaf/teams/1/50x50w/ttd.gif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7794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1027</xdr:row>
      <xdr:rowOff>0</xdr:rowOff>
    </xdr:from>
    <xdr:to>
      <xdr:col>2</xdr:col>
      <xdr:colOff>476250</xdr:colOff>
      <xdr:row>1028</xdr:row>
      <xdr:rowOff>76200</xdr:rowOff>
    </xdr:to>
    <xdr:pic>
      <xdr:nvPicPr>
        <xdr:cNvPr id="1034" name="Picture 1033" descr="https://s.yimg.com/lq/i/us/sp/v/ncaaf/teams/1/50x50w/ssi.gif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8003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1028</xdr:row>
      <xdr:rowOff>0</xdr:rowOff>
    </xdr:from>
    <xdr:to>
      <xdr:col>2</xdr:col>
      <xdr:colOff>476250</xdr:colOff>
      <xdr:row>1030</xdr:row>
      <xdr:rowOff>57150</xdr:rowOff>
    </xdr:to>
    <xdr:pic>
      <xdr:nvPicPr>
        <xdr:cNvPr id="1035" name="Picture 1034" descr="https://s.yimg.com/lq/i/us/sp/v/ncaaf/teams/1/50x50w/tto.gif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8403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1029</xdr:row>
      <xdr:rowOff>0</xdr:rowOff>
    </xdr:from>
    <xdr:to>
      <xdr:col>2</xdr:col>
      <xdr:colOff>476250</xdr:colOff>
      <xdr:row>1031</xdr:row>
      <xdr:rowOff>57150</xdr:rowOff>
    </xdr:to>
    <xdr:pic>
      <xdr:nvPicPr>
        <xdr:cNvPr id="1036" name="Picture 1035" descr="https://s.yimg.com/lq/i/us/sp/v/ncaaf/teams/1/50x50w/ttj.gif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8613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1030</xdr:row>
      <xdr:rowOff>0</xdr:rowOff>
    </xdr:from>
    <xdr:to>
      <xdr:col>2</xdr:col>
      <xdr:colOff>476250</xdr:colOff>
      <xdr:row>1032</xdr:row>
      <xdr:rowOff>57150</xdr:rowOff>
    </xdr:to>
    <xdr:pic>
      <xdr:nvPicPr>
        <xdr:cNvPr id="1037" name="Picture 1036" descr="https://s.yimg.com/lq/i/us/sp/v/ncaaf/teams/1/50x50w/aan_3.gif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8822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1031</xdr:row>
      <xdr:rowOff>0</xdr:rowOff>
    </xdr:from>
    <xdr:to>
      <xdr:col>2</xdr:col>
      <xdr:colOff>476250</xdr:colOff>
      <xdr:row>1033</xdr:row>
      <xdr:rowOff>57150</xdr:rowOff>
    </xdr:to>
    <xdr:pic>
      <xdr:nvPicPr>
        <xdr:cNvPr id="1038" name="Picture 1037" descr="https://s.yimg.com/lq/i/us/sp/v/ncaaf/teams/1/50x50w/asu-2w.jpg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9032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1032</xdr:row>
      <xdr:rowOff>0</xdr:rowOff>
    </xdr:from>
    <xdr:to>
      <xdr:col>2</xdr:col>
      <xdr:colOff>476250</xdr:colOff>
      <xdr:row>1034</xdr:row>
      <xdr:rowOff>57150</xdr:rowOff>
    </xdr:to>
    <xdr:pic>
      <xdr:nvPicPr>
        <xdr:cNvPr id="1039" name="Picture 1038" descr="https://s.yimg.com/lq/i/us/sp/v/ncaaf/teams/1/50x50w/mmd.gif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9241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1033</xdr:row>
      <xdr:rowOff>0</xdr:rowOff>
    </xdr:from>
    <xdr:to>
      <xdr:col>2</xdr:col>
      <xdr:colOff>476250</xdr:colOff>
      <xdr:row>1034</xdr:row>
      <xdr:rowOff>266700</xdr:rowOff>
    </xdr:to>
    <xdr:pic>
      <xdr:nvPicPr>
        <xdr:cNvPr id="1040" name="Picture 1039" descr="https://s.yimg.com/xe/ipt/illinois_50_blue.png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9451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1034</xdr:row>
      <xdr:rowOff>0</xdr:rowOff>
    </xdr:from>
    <xdr:to>
      <xdr:col>2</xdr:col>
      <xdr:colOff>476250</xdr:colOff>
      <xdr:row>1035</xdr:row>
      <xdr:rowOff>76200</xdr:rowOff>
    </xdr:to>
    <xdr:pic>
      <xdr:nvPicPr>
        <xdr:cNvPr id="1041" name="Picture 1040" descr="https://s.yimg.com/lq/i/us/sp/v/mls/teams/50x50w/nc-2.gif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59661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1035</xdr:row>
      <xdr:rowOff>0</xdr:rowOff>
    </xdr:from>
    <xdr:to>
      <xdr:col>2</xdr:col>
      <xdr:colOff>476250</xdr:colOff>
      <xdr:row>1036</xdr:row>
      <xdr:rowOff>266700</xdr:rowOff>
    </xdr:to>
    <xdr:pic>
      <xdr:nvPicPr>
        <xdr:cNvPr id="1042" name="Picture 1041" descr="https://s.yimg.com/lq/i/us/sp/v/ncaaf/teams/1/50x50w/vvd.gif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0061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1036</xdr:row>
      <xdr:rowOff>0</xdr:rowOff>
    </xdr:from>
    <xdr:to>
      <xdr:col>2</xdr:col>
      <xdr:colOff>476250</xdr:colOff>
      <xdr:row>1037</xdr:row>
      <xdr:rowOff>76200</xdr:rowOff>
    </xdr:to>
    <xdr:pic>
      <xdr:nvPicPr>
        <xdr:cNvPr id="1043" name="Picture 1042" descr="https://s.yimg.com/xe/ipt/50x50w_mmk2.gi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0270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1037</xdr:row>
      <xdr:rowOff>0</xdr:rowOff>
    </xdr:from>
    <xdr:to>
      <xdr:col>2</xdr:col>
      <xdr:colOff>476250</xdr:colOff>
      <xdr:row>1039</xdr:row>
      <xdr:rowOff>57150</xdr:rowOff>
    </xdr:to>
    <xdr:pic>
      <xdr:nvPicPr>
        <xdr:cNvPr id="1044" name="Picture 1043" descr="https://s.yimg.com/lq/i/us/sp/v/ncaaf/teams/1/50x50w/llh2.gif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0670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1038</xdr:row>
      <xdr:rowOff>0</xdr:rowOff>
    </xdr:from>
    <xdr:to>
      <xdr:col>2</xdr:col>
      <xdr:colOff>476250</xdr:colOff>
      <xdr:row>1040</xdr:row>
      <xdr:rowOff>57150</xdr:rowOff>
    </xdr:to>
    <xdr:pic>
      <xdr:nvPicPr>
        <xdr:cNvPr id="1045" name="Picture 1044" descr="https://s.yimg.com/lq/i/us/sp/v/ncaaf/teams/1/50x50w/was-2.jp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0880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1039</xdr:row>
      <xdr:rowOff>0</xdr:rowOff>
    </xdr:from>
    <xdr:to>
      <xdr:col>2</xdr:col>
      <xdr:colOff>476250</xdr:colOff>
      <xdr:row>1040</xdr:row>
      <xdr:rowOff>266700</xdr:rowOff>
    </xdr:to>
    <xdr:pic>
      <xdr:nvPicPr>
        <xdr:cNvPr id="1046" name="Picture 1045" descr="https://s.yimg.com/lq/i/us/sp/v/ncaaf/teams/1/50x50w/kkd.gif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1089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1040</xdr:row>
      <xdr:rowOff>0</xdr:rowOff>
    </xdr:from>
    <xdr:to>
      <xdr:col>2</xdr:col>
      <xdr:colOff>476250</xdr:colOff>
      <xdr:row>1041</xdr:row>
      <xdr:rowOff>76200</xdr:rowOff>
    </xdr:to>
    <xdr:pic>
      <xdr:nvPicPr>
        <xdr:cNvPr id="1047" name="Picture 1046" descr="https://s.yimg.com/lq/i/us/sp/v/ncaaf/teams/1/50x50w/bbf.gif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1299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1041</xdr:row>
      <xdr:rowOff>0</xdr:rowOff>
    </xdr:from>
    <xdr:to>
      <xdr:col>2</xdr:col>
      <xdr:colOff>476250</xdr:colOff>
      <xdr:row>1043</xdr:row>
      <xdr:rowOff>57150</xdr:rowOff>
    </xdr:to>
    <xdr:pic>
      <xdr:nvPicPr>
        <xdr:cNvPr id="1048" name="Picture 1047" descr="https://s.yimg.com/lq/i/us/sp/v/ncaaf/teams/1/50x50w/kka.gif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1699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1042</xdr:row>
      <xdr:rowOff>0</xdr:rowOff>
    </xdr:from>
    <xdr:to>
      <xdr:col>2</xdr:col>
      <xdr:colOff>476250</xdr:colOff>
      <xdr:row>1044</xdr:row>
      <xdr:rowOff>57150</xdr:rowOff>
    </xdr:to>
    <xdr:pic>
      <xdr:nvPicPr>
        <xdr:cNvPr id="1049" name="Picture 1048" descr="https://s.yimg.com/lq/i/us/sp/v/ncaaf/teams/1/50x50w/iig.gif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1908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1043</xdr:row>
      <xdr:rowOff>0</xdr:rowOff>
    </xdr:from>
    <xdr:to>
      <xdr:col>2</xdr:col>
      <xdr:colOff>476250</xdr:colOff>
      <xdr:row>1045</xdr:row>
      <xdr:rowOff>57150</xdr:rowOff>
    </xdr:to>
    <xdr:pic>
      <xdr:nvPicPr>
        <xdr:cNvPr id="1050" name="Picture 1049" descr="https://s.yimg.com/lq/i/us/sp/v/ncaaf/teams/1/50x50w/wwo.gif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2118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1044</xdr:row>
      <xdr:rowOff>0</xdr:rowOff>
    </xdr:from>
    <xdr:to>
      <xdr:col>2</xdr:col>
      <xdr:colOff>476250</xdr:colOff>
      <xdr:row>1046</xdr:row>
      <xdr:rowOff>57150</xdr:rowOff>
    </xdr:to>
    <xdr:pic>
      <xdr:nvPicPr>
        <xdr:cNvPr id="1051" name="Picture 1050" descr="https://s.yimg.com/xe/ipt/oregon_state_50x50.png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2328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1045</xdr:row>
      <xdr:rowOff>0</xdr:rowOff>
    </xdr:from>
    <xdr:to>
      <xdr:col>2</xdr:col>
      <xdr:colOff>476250</xdr:colOff>
      <xdr:row>1047</xdr:row>
      <xdr:rowOff>57150</xdr:rowOff>
    </xdr:to>
    <xdr:pic>
      <xdr:nvPicPr>
        <xdr:cNvPr id="1052" name="Picture 1051" descr="https://s.yimg.com/lq/i/us/sp/v/ncaaf/teams/3/50x50w/rrd_50x50w_2.jpg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2537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1046</xdr:row>
      <xdr:rowOff>0</xdr:rowOff>
    </xdr:from>
    <xdr:to>
      <xdr:col>2</xdr:col>
      <xdr:colOff>476250</xdr:colOff>
      <xdr:row>1048</xdr:row>
      <xdr:rowOff>57150</xdr:rowOff>
    </xdr:to>
    <xdr:pic>
      <xdr:nvPicPr>
        <xdr:cNvPr id="1053" name="Picture 1052" descr="https://s.yimg.com/lq/i/us/sp/v/ncaaf/teams/1/50x50w/kab_3.gif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2747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1047</xdr:row>
      <xdr:rowOff>0</xdr:rowOff>
    </xdr:from>
    <xdr:to>
      <xdr:col>2</xdr:col>
      <xdr:colOff>476250</xdr:colOff>
      <xdr:row>1048</xdr:row>
      <xdr:rowOff>266700</xdr:rowOff>
    </xdr:to>
    <xdr:pic>
      <xdr:nvPicPr>
        <xdr:cNvPr id="1054" name="Picture 1053" descr="https://s.yimg.com/lq/i/us/sp/v/ncaaf/teams/1/50x50w/vvb_2.gif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2956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1048</xdr:row>
      <xdr:rowOff>0</xdr:rowOff>
    </xdr:from>
    <xdr:to>
      <xdr:col>2</xdr:col>
      <xdr:colOff>476250</xdr:colOff>
      <xdr:row>1049</xdr:row>
      <xdr:rowOff>76200</xdr:rowOff>
    </xdr:to>
    <xdr:pic>
      <xdr:nvPicPr>
        <xdr:cNvPr id="1055" name="Picture 1054" descr="https://s.yimg.com/lq/i/us/sp/v/ncaaf/teams/1/50x50w/wwc.gif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3166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1049</xdr:row>
      <xdr:rowOff>0</xdr:rowOff>
    </xdr:from>
    <xdr:to>
      <xdr:col>2</xdr:col>
      <xdr:colOff>476250</xdr:colOff>
      <xdr:row>1050</xdr:row>
      <xdr:rowOff>76200</xdr:rowOff>
    </xdr:to>
    <xdr:pic>
      <xdr:nvPicPr>
        <xdr:cNvPr id="1056" name="Picture 1055" descr="https://s.yimg.com/lq/i/us/sp/v/ncaaf/teams/1/50x50w/mmq_2.gi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3566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1050</xdr:row>
      <xdr:rowOff>0</xdr:rowOff>
    </xdr:from>
    <xdr:to>
      <xdr:col>2</xdr:col>
      <xdr:colOff>476250</xdr:colOff>
      <xdr:row>1052</xdr:row>
      <xdr:rowOff>57150</xdr:rowOff>
    </xdr:to>
    <xdr:pic>
      <xdr:nvPicPr>
        <xdr:cNvPr id="1057" name="Picture 1056" descr="https://s.yimg.com/lq/i/us/sp/v/ncaaf/teams/1/50x50w/mms_2.gif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3966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1051</xdr:row>
      <xdr:rowOff>0</xdr:rowOff>
    </xdr:from>
    <xdr:to>
      <xdr:col>2</xdr:col>
      <xdr:colOff>476250</xdr:colOff>
      <xdr:row>1053</xdr:row>
      <xdr:rowOff>57150</xdr:rowOff>
    </xdr:to>
    <xdr:pic>
      <xdr:nvPicPr>
        <xdr:cNvPr id="1058" name="Picture 1057" descr="https://s.yimg.com/lq/i/us/sp/v/ncaaf/teams/1/50x50w/cbl_1.gif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4175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1052</xdr:row>
      <xdr:rowOff>0</xdr:rowOff>
    </xdr:from>
    <xdr:to>
      <xdr:col>2</xdr:col>
      <xdr:colOff>476250</xdr:colOff>
      <xdr:row>1054</xdr:row>
      <xdr:rowOff>57150</xdr:rowOff>
    </xdr:to>
    <xdr:pic>
      <xdr:nvPicPr>
        <xdr:cNvPr id="1059" name="Picture 1058" descr="https://s.yimg.com/lq/i/us/sp/v/ncaaf/teams/1/50x50w/ooe.gif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4385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1053</xdr:row>
      <xdr:rowOff>0</xdr:rowOff>
    </xdr:from>
    <xdr:to>
      <xdr:col>2</xdr:col>
      <xdr:colOff>476250</xdr:colOff>
      <xdr:row>1054</xdr:row>
      <xdr:rowOff>266700</xdr:rowOff>
    </xdr:to>
    <xdr:pic>
      <xdr:nvPicPr>
        <xdr:cNvPr id="1060" name="Picture 1059" descr="https://s.yimg.com/lq/i/us/sp/v/ncaaf/teams/1/50x50w/ppj.gif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4594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1054</xdr:row>
      <xdr:rowOff>0</xdr:rowOff>
    </xdr:from>
    <xdr:to>
      <xdr:col>2</xdr:col>
      <xdr:colOff>476250</xdr:colOff>
      <xdr:row>1054</xdr:row>
      <xdr:rowOff>476250</xdr:rowOff>
    </xdr:to>
    <xdr:pic>
      <xdr:nvPicPr>
        <xdr:cNvPr id="1061" name="Picture 1060" descr="https://s.yimg.com/lq/i/us/sp/v/ncaaf/teams/1/50x50w/nnn_2.gif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4804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1055</xdr:row>
      <xdr:rowOff>0</xdr:rowOff>
    </xdr:from>
    <xdr:to>
      <xdr:col>2</xdr:col>
      <xdr:colOff>476250</xdr:colOff>
      <xdr:row>1057</xdr:row>
      <xdr:rowOff>57150</xdr:rowOff>
    </xdr:to>
    <xdr:pic>
      <xdr:nvPicPr>
        <xdr:cNvPr id="1062" name="Picture 1061" descr="https://s.yimg.com/lq/i/us/sp/v/ncaaf/teams/1/50x50w/syc-2.jp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5395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1056</xdr:row>
      <xdr:rowOff>0</xdr:rowOff>
    </xdr:from>
    <xdr:to>
      <xdr:col>2</xdr:col>
      <xdr:colOff>476250</xdr:colOff>
      <xdr:row>1058</xdr:row>
      <xdr:rowOff>57150</xdr:rowOff>
    </xdr:to>
    <xdr:pic>
      <xdr:nvPicPr>
        <xdr:cNvPr id="1063" name="Picture 1062" descr="https://s.yimg.com/lq/i/us/sp/v/ncaaf/teams/1/50x50w/wwh.gif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5604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1057</xdr:row>
      <xdr:rowOff>0</xdr:rowOff>
    </xdr:from>
    <xdr:to>
      <xdr:col>2</xdr:col>
      <xdr:colOff>476250</xdr:colOff>
      <xdr:row>1059</xdr:row>
      <xdr:rowOff>57150</xdr:rowOff>
    </xdr:to>
    <xdr:pic>
      <xdr:nvPicPr>
        <xdr:cNvPr id="1064" name="Picture 1063" descr="https://s.yimg.com/lq/i/us/sp/v/ncaaf/teams/1/50x50w/sss3.gif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5814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1058</xdr:row>
      <xdr:rowOff>0</xdr:rowOff>
    </xdr:from>
    <xdr:to>
      <xdr:col>2</xdr:col>
      <xdr:colOff>476250</xdr:colOff>
      <xdr:row>1060</xdr:row>
      <xdr:rowOff>57150</xdr:rowOff>
    </xdr:to>
    <xdr:pic>
      <xdr:nvPicPr>
        <xdr:cNvPr id="1065" name="Picture 1064" descr="https://s.yimg.com/lq/i/us/sp/v/ncaaf/teams/1/50x50w/uuc.gif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6023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1059</xdr:row>
      <xdr:rowOff>0</xdr:rowOff>
    </xdr:from>
    <xdr:to>
      <xdr:col>2</xdr:col>
      <xdr:colOff>476250</xdr:colOff>
      <xdr:row>1061</xdr:row>
      <xdr:rowOff>57150</xdr:rowOff>
    </xdr:to>
    <xdr:pic>
      <xdr:nvPicPr>
        <xdr:cNvPr id="1066" name="Picture 1065" descr="https://s.yimg.com/lq/i/us/sp/v/ncaaf/teams/1/50x50w/ddf.gi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6233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1060</xdr:row>
      <xdr:rowOff>0</xdr:rowOff>
    </xdr:from>
    <xdr:to>
      <xdr:col>2</xdr:col>
      <xdr:colOff>476250</xdr:colOff>
      <xdr:row>1061</xdr:row>
      <xdr:rowOff>266700</xdr:rowOff>
    </xdr:to>
    <xdr:pic>
      <xdr:nvPicPr>
        <xdr:cNvPr id="1067" name="Picture 1066" descr="https://s.yimg.com/lq/i/us/sp/v/ncaaf/teams/1/50x50w/ggc.gif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6442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1061</xdr:row>
      <xdr:rowOff>0</xdr:rowOff>
    </xdr:from>
    <xdr:to>
      <xdr:col>2</xdr:col>
      <xdr:colOff>476250</xdr:colOff>
      <xdr:row>1062</xdr:row>
      <xdr:rowOff>76200</xdr:rowOff>
    </xdr:to>
    <xdr:pic>
      <xdr:nvPicPr>
        <xdr:cNvPr id="1068" name="Picture 1067" descr="https://s.yimg.com/lq/i/us/sp/v/ncaaf/teams/1/50x50w/sso_2.gif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6652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1062</xdr:row>
      <xdr:rowOff>0</xdr:rowOff>
    </xdr:from>
    <xdr:to>
      <xdr:col>2</xdr:col>
      <xdr:colOff>476250</xdr:colOff>
      <xdr:row>1064</xdr:row>
      <xdr:rowOff>57150</xdr:rowOff>
    </xdr:to>
    <xdr:pic>
      <xdr:nvPicPr>
        <xdr:cNvPr id="1069" name="Picture 1068" descr="https://s.yimg.com/lq/i/us/sp/v/ncaaf/teams/1/50x50w/sbn_50x50w_3.jpg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7052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1063</xdr:row>
      <xdr:rowOff>0</xdr:rowOff>
    </xdr:from>
    <xdr:to>
      <xdr:col>2</xdr:col>
      <xdr:colOff>476250</xdr:colOff>
      <xdr:row>1065</xdr:row>
      <xdr:rowOff>57150</xdr:rowOff>
    </xdr:to>
    <xdr:pic>
      <xdr:nvPicPr>
        <xdr:cNvPr id="1070" name="Picture 1069" descr="https://s.yimg.com/xe/ipt/50x50c.8.gif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7261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1064</xdr:row>
      <xdr:rowOff>0</xdr:rowOff>
    </xdr:from>
    <xdr:to>
      <xdr:col>2</xdr:col>
      <xdr:colOff>476250</xdr:colOff>
      <xdr:row>1066</xdr:row>
      <xdr:rowOff>57150</xdr:rowOff>
    </xdr:to>
    <xdr:pic>
      <xdr:nvPicPr>
        <xdr:cNvPr id="1071" name="Picture 1070" descr="https://s.yimg.com/lq/i/us/sp/v/ncaaf/teams/1/50x50w/mmn_1.gif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7471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1065</xdr:row>
      <xdr:rowOff>0</xdr:rowOff>
    </xdr:from>
    <xdr:to>
      <xdr:col>2</xdr:col>
      <xdr:colOff>476250</xdr:colOff>
      <xdr:row>1067</xdr:row>
      <xdr:rowOff>57150</xdr:rowOff>
    </xdr:to>
    <xdr:pic>
      <xdr:nvPicPr>
        <xdr:cNvPr id="1072" name="Picture 1071" descr="https://s.yimg.com/lq/i/us/sp/v/ncaaf/teams/1/50x50w/vva_1.gif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7681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1066</xdr:row>
      <xdr:rowOff>0</xdr:rowOff>
    </xdr:from>
    <xdr:to>
      <xdr:col>2</xdr:col>
      <xdr:colOff>476250</xdr:colOff>
      <xdr:row>1068</xdr:row>
      <xdr:rowOff>57150</xdr:rowOff>
    </xdr:to>
    <xdr:pic>
      <xdr:nvPicPr>
        <xdr:cNvPr id="1073" name="Picture 1072" descr="https://s.yimg.com/lq/i/us/sp/v/ncaaf/teams/1/50x50w/iih_2.jpg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7890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1067</xdr:row>
      <xdr:rowOff>0</xdr:rowOff>
    </xdr:from>
    <xdr:to>
      <xdr:col>2</xdr:col>
      <xdr:colOff>476250</xdr:colOff>
      <xdr:row>1069</xdr:row>
      <xdr:rowOff>57150</xdr:rowOff>
    </xdr:to>
    <xdr:pic>
      <xdr:nvPicPr>
        <xdr:cNvPr id="1074" name="Picture 1073" descr="https://s.yimg.com/lq/i/us/sp/v/ncaaf/teams/1/50x50w/aac.gif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8100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1068</xdr:row>
      <xdr:rowOff>0</xdr:rowOff>
    </xdr:from>
    <xdr:to>
      <xdr:col>2</xdr:col>
      <xdr:colOff>476250</xdr:colOff>
      <xdr:row>1069</xdr:row>
      <xdr:rowOff>266700</xdr:rowOff>
    </xdr:to>
    <xdr:pic>
      <xdr:nvPicPr>
        <xdr:cNvPr id="1075" name="Picture 1074" descr="https://s.yimg.com/lq/i/us/sp/v/ncaaf/teams/1/50x50w/aaz.gif">
          <a:hlinkClick xmlns:r="http://schemas.openxmlformats.org/officeDocument/2006/relationships" r:id="rId228"/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8309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1069</xdr:row>
      <xdr:rowOff>0</xdr:rowOff>
    </xdr:from>
    <xdr:to>
      <xdr:col>2</xdr:col>
      <xdr:colOff>476250</xdr:colOff>
      <xdr:row>1070</xdr:row>
      <xdr:rowOff>152400</xdr:rowOff>
    </xdr:to>
    <xdr:pic>
      <xdr:nvPicPr>
        <xdr:cNvPr id="1076" name="Picture 1075" descr="https://s.yimg.com/lq/i/us/sp/v/ncaaf/teams/1/50x50w/ggh.gif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8519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1070</xdr:row>
      <xdr:rowOff>0</xdr:rowOff>
    </xdr:from>
    <xdr:to>
      <xdr:col>2</xdr:col>
      <xdr:colOff>476250</xdr:colOff>
      <xdr:row>1072</xdr:row>
      <xdr:rowOff>57150</xdr:rowOff>
    </xdr:to>
    <xdr:pic>
      <xdr:nvPicPr>
        <xdr:cNvPr id="1077" name="Picture 1076" descr="https://s.yimg.com/xe/ipt/50x50c_marshall.png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8843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1071</xdr:row>
      <xdr:rowOff>0</xdr:rowOff>
    </xdr:from>
    <xdr:to>
      <xdr:col>2</xdr:col>
      <xdr:colOff>476250</xdr:colOff>
      <xdr:row>1072</xdr:row>
      <xdr:rowOff>266700</xdr:rowOff>
    </xdr:to>
    <xdr:pic>
      <xdr:nvPicPr>
        <xdr:cNvPr id="1078" name="Picture 1077" descr="https://s.yimg.com/lq/i/us/sp/v/ncaaf/teams/1/50x50w/aab.gif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9052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1072</xdr:row>
      <xdr:rowOff>0</xdr:rowOff>
    </xdr:from>
    <xdr:to>
      <xdr:col>2</xdr:col>
      <xdr:colOff>476250</xdr:colOff>
      <xdr:row>1073</xdr:row>
      <xdr:rowOff>76200</xdr:rowOff>
    </xdr:to>
    <xdr:pic>
      <xdr:nvPicPr>
        <xdr:cNvPr id="1079" name="Picture 1078" descr="https://s.yimg.com/xe/ipt/50x50c.9.gif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9262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1073</xdr:row>
      <xdr:rowOff>0</xdr:rowOff>
    </xdr:from>
    <xdr:to>
      <xdr:col>2</xdr:col>
      <xdr:colOff>476250</xdr:colOff>
      <xdr:row>1075</xdr:row>
      <xdr:rowOff>57150</xdr:rowOff>
    </xdr:to>
    <xdr:pic>
      <xdr:nvPicPr>
        <xdr:cNvPr id="1080" name="Picture 1079" descr="https://s.yimg.com/lq/i/us/sp/v/ncaaf/teams/1/50x50w/bbb.gif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9662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1074</xdr:row>
      <xdr:rowOff>0</xdr:rowOff>
    </xdr:from>
    <xdr:to>
      <xdr:col>2</xdr:col>
      <xdr:colOff>476250</xdr:colOff>
      <xdr:row>1076</xdr:row>
      <xdr:rowOff>57150</xdr:rowOff>
    </xdr:to>
    <xdr:pic>
      <xdr:nvPicPr>
        <xdr:cNvPr id="1081" name="Picture 1080" descr="https://s.yimg.com/lq/i/us/sp/v/ncaaf/teams/1/50x50w/ccj_50x50w_2.jpg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69871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1075</xdr:row>
      <xdr:rowOff>0</xdr:rowOff>
    </xdr:from>
    <xdr:to>
      <xdr:col>2</xdr:col>
      <xdr:colOff>476250</xdr:colOff>
      <xdr:row>1077</xdr:row>
      <xdr:rowOff>57150</xdr:rowOff>
    </xdr:to>
    <xdr:pic>
      <xdr:nvPicPr>
        <xdr:cNvPr id="1082" name="Picture 1081" descr="https://s.yimg.com/lq/i/us/sp/v/ncaaf/teams/1/50x50w/eea.gif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0081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1076</xdr:row>
      <xdr:rowOff>0</xdr:rowOff>
    </xdr:from>
    <xdr:to>
      <xdr:col>2</xdr:col>
      <xdr:colOff>476250</xdr:colOff>
      <xdr:row>1078</xdr:row>
      <xdr:rowOff>57150</xdr:rowOff>
    </xdr:to>
    <xdr:pic>
      <xdr:nvPicPr>
        <xdr:cNvPr id="1083" name="Picture 1082" descr="https://s.yimg.com/xe/ipt/50x50_boise_state_broncos-primary-2013.1.png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0290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1077</xdr:row>
      <xdr:rowOff>0</xdr:rowOff>
    </xdr:from>
    <xdr:to>
      <xdr:col>2</xdr:col>
      <xdr:colOff>476250</xdr:colOff>
      <xdr:row>1079</xdr:row>
      <xdr:rowOff>57150</xdr:rowOff>
    </xdr:to>
    <xdr:pic>
      <xdr:nvPicPr>
        <xdr:cNvPr id="1084" name="Picture 1083" descr="https://s.yimg.com/lq/i/us/sp/v/ncaaf/teams/1/50x50w/ooa.gif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0500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1078</xdr:row>
      <xdr:rowOff>0</xdr:rowOff>
    </xdr:from>
    <xdr:to>
      <xdr:col>2</xdr:col>
      <xdr:colOff>476250</xdr:colOff>
      <xdr:row>1080</xdr:row>
      <xdr:rowOff>57150</xdr:rowOff>
    </xdr:to>
    <xdr:pic>
      <xdr:nvPicPr>
        <xdr:cNvPr id="1085" name="Picture 1084" descr="https://s.yimg.com/xe/ipt/50x50c_ucf.png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0710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1079</xdr:row>
      <xdr:rowOff>0</xdr:rowOff>
    </xdr:from>
    <xdr:to>
      <xdr:col>2</xdr:col>
      <xdr:colOff>476250</xdr:colOff>
      <xdr:row>1081</xdr:row>
      <xdr:rowOff>57150</xdr:rowOff>
    </xdr:to>
    <xdr:pic>
      <xdr:nvPicPr>
        <xdr:cNvPr id="1086" name="Picture 1085" descr="https://s.yimg.com/lq/i/us/sp/v/ncaaf/teams/1/50x50w/mmg.gif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0919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1080</xdr:row>
      <xdr:rowOff>0</xdr:rowOff>
    </xdr:from>
    <xdr:to>
      <xdr:col>2</xdr:col>
      <xdr:colOff>476250</xdr:colOff>
      <xdr:row>1082</xdr:row>
      <xdr:rowOff>57150</xdr:rowOff>
    </xdr:to>
    <xdr:pic>
      <xdr:nvPicPr>
        <xdr:cNvPr id="1087" name="Picture 1086" descr="https://s.yimg.com/lq/i/us/sp/v/ncaaf/teams/unlv/unlv_50x50w.png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1129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1081</xdr:row>
      <xdr:rowOff>0</xdr:rowOff>
    </xdr:from>
    <xdr:to>
      <xdr:col>2</xdr:col>
      <xdr:colOff>476250</xdr:colOff>
      <xdr:row>1083</xdr:row>
      <xdr:rowOff>57150</xdr:rowOff>
    </xdr:to>
    <xdr:pic>
      <xdr:nvPicPr>
        <xdr:cNvPr id="1088" name="Picture 1087" descr="https://s.yimg.com/lq/i/us/sp/v/ncaaf/teams/1/50x50w/wwa.gif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1338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1082</xdr:row>
      <xdr:rowOff>0</xdr:rowOff>
    </xdr:from>
    <xdr:to>
      <xdr:col>2</xdr:col>
      <xdr:colOff>476250</xdr:colOff>
      <xdr:row>1083</xdr:row>
      <xdr:rowOff>266700</xdr:rowOff>
    </xdr:to>
    <xdr:pic>
      <xdr:nvPicPr>
        <xdr:cNvPr id="1089" name="Picture 1088" descr="https://s.yimg.com/xe/ipt/50x50w_ttv_2.gif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1548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1083</xdr:row>
      <xdr:rowOff>0</xdr:rowOff>
    </xdr:from>
    <xdr:to>
      <xdr:col>2</xdr:col>
      <xdr:colOff>476250</xdr:colOff>
      <xdr:row>1084</xdr:row>
      <xdr:rowOff>76200</xdr:rowOff>
    </xdr:to>
    <xdr:pic>
      <xdr:nvPicPr>
        <xdr:cNvPr id="1090" name="Picture 1089" descr="https://s.yimg.com/lq/i/us/sp/v/ncaaf/teams/1/50x50w/aap_2.jp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1757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1084</xdr:row>
      <xdr:rowOff>0</xdr:rowOff>
    </xdr:from>
    <xdr:to>
      <xdr:col>2</xdr:col>
      <xdr:colOff>476250</xdr:colOff>
      <xdr:row>1085</xdr:row>
      <xdr:rowOff>266700</xdr:rowOff>
    </xdr:to>
    <xdr:pic>
      <xdr:nvPicPr>
        <xdr:cNvPr id="1091" name="Picture 1090" descr="https://s.yimg.com/lq/i/us/sp/v/ncaaf/teams/1/50x50w/bba.gif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2157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1085</xdr:row>
      <xdr:rowOff>0</xdr:rowOff>
    </xdr:from>
    <xdr:to>
      <xdr:col>2</xdr:col>
      <xdr:colOff>476250</xdr:colOff>
      <xdr:row>1086</xdr:row>
      <xdr:rowOff>76200</xdr:rowOff>
    </xdr:to>
    <xdr:pic>
      <xdr:nvPicPr>
        <xdr:cNvPr id="1092" name="Picture 1091" descr="https://s.yimg.com/lq/i/us/sp/v/ncaaf/teams/1/50x50w/llg_2.gif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2367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1086</xdr:row>
      <xdr:rowOff>0</xdr:rowOff>
    </xdr:from>
    <xdr:to>
      <xdr:col>2</xdr:col>
      <xdr:colOff>476250</xdr:colOff>
      <xdr:row>1088</xdr:row>
      <xdr:rowOff>57150</xdr:rowOff>
    </xdr:to>
    <xdr:pic>
      <xdr:nvPicPr>
        <xdr:cNvPr id="1093" name="Picture 1092" descr="https://s.yimg.com/lq/i/us/sp/v/ncaaf/teams/1/50x50w/ttb.gif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2767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1087</xdr:row>
      <xdr:rowOff>0</xdr:rowOff>
    </xdr:from>
    <xdr:to>
      <xdr:col>2</xdr:col>
      <xdr:colOff>476250</xdr:colOff>
      <xdr:row>1088</xdr:row>
      <xdr:rowOff>266700</xdr:rowOff>
    </xdr:to>
    <xdr:pic>
      <xdr:nvPicPr>
        <xdr:cNvPr id="1094" name="Picture 1093" descr="https://s.yimg.com/lq/i/us/sp/v/ncaaf/teams/1/50x50w/bbp_2.gif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2976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1088</xdr:row>
      <xdr:rowOff>0</xdr:rowOff>
    </xdr:from>
    <xdr:to>
      <xdr:col>2</xdr:col>
      <xdr:colOff>476250</xdr:colOff>
      <xdr:row>1089</xdr:row>
      <xdr:rowOff>76200</xdr:rowOff>
    </xdr:to>
    <xdr:pic>
      <xdr:nvPicPr>
        <xdr:cNvPr id="1095" name="Picture 1094" descr="https://s.yimg.com/lq/i/us/sp/v/ncaaf/teams/1/50x50w/nnv.gif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3186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1089</xdr:row>
      <xdr:rowOff>0</xdr:rowOff>
    </xdr:from>
    <xdr:to>
      <xdr:col>2</xdr:col>
      <xdr:colOff>476250</xdr:colOff>
      <xdr:row>1091</xdr:row>
      <xdr:rowOff>57150</xdr:rowOff>
    </xdr:to>
    <xdr:pic>
      <xdr:nvPicPr>
        <xdr:cNvPr id="1096" name="Picture 1095" descr="https://s.yimg.com/lq/i/us/sp/v/ncaaf/teams/1/50x50w/rrb2.gif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3586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1090</xdr:row>
      <xdr:rowOff>0</xdr:rowOff>
    </xdr:from>
    <xdr:to>
      <xdr:col>2</xdr:col>
      <xdr:colOff>476250</xdr:colOff>
      <xdr:row>1092</xdr:row>
      <xdr:rowOff>57150</xdr:rowOff>
    </xdr:to>
    <xdr:pic>
      <xdr:nvPicPr>
        <xdr:cNvPr id="1097" name="Picture 1096" descr="https://s.yimg.com/lq/i/us/sp/v/ncaaf/teams/1/50x50w/ffe.gif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3796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1091</xdr:row>
      <xdr:rowOff>0</xdr:rowOff>
    </xdr:from>
    <xdr:to>
      <xdr:col>2</xdr:col>
      <xdr:colOff>476250</xdr:colOff>
      <xdr:row>1093</xdr:row>
      <xdr:rowOff>57150</xdr:rowOff>
    </xdr:to>
    <xdr:pic>
      <xdr:nvPicPr>
        <xdr:cNvPr id="1098" name="Picture 1097" descr="https://s.yimg.com/lq/i/us/sp/v/ncaaf/teams/1/50x50w/iie_2.gif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4005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1092</xdr:row>
      <xdr:rowOff>0</xdr:rowOff>
    </xdr:from>
    <xdr:to>
      <xdr:col>2</xdr:col>
      <xdr:colOff>476250</xdr:colOff>
      <xdr:row>1093</xdr:row>
      <xdr:rowOff>266700</xdr:rowOff>
    </xdr:to>
    <xdr:pic>
      <xdr:nvPicPr>
        <xdr:cNvPr id="1099" name="Picture 1098" descr="https://s.yimg.com/iu/api/res/1.2/jUzwz.vo_9oEgO5XfQhyvQ--/YXBwaWQ9c2hhcmVkO2ZpPWZpbGw7aD01MDtxPTgwO3c9NTA-/http:/l.yimg.com/xe/i/us/sp/v/ncaaw/teams/20131113/84/300x300/cbp.1.png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4215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1093</xdr:row>
      <xdr:rowOff>0</xdr:rowOff>
    </xdr:from>
    <xdr:to>
      <xdr:col>2</xdr:col>
      <xdr:colOff>476250</xdr:colOff>
      <xdr:row>1094</xdr:row>
      <xdr:rowOff>76200</xdr:rowOff>
    </xdr:to>
    <xdr:pic>
      <xdr:nvPicPr>
        <xdr:cNvPr id="1100" name="Picture 1099" descr="https://s.yimg.com/xe/ipt/50x50w_ssd.gif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4424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1094</xdr:row>
      <xdr:rowOff>0</xdr:rowOff>
    </xdr:from>
    <xdr:to>
      <xdr:col>2</xdr:col>
      <xdr:colOff>476250</xdr:colOff>
      <xdr:row>1095</xdr:row>
      <xdr:rowOff>76200</xdr:rowOff>
    </xdr:to>
    <xdr:pic>
      <xdr:nvPicPr>
        <xdr:cNvPr id="1101" name="Picture 1100" descr="https://s.yimg.com/lq/i/us/sp/v/ncaaf/teams/1/50x50w/cco.gif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4824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1095</xdr:row>
      <xdr:rowOff>0</xdr:rowOff>
    </xdr:from>
    <xdr:to>
      <xdr:col>2</xdr:col>
      <xdr:colOff>476250</xdr:colOff>
      <xdr:row>1097</xdr:row>
      <xdr:rowOff>57150</xdr:rowOff>
    </xdr:to>
    <xdr:pic>
      <xdr:nvPicPr>
        <xdr:cNvPr id="1102" name="Picture 1101" descr="https://s.yimg.com/lq/i/us/sp/v/ncaaf/teams/1/50x50w/nnf_2.gif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5224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1096</xdr:row>
      <xdr:rowOff>0</xdr:rowOff>
    </xdr:from>
    <xdr:to>
      <xdr:col>2</xdr:col>
      <xdr:colOff>476250</xdr:colOff>
      <xdr:row>1098</xdr:row>
      <xdr:rowOff>57150</xdr:rowOff>
    </xdr:to>
    <xdr:pic>
      <xdr:nvPicPr>
        <xdr:cNvPr id="1103" name="Picture 1102" descr="https://s.yimg.com/lq/i/us/sp/v/ncaaf/teams/1/50x50w/ttp.gif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5434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1097</xdr:row>
      <xdr:rowOff>0</xdr:rowOff>
    </xdr:from>
    <xdr:to>
      <xdr:col>2</xdr:col>
      <xdr:colOff>476250</xdr:colOff>
      <xdr:row>1099</xdr:row>
      <xdr:rowOff>57150</xdr:rowOff>
    </xdr:to>
    <xdr:pic>
      <xdr:nvPicPr>
        <xdr:cNvPr id="1104" name="Picture 1103" descr="https://s.yimg.com/lq/i/us/sp/v/ncaaf/teams/1/50x50w/ttl.gif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5643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1098</xdr:row>
      <xdr:rowOff>0</xdr:rowOff>
    </xdr:from>
    <xdr:to>
      <xdr:col>2</xdr:col>
      <xdr:colOff>476250</xdr:colOff>
      <xdr:row>1100</xdr:row>
      <xdr:rowOff>57150</xdr:rowOff>
    </xdr:to>
    <xdr:pic>
      <xdr:nvPicPr>
        <xdr:cNvPr id="1105" name="Picture 1104" descr="https://s.yimg.com/lq/i/us/sp/v/ncaaf/teams/bowling_green/logo_update/50x50w.gif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5853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1099</xdr:row>
      <xdr:rowOff>0</xdr:rowOff>
    </xdr:from>
    <xdr:to>
      <xdr:col>2</xdr:col>
      <xdr:colOff>476250</xdr:colOff>
      <xdr:row>1101</xdr:row>
      <xdr:rowOff>57150</xdr:rowOff>
    </xdr:to>
    <xdr:pic>
      <xdr:nvPicPr>
        <xdr:cNvPr id="1106" name="Picture 1105" descr="https://s.yimg.com/lq/i/us/sp/v/ncaaf/teams/1/50x50w/hhc.gif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6063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1100</xdr:row>
      <xdr:rowOff>0</xdr:rowOff>
    </xdr:from>
    <xdr:to>
      <xdr:col>2</xdr:col>
      <xdr:colOff>476250</xdr:colOff>
      <xdr:row>1102</xdr:row>
      <xdr:rowOff>57150</xdr:rowOff>
    </xdr:to>
    <xdr:pic>
      <xdr:nvPicPr>
        <xdr:cNvPr id="1107" name="Picture 1106" descr="https://s.yimg.com/xe/ipt/50x50w.gif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6272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1101</xdr:row>
      <xdr:rowOff>0</xdr:rowOff>
    </xdr:from>
    <xdr:to>
      <xdr:col>2</xdr:col>
      <xdr:colOff>476250</xdr:colOff>
      <xdr:row>1103</xdr:row>
      <xdr:rowOff>57150</xdr:rowOff>
    </xdr:to>
    <xdr:pic>
      <xdr:nvPicPr>
        <xdr:cNvPr id="1108" name="Picture 1107" descr="https://s.yimg.com/lq/i/us/sp/v/ncaaf/teams/1/50x50w/uub.gif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6482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1102</xdr:row>
      <xdr:rowOff>0</xdr:rowOff>
    </xdr:from>
    <xdr:to>
      <xdr:col>2</xdr:col>
      <xdr:colOff>476250</xdr:colOff>
      <xdr:row>1104</xdr:row>
      <xdr:rowOff>57150</xdr:rowOff>
    </xdr:to>
    <xdr:pic>
      <xdr:nvPicPr>
        <xdr:cNvPr id="1109" name="Picture 1108" descr="https://s.yimg.com/lq/i/us/sp/v/ncaaf/teams/1/50x50w/ffc.gif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6691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1103</xdr:row>
      <xdr:rowOff>0</xdr:rowOff>
    </xdr:from>
    <xdr:to>
      <xdr:col>2</xdr:col>
      <xdr:colOff>476250</xdr:colOff>
      <xdr:row>1105</xdr:row>
      <xdr:rowOff>57150</xdr:rowOff>
    </xdr:to>
    <xdr:pic>
      <xdr:nvPicPr>
        <xdr:cNvPr id="1110" name="Picture 1109" descr="https://s.yimg.com/lq/i/us/sp/v/ncaaf/teams/1/50x50w/ooc.gif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6901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1104</xdr:row>
      <xdr:rowOff>0</xdr:rowOff>
    </xdr:from>
    <xdr:to>
      <xdr:col>2</xdr:col>
      <xdr:colOff>476250</xdr:colOff>
      <xdr:row>1106</xdr:row>
      <xdr:rowOff>57150</xdr:rowOff>
    </xdr:to>
    <xdr:pic>
      <xdr:nvPicPr>
        <xdr:cNvPr id="1111" name="Picture 1110" descr="https://s.yimg.com/lq/i/us/sp/v/ncaaf/teams/1/50x50w/ttd.gif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7110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1105</xdr:row>
      <xdr:rowOff>0</xdr:rowOff>
    </xdr:from>
    <xdr:to>
      <xdr:col>2</xdr:col>
      <xdr:colOff>476250</xdr:colOff>
      <xdr:row>1107</xdr:row>
      <xdr:rowOff>57150</xdr:rowOff>
    </xdr:to>
    <xdr:pic>
      <xdr:nvPicPr>
        <xdr:cNvPr id="1112" name="Picture 1111" descr="https://s.yimg.com/xe/i/us/sp/v/ncaaf/teams/20131113/84/300x300/nnd_50x50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7320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1106</xdr:row>
      <xdr:rowOff>0</xdr:rowOff>
    </xdr:from>
    <xdr:to>
      <xdr:col>2</xdr:col>
      <xdr:colOff>476250</xdr:colOff>
      <xdr:row>1108</xdr:row>
      <xdr:rowOff>57150</xdr:rowOff>
    </xdr:to>
    <xdr:pic>
      <xdr:nvPicPr>
        <xdr:cNvPr id="1113" name="Picture 1112" descr="https://s.yimg.com/xe/ipt/50x50_mmk.p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7529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1107</xdr:row>
      <xdr:rowOff>0</xdr:rowOff>
    </xdr:from>
    <xdr:to>
      <xdr:col>2</xdr:col>
      <xdr:colOff>476250</xdr:colOff>
      <xdr:row>1109</xdr:row>
      <xdr:rowOff>57150</xdr:rowOff>
    </xdr:to>
    <xdr:pic>
      <xdr:nvPicPr>
        <xdr:cNvPr id="1114" name="Picture 1113" descr="https://s.yimg.com/lq/i/us/sp/v/ncaaf/teams/1/50x50w/mmi.gif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7739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1108</xdr:row>
      <xdr:rowOff>0</xdr:rowOff>
    </xdr:from>
    <xdr:to>
      <xdr:col>2</xdr:col>
      <xdr:colOff>476250</xdr:colOff>
      <xdr:row>1110</xdr:row>
      <xdr:rowOff>57150</xdr:rowOff>
    </xdr:to>
    <xdr:pic>
      <xdr:nvPicPr>
        <xdr:cNvPr id="1115" name="Picture 1114" descr="https://s.yimg.com/lq/i/us/sp/v/ncaaf/teams/1/50x50w/ttj.gif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7949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1109</xdr:row>
      <xdr:rowOff>0</xdr:rowOff>
    </xdr:from>
    <xdr:to>
      <xdr:col>2</xdr:col>
      <xdr:colOff>476250</xdr:colOff>
      <xdr:row>1111</xdr:row>
      <xdr:rowOff>57150</xdr:rowOff>
    </xdr:to>
    <xdr:pic>
      <xdr:nvPicPr>
        <xdr:cNvPr id="1116" name="Picture 1115" descr="https://s.yimg.com/lq/i/us/sp/v/ncaaf/teams/1/50x50w/ccd_2.gif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8158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1110</xdr:row>
      <xdr:rowOff>0</xdr:rowOff>
    </xdr:from>
    <xdr:to>
      <xdr:col>2</xdr:col>
      <xdr:colOff>476250</xdr:colOff>
      <xdr:row>1112</xdr:row>
      <xdr:rowOff>57150</xdr:rowOff>
    </xdr:to>
    <xdr:pic>
      <xdr:nvPicPr>
        <xdr:cNvPr id="1117" name="Picture 1116" descr="https://s.yimg.com/lq/i/us/sp/v/ncaaf/teams/1/50x50w/ggb.gif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8368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1111</xdr:row>
      <xdr:rowOff>0</xdr:rowOff>
    </xdr:from>
    <xdr:to>
      <xdr:col>2</xdr:col>
      <xdr:colOff>476250</xdr:colOff>
      <xdr:row>1113</xdr:row>
      <xdr:rowOff>57150</xdr:rowOff>
    </xdr:to>
    <xdr:pic>
      <xdr:nvPicPr>
        <xdr:cNvPr id="1118" name="Picture 1117" descr="https://s.yimg.com/lq/i/us/sp/v/ncaaf/teams/1/50x50w/iig.gif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8577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1112</xdr:row>
      <xdr:rowOff>0</xdr:rowOff>
    </xdr:from>
    <xdr:to>
      <xdr:col>2</xdr:col>
      <xdr:colOff>476250</xdr:colOff>
      <xdr:row>1114</xdr:row>
      <xdr:rowOff>57150</xdr:rowOff>
    </xdr:to>
    <xdr:pic>
      <xdr:nvPicPr>
        <xdr:cNvPr id="1119" name="Picture 1118" descr="https://s.yimg.com/lq/i/us/sp/v/ncaaf/teams/1/50x50w/oob.gi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8787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1113</xdr:row>
      <xdr:rowOff>0</xdr:rowOff>
    </xdr:from>
    <xdr:to>
      <xdr:col>2</xdr:col>
      <xdr:colOff>476250</xdr:colOff>
      <xdr:row>1115</xdr:row>
      <xdr:rowOff>57150</xdr:rowOff>
    </xdr:to>
    <xdr:pic>
      <xdr:nvPicPr>
        <xdr:cNvPr id="1120" name="Picture 1119" descr="https://s.yimg.com/lq/i/us/sp/v/ncaaf/teams/1/50x50w/aar.gif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8996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1114</xdr:row>
      <xdr:rowOff>0</xdr:rowOff>
    </xdr:from>
    <xdr:to>
      <xdr:col>2</xdr:col>
      <xdr:colOff>476250</xdr:colOff>
      <xdr:row>1116</xdr:row>
      <xdr:rowOff>57150</xdr:rowOff>
    </xdr:to>
    <xdr:pic>
      <xdr:nvPicPr>
        <xdr:cNvPr id="1121" name="Picture 1120" descr="https://s.yimg.com/lq/i/us/sp/v/ncaaf/teams/1/50x50w/vvd.gif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9206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1115</xdr:row>
      <xdr:rowOff>0</xdr:rowOff>
    </xdr:from>
    <xdr:to>
      <xdr:col>2</xdr:col>
      <xdr:colOff>476250</xdr:colOff>
      <xdr:row>1117</xdr:row>
      <xdr:rowOff>57150</xdr:rowOff>
    </xdr:to>
    <xdr:pic>
      <xdr:nvPicPr>
        <xdr:cNvPr id="1122" name="Picture 1121" descr="https://s.yimg.com/lq/i/us/sp/v/ncaaf/teams/1/50x50w/ffa.gif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9415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1116</xdr:row>
      <xdr:rowOff>0</xdr:rowOff>
    </xdr:from>
    <xdr:to>
      <xdr:col>2</xdr:col>
      <xdr:colOff>476250</xdr:colOff>
      <xdr:row>1118</xdr:row>
      <xdr:rowOff>57150</xdr:rowOff>
    </xdr:to>
    <xdr:pic>
      <xdr:nvPicPr>
        <xdr:cNvPr id="1123" name="Picture 1122" descr="https://s.yimg.com/lq/i/us/sp/v/ncaaf/teams/1/50x50w/mmd.gif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9625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1117</xdr:row>
      <xdr:rowOff>0</xdr:rowOff>
    </xdr:from>
    <xdr:to>
      <xdr:col>2</xdr:col>
      <xdr:colOff>476250</xdr:colOff>
      <xdr:row>1119</xdr:row>
      <xdr:rowOff>57150</xdr:rowOff>
    </xdr:to>
    <xdr:pic>
      <xdr:nvPicPr>
        <xdr:cNvPr id="1124" name="Picture 1123" descr="https://s.yimg.com/lq/i/us/sp/v/ncaaf/teams/1/50x50w/ccl.gif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79834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1118</xdr:row>
      <xdr:rowOff>0</xdr:rowOff>
    </xdr:from>
    <xdr:to>
      <xdr:col>2</xdr:col>
      <xdr:colOff>476250</xdr:colOff>
      <xdr:row>1120</xdr:row>
      <xdr:rowOff>57150</xdr:rowOff>
    </xdr:to>
    <xdr:pic>
      <xdr:nvPicPr>
        <xdr:cNvPr id="1125" name="Picture 1124" descr="https://s.yimg.com/lq/i/us/sp/v/ncaaf/teams/1/50x50w/aad_4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0044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1119</xdr:row>
      <xdr:rowOff>0</xdr:rowOff>
    </xdr:from>
    <xdr:to>
      <xdr:col>2</xdr:col>
      <xdr:colOff>476250</xdr:colOff>
      <xdr:row>1121</xdr:row>
      <xdr:rowOff>57150</xdr:rowOff>
    </xdr:to>
    <xdr:pic>
      <xdr:nvPicPr>
        <xdr:cNvPr id="1126" name="Picture 1125" descr="https://s.yimg.com/lq/i/us/sp/v/ncaaf/teams/1/50x50w/vvb_2.gif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0254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1120</xdr:row>
      <xdr:rowOff>0</xdr:rowOff>
    </xdr:from>
    <xdr:to>
      <xdr:col>2</xdr:col>
      <xdr:colOff>476250</xdr:colOff>
      <xdr:row>1122</xdr:row>
      <xdr:rowOff>57150</xdr:rowOff>
    </xdr:to>
    <xdr:pic>
      <xdr:nvPicPr>
        <xdr:cNvPr id="1127" name="Picture 1126" descr="https://s.yimg.com/lq/i/us/sp/v/ncaaf/teams/1/50x50w/tth.gif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0463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1121</xdr:row>
      <xdr:rowOff>0</xdr:rowOff>
    </xdr:from>
    <xdr:to>
      <xdr:col>2</xdr:col>
      <xdr:colOff>476250</xdr:colOff>
      <xdr:row>1123</xdr:row>
      <xdr:rowOff>57150</xdr:rowOff>
    </xdr:to>
    <xdr:pic>
      <xdr:nvPicPr>
        <xdr:cNvPr id="1128" name="Picture 1127" descr="https://s.yimg.com/lq/i/us/sp/v/ncaaf/teams/1/50x50w/aal.gif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0673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1122</xdr:row>
      <xdr:rowOff>0</xdr:rowOff>
    </xdr:from>
    <xdr:to>
      <xdr:col>2</xdr:col>
      <xdr:colOff>476250</xdr:colOff>
      <xdr:row>1123</xdr:row>
      <xdr:rowOff>266700</xdr:rowOff>
    </xdr:to>
    <xdr:pic>
      <xdr:nvPicPr>
        <xdr:cNvPr id="1129" name="Picture 1128" descr="https://s.yimg.com/lq/i/us/sp/v/ncaaf/teams/1/50x50w/lli_2.gif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0882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1123</xdr:row>
      <xdr:rowOff>0</xdr:rowOff>
    </xdr:from>
    <xdr:to>
      <xdr:col>2</xdr:col>
      <xdr:colOff>476250</xdr:colOff>
      <xdr:row>1124</xdr:row>
      <xdr:rowOff>76200</xdr:rowOff>
    </xdr:to>
    <xdr:pic>
      <xdr:nvPicPr>
        <xdr:cNvPr id="1130" name="Picture 1129" descr="https://s.yimg.com/lq/i/us/sp/v/ncaaf/teams/1/50x50w/ssi.gif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1092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1124</xdr:row>
      <xdr:rowOff>0</xdr:rowOff>
    </xdr:from>
    <xdr:to>
      <xdr:col>2</xdr:col>
      <xdr:colOff>476250</xdr:colOff>
      <xdr:row>1126</xdr:row>
      <xdr:rowOff>57150</xdr:rowOff>
    </xdr:to>
    <xdr:pic>
      <xdr:nvPicPr>
        <xdr:cNvPr id="1131" name="Picture 1130" descr="https://s.yimg.com/lq/i/us/sp/v/ncaaf/teams/1/50x50w/aan_3.gif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1492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1125</xdr:row>
      <xdr:rowOff>0</xdr:rowOff>
    </xdr:from>
    <xdr:to>
      <xdr:col>2</xdr:col>
      <xdr:colOff>476250</xdr:colOff>
      <xdr:row>1127</xdr:row>
      <xdr:rowOff>57150</xdr:rowOff>
    </xdr:to>
    <xdr:pic>
      <xdr:nvPicPr>
        <xdr:cNvPr id="1132" name="Picture 1131" descr="https://s.yimg.com/lq/i/us/sp/v/ncaaf/teams/1/50x50w/ppb_2.gif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1701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1126</xdr:row>
      <xdr:rowOff>0</xdr:rowOff>
    </xdr:from>
    <xdr:to>
      <xdr:col>2</xdr:col>
      <xdr:colOff>476250</xdr:colOff>
      <xdr:row>1127</xdr:row>
      <xdr:rowOff>266700</xdr:rowOff>
    </xdr:to>
    <xdr:pic>
      <xdr:nvPicPr>
        <xdr:cNvPr id="1133" name="Picture 1132" descr="https://s.yimg.com/lq/i/us/sp/v/ncaaf/teams/1/50x50w/uua.gif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1911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1127</xdr:row>
      <xdr:rowOff>0</xdr:rowOff>
    </xdr:from>
    <xdr:to>
      <xdr:col>2</xdr:col>
      <xdr:colOff>476250</xdr:colOff>
      <xdr:row>1127</xdr:row>
      <xdr:rowOff>476250</xdr:rowOff>
    </xdr:to>
    <xdr:pic>
      <xdr:nvPicPr>
        <xdr:cNvPr id="1134" name="Picture 1133" descr="https://s.yimg.com/lq/i/us/sp/v/ncaaf/teams/1/50x50w/nnn_2.gif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2120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1128</xdr:row>
      <xdr:rowOff>0</xdr:rowOff>
    </xdr:from>
    <xdr:to>
      <xdr:col>2</xdr:col>
      <xdr:colOff>476250</xdr:colOff>
      <xdr:row>1130</xdr:row>
      <xdr:rowOff>57150</xdr:rowOff>
    </xdr:to>
    <xdr:pic>
      <xdr:nvPicPr>
        <xdr:cNvPr id="1135" name="Picture 1134" descr="https://s.yimg.com/lq/i/us/sp/v/ncaaf/teams/1/50x50w/ooe.gif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2711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1129</xdr:row>
      <xdr:rowOff>0</xdr:rowOff>
    </xdr:from>
    <xdr:to>
      <xdr:col>2</xdr:col>
      <xdr:colOff>476250</xdr:colOff>
      <xdr:row>1131</xdr:row>
      <xdr:rowOff>57150</xdr:rowOff>
    </xdr:to>
    <xdr:pic>
      <xdr:nvPicPr>
        <xdr:cNvPr id="1136" name="Picture 1135" descr="https://s.yimg.com/lq/i/us/sp/v/ncaaf/teams/1/50x50w/ppj.gif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2921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1130</xdr:row>
      <xdr:rowOff>0</xdr:rowOff>
    </xdr:from>
    <xdr:to>
      <xdr:col>2</xdr:col>
      <xdr:colOff>476250</xdr:colOff>
      <xdr:row>1132</xdr:row>
      <xdr:rowOff>57150</xdr:rowOff>
    </xdr:to>
    <xdr:pic>
      <xdr:nvPicPr>
        <xdr:cNvPr id="1137" name="Picture 1136" descr="https://s.yimg.com/lq/i/us/sp/v/ncaaf/teams/1/50x50w/mmo_2.gif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3130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1131</xdr:row>
      <xdr:rowOff>0</xdr:rowOff>
    </xdr:from>
    <xdr:to>
      <xdr:col>2</xdr:col>
      <xdr:colOff>476250</xdr:colOff>
      <xdr:row>1133</xdr:row>
      <xdr:rowOff>57150</xdr:rowOff>
    </xdr:to>
    <xdr:pic>
      <xdr:nvPicPr>
        <xdr:cNvPr id="1138" name="Picture 1137" descr="https://s.yimg.com/lq/i/us/sp/v/ncaaf/teams/1/50x50w/wwh.gif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3340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1132</xdr:row>
      <xdr:rowOff>0</xdr:rowOff>
    </xdr:from>
    <xdr:to>
      <xdr:col>2</xdr:col>
      <xdr:colOff>476250</xdr:colOff>
      <xdr:row>1133</xdr:row>
      <xdr:rowOff>266700</xdr:rowOff>
    </xdr:to>
    <xdr:pic>
      <xdr:nvPicPr>
        <xdr:cNvPr id="1139" name="Picture 1138" descr="https://s.yimg.com/lq/i/us/sp/v/ncaaf/teams/1/50x50w/asu-2w.jpg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3549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1133</xdr:row>
      <xdr:rowOff>0</xdr:rowOff>
    </xdr:from>
    <xdr:to>
      <xdr:col>2</xdr:col>
      <xdr:colOff>476250</xdr:colOff>
      <xdr:row>1134</xdr:row>
      <xdr:rowOff>76200</xdr:rowOff>
    </xdr:to>
    <xdr:pic>
      <xdr:nvPicPr>
        <xdr:cNvPr id="1140" name="Picture 1139" descr="https://s.yimg.com/lq/i/us/sp/v/ncaaf/teams/1/50x50w/mmq_2.gi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3759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1134</xdr:row>
      <xdr:rowOff>0</xdr:rowOff>
    </xdr:from>
    <xdr:to>
      <xdr:col>2</xdr:col>
      <xdr:colOff>476250</xdr:colOff>
      <xdr:row>1135</xdr:row>
      <xdr:rowOff>266700</xdr:rowOff>
    </xdr:to>
    <xdr:pic>
      <xdr:nvPicPr>
        <xdr:cNvPr id="1141" name="Picture 1140" descr="https://s.yimg.com/lq/i/us/sp/v/ncaaf/teams/1/50x50w/wwo.gif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4159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1135</xdr:row>
      <xdr:rowOff>0</xdr:rowOff>
    </xdr:from>
    <xdr:to>
      <xdr:col>2</xdr:col>
      <xdr:colOff>476250</xdr:colOff>
      <xdr:row>1136</xdr:row>
      <xdr:rowOff>76200</xdr:rowOff>
    </xdr:to>
    <xdr:pic>
      <xdr:nvPicPr>
        <xdr:cNvPr id="1142" name="Picture 1141" descr="https://s.yimg.com/xe/ipt/50x50w_mmk2.gi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4368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1136</xdr:row>
      <xdr:rowOff>0</xdr:rowOff>
    </xdr:from>
    <xdr:to>
      <xdr:col>2</xdr:col>
      <xdr:colOff>476250</xdr:colOff>
      <xdr:row>1138</xdr:row>
      <xdr:rowOff>57150</xdr:rowOff>
    </xdr:to>
    <xdr:pic>
      <xdr:nvPicPr>
        <xdr:cNvPr id="1143" name="Picture 1142" descr="https://s.yimg.com/lq/i/us/sp/v/ncaaf/teams/1/50x50w/kab_3.gif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4768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1137</xdr:row>
      <xdr:rowOff>0</xdr:rowOff>
    </xdr:from>
    <xdr:to>
      <xdr:col>2</xdr:col>
      <xdr:colOff>476250</xdr:colOff>
      <xdr:row>1139</xdr:row>
      <xdr:rowOff>57150</xdr:rowOff>
    </xdr:to>
    <xdr:pic>
      <xdr:nvPicPr>
        <xdr:cNvPr id="1144" name="Picture 1143" descr="https://s.yimg.com/lq/i/us/sp/v/ncaaf/teams/1/50x50w/tto.gif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4978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1138</xdr:row>
      <xdr:rowOff>0</xdr:rowOff>
    </xdr:from>
    <xdr:to>
      <xdr:col>2</xdr:col>
      <xdr:colOff>476250</xdr:colOff>
      <xdr:row>1140</xdr:row>
      <xdr:rowOff>57150</xdr:rowOff>
    </xdr:to>
    <xdr:pic>
      <xdr:nvPicPr>
        <xdr:cNvPr id="1145" name="Picture 1144" descr="https://s.yimg.com/lq/i/us/sp/v/ncaaf/teams/1/50x50w/ppd_1.gif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5188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1139</xdr:row>
      <xdr:rowOff>0</xdr:rowOff>
    </xdr:from>
    <xdr:to>
      <xdr:col>2</xdr:col>
      <xdr:colOff>476250</xdr:colOff>
      <xdr:row>1140</xdr:row>
      <xdr:rowOff>266700</xdr:rowOff>
    </xdr:to>
    <xdr:pic>
      <xdr:nvPicPr>
        <xdr:cNvPr id="1146" name="Picture 1145" descr="https://s.yimg.com/lq/i/us/sp/v/ncaaf/teams/1/50x50w/mms_2.gif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5397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1140</xdr:row>
      <xdr:rowOff>0</xdr:rowOff>
    </xdr:from>
    <xdr:to>
      <xdr:col>2</xdr:col>
      <xdr:colOff>476250</xdr:colOff>
      <xdr:row>1141</xdr:row>
      <xdr:rowOff>76200</xdr:rowOff>
    </xdr:to>
    <xdr:pic>
      <xdr:nvPicPr>
        <xdr:cNvPr id="1147" name="Picture 1146" descr="https://s.yimg.com/lq/i/us/sp/v/ncaaf/teams/1/50x50w/nnb2.gif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5607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1141</xdr:row>
      <xdr:rowOff>0</xdr:rowOff>
    </xdr:from>
    <xdr:to>
      <xdr:col>2</xdr:col>
      <xdr:colOff>476250</xdr:colOff>
      <xdr:row>1143</xdr:row>
      <xdr:rowOff>57150</xdr:rowOff>
    </xdr:to>
    <xdr:pic>
      <xdr:nvPicPr>
        <xdr:cNvPr id="1148" name="Picture 1147" descr="https://s.yimg.com/lq/i/us/sp/v/ncaaf/teams/1/50x50w/nnx.gif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6007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1142</xdr:row>
      <xdr:rowOff>0</xdr:rowOff>
    </xdr:from>
    <xdr:to>
      <xdr:col>2</xdr:col>
      <xdr:colOff>476250</xdr:colOff>
      <xdr:row>1143</xdr:row>
      <xdr:rowOff>266700</xdr:rowOff>
    </xdr:to>
    <xdr:pic>
      <xdr:nvPicPr>
        <xdr:cNvPr id="1149" name="Picture 1148" descr="https://s.yimg.com/lq/i/us/sp/v/ncaaf/teams/1/50x50w/sss3.gif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6216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1143</xdr:row>
      <xdr:rowOff>0</xdr:rowOff>
    </xdr:from>
    <xdr:to>
      <xdr:col>2</xdr:col>
      <xdr:colOff>476250</xdr:colOff>
      <xdr:row>1144</xdr:row>
      <xdr:rowOff>76200</xdr:rowOff>
    </xdr:to>
    <xdr:pic>
      <xdr:nvPicPr>
        <xdr:cNvPr id="1150" name="Picture 1149" descr="https://s.yimg.com/lq/i/us/sp/v/ncaaf/teams/1/50x50w/ood.gif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6426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1144</xdr:row>
      <xdr:rowOff>0</xdr:rowOff>
    </xdr:from>
    <xdr:to>
      <xdr:col>2</xdr:col>
      <xdr:colOff>476250</xdr:colOff>
      <xdr:row>1145</xdr:row>
      <xdr:rowOff>266700</xdr:rowOff>
    </xdr:to>
    <xdr:pic>
      <xdr:nvPicPr>
        <xdr:cNvPr id="1151" name="Picture 1150" descr="https://s.yimg.com/lq/i/us/sp/v/ncaaf/teams/1/50x50w/cbl_1.gif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6826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1145</xdr:row>
      <xdr:rowOff>0</xdr:rowOff>
    </xdr:from>
    <xdr:to>
      <xdr:col>2</xdr:col>
      <xdr:colOff>476250</xdr:colOff>
      <xdr:row>1146</xdr:row>
      <xdr:rowOff>76200</xdr:rowOff>
    </xdr:to>
    <xdr:pic>
      <xdr:nvPicPr>
        <xdr:cNvPr id="1152" name="Picture 1151" descr="https://s.yimg.com/lq/i/us/sp/v/mls/teams/50x50w/nc-2.gif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7035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1146</xdr:row>
      <xdr:rowOff>0</xdr:rowOff>
    </xdr:from>
    <xdr:to>
      <xdr:col>2</xdr:col>
      <xdr:colOff>476250</xdr:colOff>
      <xdr:row>1148</xdr:row>
      <xdr:rowOff>57150</xdr:rowOff>
    </xdr:to>
    <xdr:pic>
      <xdr:nvPicPr>
        <xdr:cNvPr id="1153" name="Picture 1152" descr="https://s.yimg.com/lq/i/us/sp/v/ncaaf/teams/1/50x50w/eea.gif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7435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1147</xdr:row>
      <xdr:rowOff>0</xdr:rowOff>
    </xdr:from>
    <xdr:to>
      <xdr:col>2</xdr:col>
      <xdr:colOff>476250</xdr:colOff>
      <xdr:row>1149</xdr:row>
      <xdr:rowOff>57150</xdr:rowOff>
    </xdr:to>
    <xdr:pic>
      <xdr:nvPicPr>
        <xdr:cNvPr id="1154" name="Picture 1153" descr="https://s.yimg.com/lq/i/us/sp/v/ncaaf/teams/1/50x50w/llh2.gif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7645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1148</xdr:row>
      <xdr:rowOff>0</xdr:rowOff>
    </xdr:from>
    <xdr:to>
      <xdr:col>2</xdr:col>
      <xdr:colOff>476250</xdr:colOff>
      <xdr:row>1150</xdr:row>
      <xdr:rowOff>57150</xdr:rowOff>
    </xdr:to>
    <xdr:pic>
      <xdr:nvPicPr>
        <xdr:cNvPr id="1155" name="Picture 1154" descr="https://s.yimg.com/lq/i/us/sp/v/ncaaf/teams/1/50x50w/ddf.gi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7855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1149</xdr:row>
      <xdr:rowOff>0</xdr:rowOff>
    </xdr:from>
    <xdr:to>
      <xdr:col>2</xdr:col>
      <xdr:colOff>476250</xdr:colOff>
      <xdr:row>1151</xdr:row>
      <xdr:rowOff>57150</xdr:rowOff>
    </xdr:to>
    <xdr:pic>
      <xdr:nvPicPr>
        <xdr:cNvPr id="1156" name="Picture 1155" descr="https://s.yimg.com/xe/ipt/oregon_state_50x50.png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8064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1150</xdr:row>
      <xdr:rowOff>0</xdr:rowOff>
    </xdr:from>
    <xdr:to>
      <xdr:col>2</xdr:col>
      <xdr:colOff>476250</xdr:colOff>
      <xdr:row>1151</xdr:row>
      <xdr:rowOff>266700</xdr:rowOff>
    </xdr:to>
    <xdr:pic>
      <xdr:nvPicPr>
        <xdr:cNvPr id="1157" name="Picture 1156" descr="https://s.yimg.com/lq/i/us/sp/v/ncaaf/teams/1/50x50w/kka.gif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8274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1151</xdr:row>
      <xdr:rowOff>0</xdr:rowOff>
    </xdr:from>
    <xdr:to>
      <xdr:col>2</xdr:col>
      <xdr:colOff>476250</xdr:colOff>
      <xdr:row>1152</xdr:row>
      <xdr:rowOff>76200</xdr:rowOff>
    </xdr:to>
    <xdr:pic>
      <xdr:nvPicPr>
        <xdr:cNvPr id="1158" name="Picture 1157" descr="https://s.yimg.com/lq/i/us/sp/v/ncaaf/teams/1/50x50w/bbf.gif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8483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1152</xdr:row>
      <xdr:rowOff>0</xdr:rowOff>
    </xdr:from>
    <xdr:to>
      <xdr:col>2</xdr:col>
      <xdr:colOff>476250</xdr:colOff>
      <xdr:row>1154</xdr:row>
      <xdr:rowOff>57150</xdr:rowOff>
    </xdr:to>
    <xdr:pic>
      <xdr:nvPicPr>
        <xdr:cNvPr id="1159" name="Picture 1158" descr="https://s.yimg.com/lq/i/us/sp/v/ncaaf/teams/1/50x50w/sbn_50x50w_3.jpg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8883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1153</xdr:row>
      <xdr:rowOff>0</xdr:rowOff>
    </xdr:from>
    <xdr:to>
      <xdr:col>2</xdr:col>
      <xdr:colOff>476250</xdr:colOff>
      <xdr:row>1154</xdr:row>
      <xdr:rowOff>266700</xdr:rowOff>
    </xdr:to>
    <xdr:pic>
      <xdr:nvPicPr>
        <xdr:cNvPr id="1160" name="Picture 1159" descr="https://s.yimg.com/xe/ipt/illinois_50_blue.png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9093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1154</xdr:row>
      <xdr:rowOff>0</xdr:rowOff>
    </xdr:from>
    <xdr:to>
      <xdr:col>2</xdr:col>
      <xdr:colOff>476250</xdr:colOff>
      <xdr:row>1155</xdr:row>
      <xdr:rowOff>76200</xdr:rowOff>
    </xdr:to>
    <xdr:pic>
      <xdr:nvPicPr>
        <xdr:cNvPr id="1161" name="Picture 1160" descr="https://s.yimg.com/lq/i/us/sp/v/ncaaf/teams/1/50x50w/nnv.gif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9302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1155</xdr:row>
      <xdr:rowOff>0</xdr:rowOff>
    </xdr:from>
    <xdr:to>
      <xdr:col>2</xdr:col>
      <xdr:colOff>476250</xdr:colOff>
      <xdr:row>1156</xdr:row>
      <xdr:rowOff>76200</xdr:rowOff>
    </xdr:to>
    <xdr:pic>
      <xdr:nvPicPr>
        <xdr:cNvPr id="1162" name="Picture 1161" descr="https://s.yimg.com/lq/i/us/sp/v/ncaaf/teams/1/50x50w/wwc.gif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9702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1156</xdr:row>
      <xdr:rowOff>0</xdr:rowOff>
    </xdr:from>
    <xdr:to>
      <xdr:col>2</xdr:col>
      <xdr:colOff>476250</xdr:colOff>
      <xdr:row>1158</xdr:row>
      <xdr:rowOff>57150</xdr:rowOff>
    </xdr:to>
    <xdr:pic>
      <xdr:nvPicPr>
        <xdr:cNvPr id="1163" name="Picture 1162" descr="https://s.yimg.com/xe/ipt/50x50c.8.gif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0102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1157</xdr:row>
      <xdr:rowOff>0</xdr:rowOff>
    </xdr:from>
    <xdr:to>
      <xdr:col>2</xdr:col>
      <xdr:colOff>476250</xdr:colOff>
      <xdr:row>1159</xdr:row>
      <xdr:rowOff>57150</xdr:rowOff>
    </xdr:to>
    <xdr:pic>
      <xdr:nvPicPr>
        <xdr:cNvPr id="1164" name="Picture 1163" descr="https://s.yimg.com/lq/i/us/sp/v/ncaaf/teams/1/50x50w/mmn_1.gif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0312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1158</xdr:row>
      <xdr:rowOff>0</xdr:rowOff>
    </xdr:from>
    <xdr:to>
      <xdr:col>2</xdr:col>
      <xdr:colOff>476250</xdr:colOff>
      <xdr:row>1159</xdr:row>
      <xdr:rowOff>266700</xdr:rowOff>
    </xdr:to>
    <xdr:pic>
      <xdr:nvPicPr>
        <xdr:cNvPr id="1165" name="Picture 1164" descr="https://s.yimg.com/lq/i/us/sp/v/ncaaf/teams/1/50x50w/syc-2.jp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0522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1159</xdr:row>
      <xdr:rowOff>0</xdr:rowOff>
    </xdr:from>
    <xdr:to>
      <xdr:col>2</xdr:col>
      <xdr:colOff>476250</xdr:colOff>
      <xdr:row>1160</xdr:row>
      <xdr:rowOff>76200</xdr:rowOff>
    </xdr:to>
    <xdr:pic>
      <xdr:nvPicPr>
        <xdr:cNvPr id="1166" name="Picture 1165" descr="https://s.yimg.com/xe/ipt/50x50w_ssd.gif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0731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1160</xdr:row>
      <xdr:rowOff>0</xdr:rowOff>
    </xdr:from>
    <xdr:to>
      <xdr:col>2</xdr:col>
      <xdr:colOff>476250</xdr:colOff>
      <xdr:row>1162</xdr:row>
      <xdr:rowOff>57150</xdr:rowOff>
    </xdr:to>
    <xdr:pic>
      <xdr:nvPicPr>
        <xdr:cNvPr id="1167" name="Picture 1166" descr="https://s.yimg.com/lq/i/us/sp/v/ncaaf/teams/1/50x50w/iih_2.jpg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1131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1161</xdr:row>
      <xdr:rowOff>0</xdr:rowOff>
    </xdr:from>
    <xdr:to>
      <xdr:col>2</xdr:col>
      <xdr:colOff>476250</xdr:colOff>
      <xdr:row>1163</xdr:row>
      <xdr:rowOff>57150</xdr:rowOff>
    </xdr:to>
    <xdr:pic>
      <xdr:nvPicPr>
        <xdr:cNvPr id="1168" name="Picture 1167" descr="https://s.yimg.com/lq/i/us/sp/v/ncaaf/teams/1/50x50w/bbb.gif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1341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1162</xdr:row>
      <xdr:rowOff>0</xdr:rowOff>
    </xdr:from>
    <xdr:to>
      <xdr:col>2</xdr:col>
      <xdr:colOff>476250</xdr:colOff>
      <xdr:row>1164</xdr:row>
      <xdr:rowOff>57150</xdr:rowOff>
    </xdr:to>
    <xdr:pic>
      <xdr:nvPicPr>
        <xdr:cNvPr id="1169" name="Picture 1168" descr="https://s.yimg.com/lq/i/us/sp/v/ncaaf/teams/1/50x50w/uuc.gif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1550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1163</xdr:row>
      <xdr:rowOff>0</xdr:rowOff>
    </xdr:from>
    <xdr:to>
      <xdr:col>2</xdr:col>
      <xdr:colOff>476250</xdr:colOff>
      <xdr:row>1165</xdr:row>
      <xdr:rowOff>57150</xdr:rowOff>
    </xdr:to>
    <xdr:pic>
      <xdr:nvPicPr>
        <xdr:cNvPr id="1170" name="Picture 1169" descr="https://s.yimg.com/lq/i/us/sp/v/ncaaf/teams/1/50x50w/tts_2.gif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1760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1164</xdr:row>
      <xdr:rowOff>0</xdr:rowOff>
    </xdr:from>
    <xdr:to>
      <xdr:col>2</xdr:col>
      <xdr:colOff>476250</xdr:colOff>
      <xdr:row>1166</xdr:row>
      <xdr:rowOff>57150</xdr:rowOff>
    </xdr:to>
    <xdr:pic>
      <xdr:nvPicPr>
        <xdr:cNvPr id="1171" name="Picture 1170" descr="https://s.yimg.com/lq/i/us/sp/v/ncaaf/teams/1/50x50w/ttt.gif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1969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1165</xdr:row>
      <xdr:rowOff>0</xdr:rowOff>
    </xdr:from>
    <xdr:to>
      <xdr:col>2</xdr:col>
      <xdr:colOff>476250</xdr:colOff>
      <xdr:row>1167</xdr:row>
      <xdr:rowOff>57150</xdr:rowOff>
    </xdr:to>
    <xdr:pic>
      <xdr:nvPicPr>
        <xdr:cNvPr id="1172" name="Picture 1171" descr="https://s.yimg.com/lq/i/us/sp/v/ncaaf/teams/1/50x50w/ggc.gif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2179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1166</xdr:row>
      <xdr:rowOff>0</xdr:rowOff>
    </xdr:from>
    <xdr:to>
      <xdr:col>2</xdr:col>
      <xdr:colOff>476250</xdr:colOff>
      <xdr:row>1167</xdr:row>
      <xdr:rowOff>266700</xdr:rowOff>
    </xdr:to>
    <xdr:pic>
      <xdr:nvPicPr>
        <xdr:cNvPr id="1173" name="Picture 1172" descr="https://s.yimg.com/lq/i/us/sp/v/ncaaf/teams/1/50x50w/aab.gif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2388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1167</xdr:row>
      <xdr:rowOff>0</xdr:rowOff>
    </xdr:from>
    <xdr:to>
      <xdr:col>2</xdr:col>
      <xdr:colOff>476250</xdr:colOff>
      <xdr:row>1168</xdr:row>
      <xdr:rowOff>76200</xdr:rowOff>
    </xdr:to>
    <xdr:pic>
      <xdr:nvPicPr>
        <xdr:cNvPr id="1174" name="Picture 1173" descr="https://s.yimg.com/xe/ipt/50x50c.9.gif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2598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1168</xdr:row>
      <xdr:rowOff>0</xdr:rowOff>
    </xdr:from>
    <xdr:to>
      <xdr:col>2</xdr:col>
      <xdr:colOff>476250</xdr:colOff>
      <xdr:row>1170</xdr:row>
      <xdr:rowOff>57150</xdr:rowOff>
    </xdr:to>
    <xdr:pic>
      <xdr:nvPicPr>
        <xdr:cNvPr id="1175" name="Picture 1174" descr="https://s.yimg.com/xe/ipt/50x50_boise_state_broncos-primary-2013.1.png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2998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1169</xdr:row>
      <xdr:rowOff>0</xdr:rowOff>
    </xdr:from>
    <xdr:to>
      <xdr:col>2</xdr:col>
      <xdr:colOff>476250</xdr:colOff>
      <xdr:row>1171</xdr:row>
      <xdr:rowOff>57150</xdr:rowOff>
    </xdr:to>
    <xdr:pic>
      <xdr:nvPicPr>
        <xdr:cNvPr id="1176" name="Picture 1175" descr="https://s.yimg.com/lq/i/us/sp/v/ncaaf/teams/1/50x50w/wwa.gif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3208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1170</xdr:row>
      <xdr:rowOff>0</xdr:rowOff>
    </xdr:from>
    <xdr:to>
      <xdr:col>2</xdr:col>
      <xdr:colOff>476250</xdr:colOff>
      <xdr:row>1172</xdr:row>
      <xdr:rowOff>57150</xdr:rowOff>
    </xdr:to>
    <xdr:pic>
      <xdr:nvPicPr>
        <xdr:cNvPr id="1177" name="Picture 1176" descr="https://s.yimg.com/lq/i/us/sp/v/ncaaf/teams/1/50x50w/was-2.jp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3417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1171</xdr:row>
      <xdr:rowOff>0</xdr:rowOff>
    </xdr:from>
    <xdr:to>
      <xdr:col>2</xdr:col>
      <xdr:colOff>476250</xdr:colOff>
      <xdr:row>1173</xdr:row>
      <xdr:rowOff>57150</xdr:rowOff>
    </xdr:to>
    <xdr:pic>
      <xdr:nvPicPr>
        <xdr:cNvPr id="1178" name="Picture 1177" descr="https://s.yimg.com/lq/i/us/sp/v/ncaaf/teams/1/50x50w/kkd.gif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3627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1172</xdr:row>
      <xdr:rowOff>0</xdr:rowOff>
    </xdr:from>
    <xdr:to>
      <xdr:col>2</xdr:col>
      <xdr:colOff>476250</xdr:colOff>
      <xdr:row>1174</xdr:row>
      <xdr:rowOff>57150</xdr:rowOff>
    </xdr:to>
    <xdr:pic>
      <xdr:nvPicPr>
        <xdr:cNvPr id="1179" name="Picture 1178" descr="https://s.yimg.com/lq/i/us/sp/v/ncaaf/teams/3/50x50w/rrd_50x50w_2.jpg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3836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1173</xdr:row>
      <xdr:rowOff>0</xdr:rowOff>
    </xdr:from>
    <xdr:to>
      <xdr:col>2</xdr:col>
      <xdr:colOff>476250</xdr:colOff>
      <xdr:row>1175</xdr:row>
      <xdr:rowOff>57150</xdr:rowOff>
    </xdr:to>
    <xdr:pic>
      <xdr:nvPicPr>
        <xdr:cNvPr id="1180" name="Picture 1179" descr="https://s.yimg.com/lq/i/us/sp/v/ncaaf/teams/1/50x50w/aaz.gif">
          <a:hlinkClick xmlns:r="http://schemas.openxmlformats.org/officeDocument/2006/relationships" r:id="rId228"/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4046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1174</xdr:row>
      <xdr:rowOff>0</xdr:rowOff>
    </xdr:from>
    <xdr:to>
      <xdr:col>2</xdr:col>
      <xdr:colOff>476250</xdr:colOff>
      <xdr:row>1176</xdr:row>
      <xdr:rowOff>57150</xdr:rowOff>
    </xdr:to>
    <xdr:pic>
      <xdr:nvPicPr>
        <xdr:cNvPr id="1181" name="Picture 1180" descr="https://s.yimg.com/xe/ipt/50x50w_ttv_2.gif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4255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1175</xdr:row>
      <xdr:rowOff>0</xdr:rowOff>
    </xdr:from>
    <xdr:to>
      <xdr:col>2</xdr:col>
      <xdr:colOff>476250</xdr:colOff>
      <xdr:row>1177</xdr:row>
      <xdr:rowOff>57150</xdr:rowOff>
    </xdr:to>
    <xdr:pic>
      <xdr:nvPicPr>
        <xdr:cNvPr id="1182" name="Picture 1181" descr="https://s.yimg.com/xe/ipt/50x50c_ucf.png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4465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1176</xdr:row>
      <xdr:rowOff>0</xdr:rowOff>
    </xdr:from>
    <xdr:to>
      <xdr:col>2</xdr:col>
      <xdr:colOff>476250</xdr:colOff>
      <xdr:row>1177</xdr:row>
      <xdr:rowOff>266700</xdr:rowOff>
    </xdr:to>
    <xdr:pic>
      <xdr:nvPicPr>
        <xdr:cNvPr id="1183" name="Picture 1182" descr="https://s.yimg.com/lq/i/us/sp/v/ncaaf/teams/1/50x50w/iie_2.gif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4674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1177</xdr:row>
      <xdr:rowOff>0</xdr:rowOff>
    </xdr:from>
    <xdr:to>
      <xdr:col>2</xdr:col>
      <xdr:colOff>476250</xdr:colOff>
      <xdr:row>1178</xdr:row>
      <xdr:rowOff>152400</xdr:rowOff>
    </xdr:to>
    <xdr:pic>
      <xdr:nvPicPr>
        <xdr:cNvPr id="1184" name="Picture 1183" descr="https://s.yimg.com/lq/i/us/sp/v/ncaaf/teams/1/50x50w/laf-2.jpg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4884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1178</xdr:row>
      <xdr:rowOff>0</xdr:rowOff>
    </xdr:from>
    <xdr:to>
      <xdr:col>2</xdr:col>
      <xdr:colOff>476250</xdr:colOff>
      <xdr:row>1180</xdr:row>
      <xdr:rowOff>57150</xdr:rowOff>
    </xdr:to>
    <xdr:pic>
      <xdr:nvPicPr>
        <xdr:cNvPr id="1185" name="Picture 1184" descr="https://s.yimg.com/lq/i/us/sp/v/ncaab/teams/20080127/50x50w/nml3.gif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5208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1179</xdr:row>
      <xdr:rowOff>0</xdr:rowOff>
    </xdr:from>
    <xdr:to>
      <xdr:col>2</xdr:col>
      <xdr:colOff>476250</xdr:colOff>
      <xdr:row>1180</xdr:row>
      <xdr:rowOff>266700</xdr:rowOff>
    </xdr:to>
    <xdr:pic>
      <xdr:nvPicPr>
        <xdr:cNvPr id="1186" name="Picture 1185" descr="https://s.yimg.com/lq/i/us/sp/v/ncaaf/teams/1/50x50w/ssc.gif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5417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1180</xdr:row>
      <xdr:rowOff>0</xdr:rowOff>
    </xdr:from>
    <xdr:to>
      <xdr:col>2</xdr:col>
      <xdr:colOff>476250</xdr:colOff>
      <xdr:row>1181</xdr:row>
      <xdr:rowOff>76200</xdr:rowOff>
    </xdr:to>
    <xdr:pic>
      <xdr:nvPicPr>
        <xdr:cNvPr id="1187" name="Picture 1186" descr="https://s.yimg.com/lq/i/us/sp/v/ncaaf/teams/1/50x50w/cco.gif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5627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1181</xdr:row>
      <xdr:rowOff>0</xdr:rowOff>
    </xdr:from>
    <xdr:to>
      <xdr:col>2</xdr:col>
      <xdr:colOff>476250</xdr:colOff>
      <xdr:row>1182</xdr:row>
      <xdr:rowOff>266700</xdr:rowOff>
    </xdr:to>
    <xdr:pic>
      <xdr:nvPicPr>
        <xdr:cNvPr id="1188" name="Picture 1187" descr="https://s.yimg.com/lq/i/us/sp/v/ncaaf/teams/1/50x50w/ffe.gif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6027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1182</xdr:row>
      <xdr:rowOff>0</xdr:rowOff>
    </xdr:from>
    <xdr:to>
      <xdr:col>2</xdr:col>
      <xdr:colOff>476250</xdr:colOff>
      <xdr:row>1182</xdr:row>
      <xdr:rowOff>476250</xdr:rowOff>
    </xdr:to>
    <xdr:pic>
      <xdr:nvPicPr>
        <xdr:cNvPr id="1189" name="Picture 1188" descr="https://s.yimg.com/lq/i/us/sp/v/ncaaf/teams/1/50x50w/mmm.gif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6237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1183</xdr:row>
      <xdr:rowOff>0</xdr:rowOff>
    </xdr:from>
    <xdr:to>
      <xdr:col>2</xdr:col>
      <xdr:colOff>476250</xdr:colOff>
      <xdr:row>1184</xdr:row>
      <xdr:rowOff>266700</xdr:rowOff>
    </xdr:to>
    <xdr:pic>
      <xdr:nvPicPr>
        <xdr:cNvPr id="1190" name="Picture 1189" descr="https://s.yimg.com/lq/i/us/sp/v/ncaaf/teams/1/50x50w/wwq.gif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6827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1184</xdr:row>
      <xdr:rowOff>0</xdr:rowOff>
    </xdr:from>
    <xdr:to>
      <xdr:col>2</xdr:col>
      <xdr:colOff>476250</xdr:colOff>
      <xdr:row>1185</xdr:row>
      <xdr:rowOff>152400</xdr:rowOff>
    </xdr:to>
    <xdr:pic>
      <xdr:nvPicPr>
        <xdr:cNvPr id="1191" name="Picture 1190" descr="https://s.yimg.com/lq/i/us/sp/v/ncaaf/teams/1/50x50w/ggh.gif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7037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1185</xdr:row>
      <xdr:rowOff>0</xdr:rowOff>
    </xdr:from>
    <xdr:to>
      <xdr:col>2</xdr:col>
      <xdr:colOff>476250</xdr:colOff>
      <xdr:row>1187</xdr:row>
      <xdr:rowOff>57150</xdr:rowOff>
    </xdr:to>
    <xdr:pic>
      <xdr:nvPicPr>
        <xdr:cNvPr id="1192" name="Picture 1191" descr="https://s.yimg.com/xe/ipt/50x50c_marshall.png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7360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1186</xdr:row>
      <xdr:rowOff>0</xdr:rowOff>
    </xdr:from>
    <xdr:to>
      <xdr:col>2</xdr:col>
      <xdr:colOff>476250</xdr:colOff>
      <xdr:row>1187</xdr:row>
      <xdr:rowOff>266700</xdr:rowOff>
    </xdr:to>
    <xdr:pic>
      <xdr:nvPicPr>
        <xdr:cNvPr id="1193" name="Picture 1192" descr="https://s.yimg.com/iu/api/res/1.2/jUzwz.vo_9oEgO5XfQhyvQ--/YXBwaWQ9c2hhcmVkO2ZpPWZpbGw7aD01MDtxPTgwO3c9NTA-/http:/l.yimg.com/xe/i/us/sp/v/ncaaw/teams/20131113/84/300x300/cbp.1.png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7570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1187</xdr:row>
      <xdr:rowOff>0</xdr:rowOff>
    </xdr:from>
    <xdr:to>
      <xdr:col>2</xdr:col>
      <xdr:colOff>476250</xdr:colOff>
      <xdr:row>1188</xdr:row>
      <xdr:rowOff>76200</xdr:rowOff>
    </xdr:to>
    <xdr:pic>
      <xdr:nvPicPr>
        <xdr:cNvPr id="1194" name="Picture 1193" descr="https://s.yimg.com/lq/i/us/sp/v/ncaaf/teams/1/50x50w/sso_2.gif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7780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1188</xdr:row>
      <xdr:rowOff>0</xdr:rowOff>
    </xdr:from>
    <xdr:to>
      <xdr:col>2</xdr:col>
      <xdr:colOff>476250</xdr:colOff>
      <xdr:row>1189</xdr:row>
      <xdr:rowOff>76200</xdr:rowOff>
    </xdr:to>
    <xdr:pic>
      <xdr:nvPicPr>
        <xdr:cNvPr id="1195" name="Picture 1194" descr="https://s.yimg.com/lq/i/us/sp/v/ncaaf/teams/1/50x50w/ssh2.gif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8180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1189</xdr:row>
      <xdr:rowOff>0</xdr:rowOff>
    </xdr:from>
    <xdr:to>
      <xdr:col>2</xdr:col>
      <xdr:colOff>476250</xdr:colOff>
      <xdr:row>1191</xdr:row>
      <xdr:rowOff>57150</xdr:rowOff>
    </xdr:to>
    <xdr:pic>
      <xdr:nvPicPr>
        <xdr:cNvPr id="1196" name="Picture 1195" descr="https://s.yimg.com/lq/i/us/sp/v/ncaaf/teams/unlv/unlv_50x50w.png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8580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1190</xdr:row>
      <xdr:rowOff>0</xdr:rowOff>
    </xdr:from>
    <xdr:to>
      <xdr:col>2</xdr:col>
      <xdr:colOff>476250</xdr:colOff>
      <xdr:row>1191</xdr:row>
      <xdr:rowOff>266700</xdr:rowOff>
    </xdr:to>
    <xdr:pic>
      <xdr:nvPicPr>
        <xdr:cNvPr id="1197" name="Picture 1196" descr="https://s.yimg.com/lq/i/us/sp/v/ncaaf/teams/1/50x50w/aac.gif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8789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1191</xdr:row>
      <xdr:rowOff>0</xdr:rowOff>
    </xdr:from>
    <xdr:to>
      <xdr:col>2</xdr:col>
      <xdr:colOff>476250</xdr:colOff>
      <xdr:row>1192</xdr:row>
      <xdr:rowOff>76200</xdr:rowOff>
    </xdr:to>
    <xdr:pic>
      <xdr:nvPicPr>
        <xdr:cNvPr id="1198" name="Picture 1197" descr="https://s.yimg.com/lq/i/us/sp/v/ncaaf/teams/1/50x50w/nan_3.gif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8999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1192</xdr:row>
      <xdr:rowOff>0</xdr:rowOff>
    </xdr:from>
    <xdr:to>
      <xdr:col>2</xdr:col>
      <xdr:colOff>476250</xdr:colOff>
      <xdr:row>1193</xdr:row>
      <xdr:rowOff>152400</xdr:rowOff>
    </xdr:to>
    <xdr:pic>
      <xdr:nvPicPr>
        <xdr:cNvPr id="1199" name="Picture 1198" descr="https://s.yimg.com/lq/i/us/sp/v/ncaaf/teams/1/50x50w/nns.gif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9399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1193</xdr:row>
      <xdr:rowOff>0</xdr:rowOff>
    </xdr:from>
    <xdr:to>
      <xdr:col>2</xdr:col>
      <xdr:colOff>476250</xdr:colOff>
      <xdr:row>1195</xdr:row>
      <xdr:rowOff>57150</xdr:rowOff>
    </xdr:to>
    <xdr:pic>
      <xdr:nvPicPr>
        <xdr:cNvPr id="1200" name="Picture 1199" descr="https://s.yimg.com/xe/ipt/uud_50x50c.gif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9723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1194</xdr:row>
      <xdr:rowOff>0</xdr:rowOff>
    </xdr:from>
    <xdr:to>
      <xdr:col>2</xdr:col>
      <xdr:colOff>476250</xdr:colOff>
      <xdr:row>1196</xdr:row>
      <xdr:rowOff>57150</xdr:rowOff>
    </xdr:to>
    <xdr:pic>
      <xdr:nvPicPr>
        <xdr:cNvPr id="1201" name="Picture 1200" descr="https://s.yimg.com/lq/i/us/sp/v/ncaaf/teams/1/50x50w/hhc.gif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99932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1195</xdr:row>
      <xdr:rowOff>0</xdr:rowOff>
    </xdr:from>
    <xdr:to>
      <xdr:col>2</xdr:col>
      <xdr:colOff>476250</xdr:colOff>
      <xdr:row>1196</xdr:row>
      <xdr:rowOff>266700</xdr:rowOff>
    </xdr:to>
    <xdr:pic>
      <xdr:nvPicPr>
        <xdr:cNvPr id="1202" name="Picture 1201" descr="https://s.yimg.com/lq/i/us/sp/v/ncaaf/teams/1/50x50w/ttl.gif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0142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1196</xdr:row>
      <xdr:rowOff>0</xdr:rowOff>
    </xdr:from>
    <xdr:to>
      <xdr:col>2</xdr:col>
      <xdr:colOff>476250</xdr:colOff>
      <xdr:row>1197</xdr:row>
      <xdr:rowOff>76200</xdr:rowOff>
    </xdr:to>
    <xdr:pic>
      <xdr:nvPicPr>
        <xdr:cNvPr id="1203" name="Picture 1202" descr="https://s.yimg.com/lq/i/us/sp/v/ncaaf/teams/1/50x50w/aap_2.jp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0351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1197</xdr:row>
      <xdr:rowOff>0</xdr:rowOff>
    </xdr:from>
    <xdr:to>
      <xdr:col>2</xdr:col>
      <xdr:colOff>476250</xdr:colOff>
      <xdr:row>1198</xdr:row>
      <xdr:rowOff>152400</xdr:rowOff>
    </xdr:to>
    <xdr:pic>
      <xdr:nvPicPr>
        <xdr:cNvPr id="1204" name="Picture 1203" descr="https://s.yimg.com/lq/i/us/sp/v/ncaaf/teams/1/50x50w/eef.gif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0751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1198</xdr:row>
      <xdr:rowOff>0</xdr:rowOff>
    </xdr:from>
    <xdr:to>
      <xdr:col>2</xdr:col>
      <xdr:colOff>476250</xdr:colOff>
      <xdr:row>1200</xdr:row>
      <xdr:rowOff>57150</xdr:rowOff>
    </xdr:to>
    <xdr:pic>
      <xdr:nvPicPr>
        <xdr:cNvPr id="1205" name="Picture 1204" descr="https://s.yimg.com/xe/ipt/50x50w.gif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1075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1199</xdr:row>
      <xdr:rowOff>0</xdr:rowOff>
    </xdr:from>
    <xdr:to>
      <xdr:col>2</xdr:col>
      <xdr:colOff>476250</xdr:colOff>
      <xdr:row>1201</xdr:row>
      <xdr:rowOff>57150</xdr:rowOff>
    </xdr:to>
    <xdr:pic>
      <xdr:nvPicPr>
        <xdr:cNvPr id="1206" name="Picture 1205" descr="https://s.yimg.com/lq/i/us/sp/v/ncaaf/teams/1/50x50w/kkc.gif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1285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1200</xdr:row>
      <xdr:rowOff>0</xdr:rowOff>
    </xdr:from>
    <xdr:to>
      <xdr:col>2</xdr:col>
      <xdr:colOff>476250</xdr:colOff>
      <xdr:row>1202</xdr:row>
      <xdr:rowOff>57150</xdr:rowOff>
    </xdr:to>
    <xdr:pic>
      <xdr:nvPicPr>
        <xdr:cNvPr id="1207" name="Picture 1206" descr="https://s.yimg.com/lq/i/us/sp/v/ncaaf/teams/1/50x50w/mmg.gif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1494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1201</xdr:row>
      <xdr:rowOff>0</xdr:rowOff>
    </xdr:from>
    <xdr:to>
      <xdr:col>2</xdr:col>
      <xdr:colOff>476250</xdr:colOff>
      <xdr:row>1203</xdr:row>
      <xdr:rowOff>57150</xdr:rowOff>
    </xdr:to>
    <xdr:pic>
      <xdr:nvPicPr>
        <xdr:cNvPr id="1209" name="Picture 1208" descr="https://s.yimg.com/lq/i/us/sp/v/ncaaf/teams/1/50x50w/uub.gif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1704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1202</xdr:row>
      <xdr:rowOff>0</xdr:rowOff>
    </xdr:from>
    <xdr:to>
      <xdr:col>2</xdr:col>
      <xdr:colOff>476250</xdr:colOff>
      <xdr:row>1204</xdr:row>
      <xdr:rowOff>57150</xdr:rowOff>
    </xdr:to>
    <xdr:pic>
      <xdr:nvPicPr>
        <xdr:cNvPr id="1210" name="Picture 1209" descr="https://s.yimg.com/lq/i/us/sp/v/ncaaf/teams/1/50x50w/lli_2.gif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1913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1203</xdr:row>
      <xdr:rowOff>0</xdr:rowOff>
    </xdr:from>
    <xdr:to>
      <xdr:col>2</xdr:col>
      <xdr:colOff>476250</xdr:colOff>
      <xdr:row>1205</xdr:row>
      <xdr:rowOff>57150</xdr:rowOff>
    </xdr:to>
    <xdr:pic>
      <xdr:nvPicPr>
        <xdr:cNvPr id="1211" name="Picture 1210" descr="https://s.yimg.com/lq/i/us/sp/v/ncaaf/teams/1/50x50w/ffc.gif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2123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1204</xdr:row>
      <xdr:rowOff>0</xdr:rowOff>
    </xdr:from>
    <xdr:to>
      <xdr:col>2</xdr:col>
      <xdr:colOff>476250</xdr:colOff>
      <xdr:row>1206</xdr:row>
      <xdr:rowOff>57150</xdr:rowOff>
    </xdr:to>
    <xdr:pic>
      <xdr:nvPicPr>
        <xdr:cNvPr id="1212" name="Picture 1211" descr="https://s.yimg.com/lq/i/us/sp/v/ncaaf/teams/1/50x50w/ddf.gi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2333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1205</xdr:row>
      <xdr:rowOff>0</xdr:rowOff>
    </xdr:from>
    <xdr:to>
      <xdr:col>2</xdr:col>
      <xdr:colOff>476250</xdr:colOff>
      <xdr:row>1207</xdr:row>
      <xdr:rowOff>57150</xdr:rowOff>
    </xdr:to>
    <xdr:pic>
      <xdr:nvPicPr>
        <xdr:cNvPr id="1213" name="Picture 1212" descr="https://s.yimg.com/lq/i/us/sp/v/ncaaf/teams/1/50x50w/mmi.gif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2542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1206</xdr:row>
      <xdr:rowOff>0</xdr:rowOff>
    </xdr:from>
    <xdr:to>
      <xdr:col>2</xdr:col>
      <xdr:colOff>476250</xdr:colOff>
      <xdr:row>1208</xdr:row>
      <xdr:rowOff>57150</xdr:rowOff>
    </xdr:to>
    <xdr:pic>
      <xdr:nvPicPr>
        <xdr:cNvPr id="1214" name="Picture 1213" descr="https://s.yimg.com/xe/ipt/50x50_mmk.p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2752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1207</xdr:row>
      <xdr:rowOff>0</xdr:rowOff>
    </xdr:from>
    <xdr:to>
      <xdr:col>2</xdr:col>
      <xdr:colOff>476250</xdr:colOff>
      <xdr:row>1208</xdr:row>
      <xdr:rowOff>266700</xdr:rowOff>
    </xdr:to>
    <xdr:pic>
      <xdr:nvPicPr>
        <xdr:cNvPr id="1215" name="Picture 1214" descr="https://s.yimg.com/lq/i/us/sp/v/ncaaf/teams/1/50x50w/ffa.gif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2961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1208</xdr:row>
      <xdr:rowOff>0</xdr:rowOff>
    </xdr:from>
    <xdr:to>
      <xdr:col>2</xdr:col>
      <xdr:colOff>476250</xdr:colOff>
      <xdr:row>1209</xdr:row>
      <xdr:rowOff>76200</xdr:rowOff>
    </xdr:to>
    <xdr:pic>
      <xdr:nvPicPr>
        <xdr:cNvPr id="1216" name="Picture 1215" descr="https://s.yimg.com/xe/ipt/50x50w_mmk2.gi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3171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1209</xdr:row>
      <xdr:rowOff>0</xdr:rowOff>
    </xdr:from>
    <xdr:to>
      <xdr:col>2</xdr:col>
      <xdr:colOff>476250</xdr:colOff>
      <xdr:row>1211</xdr:row>
      <xdr:rowOff>57150</xdr:rowOff>
    </xdr:to>
    <xdr:pic>
      <xdr:nvPicPr>
        <xdr:cNvPr id="1217" name="Picture 1216" descr="https://s.yimg.com/lq/i/us/sp/v/ncaaf/teams/1/50x50w/oob.gi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3571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1210</xdr:row>
      <xdr:rowOff>0</xdr:rowOff>
    </xdr:from>
    <xdr:to>
      <xdr:col>2</xdr:col>
      <xdr:colOff>476250</xdr:colOff>
      <xdr:row>1211</xdr:row>
      <xdr:rowOff>266700</xdr:rowOff>
    </xdr:to>
    <xdr:pic>
      <xdr:nvPicPr>
        <xdr:cNvPr id="1218" name="Picture 1217" descr="https://s.yimg.com/lq/i/us/sp/v/ncaaf/teams/1/50x50w/ooe.gif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3780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1211</xdr:row>
      <xdr:rowOff>0</xdr:rowOff>
    </xdr:from>
    <xdr:to>
      <xdr:col>2</xdr:col>
      <xdr:colOff>476250</xdr:colOff>
      <xdr:row>1212</xdr:row>
      <xdr:rowOff>76200</xdr:rowOff>
    </xdr:to>
    <xdr:pic>
      <xdr:nvPicPr>
        <xdr:cNvPr id="1219" name="Picture 1218" descr="https://s.yimg.com/lq/i/us/sp/v/ncaaf/teams/1/50x50w/nnv.gif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3990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1212</xdr:row>
      <xdr:rowOff>0</xdr:rowOff>
    </xdr:from>
    <xdr:to>
      <xdr:col>2</xdr:col>
      <xdr:colOff>476250</xdr:colOff>
      <xdr:row>1214</xdr:row>
      <xdr:rowOff>57150</xdr:rowOff>
    </xdr:to>
    <xdr:pic>
      <xdr:nvPicPr>
        <xdr:cNvPr id="1220" name="Picture 1219" descr="https://s.yimg.com/lq/i/us/sp/v/ncaaf/teams/1/50x50w/ttj.gif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4390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1213</xdr:row>
      <xdr:rowOff>0</xdr:rowOff>
    </xdr:from>
    <xdr:to>
      <xdr:col>2</xdr:col>
      <xdr:colOff>476250</xdr:colOff>
      <xdr:row>1215</xdr:row>
      <xdr:rowOff>57150</xdr:rowOff>
    </xdr:to>
    <xdr:pic>
      <xdr:nvPicPr>
        <xdr:cNvPr id="1221" name="Picture 1220" descr="https://s.yimg.com/lq/i/us/sp/v/ncaaf/teams/1/50x50w/ttd.gif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4599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1214</xdr:row>
      <xdr:rowOff>0</xdr:rowOff>
    </xdr:from>
    <xdr:to>
      <xdr:col>2</xdr:col>
      <xdr:colOff>476250</xdr:colOff>
      <xdr:row>1216</xdr:row>
      <xdr:rowOff>57150</xdr:rowOff>
    </xdr:to>
    <xdr:pic>
      <xdr:nvPicPr>
        <xdr:cNvPr id="1222" name="Picture 1221" descr="https://s.yimg.com/lq/i/us/sp/v/ncaaf/teams/1/50x50w/ggb.gif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4809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1215</xdr:row>
      <xdr:rowOff>0</xdr:rowOff>
    </xdr:from>
    <xdr:to>
      <xdr:col>2</xdr:col>
      <xdr:colOff>476250</xdr:colOff>
      <xdr:row>1216</xdr:row>
      <xdr:rowOff>266700</xdr:rowOff>
    </xdr:to>
    <xdr:pic>
      <xdr:nvPicPr>
        <xdr:cNvPr id="1223" name="Picture 1222" descr="https://s.yimg.com/lq/i/us/sp/v/ncaaf/teams/1/50x50w/ooc.gif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5019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1216</xdr:row>
      <xdr:rowOff>0</xdr:rowOff>
    </xdr:from>
    <xdr:to>
      <xdr:col>2</xdr:col>
      <xdr:colOff>476250</xdr:colOff>
      <xdr:row>1217</xdr:row>
      <xdr:rowOff>76200</xdr:rowOff>
    </xdr:to>
    <xdr:pic>
      <xdr:nvPicPr>
        <xdr:cNvPr id="1224" name="Picture 1223" descr="https://s.yimg.com/lq/i/us/sp/v/ncaaf/teams/1/50x50w/ssh2.gif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5228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1217</xdr:row>
      <xdr:rowOff>0</xdr:rowOff>
    </xdr:from>
    <xdr:to>
      <xdr:col>2</xdr:col>
      <xdr:colOff>476250</xdr:colOff>
      <xdr:row>1219</xdr:row>
      <xdr:rowOff>57150</xdr:rowOff>
    </xdr:to>
    <xdr:pic>
      <xdr:nvPicPr>
        <xdr:cNvPr id="1225" name="Picture 1224" descr="https://s.yimg.com/lq/i/us/sp/v/ncaaf/teams/1/50x50w/tth.gif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5628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1218</xdr:row>
      <xdr:rowOff>0</xdr:rowOff>
    </xdr:from>
    <xdr:to>
      <xdr:col>2</xdr:col>
      <xdr:colOff>476250</xdr:colOff>
      <xdr:row>1220</xdr:row>
      <xdr:rowOff>57150</xdr:rowOff>
    </xdr:to>
    <xdr:pic>
      <xdr:nvPicPr>
        <xdr:cNvPr id="1226" name="Picture 1225" descr="https://s.yimg.com/lq/i/us/sp/v/ncaaf/teams/1/50x50w/ppb_2.gif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5838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1219</xdr:row>
      <xdr:rowOff>0</xdr:rowOff>
    </xdr:from>
    <xdr:to>
      <xdr:col>2</xdr:col>
      <xdr:colOff>476250</xdr:colOff>
      <xdr:row>1221</xdr:row>
      <xdr:rowOff>57150</xdr:rowOff>
    </xdr:to>
    <xdr:pic>
      <xdr:nvPicPr>
        <xdr:cNvPr id="1227" name="Picture 1226" descr="https://s.yimg.com/xe/ipt/oregon_state_50x50.png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6047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1220</xdr:row>
      <xdr:rowOff>0</xdr:rowOff>
    </xdr:from>
    <xdr:to>
      <xdr:col>2</xdr:col>
      <xdr:colOff>476250</xdr:colOff>
      <xdr:row>1222</xdr:row>
      <xdr:rowOff>57150</xdr:rowOff>
    </xdr:to>
    <xdr:pic>
      <xdr:nvPicPr>
        <xdr:cNvPr id="1228" name="Picture 1227" descr="https://s.yimg.com/lq/i/us/sp/v/ncaaf/teams/1/50x50w/mmd.gif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6257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1221</xdr:row>
      <xdr:rowOff>0</xdr:rowOff>
    </xdr:from>
    <xdr:to>
      <xdr:col>2</xdr:col>
      <xdr:colOff>476250</xdr:colOff>
      <xdr:row>1222</xdr:row>
      <xdr:rowOff>266700</xdr:rowOff>
    </xdr:to>
    <xdr:pic>
      <xdr:nvPicPr>
        <xdr:cNvPr id="1229" name="Picture 1228" descr="https://s.yimg.com/lq/i/us/sp/v/ncaaf/teams/1/50x50w/aar.gif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6466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1222</xdr:row>
      <xdr:rowOff>0</xdr:rowOff>
    </xdr:from>
    <xdr:to>
      <xdr:col>2</xdr:col>
      <xdr:colOff>476250</xdr:colOff>
      <xdr:row>1223</xdr:row>
      <xdr:rowOff>76200</xdr:rowOff>
    </xdr:to>
    <xdr:pic>
      <xdr:nvPicPr>
        <xdr:cNvPr id="1230" name="Picture 1229" descr="https://s.yimg.com/lq/i/us/sp/v/ncaaf/teams/1/50x50w/ssi.gif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6676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1223</xdr:row>
      <xdr:rowOff>0</xdr:rowOff>
    </xdr:from>
    <xdr:to>
      <xdr:col>2</xdr:col>
      <xdr:colOff>476250</xdr:colOff>
      <xdr:row>1225</xdr:row>
      <xdr:rowOff>57150</xdr:rowOff>
    </xdr:to>
    <xdr:pic>
      <xdr:nvPicPr>
        <xdr:cNvPr id="1231" name="Picture 1230" descr="https://s.yimg.com/lq/i/us/sp/v/ncaaf/teams/1/50x50w/aad_4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7076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1224</xdr:row>
      <xdr:rowOff>0</xdr:rowOff>
    </xdr:from>
    <xdr:to>
      <xdr:col>2</xdr:col>
      <xdr:colOff>476250</xdr:colOff>
      <xdr:row>1226</xdr:row>
      <xdr:rowOff>57150</xdr:rowOff>
    </xdr:to>
    <xdr:pic>
      <xdr:nvPicPr>
        <xdr:cNvPr id="1232" name="Picture 1231" descr="https://s.yimg.com/lq/i/us/sp/v/ncaaf/teams/1/50x50w/vva_1.gif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7286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1225</xdr:row>
      <xdr:rowOff>0</xdr:rowOff>
    </xdr:from>
    <xdr:to>
      <xdr:col>2</xdr:col>
      <xdr:colOff>476250</xdr:colOff>
      <xdr:row>1227</xdr:row>
      <xdr:rowOff>57150</xdr:rowOff>
    </xdr:to>
    <xdr:pic>
      <xdr:nvPicPr>
        <xdr:cNvPr id="1233" name="Picture 1232" descr="https://s.yimg.com/lq/i/us/sp/v/ncaaf/teams/1/50x50w/tto.gif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7495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1226</xdr:row>
      <xdr:rowOff>0</xdr:rowOff>
    </xdr:from>
    <xdr:to>
      <xdr:col>2</xdr:col>
      <xdr:colOff>476250</xdr:colOff>
      <xdr:row>1228</xdr:row>
      <xdr:rowOff>57150</xdr:rowOff>
    </xdr:to>
    <xdr:pic>
      <xdr:nvPicPr>
        <xdr:cNvPr id="1234" name="Picture 1233" descr="https://s.yimg.com/lq/i/us/sp/v/ncaaf/teams/1/50x50w/was-2.jp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7705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1227</xdr:row>
      <xdr:rowOff>0</xdr:rowOff>
    </xdr:from>
    <xdr:to>
      <xdr:col>2</xdr:col>
      <xdr:colOff>476250</xdr:colOff>
      <xdr:row>1229</xdr:row>
      <xdr:rowOff>57150</xdr:rowOff>
    </xdr:to>
    <xdr:pic>
      <xdr:nvPicPr>
        <xdr:cNvPr id="1235" name="Picture 1234" descr="https://s.yimg.com/lq/i/us/sp/v/ncaaf/teams/1/50x50w/sss3.gif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7914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1228</xdr:row>
      <xdr:rowOff>0</xdr:rowOff>
    </xdr:from>
    <xdr:to>
      <xdr:col>2</xdr:col>
      <xdr:colOff>476250</xdr:colOff>
      <xdr:row>1229</xdr:row>
      <xdr:rowOff>266700</xdr:rowOff>
    </xdr:to>
    <xdr:pic>
      <xdr:nvPicPr>
        <xdr:cNvPr id="1236" name="Picture 1235" descr="https://s.yimg.com/lq/i/us/sp/v/ncaaf/teams/1/50x50w/uua.gif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8124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1229</xdr:row>
      <xdr:rowOff>0</xdr:rowOff>
    </xdr:from>
    <xdr:to>
      <xdr:col>2</xdr:col>
      <xdr:colOff>476250</xdr:colOff>
      <xdr:row>1230</xdr:row>
      <xdr:rowOff>76200</xdr:rowOff>
    </xdr:to>
    <xdr:pic>
      <xdr:nvPicPr>
        <xdr:cNvPr id="1237" name="Picture 1236" descr="https://s.yimg.com/lq/i/us/sp/v/mls/teams/50x50w/nc-2.gif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8333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1230</xdr:row>
      <xdr:rowOff>0</xdr:rowOff>
    </xdr:from>
    <xdr:to>
      <xdr:col>2</xdr:col>
      <xdr:colOff>476250</xdr:colOff>
      <xdr:row>1232</xdr:row>
      <xdr:rowOff>57150</xdr:rowOff>
    </xdr:to>
    <xdr:pic>
      <xdr:nvPicPr>
        <xdr:cNvPr id="1238" name="Picture 1237" descr="https://s.yimg.com/lq/i/us/sp/v/ncaaf/teams/1/50x50w/mmo_2.gif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8733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1231</xdr:row>
      <xdr:rowOff>0</xdr:rowOff>
    </xdr:from>
    <xdr:to>
      <xdr:col>2</xdr:col>
      <xdr:colOff>476250</xdr:colOff>
      <xdr:row>1233</xdr:row>
      <xdr:rowOff>57150</xdr:rowOff>
    </xdr:to>
    <xdr:pic>
      <xdr:nvPicPr>
        <xdr:cNvPr id="1239" name="Picture 1238" descr="https://s.yimg.com/lq/i/us/sp/v/ncaaf/teams/1/50x50w/mms_2.gif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8943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1232</xdr:row>
      <xdr:rowOff>0</xdr:rowOff>
    </xdr:from>
    <xdr:to>
      <xdr:col>2</xdr:col>
      <xdr:colOff>476250</xdr:colOff>
      <xdr:row>1234</xdr:row>
      <xdr:rowOff>57150</xdr:rowOff>
    </xdr:to>
    <xdr:pic>
      <xdr:nvPicPr>
        <xdr:cNvPr id="1240" name="Picture 1239" descr="https://s.yimg.com/lq/i/us/sp/v/ncaaf/teams/1/50x50w/iih_2.jpg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9152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1233</xdr:row>
      <xdr:rowOff>0</xdr:rowOff>
    </xdr:from>
    <xdr:to>
      <xdr:col>2</xdr:col>
      <xdr:colOff>476250</xdr:colOff>
      <xdr:row>1234</xdr:row>
      <xdr:rowOff>266700</xdr:rowOff>
    </xdr:to>
    <xdr:pic>
      <xdr:nvPicPr>
        <xdr:cNvPr id="1241" name="Picture 1240" descr="https://s.yimg.com/lq/i/us/sp/v/ncaaf/teams/1/50x50w/aal.gif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9362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1234</xdr:row>
      <xdr:rowOff>0</xdr:rowOff>
    </xdr:from>
    <xdr:to>
      <xdr:col>2</xdr:col>
      <xdr:colOff>476250</xdr:colOff>
      <xdr:row>1235</xdr:row>
      <xdr:rowOff>76200</xdr:rowOff>
    </xdr:to>
    <xdr:pic>
      <xdr:nvPicPr>
        <xdr:cNvPr id="1242" name="Picture 1241" descr="https://s.yimg.com/lq/i/us/sp/v/ncaaf/teams/1/50x50w/wwl.gif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9572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1235</xdr:row>
      <xdr:rowOff>0</xdr:rowOff>
    </xdr:from>
    <xdr:to>
      <xdr:col>2</xdr:col>
      <xdr:colOff>476250</xdr:colOff>
      <xdr:row>1237</xdr:row>
      <xdr:rowOff>57150</xdr:rowOff>
    </xdr:to>
    <xdr:pic>
      <xdr:nvPicPr>
        <xdr:cNvPr id="1243" name="Picture 1242" descr="https://s.yimg.com/lq/i/us/sp/v/ncaaf/teams/1/50x50w/syc-2.jp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09972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1236</xdr:row>
      <xdr:rowOff>0</xdr:rowOff>
    </xdr:from>
    <xdr:to>
      <xdr:col>2</xdr:col>
      <xdr:colOff>476250</xdr:colOff>
      <xdr:row>1238</xdr:row>
      <xdr:rowOff>57150</xdr:rowOff>
    </xdr:to>
    <xdr:pic>
      <xdr:nvPicPr>
        <xdr:cNvPr id="1244" name="Picture 1243" descr="https://s.yimg.com/lq/i/us/sp/v/ncaaf/teams/1/50x50w/kkd.gif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0181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1237</xdr:row>
      <xdr:rowOff>0</xdr:rowOff>
    </xdr:from>
    <xdr:to>
      <xdr:col>2</xdr:col>
      <xdr:colOff>476250</xdr:colOff>
      <xdr:row>1239</xdr:row>
      <xdr:rowOff>57150</xdr:rowOff>
    </xdr:to>
    <xdr:pic>
      <xdr:nvPicPr>
        <xdr:cNvPr id="1245" name="Picture 1244" descr="https://s.yimg.com/lq/i/us/sp/v/ncaaf/teams/1/50x50w/kab_3.gif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0391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1238</xdr:row>
      <xdr:rowOff>0</xdr:rowOff>
    </xdr:from>
    <xdr:to>
      <xdr:col>2</xdr:col>
      <xdr:colOff>476250</xdr:colOff>
      <xdr:row>1240</xdr:row>
      <xdr:rowOff>57150</xdr:rowOff>
    </xdr:to>
    <xdr:pic>
      <xdr:nvPicPr>
        <xdr:cNvPr id="1246" name="Picture 1245" descr="https://s.yimg.com/lq/i/us/sp/v/ncaaf/teams/1/50x50w/asu-2w.jpg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0600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1239</xdr:row>
      <xdr:rowOff>0</xdr:rowOff>
    </xdr:from>
    <xdr:to>
      <xdr:col>2</xdr:col>
      <xdr:colOff>476250</xdr:colOff>
      <xdr:row>1241</xdr:row>
      <xdr:rowOff>57150</xdr:rowOff>
    </xdr:to>
    <xdr:pic>
      <xdr:nvPicPr>
        <xdr:cNvPr id="1247" name="Picture 1246" descr="https://s.yimg.com/lq/i/us/sp/v/ncaaf/teams/1/50x50w/vvd.gif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0810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1240</xdr:row>
      <xdr:rowOff>0</xdr:rowOff>
    </xdr:from>
    <xdr:to>
      <xdr:col>2</xdr:col>
      <xdr:colOff>476250</xdr:colOff>
      <xdr:row>1242</xdr:row>
      <xdr:rowOff>57150</xdr:rowOff>
    </xdr:to>
    <xdr:pic>
      <xdr:nvPicPr>
        <xdr:cNvPr id="1248" name="Picture 1247" descr="https://s.yimg.com/lq/i/us/sp/v/ncaaf/teams/1/50x50w/sbn_50x50w_3.jpg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1019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1241</xdr:row>
      <xdr:rowOff>0</xdr:rowOff>
    </xdr:from>
    <xdr:to>
      <xdr:col>2</xdr:col>
      <xdr:colOff>476250</xdr:colOff>
      <xdr:row>1242</xdr:row>
      <xdr:rowOff>266700</xdr:rowOff>
    </xdr:to>
    <xdr:pic>
      <xdr:nvPicPr>
        <xdr:cNvPr id="1249" name="Picture 1248" descr="https://s.yimg.com/xe/i/us/sp/v/ncaaf/teams/20131113/84/300x300/nnd_50x50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1229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1242</xdr:row>
      <xdr:rowOff>0</xdr:rowOff>
    </xdr:from>
    <xdr:to>
      <xdr:col>2</xdr:col>
      <xdr:colOff>476250</xdr:colOff>
      <xdr:row>1242</xdr:row>
      <xdr:rowOff>476250</xdr:rowOff>
    </xdr:to>
    <xdr:pic>
      <xdr:nvPicPr>
        <xdr:cNvPr id="1250" name="Picture 1249" descr="https://s.yimg.com/lq/i/us/sp/v/ncaaf/teams/1/50x50w/nnn_2.gif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1438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1243</xdr:row>
      <xdr:rowOff>0</xdr:rowOff>
    </xdr:from>
    <xdr:to>
      <xdr:col>2</xdr:col>
      <xdr:colOff>476250</xdr:colOff>
      <xdr:row>1245</xdr:row>
      <xdr:rowOff>57150</xdr:rowOff>
    </xdr:to>
    <xdr:pic>
      <xdr:nvPicPr>
        <xdr:cNvPr id="1251" name="Picture 1250" descr="https://s.yimg.com/lq/i/us/sp/v/ncaaf/teams/1/50x50w/wwo.gif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2029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1244</xdr:row>
      <xdr:rowOff>0</xdr:rowOff>
    </xdr:from>
    <xdr:to>
      <xdr:col>2</xdr:col>
      <xdr:colOff>476250</xdr:colOff>
      <xdr:row>1245</xdr:row>
      <xdr:rowOff>266700</xdr:rowOff>
    </xdr:to>
    <xdr:pic>
      <xdr:nvPicPr>
        <xdr:cNvPr id="1252" name="Picture 1251" descr="https://s.yimg.com/lq/i/us/sp/v/ncaaf/teams/1/50x50w/ccl.gif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2239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1245</xdr:row>
      <xdr:rowOff>0</xdr:rowOff>
    </xdr:from>
    <xdr:to>
      <xdr:col>2</xdr:col>
      <xdr:colOff>476250</xdr:colOff>
      <xdr:row>1246</xdr:row>
      <xdr:rowOff>76200</xdr:rowOff>
    </xdr:to>
    <xdr:pic>
      <xdr:nvPicPr>
        <xdr:cNvPr id="1253" name="Picture 1252" descr="https://s.yimg.com/lq/i/us/sp/v/ncaaf/teams/1/50x50w/ood.gif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2448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1246</xdr:row>
      <xdr:rowOff>0</xdr:rowOff>
    </xdr:from>
    <xdr:to>
      <xdr:col>2</xdr:col>
      <xdr:colOff>476250</xdr:colOff>
      <xdr:row>1248</xdr:row>
      <xdr:rowOff>57150</xdr:rowOff>
    </xdr:to>
    <xdr:pic>
      <xdr:nvPicPr>
        <xdr:cNvPr id="1254" name="Picture 1253" descr="https://s.yimg.com/lq/i/us/sp/v/ncaaf/teams/1/50x50w/wwh.gif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2848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1247</xdr:row>
      <xdr:rowOff>0</xdr:rowOff>
    </xdr:from>
    <xdr:to>
      <xdr:col>2</xdr:col>
      <xdr:colOff>476250</xdr:colOff>
      <xdr:row>1249</xdr:row>
      <xdr:rowOff>57150</xdr:rowOff>
    </xdr:to>
    <xdr:pic>
      <xdr:nvPicPr>
        <xdr:cNvPr id="1255" name="Picture 1254" descr="https://s.yimg.com/lq/i/us/sp/v/ncaaf/teams/1/50x50w/vvb_2.gif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3058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1248</xdr:row>
      <xdr:rowOff>0</xdr:rowOff>
    </xdr:from>
    <xdr:to>
      <xdr:col>2</xdr:col>
      <xdr:colOff>476250</xdr:colOff>
      <xdr:row>1249</xdr:row>
      <xdr:rowOff>266700</xdr:rowOff>
    </xdr:to>
    <xdr:pic>
      <xdr:nvPicPr>
        <xdr:cNvPr id="1256" name="Picture 1255" descr="https://s.yimg.com/lq/i/us/sp/v/ncaaf/teams/1/50x50w/aab.gif">
          <a:hlinkClick xmlns:r="http://schemas.openxmlformats.org/officeDocument/2006/relationships" r:id="rId248"/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3267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1249</xdr:row>
      <xdr:rowOff>0</xdr:rowOff>
    </xdr:from>
    <xdr:to>
      <xdr:col>2</xdr:col>
      <xdr:colOff>476250</xdr:colOff>
      <xdr:row>1250</xdr:row>
      <xdr:rowOff>76200</xdr:rowOff>
    </xdr:to>
    <xdr:pic>
      <xdr:nvPicPr>
        <xdr:cNvPr id="1257" name="Picture 1256" descr="https://s.yimg.com/xe/ipt/50x50c.9.gif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3477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1250</xdr:row>
      <xdr:rowOff>0</xdr:rowOff>
    </xdr:from>
    <xdr:to>
      <xdr:col>2</xdr:col>
      <xdr:colOff>476250</xdr:colOff>
      <xdr:row>1251</xdr:row>
      <xdr:rowOff>266700</xdr:rowOff>
    </xdr:to>
    <xdr:pic>
      <xdr:nvPicPr>
        <xdr:cNvPr id="1258" name="Picture 1257" descr="https://s.yimg.com/lq/i/us/sp/v/ncaab/teams/20080127/50x50w/nml3.gif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3877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1251</xdr:row>
      <xdr:rowOff>0</xdr:rowOff>
    </xdr:from>
    <xdr:to>
      <xdr:col>2</xdr:col>
      <xdr:colOff>476250</xdr:colOff>
      <xdr:row>1252</xdr:row>
      <xdr:rowOff>76200</xdr:rowOff>
    </xdr:to>
    <xdr:pic>
      <xdr:nvPicPr>
        <xdr:cNvPr id="1259" name="Picture 1258" descr="https://s.yimg.com/xe/ipt/50x50w_ssd.gif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4086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1252</xdr:row>
      <xdr:rowOff>0</xdr:rowOff>
    </xdr:from>
    <xdr:to>
      <xdr:col>2</xdr:col>
      <xdr:colOff>476250</xdr:colOff>
      <xdr:row>1253</xdr:row>
      <xdr:rowOff>266700</xdr:rowOff>
    </xdr:to>
    <xdr:pic>
      <xdr:nvPicPr>
        <xdr:cNvPr id="1260" name="Picture 1259" descr="https://s.yimg.com/lq/i/us/sp/v/ncaaf/teams/1/50x50w/iig.gif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4486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1253</xdr:row>
      <xdr:rowOff>0</xdr:rowOff>
    </xdr:from>
    <xdr:to>
      <xdr:col>2</xdr:col>
      <xdr:colOff>476250</xdr:colOff>
      <xdr:row>1253</xdr:row>
      <xdr:rowOff>476250</xdr:rowOff>
    </xdr:to>
    <xdr:pic>
      <xdr:nvPicPr>
        <xdr:cNvPr id="1261" name="Picture 1260" descr="https://s.yimg.com/lq/i/us/sp/v/ncaaf/teams/1/50x50w/mmm.gif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4696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1254</xdr:row>
      <xdr:rowOff>0</xdr:rowOff>
    </xdr:from>
    <xdr:to>
      <xdr:col>2</xdr:col>
      <xdr:colOff>476250</xdr:colOff>
      <xdr:row>1256</xdr:row>
      <xdr:rowOff>57150</xdr:rowOff>
    </xdr:to>
    <xdr:pic>
      <xdr:nvPicPr>
        <xdr:cNvPr id="1262" name="Picture 1261" descr="https://s.yimg.com/xe/ipt/illinois_50_blue.png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5287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1255</xdr:row>
      <xdr:rowOff>0</xdr:rowOff>
    </xdr:from>
    <xdr:to>
      <xdr:col>2</xdr:col>
      <xdr:colOff>476250</xdr:colOff>
      <xdr:row>1257</xdr:row>
      <xdr:rowOff>57150</xdr:rowOff>
    </xdr:to>
    <xdr:pic>
      <xdr:nvPicPr>
        <xdr:cNvPr id="1263" name="Picture 1262" descr="https://s.yimg.com/lq/i/us/sp/v/ncaaf/teams/1/50x50w/ppj.gif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5496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1256</xdr:row>
      <xdr:rowOff>0</xdr:rowOff>
    </xdr:from>
    <xdr:to>
      <xdr:col>2</xdr:col>
      <xdr:colOff>476250</xdr:colOff>
      <xdr:row>1258</xdr:row>
      <xdr:rowOff>57150</xdr:rowOff>
    </xdr:to>
    <xdr:pic>
      <xdr:nvPicPr>
        <xdr:cNvPr id="1264" name="Picture 1263" descr="https://s.yimg.com/lq/i/us/sp/v/ncaaf/teams/1/50x50w/ccj_50x50w_2.jpg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5706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1257</xdr:row>
      <xdr:rowOff>0</xdr:rowOff>
    </xdr:from>
    <xdr:to>
      <xdr:col>2</xdr:col>
      <xdr:colOff>476250</xdr:colOff>
      <xdr:row>1259</xdr:row>
      <xdr:rowOff>57150</xdr:rowOff>
    </xdr:to>
    <xdr:pic>
      <xdr:nvPicPr>
        <xdr:cNvPr id="1265" name="Picture 1264" descr="https://s.yimg.com/lq/i/us/sp/v/ncaaf/teams/1/50x50w/eea.gif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5915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1258</xdr:row>
      <xdr:rowOff>0</xdr:rowOff>
    </xdr:from>
    <xdr:to>
      <xdr:col>2</xdr:col>
      <xdr:colOff>476250</xdr:colOff>
      <xdr:row>1260</xdr:row>
      <xdr:rowOff>57150</xdr:rowOff>
    </xdr:to>
    <xdr:pic>
      <xdr:nvPicPr>
        <xdr:cNvPr id="1266" name="Picture 1265" descr="https://s.yimg.com/lq/i/us/sp/v/ncaaf/teams/1/50x50w/cbl_1.gif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6125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1259</xdr:row>
      <xdr:rowOff>0</xdr:rowOff>
    </xdr:from>
    <xdr:to>
      <xdr:col>2</xdr:col>
      <xdr:colOff>476250</xdr:colOff>
      <xdr:row>1261</xdr:row>
      <xdr:rowOff>57150</xdr:rowOff>
    </xdr:to>
    <xdr:pic>
      <xdr:nvPicPr>
        <xdr:cNvPr id="1267" name="Picture 1266" descr="https://s.yimg.com/lq/i/us/sp/v/ncaaf/teams/1/50x50w/ppd_1.gif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6334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1260</xdr:row>
      <xdr:rowOff>0</xdr:rowOff>
    </xdr:from>
    <xdr:to>
      <xdr:col>2</xdr:col>
      <xdr:colOff>476250</xdr:colOff>
      <xdr:row>1262</xdr:row>
      <xdr:rowOff>57150</xdr:rowOff>
    </xdr:to>
    <xdr:pic>
      <xdr:nvPicPr>
        <xdr:cNvPr id="1268" name="Picture 1267" descr="https://s.yimg.com/lq/i/us/sp/v/ncaaf/teams/1/50x50w/aan_3.gif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6544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1261</xdr:row>
      <xdr:rowOff>0</xdr:rowOff>
    </xdr:from>
    <xdr:to>
      <xdr:col>2</xdr:col>
      <xdr:colOff>476250</xdr:colOff>
      <xdr:row>1263</xdr:row>
      <xdr:rowOff>57150</xdr:rowOff>
    </xdr:to>
    <xdr:pic>
      <xdr:nvPicPr>
        <xdr:cNvPr id="1269" name="Picture 1268" descr="https://s.yimg.com/lq/i/us/sp/v/ncaaf/teams/1/50x50w/uuc.gif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6753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1262</xdr:row>
      <xdr:rowOff>0</xdr:rowOff>
    </xdr:from>
    <xdr:to>
      <xdr:col>2</xdr:col>
      <xdr:colOff>476250</xdr:colOff>
      <xdr:row>1264</xdr:row>
      <xdr:rowOff>57150</xdr:rowOff>
    </xdr:to>
    <xdr:pic>
      <xdr:nvPicPr>
        <xdr:cNvPr id="1270" name="Picture 1269" descr="https://s.yimg.com/lq/i/us/sp/v/ncaaf/teams/1/50x50w/ccd_2.gif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6963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1263</xdr:row>
      <xdr:rowOff>0</xdr:rowOff>
    </xdr:from>
    <xdr:to>
      <xdr:col>2</xdr:col>
      <xdr:colOff>476250</xdr:colOff>
      <xdr:row>1265</xdr:row>
      <xdr:rowOff>57150</xdr:rowOff>
    </xdr:to>
    <xdr:pic>
      <xdr:nvPicPr>
        <xdr:cNvPr id="1271" name="Picture 1270" descr="https://s.yimg.com/lq/i/us/sp/v/ncaaf/teams/1/50x50w/ggc.gif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7172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1264</xdr:row>
      <xdr:rowOff>0</xdr:rowOff>
    </xdr:from>
    <xdr:to>
      <xdr:col>2</xdr:col>
      <xdr:colOff>476250</xdr:colOff>
      <xdr:row>1265</xdr:row>
      <xdr:rowOff>266700</xdr:rowOff>
    </xdr:to>
    <xdr:pic>
      <xdr:nvPicPr>
        <xdr:cNvPr id="1272" name="Picture 1271" descr="https://s.yimg.com/lq/i/us/sp/v/ncaaf/teams/1/50x50w/ttt.gif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7382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1265</xdr:row>
      <xdr:rowOff>0</xdr:rowOff>
    </xdr:from>
    <xdr:to>
      <xdr:col>2</xdr:col>
      <xdr:colOff>476250</xdr:colOff>
      <xdr:row>1266</xdr:row>
      <xdr:rowOff>76200</xdr:rowOff>
    </xdr:to>
    <xdr:pic>
      <xdr:nvPicPr>
        <xdr:cNvPr id="1273" name="Picture 1272" descr="https://s.yimg.com/lq/i/us/sp/v/ncaaf/teams/1/50x50w/bbf.gif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7592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1266</xdr:row>
      <xdr:rowOff>0</xdr:rowOff>
    </xdr:from>
    <xdr:to>
      <xdr:col>2</xdr:col>
      <xdr:colOff>476250</xdr:colOff>
      <xdr:row>1268</xdr:row>
      <xdr:rowOff>57150</xdr:rowOff>
    </xdr:to>
    <xdr:pic>
      <xdr:nvPicPr>
        <xdr:cNvPr id="1274" name="Picture 1273" descr="https://s.yimg.com/lq/i/us/sp/v/ncaaf/teams/1/50x50w/wwa.gif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7992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1267</xdr:row>
      <xdr:rowOff>0</xdr:rowOff>
    </xdr:from>
    <xdr:to>
      <xdr:col>2</xdr:col>
      <xdr:colOff>476250</xdr:colOff>
      <xdr:row>1268</xdr:row>
      <xdr:rowOff>266700</xdr:rowOff>
    </xdr:to>
    <xdr:pic>
      <xdr:nvPicPr>
        <xdr:cNvPr id="1275" name="Picture 1274" descr="https://s.yimg.com/lq/i/us/sp/v/ncaaf/teams/3/50x50w/rrd_50x50w_2.jpg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8201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1268</xdr:row>
      <xdr:rowOff>0</xdr:rowOff>
    </xdr:from>
    <xdr:to>
      <xdr:col>2</xdr:col>
      <xdr:colOff>476250</xdr:colOff>
      <xdr:row>1269</xdr:row>
      <xdr:rowOff>76200</xdr:rowOff>
    </xdr:to>
    <xdr:pic>
      <xdr:nvPicPr>
        <xdr:cNvPr id="1276" name="Picture 1275" descr="https://s.yimg.com/lq/i/us/sp/v/ncaaf/teams/1/50x50w/cco.gif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8411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1269</xdr:row>
      <xdr:rowOff>0</xdr:rowOff>
    </xdr:from>
    <xdr:to>
      <xdr:col>2</xdr:col>
      <xdr:colOff>476250</xdr:colOff>
      <xdr:row>1271</xdr:row>
      <xdr:rowOff>57150</xdr:rowOff>
    </xdr:to>
    <xdr:pic>
      <xdr:nvPicPr>
        <xdr:cNvPr id="1277" name="Picture 1276" descr="https://s.yimg.com/lq/i/us/sp/v/ncaaf/teams/1/50x50w/mmn_1.gif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8811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1270</xdr:row>
      <xdr:rowOff>0</xdr:rowOff>
    </xdr:from>
    <xdr:to>
      <xdr:col>2</xdr:col>
      <xdr:colOff>476250</xdr:colOff>
      <xdr:row>1272</xdr:row>
      <xdr:rowOff>57150</xdr:rowOff>
    </xdr:to>
    <xdr:pic>
      <xdr:nvPicPr>
        <xdr:cNvPr id="1278" name="Picture 1277" descr="https://s.yimg.com/lq/i/us/sp/v/ncaaf/teams/1/50x50w/llh2.gif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9020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1271</xdr:row>
      <xdr:rowOff>0</xdr:rowOff>
    </xdr:from>
    <xdr:to>
      <xdr:col>2</xdr:col>
      <xdr:colOff>476250</xdr:colOff>
      <xdr:row>1273</xdr:row>
      <xdr:rowOff>57150</xdr:rowOff>
    </xdr:to>
    <xdr:pic>
      <xdr:nvPicPr>
        <xdr:cNvPr id="1279" name="Picture 1278" descr="https://s.yimg.com/lq/i/us/sp/v/ncaaf/teams/1/50x50w/mmg.gif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9230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1272</xdr:row>
      <xdr:rowOff>0</xdr:rowOff>
    </xdr:from>
    <xdr:to>
      <xdr:col>2</xdr:col>
      <xdr:colOff>476250</xdr:colOff>
      <xdr:row>1274</xdr:row>
      <xdr:rowOff>57150</xdr:rowOff>
    </xdr:to>
    <xdr:pic>
      <xdr:nvPicPr>
        <xdr:cNvPr id="1280" name="Picture 1279" descr="https://s.yimg.com/lq/i/us/sp/v/ncaaf/teams/1/50x50w/ttb.gif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9439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1273</xdr:row>
      <xdr:rowOff>0</xdr:rowOff>
    </xdr:from>
    <xdr:to>
      <xdr:col>2</xdr:col>
      <xdr:colOff>476250</xdr:colOff>
      <xdr:row>1274</xdr:row>
      <xdr:rowOff>266700</xdr:rowOff>
    </xdr:to>
    <xdr:pic>
      <xdr:nvPicPr>
        <xdr:cNvPr id="1281" name="Picture 1280" descr="https://s.yimg.com/lq/i/us/sp/v/ncaaf/teams/1/50x50w/iie_2.gif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9649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1274</xdr:row>
      <xdr:rowOff>0</xdr:rowOff>
    </xdr:from>
    <xdr:to>
      <xdr:col>2</xdr:col>
      <xdr:colOff>476250</xdr:colOff>
      <xdr:row>1275</xdr:row>
      <xdr:rowOff>76200</xdr:rowOff>
    </xdr:to>
    <xdr:pic>
      <xdr:nvPicPr>
        <xdr:cNvPr id="1282" name="Picture 1281" descr="https://s.yimg.com/lq/i/us/sp/v/ncaaf/teams/1/50x50w/mmq_2.gi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19859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1275</xdr:row>
      <xdr:rowOff>0</xdr:rowOff>
    </xdr:from>
    <xdr:to>
      <xdr:col>2</xdr:col>
      <xdr:colOff>476250</xdr:colOff>
      <xdr:row>1276</xdr:row>
      <xdr:rowOff>266700</xdr:rowOff>
    </xdr:to>
    <xdr:pic>
      <xdr:nvPicPr>
        <xdr:cNvPr id="1283" name="Picture 1282" descr="https://s.yimg.com/xe/ipt/50x50c.8.gif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0259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1276</xdr:row>
      <xdr:rowOff>0</xdr:rowOff>
    </xdr:from>
    <xdr:to>
      <xdr:col>2</xdr:col>
      <xdr:colOff>476250</xdr:colOff>
      <xdr:row>1277</xdr:row>
      <xdr:rowOff>76200</xdr:rowOff>
    </xdr:to>
    <xdr:pic>
      <xdr:nvPicPr>
        <xdr:cNvPr id="1284" name="Picture 1283" descr="https://s.yimg.com/lq/i/us/sp/v/ncaaf/teams/1/50x50w/wwc.gif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0468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1277</xdr:row>
      <xdr:rowOff>0</xdr:rowOff>
    </xdr:from>
    <xdr:to>
      <xdr:col>2</xdr:col>
      <xdr:colOff>476250</xdr:colOff>
      <xdr:row>1278</xdr:row>
      <xdr:rowOff>76200</xdr:rowOff>
    </xdr:to>
    <xdr:pic>
      <xdr:nvPicPr>
        <xdr:cNvPr id="1285" name="Picture 1284" descr="https://s.yimg.com/lq/i/us/sp/v/ncaaf/teams/1/50x50w/nnb2.gif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0868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1278</xdr:row>
      <xdr:rowOff>0</xdr:rowOff>
    </xdr:from>
    <xdr:to>
      <xdr:col>2</xdr:col>
      <xdr:colOff>476250</xdr:colOff>
      <xdr:row>1279</xdr:row>
      <xdr:rowOff>266700</xdr:rowOff>
    </xdr:to>
    <xdr:pic>
      <xdr:nvPicPr>
        <xdr:cNvPr id="1286" name="Picture 1285" descr="https://s.yimg.com/lq/i/us/sp/v/ncaaf/teams/1/50x50w/nnx.gif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1268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1279</xdr:row>
      <xdr:rowOff>0</xdr:rowOff>
    </xdr:from>
    <xdr:to>
      <xdr:col>2</xdr:col>
      <xdr:colOff>476250</xdr:colOff>
      <xdr:row>1280</xdr:row>
      <xdr:rowOff>76200</xdr:rowOff>
    </xdr:to>
    <xdr:pic>
      <xdr:nvPicPr>
        <xdr:cNvPr id="1287" name="Picture 1286" descr="https://s.yimg.com/lq/i/us/sp/v/ncaaf/teams/1/50x50w/sso_2.gif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1478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1280</xdr:row>
      <xdr:rowOff>0</xdr:rowOff>
    </xdr:from>
    <xdr:to>
      <xdr:col>2</xdr:col>
      <xdr:colOff>476250</xdr:colOff>
      <xdr:row>1281</xdr:row>
      <xdr:rowOff>266700</xdr:rowOff>
    </xdr:to>
    <xdr:pic>
      <xdr:nvPicPr>
        <xdr:cNvPr id="1288" name="Picture 1287" descr="https://s.yimg.com/lq/i/us/sp/v/ncaaf/teams/1/50x50w/tts_2.gif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1878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1281</xdr:row>
      <xdr:rowOff>0</xdr:rowOff>
    </xdr:from>
    <xdr:to>
      <xdr:col>2</xdr:col>
      <xdr:colOff>476250</xdr:colOff>
      <xdr:row>1282</xdr:row>
      <xdr:rowOff>76200</xdr:rowOff>
    </xdr:to>
    <xdr:pic>
      <xdr:nvPicPr>
        <xdr:cNvPr id="1289" name="Picture 1288" descr="https://s.yimg.com/lq/i/us/sp/v/ncaaf/teams/1/50x50w/llg_2.gif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2087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1282</xdr:row>
      <xdr:rowOff>0</xdr:rowOff>
    </xdr:from>
    <xdr:to>
      <xdr:col>2</xdr:col>
      <xdr:colOff>476250</xdr:colOff>
      <xdr:row>1283</xdr:row>
      <xdr:rowOff>76200</xdr:rowOff>
    </xdr:to>
    <xdr:pic>
      <xdr:nvPicPr>
        <xdr:cNvPr id="1290" name="Picture 1289" descr="https://s.yimg.com/lq/i/us/sp/v/ncaaf/teams/1/50x50w/aap_2.jp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2487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1283</xdr:row>
      <xdr:rowOff>0</xdr:rowOff>
    </xdr:from>
    <xdr:to>
      <xdr:col>2</xdr:col>
      <xdr:colOff>476250</xdr:colOff>
      <xdr:row>1284</xdr:row>
      <xdr:rowOff>266700</xdr:rowOff>
    </xdr:to>
    <xdr:pic>
      <xdr:nvPicPr>
        <xdr:cNvPr id="1291" name="Picture 1290" descr="https://s.yimg.com/lq/i/us/sp/v/ncaaf/teams/1/50x50w/kka.gif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2887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1284</xdr:row>
      <xdr:rowOff>0</xdr:rowOff>
    </xdr:from>
    <xdr:to>
      <xdr:col>2</xdr:col>
      <xdr:colOff>476250</xdr:colOff>
      <xdr:row>1285</xdr:row>
      <xdr:rowOff>152400</xdr:rowOff>
    </xdr:to>
    <xdr:pic>
      <xdr:nvPicPr>
        <xdr:cNvPr id="1292" name="Picture 1291" descr="https://s.yimg.com/lq/i/us/sp/v/ncaaf/teams/1/50x50w/laf-2.jpg">
          <a:hlinkClick xmlns:r="http://schemas.openxmlformats.org/officeDocument/2006/relationships" r:id="rId248"/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3097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1285</xdr:row>
      <xdr:rowOff>0</xdr:rowOff>
    </xdr:from>
    <xdr:to>
      <xdr:col>2</xdr:col>
      <xdr:colOff>476250</xdr:colOff>
      <xdr:row>1287</xdr:row>
      <xdr:rowOff>57150</xdr:rowOff>
    </xdr:to>
    <xdr:pic>
      <xdr:nvPicPr>
        <xdr:cNvPr id="1293" name="Picture 1292" descr="https://s.yimg.com/xe/ipt/uud_50x50c.gif">
          <a:hlinkClick xmlns:r="http://schemas.openxmlformats.org/officeDocument/2006/relationships" r:id="rId248"/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3421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1286</xdr:row>
      <xdr:rowOff>0</xdr:rowOff>
    </xdr:from>
    <xdr:to>
      <xdr:col>2</xdr:col>
      <xdr:colOff>476250</xdr:colOff>
      <xdr:row>1288</xdr:row>
      <xdr:rowOff>57150</xdr:rowOff>
    </xdr:to>
    <xdr:pic>
      <xdr:nvPicPr>
        <xdr:cNvPr id="1294" name="Picture 1293" descr="https://s.yimg.com/xe/ipt/50x50_boise_state_broncos-primary-2013.1.png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3630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1287</xdr:row>
      <xdr:rowOff>0</xdr:rowOff>
    </xdr:from>
    <xdr:to>
      <xdr:col>2</xdr:col>
      <xdr:colOff>476250</xdr:colOff>
      <xdr:row>1289</xdr:row>
      <xdr:rowOff>57150</xdr:rowOff>
    </xdr:to>
    <xdr:pic>
      <xdr:nvPicPr>
        <xdr:cNvPr id="1295" name="Picture 1294" descr="https://s.yimg.com/iu/api/res/1.2/jUzwz.vo_9oEgO5XfQhyvQ--/YXBwaWQ9c2hhcmVkO2ZpPWZpbGw7aD01MDtxPTgwO3c9NTA-/http:/l.yimg.com/xe/i/us/sp/v/ncaaw/teams/20131113/84/300x300/cbp.1.png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3840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1288</xdr:row>
      <xdr:rowOff>0</xdr:rowOff>
    </xdr:from>
    <xdr:to>
      <xdr:col>2</xdr:col>
      <xdr:colOff>476250</xdr:colOff>
      <xdr:row>1290</xdr:row>
      <xdr:rowOff>57150</xdr:rowOff>
    </xdr:to>
    <xdr:pic>
      <xdr:nvPicPr>
        <xdr:cNvPr id="1296" name="Picture 1295" descr="https://s.yimg.com/lq/i/us/sp/v/ncaaf/teams/1/50x50w/lli_2.gif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4050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1289</xdr:row>
      <xdr:rowOff>0</xdr:rowOff>
    </xdr:from>
    <xdr:to>
      <xdr:col>2</xdr:col>
      <xdr:colOff>476250</xdr:colOff>
      <xdr:row>1291</xdr:row>
      <xdr:rowOff>57150</xdr:rowOff>
    </xdr:to>
    <xdr:pic>
      <xdr:nvPicPr>
        <xdr:cNvPr id="1297" name="Picture 1296" descr="https://s.yimg.com/lq/i/us/sp/v/ncaaf/teams/1/50x50w/ffa.gif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4259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1290</xdr:row>
      <xdr:rowOff>0</xdr:rowOff>
    </xdr:from>
    <xdr:to>
      <xdr:col>2</xdr:col>
      <xdr:colOff>476250</xdr:colOff>
      <xdr:row>1292</xdr:row>
      <xdr:rowOff>57150</xdr:rowOff>
    </xdr:to>
    <xdr:pic>
      <xdr:nvPicPr>
        <xdr:cNvPr id="1298" name="Picture 1297" descr="https://s.yimg.com/lq/i/us/sp/v/ncaaf/teams/1/50x50w/uub.gif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4469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1291</xdr:row>
      <xdr:rowOff>0</xdr:rowOff>
    </xdr:from>
    <xdr:to>
      <xdr:col>2</xdr:col>
      <xdr:colOff>476250</xdr:colOff>
      <xdr:row>1293</xdr:row>
      <xdr:rowOff>57150</xdr:rowOff>
    </xdr:to>
    <xdr:pic>
      <xdr:nvPicPr>
        <xdr:cNvPr id="1299" name="Picture 1298" descr="https://s.yimg.com/lq/i/us/sp/v/ncaaf/teams/1/50x50w/ooc.gif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4678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1292</xdr:row>
      <xdr:rowOff>0</xdr:rowOff>
    </xdr:from>
    <xdr:to>
      <xdr:col>2</xdr:col>
      <xdr:colOff>476250</xdr:colOff>
      <xdr:row>1294</xdr:row>
      <xdr:rowOff>57150</xdr:rowOff>
    </xdr:to>
    <xdr:pic>
      <xdr:nvPicPr>
        <xdr:cNvPr id="1300" name="Picture 1299" descr="https://s.yimg.com/lq/i/us/sp/v/ncaaf/teams/1/50x50w/mmi.gif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4888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1293</xdr:row>
      <xdr:rowOff>0</xdr:rowOff>
    </xdr:from>
    <xdr:to>
      <xdr:col>2</xdr:col>
      <xdr:colOff>476250</xdr:colOff>
      <xdr:row>1294</xdr:row>
      <xdr:rowOff>266700</xdr:rowOff>
    </xdr:to>
    <xdr:pic>
      <xdr:nvPicPr>
        <xdr:cNvPr id="1301" name="Picture 1300" descr="https://s.yimg.com/lq/i/us/sp/v/ncaaf/teams/1/50x50w/ggb.gif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5097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1294</xdr:row>
      <xdr:rowOff>0</xdr:rowOff>
    </xdr:from>
    <xdr:to>
      <xdr:col>2</xdr:col>
      <xdr:colOff>476250</xdr:colOff>
      <xdr:row>1294</xdr:row>
      <xdr:rowOff>476250</xdr:rowOff>
    </xdr:to>
    <xdr:pic>
      <xdr:nvPicPr>
        <xdr:cNvPr id="1302" name="Picture 1301" descr="https://s.yimg.com/lq/i/us/sp/v/ncaaf/teams/1/50x50w/nnn_2.gif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5307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1295</xdr:row>
      <xdr:rowOff>0</xdr:rowOff>
    </xdr:from>
    <xdr:to>
      <xdr:col>2</xdr:col>
      <xdr:colOff>476250</xdr:colOff>
      <xdr:row>1296</xdr:row>
      <xdr:rowOff>76200</xdr:rowOff>
    </xdr:to>
    <xdr:pic>
      <xdr:nvPicPr>
        <xdr:cNvPr id="1303" name="Picture 1302" descr="https://s.yimg.com/lq/i/us/sp/v/ncaaf/teams/1/50x50w/ssi.gif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5897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1296</xdr:row>
      <xdr:rowOff>0</xdr:rowOff>
    </xdr:from>
    <xdr:to>
      <xdr:col>2</xdr:col>
      <xdr:colOff>476250</xdr:colOff>
      <xdr:row>1297</xdr:row>
      <xdr:rowOff>76200</xdr:rowOff>
    </xdr:to>
    <xdr:pic>
      <xdr:nvPicPr>
        <xdr:cNvPr id="1304" name="Picture 1303" descr="https://s.yimg.com/lq/i/us/sp/v/ncaaf/teams/1/50x50w/mmq_2.gif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6297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1297</xdr:row>
      <xdr:rowOff>0</xdr:rowOff>
    </xdr:from>
    <xdr:to>
      <xdr:col>2</xdr:col>
      <xdr:colOff>476250</xdr:colOff>
      <xdr:row>1299</xdr:row>
      <xdr:rowOff>57150</xdr:rowOff>
    </xdr:to>
    <xdr:pic>
      <xdr:nvPicPr>
        <xdr:cNvPr id="1305" name="Picture 1304" descr="https://s.yimg.com/lq/i/us/sp/v/ncaaf/teams/1/50x50w/ttj.gif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6697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1298</xdr:row>
      <xdr:rowOff>0</xdr:rowOff>
    </xdr:from>
    <xdr:to>
      <xdr:col>2</xdr:col>
      <xdr:colOff>476250</xdr:colOff>
      <xdr:row>1300</xdr:row>
      <xdr:rowOff>57150</xdr:rowOff>
    </xdr:to>
    <xdr:pic>
      <xdr:nvPicPr>
        <xdr:cNvPr id="1306" name="Picture 1305" descr="https://s.yimg.com/lq/i/us/sp/v/ncaaf/teams/1/50x50w/aar.gif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6907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1299</xdr:row>
      <xdr:rowOff>0</xdr:rowOff>
    </xdr:from>
    <xdr:to>
      <xdr:col>2</xdr:col>
      <xdr:colOff>476250</xdr:colOff>
      <xdr:row>1300</xdr:row>
      <xdr:rowOff>266700</xdr:rowOff>
    </xdr:to>
    <xdr:pic>
      <xdr:nvPicPr>
        <xdr:cNvPr id="1307" name="Picture 1306" descr="https://s.yimg.com/lq/i/us/sp/v/ncaaf/teams/1/50x50w/nnx.gif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7117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1300</xdr:row>
      <xdr:rowOff>0</xdr:rowOff>
    </xdr:from>
    <xdr:to>
      <xdr:col>2</xdr:col>
      <xdr:colOff>476250</xdr:colOff>
      <xdr:row>1301</xdr:row>
      <xdr:rowOff>76200</xdr:rowOff>
    </xdr:to>
    <xdr:pic>
      <xdr:nvPicPr>
        <xdr:cNvPr id="1308" name="Picture 1307" descr="https://s.yimg.com/lq/i/us/sp/v/mls/teams/50x50w/nc-2.gif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7326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1301</xdr:row>
      <xdr:rowOff>0</xdr:rowOff>
    </xdr:from>
    <xdr:to>
      <xdr:col>2</xdr:col>
      <xdr:colOff>476250</xdr:colOff>
      <xdr:row>1302</xdr:row>
      <xdr:rowOff>266700</xdr:rowOff>
    </xdr:to>
    <xdr:pic>
      <xdr:nvPicPr>
        <xdr:cNvPr id="1309" name="Picture 1308" descr="https://s.yimg.com/lq/i/us/sp/v/ncaaf/teams/1/50x50w/ccd_2.gif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7726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1302</xdr:row>
      <xdr:rowOff>0</xdr:rowOff>
    </xdr:from>
    <xdr:to>
      <xdr:col>2</xdr:col>
      <xdr:colOff>476250</xdr:colOff>
      <xdr:row>1303</xdr:row>
      <xdr:rowOff>76200</xdr:rowOff>
    </xdr:to>
    <xdr:pic>
      <xdr:nvPicPr>
        <xdr:cNvPr id="1310" name="Picture 1309" descr="https://s.yimg.com/lq/i/us/sp/v/ncaaf/teams/1/50x50w/ood.gif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7936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1303</xdr:row>
      <xdr:rowOff>0</xdr:rowOff>
    </xdr:from>
    <xdr:to>
      <xdr:col>2</xdr:col>
      <xdr:colOff>476250</xdr:colOff>
      <xdr:row>1305</xdr:row>
      <xdr:rowOff>57150</xdr:rowOff>
    </xdr:to>
    <xdr:pic>
      <xdr:nvPicPr>
        <xdr:cNvPr id="1311" name="Picture 1310" descr="https://s.yimg.com/lq/i/us/sp/v/ncaaf/teams/1/50x50w/tth.gif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8336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1304</xdr:row>
      <xdr:rowOff>0</xdr:rowOff>
    </xdr:from>
    <xdr:to>
      <xdr:col>2</xdr:col>
      <xdr:colOff>476250</xdr:colOff>
      <xdr:row>1306</xdr:row>
      <xdr:rowOff>57150</xdr:rowOff>
    </xdr:to>
    <xdr:pic>
      <xdr:nvPicPr>
        <xdr:cNvPr id="1312" name="Picture 1311" descr="https://s.yimg.com/xe/ipt/50x50_mmk.p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8545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1305</xdr:row>
      <xdr:rowOff>0</xdr:rowOff>
    </xdr:from>
    <xdr:to>
      <xdr:col>2</xdr:col>
      <xdr:colOff>476250</xdr:colOff>
      <xdr:row>1307</xdr:row>
      <xdr:rowOff>57150</xdr:rowOff>
    </xdr:to>
    <xdr:pic>
      <xdr:nvPicPr>
        <xdr:cNvPr id="1313" name="Picture 1312" descr="https://s.yimg.com/lq/i/us/sp/v/ncaaf/teams/1/50x50w/ttd.gif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8755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1306</xdr:row>
      <xdr:rowOff>0</xdr:rowOff>
    </xdr:from>
    <xdr:to>
      <xdr:col>2</xdr:col>
      <xdr:colOff>476250</xdr:colOff>
      <xdr:row>1308</xdr:row>
      <xdr:rowOff>57150</xdr:rowOff>
    </xdr:to>
    <xdr:pic>
      <xdr:nvPicPr>
        <xdr:cNvPr id="1314" name="Picture 1313" descr="https://s.yimg.com/lq/i/us/sp/v/ncaaf/teams/1/50x50w/cbl_1.gif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8964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1307</xdr:row>
      <xdr:rowOff>0</xdr:rowOff>
    </xdr:from>
    <xdr:to>
      <xdr:col>2</xdr:col>
      <xdr:colOff>476250</xdr:colOff>
      <xdr:row>1309</xdr:row>
      <xdr:rowOff>57150</xdr:rowOff>
    </xdr:to>
    <xdr:pic>
      <xdr:nvPicPr>
        <xdr:cNvPr id="1315" name="Picture 1314" descr="https://s.yimg.com/lq/i/us/sp/v/ncaaf/teams/1/50x50w/vvb_2.gif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9174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1308</xdr:row>
      <xdr:rowOff>0</xdr:rowOff>
    </xdr:from>
    <xdr:to>
      <xdr:col>2</xdr:col>
      <xdr:colOff>476250</xdr:colOff>
      <xdr:row>1310</xdr:row>
      <xdr:rowOff>57150</xdr:rowOff>
    </xdr:to>
    <xdr:pic>
      <xdr:nvPicPr>
        <xdr:cNvPr id="1316" name="Picture 1315" descr="https://s.yimg.com/lq/i/us/sp/v/ncaaf/teams/1/50x50w/ddf.gif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9384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1309</xdr:row>
      <xdr:rowOff>0</xdr:rowOff>
    </xdr:from>
    <xdr:to>
      <xdr:col>2</xdr:col>
      <xdr:colOff>476250</xdr:colOff>
      <xdr:row>1311</xdr:row>
      <xdr:rowOff>57150</xdr:rowOff>
    </xdr:to>
    <xdr:pic>
      <xdr:nvPicPr>
        <xdr:cNvPr id="1317" name="Picture 1316" descr="https://s.yimg.com/lq/i/us/sp/v/ncaaf/teams/1/50x50w/ffc.gif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9593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1310</xdr:row>
      <xdr:rowOff>0</xdr:rowOff>
    </xdr:from>
    <xdr:to>
      <xdr:col>2</xdr:col>
      <xdr:colOff>476250</xdr:colOff>
      <xdr:row>1312</xdr:row>
      <xdr:rowOff>57150</xdr:rowOff>
    </xdr:to>
    <xdr:pic>
      <xdr:nvPicPr>
        <xdr:cNvPr id="1318" name="Picture 1317" descr="https://s.yimg.com/lq/i/us/sp/v/ncaaf/teams/1/50x50w/asu-2w.jpg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29803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1311</xdr:row>
      <xdr:rowOff>0</xdr:rowOff>
    </xdr:from>
    <xdr:to>
      <xdr:col>2</xdr:col>
      <xdr:colOff>476250</xdr:colOff>
      <xdr:row>1312</xdr:row>
      <xdr:rowOff>266700</xdr:rowOff>
    </xdr:to>
    <xdr:pic>
      <xdr:nvPicPr>
        <xdr:cNvPr id="1319" name="Picture 1318" descr="https://s.yimg.com/lq/i/us/sp/v/ncaaf/teams/1/50x50w/was-2.jpg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0012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1312</xdr:row>
      <xdr:rowOff>0</xdr:rowOff>
    </xdr:from>
    <xdr:to>
      <xdr:col>2</xdr:col>
      <xdr:colOff>476250</xdr:colOff>
      <xdr:row>1313</xdr:row>
      <xdr:rowOff>76200</xdr:rowOff>
    </xdr:to>
    <xdr:pic>
      <xdr:nvPicPr>
        <xdr:cNvPr id="1320" name="Picture 1319" descr="https://s.yimg.com/lq/i/us/sp/v/ncaaf/teams/1/50x50w/bbf.gif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0222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1313</xdr:row>
      <xdr:rowOff>0</xdr:rowOff>
    </xdr:from>
    <xdr:to>
      <xdr:col>2</xdr:col>
      <xdr:colOff>476250</xdr:colOff>
      <xdr:row>1315</xdr:row>
      <xdr:rowOff>57150</xdr:rowOff>
    </xdr:to>
    <xdr:pic>
      <xdr:nvPicPr>
        <xdr:cNvPr id="1321" name="Picture 1320" descr="https://s.yimg.com/lq/i/us/sp/v/ncaaf/teams/1/50x50w/sss3.gif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0622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1314</xdr:row>
      <xdr:rowOff>0</xdr:rowOff>
    </xdr:from>
    <xdr:to>
      <xdr:col>2</xdr:col>
      <xdr:colOff>476250</xdr:colOff>
      <xdr:row>1316</xdr:row>
      <xdr:rowOff>57150</xdr:rowOff>
    </xdr:to>
    <xdr:pic>
      <xdr:nvPicPr>
        <xdr:cNvPr id="1322" name="Picture 1321" descr="https://s.yimg.com/lq/i/us/sp/v/ncaaf/teams/1/50x50w/ooe.gif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0831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1315</xdr:row>
      <xdr:rowOff>0</xdr:rowOff>
    </xdr:from>
    <xdr:to>
      <xdr:col>2</xdr:col>
      <xdr:colOff>476250</xdr:colOff>
      <xdr:row>1317</xdr:row>
      <xdr:rowOff>57150</xdr:rowOff>
    </xdr:to>
    <xdr:pic>
      <xdr:nvPicPr>
        <xdr:cNvPr id="1323" name="Picture 1322" descr="https://s.yimg.com/lq/i/us/sp/v/ncaaf/teams/1/50x50w/vvd.gif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1041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1316</xdr:row>
      <xdr:rowOff>0</xdr:rowOff>
    </xdr:from>
    <xdr:to>
      <xdr:col>2</xdr:col>
      <xdr:colOff>476250</xdr:colOff>
      <xdr:row>1318</xdr:row>
      <xdr:rowOff>57150</xdr:rowOff>
    </xdr:to>
    <xdr:pic>
      <xdr:nvPicPr>
        <xdr:cNvPr id="1324" name="Picture 1323" descr="https://s.yimg.com/lq/i/us/sp/v/ncaaf/teams/1/50x50w/mms_2.gif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1250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1317</xdr:row>
      <xdr:rowOff>0</xdr:rowOff>
    </xdr:from>
    <xdr:to>
      <xdr:col>2</xdr:col>
      <xdr:colOff>476250</xdr:colOff>
      <xdr:row>1319</xdr:row>
      <xdr:rowOff>57150</xdr:rowOff>
    </xdr:to>
    <xdr:pic>
      <xdr:nvPicPr>
        <xdr:cNvPr id="1325" name="Picture 1324" descr="https://s.yimg.com/lq/i/us/sp/v/ncaaf/teams/1/50x50w/aan_3.gif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1460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1318</xdr:row>
      <xdr:rowOff>0</xdr:rowOff>
    </xdr:from>
    <xdr:to>
      <xdr:col>2</xdr:col>
      <xdr:colOff>476250</xdr:colOff>
      <xdr:row>1320</xdr:row>
      <xdr:rowOff>57150</xdr:rowOff>
    </xdr:to>
    <xdr:pic>
      <xdr:nvPicPr>
        <xdr:cNvPr id="1326" name="Picture 1325" descr="https://s.yimg.com/xe/ipt/illinois_50_blue.png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1670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1319</xdr:row>
      <xdr:rowOff>0</xdr:rowOff>
    </xdr:from>
    <xdr:to>
      <xdr:col>2</xdr:col>
      <xdr:colOff>476250</xdr:colOff>
      <xdr:row>1321</xdr:row>
      <xdr:rowOff>57150</xdr:rowOff>
    </xdr:to>
    <xdr:pic>
      <xdr:nvPicPr>
        <xdr:cNvPr id="1327" name="Picture 1326" descr="https://s.yimg.com/lq/i/us/sp/v/ncaaf/teams/1/50x50w/ppj.gif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1879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1320</xdr:row>
      <xdr:rowOff>0</xdr:rowOff>
    </xdr:from>
    <xdr:to>
      <xdr:col>2</xdr:col>
      <xdr:colOff>476250</xdr:colOff>
      <xdr:row>1322</xdr:row>
      <xdr:rowOff>57150</xdr:rowOff>
    </xdr:to>
    <xdr:pic>
      <xdr:nvPicPr>
        <xdr:cNvPr id="1328" name="Picture 1327" descr="https://s.yimg.com/lq/i/us/sp/v/ncaaf/teams/1/50x50w/mmd.gif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2089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1321</xdr:row>
      <xdr:rowOff>0</xdr:rowOff>
    </xdr:from>
    <xdr:to>
      <xdr:col>2</xdr:col>
      <xdr:colOff>476250</xdr:colOff>
      <xdr:row>1322</xdr:row>
      <xdr:rowOff>266700</xdr:rowOff>
    </xdr:to>
    <xdr:pic>
      <xdr:nvPicPr>
        <xdr:cNvPr id="1329" name="Picture 1328" descr="https://s.yimg.com/lq/i/us/sp/v/ncaaf/teams/1/50x50w/aal.gif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2298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1322</xdr:row>
      <xdr:rowOff>0</xdr:rowOff>
    </xdr:from>
    <xdr:to>
      <xdr:col>2</xdr:col>
      <xdr:colOff>476250</xdr:colOff>
      <xdr:row>1323</xdr:row>
      <xdr:rowOff>76200</xdr:rowOff>
    </xdr:to>
    <xdr:pic>
      <xdr:nvPicPr>
        <xdr:cNvPr id="1330" name="Picture 1329" descr="https://s.yimg.com/lq/i/us/sp/v/ncaaf/teams/1/50x50w/wwl.gif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2508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1323</xdr:row>
      <xdr:rowOff>0</xdr:rowOff>
    </xdr:from>
    <xdr:to>
      <xdr:col>2</xdr:col>
      <xdr:colOff>476250</xdr:colOff>
      <xdr:row>1325</xdr:row>
      <xdr:rowOff>57150</xdr:rowOff>
    </xdr:to>
    <xdr:pic>
      <xdr:nvPicPr>
        <xdr:cNvPr id="1331" name="Picture 1330" descr="https://s.yimg.com/lq/i/us/sp/v/ncaaf/teams/1/50x50w/ppd_1.gif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2908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1324</xdr:row>
      <xdr:rowOff>0</xdr:rowOff>
    </xdr:from>
    <xdr:to>
      <xdr:col>2</xdr:col>
      <xdr:colOff>476250</xdr:colOff>
      <xdr:row>1326</xdr:row>
      <xdr:rowOff>57150</xdr:rowOff>
    </xdr:to>
    <xdr:pic>
      <xdr:nvPicPr>
        <xdr:cNvPr id="1332" name="Picture 1331" descr="https://s.yimg.com/lq/i/us/sp/v/ncaaf/teams/1/50x50w/eea.gif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3117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1325</xdr:row>
      <xdr:rowOff>0</xdr:rowOff>
    </xdr:from>
    <xdr:to>
      <xdr:col>2</xdr:col>
      <xdr:colOff>476250</xdr:colOff>
      <xdr:row>1327</xdr:row>
      <xdr:rowOff>57150</xdr:rowOff>
    </xdr:to>
    <xdr:pic>
      <xdr:nvPicPr>
        <xdr:cNvPr id="1333" name="Picture 1332" descr="https://s.yimg.com/lq/i/us/sp/v/ncaaf/teams/1/50x50w/llh2.gif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3327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1326</xdr:row>
      <xdr:rowOff>0</xdr:rowOff>
    </xdr:from>
    <xdr:to>
      <xdr:col>2</xdr:col>
      <xdr:colOff>476250</xdr:colOff>
      <xdr:row>1328</xdr:row>
      <xdr:rowOff>57150</xdr:rowOff>
    </xdr:to>
    <xdr:pic>
      <xdr:nvPicPr>
        <xdr:cNvPr id="1334" name="Picture 1333" descr="https://s.yimg.com/lq/i/us/sp/v/ncaaf/teams/1/50x50w/uua.gif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3536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1327</xdr:row>
      <xdr:rowOff>0</xdr:rowOff>
    </xdr:from>
    <xdr:to>
      <xdr:col>2</xdr:col>
      <xdr:colOff>476250</xdr:colOff>
      <xdr:row>1329</xdr:row>
      <xdr:rowOff>57150</xdr:rowOff>
    </xdr:to>
    <xdr:pic>
      <xdr:nvPicPr>
        <xdr:cNvPr id="1335" name="Picture 1334" descr="https://s.yimg.com/lq/i/us/sp/v/ncaaf/teams/1/50x50w/mmn_1.gif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3746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1328</xdr:row>
      <xdr:rowOff>0</xdr:rowOff>
    </xdr:from>
    <xdr:to>
      <xdr:col>2</xdr:col>
      <xdr:colOff>476250</xdr:colOff>
      <xdr:row>1330</xdr:row>
      <xdr:rowOff>57150</xdr:rowOff>
    </xdr:to>
    <xdr:pic>
      <xdr:nvPicPr>
        <xdr:cNvPr id="1336" name="Picture 1335" descr="https://s.yimg.com/lq/i/us/sp/v/ncaaf/teams/1/50x50w/mmo_2.gif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3956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1329</xdr:row>
      <xdr:rowOff>0</xdr:rowOff>
    </xdr:from>
    <xdr:to>
      <xdr:col>2</xdr:col>
      <xdr:colOff>476250</xdr:colOff>
      <xdr:row>1331</xdr:row>
      <xdr:rowOff>57150</xdr:rowOff>
    </xdr:to>
    <xdr:pic>
      <xdr:nvPicPr>
        <xdr:cNvPr id="1337" name="Picture 1336" descr="https://s.yimg.com/lq/i/us/sp/v/ncaaf/teams/1/50x50w/kka.gif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4165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1330</xdr:row>
      <xdr:rowOff>0</xdr:rowOff>
    </xdr:from>
    <xdr:to>
      <xdr:col>2</xdr:col>
      <xdr:colOff>476250</xdr:colOff>
      <xdr:row>1332</xdr:row>
      <xdr:rowOff>57150</xdr:rowOff>
    </xdr:to>
    <xdr:pic>
      <xdr:nvPicPr>
        <xdr:cNvPr id="1338" name="Picture 1337" descr="https://s.yimg.com/lq/i/us/sp/v/ncaaf/teams/1/50x50w/wwo.gif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4375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1331</xdr:row>
      <xdr:rowOff>0</xdr:rowOff>
    </xdr:from>
    <xdr:to>
      <xdr:col>2</xdr:col>
      <xdr:colOff>476250</xdr:colOff>
      <xdr:row>1333</xdr:row>
      <xdr:rowOff>57150</xdr:rowOff>
    </xdr:to>
    <xdr:pic>
      <xdr:nvPicPr>
        <xdr:cNvPr id="1339" name="Picture 1338" descr="https://s.yimg.com/lq/i/us/sp/v/ncaaf/teams/1/50x50w/oob.gif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4584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1332</xdr:row>
      <xdr:rowOff>0</xdr:rowOff>
    </xdr:from>
    <xdr:to>
      <xdr:col>2</xdr:col>
      <xdr:colOff>476250</xdr:colOff>
      <xdr:row>1334</xdr:row>
      <xdr:rowOff>57150</xdr:rowOff>
    </xdr:to>
    <xdr:pic>
      <xdr:nvPicPr>
        <xdr:cNvPr id="1340" name="Picture 1339" descr="https://s.yimg.com/xe/i/us/sp/v/ncaaf/teams/20131113/84/300x300/nnd_50x50.png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4794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1333</xdr:row>
      <xdr:rowOff>0</xdr:rowOff>
    </xdr:from>
    <xdr:to>
      <xdr:col>2</xdr:col>
      <xdr:colOff>476250</xdr:colOff>
      <xdr:row>1335</xdr:row>
      <xdr:rowOff>57150</xdr:rowOff>
    </xdr:to>
    <xdr:pic>
      <xdr:nvPicPr>
        <xdr:cNvPr id="1341" name="Picture 1340" descr="https://s.yimg.com/lq/i/us/sp/v/ncaaf/teams/1/50x50w/iig.gif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5003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1334</xdr:row>
      <xdr:rowOff>0</xdr:rowOff>
    </xdr:from>
    <xdr:to>
      <xdr:col>2</xdr:col>
      <xdr:colOff>476250</xdr:colOff>
      <xdr:row>1336</xdr:row>
      <xdr:rowOff>57150</xdr:rowOff>
    </xdr:to>
    <xdr:pic>
      <xdr:nvPicPr>
        <xdr:cNvPr id="1342" name="Picture 1341" descr="https://s.yimg.com/lq/i/us/sp/v/ncaaf/teams/1/50x50w/tto.gif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5213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1335</xdr:row>
      <xdr:rowOff>0</xdr:rowOff>
    </xdr:from>
    <xdr:to>
      <xdr:col>2</xdr:col>
      <xdr:colOff>476250</xdr:colOff>
      <xdr:row>1337</xdr:row>
      <xdr:rowOff>57150</xdr:rowOff>
    </xdr:to>
    <xdr:pic>
      <xdr:nvPicPr>
        <xdr:cNvPr id="1343" name="Picture 1342" descr="https://s.yimg.com/lq/i/us/sp/v/ncaaf/teams/3/50x50w/rrd_50x50w_2.jpg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5422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1336</xdr:row>
      <xdr:rowOff>0</xdr:rowOff>
    </xdr:from>
    <xdr:to>
      <xdr:col>2</xdr:col>
      <xdr:colOff>476250</xdr:colOff>
      <xdr:row>1338</xdr:row>
      <xdr:rowOff>57150</xdr:rowOff>
    </xdr:to>
    <xdr:pic>
      <xdr:nvPicPr>
        <xdr:cNvPr id="1344" name="Picture 1343" descr="https://s.yimg.com/lq/i/us/sp/v/ncaaf/teams/1/50x50w/iih_2.jpg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5632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1337</xdr:row>
      <xdr:rowOff>0</xdr:rowOff>
    </xdr:from>
    <xdr:to>
      <xdr:col>2</xdr:col>
      <xdr:colOff>476250</xdr:colOff>
      <xdr:row>1338</xdr:row>
      <xdr:rowOff>266700</xdr:rowOff>
    </xdr:to>
    <xdr:pic>
      <xdr:nvPicPr>
        <xdr:cNvPr id="1345" name="Picture 1344" descr="https://s.yimg.com/lq/i/us/sp/v/ncaaf/teams/1/50x50w/wwh.gif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5841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1338</xdr:row>
      <xdr:rowOff>0</xdr:rowOff>
    </xdr:from>
    <xdr:to>
      <xdr:col>2</xdr:col>
      <xdr:colOff>476250</xdr:colOff>
      <xdr:row>1339</xdr:row>
      <xdr:rowOff>76200</xdr:rowOff>
    </xdr:to>
    <xdr:pic>
      <xdr:nvPicPr>
        <xdr:cNvPr id="1346" name="Picture 1345" descr="https://s.yimg.com/xe/ipt/50x50w_ssd.gif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6051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1339</xdr:row>
      <xdr:rowOff>0</xdr:rowOff>
    </xdr:from>
    <xdr:to>
      <xdr:col>2</xdr:col>
      <xdr:colOff>476250</xdr:colOff>
      <xdr:row>1341</xdr:row>
      <xdr:rowOff>57150</xdr:rowOff>
    </xdr:to>
    <xdr:pic>
      <xdr:nvPicPr>
        <xdr:cNvPr id="1347" name="Picture 1346" descr="https://s.yimg.com/lq/i/us/sp/v/ncaaf/teams/1/50x50w/aad_4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6451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1340</xdr:row>
      <xdr:rowOff>0</xdr:rowOff>
    </xdr:from>
    <xdr:to>
      <xdr:col>2</xdr:col>
      <xdr:colOff>476250</xdr:colOff>
      <xdr:row>1342</xdr:row>
      <xdr:rowOff>57150</xdr:rowOff>
    </xdr:to>
    <xdr:pic>
      <xdr:nvPicPr>
        <xdr:cNvPr id="1348" name="Picture 1347" descr="https://s.yimg.com/lq/i/us/sp/v/ncaaf/teams/1/50x50w/ggc.gif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6661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1341</xdr:row>
      <xdr:rowOff>0</xdr:rowOff>
    </xdr:from>
    <xdr:to>
      <xdr:col>2</xdr:col>
      <xdr:colOff>476250</xdr:colOff>
      <xdr:row>1343</xdr:row>
      <xdr:rowOff>57150</xdr:rowOff>
    </xdr:to>
    <xdr:pic>
      <xdr:nvPicPr>
        <xdr:cNvPr id="1349" name="Picture 1348" descr="https://s.yimg.com/xe/ipt/oregon_state_50x50.png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6870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1342</xdr:row>
      <xdr:rowOff>0</xdr:rowOff>
    </xdr:from>
    <xdr:to>
      <xdr:col>2</xdr:col>
      <xdr:colOff>476250</xdr:colOff>
      <xdr:row>1344</xdr:row>
      <xdr:rowOff>57150</xdr:rowOff>
    </xdr:to>
    <xdr:pic>
      <xdr:nvPicPr>
        <xdr:cNvPr id="1350" name="Picture 1349" descr="https://s.yimg.com/xe/ipt/50x50c_ucf.png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7080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1343</xdr:row>
      <xdr:rowOff>0</xdr:rowOff>
    </xdr:from>
    <xdr:to>
      <xdr:col>2</xdr:col>
      <xdr:colOff>476250</xdr:colOff>
      <xdr:row>1345</xdr:row>
      <xdr:rowOff>57150</xdr:rowOff>
    </xdr:to>
    <xdr:pic>
      <xdr:nvPicPr>
        <xdr:cNvPr id="1351" name="Picture 1350" descr="https://s.yimg.com/lq/i/us/sp/v/ncaaf/teams/1/50x50w/syc-2.jpg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7289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1344</xdr:row>
      <xdr:rowOff>0</xdr:rowOff>
    </xdr:from>
    <xdr:to>
      <xdr:col>2</xdr:col>
      <xdr:colOff>476250</xdr:colOff>
      <xdr:row>1346</xdr:row>
      <xdr:rowOff>57150</xdr:rowOff>
    </xdr:to>
    <xdr:pic>
      <xdr:nvPicPr>
        <xdr:cNvPr id="1352" name="Picture 1351" descr="https://s.yimg.com/lq/i/us/sp/v/ncaaf/teams/unlv/unlv_50x50w.png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7499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1345</xdr:row>
      <xdr:rowOff>0</xdr:rowOff>
    </xdr:from>
    <xdr:to>
      <xdr:col>2</xdr:col>
      <xdr:colOff>476250</xdr:colOff>
      <xdr:row>1346</xdr:row>
      <xdr:rowOff>266700</xdr:rowOff>
    </xdr:to>
    <xdr:pic>
      <xdr:nvPicPr>
        <xdr:cNvPr id="1353" name="Picture 1352" descr="https://s.yimg.com/lq/i/us/sp/v/ncaaf/teams/1/50x50w/ttb.gif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7708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1346</xdr:row>
      <xdr:rowOff>0</xdr:rowOff>
    </xdr:from>
    <xdr:to>
      <xdr:col>2</xdr:col>
      <xdr:colOff>476250</xdr:colOff>
      <xdr:row>1347</xdr:row>
      <xdr:rowOff>152400</xdr:rowOff>
    </xdr:to>
    <xdr:pic>
      <xdr:nvPicPr>
        <xdr:cNvPr id="1354" name="Picture 1353" descr="https://s.yimg.com/lq/i/us/sp/v/ncaaf/teams/1/50x50w/laf-2.jpg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7918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1347</xdr:row>
      <xdr:rowOff>0</xdr:rowOff>
    </xdr:from>
    <xdr:to>
      <xdr:col>2</xdr:col>
      <xdr:colOff>476250</xdr:colOff>
      <xdr:row>1348</xdr:row>
      <xdr:rowOff>266700</xdr:rowOff>
    </xdr:to>
    <xdr:pic>
      <xdr:nvPicPr>
        <xdr:cNvPr id="1355" name="Picture 1354" descr="https://s.yimg.com/lq/i/us/sp/v/ncaaf/teams/1/50x50w/wwa.gif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8242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1348</xdr:row>
      <xdr:rowOff>0</xdr:rowOff>
    </xdr:from>
    <xdr:to>
      <xdr:col>2</xdr:col>
      <xdr:colOff>476250</xdr:colOff>
      <xdr:row>1348</xdr:row>
      <xdr:rowOff>476250</xdr:rowOff>
    </xdr:to>
    <xdr:pic>
      <xdr:nvPicPr>
        <xdr:cNvPr id="1356" name="Picture 1355" descr="https://s.yimg.com/lq/i/us/sp/v/ncaaf/teams/1/50x50w/mmm.gif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8451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1349</xdr:row>
      <xdr:rowOff>0</xdr:rowOff>
    </xdr:from>
    <xdr:to>
      <xdr:col>2</xdr:col>
      <xdr:colOff>476250</xdr:colOff>
      <xdr:row>1351</xdr:row>
      <xdr:rowOff>57150</xdr:rowOff>
    </xdr:to>
    <xdr:pic>
      <xdr:nvPicPr>
        <xdr:cNvPr id="1357" name="Picture 1356" descr="https://s.yimg.com/lq/i/us/sp/v/ncaaf/teams/1/50x50w/iie_2.gif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9042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1350</xdr:row>
      <xdr:rowOff>0</xdr:rowOff>
    </xdr:from>
    <xdr:to>
      <xdr:col>2</xdr:col>
      <xdr:colOff>476250</xdr:colOff>
      <xdr:row>1352</xdr:row>
      <xdr:rowOff>57150</xdr:rowOff>
    </xdr:to>
    <xdr:pic>
      <xdr:nvPicPr>
        <xdr:cNvPr id="1358" name="Picture 1357" descr="https://s.yimg.com/lq/i/us/sp/v/ncaaf/teams/1/50x50w/kab_3.gif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9251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1351</xdr:row>
      <xdr:rowOff>0</xdr:rowOff>
    </xdr:from>
    <xdr:to>
      <xdr:col>2</xdr:col>
      <xdr:colOff>476250</xdr:colOff>
      <xdr:row>1352</xdr:row>
      <xdr:rowOff>266700</xdr:rowOff>
    </xdr:to>
    <xdr:pic>
      <xdr:nvPicPr>
        <xdr:cNvPr id="1359" name="Picture 1358" descr="https://s.yimg.com/lq/i/us/sp/v/ncaaf/teams/1/50x50w/sbn_50x50w_3.jpg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9461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1352</xdr:row>
      <xdr:rowOff>0</xdr:rowOff>
    </xdr:from>
    <xdr:to>
      <xdr:col>2</xdr:col>
      <xdr:colOff>476250</xdr:colOff>
      <xdr:row>1353</xdr:row>
      <xdr:rowOff>76200</xdr:rowOff>
    </xdr:to>
    <xdr:pic>
      <xdr:nvPicPr>
        <xdr:cNvPr id="1360" name="Picture 1359" descr="https://s.yimg.com/lq/i/us/sp/v/ncaaf/teams/1/50x50w/ssh2.gif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9671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1353</xdr:row>
      <xdr:rowOff>0</xdr:rowOff>
    </xdr:from>
    <xdr:to>
      <xdr:col>2</xdr:col>
      <xdr:colOff>476250</xdr:colOff>
      <xdr:row>1355</xdr:row>
      <xdr:rowOff>57150</xdr:rowOff>
    </xdr:to>
    <xdr:pic>
      <xdr:nvPicPr>
        <xdr:cNvPr id="1361" name="Picture 1360" descr="https://s.yimg.com/lq/i/us/sp/v/ncaaf/teams/1/50x50w/kkd.gif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0071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1354</xdr:row>
      <xdr:rowOff>0</xdr:rowOff>
    </xdr:from>
    <xdr:to>
      <xdr:col>2</xdr:col>
      <xdr:colOff>476250</xdr:colOff>
      <xdr:row>1355</xdr:row>
      <xdr:rowOff>266700</xdr:rowOff>
    </xdr:to>
    <xdr:pic>
      <xdr:nvPicPr>
        <xdr:cNvPr id="1362" name="Picture 1361" descr="https://s.yimg.com/lq/i/us/sp/v/ncaaf/teams/1/50x50w/aaz.gif">
          <a:hlinkClick xmlns:r="http://schemas.openxmlformats.org/officeDocument/2006/relationships" r:id="rId228"/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0280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1355</xdr:row>
      <xdr:rowOff>0</xdr:rowOff>
    </xdr:from>
    <xdr:to>
      <xdr:col>2</xdr:col>
      <xdr:colOff>476250</xdr:colOff>
      <xdr:row>1356</xdr:row>
      <xdr:rowOff>76200</xdr:rowOff>
    </xdr:to>
    <xdr:pic>
      <xdr:nvPicPr>
        <xdr:cNvPr id="1363" name="Picture 1362" descr="https://s.yimg.com/lq/i/us/sp/v/ncaaf/teams/1/50x50w/aap_2.jpg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0490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1356</xdr:row>
      <xdr:rowOff>0</xdr:rowOff>
    </xdr:from>
    <xdr:to>
      <xdr:col>2</xdr:col>
      <xdr:colOff>476250</xdr:colOff>
      <xdr:row>1357</xdr:row>
      <xdr:rowOff>76200</xdr:rowOff>
    </xdr:to>
    <xdr:pic>
      <xdr:nvPicPr>
        <xdr:cNvPr id="1364" name="Picture 1363" descr="https://s.yimg.com/xe/ipt/50x50w_mmk2.gif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0890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1357</xdr:row>
      <xdr:rowOff>0</xdr:rowOff>
    </xdr:from>
    <xdr:to>
      <xdr:col>2</xdr:col>
      <xdr:colOff>476250</xdr:colOff>
      <xdr:row>1359</xdr:row>
      <xdr:rowOff>57150</xdr:rowOff>
    </xdr:to>
    <xdr:pic>
      <xdr:nvPicPr>
        <xdr:cNvPr id="1365" name="Picture 1364" descr="https://s.yimg.com/lq/i/us/sp/v/ncaaf/teams/1/50x50w/ccl.gif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1290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1358</xdr:row>
      <xdr:rowOff>0</xdr:rowOff>
    </xdr:from>
    <xdr:to>
      <xdr:col>2</xdr:col>
      <xdr:colOff>476250</xdr:colOff>
      <xdr:row>1359</xdr:row>
      <xdr:rowOff>266700</xdr:rowOff>
    </xdr:to>
    <xdr:pic>
      <xdr:nvPicPr>
        <xdr:cNvPr id="1366" name="Picture 1365" descr="https://s.yimg.com/xe/ipt/50x50w.gif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1499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1359</xdr:row>
      <xdr:rowOff>0</xdr:rowOff>
    </xdr:from>
    <xdr:to>
      <xdr:col>2</xdr:col>
      <xdr:colOff>476250</xdr:colOff>
      <xdr:row>1360</xdr:row>
      <xdr:rowOff>76200</xdr:rowOff>
    </xdr:to>
    <xdr:pic>
      <xdr:nvPicPr>
        <xdr:cNvPr id="1367" name="Picture 1366" descr="https://s.yimg.com/lq/i/us/sp/v/ncaaf/teams/1/50x50w/nnv.gif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1709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1360</xdr:row>
      <xdr:rowOff>0</xdr:rowOff>
    </xdr:from>
    <xdr:to>
      <xdr:col>2</xdr:col>
      <xdr:colOff>476250</xdr:colOff>
      <xdr:row>1361</xdr:row>
      <xdr:rowOff>266700</xdr:rowOff>
    </xdr:to>
    <xdr:pic>
      <xdr:nvPicPr>
        <xdr:cNvPr id="1368" name="Picture 1367" descr="https://s.yimg.com/xe/ipt/50x50c.8.gif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2109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1361</xdr:row>
      <xdr:rowOff>0</xdr:rowOff>
    </xdr:from>
    <xdr:to>
      <xdr:col>2</xdr:col>
      <xdr:colOff>476250</xdr:colOff>
      <xdr:row>1362</xdr:row>
      <xdr:rowOff>76200</xdr:rowOff>
    </xdr:to>
    <xdr:pic>
      <xdr:nvPicPr>
        <xdr:cNvPr id="1369" name="Picture 1368" descr="https://s.yimg.com/xe/ipt/50x50c.9.gif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2318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1362</xdr:row>
      <xdr:rowOff>0</xdr:rowOff>
    </xdr:from>
    <xdr:to>
      <xdr:col>2</xdr:col>
      <xdr:colOff>476250</xdr:colOff>
      <xdr:row>1363</xdr:row>
      <xdr:rowOff>76200</xdr:rowOff>
    </xdr:to>
    <xdr:pic>
      <xdr:nvPicPr>
        <xdr:cNvPr id="1370" name="Picture 1369" descr="https://s.yimg.com/lq/i/us/sp/v/ncaaf/teams/1/50x50w/cco.gif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2719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1363</xdr:row>
      <xdr:rowOff>0</xdr:rowOff>
    </xdr:from>
    <xdr:to>
      <xdr:col>2</xdr:col>
      <xdr:colOff>476250</xdr:colOff>
      <xdr:row>1364</xdr:row>
      <xdr:rowOff>266700</xdr:rowOff>
    </xdr:to>
    <xdr:pic>
      <xdr:nvPicPr>
        <xdr:cNvPr id="1371" name="Picture 1370" descr="https://s.yimg.com/lq/i/us/sp/v/ncaaf/teams/1/50x50w/mmg.gif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3119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1364</xdr:row>
      <xdr:rowOff>0</xdr:rowOff>
    </xdr:from>
    <xdr:to>
      <xdr:col>2</xdr:col>
      <xdr:colOff>476250</xdr:colOff>
      <xdr:row>1365</xdr:row>
      <xdr:rowOff>152400</xdr:rowOff>
    </xdr:to>
    <xdr:pic>
      <xdr:nvPicPr>
        <xdr:cNvPr id="1372" name="Picture 1371" descr="https://s.yimg.com/lq/i/us/sp/v/ncaaf/teams/1/50x50w/eef.gif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3328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1365</xdr:row>
      <xdr:rowOff>0</xdr:rowOff>
    </xdr:from>
    <xdr:to>
      <xdr:col>2</xdr:col>
      <xdr:colOff>476250</xdr:colOff>
      <xdr:row>1367</xdr:row>
      <xdr:rowOff>57150</xdr:rowOff>
    </xdr:to>
    <xdr:pic>
      <xdr:nvPicPr>
        <xdr:cNvPr id="1373" name="Picture 1372" descr="https://s.yimg.com/lq/i/us/sp/v/ncaaf/teams/1/50x50w/kkc.gif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3652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1366</xdr:row>
      <xdr:rowOff>0</xdr:rowOff>
    </xdr:from>
    <xdr:to>
      <xdr:col>2</xdr:col>
      <xdr:colOff>476250</xdr:colOff>
      <xdr:row>1368</xdr:row>
      <xdr:rowOff>57150</xdr:rowOff>
    </xdr:to>
    <xdr:pic>
      <xdr:nvPicPr>
        <xdr:cNvPr id="1374" name="Picture 1373" descr="https://s.yimg.com/lq/i/us/sp/v/ncaaf/teams/1/50x50w/ssc.gif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3862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1367</xdr:row>
      <xdr:rowOff>0</xdr:rowOff>
    </xdr:from>
    <xdr:to>
      <xdr:col>2</xdr:col>
      <xdr:colOff>476250</xdr:colOff>
      <xdr:row>1369</xdr:row>
      <xdr:rowOff>57150</xdr:rowOff>
    </xdr:to>
    <xdr:pic>
      <xdr:nvPicPr>
        <xdr:cNvPr id="1375" name="Picture 1374" descr="https://s.yimg.com/lq/i/us/sp/v/ncaaf/teams/1/50x50w/nnf_2.gif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4071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1368</xdr:row>
      <xdr:rowOff>0</xdr:rowOff>
    </xdr:from>
    <xdr:to>
      <xdr:col>2</xdr:col>
      <xdr:colOff>476250</xdr:colOff>
      <xdr:row>1370</xdr:row>
      <xdr:rowOff>57150</xdr:rowOff>
    </xdr:to>
    <xdr:pic>
      <xdr:nvPicPr>
        <xdr:cNvPr id="1376" name="Picture 1375" descr="https://s.yimg.com/lq/i/us/sp/v/ncaaf/teams/1/50x50w/bbb.gif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4281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1369</xdr:row>
      <xdr:rowOff>0</xdr:rowOff>
    </xdr:from>
    <xdr:to>
      <xdr:col>2</xdr:col>
      <xdr:colOff>476250</xdr:colOff>
      <xdr:row>1371</xdr:row>
      <xdr:rowOff>57150</xdr:rowOff>
    </xdr:to>
    <xdr:pic>
      <xdr:nvPicPr>
        <xdr:cNvPr id="1377" name="Picture 1376" descr="https://s.yimg.com/lq/i/us/sp/v/ncaab/teams/20080127/50x50w/nml3.gif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4490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1370</xdr:row>
      <xdr:rowOff>0</xdr:rowOff>
    </xdr:from>
    <xdr:to>
      <xdr:col>2</xdr:col>
      <xdr:colOff>476250</xdr:colOff>
      <xdr:row>1372</xdr:row>
      <xdr:rowOff>57150</xdr:rowOff>
    </xdr:to>
    <xdr:pic>
      <xdr:nvPicPr>
        <xdr:cNvPr id="1378" name="Picture 1377" descr="https://s.yimg.com/lq/i/us/sp/v/ncaaf/teams/1/50x50w/vva_1.gif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4700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1371</xdr:row>
      <xdr:rowOff>0</xdr:rowOff>
    </xdr:from>
    <xdr:to>
      <xdr:col>2</xdr:col>
      <xdr:colOff>476250</xdr:colOff>
      <xdr:row>1373</xdr:row>
      <xdr:rowOff>57150</xdr:rowOff>
    </xdr:to>
    <xdr:pic>
      <xdr:nvPicPr>
        <xdr:cNvPr id="1379" name="Picture 1378" descr="https://s.yimg.com/lq/i/us/sp/v/ncaaf/teams/1/50x50w/bba.gif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4909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1372</xdr:row>
      <xdr:rowOff>0</xdr:rowOff>
    </xdr:from>
    <xdr:to>
      <xdr:col>2</xdr:col>
      <xdr:colOff>476250</xdr:colOff>
      <xdr:row>1374</xdr:row>
      <xdr:rowOff>57150</xdr:rowOff>
    </xdr:to>
    <xdr:pic>
      <xdr:nvPicPr>
        <xdr:cNvPr id="1380" name="Picture 1379" descr="https://s.yimg.com/lq/i/us/sp/v/ncaaf/teams/bowling_green/logo_update/50x50w.gif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5119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1373</xdr:row>
      <xdr:rowOff>0</xdr:rowOff>
    </xdr:from>
    <xdr:to>
      <xdr:col>2</xdr:col>
      <xdr:colOff>476250</xdr:colOff>
      <xdr:row>1374</xdr:row>
      <xdr:rowOff>266700</xdr:rowOff>
    </xdr:to>
    <xdr:pic>
      <xdr:nvPicPr>
        <xdr:cNvPr id="1381" name="Picture 1380" descr="https://s.yimg.com/lq/i/us/sp/v/ncaaf/teams/1/50x50w/rrb2.gif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5328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1374</xdr:row>
      <xdr:rowOff>0</xdr:rowOff>
    </xdr:from>
    <xdr:to>
      <xdr:col>2</xdr:col>
      <xdr:colOff>476250</xdr:colOff>
      <xdr:row>1375</xdr:row>
      <xdr:rowOff>76200</xdr:rowOff>
    </xdr:to>
    <xdr:pic>
      <xdr:nvPicPr>
        <xdr:cNvPr id="1382" name="Picture 1381" descr="https://s.yimg.com/lq/i/us/sp/v/ncaaf/teams/1/50x50w/sso_2.gif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5538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1375</xdr:row>
      <xdr:rowOff>0</xdr:rowOff>
    </xdr:from>
    <xdr:to>
      <xdr:col>2</xdr:col>
      <xdr:colOff>476250</xdr:colOff>
      <xdr:row>1377</xdr:row>
      <xdr:rowOff>57150</xdr:rowOff>
    </xdr:to>
    <xdr:pic>
      <xdr:nvPicPr>
        <xdr:cNvPr id="1383" name="Picture 1382" descr="https://s.yimg.com/xe/ipt/50x50w_ttv_2.gif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5938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1376</xdr:row>
      <xdr:rowOff>0</xdr:rowOff>
    </xdr:from>
    <xdr:to>
      <xdr:col>2</xdr:col>
      <xdr:colOff>476250</xdr:colOff>
      <xdr:row>1378</xdr:row>
      <xdr:rowOff>57150</xdr:rowOff>
    </xdr:to>
    <xdr:pic>
      <xdr:nvPicPr>
        <xdr:cNvPr id="1384" name="Picture 1383" descr="https://s.yimg.com/lq/i/us/sp/v/ncaaf/teams/1/50x50w/hhc.gif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6148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1377</xdr:row>
      <xdr:rowOff>0</xdr:rowOff>
    </xdr:from>
    <xdr:to>
      <xdr:col>2</xdr:col>
      <xdr:colOff>476250</xdr:colOff>
      <xdr:row>1379</xdr:row>
      <xdr:rowOff>57150</xdr:rowOff>
    </xdr:to>
    <xdr:pic>
      <xdr:nvPicPr>
        <xdr:cNvPr id="1385" name="Picture 1384" descr="https://s.yimg.com/lq/i/us/sp/v/ncaaf/teams/1/50x50w/nax_2.gif">
          <a:hlinkClick xmlns:r="http://schemas.openxmlformats.org/officeDocument/2006/relationships" r:id="rId202"/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6357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1378</xdr:row>
      <xdr:rowOff>0</xdr:rowOff>
    </xdr:from>
    <xdr:to>
      <xdr:col>2</xdr:col>
      <xdr:colOff>476250</xdr:colOff>
      <xdr:row>1380</xdr:row>
      <xdr:rowOff>57150</xdr:rowOff>
    </xdr:to>
    <xdr:pic>
      <xdr:nvPicPr>
        <xdr:cNvPr id="1386" name="Picture 1385" descr="https://s.yimg.com/lq/i/us/sp/v/ncaaf/teams/1/50x50w/tts_2.gif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6567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1379</xdr:row>
      <xdr:rowOff>0</xdr:rowOff>
    </xdr:from>
    <xdr:to>
      <xdr:col>2</xdr:col>
      <xdr:colOff>476250</xdr:colOff>
      <xdr:row>1381</xdr:row>
      <xdr:rowOff>57150</xdr:rowOff>
    </xdr:to>
    <xdr:pic>
      <xdr:nvPicPr>
        <xdr:cNvPr id="1387" name="Picture 1386" descr="https://s.yimg.com/lq/i/us/sp/v/ncaaf/teams/1/50x50w/ttt.gif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6776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1380</xdr:row>
      <xdr:rowOff>0</xdr:rowOff>
    </xdr:from>
    <xdr:to>
      <xdr:col>2</xdr:col>
      <xdr:colOff>476250</xdr:colOff>
      <xdr:row>1382</xdr:row>
      <xdr:rowOff>57150</xdr:rowOff>
    </xdr:to>
    <xdr:pic>
      <xdr:nvPicPr>
        <xdr:cNvPr id="1388" name="Picture 1387" descr="https://s.yimg.com/xe/ipt/uud_50x50c.gif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6986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1381</xdr:row>
      <xdr:rowOff>0</xdr:rowOff>
    </xdr:from>
    <xdr:to>
      <xdr:col>2</xdr:col>
      <xdr:colOff>476250</xdr:colOff>
      <xdr:row>1383</xdr:row>
      <xdr:rowOff>57150</xdr:rowOff>
    </xdr:to>
    <xdr:pic>
      <xdr:nvPicPr>
        <xdr:cNvPr id="1389" name="Picture 1388" descr="https://s.yimg.com/iu/api/res/1.2/jUzwz.vo_9oEgO5XfQhyvQ--/YXBwaWQ9c2hhcmVkO2ZpPWZpbGw7aD01MDtxPTgwO3c9NTA-/http:/l.yimg.com/xe/i/us/sp/v/ncaaw/teams/20131113/84/300x300/cbp.1.png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7195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1382</xdr:row>
      <xdr:rowOff>0</xdr:rowOff>
    </xdr:from>
    <xdr:to>
      <xdr:col>2</xdr:col>
      <xdr:colOff>476250</xdr:colOff>
      <xdr:row>1384</xdr:row>
      <xdr:rowOff>57150</xdr:rowOff>
    </xdr:to>
    <xdr:pic>
      <xdr:nvPicPr>
        <xdr:cNvPr id="1390" name="Picture 1389" descr="https://s.yimg.com/lq/i/us/sp/v/ncaaf/teams/1/50x50w/ooa.gif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7405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1383</xdr:row>
      <xdr:rowOff>0</xdr:rowOff>
    </xdr:from>
    <xdr:to>
      <xdr:col>2</xdr:col>
      <xdr:colOff>476250</xdr:colOff>
      <xdr:row>1385</xdr:row>
      <xdr:rowOff>57150</xdr:rowOff>
    </xdr:to>
    <xdr:pic>
      <xdr:nvPicPr>
        <xdr:cNvPr id="1391" name="Picture 1390" descr="https://s.yimg.com/lq/i/us/sp/v/ncaaf/teams/1/50x50w/ttp.gif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7614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1384</xdr:row>
      <xdr:rowOff>0</xdr:rowOff>
    </xdr:from>
    <xdr:to>
      <xdr:col>2</xdr:col>
      <xdr:colOff>476250</xdr:colOff>
      <xdr:row>1385</xdr:row>
      <xdr:rowOff>266700</xdr:rowOff>
    </xdr:to>
    <xdr:pic>
      <xdr:nvPicPr>
        <xdr:cNvPr id="1392" name="Picture 1391" descr="https://s.yimg.com/lq/i/us/sp/v/ncaaf/teams/1/50x50w/uuc.gif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7824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1385</xdr:row>
      <xdr:rowOff>0</xdr:rowOff>
    </xdr:from>
    <xdr:to>
      <xdr:col>2</xdr:col>
      <xdr:colOff>476250</xdr:colOff>
      <xdr:row>1386</xdr:row>
      <xdr:rowOff>76200</xdr:rowOff>
    </xdr:to>
    <xdr:pic>
      <xdr:nvPicPr>
        <xdr:cNvPr id="1393" name="Picture 1392" descr="https://s.yimg.com/lq/i/us/sp/v/ncaaf/teams/1/50x50w/nnb2.gif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8033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1386</xdr:row>
      <xdr:rowOff>0</xdr:rowOff>
    </xdr:from>
    <xdr:to>
      <xdr:col>2</xdr:col>
      <xdr:colOff>476250</xdr:colOff>
      <xdr:row>1388</xdr:row>
      <xdr:rowOff>57150</xdr:rowOff>
    </xdr:to>
    <xdr:pic>
      <xdr:nvPicPr>
        <xdr:cNvPr id="1394" name="Picture 1393" descr="https://s.yimg.com/lq/i/us/sp/v/ncaaf/teams/1/50x50w/nna.gif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8434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1387</xdr:row>
      <xdr:rowOff>0</xdr:rowOff>
    </xdr:from>
    <xdr:to>
      <xdr:col>3</xdr:col>
      <xdr:colOff>476250</xdr:colOff>
      <xdr:row>1389</xdr:row>
      <xdr:rowOff>57150</xdr:rowOff>
    </xdr:to>
    <xdr:pic>
      <xdr:nvPicPr>
        <xdr:cNvPr id="1395" name="Picture 1394" descr="https://s.yimg.com/lq/i/us/sp/v/ncaaf/teams/1/50x50w/aaq_1.gif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8643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1388</xdr:row>
      <xdr:rowOff>0</xdr:rowOff>
    </xdr:from>
    <xdr:to>
      <xdr:col>2</xdr:col>
      <xdr:colOff>476250</xdr:colOff>
      <xdr:row>1390</xdr:row>
      <xdr:rowOff>57150</xdr:rowOff>
    </xdr:to>
    <xdr:pic>
      <xdr:nvPicPr>
        <xdr:cNvPr id="1396" name="Picture 1395" descr="https://cdn.rivals.com/college_logo_thumbs/alabama_50x50.jpg">
          <a:hlinkClick xmlns:r="http://schemas.openxmlformats.org/officeDocument/2006/relationships" r:id="rId250"/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853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1389</xdr:row>
      <xdr:rowOff>0</xdr:rowOff>
    </xdr:from>
    <xdr:to>
      <xdr:col>2</xdr:col>
      <xdr:colOff>476250</xdr:colOff>
      <xdr:row>1391</xdr:row>
      <xdr:rowOff>57150</xdr:rowOff>
    </xdr:to>
    <xdr:pic>
      <xdr:nvPicPr>
        <xdr:cNvPr id="1397" name="Picture 1396" descr="https://cdn.rivals.com/college_logo_thumbs/ohio-state_50x50.jpg">
          <a:hlinkClick xmlns:r="http://schemas.openxmlformats.org/officeDocument/2006/relationships" r:id="rId252"/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253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1390</xdr:row>
      <xdr:rowOff>0</xdr:rowOff>
    </xdr:from>
    <xdr:to>
      <xdr:col>2</xdr:col>
      <xdr:colOff>457200</xdr:colOff>
      <xdr:row>1392</xdr:row>
      <xdr:rowOff>28575</xdr:rowOff>
    </xdr:to>
    <xdr:pic>
      <xdr:nvPicPr>
        <xdr:cNvPr id="1398" name="Picture 1397" descr="https://cdn.rivals.com/college_logo_thumbs/georgia_50x50.jpg">
          <a:hlinkClick xmlns:r="http://schemas.openxmlformats.org/officeDocument/2006/relationships" r:id="rId254"/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034225"/>
          <a:ext cx="457200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1391</xdr:row>
      <xdr:rowOff>0</xdr:rowOff>
    </xdr:from>
    <xdr:to>
      <xdr:col>2</xdr:col>
      <xdr:colOff>476250</xdr:colOff>
      <xdr:row>1393</xdr:row>
      <xdr:rowOff>57150</xdr:rowOff>
    </xdr:to>
    <xdr:pic>
      <xdr:nvPicPr>
        <xdr:cNvPr id="1399" name="Picture 1398" descr="https://cdn.rivals.com/college_logo_thumbs/michigan_50x50.jpg">
          <a:hlinkClick xmlns:r="http://schemas.openxmlformats.org/officeDocument/2006/relationships" r:id="rId256"/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434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1392</xdr:row>
      <xdr:rowOff>0</xdr:rowOff>
    </xdr:from>
    <xdr:to>
      <xdr:col>2</xdr:col>
      <xdr:colOff>476250</xdr:colOff>
      <xdr:row>1394</xdr:row>
      <xdr:rowOff>57150</xdr:rowOff>
    </xdr:to>
    <xdr:pic>
      <xdr:nvPicPr>
        <xdr:cNvPr id="1400" name="Picture 1399" descr="https://cdn.rivals.com/college_logo_thumbs/florida-state_50x50.jpg">
          <a:hlinkClick xmlns:r="http://schemas.openxmlformats.org/officeDocument/2006/relationships" r:id="rId258"/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024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1393</xdr:row>
      <xdr:rowOff>0</xdr:rowOff>
    </xdr:from>
    <xdr:to>
      <xdr:col>2</xdr:col>
      <xdr:colOff>476250</xdr:colOff>
      <xdr:row>1395</xdr:row>
      <xdr:rowOff>57150</xdr:rowOff>
    </xdr:to>
    <xdr:pic>
      <xdr:nvPicPr>
        <xdr:cNvPr id="1401" name="Picture 1400" descr="https://cdn.rivals.com/college_logo_thumbs/usc_50x50.jpg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805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1394</xdr:row>
      <xdr:rowOff>0</xdr:rowOff>
    </xdr:from>
    <xdr:to>
      <xdr:col>2</xdr:col>
      <xdr:colOff>457200</xdr:colOff>
      <xdr:row>1396</xdr:row>
      <xdr:rowOff>28575</xdr:rowOff>
    </xdr:to>
    <xdr:pic>
      <xdr:nvPicPr>
        <xdr:cNvPr id="1402" name="Picture 1401" descr="https://cdn.rivals.com/college_logo_thumbs/oklahoma_50x50.jpg">
          <a:hlinkClick xmlns:r="http://schemas.openxmlformats.org/officeDocument/2006/relationships" r:id="rId262"/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015425"/>
          <a:ext cx="457200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1395</xdr:row>
      <xdr:rowOff>0</xdr:rowOff>
    </xdr:from>
    <xdr:to>
      <xdr:col>2</xdr:col>
      <xdr:colOff>476250</xdr:colOff>
      <xdr:row>1397</xdr:row>
      <xdr:rowOff>57150</xdr:rowOff>
    </xdr:to>
    <xdr:pic>
      <xdr:nvPicPr>
        <xdr:cNvPr id="1403" name="Picture 1402" descr="https://cdn.rivals.com/college_logo_thumbs/lsu_50x50.jpg">
          <a:hlinkClick xmlns:r="http://schemas.openxmlformats.org/officeDocument/2006/relationships" r:id="rId264"/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605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1396</xdr:row>
      <xdr:rowOff>0</xdr:rowOff>
    </xdr:from>
    <xdr:to>
      <xdr:col>2</xdr:col>
      <xdr:colOff>476250</xdr:colOff>
      <xdr:row>1398</xdr:row>
      <xdr:rowOff>57150</xdr:rowOff>
    </xdr:to>
    <xdr:pic>
      <xdr:nvPicPr>
        <xdr:cNvPr id="1404" name="Picture 1403" descr="https://cdn.rivals.com/college_logo_thumbs/florida_50x50.jpg">
          <a:hlinkClick xmlns:r="http://schemas.openxmlformats.org/officeDocument/2006/relationships" r:id="rId266"/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815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1397</xdr:row>
      <xdr:rowOff>0</xdr:rowOff>
    </xdr:from>
    <xdr:to>
      <xdr:col>2</xdr:col>
      <xdr:colOff>476250</xdr:colOff>
      <xdr:row>1399</xdr:row>
      <xdr:rowOff>57150</xdr:rowOff>
    </xdr:to>
    <xdr:pic>
      <xdr:nvPicPr>
        <xdr:cNvPr id="1405" name="Picture 1404" descr="https://cdn.rivals.com/college_logo_thumbs/texas-a-m_50x50.jpg">
          <a:hlinkClick xmlns:r="http://schemas.openxmlformats.org/officeDocument/2006/relationships" r:id="rId268"/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215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1398</xdr:row>
      <xdr:rowOff>0</xdr:rowOff>
    </xdr:from>
    <xdr:to>
      <xdr:col>2</xdr:col>
      <xdr:colOff>476250</xdr:colOff>
      <xdr:row>1400</xdr:row>
      <xdr:rowOff>57150</xdr:rowOff>
    </xdr:to>
    <xdr:pic>
      <xdr:nvPicPr>
        <xdr:cNvPr id="1406" name="Picture 1405" descr="https://cdn.rivals.com/college_logo_thumbs/miami-fl_50x50.jpg">
          <a:hlinkClick xmlns:r="http://schemas.openxmlformats.org/officeDocument/2006/relationships" r:id="rId270"/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996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1399</xdr:row>
      <xdr:rowOff>0</xdr:rowOff>
    </xdr:from>
    <xdr:to>
      <xdr:col>2</xdr:col>
      <xdr:colOff>466725</xdr:colOff>
      <xdr:row>1401</xdr:row>
      <xdr:rowOff>9525</xdr:rowOff>
    </xdr:to>
    <xdr:pic>
      <xdr:nvPicPr>
        <xdr:cNvPr id="1407" name="Picture 1406" descr="https://cdn.rivals.com/college_logo_thumbs/penn-state_50x50.jpg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587175"/>
          <a:ext cx="4667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1400</xdr:row>
      <xdr:rowOff>0</xdr:rowOff>
    </xdr:from>
    <xdr:to>
      <xdr:col>2</xdr:col>
      <xdr:colOff>476250</xdr:colOff>
      <xdr:row>1402</xdr:row>
      <xdr:rowOff>57150</xdr:rowOff>
    </xdr:to>
    <xdr:pic>
      <xdr:nvPicPr>
        <xdr:cNvPr id="1408" name="Picture 1407" descr="https://cdn.rivals.com/college_logo_thumbs/notre-dame_50x50.jpg">
          <a:hlinkClick xmlns:r="http://schemas.openxmlformats.org/officeDocument/2006/relationships" r:id="rId274"/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368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1401</xdr:row>
      <xdr:rowOff>0</xdr:rowOff>
    </xdr:from>
    <xdr:to>
      <xdr:col>2</xdr:col>
      <xdr:colOff>476250</xdr:colOff>
      <xdr:row>1403</xdr:row>
      <xdr:rowOff>57150</xdr:rowOff>
    </xdr:to>
    <xdr:pic>
      <xdr:nvPicPr>
        <xdr:cNvPr id="1409" name="Picture 1408" descr="https://cdn.rivals.com/college_logo_thumbs/auburn_50x50.jpg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149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1402</xdr:row>
      <xdr:rowOff>0</xdr:rowOff>
    </xdr:from>
    <xdr:to>
      <xdr:col>2</xdr:col>
      <xdr:colOff>476250</xdr:colOff>
      <xdr:row>1404</xdr:row>
      <xdr:rowOff>57150</xdr:rowOff>
    </xdr:to>
    <xdr:pic>
      <xdr:nvPicPr>
        <xdr:cNvPr id="1410" name="Picture 1409" descr="https://cdn.rivals.com/college_logo_thumbs/tennessee_50x50.jpg">
          <a:hlinkClick xmlns:r="http://schemas.openxmlformats.org/officeDocument/2006/relationships" r:id="rId278"/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549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1403</xdr:row>
      <xdr:rowOff>0</xdr:rowOff>
    </xdr:from>
    <xdr:to>
      <xdr:col>2</xdr:col>
      <xdr:colOff>447675</xdr:colOff>
      <xdr:row>1405</xdr:row>
      <xdr:rowOff>28575</xdr:rowOff>
    </xdr:to>
    <xdr:pic>
      <xdr:nvPicPr>
        <xdr:cNvPr id="1411" name="Picture 1410" descr="https://cdn.rivals.com/college_logo_thumbs/south-carolina_50x50.jpg">
          <a:hlinkClick xmlns:r="http://schemas.openxmlformats.org/officeDocument/2006/relationships" r:id="rId280"/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139875"/>
          <a:ext cx="4476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1404</xdr:row>
      <xdr:rowOff>0</xdr:rowOff>
    </xdr:from>
    <xdr:to>
      <xdr:col>2</xdr:col>
      <xdr:colOff>476250</xdr:colOff>
      <xdr:row>1406</xdr:row>
      <xdr:rowOff>57150</xdr:rowOff>
    </xdr:to>
    <xdr:pic>
      <xdr:nvPicPr>
        <xdr:cNvPr id="1412" name="Picture 1411" descr="https://cdn.rivals.com/college_logo_thumbs/maryland_50x50.jpg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920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1405</xdr:row>
      <xdr:rowOff>0</xdr:rowOff>
    </xdr:from>
    <xdr:to>
      <xdr:col>2</xdr:col>
      <xdr:colOff>476250</xdr:colOff>
      <xdr:row>1407</xdr:row>
      <xdr:rowOff>57150</xdr:rowOff>
    </xdr:to>
    <xdr:pic>
      <xdr:nvPicPr>
        <xdr:cNvPr id="1413" name="Picture 1412" descr="https://cdn.rivals.com/college_logo_thumbs/oregon_50x50.jpg">
          <a:hlinkClick xmlns:r="http://schemas.openxmlformats.org/officeDocument/2006/relationships" r:id="rId284"/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511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1406</xdr:row>
      <xdr:rowOff>0</xdr:rowOff>
    </xdr:from>
    <xdr:to>
      <xdr:col>2</xdr:col>
      <xdr:colOff>476250</xdr:colOff>
      <xdr:row>1408</xdr:row>
      <xdr:rowOff>57150</xdr:rowOff>
    </xdr:to>
    <xdr:pic>
      <xdr:nvPicPr>
        <xdr:cNvPr id="1414" name="Picture 1413" descr="https://cdn.rivals.com/college_logo_thumbs/stanford_50x50.jpg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911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1407</xdr:row>
      <xdr:rowOff>0</xdr:rowOff>
    </xdr:from>
    <xdr:to>
      <xdr:col>2</xdr:col>
      <xdr:colOff>476250</xdr:colOff>
      <xdr:row>1409</xdr:row>
      <xdr:rowOff>57150</xdr:rowOff>
    </xdr:to>
    <xdr:pic>
      <xdr:nvPicPr>
        <xdr:cNvPr id="1415" name="Picture 1414" descr="https://cdn.rivals.com/college_logo_thumbs/nebraska_50x50.jpg">
          <a:hlinkClick xmlns:r="http://schemas.openxmlformats.org/officeDocument/2006/relationships" r:id="rId288"/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9311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1408</xdr:row>
      <xdr:rowOff>0</xdr:rowOff>
    </xdr:from>
    <xdr:to>
      <xdr:col>2</xdr:col>
      <xdr:colOff>476250</xdr:colOff>
      <xdr:row>1410</xdr:row>
      <xdr:rowOff>57150</xdr:rowOff>
    </xdr:to>
    <xdr:pic>
      <xdr:nvPicPr>
        <xdr:cNvPr id="1416" name="Picture 1415" descr="https://cdn.rivals.com/college_logo_thumbs/ucla_50x50.jpg">
          <a:hlinkClick xmlns:r="http://schemas.openxmlformats.org/officeDocument/2006/relationships" r:id="rId290"/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9902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1409</xdr:row>
      <xdr:rowOff>0</xdr:rowOff>
    </xdr:from>
    <xdr:to>
      <xdr:col>2</xdr:col>
      <xdr:colOff>476250</xdr:colOff>
      <xdr:row>1411</xdr:row>
      <xdr:rowOff>57150</xdr:rowOff>
    </xdr:to>
    <xdr:pic>
      <xdr:nvPicPr>
        <xdr:cNvPr id="1417" name="Picture 1416" descr="https://cdn.rivals.com/college_logo_thumbs/clemson_50x50.jpg">
          <a:hlinkClick xmlns:r="http://schemas.openxmlformats.org/officeDocument/2006/relationships" r:id="rId292"/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302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1410</xdr:row>
      <xdr:rowOff>0</xdr:rowOff>
    </xdr:from>
    <xdr:to>
      <xdr:col>2</xdr:col>
      <xdr:colOff>476250</xdr:colOff>
      <xdr:row>1412</xdr:row>
      <xdr:rowOff>57150</xdr:rowOff>
    </xdr:to>
    <xdr:pic>
      <xdr:nvPicPr>
        <xdr:cNvPr id="1418" name="Picture 1417" descr="https://cdn.rivals.com/college_logo_thumbs/washington_50x50.jpg">
          <a:hlinkClick xmlns:r="http://schemas.openxmlformats.org/officeDocument/2006/relationships" r:id="rId294"/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892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1411</xdr:row>
      <xdr:rowOff>0</xdr:rowOff>
    </xdr:from>
    <xdr:to>
      <xdr:col>2</xdr:col>
      <xdr:colOff>476250</xdr:colOff>
      <xdr:row>1413</xdr:row>
      <xdr:rowOff>57150</xdr:rowOff>
    </xdr:to>
    <xdr:pic>
      <xdr:nvPicPr>
        <xdr:cNvPr id="1419" name="Picture 1418" descr="https://cdn.rivals.com/college_logo_thumbs/arkansas_50x50.jpg">
          <a:hlinkClick xmlns:r="http://schemas.openxmlformats.org/officeDocument/2006/relationships" r:id="rId296"/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483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1412</xdr:row>
      <xdr:rowOff>0</xdr:rowOff>
    </xdr:from>
    <xdr:to>
      <xdr:col>2</xdr:col>
      <xdr:colOff>476250</xdr:colOff>
      <xdr:row>1414</xdr:row>
      <xdr:rowOff>57150</xdr:rowOff>
    </xdr:to>
    <xdr:pic>
      <xdr:nvPicPr>
        <xdr:cNvPr id="1420" name="Picture 1419" descr="https://cdn.rivals.com/college_logo_thumbs/utah_50x50.jpg">
          <a:hlinkClick xmlns:r="http://schemas.openxmlformats.org/officeDocument/2006/relationships" r:id="rId298"/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883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1413</xdr:row>
      <xdr:rowOff>0</xdr:rowOff>
    </xdr:from>
    <xdr:to>
      <xdr:col>2</xdr:col>
      <xdr:colOff>476250</xdr:colOff>
      <xdr:row>1414</xdr:row>
      <xdr:rowOff>266700</xdr:rowOff>
    </xdr:to>
    <xdr:pic>
      <xdr:nvPicPr>
        <xdr:cNvPr id="1421" name="Picture 1420" descr="https://cdn.rivals.com/college_logo_thumbs/kentucky_50x50.jpg">
          <a:hlinkClick xmlns:r="http://schemas.openxmlformats.org/officeDocument/2006/relationships" r:id="rId300"/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092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1414</xdr:row>
      <xdr:rowOff>0</xdr:rowOff>
    </xdr:from>
    <xdr:to>
      <xdr:col>2</xdr:col>
      <xdr:colOff>476250</xdr:colOff>
      <xdr:row>1415</xdr:row>
      <xdr:rowOff>76200</xdr:rowOff>
    </xdr:to>
    <xdr:pic>
      <xdr:nvPicPr>
        <xdr:cNvPr id="1422" name="Picture 1421" descr="https://cdn.rivals.com/college_logo_thumbs/mississippi-state_50x50.jpg">
          <a:hlinkClick xmlns:r="http://schemas.openxmlformats.org/officeDocument/2006/relationships" r:id="rId302"/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492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1415</xdr:row>
      <xdr:rowOff>0</xdr:rowOff>
    </xdr:from>
    <xdr:to>
      <xdr:col>2</xdr:col>
      <xdr:colOff>476250</xdr:colOff>
      <xdr:row>1417</xdr:row>
      <xdr:rowOff>57150</xdr:rowOff>
    </xdr:to>
    <xdr:pic>
      <xdr:nvPicPr>
        <xdr:cNvPr id="1423" name="Picture 1422" descr="https://cdn.rivals.com/college_logo_thumbs/virginia-tech_50x50.jpg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464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1416</xdr:row>
      <xdr:rowOff>0</xdr:rowOff>
    </xdr:from>
    <xdr:to>
      <xdr:col>2</xdr:col>
      <xdr:colOff>476250</xdr:colOff>
      <xdr:row>1418</xdr:row>
      <xdr:rowOff>57150</xdr:rowOff>
    </xdr:to>
    <xdr:pic>
      <xdr:nvPicPr>
        <xdr:cNvPr id="1424" name="Picture 1423" descr="https://cdn.rivals.com/college_logo_thumbs/louisville_50x50.jpg">
          <a:hlinkClick xmlns:r="http://schemas.openxmlformats.org/officeDocument/2006/relationships" r:id="rId306"/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055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1417</xdr:row>
      <xdr:rowOff>0</xdr:rowOff>
    </xdr:from>
    <xdr:to>
      <xdr:col>2</xdr:col>
      <xdr:colOff>476250</xdr:colOff>
      <xdr:row>1419</xdr:row>
      <xdr:rowOff>57150</xdr:rowOff>
    </xdr:to>
    <xdr:pic>
      <xdr:nvPicPr>
        <xdr:cNvPr id="1425" name="Picture 1424" descr="https://cdn.rivals.com/college_logo_thumbs/north-carolina_50x50.jpg">
          <a:hlinkClick xmlns:r="http://schemas.openxmlformats.org/officeDocument/2006/relationships" r:id="rId308"/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645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1418</xdr:row>
      <xdr:rowOff>0</xdr:rowOff>
    </xdr:from>
    <xdr:to>
      <xdr:col>2</xdr:col>
      <xdr:colOff>476250</xdr:colOff>
      <xdr:row>1420</xdr:row>
      <xdr:rowOff>57150</xdr:rowOff>
    </xdr:to>
    <xdr:pic>
      <xdr:nvPicPr>
        <xdr:cNvPr id="1426" name="Picture 1425" descr="https://cdn.rivals.com/college_logo_thumbs/texas_50x50.jpg">
          <a:hlinkClick xmlns:r="http://schemas.openxmlformats.org/officeDocument/2006/relationships" r:id="rId310"/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426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1419</xdr:row>
      <xdr:rowOff>0</xdr:rowOff>
    </xdr:from>
    <xdr:to>
      <xdr:col>2</xdr:col>
      <xdr:colOff>476250</xdr:colOff>
      <xdr:row>1421</xdr:row>
      <xdr:rowOff>57150</xdr:rowOff>
    </xdr:to>
    <xdr:pic>
      <xdr:nvPicPr>
        <xdr:cNvPr id="1427" name="Picture 1426" descr="https://cdn.rivals.com/college_logo_thumbs/colorado_50x50.jpg">
          <a:hlinkClick xmlns:r="http://schemas.openxmlformats.org/officeDocument/2006/relationships" r:id="rId312"/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826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1420</xdr:row>
      <xdr:rowOff>0</xdr:rowOff>
    </xdr:from>
    <xdr:to>
      <xdr:col>2</xdr:col>
      <xdr:colOff>476250</xdr:colOff>
      <xdr:row>1422</xdr:row>
      <xdr:rowOff>57150</xdr:rowOff>
    </xdr:to>
    <xdr:pic>
      <xdr:nvPicPr>
        <xdr:cNvPr id="1428" name="Picture 1427" descr="https://cdn.rivals.com/college_logo_thumbs/michigan-state_50x50.jpg">
          <a:hlinkClick xmlns:r="http://schemas.openxmlformats.org/officeDocument/2006/relationships" r:id="rId314"/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226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1421</xdr:row>
      <xdr:rowOff>0</xdr:rowOff>
    </xdr:from>
    <xdr:to>
      <xdr:col>2</xdr:col>
      <xdr:colOff>476250</xdr:colOff>
      <xdr:row>1423</xdr:row>
      <xdr:rowOff>57150</xdr:rowOff>
    </xdr:to>
    <xdr:pic>
      <xdr:nvPicPr>
        <xdr:cNvPr id="1429" name="Picture 1428" descr="https://cdn.rivals.com/college_logo_thumbs/baylor_50x50.jpg">
          <a:hlinkClick xmlns:r="http://schemas.openxmlformats.org/officeDocument/2006/relationships" r:id="rId316"/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198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1422</xdr:row>
      <xdr:rowOff>0</xdr:rowOff>
    </xdr:from>
    <xdr:to>
      <xdr:col>2</xdr:col>
      <xdr:colOff>476250</xdr:colOff>
      <xdr:row>1423</xdr:row>
      <xdr:rowOff>266700</xdr:rowOff>
    </xdr:to>
    <xdr:pic>
      <xdr:nvPicPr>
        <xdr:cNvPr id="1430" name="Picture 1429" descr="https://cdn.rivals.com/college_logo_thumbs/wisconsin_50x50.jpg">
          <a:hlinkClick xmlns:r="http://schemas.openxmlformats.org/officeDocument/2006/relationships" r:id="rId318"/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598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1423</xdr:row>
      <xdr:rowOff>0</xdr:rowOff>
    </xdr:from>
    <xdr:to>
      <xdr:col>2</xdr:col>
      <xdr:colOff>476250</xdr:colOff>
      <xdr:row>1424</xdr:row>
      <xdr:rowOff>76200</xdr:rowOff>
    </xdr:to>
    <xdr:pic>
      <xdr:nvPicPr>
        <xdr:cNvPr id="1431" name="Picture 1430" descr="https://cdn.rivals.com/college_logo_thumbs/oklahoma-state_50x50.jpg">
          <a:hlinkClick xmlns:r="http://schemas.openxmlformats.org/officeDocument/2006/relationships" r:id="rId320"/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188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1424</xdr:row>
      <xdr:rowOff>0</xdr:rowOff>
    </xdr:from>
    <xdr:to>
      <xdr:col>2</xdr:col>
      <xdr:colOff>476250</xdr:colOff>
      <xdr:row>1426</xdr:row>
      <xdr:rowOff>57150</xdr:rowOff>
    </xdr:to>
    <xdr:pic>
      <xdr:nvPicPr>
        <xdr:cNvPr id="1432" name="Picture 1431" descr="https://cdn.rivals.com/college_logo_thumbs/arizona_50x50.jpg">
          <a:hlinkClick xmlns:r="http://schemas.openxmlformats.org/officeDocument/2006/relationships" r:id="rId322"/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160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1425</xdr:row>
      <xdr:rowOff>0</xdr:rowOff>
    </xdr:from>
    <xdr:to>
      <xdr:col>2</xdr:col>
      <xdr:colOff>476250</xdr:colOff>
      <xdr:row>1427</xdr:row>
      <xdr:rowOff>57150</xdr:rowOff>
    </xdr:to>
    <xdr:pic>
      <xdr:nvPicPr>
        <xdr:cNvPr id="1433" name="Picture 1432" descr="https://cdn.rivals.com/college_logo_thumbs/pittsburgh_50x50.jpg">
          <a:hlinkClick xmlns:r="http://schemas.openxmlformats.org/officeDocument/2006/relationships" r:id="rId324"/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560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1426</xdr:row>
      <xdr:rowOff>0</xdr:rowOff>
    </xdr:from>
    <xdr:to>
      <xdr:col>2</xdr:col>
      <xdr:colOff>476250</xdr:colOff>
      <xdr:row>1428</xdr:row>
      <xdr:rowOff>57150</xdr:rowOff>
    </xdr:to>
    <xdr:pic>
      <xdr:nvPicPr>
        <xdr:cNvPr id="1434" name="Picture 1433" descr="https://cdn.rivals.com/college_logo_thumbs/mississippi_50x50.jpg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151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1427</xdr:row>
      <xdr:rowOff>0</xdr:rowOff>
    </xdr:from>
    <xdr:to>
      <xdr:col>2</xdr:col>
      <xdr:colOff>476250</xdr:colOff>
      <xdr:row>1429</xdr:row>
      <xdr:rowOff>57150</xdr:rowOff>
    </xdr:to>
    <xdr:pic>
      <xdr:nvPicPr>
        <xdr:cNvPr id="1435" name="Picture 1434" descr="https://cdn.rivals.com/college_logo_thumbs/iowa_50x50.jpg">
          <a:hlinkClick xmlns:r="http://schemas.openxmlformats.org/officeDocument/2006/relationships" r:id="rId328"/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741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1428</xdr:row>
      <xdr:rowOff>0</xdr:rowOff>
    </xdr:from>
    <xdr:to>
      <xdr:col>2</xdr:col>
      <xdr:colOff>476250</xdr:colOff>
      <xdr:row>1430</xdr:row>
      <xdr:rowOff>57150</xdr:rowOff>
    </xdr:to>
    <xdr:pic>
      <xdr:nvPicPr>
        <xdr:cNvPr id="1436" name="Picture 1435" descr="https://cdn.rivals.com/college_logo_thumbs/georgia-tech_50x50.jpg">
          <a:hlinkClick xmlns:r="http://schemas.openxmlformats.org/officeDocument/2006/relationships" r:id="rId330"/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141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1429</xdr:row>
      <xdr:rowOff>0</xdr:rowOff>
    </xdr:from>
    <xdr:to>
      <xdr:col>2</xdr:col>
      <xdr:colOff>476250</xdr:colOff>
      <xdr:row>1431</xdr:row>
      <xdr:rowOff>57150</xdr:rowOff>
    </xdr:to>
    <xdr:pic>
      <xdr:nvPicPr>
        <xdr:cNvPr id="1437" name="Picture 1436" descr="https://cdn.rivals.com/college_logo_thumbs/tcu_50x50.jpg">
          <a:hlinkClick xmlns:r="http://schemas.openxmlformats.org/officeDocument/2006/relationships" r:id="rId332"/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732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1430</xdr:row>
      <xdr:rowOff>0</xdr:rowOff>
    </xdr:from>
    <xdr:to>
      <xdr:col>2</xdr:col>
      <xdr:colOff>476250</xdr:colOff>
      <xdr:row>1432</xdr:row>
      <xdr:rowOff>57150</xdr:rowOff>
    </xdr:to>
    <xdr:pic>
      <xdr:nvPicPr>
        <xdr:cNvPr id="1438" name="Picture 1437" descr="https://cdn.rivals.com/college_logo_thumbs/rutgers_50x50.jpg">
          <a:hlinkClick xmlns:r="http://schemas.openxmlformats.org/officeDocument/2006/relationships" r:id="rId334"/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941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1431</xdr:row>
      <xdr:rowOff>0</xdr:rowOff>
    </xdr:from>
    <xdr:to>
      <xdr:col>2</xdr:col>
      <xdr:colOff>476250</xdr:colOff>
      <xdr:row>1433</xdr:row>
      <xdr:rowOff>57150</xdr:rowOff>
    </xdr:to>
    <xdr:pic>
      <xdr:nvPicPr>
        <xdr:cNvPr id="1439" name="Picture 1438" descr="https://cdn.rivals.com/college_logo_thumbs/iowa-state_50x50.jpg">
          <a:hlinkClick xmlns:r="http://schemas.openxmlformats.org/officeDocument/2006/relationships" r:id="rId336"/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341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1432</xdr:row>
      <xdr:rowOff>0</xdr:rowOff>
    </xdr:from>
    <xdr:to>
      <xdr:col>2</xdr:col>
      <xdr:colOff>476250</xdr:colOff>
      <xdr:row>1434</xdr:row>
      <xdr:rowOff>57150</xdr:rowOff>
    </xdr:to>
    <xdr:pic>
      <xdr:nvPicPr>
        <xdr:cNvPr id="1440" name="Picture 1439" descr="https://cdn.rivals.com/college_logo_thumbs/oregon-state_50x50.jpg">
          <a:hlinkClick xmlns:r="http://schemas.openxmlformats.org/officeDocument/2006/relationships" r:id="rId338"/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122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1433</xdr:row>
      <xdr:rowOff>0</xdr:rowOff>
    </xdr:from>
    <xdr:to>
      <xdr:col>2</xdr:col>
      <xdr:colOff>476250</xdr:colOff>
      <xdr:row>1435</xdr:row>
      <xdr:rowOff>57150</xdr:rowOff>
    </xdr:to>
    <xdr:pic>
      <xdr:nvPicPr>
        <xdr:cNvPr id="1441" name="Picture 1440" descr="https://cdn.rivals.com/college_logo_thumbs/duke_50x50.jpg">
          <a:hlinkClick xmlns:r="http://schemas.openxmlformats.org/officeDocument/2006/relationships" r:id="rId340"/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903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1434</xdr:row>
      <xdr:rowOff>0</xdr:rowOff>
    </xdr:from>
    <xdr:to>
      <xdr:col>2</xdr:col>
      <xdr:colOff>476250</xdr:colOff>
      <xdr:row>1436</xdr:row>
      <xdr:rowOff>57150</xdr:rowOff>
    </xdr:to>
    <xdr:pic>
      <xdr:nvPicPr>
        <xdr:cNvPr id="1442" name="Picture 1441" descr="https://cdn.rivals.com/college_logo_thumbs/texas-tech_50x50.jpg">
          <a:hlinkClick xmlns:r="http://schemas.openxmlformats.org/officeDocument/2006/relationships" r:id="rId342"/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303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1435</xdr:row>
      <xdr:rowOff>0</xdr:rowOff>
    </xdr:from>
    <xdr:to>
      <xdr:col>2</xdr:col>
      <xdr:colOff>476250</xdr:colOff>
      <xdr:row>1437</xdr:row>
      <xdr:rowOff>57150</xdr:rowOff>
    </xdr:to>
    <xdr:pic>
      <xdr:nvPicPr>
        <xdr:cNvPr id="1443" name="Picture 1442" descr="https://cdn.rivals.com/college_logo_thumbs/illinois_50x50.jpg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894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1436</xdr:row>
      <xdr:rowOff>0</xdr:rowOff>
    </xdr:from>
    <xdr:to>
      <xdr:col>2</xdr:col>
      <xdr:colOff>476250</xdr:colOff>
      <xdr:row>1438</xdr:row>
      <xdr:rowOff>57150</xdr:rowOff>
    </xdr:to>
    <xdr:pic>
      <xdr:nvPicPr>
        <xdr:cNvPr id="1444" name="Picture 1443" descr="https://cdn.rivals.com/college_logo_thumbs/missouri_50x50.jpg">
          <a:hlinkClick xmlns:r="http://schemas.openxmlformats.org/officeDocument/2006/relationships" r:id="rId346"/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294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1437</xdr:row>
      <xdr:rowOff>0</xdr:rowOff>
    </xdr:from>
    <xdr:to>
      <xdr:col>2</xdr:col>
      <xdr:colOff>476250</xdr:colOff>
      <xdr:row>1438</xdr:row>
      <xdr:rowOff>266700</xdr:rowOff>
    </xdr:to>
    <xdr:pic>
      <xdr:nvPicPr>
        <xdr:cNvPr id="1445" name="Picture 1444" descr="https://cdn.rivals.com/college_logo_thumbs/arizona-state_50x50.jpg">
          <a:hlinkClick xmlns:r="http://schemas.openxmlformats.org/officeDocument/2006/relationships" r:id="rId348"/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694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1438</xdr:row>
      <xdr:rowOff>0</xdr:rowOff>
    </xdr:from>
    <xdr:to>
      <xdr:col>2</xdr:col>
      <xdr:colOff>476250</xdr:colOff>
      <xdr:row>1439</xdr:row>
      <xdr:rowOff>76200</xdr:rowOff>
    </xdr:to>
    <xdr:pic>
      <xdr:nvPicPr>
        <xdr:cNvPr id="1446" name="Picture 1445" descr="https://cdn.rivals.com/college_logo_thumbs/washington-state_50x50.jpg">
          <a:hlinkClick xmlns:r="http://schemas.openxmlformats.org/officeDocument/2006/relationships" r:id="rId350"/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475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1439</xdr:row>
      <xdr:rowOff>0</xdr:rowOff>
    </xdr:from>
    <xdr:to>
      <xdr:col>2</xdr:col>
      <xdr:colOff>476250</xdr:colOff>
      <xdr:row>1440</xdr:row>
      <xdr:rowOff>266700</xdr:rowOff>
    </xdr:to>
    <xdr:pic>
      <xdr:nvPicPr>
        <xdr:cNvPr id="1447" name="Picture 1446" descr="https://cdn.rivals.com/college_logo_thumbs/west-virginia_50x50.jpg">
          <a:hlinkClick xmlns:r="http://schemas.openxmlformats.org/officeDocument/2006/relationships" r:id="rId352"/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7447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1440</xdr:row>
      <xdr:rowOff>0</xdr:rowOff>
    </xdr:from>
    <xdr:to>
      <xdr:col>2</xdr:col>
      <xdr:colOff>476250</xdr:colOff>
      <xdr:row>1441</xdr:row>
      <xdr:rowOff>76200</xdr:rowOff>
    </xdr:to>
    <xdr:pic>
      <xdr:nvPicPr>
        <xdr:cNvPr id="1448" name="Picture 1447" descr="https://cdn.rivals.com/college_logo_thumbs/north-carolina-state_50x50.jpg">
          <a:hlinkClick xmlns:r="http://schemas.openxmlformats.org/officeDocument/2006/relationships" r:id="rId354"/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228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1441</xdr:row>
      <xdr:rowOff>0</xdr:rowOff>
    </xdr:from>
    <xdr:to>
      <xdr:col>2</xdr:col>
      <xdr:colOff>476250</xdr:colOff>
      <xdr:row>1443</xdr:row>
      <xdr:rowOff>57150</xdr:rowOff>
    </xdr:to>
    <xdr:pic>
      <xdr:nvPicPr>
        <xdr:cNvPr id="1449" name="Picture 1448" descr="https://cdn.rivals.com/college_logo_thumbs/ucf_50x50.jpg">
          <a:hlinkClick xmlns:r="http://schemas.openxmlformats.org/officeDocument/2006/relationships" r:id="rId356"/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390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1442</xdr:row>
      <xdr:rowOff>0</xdr:rowOff>
    </xdr:from>
    <xdr:to>
      <xdr:col>2</xdr:col>
      <xdr:colOff>476250</xdr:colOff>
      <xdr:row>1444</xdr:row>
      <xdr:rowOff>57150</xdr:rowOff>
    </xdr:to>
    <xdr:pic>
      <xdr:nvPicPr>
        <xdr:cNvPr id="1450" name="Picture 1449" descr="https://cdn.rivals.com/college_logo_thumbs/northwestern_50x50.jpg">
          <a:hlinkClick xmlns:r="http://schemas.openxmlformats.org/officeDocument/2006/relationships" r:id="rId358"/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599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1443</xdr:row>
      <xdr:rowOff>0</xdr:rowOff>
    </xdr:from>
    <xdr:to>
      <xdr:col>2</xdr:col>
      <xdr:colOff>476250</xdr:colOff>
      <xdr:row>1445</xdr:row>
      <xdr:rowOff>57150</xdr:rowOff>
    </xdr:to>
    <xdr:pic>
      <xdr:nvPicPr>
        <xdr:cNvPr id="1451" name="Picture 1450" descr="https://cdn.rivals.com/college_logo_thumbs/minnesota_50x50.jpg">
          <a:hlinkClick xmlns:r="http://schemas.openxmlformats.org/officeDocument/2006/relationships" r:id="rId360"/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380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1444</xdr:row>
      <xdr:rowOff>0</xdr:rowOff>
    </xdr:from>
    <xdr:to>
      <xdr:col>2</xdr:col>
      <xdr:colOff>476250</xdr:colOff>
      <xdr:row>1446</xdr:row>
      <xdr:rowOff>57150</xdr:rowOff>
    </xdr:to>
    <xdr:pic>
      <xdr:nvPicPr>
        <xdr:cNvPr id="1452" name="Picture 1451" descr="https://cdn.rivals.com/college_logo_thumbs/kansas_50x50.jpg">
          <a:hlinkClick xmlns:r="http://schemas.openxmlformats.org/officeDocument/2006/relationships" r:id="rId362"/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971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1445</xdr:row>
      <xdr:rowOff>0</xdr:rowOff>
    </xdr:from>
    <xdr:to>
      <xdr:col>2</xdr:col>
      <xdr:colOff>476250</xdr:colOff>
      <xdr:row>1447</xdr:row>
      <xdr:rowOff>57150</xdr:rowOff>
    </xdr:to>
    <xdr:pic>
      <xdr:nvPicPr>
        <xdr:cNvPr id="1453" name="Picture 1452" descr="https://cdn.rivals.com/college_logo_thumbs/syracuse_50x50.jpg">
          <a:hlinkClick xmlns:r="http://schemas.openxmlformats.org/officeDocument/2006/relationships" r:id="rId364"/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371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1446</xdr:row>
      <xdr:rowOff>0</xdr:rowOff>
    </xdr:from>
    <xdr:to>
      <xdr:col>2</xdr:col>
      <xdr:colOff>476250</xdr:colOff>
      <xdr:row>1448</xdr:row>
      <xdr:rowOff>57150</xdr:rowOff>
    </xdr:to>
    <xdr:pic>
      <xdr:nvPicPr>
        <xdr:cNvPr id="1454" name="Picture 1453" descr="https://cdn.rivals.com/college_logo_thumbs/vanderbilt_50x50.jpg">
          <a:hlinkClick xmlns:r="http://schemas.openxmlformats.org/officeDocument/2006/relationships" r:id="rId366"/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771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1447</xdr:row>
      <xdr:rowOff>0</xdr:rowOff>
    </xdr:from>
    <xdr:to>
      <xdr:col>2</xdr:col>
      <xdr:colOff>476250</xdr:colOff>
      <xdr:row>1449</xdr:row>
      <xdr:rowOff>57150</xdr:rowOff>
    </xdr:to>
    <xdr:pic>
      <xdr:nvPicPr>
        <xdr:cNvPr id="1455" name="Picture 1454" descr="https://cdn.rivals.com/college_logo_thumbs/virginia_50x50.jpg">
          <a:hlinkClick xmlns:r="http://schemas.openxmlformats.org/officeDocument/2006/relationships" r:id="rId368"/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362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1448</xdr:row>
      <xdr:rowOff>0</xdr:rowOff>
    </xdr:from>
    <xdr:to>
      <xdr:col>2</xdr:col>
      <xdr:colOff>476250</xdr:colOff>
      <xdr:row>1450</xdr:row>
      <xdr:rowOff>57150</xdr:rowOff>
    </xdr:to>
    <xdr:pic>
      <xdr:nvPicPr>
        <xdr:cNvPr id="1456" name="Picture 1455" descr="https://cdn.rivals.com/college_logo_thumbs/cincinnati_50x50.jpg">
          <a:hlinkClick xmlns:r="http://schemas.openxmlformats.org/officeDocument/2006/relationships" r:id="rId370"/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762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1449</xdr:row>
      <xdr:rowOff>0</xdr:rowOff>
    </xdr:from>
    <xdr:to>
      <xdr:col>2</xdr:col>
      <xdr:colOff>476250</xdr:colOff>
      <xdr:row>1451</xdr:row>
      <xdr:rowOff>57150</xdr:rowOff>
    </xdr:to>
    <xdr:pic>
      <xdr:nvPicPr>
        <xdr:cNvPr id="1457" name="Picture 1456" descr="https://cdn.rivals.com/college_logo_thumbs/kansas-state_50x50.jpg">
          <a:hlinkClick xmlns:r="http://schemas.openxmlformats.org/officeDocument/2006/relationships" r:id="rId372"/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352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1450</xdr:row>
      <xdr:rowOff>0</xdr:rowOff>
    </xdr:from>
    <xdr:to>
      <xdr:col>2</xdr:col>
      <xdr:colOff>476250</xdr:colOff>
      <xdr:row>1452</xdr:row>
      <xdr:rowOff>57150</xdr:rowOff>
    </xdr:to>
    <xdr:pic>
      <xdr:nvPicPr>
        <xdr:cNvPr id="1458" name="Picture 1457" descr="https://cdn.rivals.com/college_logo_thumbs/brigham-young_50x50.jpg">
          <a:hlinkClick xmlns:r="http://schemas.openxmlformats.org/officeDocument/2006/relationships" r:id="rId374"/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4133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1451</xdr:row>
      <xdr:rowOff>0</xdr:rowOff>
    </xdr:from>
    <xdr:to>
      <xdr:col>2</xdr:col>
      <xdr:colOff>476250</xdr:colOff>
      <xdr:row>1453</xdr:row>
      <xdr:rowOff>57150</xdr:rowOff>
    </xdr:to>
    <xdr:pic>
      <xdr:nvPicPr>
        <xdr:cNvPr id="1459" name="Picture 1458" descr="https://cdn.rivals.com/college_logo_thumbs/memphis_50x50.jpg">
          <a:hlinkClick xmlns:r="http://schemas.openxmlformats.org/officeDocument/2006/relationships" r:id="rId376"/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4914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1452</xdr:row>
      <xdr:rowOff>0</xdr:rowOff>
    </xdr:from>
    <xdr:to>
      <xdr:col>2</xdr:col>
      <xdr:colOff>476250</xdr:colOff>
      <xdr:row>1454</xdr:row>
      <xdr:rowOff>57150</xdr:rowOff>
    </xdr:to>
    <xdr:pic>
      <xdr:nvPicPr>
        <xdr:cNvPr id="1460" name="Picture 1459" descr="https://cdn.rivals.com/college_logo_thumbs/indiana_50x50.jpg">
          <a:hlinkClick xmlns:r="http://schemas.openxmlformats.org/officeDocument/2006/relationships" r:id="rId378"/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505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1453</xdr:row>
      <xdr:rowOff>0</xdr:rowOff>
    </xdr:from>
    <xdr:to>
      <xdr:col>2</xdr:col>
      <xdr:colOff>476250</xdr:colOff>
      <xdr:row>1455</xdr:row>
      <xdr:rowOff>57150</xdr:rowOff>
    </xdr:to>
    <xdr:pic>
      <xdr:nvPicPr>
        <xdr:cNvPr id="1461" name="Picture 1460" descr="https://cdn.rivals.com/college_logo_thumbs/boise-state_50x50.jpg">
          <a:hlinkClick xmlns:r="http://schemas.openxmlformats.org/officeDocument/2006/relationships" r:id="rId380"/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905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1454</xdr:row>
      <xdr:rowOff>0</xdr:rowOff>
    </xdr:from>
    <xdr:to>
      <xdr:col>2</xdr:col>
      <xdr:colOff>476250</xdr:colOff>
      <xdr:row>1456</xdr:row>
      <xdr:rowOff>57150</xdr:rowOff>
    </xdr:to>
    <xdr:pic>
      <xdr:nvPicPr>
        <xdr:cNvPr id="1462" name="Picture 1461" descr="https://cdn.rivals.com/college_logo_thumbs/boston-college_50x50.jpg">
          <a:hlinkClick xmlns:r="http://schemas.openxmlformats.org/officeDocument/2006/relationships" r:id="rId382"/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686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1455</xdr:row>
      <xdr:rowOff>0</xdr:rowOff>
    </xdr:from>
    <xdr:to>
      <xdr:col>2</xdr:col>
      <xdr:colOff>476250</xdr:colOff>
      <xdr:row>1457</xdr:row>
      <xdr:rowOff>57150</xdr:rowOff>
    </xdr:to>
    <xdr:pic>
      <xdr:nvPicPr>
        <xdr:cNvPr id="1463" name="Picture 1462" descr="https://cdn.rivals.com/college_logo_thumbs/purdue_50x50.jpg">
          <a:hlinkClick xmlns:r="http://schemas.openxmlformats.org/officeDocument/2006/relationships" r:id="rId384"/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467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1456</xdr:row>
      <xdr:rowOff>0</xdr:rowOff>
    </xdr:from>
    <xdr:to>
      <xdr:col>2</xdr:col>
      <xdr:colOff>476250</xdr:colOff>
      <xdr:row>1458</xdr:row>
      <xdr:rowOff>57150</xdr:rowOff>
    </xdr:to>
    <xdr:pic>
      <xdr:nvPicPr>
        <xdr:cNvPr id="1464" name="Picture 1463" descr="https://cdn.rivals.com/college_logo_thumbs/south-florida_50x50.jpg">
          <a:hlinkClick xmlns:r="http://schemas.openxmlformats.org/officeDocument/2006/relationships" r:id="rId386"/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867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1457</xdr:row>
      <xdr:rowOff>0</xdr:rowOff>
    </xdr:from>
    <xdr:to>
      <xdr:col>2</xdr:col>
      <xdr:colOff>476250</xdr:colOff>
      <xdr:row>1458</xdr:row>
      <xdr:rowOff>266700</xdr:rowOff>
    </xdr:to>
    <xdr:pic>
      <xdr:nvPicPr>
        <xdr:cNvPr id="1465" name="Picture 1464" descr="https://cdn.rivals.com/college_logo_thumbs/east-carolina_50x50.jpg">
          <a:hlinkClick xmlns:r="http://schemas.openxmlformats.org/officeDocument/2006/relationships" r:id="rId388"/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648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1458</xdr:row>
      <xdr:rowOff>0</xdr:rowOff>
    </xdr:from>
    <xdr:to>
      <xdr:col>2</xdr:col>
      <xdr:colOff>476250</xdr:colOff>
      <xdr:row>1459</xdr:row>
      <xdr:rowOff>76200</xdr:rowOff>
    </xdr:to>
    <xdr:pic>
      <xdr:nvPicPr>
        <xdr:cNvPr id="1466" name="Picture 1465" descr="https://cdn.rivals.com/college_logo_thumbs/texas-san-antonio_50x50.jpg">
          <a:hlinkClick xmlns:r="http://schemas.openxmlformats.org/officeDocument/2006/relationships" r:id="rId390"/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239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1459</xdr:row>
      <xdr:rowOff>0</xdr:rowOff>
    </xdr:from>
    <xdr:to>
      <xdr:col>2</xdr:col>
      <xdr:colOff>476250</xdr:colOff>
      <xdr:row>1460</xdr:row>
      <xdr:rowOff>76200</xdr:rowOff>
    </xdr:to>
    <xdr:pic>
      <xdr:nvPicPr>
        <xdr:cNvPr id="1467" name="Picture 1466" descr="https://cdn.rivals.com/college_logo_thumbs/san-diego-state_50x50.jpg">
          <a:hlinkClick xmlns:r="http://schemas.openxmlformats.org/officeDocument/2006/relationships" r:id="rId392"/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210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1460</xdr:row>
      <xdr:rowOff>0</xdr:rowOff>
    </xdr:from>
    <xdr:to>
      <xdr:col>2</xdr:col>
      <xdr:colOff>476250</xdr:colOff>
      <xdr:row>1462</xdr:row>
      <xdr:rowOff>57150</xdr:rowOff>
    </xdr:to>
    <xdr:pic>
      <xdr:nvPicPr>
        <xdr:cNvPr id="1468" name="Picture 1467" descr="https://cdn.rivals.com/college_logo_thumbs/southern-miss_50x50.jpg">
          <a:hlinkClick xmlns:r="http://schemas.openxmlformats.org/officeDocument/2006/relationships" r:id="rId394"/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182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1461</xdr:row>
      <xdr:rowOff>0</xdr:rowOff>
    </xdr:from>
    <xdr:to>
      <xdr:col>2</xdr:col>
      <xdr:colOff>476250</xdr:colOff>
      <xdr:row>1463</xdr:row>
      <xdr:rowOff>57150</xdr:rowOff>
    </xdr:to>
    <xdr:pic>
      <xdr:nvPicPr>
        <xdr:cNvPr id="1469" name="Picture 1468" descr="https://cdn.rivals.com/college_logo_thumbs/wake-forest_50x50.jpg">
          <a:hlinkClick xmlns:r="http://schemas.openxmlformats.org/officeDocument/2006/relationships" r:id="rId396"/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772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1462</xdr:row>
      <xdr:rowOff>0</xdr:rowOff>
    </xdr:from>
    <xdr:to>
      <xdr:col>2</xdr:col>
      <xdr:colOff>476250</xdr:colOff>
      <xdr:row>1463</xdr:row>
      <xdr:rowOff>266700</xdr:rowOff>
    </xdr:to>
    <xdr:pic>
      <xdr:nvPicPr>
        <xdr:cNvPr id="1470" name="Picture 1469" descr="https://cdn.rivals.com/college_logo_thumbs/california_50x50.jpg">
          <a:hlinkClick xmlns:r="http://schemas.openxmlformats.org/officeDocument/2006/relationships" r:id="rId398"/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553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1463</xdr:row>
      <xdr:rowOff>0</xdr:rowOff>
    </xdr:from>
    <xdr:to>
      <xdr:col>2</xdr:col>
      <xdr:colOff>476250</xdr:colOff>
      <xdr:row>1464</xdr:row>
      <xdr:rowOff>76200</xdr:rowOff>
    </xdr:to>
    <xdr:pic>
      <xdr:nvPicPr>
        <xdr:cNvPr id="1471" name="Picture 1470" descr="https://cdn.rivals.com/college_logo_thumbs/florida-atlantic_50x50.jpg">
          <a:hlinkClick xmlns:r="http://schemas.openxmlformats.org/officeDocument/2006/relationships" r:id="rId400"/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144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1464</xdr:row>
      <xdr:rowOff>0</xdr:rowOff>
    </xdr:from>
    <xdr:to>
      <xdr:col>2</xdr:col>
      <xdr:colOff>476250</xdr:colOff>
      <xdr:row>1466</xdr:row>
      <xdr:rowOff>57150</xdr:rowOff>
    </xdr:to>
    <xdr:pic>
      <xdr:nvPicPr>
        <xdr:cNvPr id="1472" name="Picture 1471" descr="https://cdn.rivals.com/college_logo_thumbs/houston_50x50.jpg">
          <a:hlinkClick xmlns:r="http://schemas.openxmlformats.org/officeDocument/2006/relationships" r:id="rId402"/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925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1465</xdr:row>
      <xdr:rowOff>0</xdr:rowOff>
    </xdr:from>
    <xdr:to>
      <xdr:col>2</xdr:col>
      <xdr:colOff>476250</xdr:colOff>
      <xdr:row>1466</xdr:row>
      <xdr:rowOff>266700</xdr:rowOff>
    </xdr:to>
    <xdr:pic>
      <xdr:nvPicPr>
        <xdr:cNvPr id="1473" name="Picture 1472" descr="https://cdn.rivals.com/college_logo_thumbs/navy_50x50.jpg">
          <a:hlinkClick xmlns:r="http://schemas.openxmlformats.org/officeDocument/2006/relationships" r:id="rId404"/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325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1466</xdr:row>
      <xdr:rowOff>0</xdr:rowOff>
    </xdr:from>
    <xdr:to>
      <xdr:col>2</xdr:col>
      <xdr:colOff>476250</xdr:colOff>
      <xdr:row>1466</xdr:row>
      <xdr:rowOff>476250</xdr:rowOff>
    </xdr:to>
    <xdr:pic>
      <xdr:nvPicPr>
        <xdr:cNvPr id="1474" name="Picture 1473" descr="https://cdn.rivals.com/college_logo_thumbs/middle-tennessee-state_50x50.jpg">
          <a:hlinkClick xmlns:r="http://schemas.openxmlformats.org/officeDocument/2006/relationships" r:id="rId406"/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725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1467</xdr:row>
      <xdr:rowOff>0</xdr:rowOff>
    </xdr:from>
    <xdr:to>
      <xdr:col>2</xdr:col>
      <xdr:colOff>476250</xdr:colOff>
      <xdr:row>1469</xdr:row>
      <xdr:rowOff>57150</xdr:rowOff>
    </xdr:to>
    <xdr:pic>
      <xdr:nvPicPr>
        <xdr:cNvPr id="1475" name="Picture 1474" descr="https://cdn.rivals.com/college_logo_thumbs/toledo_50x50.jpg">
          <a:hlinkClick xmlns:r="http://schemas.openxmlformats.org/officeDocument/2006/relationships" r:id="rId408"/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078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1468</xdr:row>
      <xdr:rowOff>0</xdr:rowOff>
    </xdr:from>
    <xdr:to>
      <xdr:col>2</xdr:col>
      <xdr:colOff>476250</xdr:colOff>
      <xdr:row>1470</xdr:row>
      <xdr:rowOff>57150</xdr:rowOff>
    </xdr:to>
    <xdr:pic>
      <xdr:nvPicPr>
        <xdr:cNvPr id="1476" name="Picture 1475" descr="https://cdn.rivals.com/college_logo_thumbs/tulsa_50x50.jpg">
          <a:hlinkClick xmlns:r="http://schemas.openxmlformats.org/officeDocument/2006/relationships" r:id="rId410"/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478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1469</xdr:row>
      <xdr:rowOff>0</xdr:rowOff>
    </xdr:from>
    <xdr:to>
      <xdr:col>2</xdr:col>
      <xdr:colOff>476250</xdr:colOff>
      <xdr:row>1471</xdr:row>
      <xdr:rowOff>57150</xdr:rowOff>
    </xdr:to>
    <xdr:pic>
      <xdr:nvPicPr>
        <xdr:cNvPr id="1477" name="Picture 1476" descr="https://cdn.rivals.com/college_logo_thumbs/fresno-state_50x50.jpg">
          <a:hlinkClick xmlns:r="http://schemas.openxmlformats.org/officeDocument/2006/relationships" r:id="rId412"/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878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1470</xdr:row>
      <xdr:rowOff>0</xdr:rowOff>
    </xdr:from>
    <xdr:to>
      <xdr:col>2</xdr:col>
      <xdr:colOff>476250</xdr:colOff>
      <xdr:row>1472</xdr:row>
      <xdr:rowOff>57150</xdr:rowOff>
    </xdr:to>
    <xdr:pic>
      <xdr:nvPicPr>
        <xdr:cNvPr id="1478" name="Picture 1477" descr="https://cdn.rivals.com/college_logo_thumbs/colorado-state_50x50.jpg">
          <a:hlinkClick xmlns:r="http://schemas.openxmlformats.org/officeDocument/2006/relationships" r:id="rId414"/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659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1471</xdr:row>
      <xdr:rowOff>0</xdr:rowOff>
    </xdr:from>
    <xdr:to>
      <xdr:col>2</xdr:col>
      <xdr:colOff>476250</xdr:colOff>
      <xdr:row>1472</xdr:row>
      <xdr:rowOff>266700</xdr:rowOff>
    </xdr:to>
    <xdr:pic>
      <xdr:nvPicPr>
        <xdr:cNvPr id="1479" name="Picture 1478" descr="https://cdn.rivals.com/college_logo_thumbs/miami-oh_50x50.jpg">
          <a:hlinkClick xmlns:r="http://schemas.openxmlformats.org/officeDocument/2006/relationships" r:id="rId416"/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440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1472</xdr:row>
      <xdr:rowOff>0</xdr:rowOff>
    </xdr:from>
    <xdr:to>
      <xdr:col>2</xdr:col>
      <xdr:colOff>476250</xdr:colOff>
      <xdr:row>1473</xdr:row>
      <xdr:rowOff>76200</xdr:rowOff>
    </xdr:to>
    <xdr:pic>
      <xdr:nvPicPr>
        <xdr:cNvPr id="1480" name="Picture 1479" descr="https://cdn.rivals.com/college_logo_thumbs/southern-methodist_50x50.jpg">
          <a:hlinkClick xmlns:r="http://schemas.openxmlformats.org/officeDocument/2006/relationships" r:id="rId418"/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916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1473</xdr:row>
      <xdr:rowOff>0</xdr:rowOff>
    </xdr:from>
    <xdr:to>
      <xdr:col>2</xdr:col>
      <xdr:colOff>476250</xdr:colOff>
      <xdr:row>1474</xdr:row>
      <xdr:rowOff>76200</xdr:rowOff>
    </xdr:to>
    <xdr:pic>
      <xdr:nvPicPr>
        <xdr:cNvPr id="1481" name="Picture 1480" descr="https://cdn.rivals.com/college_logo_thumbs/western-kentucky_50x50.jpg">
          <a:hlinkClick xmlns:r="http://schemas.openxmlformats.org/officeDocument/2006/relationships" r:id="rId420"/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888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1474</xdr:row>
      <xdr:rowOff>0</xdr:rowOff>
    </xdr:from>
    <xdr:to>
      <xdr:col>2</xdr:col>
      <xdr:colOff>476250</xdr:colOff>
      <xdr:row>1476</xdr:row>
      <xdr:rowOff>57150</xdr:rowOff>
    </xdr:to>
    <xdr:pic>
      <xdr:nvPicPr>
        <xdr:cNvPr id="1482" name="Picture 1481" descr="https://cdn.rivals.com/college_logo_thumbs/ball-state_50x50.jpg">
          <a:hlinkClick xmlns:r="http://schemas.openxmlformats.org/officeDocument/2006/relationships" r:id="rId416"/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669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1475</xdr:row>
      <xdr:rowOff>0</xdr:rowOff>
    </xdr:from>
    <xdr:to>
      <xdr:col>2</xdr:col>
      <xdr:colOff>476250</xdr:colOff>
      <xdr:row>1477</xdr:row>
      <xdr:rowOff>57150</xdr:rowOff>
    </xdr:to>
    <xdr:pic>
      <xdr:nvPicPr>
        <xdr:cNvPr id="1483" name="Picture 1482" descr="https://cdn.rivals.com/college_logo_thumbs/bowling-green_50x50.jpg">
          <a:hlinkClick xmlns:r="http://schemas.openxmlformats.org/officeDocument/2006/relationships" r:id="rId416"/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992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1476</xdr:row>
      <xdr:rowOff>0</xdr:rowOff>
    </xdr:from>
    <xdr:to>
      <xdr:col>2</xdr:col>
      <xdr:colOff>476250</xdr:colOff>
      <xdr:row>1478</xdr:row>
      <xdr:rowOff>57150</xdr:rowOff>
    </xdr:to>
    <xdr:pic>
      <xdr:nvPicPr>
        <xdr:cNvPr id="1484" name="Picture 1483" descr="https://cdn.rivals.com/college_logo_thumbs/connecticut_50x50.jpg">
          <a:hlinkClick xmlns:r="http://schemas.openxmlformats.org/officeDocument/2006/relationships" r:id="rId424"/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621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1477</xdr:row>
      <xdr:rowOff>0</xdr:rowOff>
    </xdr:from>
    <xdr:to>
      <xdr:col>2</xdr:col>
      <xdr:colOff>476250</xdr:colOff>
      <xdr:row>1479</xdr:row>
      <xdr:rowOff>57150</xdr:rowOff>
    </xdr:to>
    <xdr:pic>
      <xdr:nvPicPr>
        <xdr:cNvPr id="1485" name="Picture 1484" descr="https://cdn.rivals.com/college_logo_thumbs/marshall_50x50.jpg">
          <a:hlinkClick xmlns:r="http://schemas.openxmlformats.org/officeDocument/2006/relationships" r:id="rId426"/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212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1478</xdr:row>
      <xdr:rowOff>0</xdr:rowOff>
    </xdr:from>
    <xdr:to>
      <xdr:col>2</xdr:col>
      <xdr:colOff>476250</xdr:colOff>
      <xdr:row>1479</xdr:row>
      <xdr:rowOff>266700</xdr:rowOff>
    </xdr:to>
    <xdr:pic>
      <xdr:nvPicPr>
        <xdr:cNvPr id="1486" name="Picture 1485" descr="https://cdn.rivals.com/college_logo_thumbs/tulane_50x50.jpg">
          <a:hlinkClick xmlns:r="http://schemas.openxmlformats.org/officeDocument/2006/relationships" r:id="rId428"/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612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1479</xdr:row>
      <xdr:rowOff>0</xdr:rowOff>
    </xdr:from>
    <xdr:to>
      <xdr:col>2</xdr:col>
      <xdr:colOff>476250</xdr:colOff>
      <xdr:row>1480</xdr:row>
      <xdr:rowOff>76200</xdr:rowOff>
    </xdr:to>
    <xdr:pic>
      <xdr:nvPicPr>
        <xdr:cNvPr id="1487" name="Picture 1486" descr="https://cdn.rivals.com/college_logo_thumbs/central-michigan_50x50.jpg">
          <a:hlinkClick xmlns:r="http://schemas.openxmlformats.org/officeDocument/2006/relationships" r:id="rId430"/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012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1480</xdr:row>
      <xdr:rowOff>0</xdr:rowOff>
    </xdr:from>
    <xdr:to>
      <xdr:col>2</xdr:col>
      <xdr:colOff>476250</xdr:colOff>
      <xdr:row>1481</xdr:row>
      <xdr:rowOff>76200</xdr:rowOff>
    </xdr:to>
    <xdr:pic>
      <xdr:nvPicPr>
        <xdr:cNvPr id="1488" name="Picture 1487" descr="https://cdn.rivals.com/college_logo_thumbs/western-michigan_50x50.jpg">
          <a:hlinkClick xmlns:r="http://schemas.openxmlformats.org/officeDocument/2006/relationships" r:id="rId432"/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983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1481</xdr:row>
      <xdr:rowOff>0</xdr:rowOff>
    </xdr:from>
    <xdr:to>
      <xdr:col>2</xdr:col>
      <xdr:colOff>476250</xdr:colOff>
      <xdr:row>1483</xdr:row>
      <xdr:rowOff>57150</xdr:rowOff>
    </xdr:to>
    <xdr:pic>
      <xdr:nvPicPr>
        <xdr:cNvPr id="1489" name="Picture 1488" descr="https://cdn.rivals.com/college_logo_thumbs/louisiana-tech_50x50.jpg">
          <a:hlinkClick xmlns:r="http://schemas.openxmlformats.org/officeDocument/2006/relationships" r:id="rId434"/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955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1482</xdr:row>
      <xdr:rowOff>0</xdr:rowOff>
    </xdr:from>
    <xdr:to>
      <xdr:col>2</xdr:col>
      <xdr:colOff>476250</xdr:colOff>
      <xdr:row>1484</xdr:row>
      <xdr:rowOff>57150</xdr:rowOff>
    </xdr:to>
    <xdr:pic>
      <xdr:nvPicPr>
        <xdr:cNvPr id="1490" name="Picture 1489" descr="https://cdn.rivals.com/college_logo_thumbs/north-texas_50x50.jpg">
          <a:hlinkClick xmlns:r="http://schemas.openxmlformats.org/officeDocument/2006/relationships" r:id="rId436"/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736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1483</xdr:row>
      <xdr:rowOff>0</xdr:rowOff>
    </xdr:from>
    <xdr:to>
      <xdr:col>2</xdr:col>
      <xdr:colOff>476250</xdr:colOff>
      <xdr:row>1485</xdr:row>
      <xdr:rowOff>57150</xdr:rowOff>
    </xdr:to>
    <xdr:pic>
      <xdr:nvPicPr>
        <xdr:cNvPr id="1491" name="Picture 1490" descr="https://cdn.rivals.com/college_logo_thumbs/wyoming_50x50.jpg">
          <a:hlinkClick xmlns:r="http://schemas.openxmlformats.org/officeDocument/2006/relationships" r:id="rId438"/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517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1484</xdr:row>
      <xdr:rowOff>0</xdr:rowOff>
    </xdr:from>
    <xdr:to>
      <xdr:col>2</xdr:col>
      <xdr:colOff>476250</xdr:colOff>
      <xdr:row>1485</xdr:row>
      <xdr:rowOff>266700</xdr:rowOff>
    </xdr:to>
    <xdr:pic>
      <xdr:nvPicPr>
        <xdr:cNvPr id="1492" name="Picture 1491" descr="https://cdn.rivals.com/college_logo_thumbs/new-mexico_50x50.jpg">
          <a:hlinkClick xmlns:r="http://schemas.openxmlformats.org/officeDocument/2006/relationships" r:id="rId440"/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108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1485</xdr:row>
      <xdr:rowOff>0</xdr:rowOff>
    </xdr:from>
    <xdr:to>
      <xdr:col>2</xdr:col>
      <xdr:colOff>476250</xdr:colOff>
      <xdr:row>1486</xdr:row>
      <xdr:rowOff>76200</xdr:rowOff>
    </xdr:to>
    <xdr:pic>
      <xdr:nvPicPr>
        <xdr:cNvPr id="1493" name="Picture 1492" descr="https://cdn.rivals.com/college_logo_thumbs/louisiana-monroe_50x50.jpg">
          <a:hlinkClick xmlns:r="http://schemas.openxmlformats.org/officeDocument/2006/relationships" r:id="rId442"/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698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1486</xdr:row>
      <xdr:rowOff>0</xdr:rowOff>
    </xdr:from>
    <xdr:to>
      <xdr:col>2</xdr:col>
      <xdr:colOff>476250</xdr:colOff>
      <xdr:row>1487</xdr:row>
      <xdr:rowOff>266700</xdr:rowOff>
    </xdr:to>
    <xdr:pic>
      <xdr:nvPicPr>
        <xdr:cNvPr id="1494" name="Picture 1493" descr="https://cdn.rivals.com/college_logo_thumbs/army_50x50.jpg">
          <a:hlinkClick xmlns:r="http://schemas.openxmlformats.org/officeDocument/2006/relationships" r:id="rId444"/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670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1487</xdr:row>
      <xdr:rowOff>0</xdr:rowOff>
    </xdr:from>
    <xdr:to>
      <xdr:col>2</xdr:col>
      <xdr:colOff>476250</xdr:colOff>
      <xdr:row>1488</xdr:row>
      <xdr:rowOff>76200</xdr:rowOff>
    </xdr:to>
    <xdr:pic>
      <xdr:nvPicPr>
        <xdr:cNvPr id="1495" name="Picture 1494" descr="https://cdn.rivals.com/college_logo_thumbs/florida-international_50x50.jpg">
          <a:hlinkClick xmlns:r="http://schemas.openxmlformats.org/officeDocument/2006/relationships" r:id="rId446"/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070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1488</xdr:row>
      <xdr:rowOff>0</xdr:rowOff>
    </xdr:from>
    <xdr:to>
      <xdr:col>2</xdr:col>
      <xdr:colOff>457200</xdr:colOff>
      <xdr:row>1490</xdr:row>
      <xdr:rowOff>28575</xdr:rowOff>
    </xdr:to>
    <xdr:pic>
      <xdr:nvPicPr>
        <xdr:cNvPr id="1496" name="Picture 1495" descr="https://cdn.rivals.com/college_logo_thumbs/georgia_50x50.jpg">
          <a:hlinkClick xmlns:r="http://schemas.openxmlformats.org/officeDocument/2006/relationships" r:id="rId448"/>
          <a:extLst>
            <a:ext uri="{FF2B5EF4-FFF2-40B4-BE49-F238E27FC236}">
              <a16:creationId xmlns:a16="http://schemas.microsoft.com/office/drawing/2014/main" id="{756A7C71-1F39-4B35-8764-606D789B0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2665625"/>
          <a:ext cx="457200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1489</xdr:row>
      <xdr:rowOff>0</xdr:rowOff>
    </xdr:from>
    <xdr:to>
      <xdr:col>2</xdr:col>
      <xdr:colOff>476250</xdr:colOff>
      <xdr:row>1491</xdr:row>
      <xdr:rowOff>57150</xdr:rowOff>
    </xdr:to>
    <xdr:pic>
      <xdr:nvPicPr>
        <xdr:cNvPr id="1497" name="Picture 1496" descr="https://cdn.rivals.com/college_logo_thumbs/ohio-state_50x50.jpg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E8CB290B-20FA-49F0-8E44-DF8B04A94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2875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1490</xdr:row>
      <xdr:rowOff>0</xdr:rowOff>
    </xdr:from>
    <xdr:to>
      <xdr:col>2</xdr:col>
      <xdr:colOff>476250</xdr:colOff>
      <xdr:row>1492</xdr:row>
      <xdr:rowOff>57150</xdr:rowOff>
    </xdr:to>
    <xdr:pic>
      <xdr:nvPicPr>
        <xdr:cNvPr id="1498" name="Picture 1497" descr="https://cdn.rivals.com/college_logo_thumbs/usc_50x50.jpg">
          <a:hlinkClick xmlns:r="http://schemas.openxmlformats.org/officeDocument/2006/relationships" r:id="rId450"/>
          <a:extLst>
            <a:ext uri="{FF2B5EF4-FFF2-40B4-BE49-F238E27FC236}">
              <a16:creationId xmlns:a16="http://schemas.microsoft.com/office/drawing/2014/main" id="{B9546469-00E3-437C-83AB-C1EFA6647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3084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1491</xdr:row>
      <xdr:rowOff>0</xdr:rowOff>
    </xdr:from>
    <xdr:to>
      <xdr:col>2</xdr:col>
      <xdr:colOff>476250</xdr:colOff>
      <xdr:row>1493</xdr:row>
      <xdr:rowOff>57150</xdr:rowOff>
    </xdr:to>
    <xdr:pic>
      <xdr:nvPicPr>
        <xdr:cNvPr id="1499" name="Picture 1498" descr="https://cdn.rivals.com/college_logo_thumbs/texas_50x50.jpg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14FFAD3D-0200-4EE4-930B-1E1760C06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3294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1492</xdr:row>
      <xdr:rowOff>0</xdr:rowOff>
    </xdr:from>
    <xdr:to>
      <xdr:col>2</xdr:col>
      <xdr:colOff>466725</xdr:colOff>
      <xdr:row>1494</xdr:row>
      <xdr:rowOff>9525</xdr:rowOff>
    </xdr:to>
    <xdr:pic>
      <xdr:nvPicPr>
        <xdr:cNvPr id="1500" name="Picture 1499" descr="https://cdn.rivals.com/college_logo_thumbs/penn-state_50x50.jpg">
          <a:hlinkClick xmlns:r="http://schemas.openxmlformats.org/officeDocument/2006/relationships" r:id="rId452"/>
          <a:extLst>
            <a:ext uri="{FF2B5EF4-FFF2-40B4-BE49-F238E27FC236}">
              <a16:creationId xmlns:a16="http://schemas.microsoft.com/office/drawing/2014/main" id="{223EDD88-4A91-41C3-80A2-EE7AC3443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3503825"/>
          <a:ext cx="46672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1493</xdr:row>
      <xdr:rowOff>0</xdr:rowOff>
    </xdr:from>
    <xdr:to>
      <xdr:col>2</xdr:col>
      <xdr:colOff>476250</xdr:colOff>
      <xdr:row>1495</xdr:row>
      <xdr:rowOff>57150</xdr:rowOff>
    </xdr:to>
    <xdr:pic>
      <xdr:nvPicPr>
        <xdr:cNvPr id="1501" name="Picture 1500" descr="https://cdn.rivals.com/college_logo_thumbs/miami-fl_50x50.jpg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D77AE535-1552-4533-803B-1D0D1D0E5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3713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1494</xdr:row>
      <xdr:rowOff>0</xdr:rowOff>
    </xdr:from>
    <xdr:to>
      <xdr:col>2</xdr:col>
      <xdr:colOff>476250</xdr:colOff>
      <xdr:row>1496</xdr:row>
      <xdr:rowOff>57150</xdr:rowOff>
    </xdr:to>
    <xdr:pic>
      <xdr:nvPicPr>
        <xdr:cNvPr id="1502" name="Picture 1501" descr="https://cdn.rivals.com/college_logo_thumbs/alabama_50x50.jpg">
          <a:hlinkClick xmlns:r="http://schemas.openxmlformats.org/officeDocument/2006/relationships" r:id="rId454"/>
          <a:extLst>
            <a:ext uri="{FF2B5EF4-FFF2-40B4-BE49-F238E27FC236}">
              <a16:creationId xmlns:a16="http://schemas.microsoft.com/office/drawing/2014/main" id="{0DEA8605-E30A-411C-8BE9-A1C8C8E8A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3922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1495</xdr:row>
      <xdr:rowOff>0</xdr:rowOff>
    </xdr:from>
    <xdr:to>
      <xdr:col>2</xdr:col>
      <xdr:colOff>476250</xdr:colOff>
      <xdr:row>1497</xdr:row>
      <xdr:rowOff>57150</xdr:rowOff>
    </xdr:to>
    <xdr:pic>
      <xdr:nvPicPr>
        <xdr:cNvPr id="1503" name="Picture 1502" descr="https://cdn.rivals.com/college_logo_thumbs/clemson_50x50.jpg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201B203F-42A8-4525-9229-84C27CA55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4132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1496</xdr:row>
      <xdr:rowOff>0</xdr:rowOff>
    </xdr:from>
    <xdr:to>
      <xdr:col>2</xdr:col>
      <xdr:colOff>457200</xdr:colOff>
      <xdr:row>1498</xdr:row>
      <xdr:rowOff>28575</xdr:rowOff>
    </xdr:to>
    <xdr:pic>
      <xdr:nvPicPr>
        <xdr:cNvPr id="1504" name="Picture 1503" descr="https://cdn.rivals.com/college_logo_thumbs/oklahoma_50x50.jpg">
          <a:hlinkClick xmlns:r="http://schemas.openxmlformats.org/officeDocument/2006/relationships" r:id="rId456"/>
          <a:extLst>
            <a:ext uri="{FF2B5EF4-FFF2-40B4-BE49-F238E27FC236}">
              <a16:creationId xmlns:a16="http://schemas.microsoft.com/office/drawing/2014/main" id="{325273D9-B331-4AD1-8325-B47D21402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4342025"/>
          <a:ext cx="457200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1497</xdr:row>
      <xdr:rowOff>0</xdr:rowOff>
    </xdr:from>
    <xdr:to>
      <xdr:col>2</xdr:col>
      <xdr:colOff>476250</xdr:colOff>
      <xdr:row>1499</xdr:row>
      <xdr:rowOff>57150</xdr:rowOff>
    </xdr:to>
    <xdr:pic>
      <xdr:nvPicPr>
        <xdr:cNvPr id="1505" name="Picture 1504" descr="https://cdn.rivals.com/college_logo_thumbs/florida-state_50x50.jpg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C7A96B28-830D-4134-A887-C703FDDF8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4551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1498</xdr:row>
      <xdr:rowOff>0</xdr:rowOff>
    </xdr:from>
    <xdr:to>
      <xdr:col>2</xdr:col>
      <xdr:colOff>476250</xdr:colOff>
      <xdr:row>1500</xdr:row>
      <xdr:rowOff>57150</xdr:rowOff>
    </xdr:to>
    <xdr:pic>
      <xdr:nvPicPr>
        <xdr:cNvPr id="1506" name="Picture 1505" descr="https://cdn.rivals.com/college_logo_thumbs/notre-dame_50x50.jpg">
          <a:hlinkClick xmlns:r="http://schemas.openxmlformats.org/officeDocument/2006/relationships" r:id="rId458"/>
          <a:extLst>
            <a:ext uri="{FF2B5EF4-FFF2-40B4-BE49-F238E27FC236}">
              <a16:creationId xmlns:a16="http://schemas.microsoft.com/office/drawing/2014/main" id="{0AC205A8-86BE-4F7F-A236-721068325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4761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1499</xdr:row>
      <xdr:rowOff>0</xdr:rowOff>
    </xdr:from>
    <xdr:to>
      <xdr:col>2</xdr:col>
      <xdr:colOff>476250</xdr:colOff>
      <xdr:row>1501</xdr:row>
      <xdr:rowOff>57150</xdr:rowOff>
    </xdr:to>
    <xdr:pic>
      <xdr:nvPicPr>
        <xdr:cNvPr id="1507" name="Picture 1506" descr="https://cdn.rivals.com/college_logo_thumbs/auburn_50x50.jpg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5F403D22-7545-4C41-84AF-E993BB57B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4970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1500</xdr:row>
      <xdr:rowOff>0</xdr:rowOff>
    </xdr:from>
    <xdr:to>
      <xdr:col>2</xdr:col>
      <xdr:colOff>476250</xdr:colOff>
      <xdr:row>1502</xdr:row>
      <xdr:rowOff>57150</xdr:rowOff>
    </xdr:to>
    <xdr:pic>
      <xdr:nvPicPr>
        <xdr:cNvPr id="1508" name="Picture 1507" descr="https://cdn.rivals.com/college_logo_thumbs/oregon_50x50.jpg">
          <a:hlinkClick xmlns:r="http://schemas.openxmlformats.org/officeDocument/2006/relationships" r:id="rId460"/>
          <a:extLst>
            <a:ext uri="{FF2B5EF4-FFF2-40B4-BE49-F238E27FC236}">
              <a16:creationId xmlns:a16="http://schemas.microsoft.com/office/drawing/2014/main" id="{2703082B-A3FA-4167-B883-E8ABDE762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5180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1501</xdr:row>
      <xdr:rowOff>0</xdr:rowOff>
    </xdr:from>
    <xdr:to>
      <xdr:col>2</xdr:col>
      <xdr:colOff>476250</xdr:colOff>
      <xdr:row>1503</xdr:row>
      <xdr:rowOff>57150</xdr:rowOff>
    </xdr:to>
    <xdr:pic>
      <xdr:nvPicPr>
        <xdr:cNvPr id="1509" name="Picture 1508" descr="https://cdn.rivals.com/college_logo_thumbs/lsu_50x50.jpg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9B03AB97-9415-4A8B-AC98-306095F66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5389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1502</xdr:row>
      <xdr:rowOff>0</xdr:rowOff>
    </xdr:from>
    <xdr:to>
      <xdr:col>2</xdr:col>
      <xdr:colOff>476250</xdr:colOff>
      <xdr:row>1504</xdr:row>
      <xdr:rowOff>57150</xdr:rowOff>
    </xdr:to>
    <xdr:pic>
      <xdr:nvPicPr>
        <xdr:cNvPr id="1510" name="Picture 1509" descr="https://cdn.rivals.com/college_logo_thumbs/washington_50x50.jpg">
          <a:hlinkClick xmlns:r="http://schemas.openxmlformats.org/officeDocument/2006/relationships" r:id="rId462"/>
          <a:extLst>
            <a:ext uri="{FF2B5EF4-FFF2-40B4-BE49-F238E27FC236}">
              <a16:creationId xmlns:a16="http://schemas.microsoft.com/office/drawing/2014/main" id="{5B4D1CE7-CC4F-4EB8-A3A0-473076EA1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5599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1503</xdr:row>
      <xdr:rowOff>0</xdr:rowOff>
    </xdr:from>
    <xdr:to>
      <xdr:col>2</xdr:col>
      <xdr:colOff>476250</xdr:colOff>
      <xdr:row>1505</xdr:row>
      <xdr:rowOff>57150</xdr:rowOff>
    </xdr:to>
    <xdr:pic>
      <xdr:nvPicPr>
        <xdr:cNvPr id="1511" name="Picture 1510" descr="https://cdn.rivals.com/college_logo_thumbs/texas-a-m_50x50.jpg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6A1D6E11-981D-4E59-9DF3-BE6EB78D7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5808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1504</xdr:row>
      <xdr:rowOff>0</xdr:rowOff>
    </xdr:from>
    <xdr:to>
      <xdr:col>2</xdr:col>
      <xdr:colOff>476250</xdr:colOff>
      <xdr:row>1506</xdr:row>
      <xdr:rowOff>57150</xdr:rowOff>
    </xdr:to>
    <xdr:pic>
      <xdr:nvPicPr>
        <xdr:cNvPr id="1512" name="Picture 1511" descr="https://cdn.rivals.com/college_logo_thumbs/florida_50x50.jpg">
          <a:hlinkClick xmlns:r="http://schemas.openxmlformats.org/officeDocument/2006/relationships" r:id="rId464"/>
          <a:extLst>
            <a:ext uri="{FF2B5EF4-FFF2-40B4-BE49-F238E27FC236}">
              <a16:creationId xmlns:a16="http://schemas.microsoft.com/office/drawing/2014/main" id="{071C374B-2BF9-42AD-A211-F82BC6633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6018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1505</xdr:row>
      <xdr:rowOff>0</xdr:rowOff>
    </xdr:from>
    <xdr:to>
      <xdr:col>2</xdr:col>
      <xdr:colOff>447675</xdr:colOff>
      <xdr:row>1507</xdr:row>
      <xdr:rowOff>28575</xdr:rowOff>
    </xdr:to>
    <xdr:pic>
      <xdr:nvPicPr>
        <xdr:cNvPr id="1513" name="Picture 1512" descr="https://cdn.rivals.com/college_logo_thumbs/south-carolina_50x50.jpg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C00749C8-5D0D-4D18-BCEF-CA320E6E9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6227975"/>
          <a:ext cx="4476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1506</xdr:row>
      <xdr:rowOff>0</xdr:rowOff>
    </xdr:from>
    <xdr:to>
      <xdr:col>2</xdr:col>
      <xdr:colOff>476250</xdr:colOff>
      <xdr:row>1508</xdr:row>
      <xdr:rowOff>57150</xdr:rowOff>
    </xdr:to>
    <xdr:pic>
      <xdr:nvPicPr>
        <xdr:cNvPr id="1514" name="Picture 1513" descr="https://cdn.rivals.com/college_logo_thumbs/ucla_50x50.jpg">
          <a:hlinkClick xmlns:r="http://schemas.openxmlformats.org/officeDocument/2006/relationships" r:id="rId466"/>
          <a:extLst>
            <a:ext uri="{FF2B5EF4-FFF2-40B4-BE49-F238E27FC236}">
              <a16:creationId xmlns:a16="http://schemas.microsoft.com/office/drawing/2014/main" id="{A705250D-70E4-479A-B9DA-48547F244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6437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1507</xdr:row>
      <xdr:rowOff>0</xdr:rowOff>
    </xdr:from>
    <xdr:to>
      <xdr:col>2</xdr:col>
      <xdr:colOff>476250</xdr:colOff>
      <xdr:row>1509</xdr:row>
      <xdr:rowOff>57150</xdr:rowOff>
    </xdr:to>
    <xdr:pic>
      <xdr:nvPicPr>
        <xdr:cNvPr id="1515" name="Picture 1514" descr="https://cdn.rivals.com/college_logo_thumbs/tennessee_50x50.jpg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13A5747C-D828-4878-BE9B-66FBCEB99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6647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1508</xdr:row>
      <xdr:rowOff>0</xdr:rowOff>
    </xdr:from>
    <xdr:to>
      <xdr:col>2</xdr:col>
      <xdr:colOff>476250</xdr:colOff>
      <xdr:row>1510</xdr:row>
      <xdr:rowOff>57150</xdr:rowOff>
    </xdr:to>
    <xdr:pic>
      <xdr:nvPicPr>
        <xdr:cNvPr id="1516" name="Picture 1515" descr="https://cdn.rivals.com/college_logo_thumbs/nebraska_50x50.jpg">
          <a:hlinkClick xmlns:r="http://schemas.openxmlformats.org/officeDocument/2006/relationships" r:id="rId468"/>
          <a:extLst>
            <a:ext uri="{FF2B5EF4-FFF2-40B4-BE49-F238E27FC236}">
              <a16:creationId xmlns:a16="http://schemas.microsoft.com/office/drawing/2014/main" id="{D12BF139-CC07-4FD3-842A-3885CDF2C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6856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1509</xdr:row>
      <xdr:rowOff>0</xdr:rowOff>
    </xdr:from>
    <xdr:to>
      <xdr:col>2</xdr:col>
      <xdr:colOff>476250</xdr:colOff>
      <xdr:row>1511</xdr:row>
      <xdr:rowOff>57150</xdr:rowOff>
    </xdr:to>
    <xdr:pic>
      <xdr:nvPicPr>
        <xdr:cNvPr id="1517" name="Picture 1516" descr="https://cdn.rivals.com/college_logo_thumbs/virginia-tech_50x50.jpg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1D484828-A206-435E-8212-1D6227653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7066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1510</xdr:row>
      <xdr:rowOff>0</xdr:rowOff>
    </xdr:from>
    <xdr:to>
      <xdr:col>2</xdr:col>
      <xdr:colOff>476250</xdr:colOff>
      <xdr:row>1512</xdr:row>
      <xdr:rowOff>57150</xdr:rowOff>
    </xdr:to>
    <xdr:pic>
      <xdr:nvPicPr>
        <xdr:cNvPr id="1518" name="Picture 1517" descr="https://cdn.rivals.com/college_logo_thumbs/north-carolina_50x50.jpg">
          <a:hlinkClick xmlns:r="http://schemas.openxmlformats.org/officeDocument/2006/relationships" r:id="rId470"/>
          <a:extLst>
            <a:ext uri="{FF2B5EF4-FFF2-40B4-BE49-F238E27FC236}">
              <a16:creationId xmlns:a16="http://schemas.microsoft.com/office/drawing/2014/main" id="{E9613635-3546-40E2-A539-E159BA0C9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7275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1511</xdr:row>
      <xdr:rowOff>0</xdr:rowOff>
    </xdr:from>
    <xdr:to>
      <xdr:col>2</xdr:col>
      <xdr:colOff>476250</xdr:colOff>
      <xdr:row>1512</xdr:row>
      <xdr:rowOff>266700</xdr:rowOff>
    </xdr:to>
    <xdr:pic>
      <xdr:nvPicPr>
        <xdr:cNvPr id="1519" name="Picture 1518" descr="https://cdn.rivals.com/college_logo_thumbs/michigan_50x50.jpg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E4AC5D64-737F-4B89-8ED8-169CD95A6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7485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1512</xdr:row>
      <xdr:rowOff>0</xdr:rowOff>
    </xdr:from>
    <xdr:to>
      <xdr:col>2</xdr:col>
      <xdr:colOff>476250</xdr:colOff>
      <xdr:row>1513</xdr:row>
      <xdr:rowOff>76200</xdr:rowOff>
    </xdr:to>
    <xdr:pic>
      <xdr:nvPicPr>
        <xdr:cNvPr id="1520" name="Picture 1519" descr="https://cdn.rivals.com/college_logo_thumbs/mississippi-state_50x50.jpg">
          <a:hlinkClick xmlns:r="http://schemas.openxmlformats.org/officeDocument/2006/relationships" r:id="rId472"/>
          <a:extLst>
            <a:ext uri="{FF2B5EF4-FFF2-40B4-BE49-F238E27FC236}">
              <a16:creationId xmlns:a16="http://schemas.microsoft.com/office/drawing/2014/main" id="{E26A72A7-D498-47F2-A717-30E80DE62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7694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1513</xdr:row>
      <xdr:rowOff>0</xdr:rowOff>
    </xdr:from>
    <xdr:to>
      <xdr:col>2</xdr:col>
      <xdr:colOff>476250</xdr:colOff>
      <xdr:row>1515</xdr:row>
      <xdr:rowOff>57150</xdr:rowOff>
    </xdr:to>
    <xdr:pic>
      <xdr:nvPicPr>
        <xdr:cNvPr id="1521" name="Picture 1520" descr="https://cdn.rivals.com/college_logo_thumbs/michigan-state_50x50.jpg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09852CFB-2F16-407B-87F9-D5B674983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8094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1514</xdr:row>
      <xdr:rowOff>0</xdr:rowOff>
    </xdr:from>
    <xdr:to>
      <xdr:col>2</xdr:col>
      <xdr:colOff>476250</xdr:colOff>
      <xdr:row>1516</xdr:row>
      <xdr:rowOff>57150</xdr:rowOff>
    </xdr:to>
    <xdr:pic>
      <xdr:nvPicPr>
        <xdr:cNvPr id="1522" name="Picture 1521" descr="https://cdn.rivals.com/college_logo_thumbs/mississippi_50x50.jpg">
          <a:hlinkClick xmlns:r="http://schemas.openxmlformats.org/officeDocument/2006/relationships" r:id="rId474"/>
          <a:extLst>
            <a:ext uri="{FF2B5EF4-FFF2-40B4-BE49-F238E27FC236}">
              <a16:creationId xmlns:a16="http://schemas.microsoft.com/office/drawing/2014/main" id="{FD508512-E0E7-4E1B-89A8-8D59DC1B7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8304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1515</xdr:row>
      <xdr:rowOff>0</xdr:rowOff>
    </xdr:from>
    <xdr:to>
      <xdr:col>2</xdr:col>
      <xdr:colOff>476250</xdr:colOff>
      <xdr:row>1517</xdr:row>
      <xdr:rowOff>57150</xdr:rowOff>
    </xdr:to>
    <xdr:pic>
      <xdr:nvPicPr>
        <xdr:cNvPr id="1523" name="Picture 1522" descr="https://cdn.rivals.com/college_logo_thumbs/tcu_50x50.jpg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DDED62C6-812E-4E05-9919-3A45BA433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8513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1516</xdr:row>
      <xdr:rowOff>0</xdr:rowOff>
    </xdr:from>
    <xdr:to>
      <xdr:col>2</xdr:col>
      <xdr:colOff>476250</xdr:colOff>
      <xdr:row>1518</xdr:row>
      <xdr:rowOff>57150</xdr:rowOff>
    </xdr:to>
    <xdr:pic>
      <xdr:nvPicPr>
        <xdr:cNvPr id="1524" name="Picture 1523" descr="https://cdn.rivals.com/college_logo_thumbs/maryland_50x50.jpg">
          <a:hlinkClick xmlns:r="http://schemas.openxmlformats.org/officeDocument/2006/relationships" r:id="rId476"/>
          <a:extLst>
            <a:ext uri="{FF2B5EF4-FFF2-40B4-BE49-F238E27FC236}">
              <a16:creationId xmlns:a16="http://schemas.microsoft.com/office/drawing/2014/main" id="{BE356E51-8DF7-44FC-B73C-45E604EA0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8723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1517</xdr:row>
      <xdr:rowOff>0</xdr:rowOff>
    </xdr:from>
    <xdr:to>
      <xdr:col>2</xdr:col>
      <xdr:colOff>476250</xdr:colOff>
      <xdr:row>1519</xdr:row>
      <xdr:rowOff>57150</xdr:rowOff>
    </xdr:to>
    <xdr:pic>
      <xdr:nvPicPr>
        <xdr:cNvPr id="1525" name="Picture 1524" descr="https://cdn.rivals.com/college_logo_thumbs/kentucky_50x50.jpg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5CAF9C77-16C8-4099-A7BF-8E4753EB7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8933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1518</xdr:row>
      <xdr:rowOff>0</xdr:rowOff>
    </xdr:from>
    <xdr:to>
      <xdr:col>2</xdr:col>
      <xdr:colOff>476250</xdr:colOff>
      <xdr:row>1520</xdr:row>
      <xdr:rowOff>57150</xdr:rowOff>
    </xdr:to>
    <xdr:pic>
      <xdr:nvPicPr>
        <xdr:cNvPr id="1526" name="Picture 1525" descr="https://cdn.rivals.com/college_logo_thumbs/louisville_50x50.jpg">
          <a:hlinkClick xmlns:r="http://schemas.openxmlformats.org/officeDocument/2006/relationships" r:id="rId478"/>
          <a:extLst>
            <a:ext uri="{FF2B5EF4-FFF2-40B4-BE49-F238E27FC236}">
              <a16:creationId xmlns:a16="http://schemas.microsoft.com/office/drawing/2014/main" id="{05663599-D4D3-466F-B540-D28FA2289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9142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1519</xdr:row>
      <xdr:rowOff>0</xdr:rowOff>
    </xdr:from>
    <xdr:to>
      <xdr:col>2</xdr:col>
      <xdr:colOff>476250</xdr:colOff>
      <xdr:row>1521</xdr:row>
      <xdr:rowOff>57150</xdr:rowOff>
    </xdr:to>
    <xdr:pic>
      <xdr:nvPicPr>
        <xdr:cNvPr id="1527" name="Picture 1526" descr="https://cdn.rivals.com/college_logo_thumbs/baylor_50x50.jpg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D083BF18-C9B3-46E4-ADD3-834802F60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9352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1520</xdr:row>
      <xdr:rowOff>0</xdr:rowOff>
    </xdr:from>
    <xdr:to>
      <xdr:col>2</xdr:col>
      <xdr:colOff>476250</xdr:colOff>
      <xdr:row>1521</xdr:row>
      <xdr:rowOff>266700</xdr:rowOff>
    </xdr:to>
    <xdr:pic>
      <xdr:nvPicPr>
        <xdr:cNvPr id="1528" name="Picture 1527" descr="https://cdn.rivals.com/college_logo_thumbs/west-virginia_50x50.jpg">
          <a:hlinkClick xmlns:r="http://schemas.openxmlformats.org/officeDocument/2006/relationships" r:id="rId480"/>
          <a:extLst>
            <a:ext uri="{FF2B5EF4-FFF2-40B4-BE49-F238E27FC236}">
              <a16:creationId xmlns:a16="http://schemas.microsoft.com/office/drawing/2014/main" id="{1101A266-326F-4161-98D1-4F7201860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9561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1521</xdr:row>
      <xdr:rowOff>0</xdr:rowOff>
    </xdr:from>
    <xdr:to>
      <xdr:col>2</xdr:col>
      <xdr:colOff>476250</xdr:colOff>
      <xdr:row>1522</xdr:row>
      <xdr:rowOff>76200</xdr:rowOff>
    </xdr:to>
    <xdr:pic>
      <xdr:nvPicPr>
        <xdr:cNvPr id="1529" name="Picture 1528" descr="https://cdn.rivals.com/college_logo_thumbs/north-carolina-state_50x50.jpg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AE26CCE5-473A-4ECD-9684-91F72730E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9771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1522</xdr:row>
      <xdr:rowOff>0</xdr:rowOff>
    </xdr:from>
    <xdr:to>
      <xdr:col>2</xdr:col>
      <xdr:colOff>476250</xdr:colOff>
      <xdr:row>1523</xdr:row>
      <xdr:rowOff>76200</xdr:rowOff>
    </xdr:to>
    <xdr:pic>
      <xdr:nvPicPr>
        <xdr:cNvPr id="1530" name="Picture 1529" descr="https://cdn.rivals.com/college_logo_thumbs/oklahoma-state_50x50.jpg">
          <a:hlinkClick xmlns:r="http://schemas.openxmlformats.org/officeDocument/2006/relationships" r:id="rId482"/>
          <a:extLst>
            <a:ext uri="{FF2B5EF4-FFF2-40B4-BE49-F238E27FC236}">
              <a16:creationId xmlns:a16="http://schemas.microsoft.com/office/drawing/2014/main" id="{4DE97B4D-0DE5-4FD0-9A4B-CDC6FA239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0171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1523</xdr:row>
      <xdr:rowOff>0</xdr:rowOff>
    </xdr:from>
    <xdr:to>
      <xdr:col>2</xdr:col>
      <xdr:colOff>476250</xdr:colOff>
      <xdr:row>1525</xdr:row>
      <xdr:rowOff>57150</xdr:rowOff>
    </xdr:to>
    <xdr:pic>
      <xdr:nvPicPr>
        <xdr:cNvPr id="1531" name="Picture 1530" descr="https://cdn.rivals.com/college_logo_thumbs/pittsburgh_50x50.jpg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31AF99C5-8237-4FA4-920E-81C70394C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0571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1524</xdr:row>
      <xdr:rowOff>0</xdr:rowOff>
    </xdr:from>
    <xdr:to>
      <xdr:col>2</xdr:col>
      <xdr:colOff>476250</xdr:colOff>
      <xdr:row>1526</xdr:row>
      <xdr:rowOff>57150</xdr:rowOff>
    </xdr:to>
    <xdr:pic>
      <xdr:nvPicPr>
        <xdr:cNvPr id="1532" name="Picture 1531" descr="https://cdn.rivals.com/college_logo_thumbs/utah_50x50.jpg">
          <a:hlinkClick xmlns:r="http://schemas.openxmlformats.org/officeDocument/2006/relationships" r:id="rId484"/>
          <a:extLst>
            <a:ext uri="{FF2B5EF4-FFF2-40B4-BE49-F238E27FC236}">
              <a16:creationId xmlns:a16="http://schemas.microsoft.com/office/drawing/2014/main" id="{BDC43878-03E9-4384-9F1C-052648A52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0780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1525</xdr:row>
      <xdr:rowOff>0</xdr:rowOff>
    </xdr:from>
    <xdr:to>
      <xdr:col>2</xdr:col>
      <xdr:colOff>476250</xdr:colOff>
      <xdr:row>1527</xdr:row>
      <xdr:rowOff>57150</xdr:rowOff>
    </xdr:to>
    <xdr:pic>
      <xdr:nvPicPr>
        <xdr:cNvPr id="1533" name="Picture 1532" descr="https://cdn.rivals.com/college_logo_thumbs/arizona-state_50x50.jpg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B04708CD-7043-4891-8ABF-A66450AA0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0990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1526</xdr:row>
      <xdr:rowOff>0</xdr:rowOff>
    </xdr:from>
    <xdr:to>
      <xdr:col>2</xdr:col>
      <xdr:colOff>476250</xdr:colOff>
      <xdr:row>1528</xdr:row>
      <xdr:rowOff>57150</xdr:rowOff>
    </xdr:to>
    <xdr:pic>
      <xdr:nvPicPr>
        <xdr:cNvPr id="1534" name="Picture 1533" descr="https://cdn.rivals.com/college_logo_thumbs/missouri_50x50.jpg">
          <a:hlinkClick xmlns:r="http://schemas.openxmlformats.org/officeDocument/2006/relationships" r:id="rId486"/>
          <a:extLst>
            <a:ext uri="{FF2B5EF4-FFF2-40B4-BE49-F238E27FC236}">
              <a16:creationId xmlns:a16="http://schemas.microsoft.com/office/drawing/2014/main" id="{E7746F6B-A4DD-4FD6-AE49-A138AACC7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1200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1527</xdr:row>
      <xdr:rowOff>0</xdr:rowOff>
    </xdr:from>
    <xdr:to>
      <xdr:col>2</xdr:col>
      <xdr:colOff>476250</xdr:colOff>
      <xdr:row>1529</xdr:row>
      <xdr:rowOff>57150</xdr:rowOff>
    </xdr:to>
    <xdr:pic>
      <xdr:nvPicPr>
        <xdr:cNvPr id="1535" name="Picture 1534" descr="https://cdn.rivals.com/college_logo_thumbs/iowa_50x50.jpg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9F3500FA-C574-4611-B210-7E6DC9DFD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1409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1528</xdr:row>
      <xdr:rowOff>0</xdr:rowOff>
    </xdr:from>
    <xdr:to>
      <xdr:col>2</xdr:col>
      <xdr:colOff>476250</xdr:colOff>
      <xdr:row>1530</xdr:row>
      <xdr:rowOff>57150</xdr:rowOff>
    </xdr:to>
    <xdr:pic>
      <xdr:nvPicPr>
        <xdr:cNvPr id="1536" name="Picture 1535" descr="https://cdn.rivals.com/college_logo_thumbs/wisconsin_50x50.jpg">
          <a:hlinkClick xmlns:r="http://schemas.openxmlformats.org/officeDocument/2006/relationships" r:id="rId488"/>
          <a:extLst>
            <a:ext uri="{FF2B5EF4-FFF2-40B4-BE49-F238E27FC236}">
              <a16:creationId xmlns:a16="http://schemas.microsoft.com/office/drawing/2014/main" id="{BB88F30D-B8AC-4A19-A6BD-D76517730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1619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1529</xdr:row>
      <xdr:rowOff>0</xdr:rowOff>
    </xdr:from>
    <xdr:to>
      <xdr:col>2</xdr:col>
      <xdr:colOff>476250</xdr:colOff>
      <xdr:row>1531</xdr:row>
      <xdr:rowOff>57150</xdr:rowOff>
    </xdr:to>
    <xdr:pic>
      <xdr:nvPicPr>
        <xdr:cNvPr id="1537" name="Picture 1536" descr="https://cdn.rivals.com/college_logo_thumbs/vanderbilt_50x50.jpg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EA2B3B14-550F-471D-8024-33AECCEE5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1828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1530</xdr:row>
      <xdr:rowOff>0</xdr:rowOff>
    </xdr:from>
    <xdr:to>
      <xdr:col>2</xdr:col>
      <xdr:colOff>476250</xdr:colOff>
      <xdr:row>1532</xdr:row>
      <xdr:rowOff>57150</xdr:rowOff>
    </xdr:to>
    <xdr:pic>
      <xdr:nvPicPr>
        <xdr:cNvPr id="1538" name="Picture 1537" descr="https://cdn.rivals.com/college_logo_thumbs/minnesota_50x50.jpg">
          <a:hlinkClick xmlns:r="http://schemas.openxmlformats.org/officeDocument/2006/relationships" r:id="rId490"/>
          <a:extLst>
            <a:ext uri="{FF2B5EF4-FFF2-40B4-BE49-F238E27FC236}">
              <a16:creationId xmlns:a16="http://schemas.microsoft.com/office/drawing/2014/main" id="{10695042-F4E9-416E-AC65-C0D2DE9AB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2038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1531</xdr:row>
      <xdr:rowOff>0</xdr:rowOff>
    </xdr:from>
    <xdr:to>
      <xdr:col>2</xdr:col>
      <xdr:colOff>476250</xdr:colOff>
      <xdr:row>1533</xdr:row>
      <xdr:rowOff>57150</xdr:rowOff>
    </xdr:to>
    <xdr:pic>
      <xdr:nvPicPr>
        <xdr:cNvPr id="1539" name="Picture 1538" descr="https://cdn.rivals.com/college_logo_thumbs/california_50x50.jpg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FEF60345-F9C1-4FD9-8789-D1F273792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2247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1532</xdr:row>
      <xdr:rowOff>0</xdr:rowOff>
    </xdr:from>
    <xdr:to>
      <xdr:col>2</xdr:col>
      <xdr:colOff>476250</xdr:colOff>
      <xdr:row>1533</xdr:row>
      <xdr:rowOff>266700</xdr:rowOff>
    </xdr:to>
    <xdr:pic>
      <xdr:nvPicPr>
        <xdr:cNvPr id="1540" name="Picture 1539" descr="https://cdn.rivals.com/college_logo_thumbs/indiana_50x50.jpg">
          <a:hlinkClick xmlns:r="http://schemas.openxmlformats.org/officeDocument/2006/relationships" r:id="rId492"/>
          <a:extLst>
            <a:ext uri="{FF2B5EF4-FFF2-40B4-BE49-F238E27FC236}">
              <a16:creationId xmlns:a16="http://schemas.microsoft.com/office/drawing/2014/main" id="{32580031-09FE-42F7-85B4-CABEC8750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2457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1533</xdr:row>
      <xdr:rowOff>0</xdr:rowOff>
    </xdr:from>
    <xdr:to>
      <xdr:col>2</xdr:col>
      <xdr:colOff>476250</xdr:colOff>
      <xdr:row>1534</xdr:row>
      <xdr:rowOff>76200</xdr:rowOff>
    </xdr:to>
    <xdr:pic>
      <xdr:nvPicPr>
        <xdr:cNvPr id="1541" name="Picture 1540" descr="https://cdn.rivals.com/college_logo_thumbs/washington-state_50x50.jpg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004A73BF-15F6-4F9C-A310-E7F4B410B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2666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1534</xdr:row>
      <xdr:rowOff>0</xdr:rowOff>
    </xdr:from>
    <xdr:to>
      <xdr:col>2</xdr:col>
      <xdr:colOff>476250</xdr:colOff>
      <xdr:row>1536</xdr:row>
      <xdr:rowOff>57150</xdr:rowOff>
    </xdr:to>
    <xdr:pic>
      <xdr:nvPicPr>
        <xdr:cNvPr id="1542" name="Picture 1541" descr="https://cdn.rivals.com/college_logo_thumbs/cincinnati_50x50.jpg">
          <a:hlinkClick xmlns:r="http://schemas.openxmlformats.org/officeDocument/2006/relationships" r:id="rId494"/>
          <a:extLst>
            <a:ext uri="{FF2B5EF4-FFF2-40B4-BE49-F238E27FC236}">
              <a16:creationId xmlns:a16="http://schemas.microsoft.com/office/drawing/2014/main" id="{DDAC8105-2B57-4C6C-9A96-17F06CAFA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3066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1535</xdr:row>
      <xdr:rowOff>0</xdr:rowOff>
    </xdr:from>
    <xdr:to>
      <xdr:col>2</xdr:col>
      <xdr:colOff>476250</xdr:colOff>
      <xdr:row>1537</xdr:row>
      <xdr:rowOff>57150</xdr:rowOff>
    </xdr:to>
    <xdr:pic>
      <xdr:nvPicPr>
        <xdr:cNvPr id="1543" name="Picture 1542" descr="https://cdn.rivals.com/college_logo_thumbs/kansas_50x50.jpg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7A8535A2-CB4A-49C8-AF3B-061F00FCA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3276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1536</xdr:row>
      <xdr:rowOff>0</xdr:rowOff>
    </xdr:from>
    <xdr:to>
      <xdr:col>2</xdr:col>
      <xdr:colOff>476250</xdr:colOff>
      <xdr:row>1538</xdr:row>
      <xdr:rowOff>57150</xdr:rowOff>
    </xdr:to>
    <xdr:pic>
      <xdr:nvPicPr>
        <xdr:cNvPr id="1544" name="Picture 1543" descr="https://cdn.rivals.com/college_logo_thumbs/purdue_50x50.jpg">
          <a:hlinkClick xmlns:r="http://schemas.openxmlformats.org/officeDocument/2006/relationships" r:id="rId496"/>
          <a:extLst>
            <a:ext uri="{FF2B5EF4-FFF2-40B4-BE49-F238E27FC236}">
              <a16:creationId xmlns:a16="http://schemas.microsoft.com/office/drawing/2014/main" id="{188B3DDC-42F8-4687-979C-017F5C4EF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3486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1537</xdr:row>
      <xdr:rowOff>0</xdr:rowOff>
    </xdr:from>
    <xdr:to>
      <xdr:col>2</xdr:col>
      <xdr:colOff>476250</xdr:colOff>
      <xdr:row>1539</xdr:row>
      <xdr:rowOff>57150</xdr:rowOff>
    </xdr:to>
    <xdr:pic>
      <xdr:nvPicPr>
        <xdr:cNvPr id="1545" name="Picture 1544" descr="https://cdn.rivals.com/college_logo_thumbs/illinois_50x50.jpg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EFF2D810-A3B5-4247-B8BF-1D19D26BA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3695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1538</xdr:row>
      <xdr:rowOff>0</xdr:rowOff>
    </xdr:from>
    <xdr:to>
      <xdr:col>2</xdr:col>
      <xdr:colOff>476250</xdr:colOff>
      <xdr:row>1540</xdr:row>
      <xdr:rowOff>57150</xdr:rowOff>
    </xdr:to>
    <xdr:pic>
      <xdr:nvPicPr>
        <xdr:cNvPr id="1546" name="Picture 1545" descr="https://cdn.rivals.com/college_logo_thumbs/colorado_50x50.jpg">
          <a:hlinkClick xmlns:r="http://schemas.openxmlformats.org/officeDocument/2006/relationships" r:id="rId498"/>
          <a:extLst>
            <a:ext uri="{FF2B5EF4-FFF2-40B4-BE49-F238E27FC236}">
              <a16:creationId xmlns:a16="http://schemas.microsoft.com/office/drawing/2014/main" id="{17D5BBF6-EC07-4F2E-B6FB-546F32FB6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39051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1539</xdr:row>
      <xdr:rowOff>0</xdr:rowOff>
    </xdr:from>
    <xdr:to>
      <xdr:col>2</xdr:col>
      <xdr:colOff>476250</xdr:colOff>
      <xdr:row>1541</xdr:row>
      <xdr:rowOff>57150</xdr:rowOff>
    </xdr:to>
    <xdr:pic>
      <xdr:nvPicPr>
        <xdr:cNvPr id="1547" name="Picture 1546" descr="https://cdn.rivals.com/college_logo_thumbs/kansas-state_50x50.jpg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6A3E9F38-059C-4D1E-AE07-88D6551DC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41146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1540</xdr:row>
      <xdr:rowOff>0</xdr:rowOff>
    </xdr:from>
    <xdr:to>
      <xdr:col>2</xdr:col>
      <xdr:colOff>476250</xdr:colOff>
      <xdr:row>1542</xdr:row>
      <xdr:rowOff>57150</xdr:rowOff>
    </xdr:to>
    <xdr:pic>
      <xdr:nvPicPr>
        <xdr:cNvPr id="1548" name="Picture 1547" descr="https://cdn.rivals.com/college_logo_thumbs/georgia-tech_50x50.jpg">
          <a:hlinkClick xmlns:r="http://schemas.openxmlformats.org/officeDocument/2006/relationships" r:id="rId500"/>
          <a:extLst>
            <a:ext uri="{FF2B5EF4-FFF2-40B4-BE49-F238E27FC236}">
              <a16:creationId xmlns:a16="http://schemas.microsoft.com/office/drawing/2014/main" id="{71C27E12-320C-4AC7-872B-D596ADFA3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4324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1541</xdr:row>
      <xdr:rowOff>0</xdr:rowOff>
    </xdr:from>
    <xdr:to>
      <xdr:col>2</xdr:col>
      <xdr:colOff>476250</xdr:colOff>
      <xdr:row>1543</xdr:row>
      <xdr:rowOff>57150</xdr:rowOff>
    </xdr:to>
    <xdr:pic>
      <xdr:nvPicPr>
        <xdr:cNvPr id="1549" name="Picture 1548" descr="https://cdn.rivals.com/college_logo_thumbs/iowa-state_50x50.jpg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BC3F0E95-C89E-4798-96DD-4FB047C2C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4533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1542</xdr:row>
      <xdr:rowOff>0</xdr:rowOff>
    </xdr:from>
    <xdr:to>
      <xdr:col>2</xdr:col>
      <xdr:colOff>476250</xdr:colOff>
      <xdr:row>1544</xdr:row>
      <xdr:rowOff>57150</xdr:rowOff>
    </xdr:to>
    <xdr:pic>
      <xdr:nvPicPr>
        <xdr:cNvPr id="1550" name="Picture 1549" descr="https://cdn.rivals.com/college_logo_thumbs/arizona_50x50.jpg">
          <a:hlinkClick xmlns:r="http://schemas.openxmlformats.org/officeDocument/2006/relationships" r:id="rId502"/>
          <a:extLst>
            <a:ext uri="{FF2B5EF4-FFF2-40B4-BE49-F238E27FC236}">
              <a16:creationId xmlns:a16="http://schemas.microsoft.com/office/drawing/2014/main" id="{1688E439-DBF8-4456-BDA3-749D443EB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4743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1543</xdr:row>
      <xdr:rowOff>0</xdr:rowOff>
    </xdr:from>
    <xdr:to>
      <xdr:col>2</xdr:col>
      <xdr:colOff>476250</xdr:colOff>
      <xdr:row>1545</xdr:row>
      <xdr:rowOff>57150</xdr:rowOff>
    </xdr:to>
    <xdr:pic>
      <xdr:nvPicPr>
        <xdr:cNvPr id="1551" name="Picture 1550" descr="https://cdn.rivals.com/college_logo_thumbs/boise-state_50x50.jpg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4B4D0C19-2B5A-4D01-884A-B4F65A2FA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49528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1544</xdr:row>
      <xdr:rowOff>0</xdr:rowOff>
    </xdr:from>
    <xdr:to>
      <xdr:col>2</xdr:col>
      <xdr:colOff>476250</xdr:colOff>
      <xdr:row>1546</xdr:row>
      <xdr:rowOff>57150</xdr:rowOff>
    </xdr:to>
    <xdr:pic>
      <xdr:nvPicPr>
        <xdr:cNvPr id="1552" name="Picture 1551" descr="https://cdn.rivals.com/college_logo_thumbs/stanford_50x50.jpg">
          <a:hlinkClick xmlns:r="http://schemas.openxmlformats.org/officeDocument/2006/relationships" r:id="rId504"/>
          <a:extLst>
            <a:ext uri="{FF2B5EF4-FFF2-40B4-BE49-F238E27FC236}">
              <a16:creationId xmlns:a16="http://schemas.microsoft.com/office/drawing/2014/main" id="{5F70BB33-C6B6-4856-8838-4BC86E931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5162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1545</xdr:row>
      <xdr:rowOff>0</xdr:rowOff>
    </xdr:from>
    <xdr:to>
      <xdr:col>2</xdr:col>
      <xdr:colOff>476250</xdr:colOff>
      <xdr:row>1547</xdr:row>
      <xdr:rowOff>57150</xdr:rowOff>
    </xdr:to>
    <xdr:pic>
      <xdr:nvPicPr>
        <xdr:cNvPr id="1553" name="Picture 1552" descr="https://cdn.rivals.com/college_logo_thumbs/rutgers_50x50.jpg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FFBE3D76-C1A4-4558-8D8E-AF2CB4316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5371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1546</xdr:row>
      <xdr:rowOff>0</xdr:rowOff>
    </xdr:from>
    <xdr:to>
      <xdr:col>2</xdr:col>
      <xdr:colOff>476250</xdr:colOff>
      <xdr:row>1548</xdr:row>
      <xdr:rowOff>57150</xdr:rowOff>
    </xdr:to>
    <xdr:pic>
      <xdr:nvPicPr>
        <xdr:cNvPr id="1554" name="Picture 1553" descr="https://cdn.rivals.com/college_logo_thumbs/south-florida_50x50.jpg">
          <a:hlinkClick xmlns:r="http://schemas.openxmlformats.org/officeDocument/2006/relationships" r:id="rId506"/>
          <a:extLst>
            <a:ext uri="{FF2B5EF4-FFF2-40B4-BE49-F238E27FC236}">
              <a16:creationId xmlns:a16="http://schemas.microsoft.com/office/drawing/2014/main" id="{15682293-C740-4287-942F-06B1BBD84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5581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1547</xdr:row>
      <xdr:rowOff>0</xdr:rowOff>
    </xdr:from>
    <xdr:to>
      <xdr:col>2</xdr:col>
      <xdr:colOff>476250</xdr:colOff>
      <xdr:row>1549</xdr:row>
      <xdr:rowOff>57150</xdr:rowOff>
    </xdr:to>
    <xdr:pic>
      <xdr:nvPicPr>
        <xdr:cNvPr id="1555" name="Picture 1554" descr="https://cdn.rivals.com/college_logo_thumbs/northwestern_50x50.jpg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7F947167-8299-4674-84BB-413CB18D4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5791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1548</xdr:row>
      <xdr:rowOff>0</xdr:rowOff>
    </xdr:from>
    <xdr:to>
      <xdr:col>2</xdr:col>
      <xdr:colOff>476250</xdr:colOff>
      <xdr:row>1550</xdr:row>
      <xdr:rowOff>57150</xdr:rowOff>
    </xdr:to>
    <xdr:pic>
      <xdr:nvPicPr>
        <xdr:cNvPr id="1556" name="Picture 1555" descr="https://cdn.rivals.com/college_logo_thumbs/arkansas_50x50.jpg">
          <a:hlinkClick xmlns:r="http://schemas.openxmlformats.org/officeDocument/2006/relationships" r:id="rId508"/>
          <a:extLst>
            <a:ext uri="{FF2B5EF4-FFF2-40B4-BE49-F238E27FC236}">
              <a16:creationId xmlns:a16="http://schemas.microsoft.com/office/drawing/2014/main" id="{49B7E849-438A-4B44-B557-EA5B45760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6000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1549</xdr:row>
      <xdr:rowOff>0</xdr:rowOff>
    </xdr:from>
    <xdr:to>
      <xdr:col>2</xdr:col>
      <xdr:colOff>476250</xdr:colOff>
      <xdr:row>1551</xdr:row>
      <xdr:rowOff>57150</xdr:rowOff>
    </xdr:to>
    <xdr:pic>
      <xdr:nvPicPr>
        <xdr:cNvPr id="1557" name="Picture 1556" descr="https://cdn.rivals.com/college_logo_thumbs/houston_50x50.jpg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75ECE55A-2D03-49AE-948D-012351D6D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6210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1550</xdr:row>
      <xdr:rowOff>0</xdr:rowOff>
    </xdr:from>
    <xdr:to>
      <xdr:col>2</xdr:col>
      <xdr:colOff>476250</xdr:colOff>
      <xdr:row>1552</xdr:row>
      <xdr:rowOff>57150</xdr:rowOff>
    </xdr:to>
    <xdr:pic>
      <xdr:nvPicPr>
        <xdr:cNvPr id="1558" name="Picture 1557" descr="https://cdn.rivals.com/college_logo_thumbs/wake-forest_50x50.jpg">
          <a:hlinkClick xmlns:r="http://schemas.openxmlformats.org/officeDocument/2006/relationships" r:id="rId510"/>
          <a:extLst>
            <a:ext uri="{FF2B5EF4-FFF2-40B4-BE49-F238E27FC236}">
              <a16:creationId xmlns:a16="http://schemas.microsoft.com/office/drawing/2014/main" id="{C21E7ED0-10F7-4663-AB3A-9F3EBB9F0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6419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1551</xdr:row>
      <xdr:rowOff>0</xdr:rowOff>
    </xdr:from>
    <xdr:to>
      <xdr:col>2</xdr:col>
      <xdr:colOff>476250</xdr:colOff>
      <xdr:row>1553</xdr:row>
      <xdr:rowOff>57150</xdr:rowOff>
    </xdr:to>
    <xdr:pic>
      <xdr:nvPicPr>
        <xdr:cNvPr id="1559" name="Picture 1558" descr="https://cdn.rivals.com/college_logo_thumbs/syracuse_50x50.jpg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6D063F5D-18AA-4DFF-8658-6B0FCCC4D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6629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1552</xdr:row>
      <xdr:rowOff>0</xdr:rowOff>
    </xdr:from>
    <xdr:to>
      <xdr:col>2</xdr:col>
      <xdr:colOff>476250</xdr:colOff>
      <xdr:row>1554</xdr:row>
      <xdr:rowOff>57150</xdr:rowOff>
    </xdr:to>
    <xdr:pic>
      <xdr:nvPicPr>
        <xdr:cNvPr id="1560" name="Picture 1559" descr="https://cdn.rivals.com/college_logo_thumbs/duke_50x50.jpg">
          <a:hlinkClick xmlns:r="http://schemas.openxmlformats.org/officeDocument/2006/relationships" r:id="rId512"/>
          <a:extLst>
            <a:ext uri="{FF2B5EF4-FFF2-40B4-BE49-F238E27FC236}">
              <a16:creationId xmlns:a16="http://schemas.microsoft.com/office/drawing/2014/main" id="{40D878D6-D4EE-4EC7-AFA0-A12F702E3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6838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1553</xdr:row>
      <xdr:rowOff>0</xdr:rowOff>
    </xdr:from>
    <xdr:to>
      <xdr:col>2</xdr:col>
      <xdr:colOff>476250</xdr:colOff>
      <xdr:row>1555</xdr:row>
      <xdr:rowOff>57150</xdr:rowOff>
    </xdr:to>
    <xdr:pic>
      <xdr:nvPicPr>
        <xdr:cNvPr id="1561" name="Picture 1560" descr="https://cdn.rivals.com/college_logo_thumbs/tulane_50x50.jpg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DE362D53-CA1F-4B8B-B93D-43D1B7590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7048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1554</xdr:row>
      <xdr:rowOff>0</xdr:rowOff>
    </xdr:from>
    <xdr:to>
      <xdr:col>2</xdr:col>
      <xdr:colOff>476250</xdr:colOff>
      <xdr:row>1556</xdr:row>
      <xdr:rowOff>57150</xdr:rowOff>
    </xdr:to>
    <xdr:pic>
      <xdr:nvPicPr>
        <xdr:cNvPr id="1562" name="Picture 1561" descr="https://cdn.rivals.com/college_logo_thumbs/oregon-state_50x50.jpg">
          <a:hlinkClick xmlns:r="http://schemas.openxmlformats.org/officeDocument/2006/relationships" r:id="rId514"/>
          <a:extLst>
            <a:ext uri="{FF2B5EF4-FFF2-40B4-BE49-F238E27FC236}">
              <a16:creationId xmlns:a16="http://schemas.microsoft.com/office/drawing/2014/main" id="{F06964B3-2A6C-4146-BEC1-97810CC6D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7257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1555</xdr:row>
      <xdr:rowOff>0</xdr:rowOff>
    </xdr:from>
    <xdr:to>
      <xdr:col>2</xdr:col>
      <xdr:colOff>476250</xdr:colOff>
      <xdr:row>1557</xdr:row>
      <xdr:rowOff>57150</xdr:rowOff>
    </xdr:to>
    <xdr:pic>
      <xdr:nvPicPr>
        <xdr:cNvPr id="1563" name="Picture 1562" descr="https://cdn.rivals.com/college_logo_thumbs/ucf_50x50.jpg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6B67A88F-71E2-4169-8C4E-F4FC3FAFF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7467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1556</xdr:row>
      <xdr:rowOff>0</xdr:rowOff>
    </xdr:from>
    <xdr:to>
      <xdr:col>2</xdr:col>
      <xdr:colOff>476250</xdr:colOff>
      <xdr:row>1557</xdr:row>
      <xdr:rowOff>266700</xdr:rowOff>
    </xdr:to>
    <xdr:pic>
      <xdr:nvPicPr>
        <xdr:cNvPr id="1564" name="Picture 1563" descr="https://cdn.rivals.com/college_logo_thumbs/virginia_50x50.jpg">
          <a:hlinkClick xmlns:r="http://schemas.openxmlformats.org/officeDocument/2006/relationships" r:id="rId516"/>
          <a:extLst>
            <a:ext uri="{FF2B5EF4-FFF2-40B4-BE49-F238E27FC236}">
              <a16:creationId xmlns:a16="http://schemas.microsoft.com/office/drawing/2014/main" id="{567D1D0C-4A8B-4230-B2AF-93A486960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7677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1557</xdr:row>
      <xdr:rowOff>0</xdr:rowOff>
    </xdr:from>
    <xdr:to>
      <xdr:col>2</xdr:col>
      <xdr:colOff>476250</xdr:colOff>
      <xdr:row>1558</xdr:row>
      <xdr:rowOff>76200</xdr:rowOff>
    </xdr:to>
    <xdr:pic>
      <xdr:nvPicPr>
        <xdr:cNvPr id="1565" name="Picture 1564" descr="https://cdn.rivals.com/college_logo_thumbs/western-michigan_50x50.jpg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FEF8B4A6-0A0C-4619-B505-C090A4236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7886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1558</xdr:row>
      <xdr:rowOff>0</xdr:rowOff>
    </xdr:from>
    <xdr:to>
      <xdr:col>2</xdr:col>
      <xdr:colOff>476250</xdr:colOff>
      <xdr:row>1560</xdr:row>
      <xdr:rowOff>57150</xdr:rowOff>
    </xdr:to>
    <xdr:pic>
      <xdr:nvPicPr>
        <xdr:cNvPr id="1566" name="Picture 1565" descr="https://cdn.rivals.com/college_logo_thumbs/boston-college_50x50.jpg">
          <a:hlinkClick xmlns:r="http://schemas.openxmlformats.org/officeDocument/2006/relationships" r:id="rId518"/>
          <a:extLst>
            <a:ext uri="{FF2B5EF4-FFF2-40B4-BE49-F238E27FC236}">
              <a16:creationId xmlns:a16="http://schemas.microsoft.com/office/drawing/2014/main" id="{8D2C1CB5-06FF-4A39-B724-165AD0223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8286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1559</xdr:row>
      <xdr:rowOff>0</xdr:rowOff>
    </xdr:from>
    <xdr:to>
      <xdr:col>2</xdr:col>
      <xdr:colOff>476250</xdr:colOff>
      <xdr:row>1561</xdr:row>
      <xdr:rowOff>57150</xdr:rowOff>
    </xdr:to>
    <xdr:pic>
      <xdr:nvPicPr>
        <xdr:cNvPr id="1567" name="Picture 1566" descr="https://cdn.rivals.com/college_logo_thumbs/marshall_50x50.jpg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B5E3CBEA-2DF6-4963-A8F8-52FAAC36C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8496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1560</xdr:row>
      <xdr:rowOff>0</xdr:rowOff>
    </xdr:from>
    <xdr:to>
      <xdr:col>2</xdr:col>
      <xdr:colOff>476250</xdr:colOff>
      <xdr:row>1562</xdr:row>
      <xdr:rowOff>57150</xdr:rowOff>
    </xdr:to>
    <xdr:pic>
      <xdr:nvPicPr>
        <xdr:cNvPr id="1568" name="Picture 1567" descr="https://cdn.rivals.com/college_logo_thumbs/texas-tech_50x50.jpg">
          <a:hlinkClick xmlns:r="http://schemas.openxmlformats.org/officeDocument/2006/relationships" r:id="rId520"/>
          <a:extLst>
            <a:ext uri="{FF2B5EF4-FFF2-40B4-BE49-F238E27FC236}">
              <a16:creationId xmlns:a16="http://schemas.microsoft.com/office/drawing/2014/main" id="{7B3DE45D-F626-4F36-8C85-4EA6B9994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8705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1561</xdr:row>
      <xdr:rowOff>0</xdr:rowOff>
    </xdr:from>
    <xdr:to>
      <xdr:col>2</xdr:col>
      <xdr:colOff>476250</xdr:colOff>
      <xdr:row>1563</xdr:row>
      <xdr:rowOff>57150</xdr:rowOff>
    </xdr:to>
    <xdr:pic>
      <xdr:nvPicPr>
        <xdr:cNvPr id="1569" name="Picture 1568" descr="https://cdn.rivals.com/college_logo_thumbs/texas-san-antonio_50x50.jpg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125336A5-AF1F-4881-9F41-CC47A58FE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8915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1562</xdr:row>
      <xdr:rowOff>0</xdr:rowOff>
    </xdr:from>
    <xdr:to>
      <xdr:col>2</xdr:col>
      <xdr:colOff>476250</xdr:colOff>
      <xdr:row>1564</xdr:row>
      <xdr:rowOff>57150</xdr:rowOff>
    </xdr:to>
    <xdr:pic>
      <xdr:nvPicPr>
        <xdr:cNvPr id="1570" name="Picture 1569" descr="https://cdn.rivals.com/college_logo_thumbs/southern-miss_50x50.jpg">
          <a:hlinkClick xmlns:r="http://schemas.openxmlformats.org/officeDocument/2006/relationships" r:id="rId522"/>
          <a:extLst>
            <a:ext uri="{FF2B5EF4-FFF2-40B4-BE49-F238E27FC236}">
              <a16:creationId xmlns:a16="http://schemas.microsoft.com/office/drawing/2014/main" id="{8E861DA6-A23B-40D7-A9E8-A5158D48E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9124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1563</xdr:row>
      <xdr:rowOff>0</xdr:rowOff>
    </xdr:from>
    <xdr:to>
      <xdr:col>2</xdr:col>
      <xdr:colOff>476250</xdr:colOff>
      <xdr:row>1564</xdr:row>
      <xdr:rowOff>266700</xdr:rowOff>
    </xdr:to>
    <xdr:pic>
      <xdr:nvPicPr>
        <xdr:cNvPr id="1571" name="Picture 1570" descr="https://cdn.rivals.com/college_logo_thumbs/arkansas-state_50x50.jpg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0052F857-6EE6-43DF-9636-6EBB1D0AA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9334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1564</xdr:row>
      <xdr:rowOff>0</xdr:rowOff>
    </xdr:from>
    <xdr:to>
      <xdr:col>2</xdr:col>
      <xdr:colOff>476250</xdr:colOff>
      <xdr:row>1565</xdr:row>
      <xdr:rowOff>76200</xdr:rowOff>
    </xdr:to>
    <xdr:pic>
      <xdr:nvPicPr>
        <xdr:cNvPr id="1572" name="Picture 1571" descr="https://cdn.rivals.com/college_logo_thumbs/florida-international_50x50.jpg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A61394AA-7EFD-4D1F-8CA8-B9430BA5C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9543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1565</xdr:row>
      <xdr:rowOff>0</xdr:rowOff>
    </xdr:from>
    <xdr:to>
      <xdr:col>2</xdr:col>
      <xdr:colOff>476250</xdr:colOff>
      <xdr:row>1567</xdr:row>
      <xdr:rowOff>47625</xdr:rowOff>
    </xdr:to>
    <xdr:pic>
      <xdr:nvPicPr>
        <xdr:cNvPr id="1573" name="Picture 1572" descr="https://cdn.rivals.com/college_logo_thumbs/temple_50x50.jpg">
          <a:hlinkClick xmlns:r="http://schemas.openxmlformats.org/officeDocument/2006/relationships" r:id="rId526"/>
          <a:extLst>
            <a:ext uri="{FF2B5EF4-FFF2-40B4-BE49-F238E27FC236}">
              <a16:creationId xmlns:a16="http://schemas.microsoft.com/office/drawing/2014/main" id="{02426B69-2FED-4141-B0CC-B02C93E58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9943975"/>
          <a:ext cx="4762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1566</xdr:row>
      <xdr:rowOff>0</xdr:rowOff>
    </xdr:from>
    <xdr:to>
      <xdr:col>2</xdr:col>
      <xdr:colOff>476250</xdr:colOff>
      <xdr:row>1568</xdr:row>
      <xdr:rowOff>57150</xdr:rowOff>
    </xdr:to>
    <xdr:pic>
      <xdr:nvPicPr>
        <xdr:cNvPr id="1574" name="Picture 1573" descr="https://cdn.rivals.com/college_logo_thumbs/toledo_50x50.jpg">
          <a:hlinkClick xmlns:r="http://schemas.openxmlformats.org/officeDocument/2006/relationships" r:id="rId528"/>
          <a:extLst>
            <a:ext uri="{FF2B5EF4-FFF2-40B4-BE49-F238E27FC236}">
              <a16:creationId xmlns:a16="http://schemas.microsoft.com/office/drawing/2014/main" id="{5F092824-38EB-4575-B90A-62AFE01D6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0153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1567</xdr:row>
      <xdr:rowOff>0</xdr:rowOff>
    </xdr:from>
    <xdr:to>
      <xdr:col>2</xdr:col>
      <xdr:colOff>476250</xdr:colOff>
      <xdr:row>1569</xdr:row>
      <xdr:rowOff>57150</xdr:rowOff>
    </xdr:to>
    <xdr:pic>
      <xdr:nvPicPr>
        <xdr:cNvPr id="1575" name="Picture 1574" descr="https://cdn.rivals.com/college_logo_thumbs/louisiana-tech_50x50.jpg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B94C77BC-FBEF-4EEA-BB09-4DB858891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0363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1568</xdr:row>
      <xdr:rowOff>0</xdr:rowOff>
    </xdr:from>
    <xdr:to>
      <xdr:col>2</xdr:col>
      <xdr:colOff>476250</xdr:colOff>
      <xdr:row>1569</xdr:row>
      <xdr:rowOff>266700</xdr:rowOff>
    </xdr:to>
    <xdr:pic>
      <xdr:nvPicPr>
        <xdr:cNvPr id="1576" name="Picture 1575" descr="https://cdn.rivals.com/college_logo_thumbs/memphis_50x50.jpg">
          <a:hlinkClick xmlns:r="http://schemas.openxmlformats.org/officeDocument/2006/relationships" r:id="rId530"/>
          <a:extLst>
            <a:ext uri="{FF2B5EF4-FFF2-40B4-BE49-F238E27FC236}">
              <a16:creationId xmlns:a16="http://schemas.microsoft.com/office/drawing/2014/main" id="{ADFF3711-AA21-4F1B-BB26-6343F087E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0572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1569</xdr:row>
      <xdr:rowOff>0</xdr:rowOff>
    </xdr:from>
    <xdr:to>
      <xdr:col>2</xdr:col>
      <xdr:colOff>476250</xdr:colOff>
      <xdr:row>1570</xdr:row>
      <xdr:rowOff>76200</xdr:rowOff>
    </xdr:to>
    <xdr:pic>
      <xdr:nvPicPr>
        <xdr:cNvPr id="1577" name="Picture 1576" descr="https://cdn.rivals.com/college_logo_thumbs/southern-methodist_50x50.jpg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056AD21B-722D-40D8-BFA8-8AB405A26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0782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1570</xdr:row>
      <xdr:rowOff>0</xdr:rowOff>
    </xdr:from>
    <xdr:to>
      <xdr:col>2</xdr:col>
      <xdr:colOff>476250</xdr:colOff>
      <xdr:row>1571</xdr:row>
      <xdr:rowOff>76200</xdr:rowOff>
    </xdr:to>
    <xdr:pic>
      <xdr:nvPicPr>
        <xdr:cNvPr id="1578" name="Picture 1577" descr="https://cdn.rivals.com/college_logo_thumbs/san-diego-state_50x50.jpg">
          <a:hlinkClick xmlns:r="http://schemas.openxmlformats.org/officeDocument/2006/relationships" r:id="rId532"/>
          <a:extLst>
            <a:ext uri="{FF2B5EF4-FFF2-40B4-BE49-F238E27FC236}">
              <a16:creationId xmlns:a16="http://schemas.microsoft.com/office/drawing/2014/main" id="{E6EBC0B1-3C8A-472A-98D6-8B6F06630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11822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1571</xdr:row>
      <xdr:rowOff>0</xdr:rowOff>
    </xdr:from>
    <xdr:to>
      <xdr:col>2</xdr:col>
      <xdr:colOff>476250</xdr:colOff>
      <xdr:row>1572</xdr:row>
      <xdr:rowOff>76200</xdr:rowOff>
    </xdr:to>
    <xdr:pic>
      <xdr:nvPicPr>
        <xdr:cNvPr id="1579" name="Picture 1578" descr="https://cdn.rivals.com/college_logo_thumbs/western-kentucky_50x50.jpg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5FF11A55-DDC6-4589-9112-BB35B0567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1582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1572</xdr:row>
      <xdr:rowOff>0</xdr:rowOff>
    </xdr:from>
    <xdr:to>
      <xdr:col>2</xdr:col>
      <xdr:colOff>476250</xdr:colOff>
      <xdr:row>1574</xdr:row>
      <xdr:rowOff>57150</xdr:rowOff>
    </xdr:to>
    <xdr:pic>
      <xdr:nvPicPr>
        <xdr:cNvPr id="1580" name="Picture 1579" descr="https://cdn.rivals.com/college_logo_thumbs/east-carolina_50x50.jpg">
          <a:hlinkClick xmlns:r="http://schemas.openxmlformats.org/officeDocument/2006/relationships" r:id="rId534"/>
          <a:extLst>
            <a:ext uri="{FF2B5EF4-FFF2-40B4-BE49-F238E27FC236}">
              <a16:creationId xmlns:a16="http://schemas.microsoft.com/office/drawing/2014/main" id="{422F8A6B-031A-4DBA-A1BC-B1CD17722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19823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1573</xdr:row>
      <xdr:rowOff>0</xdr:rowOff>
    </xdr:from>
    <xdr:to>
      <xdr:col>2</xdr:col>
      <xdr:colOff>304800</xdr:colOff>
      <xdr:row>1574</xdr:row>
      <xdr:rowOff>95250</xdr:rowOff>
    </xdr:to>
    <xdr:sp macro="" textlink="">
      <xdr:nvSpPr>
        <xdr:cNvPr id="302" name="AutoShape 86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5F40B366-5B16-4D58-9257-E64E637EA102}"/>
            </a:ext>
          </a:extLst>
        </xdr:cNvPr>
        <xdr:cNvSpPr>
          <a:spLocks noChangeAspect="1" noChangeArrowheads="1"/>
        </xdr:cNvSpPr>
      </xdr:nvSpPr>
      <xdr:spPr bwMode="auto">
        <a:xfrm>
          <a:off x="1143000" y="3921918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1574</xdr:row>
      <xdr:rowOff>0</xdr:rowOff>
    </xdr:from>
    <xdr:to>
      <xdr:col>2</xdr:col>
      <xdr:colOff>476250</xdr:colOff>
      <xdr:row>1576</xdr:row>
      <xdr:rowOff>57150</xdr:rowOff>
    </xdr:to>
    <xdr:pic>
      <xdr:nvPicPr>
        <xdr:cNvPr id="1581" name="Picture 1580" descr="https://cdn.rivals.com/college_logo_thumbs/northern-illinois_50x50.jpg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BC76D57A-5AB2-4D71-A7C7-28C414898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24014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1575</xdr:row>
      <xdr:rowOff>0</xdr:rowOff>
    </xdr:from>
    <xdr:to>
      <xdr:col>2</xdr:col>
      <xdr:colOff>476250</xdr:colOff>
      <xdr:row>1577</xdr:row>
      <xdr:rowOff>57150</xdr:rowOff>
    </xdr:to>
    <xdr:pic>
      <xdr:nvPicPr>
        <xdr:cNvPr id="1582" name="Picture 1581" descr="https://cdn.rivals.com/college_logo_thumbs/tulsa_50x50.jpg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93B63130-9C00-4F56-B544-7D586DEC9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26109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1576</xdr:row>
      <xdr:rowOff>0</xdr:rowOff>
    </xdr:from>
    <xdr:to>
      <xdr:col>2</xdr:col>
      <xdr:colOff>476250</xdr:colOff>
      <xdr:row>1578</xdr:row>
      <xdr:rowOff>57150</xdr:rowOff>
    </xdr:to>
    <xdr:pic>
      <xdr:nvPicPr>
        <xdr:cNvPr id="1583" name="Picture 1582" descr="https://cdn.rivals.com/college_logo_thumbs/colorado-state_50x50.jpg">
          <a:hlinkClick xmlns:r="http://schemas.openxmlformats.org/officeDocument/2006/relationships" r:id="rId538"/>
          <a:extLst>
            <a:ext uri="{FF2B5EF4-FFF2-40B4-BE49-F238E27FC236}">
              <a16:creationId xmlns:a16="http://schemas.microsoft.com/office/drawing/2014/main" id="{56734210-8706-4875-AEE1-2F22C9E4A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28205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1577</xdr:row>
      <xdr:rowOff>0</xdr:rowOff>
    </xdr:from>
    <xdr:to>
      <xdr:col>2</xdr:col>
      <xdr:colOff>476250</xdr:colOff>
      <xdr:row>1579</xdr:row>
      <xdr:rowOff>57150</xdr:rowOff>
    </xdr:to>
    <xdr:pic>
      <xdr:nvPicPr>
        <xdr:cNvPr id="1584" name="Picture 1583" descr="https://cdn.rivals.com/college_logo_thumbs/connecticut_50x50.jpg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4E3726B5-F075-446A-BB25-3B7626399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3030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1578</xdr:row>
      <xdr:rowOff>0</xdr:rowOff>
    </xdr:from>
    <xdr:to>
      <xdr:col>2</xdr:col>
      <xdr:colOff>476250</xdr:colOff>
      <xdr:row>1580</xdr:row>
      <xdr:rowOff>57150</xdr:rowOff>
    </xdr:to>
    <xdr:pic>
      <xdr:nvPicPr>
        <xdr:cNvPr id="1585" name="Picture 1584" descr="https://cdn.rivals.com/college_logo_thumbs/army_50x50.jpg">
          <a:hlinkClick xmlns:r="http://schemas.openxmlformats.org/officeDocument/2006/relationships" r:id="rId540"/>
          <a:extLst>
            <a:ext uri="{FF2B5EF4-FFF2-40B4-BE49-F238E27FC236}">
              <a16:creationId xmlns:a16="http://schemas.microsoft.com/office/drawing/2014/main" id="{F3938546-700D-4E58-8E95-635EFAAAE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32396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1579</xdr:row>
      <xdr:rowOff>0</xdr:rowOff>
    </xdr:from>
    <xdr:to>
      <xdr:col>2</xdr:col>
      <xdr:colOff>476250</xdr:colOff>
      <xdr:row>1581</xdr:row>
      <xdr:rowOff>57150</xdr:rowOff>
    </xdr:to>
    <xdr:pic>
      <xdr:nvPicPr>
        <xdr:cNvPr id="1586" name="Picture 1585" descr="https://cdn.rivals.com/college_logo_thumbs/navy_50x50.jpg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1C4001BC-73DD-44B7-9865-B928AEF75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34491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1580</xdr:row>
      <xdr:rowOff>0</xdr:rowOff>
    </xdr:from>
    <xdr:to>
      <xdr:col>2</xdr:col>
      <xdr:colOff>476250</xdr:colOff>
      <xdr:row>1582</xdr:row>
      <xdr:rowOff>57150</xdr:rowOff>
    </xdr:to>
    <xdr:pic>
      <xdr:nvPicPr>
        <xdr:cNvPr id="1587" name="Picture 1586" descr="https://cdn.rivals.com/college_logo_thumbs/north-texas_50x50.jpg">
          <a:hlinkClick xmlns:r="http://schemas.openxmlformats.org/officeDocument/2006/relationships" r:id="rId542"/>
          <a:extLst>
            <a:ext uri="{FF2B5EF4-FFF2-40B4-BE49-F238E27FC236}">
              <a16:creationId xmlns:a16="http://schemas.microsoft.com/office/drawing/2014/main" id="{C522A0BC-9FE2-4912-9331-036E1085C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36587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1581</xdr:row>
      <xdr:rowOff>0</xdr:rowOff>
    </xdr:from>
    <xdr:to>
      <xdr:col>2</xdr:col>
      <xdr:colOff>476250</xdr:colOff>
      <xdr:row>1583</xdr:row>
      <xdr:rowOff>57150</xdr:rowOff>
    </xdr:to>
    <xdr:pic>
      <xdr:nvPicPr>
        <xdr:cNvPr id="1588" name="Picture 1587" descr="https://cdn.rivals.com/college_logo_thumbs/brigham-young_50x50.jpg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0DAC1EBB-D7C4-408A-91AD-6858B12A0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3868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1582</xdr:row>
      <xdr:rowOff>0</xdr:rowOff>
    </xdr:from>
    <xdr:to>
      <xdr:col>2</xdr:col>
      <xdr:colOff>476250</xdr:colOff>
      <xdr:row>1584</xdr:row>
      <xdr:rowOff>57150</xdr:rowOff>
    </xdr:to>
    <xdr:pic>
      <xdr:nvPicPr>
        <xdr:cNvPr id="1589" name="Picture 1588" descr="https://cdn.rivals.com/college_logo_thumbs/unlv_50x50.jpg">
          <a:hlinkClick xmlns:r="http://schemas.openxmlformats.org/officeDocument/2006/relationships" r:id="rId544"/>
          <a:extLst>
            <a:ext uri="{FF2B5EF4-FFF2-40B4-BE49-F238E27FC236}">
              <a16:creationId xmlns:a16="http://schemas.microsoft.com/office/drawing/2014/main" id="{41543316-7E7E-4F3B-8A8F-5016AC48F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40778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1583</xdr:row>
      <xdr:rowOff>0</xdr:rowOff>
    </xdr:from>
    <xdr:to>
      <xdr:col>2</xdr:col>
      <xdr:colOff>476250</xdr:colOff>
      <xdr:row>1585</xdr:row>
      <xdr:rowOff>57150</xdr:rowOff>
    </xdr:to>
    <xdr:pic>
      <xdr:nvPicPr>
        <xdr:cNvPr id="1590" name="Picture 1589" descr="https://cdn.rivals.com/college_logo_thumbs/bowling-green_50x50.jpg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420B2D7A-726C-4FB0-9FD3-3855770FA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42873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1584</xdr:row>
      <xdr:rowOff>0</xdr:rowOff>
    </xdr:from>
    <xdr:to>
      <xdr:col>2</xdr:col>
      <xdr:colOff>476250</xdr:colOff>
      <xdr:row>1586</xdr:row>
      <xdr:rowOff>57150</xdr:rowOff>
    </xdr:to>
    <xdr:pic>
      <xdr:nvPicPr>
        <xdr:cNvPr id="1591" name="Picture 1590" descr="https://cdn.rivals.com/college_logo_thumbs/texas-state_50x50.jpg">
          <a:hlinkClick xmlns:r="http://schemas.openxmlformats.org/officeDocument/2006/relationships" r:id="rId546"/>
          <a:extLst>
            <a:ext uri="{FF2B5EF4-FFF2-40B4-BE49-F238E27FC236}">
              <a16:creationId xmlns:a16="http://schemas.microsoft.com/office/drawing/2014/main" id="{64F4AB68-0060-4E4E-9D99-A5DCBB2B3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44969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1585</xdr:row>
      <xdr:rowOff>0</xdr:rowOff>
    </xdr:from>
    <xdr:to>
      <xdr:col>2</xdr:col>
      <xdr:colOff>476250</xdr:colOff>
      <xdr:row>1587</xdr:row>
      <xdr:rowOff>57150</xdr:rowOff>
    </xdr:to>
    <xdr:pic>
      <xdr:nvPicPr>
        <xdr:cNvPr id="1592" name="Picture 1591" descr="https://cdn.rivals.com/college_logo_thumbs/troy_50x50.jpg">
          <a:hlinkClick xmlns:r="http://schemas.openxmlformats.org/officeDocument/2006/relationships" r:id="rId548"/>
          <a:extLst>
            <a:ext uri="{FF2B5EF4-FFF2-40B4-BE49-F238E27FC236}">
              <a16:creationId xmlns:a16="http://schemas.microsoft.com/office/drawing/2014/main" id="{7C8FAAB7-8B21-4F29-9130-E247032C1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4706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1586</xdr:row>
      <xdr:rowOff>0</xdr:rowOff>
    </xdr:from>
    <xdr:to>
      <xdr:col>2</xdr:col>
      <xdr:colOff>476250</xdr:colOff>
      <xdr:row>1587</xdr:row>
      <xdr:rowOff>266700</xdr:rowOff>
    </xdr:to>
    <xdr:pic>
      <xdr:nvPicPr>
        <xdr:cNvPr id="1593" name="Picture 1592" descr="https://cdn.rivals.com/college_logo_thumbs/nevada_50x50.jpg">
          <a:hlinkClick xmlns:r="http://schemas.openxmlformats.org/officeDocument/2006/relationships" r:id="rId550"/>
          <a:extLst>
            <a:ext uri="{FF2B5EF4-FFF2-40B4-BE49-F238E27FC236}">
              <a16:creationId xmlns:a16="http://schemas.microsoft.com/office/drawing/2014/main" id="{A1B9A1E6-CBFE-48EF-B3F0-AB3F82D9B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4916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1587</xdr:row>
      <xdr:rowOff>0</xdr:rowOff>
    </xdr:from>
    <xdr:to>
      <xdr:col>2</xdr:col>
      <xdr:colOff>476250</xdr:colOff>
      <xdr:row>1588</xdr:row>
      <xdr:rowOff>76200</xdr:rowOff>
    </xdr:to>
    <xdr:pic>
      <xdr:nvPicPr>
        <xdr:cNvPr id="1594" name="Picture 1593" descr="https://cdn.rivals.com/college_logo_thumbs/louisiana-monroe_50x50.jpg">
          <a:hlinkClick xmlns:r="http://schemas.openxmlformats.org/officeDocument/2006/relationships" r:id="rId552"/>
          <a:extLst>
            <a:ext uri="{FF2B5EF4-FFF2-40B4-BE49-F238E27FC236}">
              <a16:creationId xmlns:a16="http://schemas.microsoft.com/office/drawing/2014/main" id="{5505E4FA-45FB-4FDA-8A01-0D0C6A7D6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95125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miami.rivals.com/commitments" TargetMode="External"/><Relationship Id="rId170" Type="http://schemas.openxmlformats.org/officeDocument/2006/relationships/hyperlink" Target="https://fresnostate.rivals.com/commitments" TargetMode="External"/><Relationship Id="rId268" Type="http://schemas.openxmlformats.org/officeDocument/2006/relationships/hyperlink" Target="https://wku.rivals.com/commitments" TargetMode="External"/><Relationship Id="rId475" Type="http://schemas.openxmlformats.org/officeDocument/2006/relationships/hyperlink" Target="https://texasstate.rivals.com/commitments" TargetMode="External"/><Relationship Id="rId682" Type="http://schemas.openxmlformats.org/officeDocument/2006/relationships/hyperlink" Target="https://stanford.rivals.com/commitments" TargetMode="External"/><Relationship Id="rId128" Type="http://schemas.openxmlformats.org/officeDocument/2006/relationships/hyperlink" Target="https://kentucky.rivals.com/commitments" TargetMode="External"/><Relationship Id="rId335" Type="http://schemas.openxmlformats.org/officeDocument/2006/relationships/hyperlink" Target="https://iowa.rivals.com/commitments" TargetMode="External"/><Relationship Id="rId542" Type="http://schemas.openxmlformats.org/officeDocument/2006/relationships/hyperlink" Target="https://usf.rivals.com/commitments" TargetMode="External"/><Relationship Id="rId987" Type="http://schemas.openxmlformats.org/officeDocument/2006/relationships/hyperlink" Target="https://missouri.rivals.com/commitments" TargetMode="External"/><Relationship Id="rId1172" Type="http://schemas.openxmlformats.org/officeDocument/2006/relationships/hyperlink" Target="https://middletennessee.rivals.com/commitments" TargetMode="External"/><Relationship Id="rId402" Type="http://schemas.openxmlformats.org/officeDocument/2006/relationships/hyperlink" Target="https://washington.rivals.com/commitments" TargetMode="External"/><Relationship Id="rId847" Type="http://schemas.openxmlformats.org/officeDocument/2006/relationships/hyperlink" Target="https://newmexico.rivals.com/commitments" TargetMode="External"/><Relationship Id="rId1032" Type="http://schemas.openxmlformats.org/officeDocument/2006/relationships/hyperlink" Target="https://oklahoma.rivals.com/commitments" TargetMode="External"/><Relationship Id="rId1477" Type="http://schemas.openxmlformats.org/officeDocument/2006/relationships/hyperlink" Target="https://wku.rivals.com/commitments/football/2018" TargetMode="External"/><Relationship Id="rId707" Type="http://schemas.openxmlformats.org/officeDocument/2006/relationships/hyperlink" Target="https://wisconsin.rivals.com/commitments" TargetMode="External"/><Relationship Id="rId914" Type="http://schemas.openxmlformats.org/officeDocument/2006/relationships/hyperlink" Target="https://connecticut.rivals.com/commitments" TargetMode="External"/><Relationship Id="rId1337" Type="http://schemas.openxmlformats.org/officeDocument/2006/relationships/hyperlink" Target="https://georgiatech.rivals.com/commitments/football/2017" TargetMode="External"/><Relationship Id="rId43" Type="http://schemas.openxmlformats.org/officeDocument/2006/relationships/hyperlink" Target="https://virginiatech.rivals.com/commitments" TargetMode="External"/><Relationship Id="rId1404" Type="http://schemas.openxmlformats.org/officeDocument/2006/relationships/hyperlink" Target="https://notredame.rivals.com/commitments/football/2018" TargetMode="External"/><Relationship Id="rId192" Type="http://schemas.openxmlformats.org/officeDocument/2006/relationships/hyperlink" Target="https://floridastate.rivals.com/commitments" TargetMode="External"/><Relationship Id="rId497" Type="http://schemas.openxmlformats.org/officeDocument/2006/relationships/hyperlink" Target="https://michigan.rivals.com/commitments" TargetMode="External"/><Relationship Id="rId357" Type="http://schemas.openxmlformats.org/officeDocument/2006/relationships/hyperlink" Target="https://ucf.rivals.com/commitments" TargetMode="External"/><Relationship Id="rId1194" Type="http://schemas.openxmlformats.org/officeDocument/2006/relationships/hyperlink" Target="https://tcu.rivals.com/commitments" TargetMode="External"/><Relationship Id="rId217" Type="http://schemas.openxmlformats.org/officeDocument/2006/relationships/hyperlink" Target="https://arkansas.rivals.com/commitments" TargetMode="External"/><Relationship Id="rId564" Type="http://schemas.openxmlformats.org/officeDocument/2006/relationships/hyperlink" Target="https://fresnostate.rivals.com/commitments" TargetMode="External"/><Relationship Id="rId771" Type="http://schemas.openxmlformats.org/officeDocument/2006/relationships/hyperlink" Target="https://tamu.rivals.com/commitments" TargetMode="External"/><Relationship Id="rId869" Type="http://schemas.openxmlformats.org/officeDocument/2006/relationships/hyperlink" Target="https://floridastate.rivals.com/commitments" TargetMode="External"/><Relationship Id="rId424" Type="http://schemas.openxmlformats.org/officeDocument/2006/relationships/hyperlink" Target="https://iowa.rivals.com/commitments" TargetMode="External"/><Relationship Id="rId631" Type="http://schemas.openxmlformats.org/officeDocument/2006/relationships/hyperlink" Target="https://army.rivals.com/commitments" TargetMode="External"/><Relationship Id="rId729" Type="http://schemas.openxmlformats.org/officeDocument/2006/relationships/hyperlink" Target="https://iowa.rivals.com/commitments" TargetMode="External"/><Relationship Id="rId1054" Type="http://schemas.openxmlformats.org/officeDocument/2006/relationships/hyperlink" Target="https://bwi.rivals.com/commitments" TargetMode="External"/><Relationship Id="rId1261" Type="http://schemas.openxmlformats.org/officeDocument/2006/relationships/hyperlink" Target="https://unlv.rivals.com/commitments" TargetMode="External"/><Relationship Id="rId1359" Type="http://schemas.openxmlformats.org/officeDocument/2006/relationships/hyperlink" Target="https://byu.rivals.com/commitments/football/2017" TargetMode="External"/><Relationship Id="rId936" Type="http://schemas.openxmlformats.org/officeDocument/2006/relationships/hyperlink" Target="https://houston.rivals.com/commitments" TargetMode="External"/><Relationship Id="rId1121" Type="http://schemas.openxmlformats.org/officeDocument/2006/relationships/hyperlink" Target="https://usc.rivals.com/commitments" TargetMode="External"/><Relationship Id="rId1219" Type="http://schemas.openxmlformats.org/officeDocument/2006/relationships/hyperlink" Target="https://oklahomastate.rivals.com/commitments" TargetMode="External"/><Relationship Id="rId65" Type="http://schemas.openxmlformats.org/officeDocument/2006/relationships/hyperlink" Target="https://westernmichigan.rivals.com/commitments" TargetMode="External"/><Relationship Id="rId1426" Type="http://schemas.openxmlformats.org/officeDocument/2006/relationships/hyperlink" Target="https://westvirginia.rivals.com/commitments/football/2018" TargetMode="External"/><Relationship Id="rId281" Type="http://schemas.openxmlformats.org/officeDocument/2006/relationships/hyperlink" Target="https://rice.rivals.com/commitments" TargetMode="External"/><Relationship Id="rId141" Type="http://schemas.openxmlformats.org/officeDocument/2006/relationships/hyperlink" Target="https://washingtonstate.rivals.com/commitments" TargetMode="External"/><Relationship Id="rId379" Type="http://schemas.openxmlformats.org/officeDocument/2006/relationships/hyperlink" Target="https://uab.rivals.com/commitments" TargetMode="External"/><Relationship Id="rId586" Type="http://schemas.openxmlformats.org/officeDocument/2006/relationships/hyperlink" Target="https://uga.rivals.com/commitments" TargetMode="External"/><Relationship Id="rId793" Type="http://schemas.openxmlformats.org/officeDocument/2006/relationships/hyperlink" Target="https://maryland.rivals.com/commitments" TargetMode="External"/><Relationship Id="rId7" Type="http://schemas.openxmlformats.org/officeDocument/2006/relationships/hyperlink" Target="https://texas.rivals.com/commitments" TargetMode="External"/><Relationship Id="rId239" Type="http://schemas.openxmlformats.org/officeDocument/2006/relationships/hyperlink" Target="https://vanderbilt.rivals.com/commitments" TargetMode="External"/><Relationship Id="rId446" Type="http://schemas.openxmlformats.org/officeDocument/2006/relationships/hyperlink" Target="https://kentucky.rivals.com/commitments" TargetMode="External"/><Relationship Id="rId653" Type="http://schemas.openxmlformats.org/officeDocument/2006/relationships/hyperlink" Target="https://syracuse.rivals.com/commitments" TargetMode="External"/><Relationship Id="rId1076" Type="http://schemas.openxmlformats.org/officeDocument/2006/relationships/hyperlink" Target="https://louisville.rivals.com/commitments" TargetMode="External"/><Relationship Id="rId1283" Type="http://schemas.openxmlformats.org/officeDocument/2006/relationships/hyperlink" Target="https://newmexico.rivals.com/commitments" TargetMode="External"/><Relationship Id="rId1490" Type="http://schemas.openxmlformats.org/officeDocument/2006/relationships/hyperlink" Target="https://ulm.rivals.com/commitments/football/2018" TargetMode="External"/><Relationship Id="rId306" Type="http://schemas.openxmlformats.org/officeDocument/2006/relationships/hyperlink" Target="https://oregon.rivals.com/commitments" TargetMode="External"/><Relationship Id="rId860" Type="http://schemas.openxmlformats.org/officeDocument/2006/relationships/hyperlink" Target="https://michigan.rivals.com/commitments" TargetMode="External"/><Relationship Id="rId958" Type="http://schemas.openxmlformats.org/officeDocument/2006/relationships/hyperlink" Target="https://westernmichigan.rivals.com/commitments" TargetMode="External"/><Relationship Id="rId1143" Type="http://schemas.openxmlformats.org/officeDocument/2006/relationships/hyperlink" Target="https://alabama.rivals.com/commitments" TargetMode="External"/><Relationship Id="rId87" Type="http://schemas.openxmlformats.org/officeDocument/2006/relationships/hyperlink" Target="https://latech.rivals.com/commitments" TargetMode="External"/><Relationship Id="rId513" Type="http://schemas.openxmlformats.org/officeDocument/2006/relationships/hyperlink" Target="https://miami.rivals.com/commitments" TargetMode="External"/><Relationship Id="rId720" Type="http://schemas.openxmlformats.org/officeDocument/2006/relationships/hyperlink" Target="https://baylor.rivals.com/commitments" TargetMode="External"/><Relationship Id="rId818" Type="http://schemas.openxmlformats.org/officeDocument/2006/relationships/hyperlink" Target="https://purdue.rivals.com/commitments" TargetMode="External"/><Relationship Id="rId1350" Type="http://schemas.openxmlformats.org/officeDocument/2006/relationships/hyperlink" Target="https://ucf.rivals.com/commitments/football/2017" TargetMode="External"/><Relationship Id="rId1448" Type="http://schemas.openxmlformats.org/officeDocument/2006/relationships/hyperlink" Target="https://arizona.rivals.com/commitments/football/2018" TargetMode="External"/><Relationship Id="rId1003" Type="http://schemas.openxmlformats.org/officeDocument/2006/relationships/hyperlink" Target="https://iowastate.rivals.com/commitments" TargetMode="External"/><Relationship Id="rId1210" Type="http://schemas.openxmlformats.org/officeDocument/2006/relationships/hyperlink" Target="https://uga.rivals.com/commitments" TargetMode="External"/><Relationship Id="rId1308" Type="http://schemas.openxmlformats.org/officeDocument/2006/relationships/hyperlink" Target="https://bwi.rivals.com/commitments/football/2017" TargetMode="External"/><Relationship Id="rId14" Type="http://schemas.openxmlformats.org/officeDocument/2006/relationships/hyperlink" Target="https://florida.rivals.com/commitments" TargetMode="External"/><Relationship Id="rId163" Type="http://schemas.openxmlformats.org/officeDocument/2006/relationships/hyperlink" Target="https://pittsburgh.rivals.com/commitments" TargetMode="External"/><Relationship Id="rId370" Type="http://schemas.openxmlformats.org/officeDocument/2006/relationships/hyperlink" Target="https://wku.rivals.com/commitments" TargetMode="External"/><Relationship Id="rId230" Type="http://schemas.openxmlformats.org/officeDocument/2006/relationships/hyperlink" Target="https://virginia.rivals.com/commitments" TargetMode="External"/><Relationship Id="rId468" Type="http://schemas.openxmlformats.org/officeDocument/2006/relationships/hyperlink" Target="https://fresnostate.rivals.com/commitments" TargetMode="External"/><Relationship Id="rId675" Type="http://schemas.openxmlformats.org/officeDocument/2006/relationships/hyperlink" Target="https://oklahoma.rivals.com/commitments" TargetMode="External"/><Relationship Id="rId882" Type="http://schemas.openxmlformats.org/officeDocument/2006/relationships/hyperlink" Target="https://wisconsin.rivals.com/commitments" TargetMode="External"/><Relationship Id="rId1098" Type="http://schemas.openxmlformats.org/officeDocument/2006/relationships/hyperlink" Target="https://washington.rivals.com/commitments" TargetMode="External"/><Relationship Id="rId328" Type="http://schemas.openxmlformats.org/officeDocument/2006/relationships/hyperlink" Target="https://rutgers.rivals.com/commitments" TargetMode="External"/><Relationship Id="rId535" Type="http://schemas.openxmlformats.org/officeDocument/2006/relationships/hyperlink" Target="https://westernmichigan.rivals.com/commitments" TargetMode="External"/><Relationship Id="rId742" Type="http://schemas.openxmlformats.org/officeDocument/2006/relationships/hyperlink" Target="https://louisville.rivals.com/commitments" TargetMode="External"/><Relationship Id="rId1165" Type="http://schemas.openxmlformats.org/officeDocument/2006/relationships/hyperlink" Target="https://oklahomastate.rivals.com/commitments" TargetMode="External"/><Relationship Id="rId1372" Type="http://schemas.openxmlformats.org/officeDocument/2006/relationships/hyperlink" Target="https://fau.rivals.com/commitments/football/2017" TargetMode="External"/><Relationship Id="rId602" Type="http://schemas.openxmlformats.org/officeDocument/2006/relationships/hyperlink" Target="https://oklahomastate.rivals.com/commitments" TargetMode="External"/><Relationship Id="rId1025" Type="http://schemas.openxmlformats.org/officeDocument/2006/relationships/hyperlink" Target="https://coloradostate.rivals.com/commitments" TargetMode="External"/><Relationship Id="rId1232" Type="http://schemas.openxmlformats.org/officeDocument/2006/relationships/hyperlink" Target="https://virginiatech.rivals.com/commitments" TargetMode="External"/><Relationship Id="rId907" Type="http://schemas.openxmlformats.org/officeDocument/2006/relationships/hyperlink" Target="https://purdue.rivals.com/commitments" TargetMode="External"/><Relationship Id="rId36" Type="http://schemas.openxmlformats.org/officeDocument/2006/relationships/hyperlink" Target="https://louisville.rivals.com/commitments" TargetMode="External"/><Relationship Id="rId185" Type="http://schemas.openxmlformats.org/officeDocument/2006/relationships/hyperlink" Target="https://ulm.rivals.com/commitments" TargetMode="External"/><Relationship Id="rId392" Type="http://schemas.openxmlformats.org/officeDocument/2006/relationships/hyperlink" Target="https://uga.rivals.com/commitments" TargetMode="External"/><Relationship Id="rId697" Type="http://schemas.openxmlformats.org/officeDocument/2006/relationships/hyperlink" Target="https://texastech.rivals.com/commitments" TargetMode="External"/><Relationship Id="rId252" Type="http://schemas.openxmlformats.org/officeDocument/2006/relationships/hyperlink" Target="https://colorado.rivals.com/commitments" TargetMode="External"/><Relationship Id="rId1187" Type="http://schemas.openxmlformats.org/officeDocument/2006/relationships/hyperlink" Target="https://coloradostate.rivals.com/commitments" TargetMode="External"/><Relationship Id="rId112" Type="http://schemas.openxmlformats.org/officeDocument/2006/relationships/hyperlink" Target="https://stanford.rivals.com/commitments" TargetMode="External"/><Relationship Id="rId557" Type="http://schemas.openxmlformats.org/officeDocument/2006/relationships/hyperlink" Target="https://duke.rivals.com/commitments" TargetMode="External"/><Relationship Id="rId764" Type="http://schemas.openxmlformats.org/officeDocument/2006/relationships/hyperlink" Target="https://floridastate.rivals.com/commitments" TargetMode="External"/><Relationship Id="rId971" Type="http://schemas.openxmlformats.org/officeDocument/2006/relationships/hyperlink" Target="https://northcarolina.rivals.com/commitments" TargetMode="External"/><Relationship Id="rId1394" Type="http://schemas.openxmlformats.org/officeDocument/2006/relationships/hyperlink" Target="https://uga.rivals.com/commitments/football/2018" TargetMode="External"/><Relationship Id="rId417" Type="http://schemas.openxmlformats.org/officeDocument/2006/relationships/hyperlink" Target="https://colorado.rivals.com/commitments" TargetMode="External"/><Relationship Id="rId624" Type="http://schemas.openxmlformats.org/officeDocument/2006/relationships/hyperlink" Target="https://fresnostate.rivals.com/commitments" TargetMode="External"/><Relationship Id="rId831" Type="http://schemas.openxmlformats.org/officeDocument/2006/relationships/hyperlink" Target="https://tulane.rivals.com/commitments" TargetMode="External"/><Relationship Id="rId1047" Type="http://schemas.openxmlformats.org/officeDocument/2006/relationships/hyperlink" Target="https://alabama.rivals.com/commitments" TargetMode="External"/><Relationship Id="rId1254" Type="http://schemas.openxmlformats.org/officeDocument/2006/relationships/hyperlink" Target="https://westvirginia.rivals.com/commitments" TargetMode="External"/><Relationship Id="rId1461" Type="http://schemas.openxmlformats.org/officeDocument/2006/relationships/hyperlink" Target="https://ucf.rivals.com/commitments/football/2018" TargetMode="External"/><Relationship Id="rId929" Type="http://schemas.openxmlformats.org/officeDocument/2006/relationships/hyperlink" Target="https://newmexicostate.rivals.com/commitments" TargetMode="External"/><Relationship Id="rId1114" Type="http://schemas.openxmlformats.org/officeDocument/2006/relationships/hyperlink" Target="https://unlv.rivals.com/commitments" TargetMode="External"/><Relationship Id="rId1321" Type="http://schemas.openxmlformats.org/officeDocument/2006/relationships/hyperlink" Target="https://utah.rivals.com/commitments/football/2017" TargetMode="External"/><Relationship Id="rId58" Type="http://schemas.openxmlformats.org/officeDocument/2006/relationships/hyperlink" Target="https://indiana.rivals.com/commitments" TargetMode="External"/><Relationship Id="rId1419" Type="http://schemas.openxmlformats.org/officeDocument/2006/relationships/hyperlink" Target="https://michiganstate.rivals.com/commitments/football/2018" TargetMode="External"/><Relationship Id="rId274" Type="http://schemas.openxmlformats.org/officeDocument/2006/relationships/hyperlink" Target="https://southernmiss.rivals.com/commitments" TargetMode="External"/><Relationship Id="rId481" Type="http://schemas.openxmlformats.org/officeDocument/2006/relationships/hyperlink" Target="https://lsu.rivals.com/commitments" TargetMode="External"/><Relationship Id="rId134" Type="http://schemas.openxmlformats.org/officeDocument/2006/relationships/hyperlink" Target="https://texastech.rivals.com/commitments" TargetMode="External"/><Relationship Id="rId579" Type="http://schemas.openxmlformats.org/officeDocument/2006/relationships/hyperlink" Target="https://tennessee.rivals.com/commitments" TargetMode="External"/><Relationship Id="rId786" Type="http://schemas.openxmlformats.org/officeDocument/2006/relationships/hyperlink" Target="https://ncstate.rivals.com/commitments" TargetMode="External"/><Relationship Id="rId993" Type="http://schemas.openxmlformats.org/officeDocument/2006/relationships/hyperlink" Target="https://westvirginia.rivals.com/commitments" TargetMode="External"/><Relationship Id="rId341" Type="http://schemas.openxmlformats.org/officeDocument/2006/relationships/hyperlink" Target="https://indiana.rivals.com/commitments" TargetMode="External"/><Relationship Id="rId439" Type="http://schemas.openxmlformats.org/officeDocument/2006/relationships/hyperlink" Target="https://washingtonstate.rivals.com/commitments" TargetMode="External"/><Relationship Id="rId646" Type="http://schemas.openxmlformats.org/officeDocument/2006/relationships/hyperlink" Target="https://sandiegostate.rivals.com/commitments" TargetMode="External"/><Relationship Id="rId1069" Type="http://schemas.openxmlformats.org/officeDocument/2006/relationships/hyperlink" Target="https://ulm.rivals.com/commitments" TargetMode="External"/><Relationship Id="rId1276" Type="http://schemas.openxmlformats.org/officeDocument/2006/relationships/hyperlink" Target="https://tcu.rivals.com/commitments" TargetMode="External"/><Relationship Id="rId1483" Type="http://schemas.openxmlformats.org/officeDocument/2006/relationships/hyperlink" Target="https://navy.rivals.com/commitments/football/2018" TargetMode="External"/><Relationship Id="rId201" Type="http://schemas.openxmlformats.org/officeDocument/2006/relationships/hyperlink" Target="https://clemson.rivals.com/commitments" TargetMode="External"/><Relationship Id="rId506" Type="http://schemas.openxmlformats.org/officeDocument/2006/relationships/hyperlink" Target="https://iowa.rivals.com/commitments" TargetMode="External"/><Relationship Id="rId853" Type="http://schemas.openxmlformats.org/officeDocument/2006/relationships/hyperlink" Target="https://southcarolina.rivals.com/commitments" TargetMode="External"/><Relationship Id="rId1136" Type="http://schemas.openxmlformats.org/officeDocument/2006/relationships/hyperlink" Target="https://smu.rivals.com/commitments" TargetMode="External"/><Relationship Id="rId713" Type="http://schemas.openxmlformats.org/officeDocument/2006/relationships/hyperlink" Target="https://colorado.rivals.com/commitments" TargetMode="External"/><Relationship Id="rId920" Type="http://schemas.openxmlformats.org/officeDocument/2006/relationships/hyperlink" Target="https://utah.rivals.com/commitments" TargetMode="External"/><Relationship Id="rId1343" Type="http://schemas.openxmlformats.org/officeDocument/2006/relationships/hyperlink" Target="https://texastech.rivals.com/commitments/football/2017" TargetMode="External"/><Relationship Id="rId1203" Type="http://schemas.openxmlformats.org/officeDocument/2006/relationships/hyperlink" Target="https://boisestate.rivals.com/commitments" TargetMode="External"/><Relationship Id="rId1410" Type="http://schemas.openxmlformats.org/officeDocument/2006/relationships/hyperlink" Target="https://florida.rivals.com/commitments/football/2018" TargetMode="External"/><Relationship Id="rId296" Type="http://schemas.openxmlformats.org/officeDocument/2006/relationships/hyperlink" Target="https://uga.rivals.com/commitments" TargetMode="External"/><Relationship Id="rId156" Type="http://schemas.openxmlformats.org/officeDocument/2006/relationships/hyperlink" Target="https://duke.rivals.com/commitments" TargetMode="External"/><Relationship Id="rId363" Type="http://schemas.openxmlformats.org/officeDocument/2006/relationships/hyperlink" Target="https://latech.rivals.com/commitments" TargetMode="External"/><Relationship Id="rId570" Type="http://schemas.openxmlformats.org/officeDocument/2006/relationships/hyperlink" Target="https://tulsa.rivals.com/commitments" TargetMode="External"/><Relationship Id="rId223" Type="http://schemas.openxmlformats.org/officeDocument/2006/relationships/hyperlink" Target="https://missouri.rivals.com/commitments" TargetMode="External"/><Relationship Id="rId430" Type="http://schemas.openxmlformats.org/officeDocument/2006/relationships/hyperlink" Target="https://westvirginia.rivals.com/commitments" TargetMode="External"/><Relationship Id="rId668" Type="http://schemas.openxmlformats.org/officeDocument/2006/relationships/hyperlink" Target="https://uga.rivals.com/commitments" TargetMode="External"/><Relationship Id="rId875" Type="http://schemas.openxmlformats.org/officeDocument/2006/relationships/hyperlink" Target="https://olemiss.rivals.com/commitments" TargetMode="External"/><Relationship Id="rId1060" Type="http://schemas.openxmlformats.org/officeDocument/2006/relationships/hyperlink" Target="https://westvirginia.rivals.com/commitments" TargetMode="External"/><Relationship Id="rId1298" Type="http://schemas.openxmlformats.org/officeDocument/2006/relationships/hyperlink" Target="https://ohiostate.rivals.com/commitments/football/2017" TargetMode="External"/><Relationship Id="rId528" Type="http://schemas.openxmlformats.org/officeDocument/2006/relationships/hyperlink" Target="https://smu.rivals.com/commitments" TargetMode="External"/><Relationship Id="rId735" Type="http://schemas.openxmlformats.org/officeDocument/2006/relationships/hyperlink" Target="https://bostoncollege.rivals.com/commitments" TargetMode="External"/><Relationship Id="rId942" Type="http://schemas.openxmlformats.org/officeDocument/2006/relationships/hyperlink" Target="https://smu.rivals.com/commitments" TargetMode="External"/><Relationship Id="rId1158" Type="http://schemas.openxmlformats.org/officeDocument/2006/relationships/hyperlink" Target="https://arizonastate.rivals.com/commitments" TargetMode="External"/><Relationship Id="rId1365" Type="http://schemas.openxmlformats.org/officeDocument/2006/relationships/hyperlink" Target="https://usf.rivals.com/commitments/football/2017" TargetMode="External"/><Relationship Id="rId1018" Type="http://schemas.openxmlformats.org/officeDocument/2006/relationships/hyperlink" Target="https://temple.rivals.com/commitments" TargetMode="External"/><Relationship Id="rId1225" Type="http://schemas.openxmlformats.org/officeDocument/2006/relationships/hyperlink" Target="https://duke.rivals.com/commitments" TargetMode="External"/><Relationship Id="rId1432" Type="http://schemas.openxmlformats.org/officeDocument/2006/relationships/hyperlink" Target="https://missouri.rivals.com/commitments/football/2018" TargetMode="External"/><Relationship Id="rId71" Type="http://schemas.openxmlformats.org/officeDocument/2006/relationships/hyperlink" Target="https://unlv.rivals.com/commitments" TargetMode="External"/><Relationship Id="rId802" Type="http://schemas.openxmlformats.org/officeDocument/2006/relationships/hyperlink" Target="https://michiganstate.rivals.com/commitments" TargetMode="External"/><Relationship Id="rId29" Type="http://schemas.openxmlformats.org/officeDocument/2006/relationships/hyperlink" Target="https://kentucky.rivals.com/commitments" TargetMode="External"/><Relationship Id="rId178" Type="http://schemas.openxmlformats.org/officeDocument/2006/relationships/hyperlink" Target="https://northtexas.rivals.com/commitments" TargetMode="External"/><Relationship Id="rId385" Type="http://schemas.openxmlformats.org/officeDocument/2006/relationships/hyperlink" Target="https://stanford.rivals.com/commitments" TargetMode="External"/><Relationship Id="rId592" Type="http://schemas.openxmlformats.org/officeDocument/2006/relationships/hyperlink" Target="https://missouri.rivals.com/commitments" TargetMode="External"/><Relationship Id="rId245" Type="http://schemas.openxmlformats.org/officeDocument/2006/relationships/hyperlink" Target="https://iowastate.rivals.com/commitments" TargetMode="External"/><Relationship Id="rId452" Type="http://schemas.openxmlformats.org/officeDocument/2006/relationships/hyperlink" Target="https://arkansasstate.rivals.com/commitments" TargetMode="External"/><Relationship Id="rId897" Type="http://schemas.openxmlformats.org/officeDocument/2006/relationships/hyperlink" Target="https://ncstate.rivals.com/commitments" TargetMode="External"/><Relationship Id="rId1082" Type="http://schemas.openxmlformats.org/officeDocument/2006/relationships/hyperlink" Target="https://illinois.rivals.com/commitments" TargetMode="External"/><Relationship Id="rId105" Type="http://schemas.openxmlformats.org/officeDocument/2006/relationships/hyperlink" Target="https://notredame.rivals.com/commitments" TargetMode="External"/><Relationship Id="rId312" Type="http://schemas.openxmlformats.org/officeDocument/2006/relationships/hyperlink" Target="https://virginia.rivals.com/commitments" TargetMode="External"/><Relationship Id="rId757" Type="http://schemas.openxmlformats.org/officeDocument/2006/relationships/hyperlink" Target="https://notredame.rivals.com/commitments" TargetMode="External"/><Relationship Id="rId964" Type="http://schemas.openxmlformats.org/officeDocument/2006/relationships/hyperlink" Target="https://southcarolina.rivals.com/commitments" TargetMode="External"/><Relationship Id="rId1387" Type="http://schemas.openxmlformats.org/officeDocument/2006/relationships/hyperlink" Target="https://latech.rivals.com/commitments/football/2017" TargetMode="External"/><Relationship Id="rId93" Type="http://schemas.openxmlformats.org/officeDocument/2006/relationships/hyperlink" Target="https://toledo.rivals.com/commitments" TargetMode="External"/><Relationship Id="rId617" Type="http://schemas.openxmlformats.org/officeDocument/2006/relationships/hyperlink" Target="https://houston.rivals.com/commitments" TargetMode="External"/><Relationship Id="rId824" Type="http://schemas.openxmlformats.org/officeDocument/2006/relationships/hyperlink" Target="https://toledo.rivals.com/commitments" TargetMode="External"/><Relationship Id="rId1247" Type="http://schemas.openxmlformats.org/officeDocument/2006/relationships/hyperlink" Target="https://wisconsin.rivals.com/commitments" TargetMode="External"/><Relationship Id="rId1454" Type="http://schemas.openxmlformats.org/officeDocument/2006/relationships/hyperlink" Target="https://arkansas.rivals.com/commitments/football/2018" TargetMode="External"/><Relationship Id="rId1107" Type="http://schemas.openxmlformats.org/officeDocument/2006/relationships/hyperlink" Target="https://fresnostate.rivals.com/commitments" TargetMode="External"/><Relationship Id="rId1314" Type="http://schemas.openxmlformats.org/officeDocument/2006/relationships/hyperlink" Target="https://oregon.rivals.com/commitments/football/2017" TargetMode="External"/><Relationship Id="rId20" Type="http://schemas.openxmlformats.org/officeDocument/2006/relationships/hyperlink" Target="https://tcu.rivals.com/commitments" TargetMode="External"/><Relationship Id="rId267" Type="http://schemas.openxmlformats.org/officeDocument/2006/relationships/hyperlink" Target="https://tulsa.rivals.com/commitments" TargetMode="External"/><Relationship Id="rId474" Type="http://schemas.openxmlformats.org/officeDocument/2006/relationships/hyperlink" Target="https://rice.rivals.com/commitments" TargetMode="External"/><Relationship Id="rId127" Type="http://schemas.openxmlformats.org/officeDocument/2006/relationships/hyperlink" Target="https://westvirginia.rivals.com/commitments" TargetMode="External"/><Relationship Id="rId681" Type="http://schemas.openxmlformats.org/officeDocument/2006/relationships/hyperlink" Target="https://auburn.rivals.com/commitments" TargetMode="External"/><Relationship Id="rId779" Type="http://schemas.openxmlformats.org/officeDocument/2006/relationships/hyperlink" Target="https://washington.rivals.com/commitments" TargetMode="External"/><Relationship Id="rId986" Type="http://schemas.openxmlformats.org/officeDocument/2006/relationships/hyperlink" Target="https://mississippistate.rivals.com/commitments" TargetMode="External"/><Relationship Id="rId334" Type="http://schemas.openxmlformats.org/officeDocument/2006/relationships/hyperlink" Target="https://usf.rivals.com/commitments" TargetMode="External"/><Relationship Id="rId541" Type="http://schemas.openxmlformats.org/officeDocument/2006/relationships/hyperlink" Target="https://byu.rivals.com/commitments" TargetMode="External"/><Relationship Id="rId639" Type="http://schemas.openxmlformats.org/officeDocument/2006/relationships/hyperlink" Target="https://colorado.rivals.com/commitments" TargetMode="External"/><Relationship Id="rId1171" Type="http://schemas.openxmlformats.org/officeDocument/2006/relationships/hyperlink" Target="https://iowa.rivals.com/commitments" TargetMode="External"/><Relationship Id="rId1269" Type="http://schemas.openxmlformats.org/officeDocument/2006/relationships/hyperlink" Target="https://kentucky.rivals.com/commitments" TargetMode="External"/><Relationship Id="rId1476" Type="http://schemas.openxmlformats.org/officeDocument/2006/relationships/hyperlink" Target="https://sandiegostate.rivals.com/commitments/football/2018" TargetMode="External"/><Relationship Id="rId401" Type="http://schemas.openxmlformats.org/officeDocument/2006/relationships/hyperlink" Target="https://notredame.rivals.com/commitments" TargetMode="External"/><Relationship Id="rId846" Type="http://schemas.openxmlformats.org/officeDocument/2006/relationships/hyperlink" Target="https://fiu.rivals.com/commitments" TargetMode="External"/><Relationship Id="rId1031" Type="http://schemas.openxmlformats.org/officeDocument/2006/relationships/hyperlink" Target="https://floridastate.rivals.com/commitments" TargetMode="External"/><Relationship Id="rId1129" Type="http://schemas.openxmlformats.org/officeDocument/2006/relationships/hyperlink" Target="https://ohiostate.rivals.com/commitments" TargetMode="External"/><Relationship Id="rId706" Type="http://schemas.openxmlformats.org/officeDocument/2006/relationships/hyperlink" Target="https://cal.rivals.com/commitments" TargetMode="External"/><Relationship Id="rId913" Type="http://schemas.openxmlformats.org/officeDocument/2006/relationships/hyperlink" Target="https://baylor.rivals.com/commitments" TargetMode="External"/><Relationship Id="rId1336" Type="http://schemas.openxmlformats.org/officeDocument/2006/relationships/hyperlink" Target="https://iowa.rivals.com/commitments/football/2017" TargetMode="External"/><Relationship Id="rId42" Type="http://schemas.openxmlformats.org/officeDocument/2006/relationships/hyperlink" Target="https://iowa.rivals.com/commitments" TargetMode="External"/><Relationship Id="rId1403" Type="http://schemas.openxmlformats.org/officeDocument/2006/relationships/hyperlink" Target="https://floridastate.rivals.com/commitments/football/2018" TargetMode="External"/><Relationship Id="rId191" Type="http://schemas.openxmlformats.org/officeDocument/2006/relationships/hyperlink" Target="https://ohiostate.rivals.com/commitments" TargetMode="External"/><Relationship Id="rId289" Type="http://schemas.openxmlformats.org/officeDocument/2006/relationships/hyperlink" Target="https://michigan.rivals.com/commitments" TargetMode="External"/><Relationship Id="rId496" Type="http://schemas.openxmlformats.org/officeDocument/2006/relationships/hyperlink" Target="https://texastech.rivals.com/commitments" TargetMode="External"/><Relationship Id="rId149" Type="http://schemas.openxmlformats.org/officeDocument/2006/relationships/hyperlink" Target="https://maryland.rivals.com/commitments" TargetMode="External"/><Relationship Id="rId356" Type="http://schemas.openxmlformats.org/officeDocument/2006/relationships/hyperlink" Target="https://cincinnati.rivals.com/commitments" TargetMode="External"/><Relationship Id="rId563" Type="http://schemas.openxmlformats.org/officeDocument/2006/relationships/hyperlink" Target="https://latech.rivals.com/commitments" TargetMode="External"/><Relationship Id="rId770" Type="http://schemas.openxmlformats.org/officeDocument/2006/relationships/hyperlink" Target="https://colorado.rivals.com/commitments" TargetMode="External"/><Relationship Id="rId1193" Type="http://schemas.openxmlformats.org/officeDocument/2006/relationships/hyperlink" Target="https://mississippistate.rivals.com/commitments" TargetMode="External"/><Relationship Id="rId216" Type="http://schemas.openxmlformats.org/officeDocument/2006/relationships/hyperlink" Target="https://arizona.rivals.com/commitments" TargetMode="External"/><Relationship Id="rId423" Type="http://schemas.openxmlformats.org/officeDocument/2006/relationships/hyperlink" Target="https://louisville.rivals.com/commitments" TargetMode="External"/><Relationship Id="rId868" Type="http://schemas.openxmlformats.org/officeDocument/2006/relationships/hyperlink" Target="https://illinois.rivals.com/commitments" TargetMode="External"/><Relationship Id="rId1053" Type="http://schemas.openxmlformats.org/officeDocument/2006/relationships/hyperlink" Target="https://arkansas.rivals.com/commitments" TargetMode="External"/><Relationship Id="rId1260" Type="http://schemas.openxmlformats.org/officeDocument/2006/relationships/hyperlink" Target="https://syracuse.rivals.com/commitments" TargetMode="External"/><Relationship Id="rId630" Type="http://schemas.openxmlformats.org/officeDocument/2006/relationships/hyperlink" Target="https://coloradostate.rivals.com/commitments" TargetMode="External"/><Relationship Id="rId728" Type="http://schemas.openxmlformats.org/officeDocument/2006/relationships/hyperlink" Target="https://kentstate.rivals.com/commitments" TargetMode="External"/><Relationship Id="rId935" Type="http://schemas.openxmlformats.org/officeDocument/2006/relationships/hyperlink" Target="https://cincinnati.rivals.com/commitments" TargetMode="External"/><Relationship Id="rId1358" Type="http://schemas.openxmlformats.org/officeDocument/2006/relationships/hyperlink" Target="https://kansasstate.rivals.com/commitments/football/2017" TargetMode="External"/><Relationship Id="rId64" Type="http://schemas.openxmlformats.org/officeDocument/2006/relationships/hyperlink" Target="https://memphis.rivals.com/commitments" TargetMode="External"/><Relationship Id="rId1120" Type="http://schemas.openxmlformats.org/officeDocument/2006/relationships/hyperlink" Target="https://memphis.rivals.com/commitments" TargetMode="External"/><Relationship Id="rId1218" Type="http://schemas.openxmlformats.org/officeDocument/2006/relationships/hyperlink" Target="https://cal.rivals.com/commitments" TargetMode="External"/><Relationship Id="rId1425" Type="http://schemas.openxmlformats.org/officeDocument/2006/relationships/hyperlink" Target="https://baylor.rivals.com/commitments/football/2018" TargetMode="External"/><Relationship Id="rId280" Type="http://schemas.openxmlformats.org/officeDocument/2006/relationships/hyperlink" Target="https://toledo.rivals.com/commitments" TargetMode="External"/><Relationship Id="rId140" Type="http://schemas.openxmlformats.org/officeDocument/2006/relationships/hyperlink" Target="https://virginia.rivals.com/commitments" TargetMode="External"/><Relationship Id="rId378" Type="http://schemas.openxmlformats.org/officeDocument/2006/relationships/hyperlink" Target="https://troy.rivals.com/commitments" TargetMode="External"/><Relationship Id="rId585" Type="http://schemas.openxmlformats.org/officeDocument/2006/relationships/hyperlink" Target="https://notredame.rivals.com/commitments" TargetMode="External"/><Relationship Id="rId792" Type="http://schemas.openxmlformats.org/officeDocument/2006/relationships/hyperlink" Target="https://southernmiss.rivals.com/commitments" TargetMode="External"/><Relationship Id="rId6" Type="http://schemas.openxmlformats.org/officeDocument/2006/relationships/hyperlink" Target="https://clemson.rivals.com/commitments" TargetMode="External"/><Relationship Id="rId238" Type="http://schemas.openxmlformats.org/officeDocument/2006/relationships/hyperlink" Target="https://oregonstate.rivals.com/commitments" TargetMode="External"/><Relationship Id="rId445" Type="http://schemas.openxmlformats.org/officeDocument/2006/relationships/hyperlink" Target="https://byu.rivals.com/commitments" TargetMode="External"/><Relationship Id="rId652" Type="http://schemas.openxmlformats.org/officeDocument/2006/relationships/hyperlink" Target="https://northwestern.rivals.com/commitments" TargetMode="External"/><Relationship Id="rId1075" Type="http://schemas.openxmlformats.org/officeDocument/2006/relationships/hyperlink" Target="https://eastcarolina.rivals.com/commitments" TargetMode="External"/><Relationship Id="rId1282" Type="http://schemas.openxmlformats.org/officeDocument/2006/relationships/hyperlink" Target="https://baylor.rivals.com/commitments" TargetMode="External"/><Relationship Id="rId305" Type="http://schemas.openxmlformats.org/officeDocument/2006/relationships/hyperlink" Target="https://tennessee.rivals.com/commitments" TargetMode="External"/><Relationship Id="rId512" Type="http://schemas.openxmlformats.org/officeDocument/2006/relationships/hyperlink" Target="https://bwi.rivals.com/commitments" TargetMode="External"/><Relationship Id="rId957" Type="http://schemas.openxmlformats.org/officeDocument/2006/relationships/hyperlink" Target="https://arizona.rivals.com/commitments" TargetMode="External"/><Relationship Id="rId1142" Type="http://schemas.openxmlformats.org/officeDocument/2006/relationships/hyperlink" Target="https://southcarolina.rivals.com/commitments" TargetMode="External"/><Relationship Id="rId86" Type="http://schemas.openxmlformats.org/officeDocument/2006/relationships/hyperlink" Target="https://arkansasstate.rivals.com/commitments" TargetMode="External"/><Relationship Id="rId817" Type="http://schemas.openxmlformats.org/officeDocument/2006/relationships/hyperlink" Target="https://iowastate.rivals.com/commitments" TargetMode="External"/><Relationship Id="rId1002" Type="http://schemas.openxmlformats.org/officeDocument/2006/relationships/hyperlink" Target="https://vanderbilt.rivals.com/commitments" TargetMode="External"/><Relationship Id="rId1447" Type="http://schemas.openxmlformats.org/officeDocument/2006/relationships/hyperlink" Target="https://iowastate.rivals.com/commitments/football/2018" TargetMode="External"/><Relationship Id="rId1307" Type="http://schemas.openxmlformats.org/officeDocument/2006/relationships/hyperlink" Target="https://miami.rivals.com/commitments/football/2017" TargetMode="External"/><Relationship Id="rId13" Type="http://schemas.openxmlformats.org/officeDocument/2006/relationships/hyperlink" Target="https://notredame.rivals.com/commitments" TargetMode="External"/><Relationship Id="rId162" Type="http://schemas.openxmlformats.org/officeDocument/2006/relationships/hyperlink" Target="https://kansas.rivals.com/commitments" TargetMode="External"/><Relationship Id="rId467" Type="http://schemas.openxmlformats.org/officeDocument/2006/relationships/hyperlink" Target="https://fiu.rivals.com/commitments" TargetMode="External"/><Relationship Id="rId1097" Type="http://schemas.openxmlformats.org/officeDocument/2006/relationships/hyperlink" Target="https://wakeforest.rivals.com/commitments" TargetMode="External"/><Relationship Id="rId674" Type="http://schemas.openxmlformats.org/officeDocument/2006/relationships/hyperlink" Target="https://southcarolina.rivals.com/commitments" TargetMode="External"/><Relationship Id="rId881" Type="http://schemas.openxmlformats.org/officeDocument/2006/relationships/hyperlink" Target="https://missouri.rivals.com/commitments" TargetMode="External"/><Relationship Id="rId979" Type="http://schemas.openxmlformats.org/officeDocument/2006/relationships/hyperlink" Target="https://iowa.rivals.com/commitments" TargetMode="External"/><Relationship Id="rId327" Type="http://schemas.openxmlformats.org/officeDocument/2006/relationships/hyperlink" Target="https://utah.rivals.com/commitments" TargetMode="External"/><Relationship Id="rId534" Type="http://schemas.openxmlformats.org/officeDocument/2006/relationships/hyperlink" Target="https://oregonstate.rivals.com/commitments" TargetMode="External"/><Relationship Id="rId741" Type="http://schemas.openxmlformats.org/officeDocument/2006/relationships/hyperlink" Target="https://latech.rivals.com/commitments" TargetMode="External"/><Relationship Id="rId839" Type="http://schemas.openxmlformats.org/officeDocument/2006/relationships/hyperlink" Target="https://byu.rivals.com/commitments" TargetMode="External"/><Relationship Id="rId1164" Type="http://schemas.openxmlformats.org/officeDocument/2006/relationships/hyperlink" Target="https://clemson.rivals.com/commitments" TargetMode="External"/><Relationship Id="rId1371" Type="http://schemas.openxmlformats.org/officeDocument/2006/relationships/hyperlink" Target="https://cal.rivals.com/commitments/football/2017" TargetMode="External"/><Relationship Id="rId1469" Type="http://schemas.openxmlformats.org/officeDocument/2006/relationships/hyperlink" Target="https://arkansasstate.rivals.com/commitments/football/2018" TargetMode="External"/><Relationship Id="rId601" Type="http://schemas.openxmlformats.org/officeDocument/2006/relationships/hyperlink" Target="https://michiganstate.rivals.com/commitments" TargetMode="External"/><Relationship Id="rId1024" Type="http://schemas.openxmlformats.org/officeDocument/2006/relationships/hyperlink" Target="https://sandiegostate.rivals.com/commitments" TargetMode="External"/><Relationship Id="rId1231" Type="http://schemas.openxmlformats.org/officeDocument/2006/relationships/hyperlink" Target="https://oregon.rivals.com/commitments" TargetMode="External"/><Relationship Id="rId906" Type="http://schemas.openxmlformats.org/officeDocument/2006/relationships/hyperlink" Target="https://usf.rivals.com/commitments" TargetMode="External"/><Relationship Id="rId1329" Type="http://schemas.openxmlformats.org/officeDocument/2006/relationships/hyperlink" Target="https://michiganstate.rivals.com/commitments/football/2017" TargetMode="External"/><Relationship Id="rId35" Type="http://schemas.openxmlformats.org/officeDocument/2006/relationships/hyperlink" Target="https://wisconsin.rivals.com/commitments" TargetMode="External"/><Relationship Id="rId184" Type="http://schemas.openxmlformats.org/officeDocument/2006/relationships/hyperlink" Target="https://fiu.rivals.com/commitments" TargetMode="External"/><Relationship Id="rId391" Type="http://schemas.openxmlformats.org/officeDocument/2006/relationships/hyperlink" Target="https://oklahoma.rivals.com/commitments" TargetMode="External"/><Relationship Id="rId251" Type="http://schemas.openxmlformats.org/officeDocument/2006/relationships/hyperlink" Target="https://cincinnati.rivals.com/commitments" TargetMode="External"/><Relationship Id="rId489" Type="http://schemas.openxmlformats.org/officeDocument/2006/relationships/hyperlink" Target="https://tennessee.rivals.com/commitments" TargetMode="External"/><Relationship Id="rId696" Type="http://schemas.openxmlformats.org/officeDocument/2006/relationships/hyperlink" Target="https://oregon.rivals.com/commitments" TargetMode="External"/><Relationship Id="rId349" Type="http://schemas.openxmlformats.org/officeDocument/2006/relationships/hyperlink" Target="https://kansasstate.rivals.com/commitments" TargetMode="External"/><Relationship Id="rId556" Type="http://schemas.openxmlformats.org/officeDocument/2006/relationships/hyperlink" Target="https://syracuse.rivals.com/commitments" TargetMode="External"/><Relationship Id="rId763" Type="http://schemas.openxmlformats.org/officeDocument/2006/relationships/hyperlink" Target="https://usc.rivals.com/commitments" TargetMode="External"/><Relationship Id="rId1186" Type="http://schemas.openxmlformats.org/officeDocument/2006/relationships/hyperlink" Target="https://rutgers.rivals.com/commitments" TargetMode="External"/><Relationship Id="rId1393" Type="http://schemas.openxmlformats.org/officeDocument/2006/relationships/hyperlink" Target="https://fiu.rivals.com/commitments/football/2017" TargetMode="External"/><Relationship Id="rId111" Type="http://schemas.openxmlformats.org/officeDocument/2006/relationships/hyperlink" Target="https://oregon.rivals.com/commitments" TargetMode="External"/><Relationship Id="rId209" Type="http://schemas.openxmlformats.org/officeDocument/2006/relationships/hyperlink" Target="https://arizonastate.rivals.com/commitments" TargetMode="External"/><Relationship Id="rId416" Type="http://schemas.openxmlformats.org/officeDocument/2006/relationships/hyperlink" Target="https://maryland.rivals.com/commitments" TargetMode="External"/><Relationship Id="rId970" Type="http://schemas.openxmlformats.org/officeDocument/2006/relationships/hyperlink" Target="https://illinois.rivals.com/commitments" TargetMode="External"/><Relationship Id="rId1046" Type="http://schemas.openxmlformats.org/officeDocument/2006/relationships/hyperlink" Target="https://clemson.rivals.com/commitments" TargetMode="External"/><Relationship Id="rId1253" Type="http://schemas.openxmlformats.org/officeDocument/2006/relationships/hyperlink" Target="https://iowastate.rivals.com/commitments" TargetMode="External"/><Relationship Id="rId623" Type="http://schemas.openxmlformats.org/officeDocument/2006/relationships/hyperlink" Target="https://minnesota.rivals.com/commitments" TargetMode="External"/><Relationship Id="rId830" Type="http://schemas.openxmlformats.org/officeDocument/2006/relationships/hyperlink" Target="https://latech.rivals.com/commitments" TargetMode="External"/><Relationship Id="rId928" Type="http://schemas.openxmlformats.org/officeDocument/2006/relationships/hyperlink" Target="https://fiu.rivals.com/commitments" TargetMode="External"/><Relationship Id="rId1460" Type="http://schemas.openxmlformats.org/officeDocument/2006/relationships/hyperlink" Target="https://oregonstate.rivals.com/commitments/football/2018" TargetMode="External"/><Relationship Id="rId57" Type="http://schemas.openxmlformats.org/officeDocument/2006/relationships/hyperlink" Target="https://boisestate.rivals.com/commitments" TargetMode="External"/><Relationship Id="rId1113" Type="http://schemas.openxmlformats.org/officeDocument/2006/relationships/hyperlink" Target="https://smu.rivals.com/commitments" TargetMode="External"/><Relationship Id="rId1320" Type="http://schemas.openxmlformats.org/officeDocument/2006/relationships/hyperlink" Target="https://arkansas.rivals.com/commitments/football/2017" TargetMode="External"/><Relationship Id="rId1418" Type="http://schemas.openxmlformats.org/officeDocument/2006/relationships/hyperlink" Target="https://mississippistate.rivals.com/commitments/football/2018" TargetMode="External"/><Relationship Id="rId273" Type="http://schemas.openxmlformats.org/officeDocument/2006/relationships/hyperlink" Target="https://memphis.rivals.com/commitments" TargetMode="External"/><Relationship Id="rId480" Type="http://schemas.openxmlformats.org/officeDocument/2006/relationships/hyperlink" Target="https://uga.rivals.com/commitments" TargetMode="External"/><Relationship Id="rId133" Type="http://schemas.openxmlformats.org/officeDocument/2006/relationships/hyperlink" Target="https://kansasstate.rivals.com/commitments" TargetMode="External"/><Relationship Id="rId340" Type="http://schemas.openxmlformats.org/officeDocument/2006/relationships/hyperlink" Target="https://purdue.rivals.com/commitments" TargetMode="External"/><Relationship Id="rId578" Type="http://schemas.openxmlformats.org/officeDocument/2006/relationships/hyperlink" Target="https://ucla.rivals.com/commitments" TargetMode="External"/><Relationship Id="rId785" Type="http://schemas.openxmlformats.org/officeDocument/2006/relationships/hyperlink" Target="https://nebraska.rivals.com/commitments" TargetMode="External"/><Relationship Id="rId992" Type="http://schemas.openxmlformats.org/officeDocument/2006/relationships/hyperlink" Target="https://syracuse.rivals.com/commitments" TargetMode="External"/><Relationship Id="rId200" Type="http://schemas.openxmlformats.org/officeDocument/2006/relationships/hyperlink" Target="https://miami.rivals.com/commitments" TargetMode="External"/><Relationship Id="rId438" Type="http://schemas.openxmlformats.org/officeDocument/2006/relationships/hyperlink" Target="https://boisestate.rivals.com/commitments" TargetMode="External"/><Relationship Id="rId645" Type="http://schemas.openxmlformats.org/officeDocument/2006/relationships/hyperlink" Target="https://duke.rivals.com/commitments" TargetMode="External"/><Relationship Id="rId852" Type="http://schemas.openxmlformats.org/officeDocument/2006/relationships/hyperlink" Target="https://texas.rivals.com/commitments" TargetMode="External"/><Relationship Id="rId1068" Type="http://schemas.openxmlformats.org/officeDocument/2006/relationships/hyperlink" Target="https://missouri.rivals.com/commitments" TargetMode="External"/><Relationship Id="rId1275" Type="http://schemas.openxmlformats.org/officeDocument/2006/relationships/hyperlink" Target="https://northwestern.rivals.com/commitments" TargetMode="External"/><Relationship Id="rId1482" Type="http://schemas.openxmlformats.org/officeDocument/2006/relationships/hyperlink" Target="https://army.rivals.com/commitments/football/2018" TargetMode="External"/><Relationship Id="rId505" Type="http://schemas.openxmlformats.org/officeDocument/2006/relationships/hyperlink" Target="https://louisville.rivals.com/commitments" TargetMode="External"/><Relationship Id="rId712" Type="http://schemas.openxmlformats.org/officeDocument/2006/relationships/hyperlink" Target="https://pittsburgh.rivals.com/commitments" TargetMode="External"/><Relationship Id="rId1135" Type="http://schemas.openxmlformats.org/officeDocument/2006/relationships/hyperlink" Target="https://oklahoma.rivals.com/commitments" TargetMode="External"/><Relationship Id="rId1342" Type="http://schemas.openxmlformats.org/officeDocument/2006/relationships/hyperlink" Target="https://duke.rivals.com/commitments/football/2017" TargetMode="External"/><Relationship Id="rId79" Type="http://schemas.openxmlformats.org/officeDocument/2006/relationships/hyperlink" Target="https://southernmiss.rivals.com/commitments" TargetMode="External"/><Relationship Id="rId1202" Type="http://schemas.openxmlformats.org/officeDocument/2006/relationships/hyperlink" Target="https://kansas.rivals.com/commitments" TargetMode="External"/><Relationship Id="rId295" Type="http://schemas.openxmlformats.org/officeDocument/2006/relationships/hyperlink" Target="https://tamu.rivals.com/commitments" TargetMode="External"/><Relationship Id="rId155" Type="http://schemas.openxmlformats.org/officeDocument/2006/relationships/hyperlink" Target="https://syracuse.rivals.com/commitments" TargetMode="External"/><Relationship Id="rId362" Type="http://schemas.openxmlformats.org/officeDocument/2006/relationships/hyperlink" Target="https://sandiegostate.rivals.com/commitments" TargetMode="External"/><Relationship Id="rId1297" Type="http://schemas.openxmlformats.org/officeDocument/2006/relationships/hyperlink" Target="https://alabama.rivals.com/commitments/football/2017" TargetMode="External"/><Relationship Id="rId222" Type="http://schemas.openxmlformats.org/officeDocument/2006/relationships/hyperlink" Target="https://baylor.rivals.com/commitments" TargetMode="External"/><Relationship Id="rId667" Type="http://schemas.openxmlformats.org/officeDocument/2006/relationships/hyperlink" Target="https://texas.rivals.com/commitments" TargetMode="External"/><Relationship Id="rId874" Type="http://schemas.openxmlformats.org/officeDocument/2006/relationships/hyperlink" Target="https://pittsburgh.rivals.com/commitments" TargetMode="External"/><Relationship Id="rId527" Type="http://schemas.openxmlformats.org/officeDocument/2006/relationships/hyperlink" Target="https://cincinnati.rivals.com/commitments" TargetMode="External"/><Relationship Id="rId734" Type="http://schemas.openxmlformats.org/officeDocument/2006/relationships/hyperlink" Target="https://washington.rivals.com/commitments" TargetMode="External"/><Relationship Id="rId941" Type="http://schemas.openxmlformats.org/officeDocument/2006/relationships/hyperlink" Target="https://uga.rivals.com/commitments" TargetMode="External"/><Relationship Id="rId1157" Type="http://schemas.openxmlformats.org/officeDocument/2006/relationships/hyperlink" Target="https://kansasstate.rivals.com/commitments" TargetMode="External"/><Relationship Id="rId1364" Type="http://schemas.openxmlformats.org/officeDocument/2006/relationships/hyperlink" Target="https://purdue.rivals.com/commitments/football/2017" TargetMode="External"/><Relationship Id="rId70" Type="http://schemas.openxmlformats.org/officeDocument/2006/relationships/hyperlink" Target="https://illinois.rivals.com/commitments" TargetMode="External"/><Relationship Id="rId801" Type="http://schemas.openxmlformats.org/officeDocument/2006/relationships/hyperlink" Target="https://rutgers.rivals.com/commitments" TargetMode="External"/><Relationship Id="rId1017" Type="http://schemas.openxmlformats.org/officeDocument/2006/relationships/hyperlink" Target="https://latech.rivals.com/commitments" TargetMode="External"/><Relationship Id="rId1224" Type="http://schemas.openxmlformats.org/officeDocument/2006/relationships/hyperlink" Target="https://virginia.rivals.com/commitments" TargetMode="External"/><Relationship Id="rId1431" Type="http://schemas.openxmlformats.org/officeDocument/2006/relationships/hyperlink" Target="https://arizonastate.rivals.com/commitments/football/2018" TargetMode="External"/><Relationship Id="rId28" Type="http://schemas.openxmlformats.org/officeDocument/2006/relationships/hyperlink" Target="https://oregon.rivals.com/commitments" TargetMode="External"/><Relationship Id="rId177" Type="http://schemas.openxmlformats.org/officeDocument/2006/relationships/hyperlink" Target="https://texasstate.rivals.com/commitments" TargetMode="External"/><Relationship Id="rId384" Type="http://schemas.openxmlformats.org/officeDocument/2006/relationships/hyperlink" Target="https://ohiostate.rivals.com/commitments" TargetMode="External"/><Relationship Id="rId591" Type="http://schemas.openxmlformats.org/officeDocument/2006/relationships/hyperlink" Target="https://michigan.rivals.com/commitments" TargetMode="External"/><Relationship Id="rId244" Type="http://schemas.openxmlformats.org/officeDocument/2006/relationships/hyperlink" Target="https://iowa.rivals.com/commitments" TargetMode="External"/><Relationship Id="rId689" Type="http://schemas.openxmlformats.org/officeDocument/2006/relationships/hyperlink" Target="https://mississippistate.rivals.com/commitments" TargetMode="External"/><Relationship Id="rId896" Type="http://schemas.openxmlformats.org/officeDocument/2006/relationships/hyperlink" Target="https://syracuse.rivals.com/commitments" TargetMode="External"/><Relationship Id="rId1081" Type="http://schemas.openxmlformats.org/officeDocument/2006/relationships/hyperlink" Target="https://usf.rivals.com/commitments" TargetMode="External"/><Relationship Id="rId451" Type="http://schemas.openxmlformats.org/officeDocument/2006/relationships/hyperlink" Target="https://marshall.rivals.com/commitments" TargetMode="External"/><Relationship Id="rId549" Type="http://schemas.openxmlformats.org/officeDocument/2006/relationships/hyperlink" Target="https://wakeforest.rivals.com/commitments" TargetMode="External"/><Relationship Id="rId756" Type="http://schemas.openxmlformats.org/officeDocument/2006/relationships/hyperlink" Target="https://alabama.rivals.com/commitments" TargetMode="External"/><Relationship Id="rId1179" Type="http://schemas.openxmlformats.org/officeDocument/2006/relationships/hyperlink" Target="https://arkansas.rivals.com/commitments" TargetMode="External"/><Relationship Id="rId1386" Type="http://schemas.openxmlformats.org/officeDocument/2006/relationships/hyperlink" Target="https://westernmichigan.rivals.com/commitments/football/2017" TargetMode="External"/><Relationship Id="rId104" Type="http://schemas.openxmlformats.org/officeDocument/2006/relationships/hyperlink" Target="https://tamu.rivals.com/commitments" TargetMode="External"/><Relationship Id="rId311" Type="http://schemas.openxmlformats.org/officeDocument/2006/relationships/hyperlink" Target="https://westvirginia.rivals.com/commitments" TargetMode="External"/><Relationship Id="rId409" Type="http://schemas.openxmlformats.org/officeDocument/2006/relationships/hyperlink" Target="https://utah.rivals.com/commitments" TargetMode="External"/><Relationship Id="rId963" Type="http://schemas.openxmlformats.org/officeDocument/2006/relationships/hyperlink" Target="https://tennessee.rivals.com/commitments" TargetMode="External"/><Relationship Id="rId1039" Type="http://schemas.openxmlformats.org/officeDocument/2006/relationships/hyperlink" Target="https://uga.rivals.com/commitments" TargetMode="External"/><Relationship Id="rId1246" Type="http://schemas.openxmlformats.org/officeDocument/2006/relationships/hyperlink" Target="https://kansas.rivals.com/commitments" TargetMode="External"/><Relationship Id="rId92" Type="http://schemas.openxmlformats.org/officeDocument/2006/relationships/hyperlink" Target="https://navy.rivals.com/commitments" TargetMode="External"/><Relationship Id="rId616" Type="http://schemas.openxmlformats.org/officeDocument/2006/relationships/hyperlink" Target="https://oregonstate.rivals.com/commitments" TargetMode="External"/><Relationship Id="rId823" Type="http://schemas.openxmlformats.org/officeDocument/2006/relationships/hyperlink" Target="https://cincinnati.rivals.com/commitments" TargetMode="External"/><Relationship Id="rId1453" Type="http://schemas.openxmlformats.org/officeDocument/2006/relationships/hyperlink" Target="https://northwestern.rivals.com/commitments/football/2018" TargetMode="External"/><Relationship Id="rId1106" Type="http://schemas.openxmlformats.org/officeDocument/2006/relationships/hyperlink" Target="https://coloradostate.rivals.com/commitments" TargetMode="External"/><Relationship Id="rId1313" Type="http://schemas.openxmlformats.org/officeDocument/2006/relationships/hyperlink" Target="https://maryland.rivals.com/commitments/football/2017" TargetMode="External"/><Relationship Id="rId199" Type="http://schemas.openxmlformats.org/officeDocument/2006/relationships/hyperlink" Target="https://notredame.rivals.com/commitments" TargetMode="External"/><Relationship Id="rId627" Type="http://schemas.openxmlformats.org/officeDocument/2006/relationships/hyperlink" Target="https://kansas.rivals.com/commitments" TargetMode="External"/><Relationship Id="rId834" Type="http://schemas.openxmlformats.org/officeDocument/2006/relationships/hyperlink" Target="https://sandiegostate.rivals.com/commitments" TargetMode="External"/><Relationship Id="rId1257" Type="http://schemas.openxmlformats.org/officeDocument/2006/relationships/hyperlink" Target="https://georgiatech.rivals.com/commitments" TargetMode="External"/><Relationship Id="rId1464" Type="http://schemas.openxmlformats.org/officeDocument/2006/relationships/hyperlink" Target="https://bostoncollege.rivals.com/commitments/football/2018" TargetMode="External"/><Relationship Id="rId266" Type="http://schemas.openxmlformats.org/officeDocument/2006/relationships/hyperlink" Target="https://houston.rivals.com/commitments" TargetMode="External"/><Relationship Id="rId473" Type="http://schemas.openxmlformats.org/officeDocument/2006/relationships/hyperlink" Target="https://ucf.rivals.com/commitments" TargetMode="External"/><Relationship Id="rId680" Type="http://schemas.openxmlformats.org/officeDocument/2006/relationships/hyperlink" Target="https://olemiss.rivals.com/commitments" TargetMode="External"/><Relationship Id="rId901" Type="http://schemas.openxmlformats.org/officeDocument/2006/relationships/hyperlink" Target="https://northwestern.rivals.com/commitments" TargetMode="External"/><Relationship Id="rId1117" Type="http://schemas.openxmlformats.org/officeDocument/2006/relationships/hyperlink" Target="https://arkansasstate.rivals.com/commitments" TargetMode="External"/><Relationship Id="rId1324" Type="http://schemas.openxmlformats.org/officeDocument/2006/relationships/hyperlink" Target="https://virginiatech.rivals.com/commitments/football/2017" TargetMode="External"/><Relationship Id="rId30" Type="http://schemas.openxmlformats.org/officeDocument/2006/relationships/hyperlink" Target="https://arizonastate.rivals.com/commitments" TargetMode="External"/><Relationship Id="rId126" Type="http://schemas.openxmlformats.org/officeDocument/2006/relationships/hyperlink" Target="https://louisville.rivals.com/commitments" TargetMode="External"/><Relationship Id="rId333" Type="http://schemas.openxmlformats.org/officeDocument/2006/relationships/hyperlink" Target="https://illinois.rivals.com/commitments" TargetMode="External"/><Relationship Id="rId540" Type="http://schemas.openxmlformats.org/officeDocument/2006/relationships/hyperlink" Target="https://kentucky.rivals.com/commitments" TargetMode="External"/><Relationship Id="rId778" Type="http://schemas.openxmlformats.org/officeDocument/2006/relationships/hyperlink" Target="https://illinois.rivals.com/commitments" TargetMode="External"/><Relationship Id="rId985" Type="http://schemas.openxmlformats.org/officeDocument/2006/relationships/hyperlink" Target="https://washingtonstate.rivals.com/commitments" TargetMode="External"/><Relationship Id="rId1170" Type="http://schemas.openxmlformats.org/officeDocument/2006/relationships/hyperlink" Target="https://sandiegostate.rivals.com/commitments" TargetMode="External"/><Relationship Id="rId638" Type="http://schemas.openxmlformats.org/officeDocument/2006/relationships/hyperlink" Target="https://rutgers.rivals.com/commitments" TargetMode="External"/><Relationship Id="rId845" Type="http://schemas.openxmlformats.org/officeDocument/2006/relationships/hyperlink" Target="https://coloradostate.rivals.com/commitments" TargetMode="External"/><Relationship Id="rId1030" Type="http://schemas.openxmlformats.org/officeDocument/2006/relationships/hyperlink" Target="https://usc.rivals.com/commitments" TargetMode="External"/><Relationship Id="rId1268" Type="http://schemas.openxmlformats.org/officeDocument/2006/relationships/hyperlink" Target="https://smu.rivals.com/commitments" TargetMode="External"/><Relationship Id="rId1475" Type="http://schemas.openxmlformats.org/officeDocument/2006/relationships/hyperlink" Target="https://smu.rivals.com/commitments/football/2018" TargetMode="External"/><Relationship Id="rId277" Type="http://schemas.openxmlformats.org/officeDocument/2006/relationships/hyperlink" Target="https://appalachianstate.rivals.com/commitments" TargetMode="External"/><Relationship Id="rId400" Type="http://schemas.openxmlformats.org/officeDocument/2006/relationships/hyperlink" Target="https://ulm.rivals.com/commitments" TargetMode="External"/><Relationship Id="rId484" Type="http://schemas.openxmlformats.org/officeDocument/2006/relationships/hyperlink" Target="https://oregon.rivals.com/commitments" TargetMode="External"/><Relationship Id="rId705" Type="http://schemas.openxmlformats.org/officeDocument/2006/relationships/hyperlink" Target="https://kentucky.rivals.com/commitments" TargetMode="External"/><Relationship Id="rId1128" Type="http://schemas.openxmlformats.org/officeDocument/2006/relationships/hyperlink" Target="https://michiganstate.rivals.com/commitments" TargetMode="External"/><Relationship Id="rId1335" Type="http://schemas.openxmlformats.org/officeDocument/2006/relationships/hyperlink" Target="https://olemiss.rivals.com/commitments/football/2017" TargetMode="External"/><Relationship Id="rId137" Type="http://schemas.openxmlformats.org/officeDocument/2006/relationships/hyperlink" Target="https://baylor.rivals.com/commitments" TargetMode="External"/><Relationship Id="rId344" Type="http://schemas.openxmlformats.org/officeDocument/2006/relationships/hyperlink" Target="https://wakeforest.rivals.com/commitments" TargetMode="External"/><Relationship Id="rId691" Type="http://schemas.openxmlformats.org/officeDocument/2006/relationships/hyperlink" Target="https://westvirginia.rivals.com/commitments" TargetMode="External"/><Relationship Id="rId789" Type="http://schemas.openxmlformats.org/officeDocument/2006/relationships/hyperlink" Target="https://cal.rivals.com/commitments" TargetMode="External"/><Relationship Id="rId912" Type="http://schemas.openxmlformats.org/officeDocument/2006/relationships/hyperlink" Target="https://sandiegostate.rivals.com/commitments" TargetMode="External"/><Relationship Id="rId996" Type="http://schemas.openxmlformats.org/officeDocument/2006/relationships/hyperlink" Target="https://duke.rivals.com/commitments" TargetMode="External"/><Relationship Id="rId41" Type="http://schemas.openxmlformats.org/officeDocument/2006/relationships/hyperlink" Target="https://houston.rivals.com/commitments" TargetMode="External"/><Relationship Id="rId551" Type="http://schemas.openxmlformats.org/officeDocument/2006/relationships/hyperlink" Target="https://utep.rivals.com/commitments" TargetMode="External"/><Relationship Id="rId649" Type="http://schemas.openxmlformats.org/officeDocument/2006/relationships/hyperlink" Target="https://temple.rivals.com/commitments" TargetMode="External"/><Relationship Id="rId856" Type="http://schemas.openxmlformats.org/officeDocument/2006/relationships/hyperlink" Target="https://notredame.rivals.com/commitments" TargetMode="External"/><Relationship Id="rId1181" Type="http://schemas.openxmlformats.org/officeDocument/2006/relationships/hyperlink" Target="https://cal.rivals.com/commitments" TargetMode="External"/><Relationship Id="rId1279" Type="http://schemas.openxmlformats.org/officeDocument/2006/relationships/hyperlink" Target="https://memphis.rivals.com/commitments" TargetMode="External"/><Relationship Id="rId1402" Type="http://schemas.openxmlformats.org/officeDocument/2006/relationships/hyperlink" Target="https://oklahoma.rivals.com/commitments/football/2018" TargetMode="External"/><Relationship Id="rId1486" Type="http://schemas.openxmlformats.org/officeDocument/2006/relationships/hyperlink" Target="https://unlv.rivals.com/commitments/football/2018" TargetMode="External"/><Relationship Id="rId190" Type="http://schemas.openxmlformats.org/officeDocument/2006/relationships/hyperlink" Target="https://lsu.rivals.com/commitments" TargetMode="External"/><Relationship Id="rId204" Type="http://schemas.openxmlformats.org/officeDocument/2006/relationships/hyperlink" Target="https://ucla.rivals.com/commitments" TargetMode="External"/><Relationship Id="rId288" Type="http://schemas.openxmlformats.org/officeDocument/2006/relationships/hyperlink" Target="https://florida.rivals.com/commitments" TargetMode="External"/><Relationship Id="rId411" Type="http://schemas.openxmlformats.org/officeDocument/2006/relationships/hyperlink" Target="https://mississippistate.rivals.com/commitments" TargetMode="External"/><Relationship Id="rId509" Type="http://schemas.openxmlformats.org/officeDocument/2006/relationships/hyperlink" Target="https://temple.rivals.com/commitments" TargetMode="External"/><Relationship Id="rId1041" Type="http://schemas.openxmlformats.org/officeDocument/2006/relationships/hyperlink" Target="https://ohiostate.rivals.com/commitments" TargetMode="External"/><Relationship Id="rId1139" Type="http://schemas.openxmlformats.org/officeDocument/2006/relationships/hyperlink" Target="https://oregonstate.rivals.com/commitments" TargetMode="External"/><Relationship Id="rId1346" Type="http://schemas.openxmlformats.org/officeDocument/2006/relationships/hyperlink" Target="https://arizonastate.rivals.com/commitments/football/2017" TargetMode="External"/><Relationship Id="rId495" Type="http://schemas.openxmlformats.org/officeDocument/2006/relationships/hyperlink" Target="https://olemiss.rivals.com/commitments" TargetMode="External"/><Relationship Id="rId716" Type="http://schemas.openxmlformats.org/officeDocument/2006/relationships/hyperlink" Target="https://duke.rivals.com/commitments" TargetMode="External"/><Relationship Id="rId923" Type="http://schemas.openxmlformats.org/officeDocument/2006/relationships/hyperlink" Target="https://fresnostate.rivals.com/commitments" TargetMode="External"/><Relationship Id="rId52" Type="http://schemas.openxmlformats.org/officeDocument/2006/relationships/hyperlink" Target="https://washingtonstate.rivals.com/commitments" TargetMode="External"/><Relationship Id="rId148" Type="http://schemas.openxmlformats.org/officeDocument/2006/relationships/hyperlink" Target="https://rutgers.rivals.com/commitments" TargetMode="External"/><Relationship Id="rId355" Type="http://schemas.openxmlformats.org/officeDocument/2006/relationships/hyperlink" Target="https://byu.rivals.com/commitments" TargetMode="External"/><Relationship Id="rId562" Type="http://schemas.openxmlformats.org/officeDocument/2006/relationships/hyperlink" Target="https://kentstate.rivals.com/commitments" TargetMode="External"/><Relationship Id="rId1192" Type="http://schemas.openxmlformats.org/officeDocument/2006/relationships/hyperlink" Target="https://indiana.rivals.com/commitments" TargetMode="External"/><Relationship Id="rId1206" Type="http://schemas.openxmlformats.org/officeDocument/2006/relationships/hyperlink" Target="https://florida.rivals.com/commitments" TargetMode="External"/><Relationship Id="rId1413" Type="http://schemas.openxmlformats.org/officeDocument/2006/relationships/hyperlink" Target="https://tennessee.rivals.com/commitments/football/2018" TargetMode="External"/><Relationship Id="rId215" Type="http://schemas.openxmlformats.org/officeDocument/2006/relationships/hyperlink" Target="https://oklahomastate.rivals.com/commitments" TargetMode="External"/><Relationship Id="rId422" Type="http://schemas.openxmlformats.org/officeDocument/2006/relationships/hyperlink" Target="https://michiganstate.rivals.com/commitments" TargetMode="External"/><Relationship Id="rId867" Type="http://schemas.openxmlformats.org/officeDocument/2006/relationships/hyperlink" Target="https://miami.rivals.com/commitments" TargetMode="External"/><Relationship Id="rId1052" Type="http://schemas.openxmlformats.org/officeDocument/2006/relationships/hyperlink" Target="https://southcarolina.rivals.com/commitments" TargetMode="External"/><Relationship Id="rId299" Type="http://schemas.openxmlformats.org/officeDocument/2006/relationships/hyperlink" Target="https://oklahoma.rivals.com/commitments" TargetMode="External"/><Relationship Id="rId727" Type="http://schemas.openxmlformats.org/officeDocument/2006/relationships/hyperlink" Target="https://houston.rivals.com/commitments" TargetMode="External"/><Relationship Id="rId934" Type="http://schemas.openxmlformats.org/officeDocument/2006/relationships/hyperlink" Target="https://army.rivals.com/commitments" TargetMode="External"/><Relationship Id="rId1357" Type="http://schemas.openxmlformats.org/officeDocument/2006/relationships/hyperlink" Target="https://cincinnati.rivals.com/commitments/football/2017" TargetMode="External"/><Relationship Id="rId63" Type="http://schemas.openxmlformats.org/officeDocument/2006/relationships/hyperlink" Target="https://coloradostate.rivals.com/commitments" TargetMode="External"/><Relationship Id="rId159" Type="http://schemas.openxmlformats.org/officeDocument/2006/relationships/hyperlink" Target="https://boisestate.rivals.com/commitments" TargetMode="External"/><Relationship Id="rId366" Type="http://schemas.openxmlformats.org/officeDocument/2006/relationships/hyperlink" Target="https://centralmichigan.rivals.com/commitments" TargetMode="External"/><Relationship Id="rId573" Type="http://schemas.openxmlformats.org/officeDocument/2006/relationships/hyperlink" Target="https://texas.rivals.com/commitments" TargetMode="External"/><Relationship Id="rId780" Type="http://schemas.openxmlformats.org/officeDocument/2006/relationships/hyperlink" Target="https://missouri.rivals.com/commitments" TargetMode="External"/><Relationship Id="rId1217" Type="http://schemas.openxmlformats.org/officeDocument/2006/relationships/hyperlink" Target="https://northcarolina.rivals.com/commitments" TargetMode="External"/><Relationship Id="rId1424" Type="http://schemas.openxmlformats.org/officeDocument/2006/relationships/hyperlink" Target="https://louisville.rivals.com/commitments/football/2018" TargetMode="External"/><Relationship Id="rId226" Type="http://schemas.openxmlformats.org/officeDocument/2006/relationships/hyperlink" Target="https://mississippistate.rivals.com/commitments" TargetMode="External"/><Relationship Id="rId433" Type="http://schemas.openxmlformats.org/officeDocument/2006/relationships/hyperlink" Target="https://army.rivals.com/commitments" TargetMode="External"/><Relationship Id="rId878" Type="http://schemas.openxmlformats.org/officeDocument/2006/relationships/hyperlink" Target="https://oklahomastate.rivals.com/commitments" TargetMode="External"/><Relationship Id="rId1063" Type="http://schemas.openxmlformats.org/officeDocument/2006/relationships/hyperlink" Target="https://wisconsin.rivals.com/commitments" TargetMode="External"/><Relationship Id="rId1270" Type="http://schemas.openxmlformats.org/officeDocument/2006/relationships/hyperlink" Target="https://uab.rivals.com/commitments" TargetMode="External"/><Relationship Id="rId640" Type="http://schemas.openxmlformats.org/officeDocument/2006/relationships/hyperlink" Target="https://virginia.rivals.com/commitments" TargetMode="External"/><Relationship Id="rId738" Type="http://schemas.openxmlformats.org/officeDocument/2006/relationships/hyperlink" Target="https://iowastate.rivals.com/commitments" TargetMode="External"/><Relationship Id="rId945" Type="http://schemas.openxmlformats.org/officeDocument/2006/relationships/hyperlink" Target="https://lsu.rivals.com/commitments" TargetMode="External"/><Relationship Id="rId1368" Type="http://schemas.openxmlformats.org/officeDocument/2006/relationships/hyperlink" Target="https://sandiegostate.rivals.com/commitments/football/2017" TargetMode="External"/><Relationship Id="rId74" Type="http://schemas.openxmlformats.org/officeDocument/2006/relationships/hyperlink" Target="https://purdue.rivals.com/commitments" TargetMode="External"/><Relationship Id="rId377" Type="http://schemas.openxmlformats.org/officeDocument/2006/relationships/hyperlink" Target="https://navy.rivals.com/commitments" TargetMode="External"/><Relationship Id="rId500" Type="http://schemas.openxmlformats.org/officeDocument/2006/relationships/hyperlink" Target="https://arkansas.rivals.com/commitments" TargetMode="External"/><Relationship Id="rId584" Type="http://schemas.openxmlformats.org/officeDocument/2006/relationships/hyperlink" Target="https://ulm.rivals.com/commitments" TargetMode="External"/><Relationship Id="rId805" Type="http://schemas.openxmlformats.org/officeDocument/2006/relationships/hyperlink" Target="https://stanford.rivals.com/commitments" TargetMode="External"/><Relationship Id="rId1130" Type="http://schemas.openxmlformats.org/officeDocument/2006/relationships/hyperlink" Target="https://oregon.rivals.com/commitments" TargetMode="External"/><Relationship Id="rId1228" Type="http://schemas.openxmlformats.org/officeDocument/2006/relationships/hyperlink" Target="https://washington.rivals.com/commitments" TargetMode="External"/><Relationship Id="rId1435" Type="http://schemas.openxmlformats.org/officeDocument/2006/relationships/hyperlink" Target="https://vanderbilt.rivals.com/commitments/football/2018" TargetMode="External"/><Relationship Id="rId5" Type="http://schemas.openxmlformats.org/officeDocument/2006/relationships/hyperlink" Target="https://lsu.rivals.com/commitments" TargetMode="External"/><Relationship Id="rId237" Type="http://schemas.openxmlformats.org/officeDocument/2006/relationships/hyperlink" Target="https://georgiatech.rivals.com/commitments" TargetMode="External"/><Relationship Id="rId791" Type="http://schemas.openxmlformats.org/officeDocument/2006/relationships/hyperlink" Target="https://arkansas.rivals.com/commitments" TargetMode="External"/><Relationship Id="rId889" Type="http://schemas.openxmlformats.org/officeDocument/2006/relationships/hyperlink" Target="https://louisville.rivals.com/commitments" TargetMode="External"/><Relationship Id="rId1074" Type="http://schemas.openxmlformats.org/officeDocument/2006/relationships/hyperlink" Target="https://northcarolina.rivals.com/commitments" TargetMode="External"/><Relationship Id="rId444" Type="http://schemas.openxmlformats.org/officeDocument/2006/relationships/hyperlink" Target="https://northwestern.rivals.com/commitments" TargetMode="External"/><Relationship Id="rId651" Type="http://schemas.openxmlformats.org/officeDocument/2006/relationships/hyperlink" Target="https://smu.rivals.com/commitments" TargetMode="External"/><Relationship Id="rId749" Type="http://schemas.openxmlformats.org/officeDocument/2006/relationships/hyperlink" Target="https://fresnostate.rivals.com/commitments" TargetMode="External"/><Relationship Id="rId1281" Type="http://schemas.openxmlformats.org/officeDocument/2006/relationships/hyperlink" Target="https://nevada.rivals.com/commitments" TargetMode="External"/><Relationship Id="rId1379" Type="http://schemas.openxmlformats.org/officeDocument/2006/relationships/hyperlink" Target="https://coloradostate.rivals.com/commitments/football/2017" TargetMode="External"/><Relationship Id="rId290" Type="http://schemas.openxmlformats.org/officeDocument/2006/relationships/hyperlink" Target="https://lsu.rivals.com/commitments" TargetMode="External"/><Relationship Id="rId304" Type="http://schemas.openxmlformats.org/officeDocument/2006/relationships/hyperlink" Target="https://vanderbilt.rivals.com/commitments" TargetMode="External"/><Relationship Id="rId388" Type="http://schemas.openxmlformats.org/officeDocument/2006/relationships/hyperlink" Target="https://usc.rivals.com/commitments" TargetMode="External"/><Relationship Id="rId511" Type="http://schemas.openxmlformats.org/officeDocument/2006/relationships/hyperlink" Target="https://kansas.rivals.com/commitments" TargetMode="External"/><Relationship Id="rId609" Type="http://schemas.openxmlformats.org/officeDocument/2006/relationships/hyperlink" Target="https://westernmichigan.rivals.com/commitments" TargetMode="External"/><Relationship Id="rId956" Type="http://schemas.openxmlformats.org/officeDocument/2006/relationships/hyperlink" Target="https://ucla.rivals.com/commitments" TargetMode="External"/><Relationship Id="rId1141" Type="http://schemas.openxmlformats.org/officeDocument/2006/relationships/hyperlink" Target="https://auburn.rivals.com/commitments" TargetMode="External"/><Relationship Id="rId1239" Type="http://schemas.openxmlformats.org/officeDocument/2006/relationships/hyperlink" Target="https://westernmichigan.rivals.com/commitments" TargetMode="External"/><Relationship Id="rId85" Type="http://schemas.openxmlformats.org/officeDocument/2006/relationships/hyperlink" Target="https://wku.rivals.com/commitments" TargetMode="External"/><Relationship Id="rId150" Type="http://schemas.openxmlformats.org/officeDocument/2006/relationships/hyperlink" Target="https://northwestern.rivals.com/commitments" TargetMode="External"/><Relationship Id="rId595" Type="http://schemas.openxmlformats.org/officeDocument/2006/relationships/hyperlink" Target="https://southcarolina.rivals.com/commitments" TargetMode="External"/><Relationship Id="rId816" Type="http://schemas.openxmlformats.org/officeDocument/2006/relationships/hyperlink" Target="https://virginia.rivals.com/commitments" TargetMode="External"/><Relationship Id="rId1001" Type="http://schemas.openxmlformats.org/officeDocument/2006/relationships/hyperlink" Target="https://minnesota.rivals.com/commitments" TargetMode="External"/><Relationship Id="rId1446" Type="http://schemas.openxmlformats.org/officeDocument/2006/relationships/hyperlink" Target="https://georgiatech.rivals.com/commitments/football/2018" TargetMode="External"/><Relationship Id="rId248" Type="http://schemas.openxmlformats.org/officeDocument/2006/relationships/hyperlink" Target="https://temple.rivals.com/commitments" TargetMode="External"/><Relationship Id="rId455" Type="http://schemas.openxmlformats.org/officeDocument/2006/relationships/hyperlink" Target="https://memphis.rivals.com/commitments" TargetMode="External"/><Relationship Id="rId662" Type="http://schemas.openxmlformats.org/officeDocument/2006/relationships/hyperlink" Target="https://wisconsin.rivals.com/commitments" TargetMode="External"/><Relationship Id="rId1085" Type="http://schemas.openxmlformats.org/officeDocument/2006/relationships/hyperlink" Target="https://tcu.rivals.com/commitments" TargetMode="External"/><Relationship Id="rId1292" Type="http://schemas.openxmlformats.org/officeDocument/2006/relationships/hyperlink" Target="https://toledo.rivals.com/commitments" TargetMode="External"/><Relationship Id="rId1306" Type="http://schemas.openxmlformats.org/officeDocument/2006/relationships/hyperlink" Target="https://tamu.rivals.com/commitments/football/2017" TargetMode="External"/><Relationship Id="rId12" Type="http://schemas.openxmlformats.org/officeDocument/2006/relationships/hyperlink" Target="https://usc.rivals.com/commitments" TargetMode="External"/><Relationship Id="rId108" Type="http://schemas.openxmlformats.org/officeDocument/2006/relationships/hyperlink" Target="https://oklahoma.rivals.com/commitments" TargetMode="External"/><Relationship Id="rId315" Type="http://schemas.openxmlformats.org/officeDocument/2006/relationships/hyperlink" Target="https://baylor.rivals.com/commitments" TargetMode="External"/><Relationship Id="rId522" Type="http://schemas.openxmlformats.org/officeDocument/2006/relationships/hyperlink" Target="https://ucla.rivals.com/commitments" TargetMode="External"/><Relationship Id="rId967" Type="http://schemas.openxmlformats.org/officeDocument/2006/relationships/hyperlink" Target="https://arkansas.rivals.com/commitments" TargetMode="External"/><Relationship Id="rId1152" Type="http://schemas.openxmlformats.org/officeDocument/2006/relationships/hyperlink" Target="https://iowastate.rivals.com/commitments" TargetMode="External"/><Relationship Id="rId96" Type="http://schemas.openxmlformats.org/officeDocument/2006/relationships/hyperlink" Target="https://alabama.rivals.com/commitments" TargetMode="External"/><Relationship Id="rId161" Type="http://schemas.openxmlformats.org/officeDocument/2006/relationships/hyperlink" Target="https://byu.rivals.com/commitments" TargetMode="External"/><Relationship Id="rId399" Type="http://schemas.openxmlformats.org/officeDocument/2006/relationships/hyperlink" Target="https://southcarolina.rivals.com/commitments" TargetMode="External"/><Relationship Id="rId827" Type="http://schemas.openxmlformats.org/officeDocument/2006/relationships/hyperlink" Target="https://connecticut.rivals.com/commitments" TargetMode="External"/><Relationship Id="rId1012" Type="http://schemas.openxmlformats.org/officeDocument/2006/relationships/hyperlink" Target="https://memphis.rivals.com/commitments" TargetMode="External"/><Relationship Id="rId1457" Type="http://schemas.openxmlformats.org/officeDocument/2006/relationships/hyperlink" Target="https://syracuse.rivals.com/commitments/football/2018" TargetMode="External"/><Relationship Id="rId259" Type="http://schemas.openxmlformats.org/officeDocument/2006/relationships/hyperlink" Target="https://purdue.rivals.com/commitments" TargetMode="External"/><Relationship Id="rId466" Type="http://schemas.openxmlformats.org/officeDocument/2006/relationships/hyperlink" Target="https://newmexico.rivals.com/commitments" TargetMode="External"/><Relationship Id="rId673" Type="http://schemas.openxmlformats.org/officeDocument/2006/relationships/hyperlink" Target="https://florida.rivals.com/commitments" TargetMode="External"/><Relationship Id="rId880" Type="http://schemas.openxmlformats.org/officeDocument/2006/relationships/hyperlink" Target="https://colorado.rivals.com/commitments" TargetMode="External"/><Relationship Id="rId1096" Type="http://schemas.openxmlformats.org/officeDocument/2006/relationships/hyperlink" Target="https://boisestate.rivals.com/commitments" TargetMode="External"/><Relationship Id="rId1317" Type="http://schemas.openxmlformats.org/officeDocument/2006/relationships/hyperlink" Target="https://ucla.rivals.com/commitments/football/2017" TargetMode="External"/><Relationship Id="rId23" Type="http://schemas.openxmlformats.org/officeDocument/2006/relationships/hyperlink" Target="https://bwi.rivals.com/commitments" TargetMode="External"/><Relationship Id="rId119" Type="http://schemas.openxmlformats.org/officeDocument/2006/relationships/hyperlink" Target="https://arkansas.rivals.com/commitments" TargetMode="External"/><Relationship Id="rId326" Type="http://schemas.openxmlformats.org/officeDocument/2006/relationships/hyperlink" Target="https://bwi.rivals.com/commitments" TargetMode="External"/><Relationship Id="rId533" Type="http://schemas.openxmlformats.org/officeDocument/2006/relationships/hyperlink" Target="https://arizona.rivals.com/commitments" TargetMode="External"/><Relationship Id="rId978" Type="http://schemas.openxmlformats.org/officeDocument/2006/relationships/hyperlink" Target="https://kansas.rivals.com/commitments" TargetMode="External"/><Relationship Id="rId1163" Type="http://schemas.openxmlformats.org/officeDocument/2006/relationships/hyperlink" Target="https://wisconsin.rivals.com/commitments" TargetMode="External"/><Relationship Id="rId1370" Type="http://schemas.openxmlformats.org/officeDocument/2006/relationships/hyperlink" Target="https://wakeforest.rivals.com/commitments/football/2017" TargetMode="External"/><Relationship Id="rId740" Type="http://schemas.openxmlformats.org/officeDocument/2006/relationships/hyperlink" Target="https://connecticut.rivals.com/commitments" TargetMode="External"/><Relationship Id="rId838" Type="http://schemas.openxmlformats.org/officeDocument/2006/relationships/hyperlink" Target="https://temple.rivals.com/commitments" TargetMode="External"/><Relationship Id="rId1023" Type="http://schemas.openxmlformats.org/officeDocument/2006/relationships/hyperlink" Target="https://connecticut.rivals.com/commitments" TargetMode="External"/><Relationship Id="rId1468" Type="http://schemas.openxmlformats.org/officeDocument/2006/relationships/hyperlink" Target="https://southernmiss.rivals.com/commitments/football/2018" TargetMode="External"/><Relationship Id="rId172" Type="http://schemas.openxmlformats.org/officeDocument/2006/relationships/hyperlink" Target="https://westernmichigan.rivals.com/commitments" TargetMode="External"/><Relationship Id="rId477" Type="http://schemas.openxmlformats.org/officeDocument/2006/relationships/hyperlink" Target="https://floridastate.rivals.com/commitments" TargetMode="External"/><Relationship Id="rId600" Type="http://schemas.openxmlformats.org/officeDocument/2006/relationships/hyperlink" Target="https://northcarolina.rivals.com/commitments" TargetMode="External"/><Relationship Id="rId684" Type="http://schemas.openxmlformats.org/officeDocument/2006/relationships/hyperlink" Target="https://notredame.rivals.com/commitments" TargetMode="External"/><Relationship Id="rId1230" Type="http://schemas.openxmlformats.org/officeDocument/2006/relationships/hyperlink" Target="https://stanford.rivals.com/commitments" TargetMode="External"/><Relationship Id="rId1328" Type="http://schemas.openxmlformats.org/officeDocument/2006/relationships/hyperlink" Target="https://colorado.rivals.com/commitments/football/2017" TargetMode="External"/><Relationship Id="rId337" Type="http://schemas.openxmlformats.org/officeDocument/2006/relationships/hyperlink" Target="https://texastech.rivals.com/commitments" TargetMode="External"/><Relationship Id="rId891" Type="http://schemas.openxmlformats.org/officeDocument/2006/relationships/hyperlink" Target="https://tamu.rivals.com/commitments" TargetMode="External"/><Relationship Id="rId905" Type="http://schemas.openxmlformats.org/officeDocument/2006/relationships/hyperlink" Target="https://minnesota.rivals.com/commitments" TargetMode="External"/><Relationship Id="rId989" Type="http://schemas.openxmlformats.org/officeDocument/2006/relationships/hyperlink" Target="https://oregon.rivals.com/commitments" TargetMode="External"/><Relationship Id="rId34" Type="http://schemas.openxmlformats.org/officeDocument/2006/relationships/hyperlink" Target="https://utah.rivals.com/commitments" TargetMode="External"/><Relationship Id="rId544" Type="http://schemas.openxmlformats.org/officeDocument/2006/relationships/hyperlink" Target="https://coloradostate.rivals.com/commitments" TargetMode="External"/><Relationship Id="rId751" Type="http://schemas.openxmlformats.org/officeDocument/2006/relationships/hyperlink" Target="https://wyoming.rivals.com/commitments" TargetMode="External"/><Relationship Id="rId849" Type="http://schemas.openxmlformats.org/officeDocument/2006/relationships/hyperlink" Target="https://usc.rivals.com/commitments" TargetMode="External"/><Relationship Id="rId1174" Type="http://schemas.openxmlformats.org/officeDocument/2006/relationships/hyperlink" Target="https://purdue.rivals.com/commitments" TargetMode="External"/><Relationship Id="rId1381" Type="http://schemas.openxmlformats.org/officeDocument/2006/relationships/hyperlink" Target="https://wku.rivals.com/commitments/football/2017" TargetMode="External"/><Relationship Id="rId1479" Type="http://schemas.openxmlformats.org/officeDocument/2006/relationships/hyperlink" Target="https://tulsa.rivals.com/commitments/football/2018" TargetMode="External"/><Relationship Id="rId183" Type="http://schemas.openxmlformats.org/officeDocument/2006/relationships/hyperlink" Target="https://appalachianstate.rivals.com/commitments" TargetMode="External"/><Relationship Id="rId390" Type="http://schemas.openxmlformats.org/officeDocument/2006/relationships/hyperlink" Target="https://auburn.rivals.com/commitments" TargetMode="External"/><Relationship Id="rId404" Type="http://schemas.openxmlformats.org/officeDocument/2006/relationships/hyperlink" Target="https://cal.rivals.com/commitments" TargetMode="External"/><Relationship Id="rId611" Type="http://schemas.openxmlformats.org/officeDocument/2006/relationships/hyperlink" Target="https://baylor.rivals.com/commitments" TargetMode="External"/><Relationship Id="rId1034" Type="http://schemas.openxmlformats.org/officeDocument/2006/relationships/hyperlink" Target="https://nebraska.rivals.com/commitments" TargetMode="External"/><Relationship Id="rId1241" Type="http://schemas.openxmlformats.org/officeDocument/2006/relationships/hyperlink" Target="https://eastcarolina.rivals.com/commitments" TargetMode="External"/><Relationship Id="rId1339" Type="http://schemas.openxmlformats.org/officeDocument/2006/relationships/hyperlink" Target="https://rutgers.rivals.com/commitments/football/2017" TargetMode="External"/><Relationship Id="rId250" Type="http://schemas.openxmlformats.org/officeDocument/2006/relationships/hyperlink" Target="https://westernmichigan.rivals.com/commitments" TargetMode="External"/><Relationship Id="rId488" Type="http://schemas.openxmlformats.org/officeDocument/2006/relationships/hyperlink" Target="https://florida.rivals.com/commitments" TargetMode="External"/><Relationship Id="rId695" Type="http://schemas.openxmlformats.org/officeDocument/2006/relationships/hyperlink" Target="https://kansas.rivals.com/commitments" TargetMode="External"/><Relationship Id="rId709" Type="http://schemas.openxmlformats.org/officeDocument/2006/relationships/hyperlink" Target="https://utah.rivals.com/commitments" TargetMode="External"/><Relationship Id="rId916" Type="http://schemas.openxmlformats.org/officeDocument/2006/relationships/hyperlink" Target="https://vanderbilt.rivals.com/commitments" TargetMode="External"/><Relationship Id="rId1101" Type="http://schemas.openxmlformats.org/officeDocument/2006/relationships/hyperlink" Target="https://uab.rivals.com/commitments" TargetMode="External"/><Relationship Id="rId45" Type="http://schemas.openxmlformats.org/officeDocument/2006/relationships/hyperlink" Target="https://arizona.rivals.com/commitments" TargetMode="External"/><Relationship Id="rId110" Type="http://schemas.openxmlformats.org/officeDocument/2006/relationships/hyperlink" Target="https://mississippistate.rivals.com/commitments" TargetMode="External"/><Relationship Id="rId348" Type="http://schemas.openxmlformats.org/officeDocument/2006/relationships/hyperlink" Target="https://connecticut.rivals.com/commitments" TargetMode="External"/><Relationship Id="rId555" Type="http://schemas.openxmlformats.org/officeDocument/2006/relationships/hyperlink" Target="https://colorado.rivals.com/commitments" TargetMode="External"/><Relationship Id="rId762" Type="http://schemas.openxmlformats.org/officeDocument/2006/relationships/hyperlink" Target="https://uga.rivals.com/commitments" TargetMode="External"/><Relationship Id="rId1185" Type="http://schemas.openxmlformats.org/officeDocument/2006/relationships/hyperlink" Target="https://wakeforest.rivals.com/commitments" TargetMode="External"/><Relationship Id="rId1392" Type="http://schemas.openxmlformats.org/officeDocument/2006/relationships/hyperlink" Target="https://army.rivals.com/commitments/football/2017" TargetMode="External"/><Relationship Id="rId1406" Type="http://schemas.openxmlformats.org/officeDocument/2006/relationships/hyperlink" Target="https://oregon.rivals.com/commitments/football/2018" TargetMode="External"/><Relationship Id="rId194" Type="http://schemas.openxmlformats.org/officeDocument/2006/relationships/hyperlink" Target="https://tamu.rivals.com/commitments" TargetMode="External"/><Relationship Id="rId208" Type="http://schemas.openxmlformats.org/officeDocument/2006/relationships/hyperlink" Target="https://texas.rivals.com/commitments" TargetMode="External"/><Relationship Id="rId415" Type="http://schemas.openxmlformats.org/officeDocument/2006/relationships/hyperlink" Target="https://arkansas.rivals.com/commitments" TargetMode="External"/><Relationship Id="rId622" Type="http://schemas.openxmlformats.org/officeDocument/2006/relationships/hyperlink" Target="https://kentucky.rivals.com/commitments" TargetMode="External"/><Relationship Id="rId1045" Type="http://schemas.openxmlformats.org/officeDocument/2006/relationships/hyperlink" Target="https://maryland.rivals.com/commitments" TargetMode="External"/><Relationship Id="rId1252" Type="http://schemas.openxmlformats.org/officeDocument/2006/relationships/hyperlink" Target="https://rutgers.rivals.com/commitments" TargetMode="External"/><Relationship Id="rId261" Type="http://schemas.openxmlformats.org/officeDocument/2006/relationships/hyperlink" Target="https://sandiegostate.rivals.com/commitments" TargetMode="External"/><Relationship Id="rId499" Type="http://schemas.openxmlformats.org/officeDocument/2006/relationships/hyperlink" Target="https://washington.rivals.com/commitments" TargetMode="External"/><Relationship Id="rId927" Type="http://schemas.openxmlformats.org/officeDocument/2006/relationships/hyperlink" Target="https://tcu.rivals.com/commitments" TargetMode="External"/><Relationship Id="rId1112" Type="http://schemas.openxmlformats.org/officeDocument/2006/relationships/hyperlink" Target="https://southernmiss.rivals.com/commitments" TargetMode="External"/><Relationship Id="rId56" Type="http://schemas.openxmlformats.org/officeDocument/2006/relationships/hyperlink" Target="https://baylor.rivals.com/commitments" TargetMode="External"/><Relationship Id="rId359" Type="http://schemas.openxmlformats.org/officeDocument/2006/relationships/hyperlink" Target="https://tulsa.rivals.com/commitments" TargetMode="External"/><Relationship Id="rId566" Type="http://schemas.openxmlformats.org/officeDocument/2006/relationships/hyperlink" Target="https://ncstate.rivals.com/commitments" TargetMode="External"/><Relationship Id="rId773" Type="http://schemas.openxmlformats.org/officeDocument/2006/relationships/hyperlink" Target="https://virginiatech.rivals.com/commitments" TargetMode="External"/><Relationship Id="rId1196" Type="http://schemas.openxmlformats.org/officeDocument/2006/relationships/hyperlink" Target="https://ulm.rivals.com/commitments" TargetMode="External"/><Relationship Id="rId1417" Type="http://schemas.openxmlformats.org/officeDocument/2006/relationships/hyperlink" Target="https://michigan.rivals.com/commitments/football/2018" TargetMode="External"/><Relationship Id="rId121" Type="http://schemas.openxmlformats.org/officeDocument/2006/relationships/hyperlink" Target="https://missouri.rivals.com/commitments" TargetMode="External"/><Relationship Id="rId219" Type="http://schemas.openxmlformats.org/officeDocument/2006/relationships/hyperlink" Target="https://michigan.rivals.com/commitments" TargetMode="External"/><Relationship Id="rId426" Type="http://schemas.openxmlformats.org/officeDocument/2006/relationships/hyperlink" Target="https://baylor.rivals.com/commitments" TargetMode="External"/><Relationship Id="rId633" Type="http://schemas.openxmlformats.org/officeDocument/2006/relationships/hyperlink" Target="https://iowastate.rivals.com/commitments" TargetMode="External"/><Relationship Id="rId980" Type="http://schemas.openxmlformats.org/officeDocument/2006/relationships/hyperlink" Target="https://wisconsin.rivals.com/commitments" TargetMode="External"/><Relationship Id="rId1056" Type="http://schemas.openxmlformats.org/officeDocument/2006/relationships/hyperlink" Target="https://ncstate.rivals.com/commitments" TargetMode="External"/><Relationship Id="rId1263" Type="http://schemas.openxmlformats.org/officeDocument/2006/relationships/hyperlink" Target="https://wakeforest.rivals.com/commitments" TargetMode="External"/><Relationship Id="rId840" Type="http://schemas.openxmlformats.org/officeDocument/2006/relationships/hyperlink" Target="https://centralmichigan.rivals.com/commitments" TargetMode="External"/><Relationship Id="rId938" Type="http://schemas.openxmlformats.org/officeDocument/2006/relationships/hyperlink" Target="https://usc.rivals.com/commitments" TargetMode="External"/><Relationship Id="rId1470" Type="http://schemas.openxmlformats.org/officeDocument/2006/relationships/hyperlink" Target="https://fiu.rivals.com/commitments/football/2018" TargetMode="External"/><Relationship Id="rId67" Type="http://schemas.openxmlformats.org/officeDocument/2006/relationships/hyperlink" Target="https://marshall.rivals.com/commitments" TargetMode="External"/><Relationship Id="rId272" Type="http://schemas.openxmlformats.org/officeDocument/2006/relationships/hyperlink" Target="https://latech.rivals.com/commitments" TargetMode="External"/><Relationship Id="rId577" Type="http://schemas.openxmlformats.org/officeDocument/2006/relationships/hyperlink" Target="https://oklahoma.rivals.com/commitments" TargetMode="External"/><Relationship Id="rId700" Type="http://schemas.openxmlformats.org/officeDocument/2006/relationships/hyperlink" Target="https://oklahomastate.rivals.com/commitments" TargetMode="External"/><Relationship Id="rId1123" Type="http://schemas.openxmlformats.org/officeDocument/2006/relationships/hyperlink" Target="https://floridastate.rivals.com/commitments" TargetMode="External"/><Relationship Id="rId1330" Type="http://schemas.openxmlformats.org/officeDocument/2006/relationships/hyperlink" Target="https://baylor.rivals.com/commitments/football/2017" TargetMode="External"/><Relationship Id="rId1428" Type="http://schemas.openxmlformats.org/officeDocument/2006/relationships/hyperlink" Target="https://oklahomastate.rivals.com/commitments/football/2018" TargetMode="External"/><Relationship Id="rId132" Type="http://schemas.openxmlformats.org/officeDocument/2006/relationships/hyperlink" Target="https://georgiatech.rivals.com/commitments" TargetMode="External"/><Relationship Id="rId784" Type="http://schemas.openxmlformats.org/officeDocument/2006/relationships/hyperlink" Target="https://olemiss.rivals.com/commitments" TargetMode="External"/><Relationship Id="rId991" Type="http://schemas.openxmlformats.org/officeDocument/2006/relationships/hyperlink" Target="https://ncstate.rivals.com/commitments" TargetMode="External"/><Relationship Id="rId1067" Type="http://schemas.openxmlformats.org/officeDocument/2006/relationships/hyperlink" Target="https://pittsburgh.rivals.com/commitments" TargetMode="External"/><Relationship Id="rId437" Type="http://schemas.openxmlformats.org/officeDocument/2006/relationships/hyperlink" Target="https://ncstate.rivals.com/commitments" TargetMode="External"/><Relationship Id="rId644" Type="http://schemas.openxmlformats.org/officeDocument/2006/relationships/hyperlink" Target="https://marshall.rivals.com/commitments" TargetMode="External"/><Relationship Id="rId851" Type="http://schemas.openxmlformats.org/officeDocument/2006/relationships/hyperlink" Target="https://lsu.rivals.com/commitments" TargetMode="External"/><Relationship Id="rId1274" Type="http://schemas.openxmlformats.org/officeDocument/2006/relationships/hyperlink" Target="https://houston.rivals.com/commitments" TargetMode="External"/><Relationship Id="rId1481" Type="http://schemas.openxmlformats.org/officeDocument/2006/relationships/hyperlink" Target="https://connecticut.rivals.com/commitments/football/2018" TargetMode="External"/><Relationship Id="rId283" Type="http://schemas.openxmlformats.org/officeDocument/2006/relationships/hyperlink" Target="https://texasstate.rivals.com/commitments" TargetMode="External"/><Relationship Id="rId490" Type="http://schemas.openxmlformats.org/officeDocument/2006/relationships/hyperlink" Target="https://oklahoma.rivals.com/commitments" TargetMode="External"/><Relationship Id="rId504" Type="http://schemas.openxmlformats.org/officeDocument/2006/relationships/hyperlink" Target="https://oklahomastate.rivals.com/commitments" TargetMode="External"/><Relationship Id="rId711" Type="http://schemas.openxmlformats.org/officeDocument/2006/relationships/hyperlink" Target="https://tcu.rivals.com/commitments" TargetMode="External"/><Relationship Id="rId949" Type="http://schemas.openxmlformats.org/officeDocument/2006/relationships/hyperlink" Target="https://auburn.rivals.com/commitments" TargetMode="External"/><Relationship Id="rId1134" Type="http://schemas.openxmlformats.org/officeDocument/2006/relationships/hyperlink" Target="https://uga.rivals.com/commitments" TargetMode="External"/><Relationship Id="rId1341" Type="http://schemas.openxmlformats.org/officeDocument/2006/relationships/hyperlink" Target="https://oregonstate.rivals.com/commitments/football/2017" TargetMode="External"/><Relationship Id="rId78" Type="http://schemas.openxmlformats.org/officeDocument/2006/relationships/hyperlink" Target="https://rutgers.rivals.com/commitments" TargetMode="External"/><Relationship Id="rId143" Type="http://schemas.openxmlformats.org/officeDocument/2006/relationships/hyperlink" Target="https://bostoncollege.rivals.com/commitments" TargetMode="External"/><Relationship Id="rId350" Type="http://schemas.openxmlformats.org/officeDocument/2006/relationships/hyperlink" Target="https://colorado.rivals.com/commitments" TargetMode="External"/><Relationship Id="rId588" Type="http://schemas.openxmlformats.org/officeDocument/2006/relationships/hyperlink" Target="https://tamu.rivals.com/commitments" TargetMode="External"/><Relationship Id="rId795" Type="http://schemas.openxmlformats.org/officeDocument/2006/relationships/hyperlink" Target="https://kansas.rivals.com/commitments" TargetMode="External"/><Relationship Id="rId809" Type="http://schemas.openxmlformats.org/officeDocument/2006/relationships/hyperlink" Target="https://usf.rivals.com/commitments" TargetMode="External"/><Relationship Id="rId1201" Type="http://schemas.openxmlformats.org/officeDocument/2006/relationships/hyperlink" Target="https://arkansasstate.rivals.com/commitments" TargetMode="External"/><Relationship Id="rId1439" Type="http://schemas.openxmlformats.org/officeDocument/2006/relationships/hyperlink" Target="https://washingtonstate.rivals.com/commitments/football/2018" TargetMode="External"/><Relationship Id="rId9" Type="http://schemas.openxmlformats.org/officeDocument/2006/relationships/hyperlink" Target="https://auburn.rivals.com/commitments" TargetMode="External"/><Relationship Id="rId210" Type="http://schemas.openxmlformats.org/officeDocument/2006/relationships/hyperlink" Target="https://michiganstate.rivals.com/commitments" TargetMode="External"/><Relationship Id="rId448" Type="http://schemas.openxmlformats.org/officeDocument/2006/relationships/hyperlink" Target="https://illinois.rivals.com/commitments" TargetMode="External"/><Relationship Id="rId655" Type="http://schemas.openxmlformats.org/officeDocument/2006/relationships/hyperlink" Target="https://newmexico.rivals.com/commitments" TargetMode="External"/><Relationship Id="rId862" Type="http://schemas.openxmlformats.org/officeDocument/2006/relationships/hyperlink" Target="https://oklahoma.rivals.com/commitments" TargetMode="External"/><Relationship Id="rId1078" Type="http://schemas.openxmlformats.org/officeDocument/2006/relationships/hyperlink" Target="https://oregonstate.rivals.com/commitments" TargetMode="External"/><Relationship Id="rId1285" Type="http://schemas.openxmlformats.org/officeDocument/2006/relationships/hyperlink" Target="https://rice.rivals.com/commitments" TargetMode="External"/><Relationship Id="rId1492" Type="http://schemas.openxmlformats.org/officeDocument/2006/relationships/drawing" Target="../drawings/drawing1.xml"/><Relationship Id="rId294" Type="http://schemas.openxmlformats.org/officeDocument/2006/relationships/hyperlink" Target="https://floridastate.rivals.com/commitments" TargetMode="External"/><Relationship Id="rId308" Type="http://schemas.openxmlformats.org/officeDocument/2006/relationships/hyperlink" Target="https://texas.rivals.com/commitments" TargetMode="External"/><Relationship Id="rId515" Type="http://schemas.openxmlformats.org/officeDocument/2006/relationships/hyperlink" Target="https://bostoncollege.rivals.com/commitments" TargetMode="External"/><Relationship Id="rId722" Type="http://schemas.openxmlformats.org/officeDocument/2006/relationships/hyperlink" Target="https://troy.rivals.com/commitments" TargetMode="External"/><Relationship Id="rId1145" Type="http://schemas.openxmlformats.org/officeDocument/2006/relationships/hyperlink" Target="https://texastech.rivals.com/commitments" TargetMode="External"/><Relationship Id="rId1352" Type="http://schemas.openxmlformats.org/officeDocument/2006/relationships/hyperlink" Target="https://minnesota.rivals.com/commitments/football/2017" TargetMode="External"/><Relationship Id="rId89" Type="http://schemas.openxmlformats.org/officeDocument/2006/relationships/hyperlink" Target="https://tulsa.rivals.com/commitments" TargetMode="External"/><Relationship Id="rId154" Type="http://schemas.openxmlformats.org/officeDocument/2006/relationships/hyperlink" Target="https://oregonstate.rivals.com/commitments" TargetMode="External"/><Relationship Id="rId361" Type="http://schemas.openxmlformats.org/officeDocument/2006/relationships/hyperlink" Target="https://tulane.rivals.com/commitments" TargetMode="External"/><Relationship Id="rId599" Type="http://schemas.openxmlformats.org/officeDocument/2006/relationships/hyperlink" Target="https://washington.rivals.com/commitments" TargetMode="External"/><Relationship Id="rId1005" Type="http://schemas.openxmlformats.org/officeDocument/2006/relationships/hyperlink" Target="https://marshall.rivals.com/commitments" TargetMode="External"/><Relationship Id="rId1212" Type="http://schemas.openxmlformats.org/officeDocument/2006/relationships/hyperlink" Target="https://southcarolina.rivals.com/commitments" TargetMode="External"/><Relationship Id="rId459" Type="http://schemas.openxmlformats.org/officeDocument/2006/relationships/hyperlink" Target="https://wku.rivals.com/commitments" TargetMode="External"/><Relationship Id="rId666" Type="http://schemas.openxmlformats.org/officeDocument/2006/relationships/hyperlink" Target="https://usc.rivals.com/commitments" TargetMode="External"/><Relationship Id="rId873" Type="http://schemas.openxmlformats.org/officeDocument/2006/relationships/hyperlink" Target="https://virginia.rivals.com/commitments" TargetMode="External"/><Relationship Id="rId1089" Type="http://schemas.openxmlformats.org/officeDocument/2006/relationships/hyperlink" Target="https://iowastate.rivals.com/commitments" TargetMode="External"/><Relationship Id="rId1296" Type="http://schemas.openxmlformats.org/officeDocument/2006/relationships/hyperlink" Target="https://army.rivals.com/commitments" TargetMode="External"/><Relationship Id="rId16" Type="http://schemas.openxmlformats.org/officeDocument/2006/relationships/hyperlink" Target="https://oklahoma.rivals.com/commitments" TargetMode="External"/><Relationship Id="rId221" Type="http://schemas.openxmlformats.org/officeDocument/2006/relationships/hyperlink" Target="https://wisconsin.rivals.com/commitments" TargetMode="External"/><Relationship Id="rId319" Type="http://schemas.openxmlformats.org/officeDocument/2006/relationships/hyperlink" Target="https://pittsburgh.rivals.com/commitments" TargetMode="External"/><Relationship Id="rId526" Type="http://schemas.openxmlformats.org/officeDocument/2006/relationships/hyperlink" Target="https://army.rivals.com/commitments" TargetMode="External"/><Relationship Id="rId1156" Type="http://schemas.openxmlformats.org/officeDocument/2006/relationships/hyperlink" Target="https://kentucky.rivals.com/commitments" TargetMode="External"/><Relationship Id="rId1363" Type="http://schemas.openxmlformats.org/officeDocument/2006/relationships/hyperlink" Target="https://bostoncollege.rivals.com/commitments/football/2017" TargetMode="External"/><Relationship Id="rId733" Type="http://schemas.openxmlformats.org/officeDocument/2006/relationships/hyperlink" Target="https://memphis.rivals.com/commitments" TargetMode="External"/><Relationship Id="rId940" Type="http://schemas.openxmlformats.org/officeDocument/2006/relationships/hyperlink" Target="https://floridastate.rivals.com/commitments" TargetMode="External"/><Relationship Id="rId1016" Type="http://schemas.openxmlformats.org/officeDocument/2006/relationships/hyperlink" Target="https://arkansasstate.rivals.com/commitments" TargetMode="External"/><Relationship Id="rId165" Type="http://schemas.openxmlformats.org/officeDocument/2006/relationships/hyperlink" Target="https://colorado.rivals.com/commitments" TargetMode="External"/><Relationship Id="rId372" Type="http://schemas.openxmlformats.org/officeDocument/2006/relationships/hyperlink" Target="https://memphis.rivals.com/commitments" TargetMode="External"/><Relationship Id="rId677" Type="http://schemas.openxmlformats.org/officeDocument/2006/relationships/hyperlink" Target="https://miami.rivals.com/commitments" TargetMode="External"/><Relationship Id="rId800" Type="http://schemas.openxmlformats.org/officeDocument/2006/relationships/hyperlink" Target="https://texastech.rivals.com/commitments" TargetMode="External"/><Relationship Id="rId1223" Type="http://schemas.openxmlformats.org/officeDocument/2006/relationships/hyperlink" Target="https://colorado.rivals.com/commitments" TargetMode="External"/><Relationship Id="rId1430" Type="http://schemas.openxmlformats.org/officeDocument/2006/relationships/hyperlink" Target="https://utah.rivals.com/commitments/football/2018" TargetMode="External"/><Relationship Id="rId232" Type="http://schemas.openxmlformats.org/officeDocument/2006/relationships/hyperlink" Target="https://texastech.rivals.com/commitments" TargetMode="External"/><Relationship Id="rId884" Type="http://schemas.openxmlformats.org/officeDocument/2006/relationships/hyperlink" Target="https://washington.rivals.com/commitments" TargetMode="External"/><Relationship Id="rId27" Type="http://schemas.openxmlformats.org/officeDocument/2006/relationships/hyperlink" Target="https://southcarolina.rivals.com/commitments" TargetMode="External"/><Relationship Id="rId537" Type="http://schemas.openxmlformats.org/officeDocument/2006/relationships/hyperlink" Target="https://pittsburgh.rivals.com/commitments" TargetMode="External"/><Relationship Id="rId744" Type="http://schemas.openxmlformats.org/officeDocument/2006/relationships/hyperlink" Target="https://fiu.rivals.com/commitments" TargetMode="External"/><Relationship Id="rId951" Type="http://schemas.openxmlformats.org/officeDocument/2006/relationships/hyperlink" Target="https://ohiostate.rivals.com/commitments" TargetMode="External"/><Relationship Id="rId1167" Type="http://schemas.openxmlformats.org/officeDocument/2006/relationships/hyperlink" Target="https://virginia.rivals.com/commitments" TargetMode="External"/><Relationship Id="rId1374" Type="http://schemas.openxmlformats.org/officeDocument/2006/relationships/hyperlink" Target="https://navy.rivals.com/commitments/football/2017" TargetMode="External"/><Relationship Id="rId80" Type="http://schemas.openxmlformats.org/officeDocument/2006/relationships/hyperlink" Target="https://eastcarolina.rivals.com/commitments" TargetMode="External"/><Relationship Id="rId176" Type="http://schemas.openxmlformats.org/officeDocument/2006/relationships/hyperlink" Target="https://middletennessee.rivals.com/commitments" TargetMode="External"/><Relationship Id="rId383" Type="http://schemas.openxmlformats.org/officeDocument/2006/relationships/hyperlink" Target="https://florida.rivals.com/commitments" TargetMode="External"/><Relationship Id="rId590" Type="http://schemas.openxmlformats.org/officeDocument/2006/relationships/hyperlink" Target="https://clemson.rivals.com/commitments" TargetMode="External"/><Relationship Id="rId604" Type="http://schemas.openxmlformats.org/officeDocument/2006/relationships/hyperlink" Target="https://pittsburgh.rivals.com/commitments" TargetMode="External"/><Relationship Id="rId811" Type="http://schemas.openxmlformats.org/officeDocument/2006/relationships/hyperlink" Target="https://ucf.rivals.com/commitments" TargetMode="External"/><Relationship Id="rId1027" Type="http://schemas.openxmlformats.org/officeDocument/2006/relationships/hyperlink" Target="https://toledo.rivals.com/commitments" TargetMode="External"/><Relationship Id="rId1234" Type="http://schemas.openxmlformats.org/officeDocument/2006/relationships/hyperlink" Target="https://arkansas.rivals.com/commitments" TargetMode="External"/><Relationship Id="rId1441" Type="http://schemas.openxmlformats.org/officeDocument/2006/relationships/hyperlink" Target="https://kansas.rivals.com/commitments/football/2018" TargetMode="External"/><Relationship Id="rId243" Type="http://schemas.openxmlformats.org/officeDocument/2006/relationships/hyperlink" Target="https://kansas.rivals.com/commitments" TargetMode="External"/><Relationship Id="rId450" Type="http://schemas.openxmlformats.org/officeDocument/2006/relationships/hyperlink" Target="https://indiana.rivals.com/commitments" TargetMode="External"/><Relationship Id="rId688" Type="http://schemas.openxmlformats.org/officeDocument/2006/relationships/hyperlink" Target="https://bwi.rivals.com/commitments" TargetMode="External"/><Relationship Id="rId895" Type="http://schemas.openxmlformats.org/officeDocument/2006/relationships/hyperlink" Target="https://oregonstate.rivals.com/commitments" TargetMode="External"/><Relationship Id="rId909" Type="http://schemas.openxmlformats.org/officeDocument/2006/relationships/hyperlink" Target="https://ucf.rivals.com/commitments" TargetMode="External"/><Relationship Id="rId1080" Type="http://schemas.openxmlformats.org/officeDocument/2006/relationships/hyperlink" Target="https://bostoncollege.rivals.com/commitments" TargetMode="External"/><Relationship Id="rId1301" Type="http://schemas.openxmlformats.org/officeDocument/2006/relationships/hyperlink" Target="https://floridastate.rivals.com/commitments/football/2017" TargetMode="External"/><Relationship Id="rId38" Type="http://schemas.openxmlformats.org/officeDocument/2006/relationships/hyperlink" Target="https://westvirginia.rivals.com/commitments" TargetMode="External"/><Relationship Id="rId103" Type="http://schemas.openxmlformats.org/officeDocument/2006/relationships/hyperlink" Target="https://ohiostate.rivals.com/commitments" TargetMode="External"/><Relationship Id="rId310" Type="http://schemas.openxmlformats.org/officeDocument/2006/relationships/hyperlink" Target="https://arkansas.rivals.com/commitments" TargetMode="External"/><Relationship Id="rId548" Type="http://schemas.openxmlformats.org/officeDocument/2006/relationships/hyperlink" Target="https://kansasstate.rivals.com/commitments" TargetMode="External"/><Relationship Id="rId755" Type="http://schemas.openxmlformats.org/officeDocument/2006/relationships/hyperlink" Target="https://newmexicostate.rivals.com/commitments" TargetMode="External"/><Relationship Id="rId962" Type="http://schemas.openxmlformats.org/officeDocument/2006/relationships/hyperlink" Target="https://oklahomastate.rivals.com/commitments" TargetMode="External"/><Relationship Id="rId1178" Type="http://schemas.openxmlformats.org/officeDocument/2006/relationships/hyperlink" Target="https://pittsburgh.rivals.com/commitments" TargetMode="External"/><Relationship Id="rId1385" Type="http://schemas.openxmlformats.org/officeDocument/2006/relationships/hyperlink" Target="https://centralmichigan.rivals.com/commitments/football/2017" TargetMode="External"/><Relationship Id="rId91" Type="http://schemas.openxmlformats.org/officeDocument/2006/relationships/hyperlink" Target="https://army.rivals.com/commitments" TargetMode="External"/><Relationship Id="rId187" Type="http://schemas.openxmlformats.org/officeDocument/2006/relationships/hyperlink" Target="https://wyoming.rivals.com/commitments" TargetMode="External"/><Relationship Id="rId394" Type="http://schemas.openxmlformats.org/officeDocument/2006/relationships/hyperlink" Target="https://clemson.rivals.com/commitments" TargetMode="External"/><Relationship Id="rId408" Type="http://schemas.openxmlformats.org/officeDocument/2006/relationships/hyperlink" Target="https://virginia.rivals.com/commitments" TargetMode="External"/><Relationship Id="rId615" Type="http://schemas.openxmlformats.org/officeDocument/2006/relationships/hyperlink" Target="https://georgiatech.rivals.com/commitments" TargetMode="External"/><Relationship Id="rId822" Type="http://schemas.openxmlformats.org/officeDocument/2006/relationships/hyperlink" Target="https://army.rivals.com/commitments" TargetMode="External"/><Relationship Id="rId1038" Type="http://schemas.openxmlformats.org/officeDocument/2006/relationships/hyperlink" Target="https://cal.rivals.com/commitments" TargetMode="External"/><Relationship Id="rId1245" Type="http://schemas.openxmlformats.org/officeDocument/2006/relationships/hyperlink" Target="https://olemiss.rivals.com/commitments" TargetMode="External"/><Relationship Id="rId1452" Type="http://schemas.openxmlformats.org/officeDocument/2006/relationships/hyperlink" Target="https://usf.rivals.com/commitments/football/2018" TargetMode="External"/><Relationship Id="rId254" Type="http://schemas.openxmlformats.org/officeDocument/2006/relationships/hyperlink" Target="https://boisestate.rivals.com/commitments" TargetMode="External"/><Relationship Id="rId699" Type="http://schemas.openxmlformats.org/officeDocument/2006/relationships/hyperlink" Target="https://illinois.rivals.com/commitments" TargetMode="External"/><Relationship Id="rId1091" Type="http://schemas.openxmlformats.org/officeDocument/2006/relationships/hyperlink" Target="https://utah.rivals.com/commitments" TargetMode="External"/><Relationship Id="rId1105" Type="http://schemas.openxmlformats.org/officeDocument/2006/relationships/hyperlink" Target="https://newmexico.rivals.com/commitments" TargetMode="External"/><Relationship Id="rId1312" Type="http://schemas.openxmlformats.org/officeDocument/2006/relationships/hyperlink" Target="https://southcarolina.rivals.com/commitments/football/2017" TargetMode="External"/><Relationship Id="rId49" Type="http://schemas.openxmlformats.org/officeDocument/2006/relationships/hyperlink" Target="https://northwestern.rivals.com/commitments" TargetMode="External"/><Relationship Id="rId114" Type="http://schemas.openxmlformats.org/officeDocument/2006/relationships/hyperlink" Target="https://arizonastate.rivals.com/commitments" TargetMode="External"/><Relationship Id="rId461" Type="http://schemas.openxmlformats.org/officeDocument/2006/relationships/hyperlink" Target="https://connecticut.rivals.com/commitments" TargetMode="External"/><Relationship Id="rId559" Type="http://schemas.openxmlformats.org/officeDocument/2006/relationships/hyperlink" Target="https://nevada.rivals.com/commitments" TargetMode="External"/><Relationship Id="rId766" Type="http://schemas.openxmlformats.org/officeDocument/2006/relationships/hyperlink" Target="https://lsu.rivals.com/commitments" TargetMode="External"/><Relationship Id="rId1189" Type="http://schemas.openxmlformats.org/officeDocument/2006/relationships/hyperlink" Target="https://louisville.rivals.com/commitments" TargetMode="External"/><Relationship Id="rId1396" Type="http://schemas.openxmlformats.org/officeDocument/2006/relationships/hyperlink" Target="https://usc.rivals.com/commitments/football/2018" TargetMode="External"/><Relationship Id="rId198" Type="http://schemas.openxmlformats.org/officeDocument/2006/relationships/hyperlink" Target="https://usc.rivals.com/commitments" TargetMode="External"/><Relationship Id="rId321" Type="http://schemas.openxmlformats.org/officeDocument/2006/relationships/hyperlink" Target="https://arizona.rivals.com/commitments" TargetMode="External"/><Relationship Id="rId419" Type="http://schemas.openxmlformats.org/officeDocument/2006/relationships/hyperlink" Target="https://arizonastate.rivals.com/commitments" TargetMode="External"/><Relationship Id="rId626" Type="http://schemas.openxmlformats.org/officeDocument/2006/relationships/hyperlink" Target="https://purdue.rivals.com/commitments" TargetMode="External"/><Relationship Id="rId973" Type="http://schemas.openxmlformats.org/officeDocument/2006/relationships/hyperlink" Target="https://michiganstate.rivals.com/commitments" TargetMode="External"/><Relationship Id="rId1049" Type="http://schemas.openxmlformats.org/officeDocument/2006/relationships/hyperlink" Target="https://texas.rivals.com/commitments" TargetMode="External"/><Relationship Id="rId1256" Type="http://schemas.openxmlformats.org/officeDocument/2006/relationships/hyperlink" Target="https://alabama.rivals.com/commitments" TargetMode="External"/><Relationship Id="rId833" Type="http://schemas.openxmlformats.org/officeDocument/2006/relationships/hyperlink" Target="https://kentstate.rivals.com/commitments" TargetMode="External"/><Relationship Id="rId1116" Type="http://schemas.openxmlformats.org/officeDocument/2006/relationships/hyperlink" Target="https://utep.rivals.com/commitments" TargetMode="External"/><Relationship Id="rId1463" Type="http://schemas.openxmlformats.org/officeDocument/2006/relationships/hyperlink" Target="https://westernmichigan.rivals.com/commitments/football/2018" TargetMode="External"/><Relationship Id="rId265" Type="http://schemas.openxmlformats.org/officeDocument/2006/relationships/hyperlink" Target="https://coloradostate.rivals.com/commitments" TargetMode="External"/><Relationship Id="rId472" Type="http://schemas.openxmlformats.org/officeDocument/2006/relationships/hyperlink" Target="https://smu.rivals.com/commitments" TargetMode="External"/><Relationship Id="rId900" Type="http://schemas.openxmlformats.org/officeDocument/2006/relationships/hyperlink" Target="https://texastech.rivals.com/commitments" TargetMode="External"/><Relationship Id="rId1323" Type="http://schemas.openxmlformats.org/officeDocument/2006/relationships/hyperlink" Target="https://mississippistate.rivals.com/commitments/football/2017" TargetMode="External"/><Relationship Id="rId125" Type="http://schemas.openxmlformats.org/officeDocument/2006/relationships/hyperlink" Target="https://washington.rivals.com/commitments" TargetMode="External"/><Relationship Id="rId332" Type="http://schemas.openxmlformats.org/officeDocument/2006/relationships/hyperlink" Target="https://houston.rivals.com/commitments" TargetMode="External"/><Relationship Id="rId777" Type="http://schemas.openxmlformats.org/officeDocument/2006/relationships/hyperlink" Target="https://southcarolina.rivals.com/commitments" TargetMode="External"/><Relationship Id="rId984" Type="http://schemas.openxmlformats.org/officeDocument/2006/relationships/hyperlink" Target="https://virginia.rivals.com/commitments" TargetMode="External"/><Relationship Id="rId637" Type="http://schemas.openxmlformats.org/officeDocument/2006/relationships/hyperlink" Target="https://kansasstate.rivals.com/commitments" TargetMode="External"/><Relationship Id="rId844" Type="http://schemas.openxmlformats.org/officeDocument/2006/relationships/hyperlink" Target="https://boisestate.rivals.com/commitments" TargetMode="External"/><Relationship Id="rId1267" Type="http://schemas.openxmlformats.org/officeDocument/2006/relationships/hyperlink" Target="https://usf.rivals.com/commitments" TargetMode="External"/><Relationship Id="rId1474" Type="http://schemas.openxmlformats.org/officeDocument/2006/relationships/hyperlink" Target="https://memphis.rivals.com/commitments/football/2018" TargetMode="External"/><Relationship Id="rId276" Type="http://schemas.openxmlformats.org/officeDocument/2006/relationships/hyperlink" Target="https://fau.rivals.com/commitments" TargetMode="External"/><Relationship Id="rId483" Type="http://schemas.openxmlformats.org/officeDocument/2006/relationships/hyperlink" Target="https://clemson.rivals.com/commitments" TargetMode="External"/><Relationship Id="rId690" Type="http://schemas.openxmlformats.org/officeDocument/2006/relationships/hyperlink" Target="https://maryland.rivals.com/commitments" TargetMode="External"/><Relationship Id="rId704" Type="http://schemas.openxmlformats.org/officeDocument/2006/relationships/hyperlink" Target="https://missouri.rivals.com/commitments" TargetMode="External"/><Relationship Id="rId911" Type="http://schemas.openxmlformats.org/officeDocument/2006/relationships/hyperlink" Target="https://newmexico.rivals.com/commitments" TargetMode="External"/><Relationship Id="rId1127" Type="http://schemas.openxmlformats.org/officeDocument/2006/relationships/hyperlink" Target="https://florida.rivals.com/commitments" TargetMode="External"/><Relationship Id="rId1334" Type="http://schemas.openxmlformats.org/officeDocument/2006/relationships/hyperlink" Target="https://pittsburgh.rivals.com/commitments/football/2017" TargetMode="External"/><Relationship Id="rId40" Type="http://schemas.openxmlformats.org/officeDocument/2006/relationships/hyperlink" Target="https://oregonstate.rivals.com/commitments" TargetMode="External"/><Relationship Id="rId136" Type="http://schemas.openxmlformats.org/officeDocument/2006/relationships/hyperlink" Target="https://utah.rivals.com/commitments" TargetMode="External"/><Relationship Id="rId343" Type="http://schemas.openxmlformats.org/officeDocument/2006/relationships/hyperlink" Target="https://marshall.rivals.com/commitments" TargetMode="External"/><Relationship Id="rId550" Type="http://schemas.openxmlformats.org/officeDocument/2006/relationships/hyperlink" Target="https://vanderbilt.rivals.com/commitments" TargetMode="External"/><Relationship Id="rId788" Type="http://schemas.openxmlformats.org/officeDocument/2006/relationships/hyperlink" Target="https://bostoncollege.rivals.com/commitments" TargetMode="External"/><Relationship Id="rId995" Type="http://schemas.openxmlformats.org/officeDocument/2006/relationships/hyperlink" Target="https://utah.rivals.com/commitments" TargetMode="External"/><Relationship Id="rId1180" Type="http://schemas.openxmlformats.org/officeDocument/2006/relationships/hyperlink" Target="https://utah.rivals.com/commitments" TargetMode="External"/><Relationship Id="rId1401" Type="http://schemas.openxmlformats.org/officeDocument/2006/relationships/hyperlink" Target="https://clemson.rivals.com/commitments/football/2018" TargetMode="External"/><Relationship Id="rId203" Type="http://schemas.openxmlformats.org/officeDocument/2006/relationships/hyperlink" Target="https://oklahoma.rivals.com/commitments" TargetMode="External"/><Relationship Id="rId648" Type="http://schemas.openxmlformats.org/officeDocument/2006/relationships/hyperlink" Target="https://tulsa.rivals.com/commitments" TargetMode="External"/><Relationship Id="rId855" Type="http://schemas.openxmlformats.org/officeDocument/2006/relationships/hyperlink" Target="https://ulm.rivals.com/commitments" TargetMode="External"/><Relationship Id="rId1040" Type="http://schemas.openxmlformats.org/officeDocument/2006/relationships/hyperlink" Target="https://iowa.rivals.com/commitments" TargetMode="External"/><Relationship Id="rId1278" Type="http://schemas.openxmlformats.org/officeDocument/2006/relationships/hyperlink" Target="https://coloradostate.rivals.com/commitments" TargetMode="External"/><Relationship Id="rId1485" Type="http://schemas.openxmlformats.org/officeDocument/2006/relationships/hyperlink" Target="https://byu.rivals.com/commitments/football/2018" TargetMode="External"/><Relationship Id="rId287" Type="http://schemas.openxmlformats.org/officeDocument/2006/relationships/hyperlink" Target="https://notredame.rivals.com/commitments" TargetMode="External"/><Relationship Id="rId410" Type="http://schemas.openxmlformats.org/officeDocument/2006/relationships/hyperlink" Target="https://vanderbilt.rivals.com/commitments" TargetMode="External"/><Relationship Id="rId494" Type="http://schemas.openxmlformats.org/officeDocument/2006/relationships/hyperlink" Target="https://southcarolina.rivals.com/commitments" TargetMode="External"/><Relationship Id="rId508" Type="http://schemas.openxmlformats.org/officeDocument/2006/relationships/hyperlink" Target="https://rutgers.rivals.com/commitments" TargetMode="External"/><Relationship Id="rId715" Type="http://schemas.openxmlformats.org/officeDocument/2006/relationships/hyperlink" Target="https://byu.rivals.com/commitments" TargetMode="External"/><Relationship Id="rId922" Type="http://schemas.openxmlformats.org/officeDocument/2006/relationships/hyperlink" Target="https://coloradostate.rivals.com/commitments" TargetMode="External"/><Relationship Id="rId1138" Type="http://schemas.openxmlformats.org/officeDocument/2006/relationships/hyperlink" Target="https://bwi.rivals.com/commitments" TargetMode="External"/><Relationship Id="rId1345" Type="http://schemas.openxmlformats.org/officeDocument/2006/relationships/hyperlink" Target="https://missouri.rivals.com/commitments/football/2017" TargetMode="External"/><Relationship Id="rId147" Type="http://schemas.openxmlformats.org/officeDocument/2006/relationships/hyperlink" Target="https://minnesota.rivals.com/commitments" TargetMode="External"/><Relationship Id="rId354" Type="http://schemas.openxmlformats.org/officeDocument/2006/relationships/hyperlink" Target="https://toledo.rivals.com/commitments" TargetMode="External"/><Relationship Id="rId799" Type="http://schemas.openxmlformats.org/officeDocument/2006/relationships/hyperlink" Target="https://mississippistate.rivals.com/commitments" TargetMode="External"/><Relationship Id="rId1191" Type="http://schemas.openxmlformats.org/officeDocument/2006/relationships/hyperlink" Target="https://temple.rivals.com/commitments" TargetMode="External"/><Relationship Id="rId1205" Type="http://schemas.openxmlformats.org/officeDocument/2006/relationships/hyperlink" Target="https://lsu.rivals.com/commitments" TargetMode="External"/><Relationship Id="rId51" Type="http://schemas.openxmlformats.org/officeDocument/2006/relationships/hyperlink" Target="https://minnesota.rivals.com/commitments" TargetMode="External"/><Relationship Id="rId561" Type="http://schemas.openxmlformats.org/officeDocument/2006/relationships/hyperlink" Target="https://newmexico.rivals.com/commitments" TargetMode="External"/><Relationship Id="rId659" Type="http://schemas.openxmlformats.org/officeDocument/2006/relationships/hyperlink" Target="https://utep.rivals.com/commitments" TargetMode="External"/><Relationship Id="rId866" Type="http://schemas.openxmlformats.org/officeDocument/2006/relationships/hyperlink" Target="https://georgiatech.rivals.com/commitments" TargetMode="External"/><Relationship Id="rId1289" Type="http://schemas.openxmlformats.org/officeDocument/2006/relationships/hyperlink" Target="https://tulane.rivals.com/commitments" TargetMode="External"/><Relationship Id="rId1412" Type="http://schemas.openxmlformats.org/officeDocument/2006/relationships/hyperlink" Target="https://ucla.rivals.com/commitments/football/2018" TargetMode="External"/><Relationship Id="rId214" Type="http://schemas.openxmlformats.org/officeDocument/2006/relationships/hyperlink" Target="https://virginiatech.rivals.com/commitments" TargetMode="External"/><Relationship Id="rId298" Type="http://schemas.openxmlformats.org/officeDocument/2006/relationships/hyperlink" Target="https://clemson.rivals.com/commitments" TargetMode="External"/><Relationship Id="rId421" Type="http://schemas.openxmlformats.org/officeDocument/2006/relationships/hyperlink" Target="https://olemiss.rivals.com/commitments" TargetMode="External"/><Relationship Id="rId519" Type="http://schemas.openxmlformats.org/officeDocument/2006/relationships/hyperlink" Target="https://illinois.rivals.com/commitments" TargetMode="External"/><Relationship Id="rId1051" Type="http://schemas.openxmlformats.org/officeDocument/2006/relationships/hyperlink" Target="https://lsu.rivals.com/commitments" TargetMode="External"/><Relationship Id="rId1149" Type="http://schemas.openxmlformats.org/officeDocument/2006/relationships/hyperlink" Target="https://northcarolina.rivals.com/commitments" TargetMode="External"/><Relationship Id="rId1356" Type="http://schemas.openxmlformats.org/officeDocument/2006/relationships/hyperlink" Target="https://virginia.rivals.com/commitments/football/2017" TargetMode="External"/><Relationship Id="rId158" Type="http://schemas.openxmlformats.org/officeDocument/2006/relationships/hyperlink" Target="https://ucf.rivals.com/commitments" TargetMode="External"/><Relationship Id="rId726" Type="http://schemas.openxmlformats.org/officeDocument/2006/relationships/hyperlink" Target="https://cincinnati.rivals.com/commitments" TargetMode="External"/><Relationship Id="rId933" Type="http://schemas.openxmlformats.org/officeDocument/2006/relationships/hyperlink" Target="https://centralmichigan.rivals.com/commitments" TargetMode="External"/><Relationship Id="rId1009" Type="http://schemas.openxmlformats.org/officeDocument/2006/relationships/hyperlink" Target="https://eastcarolina.rivals.com/commitments" TargetMode="External"/><Relationship Id="rId62" Type="http://schemas.openxmlformats.org/officeDocument/2006/relationships/hyperlink" Target="https://wakeforest.rivals.com/commitments" TargetMode="External"/><Relationship Id="rId365" Type="http://schemas.openxmlformats.org/officeDocument/2006/relationships/hyperlink" Target="https://coloradostate.rivals.com/commitments" TargetMode="External"/><Relationship Id="rId572" Type="http://schemas.openxmlformats.org/officeDocument/2006/relationships/hyperlink" Target="https://florida.rivals.com/commitments" TargetMode="External"/><Relationship Id="rId1216" Type="http://schemas.openxmlformats.org/officeDocument/2006/relationships/hyperlink" Target="https://notredame.rivals.com/commitments" TargetMode="External"/><Relationship Id="rId1423" Type="http://schemas.openxmlformats.org/officeDocument/2006/relationships/hyperlink" Target="https://kentucky.rivals.com/commitments/football/2018" TargetMode="External"/><Relationship Id="rId225" Type="http://schemas.openxmlformats.org/officeDocument/2006/relationships/hyperlink" Target="https://washington.rivals.com/commitments" TargetMode="External"/><Relationship Id="rId432" Type="http://schemas.openxmlformats.org/officeDocument/2006/relationships/hyperlink" Target="https://utsa.rivals.com/commitments" TargetMode="External"/><Relationship Id="rId877" Type="http://schemas.openxmlformats.org/officeDocument/2006/relationships/hyperlink" Target="https://virginiatech.rivals.com/commitments" TargetMode="External"/><Relationship Id="rId1062" Type="http://schemas.openxmlformats.org/officeDocument/2006/relationships/hyperlink" Target="https://mississippistate.rivals.com/commitments" TargetMode="External"/><Relationship Id="rId737" Type="http://schemas.openxmlformats.org/officeDocument/2006/relationships/hyperlink" Target="https://boisestate.rivals.com/commitments" TargetMode="External"/><Relationship Id="rId944" Type="http://schemas.openxmlformats.org/officeDocument/2006/relationships/hyperlink" Target="https://bwi.rivals.com/commitments" TargetMode="External"/><Relationship Id="rId1367" Type="http://schemas.openxmlformats.org/officeDocument/2006/relationships/hyperlink" Target="https://utsa.rivals.com/commitments/football/2017" TargetMode="External"/><Relationship Id="rId73" Type="http://schemas.openxmlformats.org/officeDocument/2006/relationships/hyperlink" Target="https://usf.rivals.com/commitments" TargetMode="External"/><Relationship Id="rId169" Type="http://schemas.openxmlformats.org/officeDocument/2006/relationships/hyperlink" Target="https://memphis.rivals.com/commitments" TargetMode="External"/><Relationship Id="rId376" Type="http://schemas.openxmlformats.org/officeDocument/2006/relationships/hyperlink" Target="https://eastcarolina.rivals.com/commitments" TargetMode="External"/><Relationship Id="rId583" Type="http://schemas.openxmlformats.org/officeDocument/2006/relationships/hyperlink" Target="https://oregon.rivals.com/commitments" TargetMode="External"/><Relationship Id="rId790" Type="http://schemas.openxmlformats.org/officeDocument/2006/relationships/hyperlink" Target="https://tennessee.rivals.com/commitments" TargetMode="External"/><Relationship Id="rId804" Type="http://schemas.openxmlformats.org/officeDocument/2006/relationships/hyperlink" Target="https://georgiatech.rivals.com/commitments" TargetMode="External"/><Relationship Id="rId1227" Type="http://schemas.openxmlformats.org/officeDocument/2006/relationships/hyperlink" Target="https://arizonastate.rivals.com/commitments" TargetMode="External"/><Relationship Id="rId1434" Type="http://schemas.openxmlformats.org/officeDocument/2006/relationships/hyperlink" Target="https://wisconsin.rivals.com/commitments/football/2018" TargetMode="External"/><Relationship Id="rId4" Type="http://schemas.openxmlformats.org/officeDocument/2006/relationships/hyperlink" Target="https://michigan.rivals.com/commitments" TargetMode="External"/><Relationship Id="rId236" Type="http://schemas.openxmlformats.org/officeDocument/2006/relationships/hyperlink" Target="https://maryland.rivals.com/commitments" TargetMode="External"/><Relationship Id="rId443" Type="http://schemas.openxmlformats.org/officeDocument/2006/relationships/hyperlink" Target="https://houston.rivals.com/commitments" TargetMode="External"/><Relationship Id="rId650" Type="http://schemas.openxmlformats.org/officeDocument/2006/relationships/hyperlink" Target="https://rice.rivals.com/commitments" TargetMode="External"/><Relationship Id="rId888" Type="http://schemas.openxmlformats.org/officeDocument/2006/relationships/hyperlink" Target="https://ucla.rivals.com/commitments" TargetMode="External"/><Relationship Id="rId1073" Type="http://schemas.openxmlformats.org/officeDocument/2006/relationships/hyperlink" Target="https://colorado.rivals.com/commitments" TargetMode="External"/><Relationship Id="rId1280" Type="http://schemas.openxmlformats.org/officeDocument/2006/relationships/hyperlink" Target="https://kentstate.rivals.com/commitments" TargetMode="External"/><Relationship Id="rId303" Type="http://schemas.openxmlformats.org/officeDocument/2006/relationships/hyperlink" Target="https://miami.rivals.com/commitments" TargetMode="External"/><Relationship Id="rId748" Type="http://schemas.openxmlformats.org/officeDocument/2006/relationships/hyperlink" Target="https://coloradostate.rivals.com/commitments" TargetMode="External"/><Relationship Id="rId955" Type="http://schemas.openxmlformats.org/officeDocument/2006/relationships/hyperlink" Target="https://clemson.rivals.com/commitments" TargetMode="External"/><Relationship Id="rId1140" Type="http://schemas.openxmlformats.org/officeDocument/2006/relationships/hyperlink" Target="https://maryland.rivals.com/commitments" TargetMode="External"/><Relationship Id="rId1378" Type="http://schemas.openxmlformats.org/officeDocument/2006/relationships/hyperlink" Target="https://fresnostate.rivals.com/commitments/football/2017" TargetMode="External"/><Relationship Id="rId84" Type="http://schemas.openxmlformats.org/officeDocument/2006/relationships/hyperlink" Target="https://middletennessee.rivals.com/commitments" TargetMode="External"/><Relationship Id="rId387" Type="http://schemas.openxmlformats.org/officeDocument/2006/relationships/hyperlink" Target="https://michigan.rivals.com/commitments" TargetMode="External"/><Relationship Id="rId510" Type="http://schemas.openxmlformats.org/officeDocument/2006/relationships/hyperlink" Target="https://virginiatech.rivals.com/commitments" TargetMode="External"/><Relationship Id="rId594" Type="http://schemas.openxmlformats.org/officeDocument/2006/relationships/hyperlink" Target="https://virginiatech.rivals.com/commitments" TargetMode="External"/><Relationship Id="rId608" Type="http://schemas.openxmlformats.org/officeDocument/2006/relationships/hyperlink" Target="https://arizona.rivals.com/commitments" TargetMode="External"/><Relationship Id="rId815" Type="http://schemas.openxmlformats.org/officeDocument/2006/relationships/hyperlink" Target="https://utah.rivals.com/commitments" TargetMode="External"/><Relationship Id="rId1238" Type="http://schemas.openxmlformats.org/officeDocument/2006/relationships/hyperlink" Target="https://arizona.rivals.com/commitments" TargetMode="External"/><Relationship Id="rId1445" Type="http://schemas.openxmlformats.org/officeDocument/2006/relationships/hyperlink" Target="https://kansasstate.rivals.com/commitments/football/2018" TargetMode="External"/><Relationship Id="rId247" Type="http://schemas.openxmlformats.org/officeDocument/2006/relationships/hyperlink" Target="https://duke.rivals.com/commitments" TargetMode="External"/><Relationship Id="rId899" Type="http://schemas.openxmlformats.org/officeDocument/2006/relationships/hyperlink" Target="https://stanford.rivals.com/commitments" TargetMode="External"/><Relationship Id="rId1000" Type="http://schemas.openxmlformats.org/officeDocument/2006/relationships/hyperlink" Target="https://tcu.rivals.com/commitments" TargetMode="External"/><Relationship Id="rId1084" Type="http://schemas.openxmlformats.org/officeDocument/2006/relationships/hyperlink" Target="https://washingtonstate.rivals.com/commitments" TargetMode="External"/><Relationship Id="rId1305" Type="http://schemas.openxmlformats.org/officeDocument/2006/relationships/hyperlink" Target="https://florida.rivals.com/commitments/football/2017" TargetMode="External"/><Relationship Id="rId107" Type="http://schemas.openxmlformats.org/officeDocument/2006/relationships/hyperlink" Target="https://ucla.rivals.com/commitments" TargetMode="External"/><Relationship Id="rId454" Type="http://schemas.openxmlformats.org/officeDocument/2006/relationships/hyperlink" Target="https://southernmiss.rivals.com/commitments" TargetMode="External"/><Relationship Id="rId661" Type="http://schemas.openxmlformats.org/officeDocument/2006/relationships/hyperlink" Target="https://unlv.rivals.com/commitments" TargetMode="External"/><Relationship Id="rId759" Type="http://schemas.openxmlformats.org/officeDocument/2006/relationships/hyperlink" Target="https://ohiostate.rivals.com/commitments" TargetMode="External"/><Relationship Id="rId966" Type="http://schemas.openxmlformats.org/officeDocument/2006/relationships/hyperlink" Target="https://tamu.rivals.com/commitments" TargetMode="External"/><Relationship Id="rId1291" Type="http://schemas.openxmlformats.org/officeDocument/2006/relationships/hyperlink" Target="https://connecticut.rivals.com/commitments" TargetMode="External"/><Relationship Id="rId1389" Type="http://schemas.openxmlformats.org/officeDocument/2006/relationships/hyperlink" Target="https://wyoming.rivals.com/commitments/football/2017" TargetMode="External"/><Relationship Id="rId11" Type="http://schemas.openxmlformats.org/officeDocument/2006/relationships/hyperlink" Target="https://uga.rivals.com/commitments" TargetMode="External"/><Relationship Id="rId314" Type="http://schemas.openxmlformats.org/officeDocument/2006/relationships/hyperlink" Target="https://tcu.rivals.com/commitments" TargetMode="External"/><Relationship Id="rId398" Type="http://schemas.openxmlformats.org/officeDocument/2006/relationships/hyperlink" Target="https://lsu.rivals.com/commitments" TargetMode="External"/><Relationship Id="rId521" Type="http://schemas.openxmlformats.org/officeDocument/2006/relationships/hyperlink" Target="https://mississippistate.rivals.com/commitments" TargetMode="External"/><Relationship Id="rId619" Type="http://schemas.openxmlformats.org/officeDocument/2006/relationships/hyperlink" Target="https://bostoncollege.rivals.com/commitments" TargetMode="External"/><Relationship Id="rId1151" Type="http://schemas.openxmlformats.org/officeDocument/2006/relationships/hyperlink" Target="https://missouri.rivals.com/commitments" TargetMode="External"/><Relationship Id="rId1249" Type="http://schemas.openxmlformats.org/officeDocument/2006/relationships/hyperlink" Target="https://nebraska.rivals.com/commitments" TargetMode="External"/><Relationship Id="rId95" Type="http://schemas.openxmlformats.org/officeDocument/2006/relationships/hyperlink" Target="https://usc.rivals.com/commitments" TargetMode="External"/><Relationship Id="rId160" Type="http://schemas.openxmlformats.org/officeDocument/2006/relationships/hyperlink" Target="https://iowastate.rivals.com/commitments" TargetMode="External"/><Relationship Id="rId826" Type="http://schemas.openxmlformats.org/officeDocument/2006/relationships/hyperlink" Target="https://troy.rivals.com/commitments" TargetMode="External"/><Relationship Id="rId1011" Type="http://schemas.openxmlformats.org/officeDocument/2006/relationships/hyperlink" Target="https://ucf.rivals.com/commitments" TargetMode="External"/><Relationship Id="rId1109" Type="http://schemas.openxmlformats.org/officeDocument/2006/relationships/hyperlink" Target="https://wyoming.rivals.com/commitments" TargetMode="External"/><Relationship Id="rId1456" Type="http://schemas.openxmlformats.org/officeDocument/2006/relationships/hyperlink" Target="https://wakeforest.rivals.com/commitments/football/2018" TargetMode="External"/><Relationship Id="rId258" Type="http://schemas.openxmlformats.org/officeDocument/2006/relationships/hyperlink" Target="https://byu.rivals.com/commitments" TargetMode="External"/><Relationship Id="rId465" Type="http://schemas.openxmlformats.org/officeDocument/2006/relationships/hyperlink" Target="https://nevada.rivals.com/commitments" TargetMode="External"/><Relationship Id="rId672" Type="http://schemas.openxmlformats.org/officeDocument/2006/relationships/hyperlink" Target="https://tennessee.rivals.com/commitments" TargetMode="External"/><Relationship Id="rId1095" Type="http://schemas.openxmlformats.org/officeDocument/2006/relationships/hyperlink" Target="https://byu.rivals.com/commitments" TargetMode="External"/><Relationship Id="rId1316" Type="http://schemas.openxmlformats.org/officeDocument/2006/relationships/hyperlink" Target="https://nebraska.rivals.com/commitments/football/2017" TargetMode="External"/><Relationship Id="rId22" Type="http://schemas.openxmlformats.org/officeDocument/2006/relationships/hyperlink" Target="https://cal.rivals.com/commitments" TargetMode="External"/><Relationship Id="rId118" Type="http://schemas.openxmlformats.org/officeDocument/2006/relationships/hyperlink" Target="https://virginiatech.rivals.com/commitments" TargetMode="External"/><Relationship Id="rId325" Type="http://schemas.openxmlformats.org/officeDocument/2006/relationships/hyperlink" Target="https://louisville.rivals.com/commitments" TargetMode="External"/><Relationship Id="rId532" Type="http://schemas.openxmlformats.org/officeDocument/2006/relationships/hyperlink" Target="https://marshall.rivals.com/commitments" TargetMode="External"/><Relationship Id="rId977" Type="http://schemas.openxmlformats.org/officeDocument/2006/relationships/hyperlink" Target="https://bostoncollege.rivals.com/commitments" TargetMode="External"/><Relationship Id="rId1162" Type="http://schemas.openxmlformats.org/officeDocument/2006/relationships/hyperlink" Target="https://ncstate.rivals.com/commitments" TargetMode="External"/><Relationship Id="rId171" Type="http://schemas.openxmlformats.org/officeDocument/2006/relationships/hyperlink" Target="https://latech.rivals.com/commitments" TargetMode="External"/><Relationship Id="rId837" Type="http://schemas.openxmlformats.org/officeDocument/2006/relationships/hyperlink" Target="https://eastcarolina.rivals.com/commitments" TargetMode="External"/><Relationship Id="rId1022" Type="http://schemas.openxmlformats.org/officeDocument/2006/relationships/hyperlink" Target="https://indiana.rivals.com/commitments" TargetMode="External"/><Relationship Id="rId1467" Type="http://schemas.openxmlformats.org/officeDocument/2006/relationships/hyperlink" Target="https://utsa.rivals.com/commitments/football/2018" TargetMode="External"/><Relationship Id="rId269" Type="http://schemas.openxmlformats.org/officeDocument/2006/relationships/hyperlink" Target="https://middletennessee.rivals.com/commitments" TargetMode="External"/><Relationship Id="rId476" Type="http://schemas.openxmlformats.org/officeDocument/2006/relationships/hyperlink" Target="https://alabama.rivals.com/commitments" TargetMode="External"/><Relationship Id="rId683" Type="http://schemas.openxmlformats.org/officeDocument/2006/relationships/hyperlink" Target="https://ulm.rivals.com/commitments" TargetMode="External"/><Relationship Id="rId890" Type="http://schemas.openxmlformats.org/officeDocument/2006/relationships/hyperlink" Target="https://michiganstate.rivals.com/commitments" TargetMode="External"/><Relationship Id="rId904" Type="http://schemas.openxmlformats.org/officeDocument/2006/relationships/hyperlink" Target="https://byu.rivals.com/commitments" TargetMode="External"/><Relationship Id="rId1327" Type="http://schemas.openxmlformats.org/officeDocument/2006/relationships/hyperlink" Target="https://texas.rivals.com/commitments/football/2017" TargetMode="External"/><Relationship Id="rId33" Type="http://schemas.openxmlformats.org/officeDocument/2006/relationships/hyperlink" Target="https://duke.rivals.com/commitments" TargetMode="External"/><Relationship Id="rId129" Type="http://schemas.openxmlformats.org/officeDocument/2006/relationships/hyperlink" Target="https://tcu.rivals.com/commitments" TargetMode="External"/><Relationship Id="rId336" Type="http://schemas.openxmlformats.org/officeDocument/2006/relationships/hyperlink" Target="https://washingtonstate.rivals.com/commitments" TargetMode="External"/><Relationship Id="rId543" Type="http://schemas.openxmlformats.org/officeDocument/2006/relationships/hyperlink" Target="https://utsa.rivals.com/commitments" TargetMode="External"/><Relationship Id="rId988" Type="http://schemas.openxmlformats.org/officeDocument/2006/relationships/hyperlink" Target="https://colorado.rivals.com/commitments" TargetMode="External"/><Relationship Id="rId1173" Type="http://schemas.openxmlformats.org/officeDocument/2006/relationships/hyperlink" Target="https://illinois.rivals.com/commitments" TargetMode="External"/><Relationship Id="rId1380" Type="http://schemas.openxmlformats.org/officeDocument/2006/relationships/hyperlink" Target="https://smu.rivals.com/commitments/football/2017" TargetMode="External"/><Relationship Id="rId182" Type="http://schemas.openxmlformats.org/officeDocument/2006/relationships/hyperlink" Target="https://unlv.rivals.com/commitments" TargetMode="External"/><Relationship Id="rId403" Type="http://schemas.openxmlformats.org/officeDocument/2006/relationships/hyperlink" Target="https://virginiatech.rivals.com/commitments" TargetMode="External"/><Relationship Id="rId750" Type="http://schemas.openxmlformats.org/officeDocument/2006/relationships/hyperlink" Target="https://newmexico.rivals.com/commitments" TargetMode="External"/><Relationship Id="rId848" Type="http://schemas.openxmlformats.org/officeDocument/2006/relationships/hyperlink" Target="https://florida.rivals.com/commitments" TargetMode="External"/><Relationship Id="rId1033" Type="http://schemas.openxmlformats.org/officeDocument/2006/relationships/hyperlink" Target="https://tennessee.rivals.com/commitments" TargetMode="External"/><Relationship Id="rId1478" Type="http://schemas.openxmlformats.org/officeDocument/2006/relationships/hyperlink" Target="https://eastcarolina.rivals.com/commitments/football/2018" TargetMode="External"/><Relationship Id="rId487" Type="http://schemas.openxmlformats.org/officeDocument/2006/relationships/hyperlink" Target="https://ohiostate.rivals.com/commitments" TargetMode="External"/><Relationship Id="rId610" Type="http://schemas.openxmlformats.org/officeDocument/2006/relationships/hyperlink" Target="https://mississippistate.rivals.com/commitments" TargetMode="External"/><Relationship Id="rId694" Type="http://schemas.openxmlformats.org/officeDocument/2006/relationships/hyperlink" Target="https://arizonastate.rivals.com/commitments" TargetMode="External"/><Relationship Id="rId708" Type="http://schemas.openxmlformats.org/officeDocument/2006/relationships/hyperlink" Target="https://sandiegostate.rivals.com/commitments" TargetMode="External"/><Relationship Id="rId915" Type="http://schemas.openxmlformats.org/officeDocument/2006/relationships/hyperlink" Target="https://marshall.rivals.com/commitments" TargetMode="External"/><Relationship Id="rId1240" Type="http://schemas.openxmlformats.org/officeDocument/2006/relationships/hyperlink" Target="https://pittsburgh.rivals.com/commitments" TargetMode="External"/><Relationship Id="rId1338" Type="http://schemas.openxmlformats.org/officeDocument/2006/relationships/hyperlink" Target="https://tcu.rivals.com/commitments/football/2017" TargetMode="External"/><Relationship Id="rId347" Type="http://schemas.openxmlformats.org/officeDocument/2006/relationships/hyperlink" Target="https://stanford.rivals.com/commitments" TargetMode="External"/><Relationship Id="rId999" Type="http://schemas.openxmlformats.org/officeDocument/2006/relationships/hyperlink" Target="https://usf.rivals.com/commitments" TargetMode="External"/><Relationship Id="rId1100" Type="http://schemas.openxmlformats.org/officeDocument/2006/relationships/hyperlink" Target="https://rutgers.rivals.com/commitments" TargetMode="External"/><Relationship Id="rId1184" Type="http://schemas.openxmlformats.org/officeDocument/2006/relationships/hyperlink" Target="https://bostoncollege.rivals.com/commitments" TargetMode="External"/><Relationship Id="rId1405" Type="http://schemas.openxmlformats.org/officeDocument/2006/relationships/hyperlink" Target="https://auburn.rivals.com/commitments/football/2018" TargetMode="External"/><Relationship Id="rId44" Type="http://schemas.openxmlformats.org/officeDocument/2006/relationships/hyperlink" Target="https://ncstate.rivals.com/commitments" TargetMode="External"/><Relationship Id="rId554" Type="http://schemas.openxmlformats.org/officeDocument/2006/relationships/hyperlink" Target="https://houston.rivals.com/commitments" TargetMode="External"/><Relationship Id="rId761" Type="http://schemas.openxmlformats.org/officeDocument/2006/relationships/hyperlink" Target="https://oklahoma.rivals.com/commitments" TargetMode="External"/><Relationship Id="rId859" Type="http://schemas.openxmlformats.org/officeDocument/2006/relationships/hyperlink" Target="https://oregon.rivals.com/commitments" TargetMode="External"/><Relationship Id="rId1391" Type="http://schemas.openxmlformats.org/officeDocument/2006/relationships/hyperlink" Target="https://ulm.rivals.com/commitments/football/2017" TargetMode="External"/><Relationship Id="rId1489" Type="http://schemas.openxmlformats.org/officeDocument/2006/relationships/hyperlink" Target="https://nevada.rivals.com/commitments/football/2018" TargetMode="External"/><Relationship Id="rId193" Type="http://schemas.openxmlformats.org/officeDocument/2006/relationships/hyperlink" Target="https://tennessee.rivals.com/commitments" TargetMode="External"/><Relationship Id="rId207" Type="http://schemas.openxmlformats.org/officeDocument/2006/relationships/hyperlink" Target="https://olemiss.rivals.com/commitments" TargetMode="External"/><Relationship Id="rId414" Type="http://schemas.openxmlformats.org/officeDocument/2006/relationships/hyperlink" Target="https://purdue.rivals.com/commitments" TargetMode="External"/><Relationship Id="rId498" Type="http://schemas.openxmlformats.org/officeDocument/2006/relationships/hyperlink" Target="https://stanford.rivals.com/commitments" TargetMode="External"/><Relationship Id="rId621" Type="http://schemas.openxmlformats.org/officeDocument/2006/relationships/hyperlink" Target="https://arkansas.rivals.com/commitments" TargetMode="External"/><Relationship Id="rId1044" Type="http://schemas.openxmlformats.org/officeDocument/2006/relationships/hyperlink" Target="https://florida.rivals.com/commitments" TargetMode="External"/><Relationship Id="rId1251" Type="http://schemas.openxmlformats.org/officeDocument/2006/relationships/hyperlink" Target="https://texastech.rivals.com/commitments" TargetMode="External"/><Relationship Id="rId1349" Type="http://schemas.openxmlformats.org/officeDocument/2006/relationships/hyperlink" Target="https://ncstate.rivals.com/commitments/football/2017" TargetMode="External"/><Relationship Id="rId260" Type="http://schemas.openxmlformats.org/officeDocument/2006/relationships/hyperlink" Target="https://illinois.rivals.com/commitments" TargetMode="External"/><Relationship Id="rId719" Type="http://schemas.openxmlformats.org/officeDocument/2006/relationships/hyperlink" Target="https://oregonstate.rivals.com/commitments" TargetMode="External"/><Relationship Id="rId926" Type="http://schemas.openxmlformats.org/officeDocument/2006/relationships/hyperlink" Target="https://duke.rivals.com/commitments" TargetMode="External"/><Relationship Id="rId1111" Type="http://schemas.openxmlformats.org/officeDocument/2006/relationships/hyperlink" Target="https://connecticut.rivals.com/commitments" TargetMode="External"/><Relationship Id="rId55" Type="http://schemas.openxmlformats.org/officeDocument/2006/relationships/hyperlink" Target="https://ucf.rivals.com/commitments" TargetMode="External"/><Relationship Id="rId120" Type="http://schemas.openxmlformats.org/officeDocument/2006/relationships/hyperlink" Target="https://miami.rivals.com/commitments" TargetMode="External"/><Relationship Id="rId358" Type="http://schemas.openxmlformats.org/officeDocument/2006/relationships/hyperlink" Target="https://southernmiss.rivals.com/commitments" TargetMode="External"/><Relationship Id="rId565" Type="http://schemas.openxmlformats.org/officeDocument/2006/relationships/hyperlink" Target="https://southernmiss.rivals.com/commitments" TargetMode="External"/><Relationship Id="rId772" Type="http://schemas.openxmlformats.org/officeDocument/2006/relationships/hyperlink" Target="https://minnesota.rivals.com/commitments" TargetMode="External"/><Relationship Id="rId1195" Type="http://schemas.openxmlformats.org/officeDocument/2006/relationships/hyperlink" Target="https://washingtonstate.rivals.com/commitments" TargetMode="External"/><Relationship Id="rId1209" Type="http://schemas.openxmlformats.org/officeDocument/2006/relationships/hyperlink" Target="https://miami.rivals.com/commitments" TargetMode="External"/><Relationship Id="rId1416" Type="http://schemas.openxmlformats.org/officeDocument/2006/relationships/hyperlink" Target="https://northcarolina.rivals.com/commitments/football/2018" TargetMode="External"/><Relationship Id="rId218" Type="http://schemas.openxmlformats.org/officeDocument/2006/relationships/hyperlink" Target="https://ncstate.rivals.com/commitments" TargetMode="External"/><Relationship Id="rId425" Type="http://schemas.openxmlformats.org/officeDocument/2006/relationships/hyperlink" Target="https://northcarolina.rivals.com/commitments" TargetMode="External"/><Relationship Id="rId632" Type="http://schemas.openxmlformats.org/officeDocument/2006/relationships/hyperlink" Target="https://cincinnati.rivals.com/commitments" TargetMode="External"/><Relationship Id="rId1055" Type="http://schemas.openxmlformats.org/officeDocument/2006/relationships/hyperlink" Target="https://ucla.rivals.com/commitments" TargetMode="External"/><Relationship Id="rId1262" Type="http://schemas.openxmlformats.org/officeDocument/2006/relationships/hyperlink" Target="https://temple.rivals.com/commitments" TargetMode="External"/><Relationship Id="rId271" Type="http://schemas.openxmlformats.org/officeDocument/2006/relationships/hyperlink" Target="https://fiu.rivals.com/commitments" TargetMode="External"/><Relationship Id="rId937" Type="http://schemas.openxmlformats.org/officeDocument/2006/relationships/hyperlink" Target="https://latech.rivals.com/commitments" TargetMode="External"/><Relationship Id="rId1122" Type="http://schemas.openxmlformats.org/officeDocument/2006/relationships/hyperlink" Target="https://lsu.rivals.com/commitments" TargetMode="External"/><Relationship Id="rId66" Type="http://schemas.openxmlformats.org/officeDocument/2006/relationships/hyperlink" Target="https://colorado.rivals.com/commitments" TargetMode="External"/><Relationship Id="rId131" Type="http://schemas.openxmlformats.org/officeDocument/2006/relationships/hyperlink" Target="https://oklahomastate.rivals.com/commitments" TargetMode="External"/><Relationship Id="rId369" Type="http://schemas.openxmlformats.org/officeDocument/2006/relationships/hyperlink" Target="https://fau.rivals.com/commitments" TargetMode="External"/><Relationship Id="rId576" Type="http://schemas.openxmlformats.org/officeDocument/2006/relationships/hyperlink" Target="https://lsu.rivals.com/commitments" TargetMode="External"/><Relationship Id="rId783" Type="http://schemas.openxmlformats.org/officeDocument/2006/relationships/hyperlink" Target="https://pittsburgh.rivals.com/commitments" TargetMode="External"/><Relationship Id="rId990" Type="http://schemas.openxmlformats.org/officeDocument/2006/relationships/hyperlink" Target="https://purdue.rivals.com/commitments" TargetMode="External"/><Relationship Id="rId1427" Type="http://schemas.openxmlformats.org/officeDocument/2006/relationships/hyperlink" Target="https://ncstate.rivals.com/commitments/football/2018" TargetMode="External"/><Relationship Id="rId229" Type="http://schemas.openxmlformats.org/officeDocument/2006/relationships/hyperlink" Target="https://usf.rivals.com/commitments" TargetMode="External"/><Relationship Id="rId436" Type="http://schemas.openxmlformats.org/officeDocument/2006/relationships/hyperlink" Target="https://duke.rivals.com/commitments" TargetMode="External"/><Relationship Id="rId643" Type="http://schemas.openxmlformats.org/officeDocument/2006/relationships/hyperlink" Target="https://illinois.rivals.com/commitments" TargetMode="External"/><Relationship Id="rId1066" Type="http://schemas.openxmlformats.org/officeDocument/2006/relationships/hyperlink" Target="https://texastech.rivals.com/commitments" TargetMode="External"/><Relationship Id="rId1273" Type="http://schemas.openxmlformats.org/officeDocument/2006/relationships/hyperlink" Target="https://clemson.rivals.com/commitments" TargetMode="External"/><Relationship Id="rId1480" Type="http://schemas.openxmlformats.org/officeDocument/2006/relationships/hyperlink" Target="https://coloradostate.rivals.com/commitments/football/2018" TargetMode="External"/><Relationship Id="rId850" Type="http://schemas.openxmlformats.org/officeDocument/2006/relationships/hyperlink" Target="https://tennessee.rivals.com/commitments" TargetMode="External"/><Relationship Id="rId948" Type="http://schemas.openxmlformats.org/officeDocument/2006/relationships/hyperlink" Target="https://oklahoma.rivals.com/commitments" TargetMode="External"/><Relationship Id="rId1133" Type="http://schemas.openxmlformats.org/officeDocument/2006/relationships/hyperlink" Target="https://tennessee.rivals.com/commitments" TargetMode="External"/><Relationship Id="rId77" Type="http://schemas.openxmlformats.org/officeDocument/2006/relationships/hyperlink" Target="https://fresnostate.rivals.com/commitments" TargetMode="External"/><Relationship Id="rId282" Type="http://schemas.openxmlformats.org/officeDocument/2006/relationships/hyperlink" Target="https://smu.rivals.com/commitments" TargetMode="External"/><Relationship Id="rId503" Type="http://schemas.openxmlformats.org/officeDocument/2006/relationships/hyperlink" Target="https://tamu.rivals.com/commitments" TargetMode="External"/><Relationship Id="rId587" Type="http://schemas.openxmlformats.org/officeDocument/2006/relationships/hyperlink" Target="https://miami.rivals.com/commitments" TargetMode="External"/><Relationship Id="rId710" Type="http://schemas.openxmlformats.org/officeDocument/2006/relationships/hyperlink" Target="https://arizona.rivals.com/commitments" TargetMode="External"/><Relationship Id="rId808" Type="http://schemas.openxmlformats.org/officeDocument/2006/relationships/hyperlink" Target="https://iowa.rivals.com/commitments" TargetMode="External"/><Relationship Id="rId1340" Type="http://schemas.openxmlformats.org/officeDocument/2006/relationships/hyperlink" Target="https://iowastate.rivals.com/commitments/football/2017" TargetMode="External"/><Relationship Id="rId1438" Type="http://schemas.openxmlformats.org/officeDocument/2006/relationships/hyperlink" Target="https://indiana.rivals.com/commitments/football/2018" TargetMode="External"/><Relationship Id="rId8" Type="http://schemas.openxmlformats.org/officeDocument/2006/relationships/hyperlink" Target="https://olemiss.rivals.com/commitments" TargetMode="External"/><Relationship Id="rId142" Type="http://schemas.openxmlformats.org/officeDocument/2006/relationships/hyperlink" Target="https://illinois.rivals.com/commitments" TargetMode="External"/><Relationship Id="rId447" Type="http://schemas.openxmlformats.org/officeDocument/2006/relationships/hyperlink" Target="https://bostoncollege.rivals.com/commitments" TargetMode="External"/><Relationship Id="rId794" Type="http://schemas.openxmlformats.org/officeDocument/2006/relationships/hyperlink" Target="https://arizona.rivals.com/commitments" TargetMode="External"/><Relationship Id="rId1077" Type="http://schemas.openxmlformats.org/officeDocument/2006/relationships/hyperlink" Target="https://duke.rivals.com/commitments" TargetMode="External"/><Relationship Id="rId1200" Type="http://schemas.openxmlformats.org/officeDocument/2006/relationships/hyperlink" Target="https://latech.rivals.com/commitments" TargetMode="External"/><Relationship Id="rId654" Type="http://schemas.openxmlformats.org/officeDocument/2006/relationships/hyperlink" Target="https://eastcarolina.rivals.com/commitments" TargetMode="External"/><Relationship Id="rId861" Type="http://schemas.openxmlformats.org/officeDocument/2006/relationships/hyperlink" Target="https://nebraska.rivals.com/commitments" TargetMode="External"/><Relationship Id="rId959" Type="http://schemas.openxmlformats.org/officeDocument/2006/relationships/hyperlink" Target="https://cal.rivals.com/commitments" TargetMode="External"/><Relationship Id="rId1284" Type="http://schemas.openxmlformats.org/officeDocument/2006/relationships/hyperlink" Target="https://vanderbilt.rivals.com/commitments" TargetMode="External"/><Relationship Id="rId1491" Type="http://schemas.openxmlformats.org/officeDocument/2006/relationships/printerSettings" Target="../printerSettings/printerSettings1.bin"/><Relationship Id="rId293" Type="http://schemas.openxmlformats.org/officeDocument/2006/relationships/hyperlink" Target="https://auburn.rivals.com/commitments" TargetMode="External"/><Relationship Id="rId307" Type="http://schemas.openxmlformats.org/officeDocument/2006/relationships/hyperlink" Target="https://virginiatech.rivals.com/commitments" TargetMode="External"/><Relationship Id="rId514" Type="http://schemas.openxmlformats.org/officeDocument/2006/relationships/hyperlink" Target="https://utah.rivals.com/commitments" TargetMode="External"/><Relationship Id="rId721" Type="http://schemas.openxmlformats.org/officeDocument/2006/relationships/hyperlink" Target="https://tulsa.rivals.com/commitments" TargetMode="External"/><Relationship Id="rId1144" Type="http://schemas.openxmlformats.org/officeDocument/2006/relationships/hyperlink" Target="https://vanderbilt.rivals.com/commitments" TargetMode="External"/><Relationship Id="rId1351" Type="http://schemas.openxmlformats.org/officeDocument/2006/relationships/hyperlink" Target="https://northwestern.rivals.com/commitments/football/2017" TargetMode="External"/><Relationship Id="rId1449" Type="http://schemas.openxmlformats.org/officeDocument/2006/relationships/hyperlink" Target="https://boisestate.rivals.com/commitments/football/2018" TargetMode="External"/><Relationship Id="rId88" Type="http://schemas.openxmlformats.org/officeDocument/2006/relationships/hyperlink" Target="https://tulane.rivals.com/commitments" TargetMode="External"/><Relationship Id="rId153" Type="http://schemas.openxmlformats.org/officeDocument/2006/relationships/hyperlink" Target="https://iowa.rivals.com/commitments" TargetMode="External"/><Relationship Id="rId360" Type="http://schemas.openxmlformats.org/officeDocument/2006/relationships/hyperlink" Target="https://smu.rivals.com/commitments" TargetMode="External"/><Relationship Id="rId598" Type="http://schemas.openxmlformats.org/officeDocument/2006/relationships/hyperlink" Target="https://westvirginia.rivals.com/commitments" TargetMode="External"/><Relationship Id="rId819" Type="http://schemas.openxmlformats.org/officeDocument/2006/relationships/hyperlink" Target="https://middletennessee.rivals.com/commitments" TargetMode="External"/><Relationship Id="rId1004" Type="http://schemas.openxmlformats.org/officeDocument/2006/relationships/hyperlink" Target="https://uab.rivals.com/commitments" TargetMode="External"/><Relationship Id="rId1211" Type="http://schemas.openxmlformats.org/officeDocument/2006/relationships/hyperlink" Target="https://ncstate.rivals.com/commitments" TargetMode="External"/><Relationship Id="rId220" Type="http://schemas.openxmlformats.org/officeDocument/2006/relationships/hyperlink" Target="https://nebraska.rivals.com/commitments" TargetMode="External"/><Relationship Id="rId458" Type="http://schemas.openxmlformats.org/officeDocument/2006/relationships/hyperlink" Target="https://kansas.rivals.com/commitments" TargetMode="External"/><Relationship Id="rId665" Type="http://schemas.openxmlformats.org/officeDocument/2006/relationships/hyperlink" Target="https://ohiostate.rivals.com/commitments" TargetMode="External"/><Relationship Id="rId872" Type="http://schemas.openxmlformats.org/officeDocument/2006/relationships/hyperlink" Target="https://bwi.rivals.com/commitments" TargetMode="External"/><Relationship Id="rId1088" Type="http://schemas.openxmlformats.org/officeDocument/2006/relationships/hyperlink" Target="https://sandiegostate.rivals.com/commitments" TargetMode="External"/><Relationship Id="rId1295" Type="http://schemas.openxmlformats.org/officeDocument/2006/relationships/hyperlink" Target="https://navy.rivals.com/commitments" TargetMode="External"/><Relationship Id="rId1309" Type="http://schemas.openxmlformats.org/officeDocument/2006/relationships/hyperlink" Target="https://notredame.rivals.com/commitments/football/2017" TargetMode="External"/><Relationship Id="rId15" Type="http://schemas.openxmlformats.org/officeDocument/2006/relationships/hyperlink" Target="https://tennessee.rivals.com/commitments" TargetMode="External"/><Relationship Id="rId318" Type="http://schemas.openxmlformats.org/officeDocument/2006/relationships/hyperlink" Target="https://arizonastate.rivals.com/commitments" TargetMode="External"/><Relationship Id="rId525" Type="http://schemas.openxmlformats.org/officeDocument/2006/relationships/hyperlink" Target="https://missouri.rivals.com/commitments" TargetMode="External"/><Relationship Id="rId732" Type="http://schemas.openxmlformats.org/officeDocument/2006/relationships/hyperlink" Target="https://ucf.rivals.com/commitments" TargetMode="External"/><Relationship Id="rId1155" Type="http://schemas.openxmlformats.org/officeDocument/2006/relationships/hyperlink" Target="https://syracuse.rivals.com/commitments" TargetMode="External"/><Relationship Id="rId1362" Type="http://schemas.openxmlformats.org/officeDocument/2006/relationships/hyperlink" Target="https://boisestate.rivals.com/commitments/football/2017" TargetMode="External"/><Relationship Id="rId99" Type="http://schemas.openxmlformats.org/officeDocument/2006/relationships/hyperlink" Target="https://tennessee.rivals.com/commitments" TargetMode="External"/><Relationship Id="rId164" Type="http://schemas.openxmlformats.org/officeDocument/2006/relationships/hyperlink" Target="https://purdue.rivals.com/commitments" TargetMode="External"/><Relationship Id="rId371" Type="http://schemas.openxmlformats.org/officeDocument/2006/relationships/hyperlink" Target="https://bostoncollege.rivals.com/commitments" TargetMode="External"/><Relationship Id="rId1015" Type="http://schemas.openxmlformats.org/officeDocument/2006/relationships/hyperlink" Target="https://troy.rivals.com/commitments" TargetMode="External"/><Relationship Id="rId1222" Type="http://schemas.openxmlformats.org/officeDocument/2006/relationships/hyperlink" Target="https://tennessee.rivals.com/commitments" TargetMode="External"/><Relationship Id="rId469" Type="http://schemas.openxmlformats.org/officeDocument/2006/relationships/hyperlink" Target="https://navy.rivals.com/commitments" TargetMode="External"/><Relationship Id="rId676" Type="http://schemas.openxmlformats.org/officeDocument/2006/relationships/hyperlink" Target="https://ucla.rivals.com/commitments" TargetMode="External"/><Relationship Id="rId883" Type="http://schemas.openxmlformats.org/officeDocument/2006/relationships/hyperlink" Target="https://maryland.rivals.com/commitments" TargetMode="External"/><Relationship Id="rId1099" Type="http://schemas.openxmlformats.org/officeDocument/2006/relationships/hyperlink" Target="https://kentucky.rivals.com/commitments" TargetMode="External"/><Relationship Id="rId26" Type="http://schemas.openxmlformats.org/officeDocument/2006/relationships/hyperlink" Target="https://nebraska.rivals.com/commitments" TargetMode="External"/><Relationship Id="rId231" Type="http://schemas.openxmlformats.org/officeDocument/2006/relationships/hyperlink" Target="https://bostoncollege.rivals.com/commitments" TargetMode="External"/><Relationship Id="rId329" Type="http://schemas.openxmlformats.org/officeDocument/2006/relationships/hyperlink" Target="https://kansas.rivals.com/commitments" TargetMode="External"/><Relationship Id="rId536" Type="http://schemas.openxmlformats.org/officeDocument/2006/relationships/hyperlink" Target="https://arizonastate.rivals.com/commitments" TargetMode="External"/><Relationship Id="rId1166" Type="http://schemas.openxmlformats.org/officeDocument/2006/relationships/hyperlink" Target="https://westvirginia.rivals.com/commitments" TargetMode="External"/><Relationship Id="rId1373" Type="http://schemas.openxmlformats.org/officeDocument/2006/relationships/hyperlink" Target="https://houston.rivals.com/commitments/football/2017" TargetMode="External"/><Relationship Id="rId175" Type="http://schemas.openxmlformats.org/officeDocument/2006/relationships/hyperlink" Target="https://utsa.rivals.com/commitments" TargetMode="External"/><Relationship Id="rId743" Type="http://schemas.openxmlformats.org/officeDocument/2006/relationships/hyperlink" Target="https://rice.rivals.com/commitments" TargetMode="External"/><Relationship Id="rId950" Type="http://schemas.openxmlformats.org/officeDocument/2006/relationships/hyperlink" Target="https://alabama.rivals.com/commitments" TargetMode="External"/><Relationship Id="rId1026" Type="http://schemas.openxmlformats.org/officeDocument/2006/relationships/hyperlink" Target="https://nevada.rivals.com/commitments" TargetMode="External"/><Relationship Id="rId382" Type="http://schemas.openxmlformats.org/officeDocument/2006/relationships/hyperlink" Target="https://texas.rivals.com/commitments" TargetMode="External"/><Relationship Id="rId603" Type="http://schemas.openxmlformats.org/officeDocument/2006/relationships/hyperlink" Target="https://utah.rivals.com/commitments" TargetMode="External"/><Relationship Id="rId687" Type="http://schemas.openxmlformats.org/officeDocument/2006/relationships/hyperlink" Target="https://virginiatech.rivals.com/commitments" TargetMode="External"/><Relationship Id="rId810" Type="http://schemas.openxmlformats.org/officeDocument/2006/relationships/hyperlink" Target="https://louisville.rivals.com/commitments" TargetMode="External"/><Relationship Id="rId908" Type="http://schemas.openxmlformats.org/officeDocument/2006/relationships/hyperlink" Target="https://iowastate.rivals.com/commitments" TargetMode="External"/><Relationship Id="rId1233" Type="http://schemas.openxmlformats.org/officeDocument/2006/relationships/hyperlink" Target="https://missouri.rivals.com/commitments" TargetMode="External"/><Relationship Id="rId1440" Type="http://schemas.openxmlformats.org/officeDocument/2006/relationships/hyperlink" Target="https://cincinnati.rivals.com/commitments/football/2018" TargetMode="External"/><Relationship Id="rId242" Type="http://schemas.openxmlformats.org/officeDocument/2006/relationships/hyperlink" Target="https://minnesota.rivals.com/commitments" TargetMode="External"/><Relationship Id="rId894" Type="http://schemas.openxmlformats.org/officeDocument/2006/relationships/hyperlink" Target="https://bostoncollege.rivals.com/commitments" TargetMode="External"/><Relationship Id="rId1177" Type="http://schemas.openxmlformats.org/officeDocument/2006/relationships/hyperlink" Target="https://colorado.rivals.com/commitments" TargetMode="External"/><Relationship Id="rId1300" Type="http://schemas.openxmlformats.org/officeDocument/2006/relationships/hyperlink" Target="https://michigan.rivals.com/commitments/football/2017" TargetMode="External"/><Relationship Id="rId37" Type="http://schemas.openxmlformats.org/officeDocument/2006/relationships/hyperlink" Target="https://washington.rivals.com/commitments" TargetMode="External"/><Relationship Id="rId102" Type="http://schemas.openxmlformats.org/officeDocument/2006/relationships/hyperlink" Target="https://lsu.rivals.com/commitments" TargetMode="External"/><Relationship Id="rId547" Type="http://schemas.openxmlformats.org/officeDocument/2006/relationships/hyperlink" Target="https://eastcarolina.rivals.com/commitments" TargetMode="External"/><Relationship Id="rId754" Type="http://schemas.openxmlformats.org/officeDocument/2006/relationships/hyperlink" Target="https://westernmichigan.rivals.com/commitments" TargetMode="External"/><Relationship Id="rId961" Type="http://schemas.openxmlformats.org/officeDocument/2006/relationships/hyperlink" Target="https://pittsburgh.rivals.com/commitments" TargetMode="External"/><Relationship Id="rId1384" Type="http://schemas.openxmlformats.org/officeDocument/2006/relationships/hyperlink" Target="https://tulane.rivals.com/commitments/football/2017" TargetMode="External"/><Relationship Id="rId90" Type="http://schemas.openxmlformats.org/officeDocument/2006/relationships/hyperlink" Target="https://texasstate.rivals.com/commitments" TargetMode="External"/><Relationship Id="rId186" Type="http://schemas.openxmlformats.org/officeDocument/2006/relationships/hyperlink" Target="https://southernmiss.rivals.com/commitments" TargetMode="External"/><Relationship Id="rId393" Type="http://schemas.openxmlformats.org/officeDocument/2006/relationships/hyperlink" Target="https://ucla.rivals.com/commitments" TargetMode="External"/><Relationship Id="rId407" Type="http://schemas.openxmlformats.org/officeDocument/2006/relationships/hyperlink" Target="https://texastech.rivals.com/commitments" TargetMode="External"/><Relationship Id="rId614" Type="http://schemas.openxmlformats.org/officeDocument/2006/relationships/hyperlink" Target="https://iowa.rivals.com/commitments" TargetMode="External"/><Relationship Id="rId821" Type="http://schemas.openxmlformats.org/officeDocument/2006/relationships/hyperlink" Target="https://westernmichigan.rivals.com/commitments" TargetMode="External"/><Relationship Id="rId1037" Type="http://schemas.openxmlformats.org/officeDocument/2006/relationships/hyperlink" Target="https://tamu.rivals.com/commitments" TargetMode="External"/><Relationship Id="rId1244" Type="http://schemas.openxmlformats.org/officeDocument/2006/relationships/hyperlink" Target="https://minnesota.rivals.com/commitments" TargetMode="External"/><Relationship Id="rId1451" Type="http://schemas.openxmlformats.org/officeDocument/2006/relationships/hyperlink" Target="https://rutgers.rivals.com/commitments/football/2018" TargetMode="External"/><Relationship Id="rId253" Type="http://schemas.openxmlformats.org/officeDocument/2006/relationships/hyperlink" Target="https://marshall.rivals.com/commitments" TargetMode="External"/><Relationship Id="rId460" Type="http://schemas.openxmlformats.org/officeDocument/2006/relationships/hyperlink" Target="https://temple.rivals.com/commitments" TargetMode="External"/><Relationship Id="rId698" Type="http://schemas.openxmlformats.org/officeDocument/2006/relationships/hyperlink" Target="https://virginia.rivals.com/commitments" TargetMode="External"/><Relationship Id="rId919" Type="http://schemas.openxmlformats.org/officeDocument/2006/relationships/hyperlink" Target="https://eastcarolina.rivals.com/commitments" TargetMode="External"/><Relationship Id="rId1090" Type="http://schemas.openxmlformats.org/officeDocument/2006/relationships/hyperlink" Target="https://baylor.rivals.com/commitments" TargetMode="External"/><Relationship Id="rId1104" Type="http://schemas.openxmlformats.org/officeDocument/2006/relationships/hyperlink" Target="https://indiana.rivals.com/commitments" TargetMode="External"/><Relationship Id="rId1311" Type="http://schemas.openxmlformats.org/officeDocument/2006/relationships/hyperlink" Target="https://tennessee.rivals.com/commitments/football/2017" TargetMode="External"/><Relationship Id="rId48" Type="http://schemas.openxmlformats.org/officeDocument/2006/relationships/hyperlink" Target="https://oklahomastate.rivals.com/commitments" TargetMode="External"/><Relationship Id="rId113" Type="http://schemas.openxmlformats.org/officeDocument/2006/relationships/hyperlink" Target="https://southcarolina.rivals.com/commitments" TargetMode="External"/><Relationship Id="rId320" Type="http://schemas.openxmlformats.org/officeDocument/2006/relationships/hyperlink" Target="https://oklahomastate.rivals.com/commitments" TargetMode="External"/><Relationship Id="rId558" Type="http://schemas.openxmlformats.org/officeDocument/2006/relationships/hyperlink" Target="https://newmexicostate.rivals.com/commitments" TargetMode="External"/><Relationship Id="rId765" Type="http://schemas.openxmlformats.org/officeDocument/2006/relationships/hyperlink" Target="https://michigan.rivals.com/commitments" TargetMode="External"/><Relationship Id="rId972" Type="http://schemas.openxmlformats.org/officeDocument/2006/relationships/hyperlink" Target="https://virginiatech.rivals.com/commitments" TargetMode="External"/><Relationship Id="rId1188" Type="http://schemas.openxmlformats.org/officeDocument/2006/relationships/hyperlink" Target="https://minnesota.rivals.com/commitments" TargetMode="External"/><Relationship Id="rId1395" Type="http://schemas.openxmlformats.org/officeDocument/2006/relationships/hyperlink" Target="https://ohiostate.rivals.com/commitments/football/2018" TargetMode="External"/><Relationship Id="rId1409" Type="http://schemas.openxmlformats.org/officeDocument/2006/relationships/hyperlink" Target="https://tamu.rivals.com/commitments/football/2018" TargetMode="External"/><Relationship Id="rId197" Type="http://schemas.openxmlformats.org/officeDocument/2006/relationships/hyperlink" Target="https://auburn.rivals.com/commitments" TargetMode="External"/><Relationship Id="rId418" Type="http://schemas.openxmlformats.org/officeDocument/2006/relationships/hyperlink" Target="https://tcu.rivals.com/commitments" TargetMode="External"/><Relationship Id="rId625" Type="http://schemas.openxmlformats.org/officeDocument/2006/relationships/hyperlink" Target="https://southernmiss.rivals.com/commitments" TargetMode="External"/><Relationship Id="rId832" Type="http://schemas.openxmlformats.org/officeDocument/2006/relationships/hyperlink" Target="https://tulsa.rivals.com/commitments" TargetMode="External"/><Relationship Id="rId1048" Type="http://schemas.openxmlformats.org/officeDocument/2006/relationships/hyperlink" Target="https://virginia.rivals.com/commitments" TargetMode="External"/><Relationship Id="rId1255" Type="http://schemas.openxmlformats.org/officeDocument/2006/relationships/hyperlink" Target="https://sandiegostate.rivals.com/commitments" TargetMode="External"/><Relationship Id="rId1462" Type="http://schemas.openxmlformats.org/officeDocument/2006/relationships/hyperlink" Target="https://virginia.rivals.com/commitments/football/2018" TargetMode="External"/><Relationship Id="rId264" Type="http://schemas.openxmlformats.org/officeDocument/2006/relationships/hyperlink" Target="https://fresnostate.rivals.com/commitments" TargetMode="External"/><Relationship Id="rId471" Type="http://schemas.openxmlformats.org/officeDocument/2006/relationships/hyperlink" Target="https://tulsa.rivals.com/commitments" TargetMode="External"/><Relationship Id="rId1115" Type="http://schemas.openxmlformats.org/officeDocument/2006/relationships/hyperlink" Target="https://newmexicostate.rivals.com/commitments" TargetMode="External"/><Relationship Id="rId1322" Type="http://schemas.openxmlformats.org/officeDocument/2006/relationships/hyperlink" Target="https://kentucky.rivals.com/commitments/football/2017" TargetMode="External"/><Relationship Id="rId59" Type="http://schemas.openxmlformats.org/officeDocument/2006/relationships/hyperlink" Target="https://syracuse.rivals.com/commitments" TargetMode="External"/><Relationship Id="rId124" Type="http://schemas.openxmlformats.org/officeDocument/2006/relationships/hyperlink" Target="https://cal.rivals.com/commitments" TargetMode="External"/><Relationship Id="rId569" Type="http://schemas.openxmlformats.org/officeDocument/2006/relationships/hyperlink" Target="https://tulane.rivals.com/commitments" TargetMode="External"/><Relationship Id="rId776" Type="http://schemas.openxmlformats.org/officeDocument/2006/relationships/hyperlink" Target="https://arizonastate.rivals.com/commitments" TargetMode="External"/><Relationship Id="rId983" Type="http://schemas.openxmlformats.org/officeDocument/2006/relationships/hyperlink" Target="https://kansasstate.rivals.com/commitments" TargetMode="External"/><Relationship Id="rId1199" Type="http://schemas.openxmlformats.org/officeDocument/2006/relationships/hyperlink" Target="https://tulane.rivals.com/commitments" TargetMode="External"/><Relationship Id="rId331" Type="http://schemas.openxmlformats.org/officeDocument/2006/relationships/hyperlink" Target="https://michiganstate.rivals.com/commitments" TargetMode="External"/><Relationship Id="rId429" Type="http://schemas.openxmlformats.org/officeDocument/2006/relationships/hyperlink" Target="https://pittsburgh.rivals.com/commitments" TargetMode="External"/><Relationship Id="rId636" Type="http://schemas.openxmlformats.org/officeDocument/2006/relationships/hyperlink" Target="https://utsa.rivals.com/commitments" TargetMode="External"/><Relationship Id="rId1059" Type="http://schemas.openxmlformats.org/officeDocument/2006/relationships/hyperlink" Target="https://olemiss.rivals.com/commitments" TargetMode="External"/><Relationship Id="rId1266" Type="http://schemas.openxmlformats.org/officeDocument/2006/relationships/hyperlink" Target="https://kansasstate.rivals.com/commitments" TargetMode="External"/><Relationship Id="rId1473" Type="http://schemas.openxmlformats.org/officeDocument/2006/relationships/hyperlink" Target="https://latech.rivals.com/commitments/football/2018" TargetMode="External"/><Relationship Id="rId843" Type="http://schemas.openxmlformats.org/officeDocument/2006/relationships/hyperlink" Target="https://memphis.rivals.com/commitments" TargetMode="External"/><Relationship Id="rId1126" Type="http://schemas.openxmlformats.org/officeDocument/2006/relationships/hyperlink" Target="https://michigan.rivals.com/commitments" TargetMode="External"/><Relationship Id="rId275" Type="http://schemas.openxmlformats.org/officeDocument/2006/relationships/hyperlink" Target="https://arkansasstate.rivals.com/commitments" TargetMode="External"/><Relationship Id="rId482" Type="http://schemas.openxmlformats.org/officeDocument/2006/relationships/hyperlink" Target="https://auburn.rivals.com/commitments" TargetMode="External"/><Relationship Id="rId703" Type="http://schemas.openxmlformats.org/officeDocument/2006/relationships/hyperlink" Target="https://minnesota.rivals.com/commitments" TargetMode="External"/><Relationship Id="rId910" Type="http://schemas.openxmlformats.org/officeDocument/2006/relationships/hyperlink" Target="https://washingtonstate.rivals.com/commitments" TargetMode="External"/><Relationship Id="rId1333" Type="http://schemas.openxmlformats.org/officeDocument/2006/relationships/hyperlink" Target="https://arizona.rivals.com/commitments/football/2017" TargetMode="External"/><Relationship Id="rId135" Type="http://schemas.openxmlformats.org/officeDocument/2006/relationships/hyperlink" Target="https://arizona.rivals.com/commitments" TargetMode="External"/><Relationship Id="rId342" Type="http://schemas.openxmlformats.org/officeDocument/2006/relationships/hyperlink" Target="https://iowastate.rivals.com/commitments" TargetMode="External"/><Relationship Id="rId787" Type="http://schemas.openxmlformats.org/officeDocument/2006/relationships/hyperlink" Target="https://northcarolina.rivals.com/commitments" TargetMode="External"/><Relationship Id="rId994" Type="http://schemas.openxmlformats.org/officeDocument/2006/relationships/hyperlink" Target="https://stanford.rivals.com/commitments" TargetMode="External"/><Relationship Id="rId1400" Type="http://schemas.openxmlformats.org/officeDocument/2006/relationships/hyperlink" Target="https://alabama.rivals.com/commitments/football/2018" TargetMode="External"/><Relationship Id="rId202" Type="http://schemas.openxmlformats.org/officeDocument/2006/relationships/hyperlink" Target="https://stanford.rivals.com/commitments" TargetMode="External"/><Relationship Id="rId647" Type="http://schemas.openxmlformats.org/officeDocument/2006/relationships/hyperlink" Target="https://tulane.rivals.com/commitments" TargetMode="External"/><Relationship Id="rId854" Type="http://schemas.openxmlformats.org/officeDocument/2006/relationships/hyperlink" Target="https://auburn.rivals.com/commitments" TargetMode="External"/><Relationship Id="rId1277" Type="http://schemas.openxmlformats.org/officeDocument/2006/relationships/hyperlink" Target="https://byu.rivals.com/commitments" TargetMode="External"/><Relationship Id="rId1484" Type="http://schemas.openxmlformats.org/officeDocument/2006/relationships/hyperlink" Target="https://northtexas.rivals.com/commitments/football/2018" TargetMode="External"/><Relationship Id="rId286" Type="http://schemas.openxmlformats.org/officeDocument/2006/relationships/hyperlink" Target="https://ohiostate.rivals.com/commitments" TargetMode="External"/><Relationship Id="rId493" Type="http://schemas.openxmlformats.org/officeDocument/2006/relationships/hyperlink" Target="https://cal.rivals.com/commitments" TargetMode="External"/><Relationship Id="rId507" Type="http://schemas.openxmlformats.org/officeDocument/2006/relationships/hyperlink" Target="https://michiganstate.rivals.com/commitments" TargetMode="External"/><Relationship Id="rId714" Type="http://schemas.openxmlformats.org/officeDocument/2006/relationships/hyperlink" Target="https://georgiatech.rivals.com/commitments" TargetMode="External"/><Relationship Id="rId921" Type="http://schemas.openxmlformats.org/officeDocument/2006/relationships/hyperlink" Target="https://troy.rivals.com/commitments" TargetMode="External"/><Relationship Id="rId1137" Type="http://schemas.openxmlformats.org/officeDocument/2006/relationships/hyperlink" Target="https://texas.rivals.com/commitments" TargetMode="External"/><Relationship Id="rId1344" Type="http://schemas.openxmlformats.org/officeDocument/2006/relationships/hyperlink" Target="https://illinois.rivals.com/commitments/football/2017" TargetMode="External"/><Relationship Id="rId50" Type="http://schemas.openxmlformats.org/officeDocument/2006/relationships/hyperlink" Target="https://byu.rivals.com/commitments" TargetMode="External"/><Relationship Id="rId146" Type="http://schemas.openxmlformats.org/officeDocument/2006/relationships/hyperlink" Target="https://wakeforest.rivals.com/commitments" TargetMode="External"/><Relationship Id="rId353" Type="http://schemas.openxmlformats.org/officeDocument/2006/relationships/hyperlink" Target="https://duke.rivals.com/commitments" TargetMode="External"/><Relationship Id="rId560" Type="http://schemas.openxmlformats.org/officeDocument/2006/relationships/hyperlink" Target="https://unlv.rivals.com/commitments" TargetMode="External"/><Relationship Id="rId798" Type="http://schemas.openxmlformats.org/officeDocument/2006/relationships/hyperlink" Target="https://bwi.rivals.com/commitments" TargetMode="External"/><Relationship Id="rId1190" Type="http://schemas.openxmlformats.org/officeDocument/2006/relationships/hyperlink" Target="https://memphis.rivals.com/commitments" TargetMode="External"/><Relationship Id="rId1204" Type="http://schemas.openxmlformats.org/officeDocument/2006/relationships/hyperlink" Target="https://connecticut.rivals.com/commitments" TargetMode="External"/><Relationship Id="rId1411" Type="http://schemas.openxmlformats.org/officeDocument/2006/relationships/hyperlink" Target="https://southcarolina.rivals.com/commitments/football/2018" TargetMode="External"/><Relationship Id="rId213" Type="http://schemas.openxmlformats.org/officeDocument/2006/relationships/hyperlink" Target="https://bwi.rivals.com/commitments" TargetMode="External"/><Relationship Id="rId420" Type="http://schemas.openxmlformats.org/officeDocument/2006/relationships/hyperlink" Target="https://oregonstate.rivals.com/commitments" TargetMode="External"/><Relationship Id="rId658" Type="http://schemas.openxmlformats.org/officeDocument/2006/relationships/hyperlink" Target="https://connecticut.rivals.com/commitments" TargetMode="External"/><Relationship Id="rId865" Type="http://schemas.openxmlformats.org/officeDocument/2006/relationships/hyperlink" Target="https://northcarolina.rivals.com/commitments" TargetMode="External"/><Relationship Id="rId1050" Type="http://schemas.openxmlformats.org/officeDocument/2006/relationships/hyperlink" Target="https://arizona.rivals.com/commitments" TargetMode="External"/><Relationship Id="rId1288" Type="http://schemas.openxmlformats.org/officeDocument/2006/relationships/hyperlink" Target="https://northtexas.rivals.com/commitments" TargetMode="External"/><Relationship Id="rId297" Type="http://schemas.openxmlformats.org/officeDocument/2006/relationships/hyperlink" Target="https://usc.rivals.com/commitments" TargetMode="External"/><Relationship Id="rId518" Type="http://schemas.openxmlformats.org/officeDocument/2006/relationships/hyperlink" Target="https://georgiatech.rivals.com/commitments" TargetMode="External"/><Relationship Id="rId725" Type="http://schemas.openxmlformats.org/officeDocument/2006/relationships/hyperlink" Target="https://army.rivals.com/commitments" TargetMode="External"/><Relationship Id="rId932" Type="http://schemas.openxmlformats.org/officeDocument/2006/relationships/hyperlink" Target="https://unlv.rivals.com/commitments" TargetMode="External"/><Relationship Id="rId1148" Type="http://schemas.openxmlformats.org/officeDocument/2006/relationships/hyperlink" Target="https://ucla.rivals.com/commitments" TargetMode="External"/><Relationship Id="rId1355" Type="http://schemas.openxmlformats.org/officeDocument/2006/relationships/hyperlink" Target="https://vanderbilt.rivals.com/commitments/football/2017" TargetMode="External"/><Relationship Id="rId157" Type="http://schemas.openxmlformats.org/officeDocument/2006/relationships/hyperlink" Target="https://sandiegostate.rivals.com/commitments" TargetMode="External"/><Relationship Id="rId364" Type="http://schemas.openxmlformats.org/officeDocument/2006/relationships/hyperlink" Target="https://texasstate.rivals.com/commitments" TargetMode="External"/><Relationship Id="rId1008" Type="http://schemas.openxmlformats.org/officeDocument/2006/relationships/hyperlink" Target="https://cincinnati.rivals.com/commitments" TargetMode="External"/><Relationship Id="rId1215" Type="http://schemas.openxmlformats.org/officeDocument/2006/relationships/hyperlink" Target="https://auburn.rivals.com/commitments" TargetMode="External"/><Relationship Id="rId1422" Type="http://schemas.openxmlformats.org/officeDocument/2006/relationships/hyperlink" Target="https://maryland.rivals.com/commitments/football/2018" TargetMode="External"/><Relationship Id="rId61" Type="http://schemas.openxmlformats.org/officeDocument/2006/relationships/hyperlink" Target="https://virginia.rivals.com/commitments" TargetMode="External"/><Relationship Id="rId571" Type="http://schemas.openxmlformats.org/officeDocument/2006/relationships/hyperlink" Target="https://usc.rivals.com/commitments" TargetMode="External"/><Relationship Id="rId669" Type="http://schemas.openxmlformats.org/officeDocument/2006/relationships/hyperlink" Target="https://floridastate.rivals.com/commitments" TargetMode="External"/><Relationship Id="rId876" Type="http://schemas.openxmlformats.org/officeDocument/2006/relationships/hyperlink" Target="https://iowa.rivals.com/commitments" TargetMode="External"/><Relationship Id="rId1299" Type="http://schemas.openxmlformats.org/officeDocument/2006/relationships/hyperlink" Target="https://uga.rivals.com/commitments/football/2017" TargetMode="External"/><Relationship Id="rId19" Type="http://schemas.openxmlformats.org/officeDocument/2006/relationships/hyperlink" Target="https://stanford.rivals.com/commitments" TargetMode="External"/><Relationship Id="rId224" Type="http://schemas.openxmlformats.org/officeDocument/2006/relationships/hyperlink" Target="https://louisville.rivals.com/commitments" TargetMode="External"/><Relationship Id="rId431" Type="http://schemas.openxmlformats.org/officeDocument/2006/relationships/hyperlink" Target="https://usf.rivals.com/commitments" TargetMode="External"/><Relationship Id="rId529" Type="http://schemas.openxmlformats.org/officeDocument/2006/relationships/hyperlink" Target="https://iowastate.rivals.com/commitments" TargetMode="External"/><Relationship Id="rId736" Type="http://schemas.openxmlformats.org/officeDocument/2006/relationships/hyperlink" Target="https://vanderbilt.rivals.com/commitments" TargetMode="External"/><Relationship Id="rId1061" Type="http://schemas.openxmlformats.org/officeDocument/2006/relationships/hyperlink" Target="https://arizonastate.rivals.com/commitments" TargetMode="External"/><Relationship Id="rId1159" Type="http://schemas.openxmlformats.org/officeDocument/2006/relationships/hyperlink" Target="https://virginiatech.rivals.com/commitments" TargetMode="External"/><Relationship Id="rId1366" Type="http://schemas.openxmlformats.org/officeDocument/2006/relationships/hyperlink" Target="https://eastcarolina.rivals.com/commitments/football/2017" TargetMode="External"/><Relationship Id="rId168" Type="http://schemas.openxmlformats.org/officeDocument/2006/relationships/hyperlink" Target="https://fau.rivals.com/commitments" TargetMode="External"/><Relationship Id="rId943" Type="http://schemas.openxmlformats.org/officeDocument/2006/relationships/hyperlink" Target="https://texas.rivals.com/commitments" TargetMode="External"/><Relationship Id="rId1019" Type="http://schemas.openxmlformats.org/officeDocument/2006/relationships/hyperlink" Target="https://northwestern.rivals.com/commitments" TargetMode="External"/><Relationship Id="rId72" Type="http://schemas.openxmlformats.org/officeDocument/2006/relationships/hyperlink" Target="https://sandiegostate.rivals.com/commitments" TargetMode="External"/><Relationship Id="rId375" Type="http://schemas.openxmlformats.org/officeDocument/2006/relationships/hyperlink" Target="https://rice.rivals.com/commitments" TargetMode="External"/><Relationship Id="rId582" Type="http://schemas.openxmlformats.org/officeDocument/2006/relationships/hyperlink" Target="https://bwi.rivals.com/commitments" TargetMode="External"/><Relationship Id="rId803" Type="http://schemas.openxmlformats.org/officeDocument/2006/relationships/hyperlink" Target="https://syracuse.rivals.com/commitments" TargetMode="External"/><Relationship Id="rId1226" Type="http://schemas.openxmlformats.org/officeDocument/2006/relationships/hyperlink" Target="https://floridastate.rivals.com/commitments" TargetMode="External"/><Relationship Id="rId1433" Type="http://schemas.openxmlformats.org/officeDocument/2006/relationships/hyperlink" Target="https://iowa.rivals.com/commitments/football/2018" TargetMode="External"/><Relationship Id="rId3" Type="http://schemas.openxmlformats.org/officeDocument/2006/relationships/hyperlink" Target="https://ohiostate.rivals.com/commitments" TargetMode="External"/><Relationship Id="rId235" Type="http://schemas.openxmlformats.org/officeDocument/2006/relationships/hyperlink" Target="https://kansasstate.rivals.com/commitments" TargetMode="External"/><Relationship Id="rId442" Type="http://schemas.openxmlformats.org/officeDocument/2006/relationships/hyperlink" Target="https://kansasstate.rivals.com/commitments" TargetMode="External"/><Relationship Id="rId887" Type="http://schemas.openxmlformats.org/officeDocument/2006/relationships/hyperlink" Target="https://mississippistate.rivals.com/commitments" TargetMode="External"/><Relationship Id="rId1072" Type="http://schemas.openxmlformats.org/officeDocument/2006/relationships/hyperlink" Target="https://oklahomastate.rivals.com/commitments" TargetMode="External"/><Relationship Id="rId302" Type="http://schemas.openxmlformats.org/officeDocument/2006/relationships/hyperlink" Target="https://washington.rivals.com/commitments" TargetMode="External"/><Relationship Id="rId747" Type="http://schemas.openxmlformats.org/officeDocument/2006/relationships/hyperlink" Target="https://unlv.rivals.com/commitments" TargetMode="External"/><Relationship Id="rId954" Type="http://schemas.openxmlformats.org/officeDocument/2006/relationships/hyperlink" Target="https://olemiss.rivals.com/commitments" TargetMode="External"/><Relationship Id="rId1377" Type="http://schemas.openxmlformats.org/officeDocument/2006/relationships/hyperlink" Target="https://tulsa.rivals.com/commitments/football/2017" TargetMode="External"/><Relationship Id="rId83" Type="http://schemas.openxmlformats.org/officeDocument/2006/relationships/hyperlink" Target="https://kansas.rivals.com/commitments" TargetMode="External"/><Relationship Id="rId179" Type="http://schemas.openxmlformats.org/officeDocument/2006/relationships/hyperlink" Target="https://army.rivals.com/commitments" TargetMode="External"/><Relationship Id="rId386" Type="http://schemas.openxmlformats.org/officeDocument/2006/relationships/hyperlink" Target="https://floridastate.rivals.com/commitments" TargetMode="External"/><Relationship Id="rId593" Type="http://schemas.openxmlformats.org/officeDocument/2006/relationships/hyperlink" Target="https://nebraska.rivals.com/commitments" TargetMode="External"/><Relationship Id="rId607" Type="http://schemas.openxmlformats.org/officeDocument/2006/relationships/hyperlink" Target="https://maryland.rivals.com/commitments" TargetMode="External"/><Relationship Id="rId814" Type="http://schemas.openxmlformats.org/officeDocument/2006/relationships/hyperlink" Target="https://wakeforest.rivals.com/commitments" TargetMode="External"/><Relationship Id="rId1237" Type="http://schemas.openxmlformats.org/officeDocument/2006/relationships/hyperlink" Target="https://maryland.rivals.com/commitments" TargetMode="External"/><Relationship Id="rId1444" Type="http://schemas.openxmlformats.org/officeDocument/2006/relationships/hyperlink" Target="https://colorado.rivals.com/commitments/football/2018" TargetMode="External"/><Relationship Id="rId246" Type="http://schemas.openxmlformats.org/officeDocument/2006/relationships/hyperlink" Target="https://rutgers.rivals.com/commitments" TargetMode="External"/><Relationship Id="rId453" Type="http://schemas.openxmlformats.org/officeDocument/2006/relationships/hyperlink" Target="https://wakeforest.rivals.com/commitments" TargetMode="External"/><Relationship Id="rId660" Type="http://schemas.openxmlformats.org/officeDocument/2006/relationships/hyperlink" Target="https://newmexicostate.rivals.com/commitments" TargetMode="External"/><Relationship Id="rId898" Type="http://schemas.openxmlformats.org/officeDocument/2006/relationships/hyperlink" Target="https://kansas.rivals.com/commitments" TargetMode="External"/><Relationship Id="rId1083" Type="http://schemas.openxmlformats.org/officeDocument/2006/relationships/hyperlink" Target="https://northwestern.rivals.com/commitments" TargetMode="External"/><Relationship Id="rId1290" Type="http://schemas.openxmlformats.org/officeDocument/2006/relationships/hyperlink" Target="https://tulsa.rivals.com/commitments" TargetMode="External"/><Relationship Id="rId1304" Type="http://schemas.openxmlformats.org/officeDocument/2006/relationships/hyperlink" Target="https://lsu.rivals.com/commitments/football/2017" TargetMode="External"/><Relationship Id="rId106" Type="http://schemas.openxmlformats.org/officeDocument/2006/relationships/hyperlink" Target="https://texas.rivals.com/commitments" TargetMode="External"/><Relationship Id="rId313" Type="http://schemas.openxmlformats.org/officeDocument/2006/relationships/hyperlink" Target="https://kentucky.rivals.com/commitments" TargetMode="External"/><Relationship Id="rId758" Type="http://schemas.openxmlformats.org/officeDocument/2006/relationships/hyperlink" Target="https://florida.rivals.com/commitments" TargetMode="External"/><Relationship Id="rId965" Type="http://schemas.openxmlformats.org/officeDocument/2006/relationships/hyperlink" Target="https://texastech.rivals.com/commitments" TargetMode="External"/><Relationship Id="rId1150" Type="http://schemas.openxmlformats.org/officeDocument/2006/relationships/hyperlink" Target="https://olemiss.rivals.com/commitments" TargetMode="External"/><Relationship Id="rId1388" Type="http://schemas.openxmlformats.org/officeDocument/2006/relationships/hyperlink" Target="https://northtexas.rivals.com/commitments/football/2017" TargetMode="External"/><Relationship Id="rId10" Type="http://schemas.openxmlformats.org/officeDocument/2006/relationships/hyperlink" Target="https://ucla.rivals.com/commitments" TargetMode="External"/><Relationship Id="rId94" Type="http://schemas.openxmlformats.org/officeDocument/2006/relationships/hyperlink" Target="https://troy.rivals.com/commitments" TargetMode="External"/><Relationship Id="rId397" Type="http://schemas.openxmlformats.org/officeDocument/2006/relationships/hyperlink" Target="https://tennessee.rivals.com/commitments" TargetMode="External"/><Relationship Id="rId520" Type="http://schemas.openxmlformats.org/officeDocument/2006/relationships/hyperlink" Target="https://maryland.rivals.com/commitments" TargetMode="External"/><Relationship Id="rId618" Type="http://schemas.openxmlformats.org/officeDocument/2006/relationships/hyperlink" Target="https://tcu.rivals.com/commitments" TargetMode="External"/><Relationship Id="rId825" Type="http://schemas.openxmlformats.org/officeDocument/2006/relationships/hyperlink" Target="https://marshall.rivals.com/commitments" TargetMode="External"/><Relationship Id="rId1248" Type="http://schemas.openxmlformats.org/officeDocument/2006/relationships/hyperlink" Target="https://ohiostate.rivals.com/commitments" TargetMode="External"/><Relationship Id="rId1455" Type="http://schemas.openxmlformats.org/officeDocument/2006/relationships/hyperlink" Target="https://houston.rivals.com/commitments/football/2018" TargetMode="External"/><Relationship Id="rId257" Type="http://schemas.openxmlformats.org/officeDocument/2006/relationships/hyperlink" Target="https://washingtonstate.rivals.com/commitments" TargetMode="External"/><Relationship Id="rId464" Type="http://schemas.openxmlformats.org/officeDocument/2006/relationships/hyperlink" Target="https://kentstate.rivals.com/commitments" TargetMode="External"/><Relationship Id="rId1010" Type="http://schemas.openxmlformats.org/officeDocument/2006/relationships/hyperlink" Target="https://boisestate.rivals.com/commitments" TargetMode="External"/><Relationship Id="rId1094" Type="http://schemas.openxmlformats.org/officeDocument/2006/relationships/hyperlink" Target="https://georgiatech.rivals.com/commitments" TargetMode="External"/><Relationship Id="rId1108" Type="http://schemas.openxmlformats.org/officeDocument/2006/relationships/hyperlink" Target="https://middletennessee.rivals.com/commitments" TargetMode="External"/><Relationship Id="rId1315" Type="http://schemas.openxmlformats.org/officeDocument/2006/relationships/hyperlink" Target="https://stanford.rivals.com/commitments/football/2017" TargetMode="External"/><Relationship Id="rId117" Type="http://schemas.openxmlformats.org/officeDocument/2006/relationships/hyperlink" Target="https://florida.rivals.com/commitments" TargetMode="External"/><Relationship Id="rId671" Type="http://schemas.openxmlformats.org/officeDocument/2006/relationships/hyperlink" Target="https://northcarolina.rivals.com/commitments" TargetMode="External"/><Relationship Id="rId769" Type="http://schemas.openxmlformats.org/officeDocument/2006/relationships/hyperlink" Target="https://texas.rivals.com/commitments" TargetMode="External"/><Relationship Id="rId976" Type="http://schemas.openxmlformats.org/officeDocument/2006/relationships/hyperlink" Target="https://kentucky.rivals.com/commitments" TargetMode="External"/><Relationship Id="rId1399" Type="http://schemas.openxmlformats.org/officeDocument/2006/relationships/hyperlink" Target="https://miami.rivals.com/commitments/football/2018" TargetMode="External"/><Relationship Id="rId324" Type="http://schemas.openxmlformats.org/officeDocument/2006/relationships/hyperlink" Target="https://missouri.rivals.com/commitments" TargetMode="External"/><Relationship Id="rId531" Type="http://schemas.openxmlformats.org/officeDocument/2006/relationships/hyperlink" Target="https://boisestate.rivals.com/commitments" TargetMode="External"/><Relationship Id="rId629" Type="http://schemas.openxmlformats.org/officeDocument/2006/relationships/hyperlink" Target="https://memphis.rivals.com/commitments" TargetMode="External"/><Relationship Id="rId1161" Type="http://schemas.openxmlformats.org/officeDocument/2006/relationships/hyperlink" Target="https://nebraska.rivals.com/commitments" TargetMode="External"/><Relationship Id="rId1259" Type="http://schemas.openxmlformats.org/officeDocument/2006/relationships/hyperlink" Target="https://ucf.rivals.com/commitments" TargetMode="External"/><Relationship Id="rId1466" Type="http://schemas.openxmlformats.org/officeDocument/2006/relationships/hyperlink" Target="https://texastech.rivals.com/commitments/football/2018" TargetMode="External"/><Relationship Id="rId836" Type="http://schemas.openxmlformats.org/officeDocument/2006/relationships/hyperlink" Target="https://nevada.rivals.com/commitments" TargetMode="External"/><Relationship Id="rId1021" Type="http://schemas.openxmlformats.org/officeDocument/2006/relationships/hyperlink" Target="https://fresnostate.rivals.com/commitments" TargetMode="External"/><Relationship Id="rId1119" Type="http://schemas.openxmlformats.org/officeDocument/2006/relationships/hyperlink" Target="https://kentstate.rivals.com/commitments" TargetMode="External"/><Relationship Id="rId903" Type="http://schemas.openxmlformats.org/officeDocument/2006/relationships/hyperlink" Target="https://southernmiss.rivals.com/commitments" TargetMode="External"/><Relationship Id="rId1326" Type="http://schemas.openxmlformats.org/officeDocument/2006/relationships/hyperlink" Target="https://northcarolina.rivals.com/commitments/football/2017" TargetMode="External"/><Relationship Id="rId32" Type="http://schemas.openxmlformats.org/officeDocument/2006/relationships/hyperlink" Target="https://arkansas.rivals.com/commitments" TargetMode="External"/><Relationship Id="rId181" Type="http://schemas.openxmlformats.org/officeDocument/2006/relationships/hyperlink" Target="https://houston.rivals.com/commitments" TargetMode="External"/><Relationship Id="rId279" Type="http://schemas.openxmlformats.org/officeDocument/2006/relationships/hyperlink" Target="https://newmexico.rivals.com/commitments" TargetMode="External"/><Relationship Id="rId486" Type="http://schemas.openxmlformats.org/officeDocument/2006/relationships/hyperlink" Target="https://notredame.rivals.com/commitments" TargetMode="External"/><Relationship Id="rId693" Type="http://schemas.openxmlformats.org/officeDocument/2006/relationships/hyperlink" Target="https://usf.rivals.com/commitments" TargetMode="External"/><Relationship Id="rId139" Type="http://schemas.openxmlformats.org/officeDocument/2006/relationships/hyperlink" Target="https://vanderbilt.rivals.com/commitments" TargetMode="External"/><Relationship Id="rId346" Type="http://schemas.openxmlformats.org/officeDocument/2006/relationships/hyperlink" Target="https://boisestate.rivals.com/commitments" TargetMode="External"/><Relationship Id="rId553" Type="http://schemas.openxmlformats.org/officeDocument/2006/relationships/hyperlink" Target="https://washingtonstate.rivals.com/commitments" TargetMode="External"/><Relationship Id="rId760" Type="http://schemas.openxmlformats.org/officeDocument/2006/relationships/hyperlink" Target="https://miami.rivals.com/commitments" TargetMode="External"/><Relationship Id="rId998" Type="http://schemas.openxmlformats.org/officeDocument/2006/relationships/hyperlink" Target="https://southernmiss.rivals.com/commitments" TargetMode="External"/><Relationship Id="rId1183" Type="http://schemas.openxmlformats.org/officeDocument/2006/relationships/hyperlink" Target="https://tulsa.rivals.com/commitments" TargetMode="External"/><Relationship Id="rId1390" Type="http://schemas.openxmlformats.org/officeDocument/2006/relationships/hyperlink" Target="https://newmexico.rivals.com/commitments/football/2017" TargetMode="External"/><Relationship Id="rId206" Type="http://schemas.openxmlformats.org/officeDocument/2006/relationships/hyperlink" Target="https://kentucky.rivals.com/commitments" TargetMode="External"/><Relationship Id="rId413" Type="http://schemas.openxmlformats.org/officeDocument/2006/relationships/hyperlink" Target="https://oklahomastate.rivals.com/commitments" TargetMode="External"/><Relationship Id="rId858" Type="http://schemas.openxmlformats.org/officeDocument/2006/relationships/hyperlink" Target="https://alabama.rivals.com/commitments" TargetMode="External"/><Relationship Id="rId1043" Type="http://schemas.openxmlformats.org/officeDocument/2006/relationships/hyperlink" Target="https://virginiatech.rivals.com/commitments" TargetMode="External"/><Relationship Id="rId1488" Type="http://schemas.openxmlformats.org/officeDocument/2006/relationships/hyperlink" Target="https://troy.rivals.com/commitments/football/2018" TargetMode="External"/><Relationship Id="rId620" Type="http://schemas.openxmlformats.org/officeDocument/2006/relationships/hyperlink" Target="https://louisville.rivals.com/commitments" TargetMode="External"/><Relationship Id="rId718" Type="http://schemas.openxmlformats.org/officeDocument/2006/relationships/hyperlink" Target="https://southernmiss.rivals.com/commitments" TargetMode="External"/><Relationship Id="rId925" Type="http://schemas.openxmlformats.org/officeDocument/2006/relationships/hyperlink" Target="https://arkansasstate.rivals.com/commitments" TargetMode="External"/><Relationship Id="rId1250" Type="http://schemas.openxmlformats.org/officeDocument/2006/relationships/hyperlink" Target="https://iowa.rivals.com/commitments" TargetMode="External"/><Relationship Id="rId1348" Type="http://schemas.openxmlformats.org/officeDocument/2006/relationships/hyperlink" Target="https://westvirginia.rivals.com/commitments/football/2017" TargetMode="External"/><Relationship Id="rId1110" Type="http://schemas.openxmlformats.org/officeDocument/2006/relationships/hyperlink" Target="https://marshall.rivals.com/commitments" TargetMode="External"/><Relationship Id="rId1208" Type="http://schemas.openxmlformats.org/officeDocument/2006/relationships/hyperlink" Target="https://oklahoma.rivals.com/commitments" TargetMode="External"/><Relationship Id="rId1415" Type="http://schemas.openxmlformats.org/officeDocument/2006/relationships/hyperlink" Target="https://virginiatech.rivals.com/commitments/football/2018" TargetMode="External"/><Relationship Id="rId54" Type="http://schemas.openxmlformats.org/officeDocument/2006/relationships/hyperlink" Target="https://vanderbilt.rivals.com/commitments" TargetMode="External"/><Relationship Id="rId270" Type="http://schemas.openxmlformats.org/officeDocument/2006/relationships/hyperlink" Target="https://tulane.rivals.com/commitments" TargetMode="External"/><Relationship Id="rId130" Type="http://schemas.openxmlformats.org/officeDocument/2006/relationships/hyperlink" Target="https://ncstate.rivals.com/commitments" TargetMode="External"/><Relationship Id="rId368" Type="http://schemas.openxmlformats.org/officeDocument/2006/relationships/hyperlink" Target="https://temple.rivals.com/commitments" TargetMode="External"/><Relationship Id="rId575" Type="http://schemas.openxmlformats.org/officeDocument/2006/relationships/hyperlink" Target="https://alabama.rivals.com/commitments" TargetMode="External"/><Relationship Id="rId782" Type="http://schemas.openxmlformats.org/officeDocument/2006/relationships/hyperlink" Target="https://kansasstate.rivals.com/commitments" TargetMode="External"/><Relationship Id="rId228" Type="http://schemas.openxmlformats.org/officeDocument/2006/relationships/hyperlink" Target="https://westvirginia.rivals.com/commitments" TargetMode="External"/><Relationship Id="rId435" Type="http://schemas.openxmlformats.org/officeDocument/2006/relationships/hyperlink" Target="https://bwi.rivals.com/commitments" TargetMode="External"/><Relationship Id="rId642" Type="http://schemas.openxmlformats.org/officeDocument/2006/relationships/hyperlink" Target="https://wakeforest.rivals.com/commitments" TargetMode="External"/><Relationship Id="rId1065" Type="http://schemas.openxmlformats.org/officeDocument/2006/relationships/hyperlink" Target="https://kansasstate.rivals.com/commitments" TargetMode="External"/><Relationship Id="rId1272" Type="http://schemas.openxmlformats.org/officeDocument/2006/relationships/hyperlink" Target="https://michiganstate.rivals.com/commitments" TargetMode="External"/><Relationship Id="rId502" Type="http://schemas.openxmlformats.org/officeDocument/2006/relationships/hyperlink" Target="https://tcu.rivals.com/commitments" TargetMode="External"/><Relationship Id="rId947" Type="http://schemas.openxmlformats.org/officeDocument/2006/relationships/hyperlink" Target="https://notredame.rivals.com/commitments" TargetMode="External"/><Relationship Id="rId1132" Type="http://schemas.openxmlformats.org/officeDocument/2006/relationships/hyperlink" Target="https://tamu.rivals.com/commitments" TargetMode="External"/><Relationship Id="rId76" Type="http://schemas.openxmlformats.org/officeDocument/2006/relationships/hyperlink" Target="https://kansasstate.rivals.com/commitments" TargetMode="External"/><Relationship Id="rId807" Type="http://schemas.openxmlformats.org/officeDocument/2006/relationships/hyperlink" Target="https://oregonstate.rivals.com/commitments" TargetMode="External"/><Relationship Id="rId1437" Type="http://schemas.openxmlformats.org/officeDocument/2006/relationships/hyperlink" Target="https://cal.rivals.com/commitments/football/2018" TargetMode="External"/><Relationship Id="rId292" Type="http://schemas.openxmlformats.org/officeDocument/2006/relationships/hyperlink" Target="https://ucla.rivals.com/commitments" TargetMode="External"/><Relationship Id="rId597" Type="http://schemas.openxmlformats.org/officeDocument/2006/relationships/hyperlink" Target="https://stanford.rivals.com/commitments" TargetMode="External"/><Relationship Id="rId152" Type="http://schemas.openxmlformats.org/officeDocument/2006/relationships/hyperlink" Target="https://usf.rivals.com/commitments" TargetMode="External"/><Relationship Id="rId457" Type="http://schemas.openxmlformats.org/officeDocument/2006/relationships/hyperlink" Target="https://eastcarolina.rivals.com/commitments" TargetMode="External"/><Relationship Id="rId1087" Type="http://schemas.openxmlformats.org/officeDocument/2006/relationships/hyperlink" Target="https://syracuse.rivals.com/commitments" TargetMode="External"/><Relationship Id="rId1294" Type="http://schemas.openxmlformats.org/officeDocument/2006/relationships/hyperlink" Target="https://ulm.rivals.com/commitments" TargetMode="External"/><Relationship Id="rId664" Type="http://schemas.openxmlformats.org/officeDocument/2006/relationships/hyperlink" Target="https://lsu.rivals.com/commitments" TargetMode="External"/><Relationship Id="rId871" Type="http://schemas.openxmlformats.org/officeDocument/2006/relationships/hyperlink" Target="https://westvirginia.rivals.com/commitments" TargetMode="External"/><Relationship Id="rId969" Type="http://schemas.openxmlformats.org/officeDocument/2006/relationships/hyperlink" Target="https://maryland.rivals.com/commitments" TargetMode="External"/><Relationship Id="rId317" Type="http://schemas.openxmlformats.org/officeDocument/2006/relationships/hyperlink" Target="https://maryland.rivals.com/commitments" TargetMode="External"/><Relationship Id="rId524" Type="http://schemas.openxmlformats.org/officeDocument/2006/relationships/hyperlink" Target="https://westvirginia.rivals.com/commitments" TargetMode="External"/><Relationship Id="rId731" Type="http://schemas.openxmlformats.org/officeDocument/2006/relationships/hyperlink" Target="https://uab.rivals.com/commitments" TargetMode="External"/><Relationship Id="rId1154" Type="http://schemas.openxmlformats.org/officeDocument/2006/relationships/hyperlink" Target="https://westernmichigan.rivals.com/commitments" TargetMode="External"/><Relationship Id="rId1361" Type="http://schemas.openxmlformats.org/officeDocument/2006/relationships/hyperlink" Target="https://indiana.rivals.com/commitments/football/2017" TargetMode="External"/><Relationship Id="rId1459" Type="http://schemas.openxmlformats.org/officeDocument/2006/relationships/hyperlink" Target="https://tulane.rivals.com/commitments/football/2018" TargetMode="External"/><Relationship Id="rId98" Type="http://schemas.openxmlformats.org/officeDocument/2006/relationships/hyperlink" Target="https://clemson.rivals.com/commitments" TargetMode="External"/><Relationship Id="rId829" Type="http://schemas.openxmlformats.org/officeDocument/2006/relationships/hyperlink" Target="https://arkansasstate.rivals.com/commitments" TargetMode="External"/><Relationship Id="rId1014" Type="http://schemas.openxmlformats.org/officeDocument/2006/relationships/hyperlink" Target="https://wakeforest.rivals.com/commitments" TargetMode="External"/><Relationship Id="rId1221" Type="http://schemas.openxmlformats.org/officeDocument/2006/relationships/hyperlink" Target="https://michigan.rivals.com/commitments" TargetMode="External"/><Relationship Id="rId1319" Type="http://schemas.openxmlformats.org/officeDocument/2006/relationships/hyperlink" Target="https://washington.rivals.com/commitments/football/2017" TargetMode="External"/><Relationship Id="rId25" Type="http://schemas.openxmlformats.org/officeDocument/2006/relationships/hyperlink" Target="https://mississippistate.rivals.com/commitments" TargetMode="External"/><Relationship Id="rId174" Type="http://schemas.openxmlformats.org/officeDocument/2006/relationships/hyperlink" Target="https://smu.rivals.com/commitments" TargetMode="External"/><Relationship Id="rId381" Type="http://schemas.openxmlformats.org/officeDocument/2006/relationships/hyperlink" Target="https://alabama.rivals.com/commitments" TargetMode="External"/><Relationship Id="rId241" Type="http://schemas.openxmlformats.org/officeDocument/2006/relationships/hyperlink" Target="https://syracuse.rivals.com/commitments" TargetMode="External"/><Relationship Id="rId479" Type="http://schemas.openxmlformats.org/officeDocument/2006/relationships/hyperlink" Target="https://usc.rivals.com/commitments" TargetMode="External"/><Relationship Id="rId686" Type="http://schemas.openxmlformats.org/officeDocument/2006/relationships/hyperlink" Target="https://temple.rivals.com/commitments" TargetMode="External"/><Relationship Id="rId893" Type="http://schemas.openxmlformats.org/officeDocument/2006/relationships/hyperlink" Target="https://arizonastate.rivals.com/commitments" TargetMode="External"/><Relationship Id="rId339" Type="http://schemas.openxmlformats.org/officeDocument/2006/relationships/hyperlink" Target="https://northwestern.rivals.com/commitments" TargetMode="External"/><Relationship Id="rId546" Type="http://schemas.openxmlformats.org/officeDocument/2006/relationships/hyperlink" Target="https://toledo.rivals.com/commitments" TargetMode="External"/><Relationship Id="rId753" Type="http://schemas.openxmlformats.org/officeDocument/2006/relationships/hyperlink" Target="https://fau.rivals.com/commitments" TargetMode="External"/><Relationship Id="rId1176" Type="http://schemas.openxmlformats.org/officeDocument/2006/relationships/hyperlink" Target="https://eastcarolina.rivals.com/commitments" TargetMode="External"/><Relationship Id="rId1383" Type="http://schemas.openxmlformats.org/officeDocument/2006/relationships/hyperlink" Target="https://marshall.rivals.com/commitments/football/2017" TargetMode="External"/><Relationship Id="rId101" Type="http://schemas.openxmlformats.org/officeDocument/2006/relationships/hyperlink" Target="https://auburn.rivals.com/commitments" TargetMode="External"/><Relationship Id="rId406" Type="http://schemas.openxmlformats.org/officeDocument/2006/relationships/hyperlink" Target="https://nebraska.rivals.com/commitments" TargetMode="External"/><Relationship Id="rId960" Type="http://schemas.openxmlformats.org/officeDocument/2006/relationships/hyperlink" Target="https://nebraska.rivals.com/commitments" TargetMode="External"/><Relationship Id="rId1036" Type="http://schemas.openxmlformats.org/officeDocument/2006/relationships/hyperlink" Target="https://miami.rivals.com/commitments" TargetMode="External"/><Relationship Id="rId1243" Type="http://schemas.openxmlformats.org/officeDocument/2006/relationships/hyperlink" Target="https://ucla.rivals.com/commitments" TargetMode="External"/><Relationship Id="rId613" Type="http://schemas.openxmlformats.org/officeDocument/2006/relationships/hyperlink" Target="https://texastech.rivals.com/commitments" TargetMode="External"/><Relationship Id="rId820" Type="http://schemas.openxmlformats.org/officeDocument/2006/relationships/hyperlink" Target="https://duke.rivals.com/commitments" TargetMode="External"/><Relationship Id="rId918" Type="http://schemas.openxmlformats.org/officeDocument/2006/relationships/hyperlink" Target="https://toledo.rivals.com/commitments" TargetMode="External"/><Relationship Id="rId1450" Type="http://schemas.openxmlformats.org/officeDocument/2006/relationships/hyperlink" Target="https://stanford.rivals.com/commitments/football/2018" TargetMode="External"/><Relationship Id="rId1103" Type="http://schemas.openxmlformats.org/officeDocument/2006/relationships/hyperlink" Target="https://ucf.rivals.com/commitments" TargetMode="External"/><Relationship Id="rId1310" Type="http://schemas.openxmlformats.org/officeDocument/2006/relationships/hyperlink" Target="https://auburn.rivals.com/commitments/football/2017" TargetMode="External"/><Relationship Id="rId1408" Type="http://schemas.openxmlformats.org/officeDocument/2006/relationships/hyperlink" Target="https://washington.rivals.com/commitments/football/2018" TargetMode="External"/><Relationship Id="rId47" Type="http://schemas.openxmlformats.org/officeDocument/2006/relationships/hyperlink" Target="https://texastech.rivals.com/commitments" TargetMode="External"/><Relationship Id="rId196" Type="http://schemas.openxmlformats.org/officeDocument/2006/relationships/hyperlink" Target="https://florida.rivals.com/commitments" TargetMode="External"/><Relationship Id="rId263" Type="http://schemas.openxmlformats.org/officeDocument/2006/relationships/hyperlink" Target="https://eastcarolina.rivals.com/commitments" TargetMode="External"/><Relationship Id="rId470" Type="http://schemas.openxmlformats.org/officeDocument/2006/relationships/hyperlink" Target="https://iowastate.rivals.com/commitments" TargetMode="External"/><Relationship Id="rId123" Type="http://schemas.openxmlformats.org/officeDocument/2006/relationships/hyperlink" Target="https://northcarolina.rivals.com/commitments" TargetMode="External"/><Relationship Id="rId330" Type="http://schemas.openxmlformats.org/officeDocument/2006/relationships/hyperlink" Target="https://ncstate.rivals.com/commitments" TargetMode="External"/><Relationship Id="rId568" Type="http://schemas.openxmlformats.org/officeDocument/2006/relationships/hyperlink" Target="https://rice.rivals.com/commitments" TargetMode="External"/><Relationship Id="rId775" Type="http://schemas.openxmlformats.org/officeDocument/2006/relationships/hyperlink" Target="https://auburn.rivals.com/commitments" TargetMode="External"/><Relationship Id="rId982" Type="http://schemas.openxmlformats.org/officeDocument/2006/relationships/hyperlink" Target="https://rutgers.rivals.com/commitments" TargetMode="External"/><Relationship Id="rId1198" Type="http://schemas.openxmlformats.org/officeDocument/2006/relationships/hyperlink" Target="https://southernmiss.rivals.com/commitments" TargetMode="External"/><Relationship Id="rId428" Type="http://schemas.openxmlformats.org/officeDocument/2006/relationships/hyperlink" Target="https://westernmichigan.rivals.com/commitments" TargetMode="External"/><Relationship Id="rId635" Type="http://schemas.openxmlformats.org/officeDocument/2006/relationships/hyperlink" Target="https://usf.rivals.com/commitments" TargetMode="External"/><Relationship Id="rId842" Type="http://schemas.openxmlformats.org/officeDocument/2006/relationships/hyperlink" Target="https://washingtonstate.rivals.com/commitments" TargetMode="External"/><Relationship Id="rId1058" Type="http://schemas.openxmlformats.org/officeDocument/2006/relationships/hyperlink" Target="https://purdue.rivals.com/commitments" TargetMode="External"/><Relationship Id="rId1265" Type="http://schemas.openxmlformats.org/officeDocument/2006/relationships/hyperlink" Target="https://indiana.rivals.com/commitments" TargetMode="External"/><Relationship Id="rId1472" Type="http://schemas.openxmlformats.org/officeDocument/2006/relationships/hyperlink" Target="https://toledo.rivals.com/commitments/football/2018" TargetMode="External"/><Relationship Id="rId702" Type="http://schemas.openxmlformats.org/officeDocument/2006/relationships/hyperlink" Target="https://rutgers.rivals.com/commitments" TargetMode="External"/><Relationship Id="rId1125" Type="http://schemas.openxmlformats.org/officeDocument/2006/relationships/hyperlink" Target="https://miami.rivals.com/commitments" TargetMode="External"/><Relationship Id="rId1332" Type="http://schemas.openxmlformats.org/officeDocument/2006/relationships/hyperlink" Target="https://oklahomastate.rivals.com/commitments/football/2017" TargetMode="External"/><Relationship Id="rId69" Type="http://schemas.openxmlformats.org/officeDocument/2006/relationships/hyperlink" Target="https://georgiatech.rivals.com/commitments" TargetMode="External"/><Relationship Id="rId285" Type="http://schemas.openxmlformats.org/officeDocument/2006/relationships/hyperlink" Target="https://alabama.rivals.com/commitments" TargetMode="External"/><Relationship Id="rId492" Type="http://schemas.openxmlformats.org/officeDocument/2006/relationships/hyperlink" Target="https://northcarolina.rivals.com/commitments" TargetMode="External"/><Relationship Id="rId797" Type="http://schemas.openxmlformats.org/officeDocument/2006/relationships/hyperlink" Target="https://westvirginia.rivals.com/commitments" TargetMode="External"/><Relationship Id="rId145" Type="http://schemas.openxmlformats.org/officeDocument/2006/relationships/hyperlink" Target="https://michigan.rivals.com/commitments" TargetMode="External"/><Relationship Id="rId352" Type="http://schemas.openxmlformats.org/officeDocument/2006/relationships/hyperlink" Target="https://syracuse.rivals.com/commitments" TargetMode="External"/><Relationship Id="rId1287" Type="http://schemas.openxmlformats.org/officeDocument/2006/relationships/hyperlink" Target="https://troy.rivals.com/commitments" TargetMode="External"/><Relationship Id="rId212" Type="http://schemas.openxmlformats.org/officeDocument/2006/relationships/hyperlink" Target="https://northcarolina.rivals.com/commitments" TargetMode="External"/><Relationship Id="rId657" Type="http://schemas.openxmlformats.org/officeDocument/2006/relationships/hyperlink" Target="https://boisestate.rivals.com/commitments" TargetMode="External"/><Relationship Id="rId864" Type="http://schemas.openxmlformats.org/officeDocument/2006/relationships/hyperlink" Target="https://clemson.rivals.com/commitments" TargetMode="External"/><Relationship Id="rId517" Type="http://schemas.openxmlformats.org/officeDocument/2006/relationships/hyperlink" Target="https://wisconsin.rivals.com/commitments" TargetMode="External"/><Relationship Id="rId724" Type="http://schemas.openxmlformats.org/officeDocument/2006/relationships/hyperlink" Target="https://indiana.rivals.com/commitments" TargetMode="External"/><Relationship Id="rId931" Type="http://schemas.openxmlformats.org/officeDocument/2006/relationships/hyperlink" Target="https://nevada.rivals.com/commitments" TargetMode="External"/><Relationship Id="rId1147" Type="http://schemas.openxmlformats.org/officeDocument/2006/relationships/hyperlink" Target="https://stanford.rivals.com/commitments" TargetMode="External"/><Relationship Id="rId1354" Type="http://schemas.openxmlformats.org/officeDocument/2006/relationships/hyperlink" Target="https://syracuse.rivals.com/commitments/football/2017" TargetMode="External"/><Relationship Id="rId60" Type="http://schemas.openxmlformats.org/officeDocument/2006/relationships/hyperlink" Target="https://temple.rivals.com/commitments" TargetMode="External"/><Relationship Id="rId1007" Type="http://schemas.openxmlformats.org/officeDocument/2006/relationships/hyperlink" Target="https://baylor.rivals.com/commitments" TargetMode="External"/><Relationship Id="rId1214" Type="http://schemas.openxmlformats.org/officeDocument/2006/relationships/hyperlink" Target="https://tamu.rivals.com/commitments" TargetMode="External"/><Relationship Id="rId1421" Type="http://schemas.openxmlformats.org/officeDocument/2006/relationships/hyperlink" Target="https://tcu.rivals.com/commitments/football/2018" TargetMode="External"/><Relationship Id="rId18" Type="http://schemas.openxmlformats.org/officeDocument/2006/relationships/hyperlink" Target="https://michiganstate.rivals.com/commitments" TargetMode="External"/><Relationship Id="rId167" Type="http://schemas.openxmlformats.org/officeDocument/2006/relationships/hyperlink" Target="https://marshall.rivals.com/commitments" TargetMode="External"/><Relationship Id="rId374" Type="http://schemas.openxmlformats.org/officeDocument/2006/relationships/hyperlink" Target="https://middletennessee.rivals.com/commitments" TargetMode="External"/><Relationship Id="rId581" Type="http://schemas.openxmlformats.org/officeDocument/2006/relationships/hyperlink" Target="https://cal.rivals.com/commitments" TargetMode="External"/><Relationship Id="rId234" Type="http://schemas.openxmlformats.org/officeDocument/2006/relationships/hyperlink" Target="https://cal.rivals.com/commitments" TargetMode="External"/><Relationship Id="rId679" Type="http://schemas.openxmlformats.org/officeDocument/2006/relationships/hyperlink" Target="https://michiganstate.rivals.com/commitments" TargetMode="External"/><Relationship Id="rId886" Type="http://schemas.openxmlformats.org/officeDocument/2006/relationships/hyperlink" Target="https://kansasstate.rivals.com/commitments" TargetMode="External"/><Relationship Id="rId2" Type="http://schemas.openxmlformats.org/officeDocument/2006/relationships/hyperlink" Target="https://floridastate.rivals.com/commitments" TargetMode="External"/><Relationship Id="rId441" Type="http://schemas.openxmlformats.org/officeDocument/2006/relationships/hyperlink" Target="https://wisconsin.rivals.com/commitments" TargetMode="External"/><Relationship Id="rId539" Type="http://schemas.openxmlformats.org/officeDocument/2006/relationships/hyperlink" Target="https://sandiegostate.rivals.com/commitments" TargetMode="External"/><Relationship Id="rId746" Type="http://schemas.openxmlformats.org/officeDocument/2006/relationships/hyperlink" Target="https://nevada.rivals.com/commitments" TargetMode="External"/><Relationship Id="rId1071" Type="http://schemas.openxmlformats.org/officeDocument/2006/relationships/hyperlink" Target="https://stanford.rivals.com/commitments" TargetMode="External"/><Relationship Id="rId1169" Type="http://schemas.openxmlformats.org/officeDocument/2006/relationships/hyperlink" Target="https://newmexico.rivals.com/commitments" TargetMode="External"/><Relationship Id="rId1376" Type="http://schemas.openxmlformats.org/officeDocument/2006/relationships/hyperlink" Target="https://toledo.rivals.com/commitments/football/2017" TargetMode="External"/><Relationship Id="rId301" Type="http://schemas.openxmlformats.org/officeDocument/2006/relationships/hyperlink" Target="https://nebraska.rivals.com/commitments" TargetMode="External"/><Relationship Id="rId953" Type="http://schemas.openxmlformats.org/officeDocument/2006/relationships/hyperlink" Target="https://miami.rivals.com/commitments" TargetMode="External"/><Relationship Id="rId1029" Type="http://schemas.openxmlformats.org/officeDocument/2006/relationships/hyperlink" Target="https://houston.rivals.com/commitments" TargetMode="External"/><Relationship Id="rId1236" Type="http://schemas.openxmlformats.org/officeDocument/2006/relationships/hyperlink" Target="https://purdue.rivals.com/commitments" TargetMode="External"/><Relationship Id="rId82" Type="http://schemas.openxmlformats.org/officeDocument/2006/relationships/hyperlink" Target="https://fau.rivals.com/commitments" TargetMode="External"/><Relationship Id="rId606" Type="http://schemas.openxmlformats.org/officeDocument/2006/relationships/hyperlink" Target="https://arizonastate.rivals.com/commitments" TargetMode="External"/><Relationship Id="rId813" Type="http://schemas.openxmlformats.org/officeDocument/2006/relationships/hyperlink" Target="https://fresnostate.rivals.com/commitments" TargetMode="External"/><Relationship Id="rId1443" Type="http://schemas.openxmlformats.org/officeDocument/2006/relationships/hyperlink" Target="https://illinois.rivals.com/commitments/football/2018" TargetMode="External"/><Relationship Id="rId1303" Type="http://schemas.openxmlformats.org/officeDocument/2006/relationships/hyperlink" Target="https://oklahoma.rivals.com/commitments/football/2017" TargetMode="External"/><Relationship Id="rId189" Type="http://schemas.openxmlformats.org/officeDocument/2006/relationships/hyperlink" Target="https://alabama.rivals.com/commitments" TargetMode="External"/><Relationship Id="rId396" Type="http://schemas.openxmlformats.org/officeDocument/2006/relationships/hyperlink" Target="https://oregon.rivals.com/commitments" TargetMode="External"/><Relationship Id="rId256" Type="http://schemas.openxmlformats.org/officeDocument/2006/relationships/hyperlink" Target="https://northwestern.rivals.com/commitments" TargetMode="External"/><Relationship Id="rId463" Type="http://schemas.openxmlformats.org/officeDocument/2006/relationships/hyperlink" Target="https://tulane.rivals.com/commitments" TargetMode="External"/><Relationship Id="rId670" Type="http://schemas.openxmlformats.org/officeDocument/2006/relationships/hyperlink" Target="https://michigan.rivals.com/commitments" TargetMode="External"/><Relationship Id="rId1093" Type="http://schemas.openxmlformats.org/officeDocument/2006/relationships/hyperlink" Target="https://tulsa.rivals.com/commitments" TargetMode="External"/><Relationship Id="rId116" Type="http://schemas.openxmlformats.org/officeDocument/2006/relationships/hyperlink" Target="https://michiganstate.rivals.com/commitments" TargetMode="External"/><Relationship Id="rId323" Type="http://schemas.openxmlformats.org/officeDocument/2006/relationships/hyperlink" Target="https://northcarolina.rivals.com/commitments" TargetMode="External"/><Relationship Id="rId530" Type="http://schemas.openxmlformats.org/officeDocument/2006/relationships/hyperlink" Target="https://minnesota.rivals.com/commitments" TargetMode="External"/><Relationship Id="rId768" Type="http://schemas.openxmlformats.org/officeDocument/2006/relationships/hyperlink" Target="https://ucla.rivals.com/commitments" TargetMode="External"/><Relationship Id="rId975" Type="http://schemas.openxmlformats.org/officeDocument/2006/relationships/hyperlink" Target="https://washington.rivals.com/commitments" TargetMode="External"/><Relationship Id="rId1160" Type="http://schemas.openxmlformats.org/officeDocument/2006/relationships/hyperlink" Target="https://usf.rivals.com/commitments" TargetMode="External"/><Relationship Id="rId1398" Type="http://schemas.openxmlformats.org/officeDocument/2006/relationships/hyperlink" Target="https://bwi.rivals.com/commitments/football/2018" TargetMode="External"/><Relationship Id="rId628" Type="http://schemas.openxmlformats.org/officeDocument/2006/relationships/hyperlink" Target="https://ucf.rivals.com/commitments" TargetMode="External"/><Relationship Id="rId835" Type="http://schemas.openxmlformats.org/officeDocument/2006/relationships/hyperlink" Target="https://indiana.rivals.com/commitments" TargetMode="External"/><Relationship Id="rId1258" Type="http://schemas.openxmlformats.org/officeDocument/2006/relationships/hyperlink" Target="https://oregonstate.rivals.com/commitments" TargetMode="External"/><Relationship Id="rId1465" Type="http://schemas.openxmlformats.org/officeDocument/2006/relationships/hyperlink" Target="https://marshall.rivals.com/commitments/football/2018" TargetMode="External"/><Relationship Id="rId1020" Type="http://schemas.openxmlformats.org/officeDocument/2006/relationships/hyperlink" Target="https://rice.rivals.com/commitments" TargetMode="External"/><Relationship Id="rId1118" Type="http://schemas.openxmlformats.org/officeDocument/2006/relationships/hyperlink" Target="https://houston.rivals.com/commitments" TargetMode="External"/><Relationship Id="rId1325" Type="http://schemas.openxmlformats.org/officeDocument/2006/relationships/hyperlink" Target="https://louisville.rivals.com/commitments/football/2017" TargetMode="External"/><Relationship Id="rId902" Type="http://schemas.openxmlformats.org/officeDocument/2006/relationships/hyperlink" Target="https://kentucky.rivals.com/commitments" TargetMode="External"/><Relationship Id="rId31" Type="http://schemas.openxmlformats.org/officeDocument/2006/relationships/hyperlink" Target="https://pittsburgh.rivals.com/commitments" TargetMode="External"/><Relationship Id="rId180" Type="http://schemas.openxmlformats.org/officeDocument/2006/relationships/hyperlink" Target="https://connecticut.rivals.com/commitments" TargetMode="External"/><Relationship Id="rId278" Type="http://schemas.openxmlformats.org/officeDocument/2006/relationships/hyperlink" Target="https://nevada.rivals.com/commitments" TargetMode="External"/><Relationship Id="rId485" Type="http://schemas.openxmlformats.org/officeDocument/2006/relationships/hyperlink" Target="https://ulm.rivals.com/commitments" TargetMode="External"/><Relationship Id="rId692" Type="http://schemas.openxmlformats.org/officeDocument/2006/relationships/hyperlink" Target="https://nebraska.rivals.com/commitments" TargetMode="External"/><Relationship Id="rId138" Type="http://schemas.openxmlformats.org/officeDocument/2006/relationships/hyperlink" Target="https://wisconsin.rivals.com/commitments" TargetMode="External"/><Relationship Id="rId345" Type="http://schemas.openxmlformats.org/officeDocument/2006/relationships/hyperlink" Target="https://minnesota.rivals.com/commitments" TargetMode="External"/><Relationship Id="rId552" Type="http://schemas.openxmlformats.org/officeDocument/2006/relationships/hyperlink" Target="https://wyoming.rivals.com/commitments" TargetMode="External"/><Relationship Id="rId997" Type="http://schemas.openxmlformats.org/officeDocument/2006/relationships/hyperlink" Target="https://georgiatech.rivals.com/commitments" TargetMode="External"/><Relationship Id="rId1182" Type="http://schemas.openxmlformats.org/officeDocument/2006/relationships/hyperlink" Target="https://georgiatech.rivals.com/commitments" TargetMode="External"/><Relationship Id="rId205" Type="http://schemas.openxmlformats.org/officeDocument/2006/relationships/hyperlink" Target="https://southcarolina.rivals.com/commitments" TargetMode="External"/><Relationship Id="rId412" Type="http://schemas.openxmlformats.org/officeDocument/2006/relationships/hyperlink" Target="https://missouri.rivals.com/commitments" TargetMode="External"/><Relationship Id="rId857" Type="http://schemas.openxmlformats.org/officeDocument/2006/relationships/hyperlink" Target="https://uga.rivals.com/commitments" TargetMode="External"/><Relationship Id="rId1042" Type="http://schemas.openxmlformats.org/officeDocument/2006/relationships/hyperlink" Target="https://auburn.rivals.com/commitments" TargetMode="External"/><Relationship Id="rId1487" Type="http://schemas.openxmlformats.org/officeDocument/2006/relationships/hyperlink" Target="https://texasstate.rivals.com/commitments/football/2018" TargetMode="External"/><Relationship Id="rId717" Type="http://schemas.openxmlformats.org/officeDocument/2006/relationships/hyperlink" Target="https://ncstate.rivals.com/commitments" TargetMode="External"/><Relationship Id="rId924" Type="http://schemas.openxmlformats.org/officeDocument/2006/relationships/hyperlink" Target="https://kentstate.rivals.com/commitments" TargetMode="External"/><Relationship Id="rId1347" Type="http://schemas.openxmlformats.org/officeDocument/2006/relationships/hyperlink" Target="https://washingtonstate.rivals.com/commitments/football/2017" TargetMode="External"/><Relationship Id="rId53" Type="http://schemas.openxmlformats.org/officeDocument/2006/relationships/hyperlink" Target="https://iowastate.rivals.com/commitments" TargetMode="External"/><Relationship Id="rId1207" Type="http://schemas.openxmlformats.org/officeDocument/2006/relationships/hyperlink" Target="https://usc.rivals.com/commitments" TargetMode="External"/><Relationship Id="rId1414" Type="http://schemas.openxmlformats.org/officeDocument/2006/relationships/hyperlink" Target="https://nebraska.rivals.com/commitments/football/2018" TargetMode="External"/><Relationship Id="rId367" Type="http://schemas.openxmlformats.org/officeDocument/2006/relationships/hyperlink" Target="https://georgiatech.rivals.com/commitments" TargetMode="External"/><Relationship Id="rId574" Type="http://schemas.openxmlformats.org/officeDocument/2006/relationships/hyperlink" Target="https://auburn.rivals.com/commitments" TargetMode="External"/><Relationship Id="rId227" Type="http://schemas.openxmlformats.org/officeDocument/2006/relationships/hyperlink" Target="https://indiana.rivals.com/commitments" TargetMode="External"/><Relationship Id="rId781" Type="http://schemas.openxmlformats.org/officeDocument/2006/relationships/hyperlink" Target="https://oklahomastate.rivals.com/commitments" TargetMode="External"/><Relationship Id="rId879" Type="http://schemas.openxmlformats.org/officeDocument/2006/relationships/hyperlink" Target="https://arkansas.rivals.com/commitments" TargetMode="External"/><Relationship Id="rId434" Type="http://schemas.openxmlformats.org/officeDocument/2006/relationships/hyperlink" Target="https://cincinnati.rivals.com/commitments" TargetMode="External"/><Relationship Id="rId641" Type="http://schemas.openxmlformats.org/officeDocument/2006/relationships/hyperlink" Target="https://toledo.rivals.com/commitments" TargetMode="External"/><Relationship Id="rId739" Type="http://schemas.openxmlformats.org/officeDocument/2006/relationships/hyperlink" Target="https://purdue.rivals.com/commitments" TargetMode="External"/><Relationship Id="rId1064" Type="http://schemas.openxmlformats.org/officeDocument/2006/relationships/hyperlink" Target="https://michiganstate.rivals.com/commitments" TargetMode="External"/><Relationship Id="rId1271" Type="http://schemas.openxmlformats.org/officeDocument/2006/relationships/hyperlink" Target="https://arkansasstate.rivals.com/commitments" TargetMode="External"/><Relationship Id="rId1369" Type="http://schemas.openxmlformats.org/officeDocument/2006/relationships/hyperlink" Target="https://southernmiss.rivals.com/commitments/football/2017" TargetMode="External"/><Relationship Id="rId501" Type="http://schemas.openxmlformats.org/officeDocument/2006/relationships/hyperlink" Target="https://virginia.rivals.com/commitments" TargetMode="External"/><Relationship Id="rId946" Type="http://schemas.openxmlformats.org/officeDocument/2006/relationships/hyperlink" Target="https://ulm.rivals.com/commitments" TargetMode="External"/><Relationship Id="rId1131" Type="http://schemas.openxmlformats.org/officeDocument/2006/relationships/hyperlink" Target="https://northwestern.rivals.com/commitments" TargetMode="External"/><Relationship Id="rId1229" Type="http://schemas.openxmlformats.org/officeDocument/2006/relationships/hyperlink" Target="https://bostoncollege.rivals.com/commitments" TargetMode="External"/><Relationship Id="rId75" Type="http://schemas.openxmlformats.org/officeDocument/2006/relationships/hyperlink" Target="https://smu.rivals.com/commitments" TargetMode="External"/><Relationship Id="rId806" Type="http://schemas.openxmlformats.org/officeDocument/2006/relationships/hyperlink" Target="https://baylor.rivals.com/commitments" TargetMode="External"/><Relationship Id="rId1436" Type="http://schemas.openxmlformats.org/officeDocument/2006/relationships/hyperlink" Target="https://minnesota.rivals.com/commitments/football/2018" TargetMode="External"/><Relationship Id="rId291" Type="http://schemas.openxmlformats.org/officeDocument/2006/relationships/hyperlink" Target="https://olemiss.rivals.com/commitments" TargetMode="External"/><Relationship Id="rId151" Type="http://schemas.openxmlformats.org/officeDocument/2006/relationships/hyperlink" Target="https://cincinnati.rivals.com/commitments" TargetMode="External"/><Relationship Id="rId389" Type="http://schemas.openxmlformats.org/officeDocument/2006/relationships/hyperlink" Target="https://miami.rivals.com/commitments" TargetMode="External"/><Relationship Id="rId596" Type="http://schemas.openxmlformats.org/officeDocument/2006/relationships/hyperlink" Target="https://ohiostate.rivals.com/commitments" TargetMode="External"/><Relationship Id="rId249" Type="http://schemas.openxmlformats.org/officeDocument/2006/relationships/hyperlink" Target="https://wakeforest.rivals.com/commitments" TargetMode="External"/><Relationship Id="rId456" Type="http://schemas.openxmlformats.org/officeDocument/2006/relationships/hyperlink" Target="https://minnesota.rivals.com/commitments" TargetMode="External"/><Relationship Id="rId663" Type="http://schemas.openxmlformats.org/officeDocument/2006/relationships/hyperlink" Target="https://alabama.rivals.com/commitments" TargetMode="External"/><Relationship Id="rId870" Type="http://schemas.openxmlformats.org/officeDocument/2006/relationships/hyperlink" Target="https://cal.rivals.com/commitments" TargetMode="External"/><Relationship Id="rId1086" Type="http://schemas.openxmlformats.org/officeDocument/2006/relationships/hyperlink" Target="https://minnesota.rivals.com/commitments" TargetMode="External"/><Relationship Id="rId1293" Type="http://schemas.openxmlformats.org/officeDocument/2006/relationships/hyperlink" Target="https://utah.rivals.com/commitments" TargetMode="External"/><Relationship Id="rId109" Type="http://schemas.openxmlformats.org/officeDocument/2006/relationships/hyperlink" Target="https://bwi.rivals.com/commitments" TargetMode="External"/><Relationship Id="rId316" Type="http://schemas.openxmlformats.org/officeDocument/2006/relationships/hyperlink" Target="https://cal.rivals.com/commitments" TargetMode="External"/><Relationship Id="rId523" Type="http://schemas.openxmlformats.org/officeDocument/2006/relationships/hyperlink" Target="https://baylor.rivals.com/commitments" TargetMode="External"/><Relationship Id="rId968" Type="http://schemas.openxmlformats.org/officeDocument/2006/relationships/hyperlink" Target="https://arizonastate.rivals.com/commitments" TargetMode="External"/><Relationship Id="rId1153" Type="http://schemas.openxmlformats.org/officeDocument/2006/relationships/hyperlink" Target="https://arizona.rivals.com/commitments" TargetMode="External"/><Relationship Id="rId97" Type="http://schemas.openxmlformats.org/officeDocument/2006/relationships/hyperlink" Target="https://floridastate.rivals.com/commitments" TargetMode="External"/><Relationship Id="rId730" Type="http://schemas.openxmlformats.org/officeDocument/2006/relationships/hyperlink" Target="https://wakeforest.rivals.com/commitments" TargetMode="External"/><Relationship Id="rId828" Type="http://schemas.openxmlformats.org/officeDocument/2006/relationships/hyperlink" Target="https://northwestern.rivals.com/commitments" TargetMode="External"/><Relationship Id="rId1013" Type="http://schemas.openxmlformats.org/officeDocument/2006/relationships/hyperlink" Target="https://unlv.rivals.com/commitments" TargetMode="External"/><Relationship Id="rId1360" Type="http://schemas.openxmlformats.org/officeDocument/2006/relationships/hyperlink" Target="https://memphis.rivals.com/commitments/football/2017" TargetMode="External"/><Relationship Id="rId1458" Type="http://schemas.openxmlformats.org/officeDocument/2006/relationships/hyperlink" Target="https://duke.rivals.com/commitments/football/2018" TargetMode="External"/><Relationship Id="rId1220" Type="http://schemas.openxmlformats.org/officeDocument/2006/relationships/hyperlink" Target="https://texas.rivals.com/commitments" TargetMode="External"/><Relationship Id="rId1318" Type="http://schemas.openxmlformats.org/officeDocument/2006/relationships/hyperlink" Target="https://clemson.rivals.com/commitments/football/2017" TargetMode="External"/><Relationship Id="rId24" Type="http://schemas.openxmlformats.org/officeDocument/2006/relationships/hyperlink" Target="https://northcarolina.rivals.com/commitments" TargetMode="External"/><Relationship Id="rId173" Type="http://schemas.openxmlformats.org/officeDocument/2006/relationships/hyperlink" Target="https://arkansasstate.rivals.com/commitments" TargetMode="External"/><Relationship Id="rId380" Type="http://schemas.openxmlformats.org/officeDocument/2006/relationships/hyperlink" Target="https://newmexico.rivals.com/commitments" TargetMode="External"/><Relationship Id="rId240" Type="http://schemas.openxmlformats.org/officeDocument/2006/relationships/hyperlink" Target="https://tcu.rivals.com/commitments" TargetMode="External"/><Relationship Id="rId478" Type="http://schemas.openxmlformats.org/officeDocument/2006/relationships/hyperlink" Target="https://texas.rivals.com/commitments" TargetMode="External"/><Relationship Id="rId685" Type="http://schemas.openxmlformats.org/officeDocument/2006/relationships/hyperlink" Target="https://tamu.rivals.com/commitments" TargetMode="External"/><Relationship Id="rId892" Type="http://schemas.openxmlformats.org/officeDocument/2006/relationships/hyperlink" Target="https://arizona.rivals.com/commitments" TargetMode="External"/><Relationship Id="rId100" Type="http://schemas.openxmlformats.org/officeDocument/2006/relationships/hyperlink" Target="https://uga.rivals.com/commitments" TargetMode="External"/><Relationship Id="rId338" Type="http://schemas.openxmlformats.org/officeDocument/2006/relationships/hyperlink" Target="https://wisconsin.rivals.com/commitments" TargetMode="External"/><Relationship Id="rId545" Type="http://schemas.openxmlformats.org/officeDocument/2006/relationships/hyperlink" Target="https://memphis.rivals.com/commitments" TargetMode="External"/><Relationship Id="rId752" Type="http://schemas.openxmlformats.org/officeDocument/2006/relationships/hyperlink" Target="https://toledo.rivals.com/commitments" TargetMode="External"/><Relationship Id="rId1175" Type="http://schemas.openxmlformats.org/officeDocument/2006/relationships/hyperlink" Target="https://cincinnati.rivals.com/commitments" TargetMode="External"/><Relationship Id="rId1382" Type="http://schemas.openxmlformats.org/officeDocument/2006/relationships/hyperlink" Target="https://connecticut.rivals.com/commitments/football/2017" TargetMode="External"/><Relationship Id="rId405" Type="http://schemas.openxmlformats.org/officeDocument/2006/relationships/hyperlink" Target="https://rutgers.rivals.com/commitments" TargetMode="External"/><Relationship Id="rId612" Type="http://schemas.openxmlformats.org/officeDocument/2006/relationships/hyperlink" Target="https://byu.rivals.com/commitments" TargetMode="External"/><Relationship Id="rId1035" Type="http://schemas.openxmlformats.org/officeDocument/2006/relationships/hyperlink" Target="https://michigan.rivals.com/commitments" TargetMode="External"/><Relationship Id="rId1242" Type="http://schemas.openxmlformats.org/officeDocument/2006/relationships/hyperlink" Target="https://louisville.rivals.com/commitments" TargetMode="External"/><Relationship Id="rId917" Type="http://schemas.openxmlformats.org/officeDocument/2006/relationships/hyperlink" Target="https://boisestate.rivals.com/commitments" TargetMode="External"/><Relationship Id="rId1102" Type="http://schemas.openxmlformats.org/officeDocument/2006/relationships/hyperlink" Target="https://troy.rivals.com/commitments" TargetMode="External"/><Relationship Id="rId46" Type="http://schemas.openxmlformats.org/officeDocument/2006/relationships/hyperlink" Target="https://missouri.rivals.com/commitments" TargetMode="External"/><Relationship Id="rId1407" Type="http://schemas.openxmlformats.org/officeDocument/2006/relationships/hyperlink" Target="https://lsu.rivals.com/commitments/football/2018" TargetMode="External"/><Relationship Id="rId195" Type="http://schemas.openxmlformats.org/officeDocument/2006/relationships/hyperlink" Target="https://uga.rivals.com/commitments" TargetMode="External"/><Relationship Id="rId262" Type="http://schemas.openxmlformats.org/officeDocument/2006/relationships/hyperlink" Target="https://ucf.rivals.com/commitments" TargetMode="External"/><Relationship Id="rId567" Type="http://schemas.openxmlformats.org/officeDocument/2006/relationships/hyperlink" Target="https://northwestern.rivals.com/commitments" TargetMode="External"/><Relationship Id="rId1197" Type="http://schemas.openxmlformats.org/officeDocument/2006/relationships/hyperlink" Target="https://notredame.rivals.com/commitments" TargetMode="External"/><Relationship Id="rId122" Type="http://schemas.openxmlformats.org/officeDocument/2006/relationships/hyperlink" Target="https://nebraska.rivals.com/commitments" TargetMode="External"/><Relationship Id="rId774" Type="http://schemas.openxmlformats.org/officeDocument/2006/relationships/hyperlink" Target="https://oregon.rivals.com/commitments" TargetMode="External"/><Relationship Id="rId981" Type="http://schemas.openxmlformats.org/officeDocument/2006/relationships/hyperlink" Target="https://oregonstate.rivals.com/commitments" TargetMode="External"/><Relationship Id="rId1057" Type="http://schemas.openxmlformats.org/officeDocument/2006/relationships/hyperlink" Target="https://oregon.rivals.com/commitments" TargetMode="External"/><Relationship Id="rId427" Type="http://schemas.openxmlformats.org/officeDocument/2006/relationships/hyperlink" Target="https://arizona.rivals.com/commitments" TargetMode="External"/><Relationship Id="rId634" Type="http://schemas.openxmlformats.org/officeDocument/2006/relationships/hyperlink" Target="https://vanderbilt.rivals.com/commitments" TargetMode="External"/><Relationship Id="rId841" Type="http://schemas.openxmlformats.org/officeDocument/2006/relationships/hyperlink" Target="https://northtexas.rivals.com/commitments" TargetMode="External"/><Relationship Id="rId1264" Type="http://schemas.openxmlformats.org/officeDocument/2006/relationships/hyperlink" Target="https://middletennessee.rivals.com/commitments" TargetMode="External"/><Relationship Id="rId1471" Type="http://schemas.openxmlformats.org/officeDocument/2006/relationships/hyperlink" Target="https://temple.rivals.com/commitments/football/2018" TargetMode="External"/><Relationship Id="rId701" Type="http://schemas.openxmlformats.org/officeDocument/2006/relationships/hyperlink" Target="https://clemson.rivals.com/commitments" TargetMode="External"/><Relationship Id="rId939" Type="http://schemas.openxmlformats.org/officeDocument/2006/relationships/hyperlink" Target="https://florida.rivals.com/commitments" TargetMode="External"/><Relationship Id="rId1124" Type="http://schemas.openxmlformats.org/officeDocument/2006/relationships/hyperlink" Target="https://duke.rivals.com/commitments" TargetMode="External"/><Relationship Id="rId1331" Type="http://schemas.openxmlformats.org/officeDocument/2006/relationships/hyperlink" Target="https://wisconsin.rivals.com/commitments/football/2017" TargetMode="External"/><Relationship Id="rId68" Type="http://schemas.openxmlformats.org/officeDocument/2006/relationships/hyperlink" Target="https://cincinnati.rivals.com/commitments" TargetMode="External"/><Relationship Id="rId1429" Type="http://schemas.openxmlformats.org/officeDocument/2006/relationships/hyperlink" Target="https://pittsburgh.rivals.com/commitments/football/2018" TargetMode="External"/><Relationship Id="rId284" Type="http://schemas.openxmlformats.org/officeDocument/2006/relationships/hyperlink" Target="https://northtexas.rivals.com/commitments" TargetMode="External"/><Relationship Id="rId491" Type="http://schemas.openxmlformats.org/officeDocument/2006/relationships/hyperlink" Target="https://nebraska.rivals.com/commitments" TargetMode="External"/><Relationship Id="rId144" Type="http://schemas.openxmlformats.org/officeDocument/2006/relationships/hyperlink" Target="https://indiana.rivals.com/commitments" TargetMode="External"/><Relationship Id="rId589" Type="http://schemas.openxmlformats.org/officeDocument/2006/relationships/hyperlink" Target="https://olemiss.rivals.com/commitments" TargetMode="External"/><Relationship Id="rId796" Type="http://schemas.openxmlformats.org/officeDocument/2006/relationships/hyperlink" Target="https://wisconsin.rivals.com/commitments" TargetMode="External"/><Relationship Id="rId351" Type="http://schemas.openxmlformats.org/officeDocument/2006/relationships/hyperlink" Target="https://fresnostate.rivals.com/commitments" TargetMode="External"/><Relationship Id="rId449" Type="http://schemas.openxmlformats.org/officeDocument/2006/relationships/hyperlink" Target="https://syracuse.rivals.com/commitments" TargetMode="External"/><Relationship Id="rId656" Type="http://schemas.openxmlformats.org/officeDocument/2006/relationships/hyperlink" Target="https://kentstate.rivals.com/commitments" TargetMode="External"/><Relationship Id="rId863" Type="http://schemas.openxmlformats.org/officeDocument/2006/relationships/hyperlink" Target="https://ohiostate.rivals.com/commitments" TargetMode="External"/><Relationship Id="rId1079" Type="http://schemas.openxmlformats.org/officeDocument/2006/relationships/hyperlink" Target="https://kansas.rivals.com/commitments" TargetMode="External"/><Relationship Id="rId1286" Type="http://schemas.openxmlformats.org/officeDocument/2006/relationships/hyperlink" Target="https://southernmiss.rivals.com/commitments" TargetMode="External"/><Relationship Id="rId211" Type="http://schemas.openxmlformats.org/officeDocument/2006/relationships/hyperlink" Target="https://oregon.rivals.com/commitments" TargetMode="External"/><Relationship Id="rId309" Type="http://schemas.openxmlformats.org/officeDocument/2006/relationships/hyperlink" Target="https://mississippistate.rivals.com/commitments" TargetMode="External"/><Relationship Id="rId516" Type="http://schemas.openxmlformats.org/officeDocument/2006/relationships/hyperlink" Target="https://ucf.rivals.com/commitments" TargetMode="External"/><Relationship Id="rId1146" Type="http://schemas.openxmlformats.org/officeDocument/2006/relationships/hyperlink" Target="https://washington.rivals.com/commitments" TargetMode="External"/><Relationship Id="rId723" Type="http://schemas.openxmlformats.org/officeDocument/2006/relationships/hyperlink" Target="https://northwestern.rivals.com/commitments" TargetMode="External"/><Relationship Id="rId930" Type="http://schemas.openxmlformats.org/officeDocument/2006/relationships/hyperlink" Target="https://westernmichigan.rivals.com/commitments" TargetMode="External"/><Relationship Id="rId1006" Type="http://schemas.openxmlformats.org/officeDocument/2006/relationships/hyperlink" Target="https://byu.rivals.com/commitments" TargetMode="External"/><Relationship Id="rId1353" Type="http://schemas.openxmlformats.org/officeDocument/2006/relationships/hyperlink" Target="https://kansas.rivals.com/commitments/football/2017" TargetMode="External"/><Relationship Id="rId1213" Type="http://schemas.openxmlformats.org/officeDocument/2006/relationships/hyperlink" Target="https://mississippistate.rivals.com/commitments" TargetMode="External"/><Relationship Id="rId1420" Type="http://schemas.openxmlformats.org/officeDocument/2006/relationships/hyperlink" Target="https://olemiss.rivals.com/commitments/football/2018" TargetMode="External"/><Relationship Id="rId17" Type="http://schemas.openxmlformats.org/officeDocument/2006/relationships/hyperlink" Target="https://tamu.rivals.com/commitments" TargetMode="External"/><Relationship Id="rId166" Type="http://schemas.openxmlformats.org/officeDocument/2006/relationships/hyperlink" Target="https://temple.rivals.com/commitments" TargetMode="External"/><Relationship Id="rId373" Type="http://schemas.openxmlformats.org/officeDocument/2006/relationships/hyperlink" Target="https://nevada.rivals.com/commitments" TargetMode="External"/><Relationship Id="rId580" Type="http://schemas.openxmlformats.org/officeDocument/2006/relationships/hyperlink" Target="https://floridastate.rivals.com/commitments" TargetMode="External"/><Relationship Id="rId1" Type="http://schemas.openxmlformats.org/officeDocument/2006/relationships/hyperlink" Target="https://alabama.rivals.com/commitments" TargetMode="External"/><Relationship Id="rId233" Type="http://schemas.openxmlformats.org/officeDocument/2006/relationships/hyperlink" Target="https://pittsburgh.rivals.com/commitments" TargetMode="External"/><Relationship Id="rId440" Type="http://schemas.openxmlformats.org/officeDocument/2006/relationships/hyperlink" Target="https://georgiatech.rivals.com/commitments" TargetMode="External"/><Relationship Id="rId678" Type="http://schemas.openxmlformats.org/officeDocument/2006/relationships/hyperlink" Target="https://arkansas.rivals.com/commitments" TargetMode="External"/><Relationship Id="rId885" Type="http://schemas.openxmlformats.org/officeDocument/2006/relationships/hyperlink" Target="https://rutgers.rivals.com/commitments" TargetMode="External"/><Relationship Id="rId1070" Type="http://schemas.openxmlformats.org/officeDocument/2006/relationships/hyperlink" Target="https://notredame.rivals.com/commitments" TargetMode="External"/><Relationship Id="rId300" Type="http://schemas.openxmlformats.org/officeDocument/2006/relationships/hyperlink" Target="https://southcarolina.rivals.com/commitments" TargetMode="External"/><Relationship Id="rId538" Type="http://schemas.openxmlformats.org/officeDocument/2006/relationships/hyperlink" Target="https://indiana.rivals.com/commitments" TargetMode="External"/><Relationship Id="rId745" Type="http://schemas.openxmlformats.org/officeDocument/2006/relationships/hyperlink" Target="https://smu.rivals.com/commitments" TargetMode="External"/><Relationship Id="rId952" Type="http://schemas.openxmlformats.org/officeDocument/2006/relationships/hyperlink" Target="https://michigan.rivals.com/commitments" TargetMode="External"/><Relationship Id="rId1168" Type="http://schemas.openxmlformats.org/officeDocument/2006/relationships/hyperlink" Target="https://byu.rivals.com/commitments" TargetMode="External"/><Relationship Id="rId1375" Type="http://schemas.openxmlformats.org/officeDocument/2006/relationships/hyperlink" Target="https://middletennessee.rivals.com/commitments/football/2017" TargetMode="External"/><Relationship Id="rId81" Type="http://schemas.openxmlformats.org/officeDocument/2006/relationships/hyperlink" Target="https://bostoncollege.rivals.com/commitments" TargetMode="External"/><Relationship Id="rId605" Type="http://schemas.openxmlformats.org/officeDocument/2006/relationships/hyperlink" Target="https://ncstate.rivals.com/commitments" TargetMode="External"/><Relationship Id="rId812" Type="http://schemas.openxmlformats.org/officeDocument/2006/relationships/hyperlink" Target="https://kentucky.rivals.com/commitments" TargetMode="External"/><Relationship Id="rId1028" Type="http://schemas.openxmlformats.org/officeDocument/2006/relationships/hyperlink" Target="https://utep.rivals.com/commitments" TargetMode="External"/><Relationship Id="rId1235" Type="http://schemas.openxmlformats.org/officeDocument/2006/relationships/hyperlink" Target="https://illinois.rivals.com/commitments" TargetMode="External"/><Relationship Id="rId1442" Type="http://schemas.openxmlformats.org/officeDocument/2006/relationships/hyperlink" Target="https://purdue.rivals.com/commitments/football/2018" TargetMode="External"/><Relationship Id="rId1302" Type="http://schemas.openxmlformats.org/officeDocument/2006/relationships/hyperlink" Target="https://usc.rivals.com/commitments/football/2017" TargetMode="External"/><Relationship Id="rId39" Type="http://schemas.openxmlformats.org/officeDocument/2006/relationships/hyperlink" Target="https://maryland.rivals.com/commitments" TargetMode="External"/><Relationship Id="rId188" Type="http://schemas.openxmlformats.org/officeDocument/2006/relationships/hyperlink" Target="https://tulsa.rivals.com/commitments" TargetMode="External"/><Relationship Id="rId395" Type="http://schemas.openxmlformats.org/officeDocument/2006/relationships/hyperlink" Target="https://tamu.rivals.com/commitments" TargetMode="External"/><Relationship Id="rId255" Type="http://schemas.openxmlformats.org/officeDocument/2006/relationships/hyperlink" Target="https://utah.rivals.com/commitments" TargetMode="External"/><Relationship Id="rId462" Type="http://schemas.openxmlformats.org/officeDocument/2006/relationships/hyperlink" Target="https://toledo.rivals.com/commitments" TargetMode="External"/><Relationship Id="rId1092" Type="http://schemas.openxmlformats.org/officeDocument/2006/relationships/hyperlink" Target="https://tulane.rivals.com/commitments" TargetMode="External"/><Relationship Id="rId1397" Type="http://schemas.openxmlformats.org/officeDocument/2006/relationships/hyperlink" Target="https://texas.rivals.com/commitments/football/2018" TargetMode="External"/><Relationship Id="rId115" Type="http://schemas.openxmlformats.org/officeDocument/2006/relationships/hyperlink" Target="https://olemiss.rivals.com/commitments" TargetMode="External"/><Relationship Id="rId322" Type="http://schemas.openxmlformats.org/officeDocument/2006/relationships/hyperlink" Target="https://oregonstate.rivals.com/commitments" TargetMode="External"/><Relationship Id="rId767" Type="http://schemas.openxmlformats.org/officeDocument/2006/relationships/hyperlink" Target="https://clemson.rivals.com/commitments" TargetMode="External"/><Relationship Id="rId974" Type="http://schemas.openxmlformats.org/officeDocument/2006/relationships/hyperlink" Target="https://louisville.rivals.com/commitments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ports-reference.com/cfb/conferences/cusa/2016.html" TargetMode="External"/><Relationship Id="rId671" Type="http://schemas.openxmlformats.org/officeDocument/2006/relationships/hyperlink" Target="https://www.sports-reference.com/cfb/conferences/mac/2018.html" TargetMode="External"/><Relationship Id="rId21" Type="http://schemas.openxmlformats.org/officeDocument/2006/relationships/hyperlink" Target="https://www.sports-reference.com/cfb/conferences/acc/2016.html" TargetMode="External"/><Relationship Id="rId324" Type="http://schemas.openxmlformats.org/officeDocument/2006/relationships/hyperlink" Target="https://www.sports-reference.com/cfb/schools/ohio-state/2017.html" TargetMode="External"/><Relationship Id="rId531" Type="http://schemas.openxmlformats.org/officeDocument/2006/relationships/hyperlink" Target="https://www.sports-reference.com/cfb/conferences/acc/2018.html" TargetMode="External"/><Relationship Id="rId629" Type="http://schemas.openxmlformats.org/officeDocument/2006/relationships/hyperlink" Target="https://www.sports-reference.com/cfb/schools/north-texas/2018.html" TargetMode="External"/><Relationship Id="rId170" Type="http://schemas.openxmlformats.org/officeDocument/2006/relationships/hyperlink" Target="https://www.sports-reference.com/cfb/conferences/mwc/2016.html" TargetMode="External"/><Relationship Id="rId268" Type="http://schemas.openxmlformats.org/officeDocument/2006/relationships/hyperlink" Target="https://www.sports-reference.com/cfb/conferences/acc/2017.html" TargetMode="External"/><Relationship Id="rId475" Type="http://schemas.openxmlformats.org/officeDocument/2006/relationships/hyperlink" Target="https://www.sports-reference.com/cfb/schools/louisiana-state/2017.html" TargetMode="External"/><Relationship Id="rId682" Type="http://schemas.openxmlformats.org/officeDocument/2006/relationships/hyperlink" Target="https://www.sports-reference.com/cfb/schools/new-mexico/2018.html" TargetMode="External"/><Relationship Id="rId32" Type="http://schemas.openxmlformats.org/officeDocument/2006/relationships/hyperlink" Target="https://www.sports-reference.com/cfb/schools/central-florida/2016.html" TargetMode="External"/><Relationship Id="rId128" Type="http://schemas.openxmlformats.org/officeDocument/2006/relationships/hyperlink" Target="https://www.sports-reference.com/cfb/schools/brigham-young/2016.html" TargetMode="External"/><Relationship Id="rId335" Type="http://schemas.openxmlformats.org/officeDocument/2006/relationships/hyperlink" Target="https://www.sports-reference.com/cfb/conferences/big-ten/2017.html" TargetMode="External"/><Relationship Id="rId542" Type="http://schemas.openxmlformats.org/officeDocument/2006/relationships/hyperlink" Target="https://www.sports-reference.com/cfb/schools/temple/2018.html" TargetMode="External"/><Relationship Id="rId181" Type="http://schemas.openxmlformats.org/officeDocument/2006/relationships/hyperlink" Target="https://www.sports-reference.com/cfb/schools/washington-state/2016.html" TargetMode="External"/><Relationship Id="rId402" Type="http://schemas.openxmlformats.org/officeDocument/2006/relationships/hyperlink" Target="https://www.sports-reference.com/cfb/conferences/mac/2017.html" TargetMode="External"/><Relationship Id="rId279" Type="http://schemas.openxmlformats.org/officeDocument/2006/relationships/hyperlink" Target="https://www.sports-reference.com/cfb/schools/north-carolina/2017.html" TargetMode="External"/><Relationship Id="rId486" Type="http://schemas.openxmlformats.org/officeDocument/2006/relationships/hyperlink" Target="https://www.sports-reference.com/cfb/conferences/sun-belt/2017.html" TargetMode="External"/><Relationship Id="rId693" Type="http://schemas.openxmlformats.org/officeDocument/2006/relationships/hyperlink" Target="https://www.sports-reference.com/cfb/schools/san-jose-state/2018.html" TargetMode="External"/><Relationship Id="rId707" Type="http://schemas.openxmlformats.org/officeDocument/2006/relationships/hyperlink" Target="https://www.sports-reference.com/cfb/schools/utah/2018.html" TargetMode="External"/><Relationship Id="rId43" Type="http://schemas.openxmlformats.org/officeDocument/2006/relationships/hyperlink" Target="https://www.sports-reference.com/cfb/conferences/american/2016.html" TargetMode="External"/><Relationship Id="rId139" Type="http://schemas.openxmlformats.org/officeDocument/2006/relationships/hyperlink" Target="https://www.sports-reference.com/cfb/schools/kent-state/2016.html" TargetMode="External"/><Relationship Id="rId346" Type="http://schemas.openxmlformats.org/officeDocument/2006/relationships/hyperlink" Target="https://www.sports-reference.com/cfb/schools/nebraska/2017.html" TargetMode="External"/><Relationship Id="rId553" Type="http://schemas.openxmlformats.org/officeDocument/2006/relationships/hyperlink" Target="https://www.sports-reference.com/cfb/conferences/american/2018.html" TargetMode="External"/><Relationship Id="rId760" Type="http://schemas.openxmlformats.org/officeDocument/2006/relationships/hyperlink" Target="https://www.sports-reference.com/cfb/conferences/sun-belt/2018.html" TargetMode="External"/><Relationship Id="rId192" Type="http://schemas.openxmlformats.org/officeDocument/2006/relationships/hyperlink" Target="https://www.sports-reference.com/cfb/conferences/pac-12/2016.html" TargetMode="External"/><Relationship Id="rId206" Type="http://schemas.openxmlformats.org/officeDocument/2006/relationships/hyperlink" Target="https://www.sports-reference.com/cfb/conferences/sec/2016.html" TargetMode="External"/><Relationship Id="rId413" Type="http://schemas.openxmlformats.org/officeDocument/2006/relationships/hyperlink" Target="https://www.sports-reference.com/cfb/schools/colorado-state/2017.html" TargetMode="External"/><Relationship Id="rId497" Type="http://schemas.openxmlformats.org/officeDocument/2006/relationships/hyperlink" Target="https://www.sports-reference.com/cfb/schools/new-mexico-state/2017.html" TargetMode="External"/><Relationship Id="rId620" Type="http://schemas.openxmlformats.org/officeDocument/2006/relationships/hyperlink" Target="https://www.sports-reference.com/cfb/conferences/cusa/2018.html" TargetMode="External"/><Relationship Id="rId718" Type="http://schemas.openxmlformats.org/officeDocument/2006/relationships/hyperlink" Target="https://www.sports-reference.com/cfb/conferences/pac-12/2018.html" TargetMode="External"/><Relationship Id="rId357" Type="http://schemas.openxmlformats.org/officeDocument/2006/relationships/hyperlink" Target="https://www.sports-reference.com/cfb/conferences/cusa/2017.html" TargetMode="External"/><Relationship Id="rId54" Type="http://schemas.openxmlformats.org/officeDocument/2006/relationships/hyperlink" Target="https://www.sports-reference.com/cfb/schools/oklahoma-state/2016.html" TargetMode="External"/><Relationship Id="rId217" Type="http://schemas.openxmlformats.org/officeDocument/2006/relationships/hyperlink" Target="https://www.sports-reference.com/cfb/schools/alabama/2016.html" TargetMode="External"/><Relationship Id="rId564" Type="http://schemas.openxmlformats.org/officeDocument/2006/relationships/hyperlink" Target="https://www.sports-reference.com/cfb/conferences/big-12/2018.html" TargetMode="External"/><Relationship Id="rId424" Type="http://schemas.openxmlformats.org/officeDocument/2006/relationships/hyperlink" Target="https://www.sports-reference.com/cfb/conferences/mwc/2017.html" TargetMode="External"/><Relationship Id="rId631" Type="http://schemas.openxmlformats.org/officeDocument/2006/relationships/hyperlink" Target="https://www.sports-reference.com/cfb/conferences/cusa/2018.html" TargetMode="External"/><Relationship Id="rId729" Type="http://schemas.openxmlformats.org/officeDocument/2006/relationships/hyperlink" Target="https://www.sports-reference.com/cfb/schools/vanderbilt/2018.html" TargetMode="External"/><Relationship Id="rId270" Type="http://schemas.openxmlformats.org/officeDocument/2006/relationships/hyperlink" Target="https://www.sports-reference.com/cfb/conferences/acc/2017.html" TargetMode="External"/><Relationship Id="rId65" Type="http://schemas.openxmlformats.org/officeDocument/2006/relationships/hyperlink" Target="https://www.sports-reference.com/cfb/schools/texas-tech/2016.html" TargetMode="External"/><Relationship Id="rId130" Type="http://schemas.openxmlformats.org/officeDocument/2006/relationships/hyperlink" Target="https://www.sports-reference.com/cfb/schools/notre-dame/2016.html" TargetMode="External"/><Relationship Id="rId368" Type="http://schemas.openxmlformats.org/officeDocument/2006/relationships/hyperlink" Target="https://www.sports-reference.com/cfb/conferences/cusa/2017.html" TargetMode="External"/><Relationship Id="rId575" Type="http://schemas.openxmlformats.org/officeDocument/2006/relationships/hyperlink" Target="https://www.sports-reference.com/cfb/schools/oklahoma-state/2018.html" TargetMode="External"/><Relationship Id="rId228" Type="http://schemas.openxmlformats.org/officeDocument/2006/relationships/hyperlink" Target="https://www.sports-reference.com/cfb/conferences/sec/2016.html" TargetMode="External"/><Relationship Id="rId435" Type="http://schemas.openxmlformats.org/officeDocument/2006/relationships/hyperlink" Target="https://www.sports-reference.com/cfb/schools/stanford/2017.html" TargetMode="External"/><Relationship Id="rId642" Type="http://schemas.openxmlformats.org/officeDocument/2006/relationships/hyperlink" Target="https://www.sports-reference.com/cfb/conferences/independent/2018.html" TargetMode="External"/><Relationship Id="rId281" Type="http://schemas.openxmlformats.org/officeDocument/2006/relationships/hyperlink" Target="https://www.sports-reference.com/cfb/schools/central-florida/2017.html" TargetMode="External"/><Relationship Id="rId502" Type="http://schemas.openxmlformats.org/officeDocument/2006/relationships/hyperlink" Target="https://www.sports-reference.com/cfb/conferences/sun-belt/2017.html" TargetMode="External"/><Relationship Id="rId76" Type="http://schemas.openxmlformats.org/officeDocument/2006/relationships/hyperlink" Target="https://www.sports-reference.com/cfb/conferences/big-ten/2016.html" TargetMode="External"/><Relationship Id="rId141" Type="http://schemas.openxmlformats.org/officeDocument/2006/relationships/hyperlink" Target="https://www.sports-reference.com/cfb/schools/buffalo/2016.html" TargetMode="External"/><Relationship Id="rId379" Type="http://schemas.openxmlformats.org/officeDocument/2006/relationships/hyperlink" Target="https://www.sports-reference.com/cfb/conferences/independent/2017.html" TargetMode="External"/><Relationship Id="rId586" Type="http://schemas.openxmlformats.org/officeDocument/2006/relationships/hyperlink" Target="https://www.sports-reference.com/cfb/conferences/big-ten/2018.html" TargetMode="External"/><Relationship Id="rId7" Type="http://schemas.openxmlformats.org/officeDocument/2006/relationships/hyperlink" Target="https://www.sports-reference.com/cfb/schools/north-carolina-state/2016.html" TargetMode="External"/><Relationship Id="rId239" Type="http://schemas.openxmlformats.org/officeDocument/2006/relationships/hyperlink" Target="https://www.sports-reference.com/cfb/schools/idaho/2016.html" TargetMode="External"/><Relationship Id="rId446" Type="http://schemas.openxmlformats.org/officeDocument/2006/relationships/hyperlink" Target="https://www.sports-reference.com/cfb/conferences/pac-12/2017.html" TargetMode="External"/><Relationship Id="rId653" Type="http://schemas.openxmlformats.org/officeDocument/2006/relationships/hyperlink" Target="https://www.sports-reference.com/cfb/schools/miami-oh/2018.html" TargetMode="External"/><Relationship Id="rId292" Type="http://schemas.openxmlformats.org/officeDocument/2006/relationships/hyperlink" Target="https://www.sports-reference.com/cfb/conferences/american/2017.html" TargetMode="External"/><Relationship Id="rId306" Type="http://schemas.openxmlformats.org/officeDocument/2006/relationships/hyperlink" Target="https://www.sports-reference.com/cfb/schools/texas-christian/2017.html" TargetMode="External"/><Relationship Id="rId87" Type="http://schemas.openxmlformats.org/officeDocument/2006/relationships/hyperlink" Target="https://www.sports-reference.com/cfb/schools/iowa/2016.html" TargetMode="External"/><Relationship Id="rId513" Type="http://schemas.openxmlformats.org/officeDocument/2006/relationships/hyperlink" Target="https://www.sports-reference.com/cfb/schools/clemson/2018.html" TargetMode="External"/><Relationship Id="rId597" Type="http://schemas.openxmlformats.org/officeDocument/2006/relationships/hyperlink" Target="https://www.sports-reference.com/cfb/schools/northwestern/2018.html" TargetMode="External"/><Relationship Id="rId720" Type="http://schemas.openxmlformats.org/officeDocument/2006/relationships/hyperlink" Target="https://www.sports-reference.com/cfb/conferences/sec/2018.html" TargetMode="External"/><Relationship Id="rId152" Type="http://schemas.openxmlformats.org/officeDocument/2006/relationships/hyperlink" Target="https://www.sports-reference.com/cfb/conferences/mac/2016.html" TargetMode="External"/><Relationship Id="rId457" Type="http://schemas.openxmlformats.org/officeDocument/2006/relationships/hyperlink" Target="https://www.sports-reference.com/cfb/schools/georgia/2017.html" TargetMode="External"/><Relationship Id="rId664" Type="http://schemas.openxmlformats.org/officeDocument/2006/relationships/hyperlink" Target="https://www.sports-reference.com/cfb/schools/toledo/2018.html" TargetMode="External"/><Relationship Id="rId14" Type="http://schemas.openxmlformats.org/officeDocument/2006/relationships/hyperlink" Target="https://www.sports-reference.com/cfb/conferences/acc/2016.html" TargetMode="External"/><Relationship Id="rId317" Type="http://schemas.openxmlformats.org/officeDocument/2006/relationships/hyperlink" Target="https://www.sports-reference.com/cfb/conferences/big-12/2017.html" TargetMode="External"/><Relationship Id="rId524" Type="http://schemas.openxmlformats.org/officeDocument/2006/relationships/hyperlink" Target="https://www.sports-reference.com/cfb/conferences/acc/2018.html" TargetMode="External"/><Relationship Id="rId731" Type="http://schemas.openxmlformats.org/officeDocument/2006/relationships/hyperlink" Target="https://www.sports-reference.com/cfb/schools/tennessee/2018.html" TargetMode="External"/><Relationship Id="rId98" Type="http://schemas.openxmlformats.org/officeDocument/2006/relationships/hyperlink" Target="https://www.sports-reference.com/cfb/conferences/big-ten/2016.html" TargetMode="External"/><Relationship Id="rId163" Type="http://schemas.openxmlformats.org/officeDocument/2006/relationships/hyperlink" Target="https://www.sports-reference.com/cfb/schools/colorado-state/2016.html" TargetMode="External"/><Relationship Id="rId370" Type="http://schemas.openxmlformats.org/officeDocument/2006/relationships/hyperlink" Target="https://www.sports-reference.com/cfb/conferences/cusa/2017.html" TargetMode="External"/><Relationship Id="rId230" Type="http://schemas.openxmlformats.org/officeDocument/2006/relationships/hyperlink" Target="https://www.sports-reference.com/cfb/conferences/sec/2016.html" TargetMode="External"/><Relationship Id="rId468" Type="http://schemas.openxmlformats.org/officeDocument/2006/relationships/hyperlink" Target="https://www.sports-reference.com/cfb/conferences/sec/2017.html" TargetMode="External"/><Relationship Id="rId675" Type="http://schemas.openxmlformats.org/officeDocument/2006/relationships/hyperlink" Target="https://www.sports-reference.com/cfb/conferences/mwc/2018.html" TargetMode="External"/><Relationship Id="rId25" Type="http://schemas.openxmlformats.org/officeDocument/2006/relationships/hyperlink" Target="https://www.sports-reference.com/cfb/conferences/acc/2016.html" TargetMode="External"/><Relationship Id="rId328" Type="http://schemas.openxmlformats.org/officeDocument/2006/relationships/hyperlink" Target="https://www.sports-reference.com/cfb/schools/michigan-state/2017.html" TargetMode="External"/><Relationship Id="rId535" Type="http://schemas.openxmlformats.org/officeDocument/2006/relationships/hyperlink" Target="https://www.sports-reference.com/cfb/conferences/acc/2018.html" TargetMode="External"/><Relationship Id="rId742" Type="http://schemas.openxmlformats.org/officeDocument/2006/relationships/hyperlink" Target="https://www.sports-reference.com/cfb/conferences/sec/2018.html" TargetMode="External"/><Relationship Id="rId174" Type="http://schemas.openxmlformats.org/officeDocument/2006/relationships/hyperlink" Target="https://www.sports-reference.com/cfb/conferences/mwc/2016.html" TargetMode="External"/><Relationship Id="rId381" Type="http://schemas.openxmlformats.org/officeDocument/2006/relationships/hyperlink" Target="https://www.sports-reference.com/cfb/conferences/independent/2017.html" TargetMode="External"/><Relationship Id="rId602" Type="http://schemas.openxmlformats.org/officeDocument/2006/relationships/hyperlink" Target="https://www.sports-reference.com/cfb/conferences/big-ten/2018.html" TargetMode="External"/><Relationship Id="rId241" Type="http://schemas.openxmlformats.org/officeDocument/2006/relationships/hyperlink" Target="https://www.sports-reference.com/cfb/schools/louisiana-lafayette/2016.html" TargetMode="External"/><Relationship Id="rId479" Type="http://schemas.openxmlformats.org/officeDocument/2006/relationships/hyperlink" Target="https://www.sports-reference.com/cfb/schools/texas-am/2017.html" TargetMode="External"/><Relationship Id="rId686" Type="http://schemas.openxmlformats.org/officeDocument/2006/relationships/hyperlink" Target="https://www.sports-reference.com/cfb/schools/nevada/2018.html" TargetMode="External"/><Relationship Id="rId36" Type="http://schemas.openxmlformats.org/officeDocument/2006/relationships/hyperlink" Target="https://www.sports-reference.com/cfb/schools/connecticut/2016.html" TargetMode="External"/><Relationship Id="rId339" Type="http://schemas.openxmlformats.org/officeDocument/2006/relationships/hyperlink" Target="https://www.sports-reference.com/cfb/conferences/big-ten/2017.html" TargetMode="External"/><Relationship Id="rId546" Type="http://schemas.openxmlformats.org/officeDocument/2006/relationships/hyperlink" Target="https://www.sports-reference.com/cfb/schools/south-florida/2018.html" TargetMode="External"/><Relationship Id="rId753" Type="http://schemas.openxmlformats.org/officeDocument/2006/relationships/hyperlink" Target="https://www.sports-reference.com/cfb/conferences/sun-belt/2018.html" TargetMode="External"/><Relationship Id="rId101" Type="http://schemas.openxmlformats.org/officeDocument/2006/relationships/hyperlink" Target="https://www.sports-reference.com/cfb/schools/western-kentucky/2016.html" TargetMode="External"/><Relationship Id="rId185" Type="http://schemas.openxmlformats.org/officeDocument/2006/relationships/hyperlink" Target="https://www.sports-reference.com/cfb/schools/california/2016.html" TargetMode="External"/><Relationship Id="rId406" Type="http://schemas.openxmlformats.org/officeDocument/2006/relationships/hyperlink" Target="https://www.sports-reference.com/cfb/conferences/mac/2017.html" TargetMode="External"/><Relationship Id="rId392" Type="http://schemas.openxmlformats.org/officeDocument/2006/relationships/hyperlink" Target="https://www.sports-reference.com/cfb/schools/miami-oh/2017.html" TargetMode="External"/><Relationship Id="rId613" Type="http://schemas.openxmlformats.org/officeDocument/2006/relationships/hyperlink" Target="https://www.sports-reference.com/cfb/schools/florida-international/2018.html" TargetMode="External"/><Relationship Id="rId697" Type="http://schemas.openxmlformats.org/officeDocument/2006/relationships/hyperlink" Target="https://www.sports-reference.com/cfb/schools/washington/2018.html" TargetMode="External"/><Relationship Id="rId252" Type="http://schemas.openxmlformats.org/officeDocument/2006/relationships/hyperlink" Target="https://www.sports-reference.com/cfb/conferences/sun-belt/2016.html" TargetMode="External"/><Relationship Id="rId47" Type="http://schemas.openxmlformats.org/officeDocument/2006/relationships/hyperlink" Target="https://www.sports-reference.com/cfb/conferences/american/2016.html" TargetMode="External"/><Relationship Id="rId112" Type="http://schemas.openxmlformats.org/officeDocument/2006/relationships/hyperlink" Target="https://www.sports-reference.com/cfb/conferences/cusa/2016.html" TargetMode="External"/><Relationship Id="rId557" Type="http://schemas.openxmlformats.org/officeDocument/2006/relationships/hyperlink" Target="https://www.sports-reference.com/cfb/conferences/american/2018.html" TargetMode="External"/><Relationship Id="rId764" Type="http://schemas.openxmlformats.org/officeDocument/2006/relationships/hyperlink" Target="https://www.sports-reference.com/cfb/conferences/sun-belt/2018.html" TargetMode="External"/><Relationship Id="rId196" Type="http://schemas.openxmlformats.org/officeDocument/2006/relationships/hyperlink" Target="https://www.sports-reference.com/cfb/conferences/pac-12/2016.html" TargetMode="External"/><Relationship Id="rId417" Type="http://schemas.openxmlformats.org/officeDocument/2006/relationships/hyperlink" Target="https://www.sports-reference.com/cfb/schools/utah-state/2017.html" TargetMode="External"/><Relationship Id="rId624" Type="http://schemas.openxmlformats.org/officeDocument/2006/relationships/hyperlink" Target="https://www.sports-reference.com/cfb/conferences/cusa/2018.html" TargetMode="External"/><Relationship Id="rId263" Type="http://schemas.openxmlformats.org/officeDocument/2006/relationships/hyperlink" Target="https://www.sports-reference.com/cfb/schools/florida-state/2017.html" TargetMode="External"/><Relationship Id="rId470" Type="http://schemas.openxmlformats.org/officeDocument/2006/relationships/hyperlink" Target="https://www.sports-reference.com/cfb/conferences/sec/2017.html" TargetMode="External"/><Relationship Id="rId58" Type="http://schemas.openxmlformats.org/officeDocument/2006/relationships/hyperlink" Target="https://www.sports-reference.com/cfb/schools/kansas-state/2016.html" TargetMode="External"/><Relationship Id="rId123" Type="http://schemas.openxmlformats.org/officeDocument/2006/relationships/hyperlink" Target="https://www.sports-reference.com/cfb/conferences/cusa/2016.html" TargetMode="External"/><Relationship Id="rId330" Type="http://schemas.openxmlformats.org/officeDocument/2006/relationships/hyperlink" Target="https://www.sports-reference.com/cfb/schools/michigan/2017.html" TargetMode="External"/><Relationship Id="rId568" Type="http://schemas.openxmlformats.org/officeDocument/2006/relationships/hyperlink" Target="https://www.sports-reference.com/cfb/conferences/big-12/2018.html" TargetMode="External"/><Relationship Id="rId428" Type="http://schemas.openxmlformats.org/officeDocument/2006/relationships/hyperlink" Target="https://www.sports-reference.com/cfb/conferences/mwc/2017.html" TargetMode="External"/><Relationship Id="rId635" Type="http://schemas.openxmlformats.org/officeDocument/2006/relationships/hyperlink" Target="https://www.sports-reference.com/cfb/schools/texas-el-paso/2018.html" TargetMode="External"/><Relationship Id="rId274" Type="http://schemas.openxmlformats.org/officeDocument/2006/relationships/hyperlink" Target="https://www.sports-reference.com/cfb/conferences/acc/2017.html" TargetMode="External"/><Relationship Id="rId481" Type="http://schemas.openxmlformats.org/officeDocument/2006/relationships/hyperlink" Target="https://www.sports-reference.com/cfb/schools/mississippi/2017.html" TargetMode="External"/><Relationship Id="rId702" Type="http://schemas.openxmlformats.org/officeDocument/2006/relationships/hyperlink" Target="https://www.sports-reference.com/cfb/conferences/pac-12/2018.html" TargetMode="External"/><Relationship Id="rId69" Type="http://schemas.openxmlformats.org/officeDocument/2006/relationships/hyperlink" Target="https://www.sports-reference.com/cfb/schools/kansas/2016.html" TargetMode="External"/><Relationship Id="rId134" Type="http://schemas.openxmlformats.org/officeDocument/2006/relationships/hyperlink" Target="https://www.sports-reference.com/cfb/schools/miami-oh/2016.html" TargetMode="External"/><Relationship Id="rId579" Type="http://schemas.openxmlformats.org/officeDocument/2006/relationships/hyperlink" Target="https://www.sports-reference.com/cfb/schools/texas-tech/2018.html" TargetMode="External"/><Relationship Id="rId341" Type="http://schemas.openxmlformats.org/officeDocument/2006/relationships/hyperlink" Target="https://www.sports-reference.com/cfb/conferences/big-ten/2017.html" TargetMode="External"/><Relationship Id="rId439" Type="http://schemas.openxmlformats.org/officeDocument/2006/relationships/hyperlink" Target="https://www.sports-reference.com/cfb/schools/oregon/2017.html" TargetMode="External"/><Relationship Id="rId646" Type="http://schemas.openxmlformats.org/officeDocument/2006/relationships/hyperlink" Target="https://www.sports-reference.com/cfb/conferences/independent/2018.html" TargetMode="External"/><Relationship Id="rId201" Type="http://schemas.openxmlformats.org/officeDocument/2006/relationships/hyperlink" Target="https://www.sports-reference.com/cfb/schools/arizona/2016.html" TargetMode="External"/><Relationship Id="rId285" Type="http://schemas.openxmlformats.org/officeDocument/2006/relationships/hyperlink" Target="https://www.sports-reference.com/cfb/schools/temple/2017.html" TargetMode="External"/><Relationship Id="rId506" Type="http://schemas.openxmlformats.org/officeDocument/2006/relationships/hyperlink" Target="https://www.sports-reference.com/cfb/conferences/sun-belt/2017.html" TargetMode="External"/><Relationship Id="rId492" Type="http://schemas.openxmlformats.org/officeDocument/2006/relationships/hyperlink" Target="https://www.sports-reference.com/cfb/conferences/sun-belt/2017.html" TargetMode="External"/><Relationship Id="rId713" Type="http://schemas.openxmlformats.org/officeDocument/2006/relationships/hyperlink" Target="https://www.sports-reference.com/cfb/schools/southern-california/2018.html" TargetMode="External"/><Relationship Id="rId145" Type="http://schemas.openxmlformats.org/officeDocument/2006/relationships/hyperlink" Target="https://www.sports-reference.com/cfb/schools/toledo/2016.html" TargetMode="External"/><Relationship Id="rId352" Type="http://schemas.openxmlformats.org/officeDocument/2006/relationships/hyperlink" Target="https://www.sports-reference.com/cfb/schools/florida-atlantic/2017.html" TargetMode="External"/><Relationship Id="rId212" Type="http://schemas.openxmlformats.org/officeDocument/2006/relationships/hyperlink" Target="https://www.sports-reference.com/cfb/conferences/sec/2016.html" TargetMode="External"/><Relationship Id="rId657" Type="http://schemas.openxmlformats.org/officeDocument/2006/relationships/hyperlink" Target="https://www.sports-reference.com/cfb/conferences/mac/2018.html" TargetMode="External"/><Relationship Id="rId296" Type="http://schemas.openxmlformats.org/officeDocument/2006/relationships/hyperlink" Target="https://www.sports-reference.com/cfb/conferences/american/2017.html" TargetMode="External"/><Relationship Id="rId517" Type="http://schemas.openxmlformats.org/officeDocument/2006/relationships/hyperlink" Target="https://www.sports-reference.com/cfb/schools/north-carolina-state/2018.html" TargetMode="External"/><Relationship Id="rId724" Type="http://schemas.openxmlformats.org/officeDocument/2006/relationships/hyperlink" Target="https://www.sports-reference.com/cfb/conferences/sec/2018.html" TargetMode="External"/><Relationship Id="rId60" Type="http://schemas.openxmlformats.org/officeDocument/2006/relationships/hyperlink" Target="https://www.sports-reference.com/cfb/conferences/big-12/2016.html" TargetMode="External"/><Relationship Id="rId156" Type="http://schemas.openxmlformats.org/officeDocument/2006/relationships/hyperlink" Target="https://www.sports-reference.com/cfb/conferences/mwc/2016.html" TargetMode="External"/><Relationship Id="rId363" Type="http://schemas.openxmlformats.org/officeDocument/2006/relationships/hyperlink" Target="https://www.sports-reference.com/cfb/conferences/cusa/2017.html" TargetMode="External"/><Relationship Id="rId570" Type="http://schemas.openxmlformats.org/officeDocument/2006/relationships/hyperlink" Target="https://www.sports-reference.com/cfb/conferences/big-12/2018.html" TargetMode="External"/><Relationship Id="rId223" Type="http://schemas.openxmlformats.org/officeDocument/2006/relationships/hyperlink" Target="https://www.sports-reference.com/cfb/schools/texas-am/2016.html" TargetMode="External"/><Relationship Id="rId430" Type="http://schemas.openxmlformats.org/officeDocument/2006/relationships/hyperlink" Target="https://www.sports-reference.com/cfb/conferences/mwc/2017.html" TargetMode="External"/><Relationship Id="rId668" Type="http://schemas.openxmlformats.org/officeDocument/2006/relationships/hyperlink" Target="https://www.sports-reference.com/cfb/schools/ball-state/2018.html" TargetMode="External"/><Relationship Id="rId18" Type="http://schemas.openxmlformats.org/officeDocument/2006/relationships/hyperlink" Target="https://www.sports-reference.com/cfb/conferences/acc/2016.html" TargetMode="External"/><Relationship Id="rId528" Type="http://schemas.openxmlformats.org/officeDocument/2006/relationships/hyperlink" Target="https://www.sports-reference.com/cfb/schools/georgia-tech/2018.html" TargetMode="External"/><Relationship Id="rId735" Type="http://schemas.openxmlformats.org/officeDocument/2006/relationships/hyperlink" Target="https://www.sports-reference.com/cfb/schools/louisiana-state/2018.html" TargetMode="External"/><Relationship Id="rId167" Type="http://schemas.openxmlformats.org/officeDocument/2006/relationships/hyperlink" Target="https://www.sports-reference.com/cfb/schools/san-diego-state/2016.html" TargetMode="External"/><Relationship Id="rId374" Type="http://schemas.openxmlformats.org/officeDocument/2006/relationships/hyperlink" Target="https://www.sports-reference.com/cfb/schools/rice/2017.html" TargetMode="External"/><Relationship Id="rId581" Type="http://schemas.openxmlformats.org/officeDocument/2006/relationships/hyperlink" Target="https://www.sports-reference.com/cfb/schools/kansas/2018.html" TargetMode="External"/><Relationship Id="rId71" Type="http://schemas.openxmlformats.org/officeDocument/2006/relationships/hyperlink" Target="https://www.sports-reference.com/cfb/schools/ohio-state/2016.html" TargetMode="External"/><Relationship Id="rId234" Type="http://schemas.openxmlformats.org/officeDocument/2006/relationships/hyperlink" Target="https://www.sports-reference.com/cfb/conferences/sun-belt/2016.html" TargetMode="External"/><Relationship Id="rId679" Type="http://schemas.openxmlformats.org/officeDocument/2006/relationships/hyperlink" Target="https://www.sports-reference.com/cfb/conferences/mwc/2018.html" TargetMode="External"/><Relationship Id="rId2" Type="http://schemas.openxmlformats.org/officeDocument/2006/relationships/hyperlink" Target="https://www.sports-reference.com/cfb/conferences/acc/2016.html" TargetMode="External"/><Relationship Id="rId29" Type="http://schemas.openxmlformats.org/officeDocument/2006/relationships/hyperlink" Target="https://www.sports-reference.com/cfb/conferences/american/2016.html" TargetMode="External"/><Relationship Id="rId441" Type="http://schemas.openxmlformats.org/officeDocument/2006/relationships/hyperlink" Target="https://www.sports-reference.com/cfb/schools/california/2017.html" TargetMode="External"/><Relationship Id="rId539" Type="http://schemas.openxmlformats.org/officeDocument/2006/relationships/hyperlink" Target="https://www.sports-reference.com/cfb/conferences/acc/2018.html" TargetMode="External"/><Relationship Id="rId746" Type="http://schemas.openxmlformats.org/officeDocument/2006/relationships/hyperlink" Target="https://www.sports-reference.com/cfb/schools/appalachian-state/2018.html" TargetMode="External"/><Relationship Id="rId178" Type="http://schemas.openxmlformats.org/officeDocument/2006/relationships/hyperlink" Target="https://www.sports-reference.com/cfb/conferences/mwc/2016.html" TargetMode="External"/><Relationship Id="rId301" Type="http://schemas.openxmlformats.org/officeDocument/2006/relationships/hyperlink" Target="https://www.sports-reference.com/cfb/conferences/american/2017.html" TargetMode="External"/><Relationship Id="rId82" Type="http://schemas.openxmlformats.org/officeDocument/2006/relationships/hyperlink" Target="https://www.sports-reference.com/cfb/conferences/big-ten/2016.html" TargetMode="External"/><Relationship Id="rId385" Type="http://schemas.openxmlformats.org/officeDocument/2006/relationships/hyperlink" Target="https://www.sports-reference.com/cfb/conferences/independent/2017.html" TargetMode="External"/><Relationship Id="rId592" Type="http://schemas.openxmlformats.org/officeDocument/2006/relationships/hyperlink" Target="https://www.sports-reference.com/cfb/conferences/big-ten/2018.html" TargetMode="External"/><Relationship Id="rId606" Type="http://schemas.openxmlformats.org/officeDocument/2006/relationships/hyperlink" Target="https://www.sports-reference.com/cfb/conferences/big-ten/2018.html" TargetMode="External"/><Relationship Id="rId245" Type="http://schemas.openxmlformats.org/officeDocument/2006/relationships/hyperlink" Target="https://www.sports-reference.com/cfb/schools/south-alabama/2016.html" TargetMode="External"/><Relationship Id="rId452" Type="http://schemas.openxmlformats.org/officeDocument/2006/relationships/hyperlink" Target="https://www.sports-reference.com/cfb/conferences/pac-12/2017.html" TargetMode="External"/><Relationship Id="rId105" Type="http://schemas.openxmlformats.org/officeDocument/2006/relationships/hyperlink" Target="https://www.sports-reference.com/cfb/schools/florida-international/2016.html" TargetMode="External"/><Relationship Id="rId312" Type="http://schemas.openxmlformats.org/officeDocument/2006/relationships/hyperlink" Target="https://www.sports-reference.com/cfb/schools/kansas-state/2017.html" TargetMode="External"/><Relationship Id="rId757" Type="http://schemas.openxmlformats.org/officeDocument/2006/relationships/hyperlink" Target="https://www.sports-reference.com/cfb/conferences/sun-belt/2018.html" TargetMode="External"/><Relationship Id="rId93" Type="http://schemas.openxmlformats.org/officeDocument/2006/relationships/hyperlink" Target="https://www.sports-reference.com/cfb/schools/northwestern/2016.html" TargetMode="External"/><Relationship Id="rId189" Type="http://schemas.openxmlformats.org/officeDocument/2006/relationships/hyperlink" Target="https://www.sports-reference.com/cfb/schools/oregon/2016.html" TargetMode="External"/><Relationship Id="rId396" Type="http://schemas.openxmlformats.org/officeDocument/2006/relationships/hyperlink" Target="https://www.sports-reference.com/cfb/conferences/mac/2017.html" TargetMode="External"/><Relationship Id="rId617" Type="http://schemas.openxmlformats.org/officeDocument/2006/relationships/hyperlink" Target="https://www.sports-reference.com/cfb/schools/charlotte/2018.html" TargetMode="External"/><Relationship Id="rId256" Type="http://schemas.openxmlformats.org/officeDocument/2006/relationships/hyperlink" Target="https://www.sports-reference.com/cfb/conferences/acc/2017.html" TargetMode="External"/><Relationship Id="rId463" Type="http://schemas.openxmlformats.org/officeDocument/2006/relationships/hyperlink" Target="https://www.sports-reference.com/cfb/schools/missouri/2017.html" TargetMode="External"/><Relationship Id="rId670" Type="http://schemas.openxmlformats.org/officeDocument/2006/relationships/hyperlink" Target="https://www.sports-reference.com/cfb/schools/central-michigan/2018.html" TargetMode="External"/><Relationship Id="rId116" Type="http://schemas.openxmlformats.org/officeDocument/2006/relationships/hyperlink" Target="https://www.sports-reference.com/cfb/schools/southern-mississippi/2016.html" TargetMode="External"/><Relationship Id="rId323" Type="http://schemas.openxmlformats.org/officeDocument/2006/relationships/hyperlink" Target="https://www.sports-reference.com/cfb/conferences/big-12/2017.html" TargetMode="External"/><Relationship Id="rId530" Type="http://schemas.openxmlformats.org/officeDocument/2006/relationships/hyperlink" Target="https://www.sports-reference.com/cfb/schools/virginia/2018.html" TargetMode="External"/><Relationship Id="rId20" Type="http://schemas.openxmlformats.org/officeDocument/2006/relationships/hyperlink" Target="https://www.sports-reference.com/cfb/conferences/acc/2016.html" TargetMode="External"/><Relationship Id="rId628" Type="http://schemas.openxmlformats.org/officeDocument/2006/relationships/hyperlink" Target="https://www.sports-reference.com/cfb/conferences/cusa/2018.html" TargetMode="External"/><Relationship Id="rId267" Type="http://schemas.openxmlformats.org/officeDocument/2006/relationships/hyperlink" Target="https://www.sports-reference.com/cfb/schools/miami-fl/2017.html" TargetMode="External"/><Relationship Id="rId474" Type="http://schemas.openxmlformats.org/officeDocument/2006/relationships/hyperlink" Target="https://www.sports-reference.com/cfb/conferences/sec/2017.html" TargetMode="External"/><Relationship Id="rId127" Type="http://schemas.openxmlformats.org/officeDocument/2006/relationships/hyperlink" Target="https://www.sports-reference.com/cfb/conferences/independent/2016.html" TargetMode="External"/><Relationship Id="rId681" Type="http://schemas.openxmlformats.org/officeDocument/2006/relationships/hyperlink" Target="https://www.sports-reference.com/cfb/conferences/mwc/2018.html" TargetMode="External"/><Relationship Id="rId31" Type="http://schemas.openxmlformats.org/officeDocument/2006/relationships/hyperlink" Target="https://www.sports-reference.com/cfb/conferences/american/2016.html" TargetMode="External"/><Relationship Id="rId334" Type="http://schemas.openxmlformats.org/officeDocument/2006/relationships/hyperlink" Target="https://www.sports-reference.com/cfb/schools/indiana/2017.html" TargetMode="External"/><Relationship Id="rId541" Type="http://schemas.openxmlformats.org/officeDocument/2006/relationships/hyperlink" Target="https://www.sports-reference.com/cfb/conferences/american/2018.html" TargetMode="External"/><Relationship Id="rId639" Type="http://schemas.openxmlformats.org/officeDocument/2006/relationships/hyperlink" Target="https://www.sports-reference.com/cfb/schools/new-mexico-state/2018.html" TargetMode="External"/><Relationship Id="rId180" Type="http://schemas.openxmlformats.org/officeDocument/2006/relationships/hyperlink" Target="https://www.sports-reference.com/cfb/conferences/pac-12/2016.html" TargetMode="External"/><Relationship Id="rId278" Type="http://schemas.openxmlformats.org/officeDocument/2006/relationships/hyperlink" Target="https://www.sports-reference.com/cfb/conferences/acc/2017.html" TargetMode="External"/><Relationship Id="rId401" Type="http://schemas.openxmlformats.org/officeDocument/2006/relationships/hyperlink" Target="https://www.sports-reference.com/cfb/schools/northern-illinois/2017.html" TargetMode="External"/><Relationship Id="rId303" Type="http://schemas.openxmlformats.org/officeDocument/2006/relationships/hyperlink" Target="https://www.sports-reference.com/cfb/conferences/american/2017.html" TargetMode="External"/><Relationship Id="rId485" Type="http://schemas.openxmlformats.org/officeDocument/2006/relationships/hyperlink" Target="https://www.sports-reference.com/cfb/schools/appalachian-state/2017.html" TargetMode="External"/><Relationship Id="rId692" Type="http://schemas.openxmlformats.org/officeDocument/2006/relationships/hyperlink" Target="https://www.sports-reference.com/cfb/conferences/mwc/2018.html" TargetMode="External"/><Relationship Id="rId706" Type="http://schemas.openxmlformats.org/officeDocument/2006/relationships/hyperlink" Target="https://www.sports-reference.com/cfb/conferences/pac-12/2018.html" TargetMode="External"/><Relationship Id="rId748" Type="http://schemas.openxmlformats.org/officeDocument/2006/relationships/hyperlink" Target="https://www.sports-reference.com/cfb/schools/troy/2018.html" TargetMode="External"/><Relationship Id="rId42" Type="http://schemas.openxmlformats.org/officeDocument/2006/relationships/hyperlink" Target="https://www.sports-reference.com/cfb/schools/tulsa/2016.html" TargetMode="External"/><Relationship Id="rId84" Type="http://schemas.openxmlformats.org/officeDocument/2006/relationships/hyperlink" Target="https://www.sports-reference.com/cfb/conferences/big-ten/2016.html" TargetMode="External"/><Relationship Id="rId138" Type="http://schemas.openxmlformats.org/officeDocument/2006/relationships/hyperlink" Target="https://www.sports-reference.com/cfb/conferences/mac/2016.html" TargetMode="External"/><Relationship Id="rId345" Type="http://schemas.openxmlformats.org/officeDocument/2006/relationships/hyperlink" Target="https://www.sports-reference.com/cfb/conferences/big-ten/2017.html" TargetMode="External"/><Relationship Id="rId387" Type="http://schemas.openxmlformats.org/officeDocument/2006/relationships/hyperlink" Target="https://www.sports-reference.com/cfb/conferences/mac/2017.html" TargetMode="External"/><Relationship Id="rId510" Type="http://schemas.openxmlformats.org/officeDocument/2006/relationships/hyperlink" Target="https://www.sports-reference.com/cfb/schools/southern-methodist/2016.html" TargetMode="External"/><Relationship Id="rId552" Type="http://schemas.openxmlformats.org/officeDocument/2006/relationships/hyperlink" Target="https://www.sports-reference.com/cfb/schools/houston/2018.html" TargetMode="External"/><Relationship Id="rId594" Type="http://schemas.openxmlformats.org/officeDocument/2006/relationships/hyperlink" Target="https://www.sports-reference.com/cfb/conferences/big-ten/2018.html" TargetMode="External"/><Relationship Id="rId608" Type="http://schemas.openxmlformats.org/officeDocument/2006/relationships/hyperlink" Target="https://www.sports-reference.com/cfb/conferences/big-ten/2018.html" TargetMode="External"/><Relationship Id="rId191" Type="http://schemas.openxmlformats.org/officeDocument/2006/relationships/hyperlink" Target="https://www.sports-reference.com/cfb/schools/colorado/2016.html" TargetMode="External"/><Relationship Id="rId205" Type="http://schemas.openxmlformats.org/officeDocument/2006/relationships/hyperlink" Target="https://www.sports-reference.com/cfb/schools/georgia/2016.html" TargetMode="External"/><Relationship Id="rId247" Type="http://schemas.openxmlformats.org/officeDocument/2006/relationships/hyperlink" Target="https://www.sports-reference.com/cfb/schools/georgia-state/2016.html" TargetMode="External"/><Relationship Id="rId412" Type="http://schemas.openxmlformats.org/officeDocument/2006/relationships/hyperlink" Target="https://www.sports-reference.com/cfb/conferences/mwc/2017.html" TargetMode="External"/><Relationship Id="rId107" Type="http://schemas.openxmlformats.org/officeDocument/2006/relationships/hyperlink" Target="https://www.sports-reference.com/cfb/schools/florida-atlantic/2016.html" TargetMode="External"/><Relationship Id="rId289" Type="http://schemas.openxmlformats.org/officeDocument/2006/relationships/hyperlink" Target="https://www.sports-reference.com/cfb/schools/connecticut/2017.html" TargetMode="External"/><Relationship Id="rId454" Type="http://schemas.openxmlformats.org/officeDocument/2006/relationships/hyperlink" Target="https://www.sports-reference.com/cfb/conferences/pac-12/2017.html" TargetMode="External"/><Relationship Id="rId496" Type="http://schemas.openxmlformats.org/officeDocument/2006/relationships/hyperlink" Target="https://www.sports-reference.com/cfb/conferences/sun-belt/2017.html" TargetMode="External"/><Relationship Id="rId661" Type="http://schemas.openxmlformats.org/officeDocument/2006/relationships/hyperlink" Target="https://www.sports-reference.com/cfb/conferences/mac/2018.html" TargetMode="External"/><Relationship Id="rId717" Type="http://schemas.openxmlformats.org/officeDocument/2006/relationships/hyperlink" Target="https://www.sports-reference.com/cfb/schools/colorado/2018.html" TargetMode="External"/><Relationship Id="rId759" Type="http://schemas.openxmlformats.org/officeDocument/2006/relationships/hyperlink" Target="https://www.sports-reference.com/cfb/schools/louisiana-monroe/2018.html" TargetMode="External"/><Relationship Id="rId11" Type="http://schemas.openxmlformats.org/officeDocument/2006/relationships/hyperlink" Target="https://www.sports-reference.com/cfb/schools/boston-college/2016.html" TargetMode="External"/><Relationship Id="rId53" Type="http://schemas.openxmlformats.org/officeDocument/2006/relationships/hyperlink" Target="https://www.sports-reference.com/cfb/conferences/big-12/2016.html" TargetMode="External"/><Relationship Id="rId149" Type="http://schemas.openxmlformats.org/officeDocument/2006/relationships/hyperlink" Target="https://www.sports-reference.com/cfb/schools/eastern-michigan/2016.html" TargetMode="External"/><Relationship Id="rId314" Type="http://schemas.openxmlformats.org/officeDocument/2006/relationships/hyperlink" Target="https://www.sports-reference.com/cfb/schools/texas/2017.html" TargetMode="External"/><Relationship Id="rId356" Type="http://schemas.openxmlformats.org/officeDocument/2006/relationships/hyperlink" Target="https://www.sports-reference.com/cfb/schools/marshall/2017.html" TargetMode="External"/><Relationship Id="rId398" Type="http://schemas.openxmlformats.org/officeDocument/2006/relationships/hyperlink" Target="https://www.sports-reference.com/cfb/conferences/mac/2017.html" TargetMode="External"/><Relationship Id="rId521" Type="http://schemas.openxmlformats.org/officeDocument/2006/relationships/hyperlink" Target="https://www.sports-reference.com/cfb/schools/wake-forest/2018.html" TargetMode="External"/><Relationship Id="rId563" Type="http://schemas.openxmlformats.org/officeDocument/2006/relationships/hyperlink" Target="https://www.sports-reference.com/cfb/schools/oklahoma/2018.html" TargetMode="External"/><Relationship Id="rId619" Type="http://schemas.openxmlformats.org/officeDocument/2006/relationships/hyperlink" Target="https://www.sports-reference.com/cfb/schools/florida-atlantic/2018.html" TargetMode="External"/><Relationship Id="rId95" Type="http://schemas.openxmlformats.org/officeDocument/2006/relationships/hyperlink" Target="https://www.sports-reference.com/cfb/schools/illinois/2016.html" TargetMode="External"/><Relationship Id="rId160" Type="http://schemas.openxmlformats.org/officeDocument/2006/relationships/hyperlink" Target="https://www.sports-reference.com/cfb/conferences/mwc/2016.html" TargetMode="External"/><Relationship Id="rId216" Type="http://schemas.openxmlformats.org/officeDocument/2006/relationships/hyperlink" Target="https://www.sports-reference.com/cfb/conferences/sec/2016.html" TargetMode="External"/><Relationship Id="rId423" Type="http://schemas.openxmlformats.org/officeDocument/2006/relationships/hyperlink" Target="https://www.sports-reference.com/cfb/schools/san-diego-state/2017.html" TargetMode="External"/><Relationship Id="rId258" Type="http://schemas.openxmlformats.org/officeDocument/2006/relationships/hyperlink" Target="https://www.sports-reference.com/cfb/conferences/acc/2017.html" TargetMode="External"/><Relationship Id="rId465" Type="http://schemas.openxmlformats.org/officeDocument/2006/relationships/hyperlink" Target="https://www.sports-reference.com/cfb/schools/florida/2017.html" TargetMode="External"/><Relationship Id="rId630" Type="http://schemas.openxmlformats.org/officeDocument/2006/relationships/hyperlink" Target="https://www.sports-reference.com/cfb/conferences/cusa/2018.html" TargetMode="External"/><Relationship Id="rId672" Type="http://schemas.openxmlformats.org/officeDocument/2006/relationships/hyperlink" Target="https://www.sports-reference.com/cfb/schools/utah-state/2018.html" TargetMode="External"/><Relationship Id="rId728" Type="http://schemas.openxmlformats.org/officeDocument/2006/relationships/hyperlink" Target="https://www.sports-reference.com/cfb/conferences/sec/2018.html" TargetMode="External"/><Relationship Id="rId22" Type="http://schemas.openxmlformats.org/officeDocument/2006/relationships/hyperlink" Target="https://www.sports-reference.com/cfb/schools/georgia-tech/2016.html" TargetMode="External"/><Relationship Id="rId64" Type="http://schemas.openxmlformats.org/officeDocument/2006/relationships/hyperlink" Target="https://www.sports-reference.com/cfb/conferences/big-12/2016.html" TargetMode="External"/><Relationship Id="rId118" Type="http://schemas.openxmlformats.org/officeDocument/2006/relationships/hyperlink" Target="https://www.sports-reference.com/cfb/schools/north-texas/2016.html" TargetMode="External"/><Relationship Id="rId325" Type="http://schemas.openxmlformats.org/officeDocument/2006/relationships/hyperlink" Target="https://www.sports-reference.com/cfb/conferences/big-ten/2017.html" TargetMode="External"/><Relationship Id="rId367" Type="http://schemas.openxmlformats.org/officeDocument/2006/relationships/hyperlink" Target="https://www.sports-reference.com/cfb/conferences/cusa/2017.html" TargetMode="External"/><Relationship Id="rId532" Type="http://schemas.openxmlformats.org/officeDocument/2006/relationships/hyperlink" Target="https://www.sports-reference.com/cfb/schools/miami-fl/2018.html" TargetMode="External"/><Relationship Id="rId574" Type="http://schemas.openxmlformats.org/officeDocument/2006/relationships/hyperlink" Target="https://www.sports-reference.com/cfb/conferences/big-12/2018.html" TargetMode="External"/><Relationship Id="rId171" Type="http://schemas.openxmlformats.org/officeDocument/2006/relationships/hyperlink" Target="https://www.sports-reference.com/cfb/schools/nevada/2016.html" TargetMode="External"/><Relationship Id="rId227" Type="http://schemas.openxmlformats.org/officeDocument/2006/relationships/hyperlink" Target="https://www.sports-reference.com/cfb/schools/mississippi-state/2016.html" TargetMode="External"/><Relationship Id="rId269" Type="http://schemas.openxmlformats.org/officeDocument/2006/relationships/hyperlink" Target="https://www.sports-reference.com/cfb/schools/virginia-tech/2017.html" TargetMode="External"/><Relationship Id="rId434" Type="http://schemas.openxmlformats.org/officeDocument/2006/relationships/hyperlink" Target="https://www.sports-reference.com/cfb/conferences/pac-12/2017.html" TargetMode="External"/><Relationship Id="rId476" Type="http://schemas.openxmlformats.org/officeDocument/2006/relationships/hyperlink" Target="https://www.sports-reference.com/cfb/conferences/sec/2017.html" TargetMode="External"/><Relationship Id="rId641" Type="http://schemas.openxmlformats.org/officeDocument/2006/relationships/hyperlink" Target="https://www.sports-reference.com/cfb/schools/liberty/2018.html" TargetMode="External"/><Relationship Id="rId683" Type="http://schemas.openxmlformats.org/officeDocument/2006/relationships/hyperlink" Target="https://www.sports-reference.com/cfb/conferences/mwc/2018.html" TargetMode="External"/><Relationship Id="rId739" Type="http://schemas.openxmlformats.org/officeDocument/2006/relationships/hyperlink" Target="https://www.sports-reference.com/cfb/schools/mississippi-state/2018.html" TargetMode="External"/><Relationship Id="rId33" Type="http://schemas.openxmlformats.org/officeDocument/2006/relationships/hyperlink" Target="https://www.sports-reference.com/cfb/conferences/american/2016.html" TargetMode="External"/><Relationship Id="rId129" Type="http://schemas.openxmlformats.org/officeDocument/2006/relationships/hyperlink" Target="https://www.sports-reference.com/cfb/conferences/independent/2016.html" TargetMode="External"/><Relationship Id="rId280" Type="http://schemas.openxmlformats.org/officeDocument/2006/relationships/hyperlink" Target="https://www.sports-reference.com/cfb/conferences/acc/2017.html" TargetMode="External"/><Relationship Id="rId336" Type="http://schemas.openxmlformats.org/officeDocument/2006/relationships/hyperlink" Target="https://www.sports-reference.com/cfb/schools/maryland/2017.html" TargetMode="External"/><Relationship Id="rId501" Type="http://schemas.openxmlformats.org/officeDocument/2006/relationships/hyperlink" Target="https://www.sports-reference.com/cfb/schools/louisiana-monroe/2017.html" TargetMode="External"/><Relationship Id="rId543" Type="http://schemas.openxmlformats.org/officeDocument/2006/relationships/hyperlink" Target="https://www.sports-reference.com/cfb/conferences/american/2018.html" TargetMode="External"/><Relationship Id="rId75" Type="http://schemas.openxmlformats.org/officeDocument/2006/relationships/hyperlink" Target="https://www.sports-reference.com/cfb/schools/michigan/2016.html" TargetMode="External"/><Relationship Id="rId140" Type="http://schemas.openxmlformats.org/officeDocument/2006/relationships/hyperlink" Target="https://www.sports-reference.com/cfb/conferences/mac/2016.html" TargetMode="External"/><Relationship Id="rId182" Type="http://schemas.openxmlformats.org/officeDocument/2006/relationships/hyperlink" Target="https://www.sports-reference.com/cfb/conferences/pac-12/2016.html" TargetMode="External"/><Relationship Id="rId378" Type="http://schemas.openxmlformats.org/officeDocument/2006/relationships/hyperlink" Target="https://www.sports-reference.com/cfb/schools/massachusetts/2017.html" TargetMode="External"/><Relationship Id="rId403" Type="http://schemas.openxmlformats.org/officeDocument/2006/relationships/hyperlink" Target="https://www.sports-reference.com/cfb/schools/western-michigan/2017.html" TargetMode="External"/><Relationship Id="rId585" Type="http://schemas.openxmlformats.org/officeDocument/2006/relationships/hyperlink" Target="https://www.sports-reference.com/cfb/schools/michigan/2018.html" TargetMode="External"/><Relationship Id="rId750" Type="http://schemas.openxmlformats.org/officeDocument/2006/relationships/hyperlink" Target="https://www.sports-reference.com/cfb/schools/georgia-southern/2018.html" TargetMode="External"/><Relationship Id="rId6" Type="http://schemas.openxmlformats.org/officeDocument/2006/relationships/hyperlink" Target="https://www.sports-reference.com/cfb/conferences/acc/2016.html" TargetMode="External"/><Relationship Id="rId238" Type="http://schemas.openxmlformats.org/officeDocument/2006/relationships/hyperlink" Target="https://www.sports-reference.com/cfb/conferences/sun-belt/2016.html" TargetMode="External"/><Relationship Id="rId445" Type="http://schemas.openxmlformats.org/officeDocument/2006/relationships/hyperlink" Target="https://www.sports-reference.com/cfb/schools/southern-california/2017.html" TargetMode="External"/><Relationship Id="rId487" Type="http://schemas.openxmlformats.org/officeDocument/2006/relationships/hyperlink" Target="https://www.sports-reference.com/cfb/schools/coastal-carolina/2017.html" TargetMode="External"/><Relationship Id="rId610" Type="http://schemas.openxmlformats.org/officeDocument/2006/relationships/hyperlink" Target="https://www.sports-reference.com/cfb/conferences/big-ten/2018.html" TargetMode="External"/><Relationship Id="rId652" Type="http://schemas.openxmlformats.org/officeDocument/2006/relationships/hyperlink" Target="https://www.sports-reference.com/cfb/conferences/mac/2018.html" TargetMode="External"/><Relationship Id="rId694" Type="http://schemas.openxmlformats.org/officeDocument/2006/relationships/hyperlink" Target="https://www.sports-reference.com/cfb/conferences/mwc/2018.html" TargetMode="External"/><Relationship Id="rId708" Type="http://schemas.openxmlformats.org/officeDocument/2006/relationships/hyperlink" Target="https://www.sports-reference.com/cfb/conferences/pac-12/2018.html" TargetMode="External"/><Relationship Id="rId291" Type="http://schemas.openxmlformats.org/officeDocument/2006/relationships/hyperlink" Target="https://www.sports-reference.com/cfb/schools/east-carolina/2017.html" TargetMode="External"/><Relationship Id="rId305" Type="http://schemas.openxmlformats.org/officeDocument/2006/relationships/hyperlink" Target="https://www.sports-reference.com/cfb/conferences/big-12/2017.html" TargetMode="External"/><Relationship Id="rId347" Type="http://schemas.openxmlformats.org/officeDocument/2006/relationships/hyperlink" Target="https://www.sports-reference.com/cfb/conferences/big-ten/2017.html" TargetMode="External"/><Relationship Id="rId512" Type="http://schemas.openxmlformats.org/officeDocument/2006/relationships/hyperlink" Target="https://www.sports-reference.com/cfb/schools/texas-christian/2017.html" TargetMode="External"/><Relationship Id="rId44" Type="http://schemas.openxmlformats.org/officeDocument/2006/relationships/hyperlink" Target="https://www.sports-reference.com/cfb/schools/houston/2016.html" TargetMode="External"/><Relationship Id="rId86" Type="http://schemas.openxmlformats.org/officeDocument/2006/relationships/hyperlink" Target="https://www.sports-reference.com/cfb/conferences/big-ten/2016.html" TargetMode="External"/><Relationship Id="rId151" Type="http://schemas.openxmlformats.org/officeDocument/2006/relationships/hyperlink" Target="https://www.sports-reference.com/cfb/schools/central-michigan/2016.html" TargetMode="External"/><Relationship Id="rId389" Type="http://schemas.openxmlformats.org/officeDocument/2006/relationships/hyperlink" Target="https://www.sports-reference.com/cfb/conferences/mac/2017.html" TargetMode="External"/><Relationship Id="rId554" Type="http://schemas.openxmlformats.org/officeDocument/2006/relationships/hyperlink" Target="https://www.sports-reference.com/cfb/schools/memphis/2018.html" TargetMode="External"/><Relationship Id="rId596" Type="http://schemas.openxmlformats.org/officeDocument/2006/relationships/hyperlink" Target="https://www.sports-reference.com/cfb/conferences/big-ten/2018.html" TargetMode="External"/><Relationship Id="rId761" Type="http://schemas.openxmlformats.org/officeDocument/2006/relationships/hyperlink" Target="https://www.sports-reference.com/cfb/schools/south-alabama/2018.html" TargetMode="External"/><Relationship Id="rId193" Type="http://schemas.openxmlformats.org/officeDocument/2006/relationships/hyperlink" Target="https://www.sports-reference.com/cfb/schools/southern-california/2016.html" TargetMode="External"/><Relationship Id="rId207" Type="http://schemas.openxmlformats.org/officeDocument/2006/relationships/hyperlink" Target="https://www.sports-reference.com/cfb/schools/tennessee/2016.html" TargetMode="External"/><Relationship Id="rId249" Type="http://schemas.openxmlformats.org/officeDocument/2006/relationships/hyperlink" Target="https://www.sports-reference.com/cfb/schools/new-mexico-state/2016.html" TargetMode="External"/><Relationship Id="rId414" Type="http://schemas.openxmlformats.org/officeDocument/2006/relationships/hyperlink" Target="https://www.sports-reference.com/cfb/conferences/mwc/2017.html" TargetMode="External"/><Relationship Id="rId456" Type="http://schemas.openxmlformats.org/officeDocument/2006/relationships/hyperlink" Target="https://www.sports-reference.com/cfb/conferences/pac-12/2017.html" TargetMode="External"/><Relationship Id="rId498" Type="http://schemas.openxmlformats.org/officeDocument/2006/relationships/hyperlink" Target="https://www.sports-reference.com/cfb/conferences/sun-belt/2017.html" TargetMode="External"/><Relationship Id="rId621" Type="http://schemas.openxmlformats.org/officeDocument/2006/relationships/hyperlink" Target="https://www.sports-reference.com/cfb/schools/old-dominion/2018.html" TargetMode="External"/><Relationship Id="rId663" Type="http://schemas.openxmlformats.org/officeDocument/2006/relationships/hyperlink" Target="https://www.sports-reference.com/cfb/conferences/mac/2018.html" TargetMode="External"/><Relationship Id="rId13" Type="http://schemas.openxmlformats.org/officeDocument/2006/relationships/hyperlink" Target="https://www.sports-reference.com/cfb/schools/syracuse/2016.html" TargetMode="External"/><Relationship Id="rId109" Type="http://schemas.openxmlformats.org/officeDocument/2006/relationships/hyperlink" Target="https://www.sports-reference.com/cfb/schools/marshall/2016.html" TargetMode="External"/><Relationship Id="rId260" Type="http://schemas.openxmlformats.org/officeDocument/2006/relationships/hyperlink" Target="https://www.sports-reference.com/cfb/conferences/acc/2017.html" TargetMode="External"/><Relationship Id="rId316" Type="http://schemas.openxmlformats.org/officeDocument/2006/relationships/hyperlink" Target="https://www.sports-reference.com/cfb/schools/west-virginia/2017.html" TargetMode="External"/><Relationship Id="rId523" Type="http://schemas.openxmlformats.org/officeDocument/2006/relationships/hyperlink" Target="https://www.sports-reference.com/cfb/schools/florida-state/2018.html" TargetMode="External"/><Relationship Id="rId719" Type="http://schemas.openxmlformats.org/officeDocument/2006/relationships/hyperlink" Target="https://www.sports-reference.com/cfb/schools/georgia/2018.html" TargetMode="External"/><Relationship Id="rId55" Type="http://schemas.openxmlformats.org/officeDocument/2006/relationships/hyperlink" Target="https://www.sports-reference.com/cfb/conferences/big-12/2016.html" TargetMode="External"/><Relationship Id="rId97" Type="http://schemas.openxmlformats.org/officeDocument/2006/relationships/hyperlink" Target="https://www.sports-reference.com/cfb/schools/purdue/2016.html" TargetMode="External"/><Relationship Id="rId120" Type="http://schemas.openxmlformats.org/officeDocument/2006/relationships/hyperlink" Target="https://www.sports-reference.com/cfb/schools/texas-el-paso/2016.html" TargetMode="External"/><Relationship Id="rId358" Type="http://schemas.openxmlformats.org/officeDocument/2006/relationships/hyperlink" Target="https://www.sports-reference.com/cfb/schools/middle-tennessee-state/2017.html" TargetMode="External"/><Relationship Id="rId565" Type="http://schemas.openxmlformats.org/officeDocument/2006/relationships/hyperlink" Target="https://www.sports-reference.com/cfb/schools/texas/2018.html" TargetMode="External"/><Relationship Id="rId730" Type="http://schemas.openxmlformats.org/officeDocument/2006/relationships/hyperlink" Target="https://www.sports-reference.com/cfb/conferences/sec/2018.html" TargetMode="External"/><Relationship Id="rId162" Type="http://schemas.openxmlformats.org/officeDocument/2006/relationships/hyperlink" Target="https://www.sports-reference.com/cfb/conferences/mwc/2016.html" TargetMode="External"/><Relationship Id="rId218" Type="http://schemas.openxmlformats.org/officeDocument/2006/relationships/hyperlink" Target="https://www.sports-reference.com/cfb/conferences/sec/2016.html" TargetMode="External"/><Relationship Id="rId425" Type="http://schemas.openxmlformats.org/officeDocument/2006/relationships/hyperlink" Target="https://www.sports-reference.com/cfb/schools/nevada-las-vegas/2017.html" TargetMode="External"/><Relationship Id="rId467" Type="http://schemas.openxmlformats.org/officeDocument/2006/relationships/hyperlink" Target="https://www.sports-reference.com/cfb/schools/vanderbilt/2017.html" TargetMode="External"/><Relationship Id="rId632" Type="http://schemas.openxmlformats.org/officeDocument/2006/relationships/hyperlink" Target="https://www.sports-reference.com/cfb/conferences/cusa/2018.html" TargetMode="External"/><Relationship Id="rId271" Type="http://schemas.openxmlformats.org/officeDocument/2006/relationships/hyperlink" Target="https://www.sports-reference.com/cfb/schools/georgia-tech/2017.html" TargetMode="External"/><Relationship Id="rId674" Type="http://schemas.openxmlformats.org/officeDocument/2006/relationships/hyperlink" Target="https://www.sports-reference.com/cfb/schools/boise-state/2018.html" TargetMode="External"/><Relationship Id="rId24" Type="http://schemas.openxmlformats.org/officeDocument/2006/relationships/hyperlink" Target="https://www.sports-reference.com/cfb/schools/duke/2016.html" TargetMode="External"/><Relationship Id="rId66" Type="http://schemas.openxmlformats.org/officeDocument/2006/relationships/hyperlink" Target="https://www.sports-reference.com/cfb/conferences/big-12/2016.html" TargetMode="External"/><Relationship Id="rId131" Type="http://schemas.openxmlformats.org/officeDocument/2006/relationships/hyperlink" Target="https://www.sports-reference.com/cfb/conferences/independent/2016.html" TargetMode="External"/><Relationship Id="rId327" Type="http://schemas.openxmlformats.org/officeDocument/2006/relationships/hyperlink" Target="https://www.sports-reference.com/cfb/conferences/big-ten/2017.html" TargetMode="External"/><Relationship Id="rId369" Type="http://schemas.openxmlformats.org/officeDocument/2006/relationships/hyperlink" Target="https://www.sports-reference.com/cfb/schools/alabama-birmingham/2017.html" TargetMode="External"/><Relationship Id="rId534" Type="http://schemas.openxmlformats.org/officeDocument/2006/relationships/hyperlink" Target="https://www.sports-reference.com/cfb/schools/virginia-tech/2018.html" TargetMode="External"/><Relationship Id="rId576" Type="http://schemas.openxmlformats.org/officeDocument/2006/relationships/hyperlink" Target="https://www.sports-reference.com/cfb/conferences/big-12/2018.html" TargetMode="External"/><Relationship Id="rId741" Type="http://schemas.openxmlformats.org/officeDocument/2006/relationships/hyperlink" Target="https://www.sports-reference.com/cfb/schools/auburn/2018.html" TargetMode="External"/><Relationship Id="rId173" Type="http://schemas.openxmlformats.org/officeDocument/2006/relationships/hyperlink" Target="https://www.sports-reference.com/cfb/schools/nevada-las-vegas/2016.html" TargetMode="External"/><Relationship Id="rId229" Type="http://schemas.openxmlformats.org/officeDocument/2006/relationships/hyperlink" Target="https://www.sports-reference.com/cfb/schools/mississippi/2016.html" TargetMode="External"/><Relationship Id="rId380" Type="http://schemas.openxmlformats.org/officeDocument/2006/relationships/hyperlink" Target="https://www.sports-reference.com/cfb/schools/army/2017.html" TargetMode="External"/><Relationship Id="rId436" Type="http://schemas.openxmlformats.org/officeDocument/2006/relationships/hyperlink" Target="https://www.sports-reference.com/cfb/conferences/pac-12/2017.html" TargetMode="External"/><Relationship Id="rId601" Type="http://schemas.openxmlformats.org/officeDocument/2006/relationships/hyperlink" Target="https://www.sports-reference.com/cfb/schools/wisconsin/2018.html" TargetMode="External"/><Relationship Id="rId643" Type="http://schemas.openxmlformats.org/officeDocument/2006/relationships/hyperlink" Target="https://www.sports-reference.com/cfb/schools/army/2018.html" TargetMode="External"/><Relationship Id="rId240" Type="http://schemas.openxmlformats.org/officeDocument/2006/relationships/hyperlink" Target="https://www.sports-reference.com/cfb/conferences/sun-belt/2016.html" TargetMode="External"/><Relationship Id="rId478" Type="http://schemas.openxmlformats.org/officeDocument/2006/relationships/hyperlink" Target="https://www.sports-reference.com/cfb/conferences/sec/2017.html" TargetMode="External"/><Relationship Id="rId685" Type="http://schemas.openxmlformats.org/officeDocument/2006/relationships/hyperlink" Target="https://www.sports-reference.com/cfb/conferences/mwc/2018.html" TargetMode="External"/><Relationship Id="rId35" Type="http://schemas.openxmlformats.org/officeDocument/2006/relationships/hyperlink" Target="https://www.sports-reference.com/cfb/conferences/american/2016.html" TargetMode="External"/><Relationship Id="rId77" Type="http://schemas.openxmlformats.org/officeDocument/2006/relationships/hyperlink" Target="https://www.sports-reference.com/cfb/schools/indiana/2016.html" TargetMode="External"/><Relationship Id="rId100" Type="http://schemas.openxmlformats.org/officeDocument/2006/relationships/hyperlink" Target="https://www.sports-reference.com/cfb/conferences/cusa/2016.html" TargetMode="External"/><Relationship Id="rId282" Type="http://schemas.openxmlformats.org/officeDocument/2006/relationships/hyperlink" Target="https://www.sports-reference.com/cfb/conferences/american/2017.html" TargetMode="External"/><Relationship Id="rId338" Type="http://schemas.openxmlformats.org/officeDocument/2006/relationships/hyperlink" Target="https://www.sports-reference.com/cfb/schools/wisconsin/2017.html" TargetMode="External"/><Relationship Id="rId503" Type="http://schemas.openxmlformats.org/officeDocument/2006/relationships/hyperlink" Target="https://www.sports-reference.com/cfb/schools/idaho/2017.html" TargetMode="External"/><Relationship Id="rId545" Type="http://schemas.openxmlformats.org/officeDocument/2006/relationships/hyperlink" Target="https://www.sports-reference.com/cfb/conferences/american/2018.html" TargetMode="External"/><Relationship Id="rId587" Type="http://schemas.openxmlformats.org/officeDocument/2006/relationships/hyperlink" Target="https://www.sports-reference.com/cfb/schools/penn-state/2018.html" TargetMode="External"/><Relationship Id="rId710" Type="http://schemas.openxmlformats.org/officeDocument/2006/relationships/hyperlink" Target="https://www.sports-reference.com/cfb/conferences/pac-12/2018.html" TargetMode="External"/><Relationship Id="rId752" Type="http://schemas.openxmlformats.org/officeDocument/2006/relationships/hyperlink" Target="https://www.sports-reference.com/cfb/schools/coastal-carolina/2018.html" TargetMode="External"/><Relationship Id="rId8" Type="http://schemas.openxmlformats.org/officeDocument/2006/relationships/hyperlink" Target="https://www.sports-reference.com/cfb/conferences/acc/2016.html" TargetMode="External"/><Relationship Id="rId142" Type="http://schemas.openxmlformats.org/officeDocument/2006/relationships/hyperlink" Target="https://www.sports-reference.com/cfb/conferences/mac/2016.html" TargetMode="External"/><Relationship Id="rId184" Type="http://schemas.openxmlformats.org/officeDocument/2006/relationships/hyperlink" Target="https://www.sports-reference.com/cfb/conferences/pac-12/2016.html" TargetMode="External"/><Relationship Id="rId391" Type="http://schemas.openxmlformats.org/officeDocument/2006/relationships/hyperlink" Target="https://www.sports-reference.com/cfb/conferences/mac/2017.html" TargetMode="External"/><Relationship Id="rId405" Type="http://schemas.openxmlformats.org/officeDocument/2006/relationships/hyperlink" Target="https://www.sports-reference.com/cfb/schools/eastern-michigan/2017.html" TargetMode="External"/><Relationship Id="rId447" Type="http://schemas.openxmlformats.org/officeDocument/2006/relationships/hyperlink" Target="https://www.sports-reference.com/cfb/schools/arizona-state/2017.html" TargetMode="External"/><Relationship Id="rId612" Type="http://schemas.openxmlformats.org/officeDocument/2006/relationships/hyperlink" Target="https://www.sports-reference.com/cfb/conferences/cusa/2018.html" TargetMode="External"/><Relationship Id="rId251" Type="http://schemas.openxmlformats.org/officeDocument/2006/relationships/hyperlink" Target="https://www.sports-reference.com/cfb/schools/texas-state/2016.html" TargetMode="External"/><Relationship Id="rId489" Type="http://schemas.openxmlformats.org/officeDocument/2006/relationships/hyperlink" Target="https://www.sports-reference.com/cfb/schools/georgia-southern/2017.html" TargetMode="External"/><Relationship Id="rId654" Type="http://schemas.openxmlformats.org/officeDocument/2006/relationships/hyperlink" Target="https://www.sports-reference.com/cfb/conferences/mac/2018.html" TargetMode="External"/><Relationship Id="rId696" Type="http://schemas.openxmlformats.org/officeDocument/2006/relationships/hyperlink" Target="https://www.sports-reference.com/cfb/conferences/pac-12/2018.html" TargetMode="External"/><Relationship Id="rId46" Type="http://schemas.openxmlformats.org/officeDocument/2006/relationships/hyperlink" Target="https://www.sports-reference.com/cfb/schools/memphis/2016.html" TargetMode="External"/><Relationship Id="rId293" Type="http://schemas.openxmlformats.org/officeDocument/2006/relationships/hyperlink" Target="https://www.sports-reference.com/cfb/schools/memphis/2017.html" TargetMode="External"/><Relationship Id="rId307" Type="http://schemas.openxmlformats.org/officeDocument/2006/relationships/hyperlink" Target="https://www.sports-reference.com/cfb/conferences/big-12/2017.html" TargetMode="External"/><Relationship Id="rId349" Type="http://schemas.openxmlformats.org/officeDocument/2006/relationships/hyperlink" Target="https://www.sports-reference.com/cfb/conferences/big-ten/2017.html" TargetMode="External"/><Relationship Id="rId514" Type="http://schemas.openxmlformats.org/officeDocument/2006/relationships/hyperlink" Target="https://www.sports-reference.com/cfb/conferences/acc/2018.html" TargetMode="External"/><Relationship Id="rId556" Type="http://schemas.openxmlformats.org/officeDocument/2006/relationships/hyperlink" Target="https://www.sports-reference.com/cfb/schools/tulane/2018.html" TargetMode="External"/><Relationship Id="rId721" Type="http://schemas.openxmlformats.org/officeDocument/2006/relationships/hyperlink" Target="https://www.sports-reference.com/cfb/schools/florida/2018.html" TargetMode="External"/><Relationship Id="rId763" Type="http://schemas.openxmlformats.org/officeDocument/2006/relationships/hyperlink" Target="https://www.sports-reference.com/cfb/schools/texas-state/2018.html" TargetMode="External"/><Relationship Id="rId88" Type="http://schemas.openxmlformats.org/officeDocument/2006/relationships/hyperlink" Target="https://www.sports-reference.com/cfb/conferences/big-ten/2016.html" TargetMode="External"/><Relationship Id="rId111" Type="http://schemas.openxmlformats.org/officeDocument/2006/relationships/hyperlink" Target="https://www.sports-reference.com/cfb/schools/charlotte/2016.html" TargetMode="External"/><Relationship Id="rId153" Type="http://schemas.openxmlformats.org/officeDocument/2006/relationships/hyperlink" Target="https://www.sports-reference.com/cfb/schools/ball-state/2016.html" TargetMode="External"/><Relationship Id="rId195" Type="http://schemas.openxmlformats.org/officeDocument/2006/relationships/hyperlink" Target="https://www.sports-reference.com/cfb/schools/utah/2016.html" TargetMode="External"/><Relationship Id="rId209" Type="http://schemas.openxmlformats.org/officeDocument/2006/relationships/hyperlink" Target="https://www.sports-reference.com/cfb/schools/kentucky/2016.html" TargetMode="External"/><Relationship Id="rId360" Type="http://schemas.openxmlformats.org/officeDocument/2006/relationships/hyperlink" Target="https://www.sports-reference.com/cfb/schools/western-kentucky/2017.html" TargetMode="External"/><Relationship Id="rId416" Type="http://schemas.openxmlformats.org/officeDocument/2006/relationships/hyperlink" Target="https://www.sports-reference.com/cfb/conferences/mwc/2017.html" TargetMode="External"/><Relationship Id="rId598" Type="http://schemas.openxmlformats.org/officeDocument/2006/relationships/hyperlink" Target="https://www.sports-reference.com/cfb/conferences/big-ten/2018.html" TargetMode="External"/><Relationship Id="rId220" Type="http://schemas.openxmlformats.org/officeDocument/2006/relationships/hyperlink" Target="https://www.sports-reference.com/cfb/conferences/sec/2016.html" TargetMode="External"/><Relationship Id="rId458" Type="http://schemas.openxmlformats.org/officeDocument/2006/relationships/hyperlink" Target="https://www.sports-reference.com/cfb/conferences/sec/2017.html" TargetMode="External"/><Relationship Id="rId623" Type="http://schemas.openxmlformats.org/officeDocument/2006/relationships/hyperlink" Target="https://www.sports-reference.com/cfb/schools/western-kentucky/2018.html" TargetMode="External"/><Relationship Id="rId665" Type="http://schemas.openxmlformats.org/officeDocument/2006/relationships/hyperlink" Target="https://www.sports-reference.com/cfb/conferences/mac/2018.html" TargetMode="External"/><Relationship Id="rId15" Type="http://schemas.openxmlformats.org/officeDocument/2006/relationships/hyperlink" Target="https://www.sports-reference.com/cfb/schools/virginia-tech/2016.html" TargetMode="External"/><Relationship Id="rId57" Type="http://schemas.openxmlformats.org/officeDocument/2006/relationships/hyperlink" Target="https://www.sports-reference.com/cfb/conferences/big-12/2016.html" TargetMode="External"/><Relationship Id="rId262" Type="http://schemas.openxmlformats.org/officeDocument/2006/relationships/hyperlink" Target="https://www.sports-reference.com/cfb/conferences/acc/2017.html" TargetMode="External"/><Relationship Id="rId318" Type="http://schemas.openxmlformats.org/officeDocument/2006/relationships/hyperlink" Target="https://www.sports-reference.com/cfb/schools/texas-tech/2017.html" TargetMode="External"/><Relationship Id="rId525" Type="http://schemas.openxmlformats.org/officeDocument/2006/relationships/hyperlink" Target="https://www.sports-reference.com/cfb/schools/louisville/2018.html" TargetMode="External"/><Relationship Id="rId567" Type="http://schemas.openxmlformats.org/officeDocument/2006/relationships/hyperlink" Target="https://www.sports-reference.com/cfb/schools/iowa-state/2018.html" TargetMode="External"/><Relationship Id="rId732" Type="http://schemas.openxmlformats.org/officeDocument/2006/relationships/hyperlink" Target="https://www.sports-reference.com/cfb/conferences/sec/2018.html" TargetMode="External"/><Relationship Id="rId99" Type="http://schemas.openxmlformats.org/officeDocument/2006/relationships/hyperlink" Target="https://www.sports-reference.com/cfb/schools/old-dominion/2016.html" TargetMode="External"/><Relationship Id="rId122" Type="http://schemas.openxmlformats.org/officeDocument/2006/relationships/hyperlink" Target="https://www.sports-reference.com/cfb/schools/rice/2016.html" TargetMode="External"/><Relationship Id="rId164" Type="http://schemas.openxmlformats.org/officeDocument/2006/relationships/hyperlink" Target="https://www.sports-reference.com/cfb/conferences/mwc/2016.html" TargetMode="External"/><Relationship Id="rId371" Type="http://schemas.openxmlformats.org/officeDocument/2006/relationships/hyperlink" Target="https://www.sports-reference.com/cfb/schools/louisiana-tech/2017.html" TargetMode="External"/><Relationship Id="rId427" Type="http://schemas.openxmlformats.org/officeDocument/2006/relationships/hyperlink" Target="https://www.sports-reference.com/cfb/schools/nevada/2017.html" TargetMode="External"/><Relationship Id="rId469" Type="http://schemas.openxmlformats.org/officeDocument/2006/relationships/hyperlink" Target="https://www.sports-reference.com/cfb/schools/tennessee/2017.html" TargetMode="External"/><Relationship Id="rId634" Type="http://schemas.openxmlformats.org/officeDocument/2006/relationships/hyperlink" Target="https://www.sports-reference.com/cfb/conferences/cusa/2018.html" TargetMode="External"/><Relationship Id="rId676" Type="http://schemas.openxmlformats.org/officeDocument/2006/relationships/hyperlink" Target="https://www.sports-reference.com/cfb/schools/wyoming/2018.html" TargetMode="External"/><Relationship Id="rId26" Type="http://schemas.openxmlformats.org/officeDocument/2006/relationships/hyperlink" Target="https://www.sports-reference.com/cfb/schools/virginia/2016.html" TargetMode="External"/><Relationship Id="rId231" Type="http://schemas.openxmlformats.org/officeDocument/2006/relationships/hyperlink" Target="https://www.sports-reference.com/cfb/schools/appalachian-state/2016.html" TargetMode="External"/><Relationship Id="rId273" Type="http://schemas.openxmlformats.org/officeDocument/2006/relationships/hyperlink" Target="https://www.sports-reference.com/cfb/schools/duke/2017.html" TargetMode="External"/><Relationship Id="rId329" Type="http://schemas.openxmlformats.org/officeDocument/2006/relationships/hyperlink" Target="https://www.sports-reference.com/cfb/conferences/big-ten/2017.html" TargetMode="External"/><Relationship Id="rId480" Type="http://schemas.openxmlformats.org/officeDocument/2006/relationships/hyperlink" Target="https://www.sports-reference.com/cfb/conferences/sec/2017.html" TargetMode="External"/><Relationship Id="rId536" Type="http://schemas.openxmlformats.org/officeDocument/2006/relationships/hyperlink" Target="https://www.sports-reference.com/cfb/schools/duke/2018.html" TargetMode="External"/><Relationship Id="rId701" Type="http://schemas.openxmlformats.org/officeDocument/2006/relationships/hyperlink" Target="https://www.sports-reference.com/cfb/schools/oregon/2018.html" TargetMode="External"/><Relationship Id="rId68" Type="http://schemas.openxmlformats.org/officeDocument/2006/relationships/hyperlink" Target="https://www.sports-reference.com/cfb/conferences/big-12/2016.html" TargetMode="External"/><Relationship Id="rId133" Type="http://schemas.openxmlformats.org/officeDocument/2006/relationships/hyperlink" Target="https://www.sports-reference.com/cfb/conferences/mac/2016.html" TargetMode="External"/><Relationship Id="rId175" Type="http://schemas.openxmlformats.org/officeDocument/2006/relationships/hyperlink" Target="https://www.sports-reference.com/cfb/schools/san-jose-state/2016.html" TargetMode="External"/><Relationship Id="rId340" Type="http://schemas.openxmlformats.org/officeDocument/2006/relationships/hyperlink" Target="https://www.sports-reference.com/cfb/schools/northwestern/2017.html" TargetMode="External"/><Relationship Id="rId578" Type="http://schemas.openxmlformats.org/officeDocument/2006/relationships/hyperlink" Target="https://www.sports-reference.com/cfb/conferences/big-12/2018.html" TargetMode="External"/><Relationship Id="rId743" Type="http://schemas.openxmlformats.org/officeDocument/2006/relationships/hyperlink" Target="https://www.sports-reference.com/cfb/conferences/sec/2018.html" TargetMode="External"/><Relationship Id="rId200" Type="http://schemas.openxmlformats.org/officeDocument/2006/relationships/hyperlink" Target="https://www.sports-reference.com/cfb/conferences/pac-12/2016.html" TargetMode="External"/><Relationship Id="rId382" Type="http://schemas.openxmlformats.org/officeDocument/2006/relationships/hyperlink" Target="https://www.sports-reference.com/cfb/schools/notre-dame/2017.html" TargetMode="External"/><Relationship Id="rId438" Type="http://schemas.openxmlformats.org/officeDocument/2006/relationships/hyperlink" Target="https://www.sports-reference.com/cfb/conferences/pac-12/2017.html" TargetMode="External"/><Relationship Id="rId603" Type="http://schemas.openxmlformats.org/officeDocument/2006/relationships/hyperlink" Target="https://www.sports-reference.com/cfb/schools/purdue/2018.html" TargetMode="External"/><Relationship Id="rId645" Type="http://schemas.openxmlformats.org/officeDocument/2006/relationships/hyperlink" Target="https://www.sports-reference.com/cfb/schools/brigham-young/2018.html" TargetMode="External"/><Relationship Id="rId687" Type="http://schemas.openxmlformats.org/officeDocument/2006/relationships/hyperlink" Target="https://www.sports-reference.com/cfb/conferences/mwc/2018.html" TargetMode="External"/><Relationship Id="rId242" Type="http://schemas.openxmlformats.org/officeDocument/2006/relationships/hyperlink" Target="https://www.sports-reference.com/cfb/conferences/sun-belt/2016.html" TargetMode="External"/><Relationship Id="rId284" Type="http://schemas.openxmlformats.org/officeDocument/2006/relationships/hyperlink" Target="https://www.sports-reference.com/cfb/conferences/american/2017.html" TargetMode="External"/><Relationship Id="rId491" Type="http://schemas.openxmlformats.org/officeDocument/2006/relationships/hyperlink" Target="https://www.sports-reference.com/cfb/schools/troy/2017.html" TargetMode="External"/><Relationship Id="rId505" Type="http://schemas.openxmlformats.org/officeDocument/2006/relationships/hyperlink" Target="https://www.sports-reference.com/cfb/schools/south-alabama/2017.html" TargetMode="External"/><Relationship Id="rId712" Type="http://schemas.openxmlformats.org/officeDocument/2006/relationships/hyperlink" Target="https://www.sports-reference.com/cfb/conferences/pac-12/2018.html" TargetMode="External"/><Relationship Id="rId37" Type="http://schemas.openxmlformats.org/officeDocument/2006/relationships/hyperlink" Target="https://www.sports-reference.com/cfb/conferences/american/2016.html" TargetMode="External"/><Relationship Id="rId79" Type="http://schemas.openxmlformats.org/officeDocument/2006/relationships/hyperlink" Target="https://www.sports-reference.com/cfb/schools/maryland/2016.html" TargetMode="External"/><Relationship Id="rId102" Type="http://schemas.openxmlformats.org/officeDocument/2006/relationships/hyperlink" Target="https://www.sports-reference.com/cfb/conferences/cusa/2016.html" TargetMode="External"/><Relationship Id="rId144" Type="http://schemas.openxmlformats.org/officeDocument/2006/relationships/hyperlink" Target="https://www.sports-reference.com/cfb/conferences/mac/2016.html" TargetMode="External"/><Relationship Id="rId547" Type="http://schemas.openxmlformats.org/officeDocument/2006/relationships/hyperlink" Target="https://www.sports-reference.com/cfb/conferences/american/2018.html" TargetMode="External"/><Relationship Id="rId589" Type="http://schemas.openxmlformats.org/officeDocument/2006/relationships/hyperlink" Target="https://www.sports-reference.com/cfb/schools/michigan-state/2018.html" TargetMode="External"/><Relationship Id="rId754" Type="http://schemas.openxmlformats.org/officeDocument/2006/relationships/hyperlink" Target="https://www.sports-reference.com/cfb/schools/georgia-state/2018.html" TargetMode="External"/><Relationship Id="rId90" Type="http://schemas.openxmlformats.org/officeDocument/2006/relationships/hyperlink" Target="https://www.sports-reference.com/cfb/conferences/big-ten/2016.html" TargetMode="External"/><Relationship Id="rId186" Type="http://schemas.openxmlformats.org/officeDocument/2006/relationships/hyperlink" Target="https://www.sports-reference.com/cfb/conferences/pac-12/2016.html" TargetMode="External"/><Relationship Id="rId351" Type="http://schemas.openxmlformats.org/officeDocument/2006/relationships/hyperlink" Target="https://www.sports-reference.com/cfb/conferences/big-ten/2017.html" TargetMode="External"/><Relationship Id="rId393" Type="http://schemas.openxmlformats.org/officeDocument/2006/relationships/hyperlink" Target="https://www.sports-reference.com/cfb/conferences/mac/2017.html" TargetMode="External"/><Relationship Id="rId407" Type="http://schemas.openxmlformats.org/officeDocument/2006/relationships/hyperlink" Target="https://www.sports-reference.com/cfb/schools/ball-state/2017.html" TargetMode="External"/><Relationship Id="rId449" Type="http://schemas.openxmlformats.org/officeDocument/2006/relationships/hyperlink" Target="https://www.sports-reference.com/cfb/schools/arizona/2017.html" TargetMode="External"/><Relationship Id="rId614" Type="http://schemas.openxmlformats.org/officeDocument/2006/relationships/hyperlink" Target="https://www.sports-reference.com/cfb/conferences/cusa/2018.html" TargetMode="External"/><Relationship Id="rId656" Type="http://schemas.openxmlformats.org/officeDocument/2006/relationships/hyperlink" Target="https://www.sports-reference.com/cfb/conferences/mac/2018.html" TargetMode="External"/><Relationship Id="rId211" Type="http://schemas.openxmlformats.org/officeDocument/2006/relationships/hyperlink" Target="https://www.sports-reference.com/cfb/schools/south-carolina/2016.html" TargetMode="External"/><Relationship Id="rId253" Type="http://schemas.openxmlformats.org/officeDocument/2006/relationships/hyperlink" Target="https://www.sports-reference.com/cfb/schools/clemson/2017.html" TargetMode="External"/><Relationship Id="rId295" Type="http://schemas.openxmlformats.org/officeDocument/2006/relationships/hyperlink" Target="https://www.sports-reference.com/cfb/schools/houston/2017.html" TargetMode="External"/><Relationship Id="rId309" Type="http://schemas.openxmlformats.org/officeDocument/2006/relationships/hyperlink" Target="https://www.sports-reference.com/cfb/conferences/big-12/2017.html" TargetMode="External"/><Relationship Id="rId460" Type="http://schemas.openxmlformats.org/officeDocument/2006/relationships/hyperlink" Target="https://www.sports-reference.com/cfb/conferences/sec/2017.html" TargetMode="External"/><Relationship Id="rId516" Type="http://schemas.openxmlformats.org/officeDocument/2006/relationships/hyperlink" Target="https://www.sports-reference.com/cfb/conferences/acc/2018.html" TargetMode="External"/><Relationship Id="rId698" Type="http://schemas.openxmlformats.org/officeDocument/2006/relationships/hyperlink" Target="https://www.sports-reference.com/cfb/conferences/pac-12/2018.html" TargetMode="External"/><Relationship Id="rId48" Type="http://schemas.openxmlformats.org/officeDocument/2006/relationships/hyperlink" Target="https://www.sports-reference.com/cfb/schools/southern-methodist/2016.html" TargetMode="External"/><Relationship Id="rId113" Type="http://schemas.openxmlformats.org/officeDocument/2006/relationships/hyperlink" Target="https://www.sports-reference.com/cfb/schools/louisiana-tech/2016.html" TargetMode="External"/><Relationship Id="rId320" Type="http://schemas.openxmlformats.org/officeDocument/2006/relationships/hyperlink" Target="https://www.sports-reference.com/cfb/schools/baylor/2017.html" TargetMode="External"/><Relationship Id="rId558" Type="http://schemas.openxmlformats.org/officeDocument/2006/relationships/hyperlink" Target="https://www.sports-reference.com/cfb/conferences/american/2018.html" TargetMode="External"/><Relationship Id="rId723" Type="http://schemas.openxmlformats.org/officeDocument/2006/relationships/hyperlink" Target="https://www.sports-reference.com/cfb/schools/kentucky/2018.html" TargetMode="External"/><Relationship Id="rId765" Type="http://schemas.openxmlformats.org/officeDocument/2006/relationships/hyperlink" Target="https://www.sports-reference.com/cfb/schools/pittsburgh/2017.html" TargetMode="External"/><Relationship Id="rId155" Type="http://schemas.openxmlformats.org/officeDocument/2006/relationships/hyperlink" Target="https://www.sports-reference.com/cfb/schools/boise-state/2016.html" TargetMode="External"/><Relationship Id="rId197" Type="http://schemas.openxmlformats.org/officeDocument/2006/relationships/hyperlink" Target="https://www.sports-reference.com/cfb/schools/arizona-state/2016.html" TargetMode="External"/><Relationship Id="rId362" Type="http://schemas.openxmlformats.org/officeDocument/2006/relationships/hyperlink" Target="https://www.sports-reference.com/cfb/schools/old-dominion/2017.html" TargetMode="External"/><Relationship Id="rId418" Type="http://schemas.openxmlformats.org/officeDocument/2006/relationships/hyperlink" Target="https://www.sports-reference.com/cfb/conferences/mwc/2017.html" TargetMode="External"/><Relationship Id="rId625" Type="http://schemas.openxmlformats.org/officeDocument/2006/relationships/hyperlink" Target="https://www.sports-reference.com/cfb/schools/alabama-birmingham/2018.html" TargetMode="External"/><Relationship Id="rId222" Type="http://schemas.openxmlformats.org/officeDocument/2006/relationships/hyperlink" Target="https://www.sports-reference.com/cfb/conferences/sec/2016.html" TargetMode="External"/><Relationship Id="rId264" Type="http://schemas.openxmlformats.org/officeDocument/2006/relationships/hyperlink" Target="https://www.sports-reference.com/cfb/conferences/acc/2017.html" TargetMode="External"/><Relationship Id="rId471" Type="http://schemas.openxmlformats.org/officeDocument/2006/relationships/hyperlink" Target="https://www.sports-reference.com/cfb/schools/alabama/2017.html" TargetMode="External"/><Relationship Id="rId667" Type="http://schemas.openxmlformats.org/officeDocument/2006/relationships/hyperlink" Target="https://www.sports-reference.com/cfb/conferences/mac/2018.html" TargetMode="External"/><Relationship Id="rId17" Type="http://schemas.openxmlformats.org/officeDocument/2006/relationships/hyperlink" Target="https://www.sports-reference.com/cfb/schools/miami-fl/2016.html" TargetMode="External"/><Relationship Id="rId59" Type="http://schemas.openxmlformats.org/officeDocument/2006/relationships/hyperlink" Target="https://www.sports-reference.com/cfb/conferences/big-12/2016.html" TargetMode="External"/><Relationship Id="rId124" Type="http://schemas.openxmlformats.org/officeDocument/2006/relationships/hyperlink" Target="https://www.sports-reference.com/cfb/schools/massachusetts/2016.html" TargetMode="External"/><Relationship Id="rId527" Type="http://schemas.openxmlformats.org/officeDocument/2006/relationships/hyperlink" Target="https://www.sports-reference.com/cfb/conferences/acc/2018.html" TargetMode="External"/><Relationship Id="rId569" Type="http://schemas.openxmlformats.org/officeDocument/2006/relationships/hyperlink" Target="https://www.sports-reference.com/cfb/schools/west-virginia/2018.html" TargetMode="External"/><Relationship Id="rId734" Type="http://schemas.openxmlformats.org/officeDocument/2006/relationships/hyperlink" Target="https://www.sports-reference.com/cfb/conferences/sec/2018.html" TargetMode="External"/><Relationship Id="rId70" Type="http://schemas.openxmlformats.org/officeDocument/2006/relationships/hyperlink" Target="https://www.sports-reference.com/cfb/conferences/big-12/2016.html" TargetMode="External"/><Relationship Id="rId166" Type="http://schemas.openxmlformats.org/officeDocument/2006/relationships/hyperlink" Target="https://www.sports-reference.com/cfb/conferences/mwc/2016.html" TargetMode="External"/><Relationship Id="rId331" Type="http://schemas.openxmlformats.org/officeDocument/2006/relationships/hyperlink" Target="https://www.sports-reference.com/cfb/conferences/big-ten/2017.html" TargetMode="External"/><Relationship Id="rId373" Type="http://schemas.openxmlformats.org/officeDocument/2006/relationships/hyperlink" Target="https://www.sports-reference.com/cfb/conferences/cusa/2017.html" TargetMode="External"/><Relationship Id="rId429" Type="http://schemas.openxmlformats.org/officeDocument/2006/relationships/hyperlink" Target="https://www.sports-reference.com/cfb/schools/hawaii/2017.html" TargetMode="External"/><Relationship Id="rId580" Type="http://schemas.openxmlformats.org/officeDocument/2006/relationships/hyperlink" Target="https://www.sports-reference.com/cfb/conferences/big-12/2018.html" TargetMode="External"/><Relationship Id="rId636" Type="http://schemas.openxmlformats.org/officeDocument/2006/relationships/hyperlink" Target="https://www.sports-reference.com/cfb/conferences/cusa/2018.html" TargetMode="External"/><Relationship Id="rId1" Type="http://schemas.openxmlformats.org/officeDocument/2006/relationships/hyperlink" Target="https://www.sports-reference.com/cfb/schools/clemson/2016.html" TargetMode="External"/><Relationship Id="rId233" Type="http://schemas.openxmlformats.org/officeDocument/2006/relationships/hyperlink" Target="https://www.sports-reference.com/cfb/schools/georgia-southern/2016.html" TargetMode="External"/><Relationship Id="rId440" Type="http://schemas.openxmlformats.org/officeDocument/2006/relationships/hyperlink" Target="https://www.sports-reference.com/cfb/conferences/pac-12/2017.html" TargetMode="External"/><Relationship Id="rId678" Type="http://schemas.openxmlformats.org/officeDocument/2006/relationships/hyperlink" Target="https://www.sports-reference.com/cfb/schools/air-force/2018.html" TargetMode="External"/><Relationship Id="rId28" Type="http://schemas.openxmlformats.org/officeDocument/2006/relationships/hyperlink" Target="https://www.sports-reference.com/cfb/schools/south-florida/2016.html" TargetMode="External"/><Relationship Id="rId275" Type="http://schemas.openxmlformats.org/officeDocument/2006/relationships/hyperlink" Target="https://www.sports-reference.com/cfb/schools/pittsburgh/2017.html" TargetMode="External"/><Relationship Id="rId300" Type="http://schemas.openxmlformats.org/officeDocument/2006/relationships/hyperlink" Target="https://www.sports-reference.com/cfb/schools/tulane/2017.html" TargetMode="External"/><Relationship Id="rId482" Type="http://schemas.openxmlformats.org/officeDocument/2006/relationships/hyperlink" Target="https://www.sports-reference.com/cfb/conferences/sec/2017.html" TargetMode="External"/><Relationship Id="rId538" Type="http://schemas.openxmlformats.org/officeDocument/2006/relationships/hyperlink" Target="https://www.sports-reference.com/cfb/schools/north-carolina/2018.html" TargetMode="External"/><Relationship Id="rId703" Type="http://schemas.openxmlformats.org/officeDocument/2006/relationships/hyperlink" Target="https://www.sports-reference.com/cfb/schools/california/2018.html" TargetMode="External"/><Relationship Id="rId745" Type="http://schemas.openxmlformats.org/officeDocument/2006/relationships/hyperlink" Target="https://www.sports-reference.com/cfb/conferences/sec/2018.html" TargetMode="External"/><Relationship Id="rId81" Type="http://schemas.openxmlformats.org/officeDocument/2006/relationships/hyperlink" Target="https://www.sports-reference.com/cfb/schools/michigan-state/2016.html" TargetMode="External"/><Relationship Id="rId135" Type="http://schemas.openxmlformats.org/officeDocument/2006/relationships/hyperlink" Target="https://www.sports-reference.com/cfb/conferences/mac/2016.html" TargetMode="External"/><Relationship Id="rId177" Type="http://schemas.openxmlformats.org/officeDocument/2006/relationships/hyperlink" Target="https://www.sports-reference.com/cfb/schools/fresno-state/2016.html" TargetMode="External"/><Relationship Id="rId342" Type="http://schemas.openxmlformats.org/officeDocument/2006/relationships/hyperlink" Target="https://www.sports-reference.com/cfb/schools/iowa/2017.html" TargetMode="External"/><Relationship Id="rId384" Type="http://schemas.openxmlformats.org/officeDocument/2006/relationships/hyperlink" Target="https://www.sports-reference.com/cfb/schools/brigham-young/2017.html" TargetMode="External"/><Relationship Id="rId591" Type="http://schemas.openxmlformats.org/officeDocument/2006/relationships/hyperlink" Target="https://www.sports-reference.com/cfb/schools/maryland/2018.html" TargetMode="External"/><Relationship Id="rId605" Type="http://schemas.openxmlformats.org/officeDocument/2006/relationships/hyperlink" Target="https://www.sports-reference.com/cfb/schools/minnesota/2018.html" TargetMode="External"/><Relationship Id="rId202" Type="http://schemas.openxmlformats.org/officeDocument/2006/relationships/hyperlink" Target="https://www.sports-reference.com/cfb/conferences/pac-12/2016.html" TargetMode="External"/><Relationship Id="rId244" Type="http://schemas.openxmlformats.org/officeDocument/2006/relationships/hyperlink" Target="https://www.sports-reference.com/cfb/conferences/sun-belt/2016.html" TargetMode="External"/><Relationship Id="rId647" Type="http://schemas.openxmlformats.org/officeDocument/2006/relationships/hyperlink" Target="https://www.sports-reference.com/cfb/schools/notre-dame/2018.html" TargetMode="External"/><Relationship Id="rId689" Type="http://schemas.openxmlformats.org/officeDocument/2006/relationships/hyperlink" Target="https://www.sports-reference.com/cfb/conferences/mwc/2018.html" TargetMode="External"/><Relationship Id="rId39" Type="http://schemas.openxmlformats.org/officeDocument/2006/relationships/hyperlink" Target="https://www.sports-reference.com/cfb/conferences/american/2016.html" TargetMode="External"/><Relationship Id="rId286" Type="http://schemas.openxmlformats.org/officeDocument/2006/relationships/hyperlink" Target="https://www.sports-reference.com/cfb/conferences/american/2017.html" TargetMode="External"/><Relationship Id="rId451" Type="http://schemas.openxmlformats.org/officeDocument/2006/relationships/hyperlink" Target="https://www.sports-reference.com/cfb/schools/ucla/2017.html" TargetMode="External"/><Relationship Id="rId493" Type="http://schemas.openxmlformats.org/officeDocument/2006/relationships/hyperlink" Target="https://www.sports-reference.com/cfb/schools/arkansas-state/2017.html" TargetMode="External"/><Relationship Id="rId507" Type="http://schemas.openxmlformats.org/officeDocument/2006/relationships/hyperlink" Target="https://www.sports-reference.com/cfb/schools/texas-state/2017.html" TargetMode="External"/><Relationship Id="rId549" Type="http://schemas.openxmlformats.org/officeDocument/2006/relationships/hyperlink" Target="https://www.sports-reference.com/cfb/conferences/american/2018.html" TargetMode="External"/><Relationship Id="rId714" Type="http://schemas.openxmlformats.org/officeDocument/2006/relationships/hyperlink" Target="https://www.sports-reference.com/cfb/conferences/pac-12/2018.html" TargetMode="External"/><Relationship Id="rId756" Type="http://schemas.openxmlformats.org/officeDocument/2006/relationships/hyperlink" Target="https://www.sports-reference.com/cfb/schools/arkansas-state/2018.html" TargetMode="External"/><Relationship Id="rId50" Type="http://schemas.openxmlformats.org/officeDocument/2006/relationships/hyperlink" Target="https://www.sports-reference.com/cfb/schools/tulane/2016.html" TargetMode="External"/><Relationship Id="rId104" Type="http://schemas.openxmlformats.org/officeDocument/2006/relationships/hyperlink" Target="https://www.sports-reference.com/cfb/conferences/cusa/2016.html" TargetMode="External"/><Relationship Id="rId146" Type="http://schemas.openxmlformats.org/officeDocument/2006/relationships/hyperlink" Target="https://www.sports-reference.com/cfb/conferences/mac/2016.html" TargetMode="External"/><Relationship Id="rId188" Type="http://schemas.openxmlformats.org/officeDocument/2006/relationships/hyperlink" Target="https://www.sports-reference.com/cfb/conferences/pac-12/2016.html" TargetMode="External"/><Relationship Id="rId311" Type="http://schemas.openxmlformats.org/officeDocument/2006/relationships/hyperlink" Target="https://www.sports-reference.com/cfb/conferences/big-12/2017.html" TargetMode="External"/><Relationship Id="rId353" Type="http://schemas.openxmlformats.org/officeDocument/2006/relationships/hyperlink" Target="https://www.sports-reference.com/cfb/conferences/cusa/2017.html" TargetMode="External"/><Relationship Id="rId395" Type="http://schemas.openxmlformats.org/officeDocument/2006/relationships/hyperlink" Target="https://www.sports-reference.com/cfb/schools/kent-state/2017.html" TargetMode="External"/><Relationship Id="rId409" Type="http://schemas.openxmlformats.org/officeDocument/2006/relationships/hyperlink" Target="https://www.sports-reference.com/cfb/schools/boise-state/2017.html" TargetMode="External"/><Relationship Id="rId560" Type="http://schemas.openxmlformats.org/officeDocument/2006/relationships/hyperlink" Target="https://www.sports-reference.com/cfb/conferences/american/2018.html" TargetMode="External"/><Relationship Id="rId92" Type="http://schemas.openxmlformats.org/officeDocument/2006/relationships/hyperlink" Target="https://www.sports-reference.com/cfb/conferences/big-ten/2016.html" TargetMode="External"/><Relationship Id="rId213" Type="http://schemas.openxmlformats.org/officeDocument/2006/relationships/hyperlink" Target="https://www.sports-reference.com/cfb/schools/vanderbilt/2016.html" TargetMode="External"/><Relationship Id="rId420" Type="http://schemas.openxmlformats.org/officeDocument/2006/relationships/hyperlink" Target="https://www.sports-reference.com/cfb/conferences/mwc/2017.html" TargetMode="External"/><Relationship Id="rId616" Type="http://schemas.openxmlformats.org/officeDocument/2006/relationships/hyperlink" Target="https://www.sports-reference.com/cfb/conferences/cusa/2018.html" TargetMode="External"/><Relationship Id="rId658" Type="http://schemas.openxmlformats.org/officeDocument/2006/relationships/hyperlink" Target="https://www.sports-reference.com/cfb/schools/kent-state/2018.html" TargetMode="External"/><Relationship Id="rId255" Type="http://schemas.openxmlformats.org/officeDocument/2006/relationships/hyperlink" Target="https://www.sports-reference.com/cfb/schools/north-carolina-state/2017.html" TargetMode="External"/><Relationship Id="rId297" Type="http://schemas.openxmlformats.org/officeDocument/2006/relationships/hyperlink" Target="https://www.sports-reference.com/cfb/schools/navy/2017.html" TargetMode="External"/><Relationship Id="rId462" Type="http://schemas.openxmlformats.org/officeDocument/2006/relationships/hyperlink" Target="https://www.sports-reference.com/cfb/conferences/sec/2017.html" TargetMode="External"/><Relationship Id="rId518" Type="http://schemas.openxmlformats.org/officeDocument/2006/relationships/hyperlink" Target="https://www.sports-reference.com/cfb/conferences/acc/2018.html" TargetMode="External"/><Relationship Id="rId725" Type="http://schemas.openxmlformats.org/officeDocument/2006/relationships/hyperlink" Target="https://www.sports-reference.com/cfb/schools/missouri/2018.html" TargetMode="External"/><Relationship Id="rId115" Type="http://schemas.openxmlformats.org/officeDocument/2006/relationships/hyperlink" Target="https://www.sports-reference.com/cfb/conferences/cusa/2016.html" TargetMode="External"/><Relationship Id="rId157" Type="http://schemas.openxmlformats.org/officeDocument/2006/relationships/hyperlink" Target="https://www.sports-reference.com/cfb/schools/new-mexico/2016.html" TargetMode="External"/><Relationship Id="rId322" Type="http://schemas.openxmlformats.org/officeDocument/2006/relationships/hyperlink" Target="https://www.sports-reference.com/cfb/schools/kansas/2017.html" TargetMode="External"/><Relationship Id="rId364" Type="http://schemas.openxmlformats.org/officeDocument/2006/relationships/hyperlink" Target="https://www.sports-reference.com/cfb/schools/charlotte/2017.html" TargetMode="External"/><Relationship Id="rId767" Type="http://schemas.openxmlformats.org/officeDocument/2006/relationships/hyperlink" Target="https://www.sports-reference.com/cfb/schools/louisiana-lafayette/2017.html" TargetMode="External"/><Relationship Id="rId61" Type="http://schemas.openxmlformats.org/officeDocument/2006/relationships/hyperlink" Target="https://www.sports-reference.com/cfb/schools/baylor/2016.html" TargetMode="External"/><Relationship Id="rId199" Type="http://schemas.openxmlformats.org/officeDocument/2006/relationships/hyperlink" Target="https://www.sports-reference.com/cfb/schools/ucla/2016.html" TargetMode="External"/><Relationship Id="rId571" Type="http://schemas.openxmlformats.org/officeDocument/2006/relationships/hyperlink" Target="https://www.sports-reference.com/cfb/schools/baylor/2018.html" TargetMode="External"/><Relationship Id="rId627" Type="http://schemas.openxmlformats.org/officeDocument/2006/relationships/hyperlink" Target="https://www.sports-reference.com/cfb/schools/louisiana-tech/2018.html" TargetMode="External"/><Relationship Id="rId669" Type="http://schemas.openxmlformats.org/officeDocument/2006/relationships/hyperlink" Target="https://www.sports-reference.com/cfb/conferences/mac/2018.html" TargetMode="External"/><Relationship Id="rId19" Type="http://schemas.openxmlformats.org/officeDocument/2006/relationships/hyperlink" Target="https://www.sports-reference.com/cfb/schools/north-carolina/2016.html" TargetMode="External"/><Relationship Id="rId224" Type="http://schemas.openxmlformats.org/officeDocument/2006/relationships/hyperlink" Target="https://www.sports-reference.com/cfb/conferences/sec/2016.html" TargetMode="External"/><Relationship Id="rId266" Type="http://schemas.openxmlformats.org/officeDocument/2006/relationships/hyperlink" Target="https://www.sports-reference.com/cfb/conferences/acc/2017.html" TargetMode="External"/><Relationship Id="rId431" Type="http://schemas.openxmlformats.org/officeDocument/2006/relationships/hyperlink" Target="https://www.sports-reference.com/cfb/schools/san-jose-state/2017.html" TargetMode="External"/><Relationship Id="rId473" Type="http://schemas.openxmlformats.org/officeDocument/2006/relationships/hyperlink" Target="https://www.sports-reference.com/cfb/schools/auburn/2017.html" TargetMode="External"/><Relationship Id="rId529" Type="http://schemas.openxmlformats.org/officeDocument/2006/relationships/hyperlink" Target="https://www.sports-reference.com/cfb/conferences/acc/2018.html" TargetMode="External"/><Relationship Id="rId680" Type="http://schemas.openxmlformats.org/officeDocument/2006/relationships/hyperlink" Target="https://www.sports-reference.com/cfb/schools/colorado-state/2018.html" TargetMode="External"/><Relationship Id="rId736" Type="http://schemas.openxmlformats.org/officeDocument/2006/relationships/hyperlink" Target="https://www.sports-reference.com/cfb/conferences/sec/2018.html" TargetMode="External"/><Relationship Id="rId30" Type="http://schemas.openxmlformats.org/officeDocument/2006/relationships/hyperlink" Target="https://www.sports-reference.com/cfb/schools/temple/2016.html" TargetMode="External"/><Relationship Id="rId126" Type="http://schemas.openxmlformats.org/officeDocument/2006/relationships/hyperlink" Target="https://www.sports-reference.com/cfb/schools/army/2016.html" TargetMode="External"/><Relationship Id="rId168" Type="http://schemas.openxmlformats.org/officeDocument/2006/relationships/hyperlink" Target="https://www.sports-reference.com/cfb/conferences/mwc/2016.html" TargetMode="External"/><Relationship Id="rId333" Type="http://schemas.openxmlformats.org/officeDocument/2006/relationships/hyperlink" Target="https://www.sports-reference.com/cfb/conferences/big-ten/2017.html" TargetMode="External"/><Relationship Id="rId540" Type="http://schemas.openxmlformats.org/officeDocument/2006/relationships/hyperlink" Target="https://www.sports-reference.com/cfb/schools/central-florida/2018.html" TargetMode="External"/><Relationship Id="rId72" Type="http://schemas.openxmlformats.org/officeDocument/2006/relationships/hyperlink" Target="https://www.sports-reference.com/cfb/conferences/big-ten/2016.html" TargetMode="External"/><Relationship Id="rId375" Type="http://schemas.openxmlformats.org/officeDocument/2006/relationships/hyperlink" Target="https://www.sports-reference.com/cfb/conferences/cusa/2017.html" TargetMode="External"/><Relationship Id="rId582" Type="http://schemas.openxmlformats.org/officeDocument/2006/relationships/hyperlink" Target="https://www.sports-reference.com/cfb/conferences/big-12/2018.html" TargetMode="External"/><Relationship Id="rId638" Type="http://schemas.openxmlformats.org/officeDocument/2006/relationships/hyperlink" Target="https://www.sports-reference.com/cfb/conferences/independent/2018.html" TargetMode="External"/><Relationship Id="rId3" Type="http://schemas.openxmlformats.org/officeDocument/2006/relationships/hyperlink" Target="https://www.sports-reference.com/cfb/schools/louisville/2016.html" TargetMode="External"/><Relationship Id="rId235" Type="http://schemas.openxmlformats.org/officeDocument/2006/relationships/hyperlink" Target="https://www.sports-reference.com/cfb/schools/arkansas-state/2016.html" TargetMode="External"/><Relationship Id="rId277" Type="http://schemas.openxmlformats.org/officeDocument/2006/relationships/hyperlink" Target="https://www.sports-reference.com/cfb/schools/virginia/2017.html" TargetMode="External"/><Relationship Id="rId400" Type="http://schemas.openxmlformats.org/officeDocument/2006/relationships/hyperlink" Target="https://www.sports-reference.com/cfb/conferences/mac/2017.html" TargetMode="External"/><Relationship Id="rId442" Type="http://schemas.openxmlformats.org/officeDocument/2006/relationships/hyperlink" Target="https://www.sports-reference.com/cfb/conferences/pac-12/2017.html" TargetMode="External"/><Relationship Id="rId484" Type="http://schemas.openxmlformats.org/officeDocument/2006/relationships/hyperlink" Target="https://www.sports-reference.com/cfb/conferences/sec/2017.html" TargetMode="External"/><Relationship Id="rId705" Type="http://schemas.openxmlformats.org/officeDocument/2006/relationships/hyperlink" Target="https://www.sports-reference.com/cfb/schools/oregon-state/2018.html" TargetMode="External"/><Relationship Id="rId137" Type="http://schemas.openxmlformats.org/officeDocument/2006/relationships/hyperlink" Target="https://www.sports-reference.com/cfb/conferences/mac/2016.html" TargetMode="External"/><Relationship Id="rId302" Type="http://schemas.openxmlformats.org/officeDocument/2006/relationships/hyperlink" Target="https://www.sports-reference.com/cfb/schools/tulsa/2017.html" TargetMode="External"/><Relationship Id="rId344" Type="http://schemas.openxmlformats.org/officeDocument/2006/relationships/hyperlink" Target="https://www.sports-reference.com/cfb/schools/purdue/2017.html" TargetMode="External"/><Relationship Id="rId691" Type="http://schemas.openxmlformats.org/officeDocument/2006/relationships/hyperlink" Target="https://www.sports-reference.com/cfb/conferences/mwc/2018.html" TargetMode="External"/><Relationship Id="rId747" Type="http://schemas.openxmlformats.org/officeDocument/2006/relationships/hyperlink" Target="https://www.sports-reference.com/cfb/conferences/sun-belt/2018.html" TargetMode="External"/><Relationship Id="rId41" Type="http://schemas.openxmlformats.org/officeDocument/2006/relationships/hyperlink" Target="https://www.sports-reference.com/cfb/conferences/american/2016.html" TargetMode="External"/><Relationship Id="rId83" Type="http://schemas.openxmlformats.org/officeDocument/2006/relationships/hyperlink" Target="https://www.sports-reference.com/cfb/schools/rutgers/2016.html" TargetMode="External"/><Relationship Id="rId179" Type="http://schemas.openxmlformats.org/officeDocument/2006/relationships/hyperlink" Target="https://www.sports-reference.com/cfb/schools/washington/2016.html" TargetMode="External"/><Relationship Id="rId386" Type="http://schemas.openxmlformats.org/officeDocument/2006/relationships/hyperlink" Target="https://www.sports-reference.com/cfb/schools/ohio/2017.html" TargetMode="External"/><Relationship Id="rId551" Type="http://schemas.openxmlformats.org/officeDocument/2006/relationships/hyperlink" Target="https://www.sports-reference.com/cfb/conferences/american/2018.html" TargetMode="External"/><Relationship Id="rId593" Type="http://schemas.openxmlformats.org/officeDocument/2006/relationships/hyperlink" Target="https://www.sports-reference.com/cfb/schools/indiana/2018.html" TargetMode="External"/><Relationship Id="rId607" Type="http://schemas.openxmlformats.org/officeDocument/2006/relationships/hyperlink" Target="https://www.sports-reference.com/cfb/schools/nebraska/2018.html" TargetMode="External"/><Relationship Id="rId649" Type="http://schemas.openxmlformats.org/officeDocument/2006/relationships/hyperlink" Target="https://www.sports-reference.com/cfb/schools/buffalo/2018.html" TargetMode="External"/><Relationship Id="rId190" Type="http://schemas.openxmlformats.org/officeDocument/2006/relationships/hyperlink" Target="https://www.sports-reference.com/cfb/conferences/pac-12/2016.html" TargetMode="External"/><Relationship Id="rId204" Type="http://schemas.openxmlformats.org/officeDocument/2006/relationships/hyperlink" Target="https://www.sports-reference.com/cfb/conferences/sec/2016.html" TargetMode="External"/><Relationship Id="rId246" Type="http://schemas.openxmlformats.org/officeDocument/2006/relationships/hyperlink" Target="https://www.sports-reference.com/cfb/conferences/sun-belt/2016.html" TargetMode="External"/><Relationship Id="rId288" Type="http://schemas.openxmlformats.org/officeDocument/2006/relationships/hyperlink" Target="https://www.sports-reference.com/cfb/conferences/american/2017.html" TargetMode="External"/><Relationship Id="rId411" Type="http://schemas.openxmlformats.org/officeDocument/2006/relationships/hyperlink" Target="https://www.sports-reference.com/cfb/schools/wyoming/2017.html" TargetMode="External"/><Relationship Id="rId453" Type="http://schemas.openxmlformats.org/officeDocument/2006/relationships/hyperlink" Target="https://www.sports-reference.com/cfb/schools/utah/2017.html" TargetMode="External"/><Relationship Id="rId509" Type="http://schemas.openxmlformats.org/officeDocument/2006/relationships/hyperlink" Target="https://www.sports-reference.com/cfb/schools/pittsburgh/2017.html" TargetMode="External"/><Relationship Id="rId660" Type="http://schemas.openxmlformats.org/officeDocument/2006/relationships/hyperlink" Target="https://www.sports-reference.com/cfb/schools/northern-illinois/2018.html" TargetMode="External"/><Relationship Id="rId106" Type="http://schemas.openxmlformats.org/officeDocument/2006/relationships/hyperlink" Target="https://www.sports-reference.com/cfb/conferences/cusa/2016.html" TargetMode="External"/><Relationship Id="rId313" Type="http://schemas.openxmlformats.org/officeDocument/2006/relationships/hyperlink" Target="https://www.sports-reference.com/cfb/conferences/big-12/2017.html" TargetMode="External"/><Relationship Id="rId495" Type="http://schemas.openxmlformats.org/officeDocument/2006/relationships/hyperlink" Target="https://www.sports-reference.com/cfb/schools/georgia-state/2017.html" TargetMode="External"/><Relationship Id="rId716" Type="http://schemas.openxmlformats.org/officeDocument/2006/relationships/hyperlink" Target="https://www.sports-reference.com/cfb/conferences/pac-12/2018.html" TargetMode="External"/><Relationship Id="rId758" Type="http://schemas.openxmlformats.org/officeDocument/2006/relationships/hyperlink" Target="https://www.sports-reference.com/cfb/conferences/sun-belt/2018.html" TargetMode="External"/><Relationship Id="rId10" Type="http://schemas.openxmlformats.org/officeDocument/2006/relationships/hyperlink" Target="https://www.sports-reference.com/cfb/conferences/acc/2016.html" TargetMode="External"/><Relationship Id="rId52" Type="http://schemas.openxmlformats.org/officeDocument/2006/relationships/hyperlink" Target="https://www.sports-reference.com/cfb/schools/oklahoma/2016.html" TargetMode="External"/><Relationship Id="rId94" Type="http://schemas.openxmlformats.org/officeDocument/2006/relationships/hyperlink" Target="https://www.sports-reference.com/cfb/conferences/big-ten/2016.html" TargetMode="External"/><Relationship Id="rId148" Type="http://schemas.openxmlformats.org/officeDocument/2006/relationships/hyperlink" Target="https://www.sports-reference.com/cfb/conferences/mac/2016.html" TargetMode="External"/><Relationship Id="rId355" Type="http://schemas.openxmlformats.org/officeDocument/2006/relationships/hyperlink" Target="https://www.sports-reference.com/cfb/conferences/cusa/2017.html" TargetMode="External"/><Relationship Id="rId397" Type="http://schemas.openxmlformats.org/officeDocument/2006/relationships/hyperlink" Target="https://www.sports-reference.com/cfb/schools/toledo/2017.html" TargetMode="External"/><Relationship Id="rId520" Type="http://schemas.openxmlformats.org/officeDocument/2006/relationships/hyperlink" Target="https://www.sports-reference.com/cfb/conferences/acc/2018.html" TargetMode="External"/><Relationship Id="rId562" Type="http://schemas.openxmlformats.org/officeDocument/2006/relationships/hyperlink" Target="https://www.sports-reference.com/cfb/conferences/american/2018.html" TargetMode="External"/><Relationship Id="rId618" Type="http://schemas.openxmlformats.org/officeDocument/2006/relationships/hyperlink" Target="https://www.sports-reference.com/cfb/conferences/cusa/2018.html" TargetMode="External"/><Relationship Id="rId215" Type="http://schemas.openxmlformats.org/officeDocument/2006/relationships/hyperlink" Target="https://www.sports-reference.com/cfb/schools/missouri/2016.html" TargetMode="External"/><Relationship Id="rId257" Type="http://schemas.openxmlformats.org/officeDocument/2006/relationships/hyperlink" Target="https://www.sports-reference.com/cfb/schools/louisville/2017.html" TargetMode="External"/><Relationship Id="rId422" Type="http://schemas.openxmlformats.org/officeDocument/2006/relationships/hyperlink" Target="https://www.sports-reference.com/cfb/conferences/mwc/2017.html" TargetMode="External"/><Relationship Id="rId464" Type="http://schemas.openxmlformats.org/officeDocument/2006/relationships/hyperlink" Target="https://www.sports-reference.com/cfb/conferences/sec/2017.html" TargetMode="External"/><Relationship Id="rId299" Type="http://schemas.openxmlformats.org/officeDocument/2006/relationships/hyperlink" Target="https://www.sports-reference.com/cfb/conferences/american/2017.html" TargetMode="External"/><Relationship Id="rId727" Type="http://schemas.openxmlformats.org/officeDocument/2006/relationships/hyperlink" Target="https://www.sports-reference.com/cfb/schools/south-carolina/2018.html" TargetMode="External"/><Relationship Id="rId63" Type="http://schemas.openxmlformats.org/officeDocument/2006/relationships/hyperlink" Target="https://www.sports-reference.com/cfb/schools/texas/2016.html" TargetMode="External"/><Relationship Id="rId159" Type="http://schemas.openxmlformats.org/officeDocument/2006/relationships/hyperlink" Target="https://www.sports-reference.com/cfb/schools/wyoming/2016.html" TargetMode="External"/><Relationship Id="rId366" Type="http://schemas.openxmlformats.org/officeDocument/2006/relationships/hyperlink" Target="https://www.sports-reference.com/cfb/schools/north-texas/2017.html" TargetMode="External"/><Relationship Id="rId573" Type="http://schemas.openxmlformats.org/officeDocument/2006/relationships/hyperlink" Target="https://www.sports-reference.com/cfb/schools/texas-christian/2018.html" TargetMode="External"/><Relationship Id="rId226" Type="http://schemas.openxmlformats.org/officeDocument/2006/relationships/hyperlink" Target="https://www.sports-reference.com/cfb/conferences/sec/2016.html" TargetMode="External"/><Relationship Id="rId433" Type="http://schemas.openxmlformats.org/officeDocument/2006/relationships/hyperlink" Target="https://www.sports-reference.com/cfb/schools/washington/2017.html" TargetMode="External"/><Relationship Id="rId640" Type="http://schemas.openxmlformats.org/officeDocument/2006/relationships/hyperlink" Target="https://www.sports-reference.com/cfb/conferences/independent/2018.html" TargetMode="External"/><Relationship Id="rId738" Type="http://schemas.openxmlformats.org/officeDocument/2006/relationships/hyperlink" Target="https://www.sports-reference.com/cfb/conferences/sec/2018.html" TargetMode="External"/><Relationship Id="rId74" Type="http://schemas.openxmlformats.org/officeDocument/2006/relationships/hyperlink" Target="https://www.sports-reference.com/cfb/conferences/big-ten/2016.html" TargetMode="External"/><Relationship Id="rId377" Type="http://schemas.openxmlformats.org/officeDocument/2006/relationships/hyperlink" Target="https://www.sports-reference.com/cfb/conferences/cusa/2017.html" TargetMode="External"/><Relationship Id="rId500" Type="http://schemas.openxmlformats.org/officeDocument/2006/relationships/hyperlink" Target="https://www.sports-reference.com/cfb/conferences/sun-belt/2017.html" TargetMode="External"/><Relationship Id="rId584" Type="http://schemas.openxmlformats.org/officeDocument/2006/relationships/hyperlink" Target="https://www.sports-reference.com/cfb/conferences/big-ten/2018.html" TargetMode="External"/><Relationship Id="rId5" Type="http://schemas.openxmlformats.org/officeDocument/2006/relationships/hyperlink" Target="https://www.sports-reference.com/cfb/schools/florida-state/2016.html" TargetMode="External"/><Relationship Id="rId237" Type="http://schemas.openxmlformats.org/officeDocument/2006/relationships/hyperlink" Target="https://www.sports-reference.com/cfb/schools/troy/2016.html" TargetMode="External"/><Relationship Id="rId444" Type="http://schemas.openxmlformats.org/officeDocument/2006/relationships/hyperlink" Target="https://www.sports-reference.com/cfb/conferences/pac-12/2017.html" TargetMode="External"/><Relationship Id="rId651" Type="http://schemas.openxmlformats.org/officeDocument/2006/relationships/hyperlink" Target="https://www.sports-reference.com/cfb/schools/ohio/2018.html" TargetMode="External"/><Relationship Id="rId749" Type="http://schemas.openxmlformats.org/officeDocument/2006/relationships/hyperlink" Target="https://www.sports-reference.com/cfb/conferences/sun-belt/2018.html" TargetMode="External"/><Relationship Id="rId290" Type="http://schemas.openxmlformats.org/officeDocument/2006/relationships/hyperlink" Target="https://www.sports-reference.com/cfb/conferences/american/2017.html" TargetMode="External"/><Relationship Id="rId304" Type="http://schemas.openxmlformats.org/officeDocument/2006/relationships/hyperlink" Target="https://www.sports-reference.com/cfb/schools/oklahoma/2017.html" TargetMode="External"/><Relationship Id="rId388" Type="http://schemas.openxmlformats.org/officeDocument/2006/relationships/hyperlink" Target="https://www.sports-reference.com/cfb/schools/akron/2017.html" TargetMode="External"/><Relationship Id="rId511" Type="http://schemas.openxmlformats.org/officeDocument/2006/relationships/hyperlink" Target="https://www.sports-reference.com/cfb/schools/southern-mississippi/2016.html" TargetMode="External"/><Relationship Id="rId609" Type="http://schemas.openxmlformats.org/officeDocument/2006/relationships/hyperlink" Target="https://www.sports-reference.com/cfb/schools/illinois/2018.html" TargetMode="External"/><Relationship Id="rId85" Type="http://schemas.openxmlformats.org/officeDocument/2006/relationships/hyperlink" Target="https://www.sports-reference.com/cfb/schools/wisconsin/2016.html" TargetMode="External"/><Relationship Id="rId150" Type="http://schemas.openxmlformats.org/officeDocument/2006/relationships/hyperlink" Target="https://www.sports-reference.com/cfb/conferences/mac/2016.html" TargetMode="External"/><Relationship Id="rId595" Type="http://schemas.openxmlformats.org/officeDocument/2006/relationships/hyperlink" Target="https://www.sports-reference.com/cfb/schools/rutgers/2018.html" TargetMode="External"/><Relationship Id="rId248" Type="http://schemas.openxmlformats.org/officeDocument/2006/relationships/hyperlink" Target="https://www.sports-reference.com/cfb/conferences/sun-belt/2016.html" TargetMode="External"/><Relationship Id="rId455" Type="http://schemas.openxmlformats.org/officeDocument/2006/relationships/hyperlink" Target="https://www.sports-reference.com/cfb/schools/colorado/2017.html" TargetMode="External"/><Relationship Id="rId662" Type="http://schemas.openxmlformats.org/officeDocument/2006/relationships/hyperlink" Target="https://www.sports-reference.com/cfb/schools/eastern-michigan/2018.html" TargetMode="External"/><Relationship Id="rId12" Type="http://schemas.openxmlformats.org/officeDocument/2006/relationships/hyperlink" Target="https://www.sports-reference.com/cfb/conferences/acc/2016.html" TargetMode="External"/><Relationship Id="rId108" Type="http://schemas.openxmlformats.org/officeDocument/2006/relationships/hyperlink" Target="https://www.sports-reference.com/cfb/conferences/cusa/2016.html" TargetMode="External"/><Relationship Id="rId315" Type="http://schemas.openxmlformats.org/officeDocument/2006/relationships/hyperlink" Target="https://www.sports-reference.com/cfb/conferences/big-12/2017.html" TargetMode="External"/><Relationship Id="rId522" Type="http://schemas.openxmlformats.org/officeDocument/2006/relationships/hyperlink" Target="https://www.sports-reference.com/cfb/conferences/acc/2018.html" TargetMode="External"/><Relationship Id="rId96" Type="http://schemas.openxmlformats.org/officeDocument/2006/relationships/hyperlink" Target="https://www.sports-reference.com/cfb/conferences/big-ten/2016.html" TargetMode="External"/><Relationship Id="rId161" Type="http://schemas.openxmlformats.org/officeDocument/2006/relationships/hyperlink" Target="https://www.sports-reference.com/cfb/schools/air-force/2016.html" TargetMode="External"/><Relationship Id="rId399" Type="http://schemas.openxmlformats.org/officeDocument/2006/relationships/hyperlink" Target="https://www.sports-reference.com/cfb/schools/central-michigan/2017.html" TargetMode="External"/><Relationship Id="rId259" Type="http://schemas.openxmlformats.org/officeDocument/2006/relationships/hyperlink" Target="https://www.sports-reference.com/cfb/schools/wake-forest/2017.html" TargetMode="External"/><Relationship Id="rId466" Type="http://schemas.openxmlformats.org/officeDocument/2006/relationships/hyperlink" Target="https://www.sports-reference.com/cfb/conferences/sec/2017.html" TargetMode="External"/><Relationship Id="rId673" Type="http://schemas.openxmlformats.org/officeDocument/2006/relationships/hyperlink" Target="https://www.sports-reference.com/cfb/conferences/mwc/2018.html" TargetMode="External"/><Relationship Id="rId23" Type="http://schemas.openxmlformats.org/officeDocument/2006/relationships/hyperlink" Target="https://www.sports-reference.com/cfb/conferences/acc/2016.html" TargetMode="External"/><Relationship Id="rId119" Type="http://schemas.openxmlformats.org/officeDocument/2006/relationships/hyperlink" Target="https://www.sports-reference.com/cfb/conferences/cusa/2016.html" TargetMode="External"/><Relationship Id="rId326" Type="http://schemas.openxmlformats.org/officeDocument/2006/relationships/hyperlink" Target="https://www.sports-reference.com/cfb/schools/penn-state/2017.html" TargetMode="External"/><Relationship Id="rId533" Type="http://schemas.openxmlformats.org/officeDocument/2006/relationships/hyperlink" Target="https://www.sports-reference.com/cfb/conferences/acc/2018.html" TargetMode="External"/><Relationship Id="rId740" Type="http://schemas.openxmlformats.org/officeDocument/2006/relationships/hyperlink" Target="https://www.sports-reference.com/cfb/conferences/sec/2018.html" TargetMode="External"/><Relationship Id="rId172" Type="http://schemas.openxmlformats.org/officeDocument/2006/relationships/hyperlink" Target="https://www.sports-reference.com/cfb/conferences/mwc/2016.html" TargetMode="External"/><Relationship Id="rId477" Type="http://schemas.openxmlformats.org/officeDocument/2006/relationships/hyperlink" Target="https://www.sports-reference.com/cfb/schools/mississippi-state/2017.html" TargetMode="External"/><Relationship Id="rId600" Type="http://schemas.openxmlformats.org/officeDocument/2006/relationships/hyperlink" Target="https://www.sports-reference.com/cfb/conferences/big-ten/2018.html" TargetMode="External"/><Relationship Id="rId684" Type="http://schemas.openxmlformats.org/officeDocument/2006/relationships/hyperlink" Target="https://www.sports-reference.com/cfb/schools/fresno-state/2018.html" TargetMode="External"/><Relationship Id="rId337" Type="http://schemas.openxmlformats.org/officeDocument/2006/relationships/hyperlink" Target="https://www.sports-reference.com/cfb/conferences/big-ten/2017.html" TargetMode="External"/><Relationship Id="rId34" Type="http://schemas.openxmlformats.org/officeDocument/2006/relationships/hyperlink" Target="https://www.sports-reference.com/cfb/schools/cincinnati/2016.html" TargetMode="External"/><Relationship Id="rId544" Type="http://schemas.openxmlformats.org/officeDocument/2006/relationships/hyperlink" Target="https://www.sports-reference.com/cfb/schools/cincinnati/2018.html" TargetMode="External"/><Relationship Id="rId751" Type="http://schemas.openxmlformats.org/officeDocument/2006/relationships/hyperlink" Target="https://www.sports-reference.com/cfb/conferences/sun-belt/2018.html" TargetMode="External"/><Relationship Id="rId183" Type="http://schemas.openxmlformats.org/officeDocument/2006/relationships/hyperlink" Target="https://www.sports-reference.com/cfb/schools/stanford/2016.html" TargetMode="External"/><Relationship Id="rId390" Type="http://schemas.openxmlformats.org/officeDocument/2006/relationships/hyperlink" Target="https://www.sports-reference.com/cfb/schools/buffalo/2017.html" TargetMode="External"/><Relationship Id="rId404" Type="http://schemas.openxmlformats.org/officeDocument/2006/relationships/hyperlink" Target="https://www.sports-reference.com/cfb/conferences/mac/2017.html" TargetMode="External"/><Relationship Id="rId611" Type="http://schemas.openxmlformats.org/officeDocument/2006/relationships/hyperlink" Target="https://www.sports-reference.com/cfb/schools/middle-tennessee-state/2018.html" TargetMode="External"/><Relationship Id="rId250" Type="http://schemas.openxmlformats.org/officeDocument/2006/relationships/hyperlink" Target="https://www.sports-reference.com/cfb/conferences/sun-belt/2016.html" TargetMode="External"/><Relationship Id="rId488" Type="http://schemas.openxmlformats.org/officeDocument/2006/relationships/hyperlink" Target="https://www.sports-reference.com/cfb/conferences/sun-belt/2017.html" TargetMode="External"/><Relationship Id="rId695" Type="http://schemas.openxmlformats.org/officeDocument/2006/relationships/hyperlink" Target="https://www.sports-reference.com/cfb/schools/washington-state/2018.html" TargetMode="External"/><Relationship Id="rId709" Type="http://schemas.openxmlformats.org/officeDocument/2006/relationships/hyperlink" Target="https://www.sports-reference.com/cfb/schools/arizona-state/2018.html" TargetMode="External"/><Relationship Id="rId45" Type="http://schemas.openxmlformats.org/officeDocument/2006/relationships/hyperlink" Target="https://www.sports-reference.com/cfb/conferences/american/2016.html" TargetMode="External"/><Relationship Id="rId110" Type="http://schemas.openxmlformats.org/officeDocument/2006/relationships/hyperlink" Target="https://www.sports-reference.com/cfb/conferences/cusa/2016.html" TargetMode="External"/><Relationship Id="rId348" Type="http://schemas.openxmlformats.org/officeDocument/2006/relationships/hyperlink" Target="https://www.sports-reference.com/cfb/schools/minnesota/2017.html" TargetMode="External"/><Relationship Id="rId555" Type="http://schemas.openxmlformats.org/officeDocument/2006/relationships/hyperlink" Target="https://www.sports-reference.com/cfb/conferences/american/2018.html" TargetMode="External"/><Relationship Id="rId762" Type="http://schemas.openxmlformats.org/officeDocument/2006/relationships/hyperlink" Target="https://www.sports-reference.com/cfb/conferences/sun-belt/2018.html" TargetMode="External"/><Relationship Id="rId194" Type="http://schemas.openxmlformats.org/officeDocument/2006/relationships/hyperlink" Target="https://www.sports-reference.com/cfb/conferences/pac-12/2016.html" TargetMode="External"/><Relationship Id="rId208" Type="http://schemas.openxmlformats.org/officeDocument/2006/relationships/hyperlink" Target="https://www.sports-reference.com/cfb/conferences/sec/2016.html" TargetMode="External"/><Relationship Id="rId415" Type="http://schemas.openxmlformats.org/officeDocument/2006/relationships/hyperlink" Target="https://www.sports-reference.com/cfb/schools/air-force/2017.html" TargetMode="External"/><Relationship Id="rId622" Type="http://schemas.openxmlformats.org/officeDocument/2006/relationships/hyperlink" Target="https://www.sports-reference.com/cfb/conferences/cusa/2018.html" TargetMode="External"/><Relationship Id="rId261" Type="http://schemas.openxmlformats.org/officeDocument/2006/relationships/hyperlink" Target="https://www.sports-reference.com/cfb/schools/boston-college/2017.html" TargetMode="External"/><Relationship Id="rId499" Type="http://schemas.openxmlformats.org/officeDocument/2006/relationships/hyperlink" Target="https://www.sports-reference.com/cfb/schools/louisiana-lafayette/2017.html" TargetMode="External"/><Relationship Id="rId56" Type="http://schemas.openxmlformats.org/officeDocument/2006/relationships/hyperlink" Target="https://www.sports-reference.com/cfb/schools/west-virginia/2016.html" TargetMode="External"/><Relationship Id="rId359" Type="http://schemas.openxmlformats.org/officeDocument/2006/relationships/hyperlink" Target="https://www.sports-reference.com/cfb/conferences/cusa/2017.html" TargetMode="External"/><Relationship Id="rId566" Type="http://schemas.openxmlformats.org/officeDocument/2006/relationships/hyperlink" Target="https://www.sports-reference.com/cfb/conferences/big-12/2018.html" TargetMode="External"/><Relationship Id="rId121" Type="http://schemas.openxmlformats.org/officeDocument/2006/relationships/hyperlink" Target="https://www.sports-reference.com/cfb/conferences/cusa/2016.html" TargetMode="External"/><Relationship Id="rId219" Type="http://schemas.openxmlformats.org/officeDocument/2006/relationships/hyperlink" Target="https://www.sports-reference.com/cfb/schools/auburn/2016.html" TargetMode="External"/><Relationship Id="rId426" Type="http://schemas.openxmlformats.org/officeDocument/2006/relationships/hyperlink" Target="https://www.sports-reference.com/cfb/conferences/mwc/2017.html" TargetMode="External"/><Relationship Id="rId633" Type="http://schemas.openxmlformats.org/officeDocument/2006/relationships/hyperlink" Target="https://www.sports-reference.com/cfb/schools/rice/2018.html" TargetMode="External"/><Relationship Id="rId67" Type="http://schemas.openxmlformats.org/officeDocument/2006/relationships/hyperlink" Target="https://www.sports-reference.com/cfb/schools/iowa-state/2016.html" TargetMode="External"/><Relationship Id="rId272" Type="http://schemas.openxmlformats.org/officeDocument/2006/relationships/hyperlink" Target="https://www.sports-reference.com/cfb/conferences/acc/2017.html" TargetMode="External"/><Relationship Id="rId577" Type="http://schemas.openxmlformats.org/officeDocument/2006/relationships/hyperlink" Target="https://www.sports-reference.com/cfb/schools/kansas-state/2018.html" TargetMode="External"/><Relationship Id="rId700" Type="http://schemas.openxmlformats.org/officeDocument/2006/relationships/hyperlink" Target="https://www.sports-reference.com/cfb/conferences/pac-12/2018.html" TargetMode="External"/><Relationship Id="rId132" Type="http://schemas.openxmlformats.org/officeDocument/2006/relationships/hyperlink" Target="https://www.sports-reference.com/cfb/schools/ohio/2016.html" TargetMode="External"/><Relationship Id="rId437" Type="http://schemas.openxmlformats.org/officeDocument/2006/relationships/hyperlink" Target="https://www.sports-reference.com/cfb/schools/washington-state/2017.html" TargetMode="External"/><Relationship Id="rId644" Type="http://schemas.openxmlformats.org/officeDocument/2006/relationships/hyperlink" Target="https://www.sports-reference.com/cfb/conferences/independent/2018.html" TargetMode="External"/><Relationship Id="rId283" Type="http://schemas.openxmlformats.org/officeDocument/2006/relationships/hyperlink" Target="https://www.sports-reference.com/cfb/schools/south-florida/2017.html" TargetMode="External"/><Relationship Id="rId490" Type="http://schemas.openxmlformats.org/officeDocument/2006/relationships/hyperlink" Target="https://www.sports-reference.com/cfb/conferences/sun-belt/2017.html" TargetMode="External"/><Relationship Id="rId504" Type="http://schemas.openxmlformats.org/officeDocument/2006/relationships/hyperlink" Target="https://www.sports-reference.com/cfb/conferences/sun-belt/2017.html" TargetMode="External"/><Relationship Id="rId711" Type="http://schemas.openxmlformats.org/officeDocument/2006/relationships/hyperlink" Target="https://www.sports-reference.com/cfb/schools/arizona/2018.html" TargetMode="External"/><Relationship Id="rId78" Type="http://schemas.openxmlformats.org/officeDocument/2006/relationships/hyperlink" Target="https://www.sports-reference.com/cfb/conferences/big-ten/2016.html" TargetMode="External"/><Relationship Id="rId143" Type="http://schemas.openxmlformats.org/officeDocument/2006/relationships/hyperlink" Target="https://www.sports-reference.com/cfb/schools/western-michigan/2016.html" TargetMode="External"/><Relationship Id="rId350" Type="http://schemas.openxmlformats.org/officeDocument/2006/relationships/hyperlink" Target="https://www.sports-reference.com/cfb/schools/illinois/2017.html" TargetMode="External"/><Relationship Id="rId588" Type="http://schemas.openxmlformats.org/officeDocument/2006/relationships/hyperlink" Target="https://www.sports-reference.com/cfb/conferences/big-ten/2018.html" TargetMode="External"/><Relationship Id="rId9" Type="http://schemas.openxmlformats.org/officeDocument/2006/relationships/hyperlink" Target="https://www.sports-reference.com/cfb/schools/wake-forest/2016.html" TargetMode="External"/><Relationship Id="rId210" Type="http://schemas.openxmlformats.org/officeDocument/2006/relationships/hyperlink" Target="https://www.sports-reference.com/cfb/conferences/sec/2016.html" TargetMode="External"/><Relationship Id="rId448" Type="http://schemas.openxmlformats.org/officeDocument/2006/relationships/hyperlink" Target="https://www.sports-reference.com/cfb/conferences/pac-12/2017.html" TargetMode="External"/><Relationship Id="rId655" Type="http://schemas.openxmlformats.org/officeDocument/2006/relationships/hyperlink" Target="https://www.sports-reference.com/cfb/schools/akron/2018.html" TargetMode="External"/><Relationship Id="rId294" Type="http://schemas.openxmlformats.org/officeDocument/2006/relationships/hyperlink" Target="https://www.sports-reference.com/cfb/conferences/american/2017.html" TargetMode="External"/><Relationship Id="rId308" Type="http://schemas.openxmlformats.org/officeDocument/2006/relationships/hyperlink" Target="https://www.sports-reference.com/cfb/schools/oklahoma-state/2017.html" TargetMode="External"/><Relationship Id="rId515" Type="http://schemas.openxmlformats.org/officeDocument/2006/relationships/hyperlink" Target="https://www.sports-reference.com/cfb/schools/syracuse/2018.html" TargetMode="External"/><Relationship Id="rId722" Type="http://schemas.openxmlformats.org/officeDocument/2006/relationships/hyperlink" Target="https://www.sports-reference.com/cfb/conferences/sec/2018.html" TargetMode="External"/><Relationship Id="rId89" Type="http://schemas.openxmlformats.org/officeDocument/2006/relationships/hyperlink" Target="https://www.sports-reference.com/cfb/schools/nebraska/2016.html" TargetMode="External"/><Relationship Id="rId154" Type="http://schemas.openxmlformats.org/officeDocument/2006/relationships/hyperlink" Target="https://www.sports-reference.com/cfb/conferences/mac/2016.html" TargetMode="External"/><Relationship Id="rId361" Type="http://schemas.openxmlformats.org/officeDocument/2006/relationships/hyperlink" Target="https://www.sports-reference.com/cfb/conferences/cusa/2017.html" TargetMode="External"/><Relationship Id="rId599" Type="http://schemas.openxmlformats.org/officeDocument/2006/relationships/hyperlink" Target="https://www.sports-reference.com/cfb/schools/iowa/2018.html" TargetMode="External"/><Relationship Id="rId459" Type="http://schemas.openxmlformats.org/officeDocument/2006/relationships/hyperlink" Target="https://www.sports-reference.com/cfb/schools/south-carolina/2017.html" TargetMode="External"/><Relationship Id="rId666" Type="http://schemas.openxmlformats.org/officeDocument/2006/relationships/hyperlink" Target="https://www.sports-reference.com/cfb/schools/western-michigan/2018.html" TargetMode="External"/><Relationship Id="rId16" Type="http://schemas.openxmlformats.org/officeDocument/2006/relationships/hyperlink" Target="https://www.sports-reference.com/cfb/conferences/acc/2016.html" TargetMode="External"/><Relationship Id="rId221" Type="http://schemas.openxmlformats.org/officeDocument/2006/relationships/hyperlink" Target="https://www.sports-reference.com/cfb/schools/louisiana-state/2016.html" TargetMode="External"/><Relationship Id="rId319" Type="http://schemas.openxmlformats.org/officeDocument/2006/relationships/hyperlink" Target="https://www.sports-reference.com/cfb/conferences/big-12/2017.html" TargetMode="External"/><Relationship Id="rId526" Type="http://schemas.openxmlformats.org/officeDocument/2006/relationships/hyperlink" Target="https://www.sports-reference.com/cfb/conferences/acc/2018.html" TargetMode="External"/><Relationship Id="rId733" Type="http://schemas.openxmlformats.org/officeDocument/2006/relationships/hyperlink" Target="https://www.sports-reference.com/cfb/schools/alabama/2018.html" TargetMode="External"/><Relationship Id="rId165" Type="http://schemas.openxmlformats.org/officeDocument/2006/relationships/hyperlink" Target="https://www.sports-reference.com/cfb/schools/utah-state/2016.html" TargetMode="External"/><Relationship Id="rId372" Type="http://schemas.openxmlformats.org/officeDocument/2006/relationships/hyperlink" Target="https://www.sports-reference.com/cfb/conferences/cusa/2017.html" TargetMode="External"/><Relationship Id="rId677" Type="http://schemas.openxmlformats.org/officeDocument/2006/relationships/hyperlink" Target="https://www.sports-reference.com/cfb/conferences/mwc/2018.html" TargetMode="External"/><Relationship Id="rId232" Type="http://schemas.openxmlformats.org/officeDocument/2006/relationships/hyperlink" Target="https://www.sports-reference.com/cfb/conferences/sun-belt/2016.html" TargetMode="External"/><Relationship Id="rId27" Type="http://schemas.openxmlformats.org/officeDocument/2006/relationships/hyperlink" Target="https://www.sports-reference.com/cfb/conferences/acc/2016.html" TargetMode="External"/><Relationship Id="rId537" Type="http://schemas.openxmlformats.org/officeDocument/2006/relationships/hyperlink" Target="https://www.sports-reference.com/cfb/conferences/acc/2018.html" TargetMode="External"/><Relationship Id="rId744" Type="http://schemas.openxmlformats.org/officeDocument/2006/relationships/hyperlink" Target="https://www.sports-reference.com/cfb/schools/arkansas/2018.html" TargetMode="External"/><Relationship Id="rId80" Type="http://schemas.openxmlformats.org/officeDocument/2006/relationships/hyperlink" Target="https://www.sports-reference.com/cfb/conferences/big-ten/2016.html" TargetMode="External"/><Relationship Id="rId176" Type="http://schemas.openxmlformats.org/officeDocument/2006/relationships/hyperlink" Target="https://www.sports-reference.com/cfb/conferences/mwc/2016.html" TargetMode="External"/><Relationship Id="rId383" Type="http://schemas.openxmlformats.org/officeDocument/2006/relationships/hyperlink" Target="https://www.sports-reference.com/cfb/conferences/independent/2017.html" TargetMode="External"/><Relationship Id="rId590" Type="http://schemas.openxmlformats.org/officeDocument/2006/relationships/hyperlink" Target="https://www.sports-reference.com/cfb/conferences/big-ten/2018.html" TargetMode="External"/><Relationship Id="rId604" Type="http://schemas.openxmlformats.org/officeDocument/2006/relationships/hyperlink" Target="https://www.sports-reference.com/cfb/conferences/big-ten/2018.html" TargetMode="External"/><Relationship Id="rId243" Type="http://schemas.openxmlformats.org/officeDocument/2006/relationships/hyperlink" Target="https://www.sports-reference.com/cfb/schools/louisiana-monroe/2016.html" TargetMode="External"/><Relationship Id="rId450" Type="http://schemas.openxmlformats.org/officeDocument/2006/relationships/hyperlink" Target="https://www.sports-reference.com/cfb/conferences/pac-12/2017.html" TargetMode="External"/><Relationship Id="rId688" Type="http://schemas.openxmlformats.org/officeDocument/2006/relationships/hyperlink" Target="https://www.sports-reference.com/cfb/schools/hawaii/2018.html" TargetMode="External"/><Relationship Id="rId38" Type="http://schemas.openxmlformats.org/officeDocument/2006/relationships/hyperlink" Target="https://www.sports-reference.com/cfb/schools/east-carolina/2016.html" TargetMode="External"/><Relationship Id="rId103" Type="http://schemas.openxmlformats.org/officeDocument/2006/relationships/hyperlink" Target="https://www.sports-reference.com/cfb/schools/middle-tennessee-state/2016.html" TargetMode="External"/><Relationship Id="rId310" Type="http://schemas.openxmlformats.org/officeDocument/2006/relationships/hyperlink" Target="https://www.sports-reference.com/cfb/schools/iowa-state/2017.html" TargetMode="External"/><Relationship Id="rId548" Type="http://schemas.openxmlformats.org/officeDocument/2006/relationships/hyperlink" Target="https://www.sports-reference.com/cfb/schools/east-carolina/2018.html" TargetMode="External"/><Relationship Id="rId755" Type="http://schemas.openxmlformats.org/officeDocument/2006/relationships/hyperlink" Target="https://www.sports-reference.com/cfb/conferences/sun-belt/2018.html" TargetMode="External"/><Relationship Id="rId91" Type="http://schemas.openxmlformats.org/officeDocument/2006/relationships/hyperlink" Target="https://www.sports-reference.com/cfb/schools/minnesota/2016.html" TargetMode="External"/><Relationship Id="rId187" Type="http://schemas.openxmlformats.org/officeDocument/2006/relationships/hyperlink" Target="https://www.sports-reference.com/cfb/schools/oregon-state/2016.html" TargetMode="External"/><Relationship Id="rId394" Type="http://schemas.openxmlformats.org/officeDocument/2006/relationships/hyperlink" Target="https://www.sports-reference.com/cfb/conferences/mac/2017.html" TargetMode="External"/><Relationship Id="rId408" Type="http://schemas.openxmlformats.org/officeDocument/2006/relationships/hyperlink" Target="https://www.sports-reference.com/cfb/conferences/mac/2017.html" TargetMode="External"/><Relationship Id="rId615" Type="http://schemas.openxmlformats.org/officeDocument/2006/relationships/hyperlink" Target="https://www.sports-reference.com/cfb/schools/marshall/2018.html" TargetMode="External"/><Relationship Id="rId254" Type="http://schemas.openxmlformats.org/officeDocument/2006/relationships/hyperlink" Target="https://www.sports-reference.com/cfb/conferences/acc/2017.html" TargetMode="External"/><Relationship Id="rId699" Type="http://schemas.openxmlformats.org/officeDocument/2006/relationships/hyperlink" Target="https://www.sports-reference.com/cfb/schools/stanford/2018.html" TargetMode="External"/><Relationship Id="rId49" Type="http://schemas.openxmlformats.org/officeDocument/2006/relationships/hyperlink" Target="https://www.sports-reference.com/cfb/conferences/american/2016.html" TargetMode="External"/><Relationship Id="rId114" Type="http://schemas.openxmlformats.org/officeDocument/2006/relationships/hyperlink" Target="https://www.sports-reference.com/cfb/conferences/cusa/2016.html" TargetMode="External"/><Relationship Id="rId461" Type="http://schemas.openxmlformats.org/officeDocument/2006/relationships/hyperlink" Target="https://www.sports-reference.com/cfb/schools/kentucky/2017.html" TargetMode="External"/><Relationship Id="rId559" Type="http://schemas.openxmlformats.org/officeDocument/2006/relationships/hyperlink" Target="https://www.sports-reference.com/cfb/schools/navy/2018.html" TargetMode="External"/><Relationship Id="rId766" Type="http://schemas.openxmlformats.org/officeDocument/2006/relationships/hyperlink" Target="https://www.sports-reference.com/cfb/schools/mississippi/2017.html" TargetMode="External"/><Relationship Id="rId198" Type="http://schemas.openxmlformats.org/officeDocument/2006/relationships/hyperlink" Target="https://www.sports-reference.com/cfb/conferences/pac-12/2016.html" TargetMode="External"/><Relationship Id="rId321" Type="http://schemas.openxmlformats.org/officeDocument/2006/relationships/hyperlink" Target="https://www.sports-reference.com/cfb/conferences/big-12/2017.html" TargetMode="External"/><Relationship Id="rId419" Type="http://schemas.openxmlformats.org/officeDocument/2006/relationships/hyperlink" Target="https://www.sports-reference.com/cfb/schools/new-mexico/2017.html" TargetMode="External"/><Relationship Id="rId626" Type="http://schemas.openxmlformats.org/officeDocument/2006/relationships/hyperlink" Target="https://www.sports-reference.com/cfb/conferences/cusa/2018.html" TargetMode="External"/><Relationship Id="rId265" Type="http://schemas.openxmlformats.org/officeDocument/2006/relationships/hyperlink" Target="https://www.sports-reference.com/cfb/schools/syracuse/2017.html" TargetMode="External"/><Relationship Id="rId472" Type="http://schemas.openxmlformats.org/officeDocument/2006/relationships/hyperlink" Target="https://www.sports-reference.com/cfb/conferences/sec/2017.html" TargetMode="External"/><Relationship Id="rId125" Type="http://schemas.openxmlformats.org/officeDocument/2006/relationships/hyperlink" Target="https://www.sports-reference.com/cfb/conferences/independent/2016.html" TargetMode="External"/><Relationship Id="rId332" Type="http://schemas.openxmlformats.org/officeDocument/2006/relationships/hyperlink" Target="https://www.sports-reference.com/cfb/schools/rutgers/2017.html" TargetMode="External"/><Relationship Id="rId637" Type="http://schemas.openxmlformats.org/officeDocument/2006/relationships/hyperlink" Target="https://www.sports-reference.com/cfb/schools/massachusetts/2018.html" TargetMode="External"/><Relationship Id="rId276" Type="http://schemas.openxmlformats.org/officeDocument/2006/relationships/hyperlink" Target="https://www.sports-reference.com/cfb/conferences/acc/2017.html" TargetMode="External"/><Relationship Id="rId483" Type="http://schemas.openxmlformats.org/officeDocument/2006/relationships/hyperlink" Target="https://www.sports-reference.com/cfb/schools/arkansas/2017.html" TargetMode="External"/><Relationship Id="rId690" Type="http://schemas.openxmlformats.org/officeDocument/2006/relationships/hyperlink" Target="https://www.sports-reference.com/cfb/schools/san-diego-state/2018.html" TargetMode="External"/><Relationship Id="rId704" Type="http://schemas.openxmlformats.org/officeDocument/2006/relationships/hyperlink" Target="https://www.sports-reference.com/cfb/conferences/pac-12/2018.html" TargetMode="External"/><Relationship Id="rId40" Type="http://schemas.openxmlformats.org/officeDocument/2006/relationships/hyperlink" Target="https://www.sports-reference.com/cfb/schools/navy/2016.html" TargetMode="External"/><Relationship Id="rId136" Type="http://schemas.openxmlformats.org/officeDocument/2006/relationships/hyperlink" Target="https://www.sports-reference.com/cfb/schools/akron/2016.html" TargetMode="External"/><Relationship Id="rId343" Type="http://schemas.openxmlformats.org/officeDocument/2006/relationships/hyperlink" Target="https://www.sports-reference.com/cfb/conferences/big-ten/2017.html" TargetMode="External"/><Relationship Id="rId550" Type="http://schemas.openxmlformats.org/officeDocument/2006/relationships/hyperlink" Target="https://www.sports-reference.com/cfb/schools/connecticut/2018.html" TargetMode="External"/><Relationship Id="rId203" Type="http://schemas.openxmlformats.org/officeDocument/2006/relationships/hyperlink" Target="https://www.sports-reference.com/cfb/schools/florida/2016.html" TargetMode="External"/><Relationship Id="rId648" Type="http://schemas.openxmlformats.org/officeDocument/2006/relationships/hyperlink" Target="https://www.sports-reference.com/cfb/conferences/independent/2018.html" TargetMode="External"/><Relationship Id="rId287" Type="http://schemas.openxmlformats.org/officeDocument/2006/relationships/hyperlink" Target="https://www.sports-reference.com/cfb/schools/cincinnati/2017.html" TargetMode="External"/><Relationship Id="rId410" Type="http://schemas.openxmlformats.org/officeDocument/2006/relationships/hyperlink" Target="https://www.sports-reference.com/cfb/conferences/mwc/2017.html" TargetMode="External"/><Relationship Id="rId494" Type="http://schemas.openxmlformats.org/officeDocument/2006/relationships/hyperlink" Target="https://www.sports-reference.com/cfb/conferences/sun-belt/2017.html" TargetMode="External"/><Relationship Id="rId508" Type="http://schemas.openxmlformats.org/officeDocument/2006/relationships/hyperlink" Target="https://www.sports-reference.com/cfb/conferences/sun-belt/2017.html" TargetMode="External"/><Relationship Id="rId715" Type="http://schemas.openxmlformats.org/officeDocument/2006/relationships/hyperlink" Target="https://www.sports-reference.com/cfb/schools/ucla/2018.html" TargetMode="External"/><Relationship Id="rId147" Type="http://schemas.openxmlformats.org/officeDocument/2006/relationships/hyperlink" Target="https://www.sports-reference.com/cfb/schools/northern-illinois/2016.html" TargetMode="External"/><Relationship Id="rId354" Type="http://schemas.openxmlformats.org/officeDocument/2006/relationships/hyperlink" Target="https://www.sports-reference.com/cfb/schools/florida-international/2017.html" TargetMode="External"/><Relationship Id="rId51" Type="http://schemas.openxmlformats.org/officeDocument/2006/relationships/hyperlink" Target="https://www.sports-reference.com/cfb/conferences/american/2016.html" TargetMode="External"/><Relationship Id="rId561" Type="http://schemas.openxmlformats.org/officeDocument/2006/relationships/hyperlink" Target="https://www.sports-reference.com/cfb/schools/tulsa/2018.html" TargetMode="External"/><Relationship Id="rId659" Type="http://schemas.openxmlformats.org/officeDocument/2006/relationships/hyperlink" Target="https://www.sports-reference.com/cfb/conferences/mac/2018.html" TargetMode="External"/><Relationship Id="rId214" Type="http://schemas.openxmlformats.org/officeDocument/2006/relationships/hyperlink" Target="https://www.sports-reference.com/cfb/conferences/sec/2016.html" TargetMode="External"/><Relationship Id="rId298" Type="http://schemas.openxmlformats.org/officeDocument/2006/relationships/hyperlink" Target="https://www.sports-reference.com/cfb/conferences/american/2017.html" TargetMode="External"/><Relationship Id="rId421" Type="http://schemas.openxmlformats.org/officeDocument/2006/relationships/hyperlink" Target="https://www.sports-reference.com/cfb/schools/fresno-state/2017.html" TargetMode="External"/><Relationship Id="rId519" Type="http://schemas.openxmlformats.org/officeDocument/2006/relationships/hyperlink" Target="https://www.sports-reference.com/cfb/schools/boston-college/2018.html" TargetMode="External"/><Relationship Id="rId158" Type="http://schemas.openxmlformats.org/officeDocument/2006/relationships/hyperlink" Target="https://www.sports-reference.com/cfb/conferences/mwc/2016.html" TargetMode="External"/><Relationship Id="rId726" Type="http://schemas.openxmlformats.org/officeDocument/2006/relationships/hyperlink" Target="https://www.sports-reference.com/cfb/conferences/sec/2018.html" TargetMode="External"/><Relationship Id="rId62" Type="http://schemas.openxmlformats.org/officeDocument/2006/relationships/hyperlink" Target="https://www.sports-reference.com/cfb/conferences/big-12/2016.html" TargetMode="External"/><Relationship Id="rId365" Type="http://schemas.openxmlformats.org/officeDocument/2006/relationships/hyperlink" Target="https://www.sports-reference.com/cfb/conferences/cusa/2017.html" TargetMode="External"/><Relationship Id="rId572" Type="http://schemas.openxmlformats.org/officeDocument/2006/relationships/hyperlink" Target="https://www.sports-reference.com/cfb/conferences/big-12/2018.html" TargetMode="External"/><Relationship Id="rId225" Type="http://schemas.openxmlformats.org/officeDocument/2006/relationships/hyperlink" Target="https://www.sports-reference.com/cfb/schools/arkansas/2016.html" TargetMode="External"/><Relationship Id="rId432" Type="http://schemas.openxmlformats.org/officeDocument/2006/relationships/hyperlink" Target="https://www.sports-reference.com/cfb/conferences/mwc/2017.html" TargetMode="External"/><Relationship Id="rId737" Type="http://schemas.openxmlformats.org/officeDocument/2006/relationships/hyperlink" Target="https://www.sports-reference.com/cfb/schools/texas-am/2018.html" TargetMode="External"/><Relationship Id="rId73" Type="http://schemas.openxmlformats.org/officeDocument/2006/relationships/hyperlink" Target="https://www.sports-reference.com/cfb/schools/penn-state/2016.html" TargetMode="External"/><Relationship Id="rId169" Type="http://schemas.openxmlformats.org/officeDocument/2006/relationships/hyperlink" Target="https://www.sports-reference.com/cfb/schools/hawaii/2016.html" TargetMode="External"/><Relationship Id="rId376" Type="http://schemas.openxmlformats.org/officeDocument/2006/relationships/hyperlink" Target="https://www.sports-reference.com/cfb/schools/texas-el-paso/2017.html" TargetMode="External"/><Relationship Id="rId583" Type="http://schemas.openxmlformats.org/officeDocument/2006/relationships/hyperlink" Target="https://www.sports-reference.com/cfb/schools/ohio-state/2018.html" TargetMode="External"/><Relationship Id="rId4" Type="http://schemas.openxmlformats.org/officeDocument/2006/relationships/hyperlink" Target="https://www.sports-reference.com/cfb/conferences/acc/2016.html" TargetMode="External"/><Relationship Id="rId236" Type="http://schemas.openxmlformats.org/officeDocument/2006/relationships/hyperlink" Target="https://www.sports-reference.com/cfb/conferences/sun-belt/2016.html" TargetMode="External"/><Relationship Id="rId443" Type="http://schemas.openxmlformats.org/officeDocument/2006/relationships/hyperlink" Target="https://www.sports-reference.com/cfb/schools/oregon-state/2017.html" TargetMode="External"/><Relationship Id="rId650" Type="http://schemas.openxmlformats.org/officeDocument/2006/relationships/hyperlink" Target="https://www.sports-reference.com/cfb/conferences/mac/2018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ports-reference.com/cfb/schools/texas-san-antonio/2016.html" TargetMode="External"/><Relationship Id="rId21" Type="http://schemas.openxmlformats.org/officeDocument/2006/relationships/hyperlink" Target="http://www.sports-reference.com/cfb/schools/pittsburgh/2016.html" TargetMode="External"/><Relationship Id="rId42" Type="http://schemas.openxmlformats.org/officeDocument/2006/relationships/hyperlink" Target="http://www.sports-reference.com/cfb/conferences/american/2016.html" TargetMode="External"/><Relationship Id="rId63" Type="http://schemas.openxmlformats.org/officeDocument/2006/relationships/hyperlink" Target="http://www.sports-reference.com/cfb/schools/texas/2016.html" TargetMode="External"/><Relationship Id="rId84" Type="http://schemas.openxmlformats.org/officeDocument/2006/relationships/hyperlink" Target="http://www.sports-reference.com/cfb/conferences/big-ten/2016.html" TargetMode="External"/><Relationship Id="rId138" Type="http://schemas.openxmlformats.org/officeDocument/2006/relationships/hyperlink" Target="http://www.sports-reference.com/cfb/conferences/mac/2016.html" TargetMode="External"/><Relationship Id="rId159" Type="http://schemas.openxmlformats.org/officeDocument/2006/relationships/hyperlink" Target="http://www.sports-reference.com/cfb/schools/wyoming/2016.html" TargetMode="External"/><Relationship Id="rId170" Type="http://schemas.openxmlformats.org/officeDocument/2006/relationships/hyperlink" Target="http://www.sports-reference.com/cfb/conferences/mwc/2016.html" TargetMode="External"/><Relationship Id="rId191" Type="http://schemas.openxmlformats.org/officeDocument/2006/relationships/hyperlink" Target="http://www.sports-reference.com/cfb/schools/oregon/2016.html" TargetMode="External"/><Relationship Id="rId205" Type="http://schemas.openxmlformats.org/officeDocument/2006/relationships/hyperlink" Target="http://www.sports-reference.com/cfb/schools/arizona/2016.html" TargetMode="External"/><Relationship Id="rId226" Type="http://schemas.openxmlformats.org/officeDocument/2006/relationships/hyperlink" Target="http://www.sports-reference.com/cfb/conferences/sec/2016.html" TargetMode="External"/><Relationship Id="rId247" Type="http://schemas.openxmlformats.org/officeDocument/2006/relationships/hyperlink" Target="http://www.sports-reference.com/cfb/schools/louisiana-monroe/2016.html" TargetMode="External"/><Relationship Id="rId107" Type="http://schemas.openxmlformats.org/officeDocument/2006/relationships/hyperlink" Target="http://www.sports-reference.com/cfb/schools/florida-international/2016.html" TargetMode="External"/><Relationship Id="rId11" Type="http://schemas.openxmlformats.org/officeDocument/2006/relationships/hyperlink" Target="http://www.sports-reference.com/cfb/schools/north-carolina-state/2016.html" TargetMode="External"/><Relationship Id="rId32" Type="http://schemas.openxmlformats.org/officeDocument/2006/relationships/hyperlink" Target="http://www.sports-reference.com/cfb/conferences/american/2016.html" TargetMode="External"/><Relationship Id="rId53" Type="http://schemas.openxmlformats.org/officeDocument/2006/relationships/hyperlink" Target="http://www.sports-reference.com/cfb/schools/oklahoma/2016.html" TargetMode="External"/><Relationship Id="rId74" Type="http://schemas.openxmlformats.org/officeDocument/2006/relationships/hyperlink" Target="http://www.sports-reference.com/cfb/conferences/big-ten/2016.html" TargetMode="External"/><Relationship Id="rId128" Type="http://schemas.openxmlformats.org/officeDocument/2006/relationships/hyperlink" Target="http://www.sports-reference.com/cfb/conferences/independent/2016.html" TargetMode="External"/><Relationship Id="rId149" Type="http://schemas.openxmlformats.org/officeDocument/2006/relationships/hyperlink" Target="http://www.sports-reference.com/cfb/schools/toledo/2016.html" TargetMode="External"/><Relationship Id="rId5" Type="http://schemas.openxmlformats.org/officeDocument/2006/relationships/hyperlink" Target="http://www.sports-reference.com/cfb/schools/wake-forest/2016.html" TargetMode="External"/><Relationship Id="rId95" Type="http://schemas.openxmlformats.org/officeDocument/2006/relationships/hyperlink" Target="http://www.sports-reference.com/cfb/schools/northwestern/2016.html" TargetMode="External"/><Relationship Id="rId160" Type="http://schemas.openxmlformats.org/officeDocument/2006/relationships/hyperlink" Target="http://www.sports-reference.com/cfb/conferences/mwc/2016.html" TargetMode="External"/><Relationship Id="rId181" Type="http://schemas.openxmlformats.org/officeDocument/2006/relationships/hyperlink" Target="http://www.sports-reference.com/cfb/schools/fresno-state/2016.html" TargetMode="External"/><Relationship Id="rId216" Type="http://schemas.openxmlformats.org/officeDocument/2006/relationships/hyperlink" Target="http://www.sports-reference.com/cfb/conferences/sec/2016.html" TargetMode="External"/><Relationship Id="rId237" Type="http://schemas.openxmlformats.org/officeDocument/2006/relationships/hyperlink" Target="http://www.sports-reference.com/cfb/schools/georgia-southern/2016.html" TargetMode="External"/><Relationship Id="rId22" Type="http://schemas.openxmlformats.org/officeDocument/2006/relationships/hyperlink" Target="http://www.sports-reference.com/cfb/conferences/acc/2016.html" TargetMode="External"/><Relationship Id="rId43" Type="http://schemas.openxmlformats.org/officeDocument/2006/relationships/hyperlink" Target="http://www.sports-reference.com/cfb/schools/navy/2016.html" TargetMode="External"/><Relationship Id="rId64" Type="http://schemas.openxmlformats.org/officeDocument/2006/relationships/hyperlink" Target="http://www.sports-reference.com/cfb/conferences/big-12/2016.html" TargetMode="External"/><Relationship Id="rId118" Type="http://schemas.openxmlformats.org/officeDocument/2006/relationships/hyperlink" Target="http://www.sports-reference.com/cfb/conferences/cusa/2016.html" TargetMode="External"/><Relationship Id="rId139" Type="http://schemas.openxmlformats.org/officeDocument/2006/relationships/hyperlink" Target="http://www.sports-reference.com/cfb/schools/akron/2016.html" TargetMode="External"/><Relationship Id="rId85" Type="http://schemas.openxmlformats.org/officeDocument/2006/relationships/hyperlink" Target="http://www.sports-reference.com/cfb/schools/rutgers/2016.html" TargetMode="External"/><Relationship Id="rId150" Type="http://schemas.openxmlformats.org/officeDocument/2006/relationships/hyperlink" Target="http://www.sports-reference.com/cfb/conferences/mac/2016.html" TargetMode="External"/><Relationship Id="rId171" Type="http://schemas.openxmlformats.org/officeDocument/2006/relationships/hyperlink" Target="http://www.sports-reference.com/cfb/schools/san-diego-state/2016.html" TargetMode="External"/><Relationship Id="rId192" Type="http://schemas.openxmlformats.org/officeDocument/2006/relationships/hyperlink" Target="http://www.sports-reference.com/cfb/conferences/pac-12/2016.html" TargetMode="External"/><Relationship Id="rId206" Type="http://schemas.openxmlformats.org/officeDocument/2006/relationships/hyperlink" Target="http://www.sports-reference.com/cfb/conferences/pac-12/2016.html" TargetMode="External"/><Relationship Id="rId227" Type="http://schemas.openxmlformats.org/officeDocument/2006/relationships/hyperlink" Target="http://www.sports-reference.com/cfb/schools/louisiana-state/2016.html" TargetMode="External"/><Relationship Id="rId248" Type="http://schemas.openxmlformats.org/officeDocument/2006/relationships/hyperlink" Target="http://www.sports-reference.com/cfb/conferences/sun-belt/2016.html" TargetMode="External"/><Relationship Id="rId12" Type="http://schemas.openxmlformats.org/officeDocument/2006/relationships/hyperlink" Target="http://www.sports-reference.com/cfb/conferences/acc/2016.html" TargetMode="External"/><Relationship Id="rId33" Type="http://schemas.openxmlformats.org/officeDocument/2006/relationships/hyperlink" Target="http://www.sports-reference.com/cfb/schools/central-florida/2016.html" TargetMode="External"/><Relationship Id="rId108" Type="http://schemas.openxmlformats.org/officeDocument/2006/relationships/hyperlink" Target="http://www.sports-reference.com/cfb/conferences/cusa/2016.html" TargetMode="External"/><Relationship Id="rId129" Type="http://schemas.openxmlformats.org/officeDocument/2006/relationships/hyperlink" Target="http://www.sports-reference.com/cfb/schools/army/2016.html" TargetMode="External"/><Relationship Id="rId54" Type="http://schemas.openxmlformats.org/officeDocument/2006/relationships/hyperlink" Target="http://www.sports-reference.com/cfb/conferences/big-12/2016.html" TargetMode="External"/><Relationship Id="rId75" Type="http://schemas.openxmlformats.org/officeDocument/2006/relationships/hyperlink" Target="http://www.sports-reference.com/cfb/schools/ohio-state/2016.html" TargetMode="External"/><Relationship Id="rId96" Type="http://schemas.openxmlformats.org/officeDocument/2006/relationships/hyperlink" Target="http://www.sports-reference.com/cfb/conferences/big-ten/2016.html" TargetMode="External"/><Relationship Id="rId140" Type="http://schemas.openxmlformats.org/officeDocument/2006/relationships/hyperlink" Target="http://www.sports-reference.com/cfb/conferences/mac/2016.html" TargetMode="External"/><Relationship Id="rId161" Type="http://schemas.openxmlformats.org/officeDocument/2006/relationships/hyperlink" Target="http://www.sports-reference.com/cfb/schools/boise-state/2016.html" TargetMode="External"/><Relationship Id="rId182" Type="http://schemas.openxmlformats.org/officeDocument/2006/relationships/hyperlink" Target="http://www.sports-reference.com/cfb/conferences/mwc/2016.html" TargetMode="External"/><Relationship Id="rId217" Type="http://schemas.openxmlformats.org/officeDocument/2006/relationships/hyperlink" Target="http://www.sports-reference.com/cfb/schools/vanderbilt/2016.html" TargetMode="External"/><Relationship Id="rId6" Type="http://schemas.openxmlformats.org/officeDocument/2006/relationships/hyperlink" Target="http://www.sports-reference.com/cfb/conferences/acc/2016.html" TargetMode="External"/><Relationship Id="rId238" Type="http://schemas.openxmlformats.org/officeDocument/2006/relationships/hyperlink" Target="http://www.sports-reference.com/cfb/conferences/sun-belt/2016.html" TargetMode="External"/><Relationship Id="rId23" Type="http://schemas.openxmlformats.org/officeDocument/2006/relationships/hyperlink" Target="http://www.sports-reference.com/cfb/schools/georgia-tech/2016.html" TargetMode="External"/><Relationship Id="rId119" Type="http://schemas.openxmlformats.org/officeDocument/2006/relationships/hyperlink" Target="http://www.sports-reference.com/cfb/schools/southern-mississippi/2016.html" TargetMode="External"/><Relationship Id="rId44" Type="http://schemas.openxmlformats.org/officeDocument/2006/relationships/hyperlink" Target="http://www.sports-reference.com/cfb/conferences/american/2016.html" TargetMode="External"/><Relationship Id="rId65" Type="http://schemas.openxmlformats.org/officeDocument/2006/relationships/hyperlink" Target="http://www.sports-reference.com/cfb/schools/texas-christian/2016.html" TargetMode="External"/><Relationship Id="rId86" Type="http://schemas.openxmlformats.org/officeDocument/2006/relationships/hyperlink" Target="http://www.sports-reference.com/cfb/conferences/big-ten/2016.html" TargetMode="External"/><Relationship Id="rId130" Type="http://schemas.openxmlformats.org/officeDocument/2006/relationships/hyperlink" Target="http://www.sports-reference.com/cfb/conferences/independent/2016.html" TargetMode="External"/><Relationship Id="rId151" Type="http://schemas.openxmlformats.org/officeDocument/2006/relationships/hyperlink" Target="http://www.sports-reference.com/cfb/schools/northern-illinois/2016.html" TargetMode="External"/><Relationship Id="rId172" Type="http://schemas.openxmlformats.org/officeDocument/2006/relationships/hyperlink" Target="http://www.sports-reference.com/cfb/conferences/mwc/2016.html" TargetMode="External"/><Relationship Id="rId193" Type="http://schemas.openxmlformats.org/officeDocument/2006/relationships/hyperlink" Target="http://www.sports-reference.com/cfb/schools/oregon-state/2016.html" TargetMode="External"/><Relationship Id="rId207" Type="http://schemas.openxmlformats.org/officeDocument/2006/relationships/hyperlink" Target="http://www.sports-reference.com/cfb/schools/florida/2016.html" TargetMode="External"/><Relationship Id="rId228" Type="http://schemas.openxmlformats.org/officeDocument/2006/relationships/hyperlink" Target="http://www.sports-reference.com/cfb/conferences/sec/2016.html" TargetMode="External"/><Relationship Id="rId249" Type="http://schemas.openxmlformats.org/officeDocument/2006/relationships/hyperlink" Target="http://www.sports-reference.com/cfb/schools/new-mexico-state/2016.html" TargetMode="External"/><Relationship Id="rId13" Type="http://schemas.openxmlformats.org/officeDocument/2006/relationships/hyperlink" Target="http://www.sports-reference.com/cfb/schools/boston-college/2016.html" TargetMode="External"/><Relationship Id="rId109" Type="http://schemas.openxmlformats.org/officeDocument/2006/relationships/hyperlink" Target="http://www.sports-reference.com/cfb/schools/florida-atlantic/2016.html" TargetMode="External"/><Relationship Id="rId34" Type="http://schemas.openxmlformats.org/officeDocument/2006/relationships/hyperlink" Target="http://www.sports-reference.com/cfb/conferences/american/2016.html" TargetMode="External"/><Relationship Id="rId55" Type="http://schemas.openxmlformats.org/officeDocument/2006/relationships/hyperlink" Target="http://www.sports-reference.com/cfb/schools/oklahoma-state/2016.html" TargetMode="External"/><Relationship Id="rId76" Type="http://schemas.openxmlformats.org/officeDocument/2006/relationships/hyperlink" Target="http://www.sports-reference.com/cfb/conferences/big-ten/2016.html" TargetMode="External"/><Relationship Id="rId97" Type="http://schemas.openxmlformats.org/officeDocument/2006/relationships/hyperlink" Target="http://www.sports-reference.com/cfb/schools/illinois/2016.html" TargetMode="External"/><Relationship Id="rId120" Type="http://schemas.openxmlformats.org/officeDocument/2006/relationships/hyperlink" Target="http://www.sports-reference.com/cfb/conferences/cusa/2016.html" TargetMode="External"/><Relationship Id="rId141" Type="http://schemas.openxmlformats.org/officeDocument/2006/relationships/hyperlink" Target="http://www.sports-reference.com/cfb/schools/kent-state/2016.html" TargetMode="External"/><Relationship Id="rId7" Type="http://schemas.openxmlformats.org/officeDocument/2006/relationships/hyperlink" Target="http://www.sports-reference.com/cfb/schools/florida-state/2016.html" TargetMode="External"/><Relationship Id="rId162" Type="http://schemas.openxmlformats.org/officeDocument/2006/relationships/hyperlink" Target="http://www.sports-reference.com/cfb/conferences/mwc/2016.html" TargetMode="External"/><Relationship Id="rId183" Type="http://schemas.openxmlformats.org/officeDocument/2006/relationships/hyperlink" Target="http://www.sports-reference.com/cfb/schools/washington/2016.html" TargetMode="External"/><Relationship Id="rId218" Type="http://schemas.openxmlformats.org/officeDocument/2006/relationships/hyperlink" Target="http://www.sports-reference.com/cfb/conferences/sec/2016.html" TargetMode="External"/><Relationship Id="rId239" Type="http://schemas.openxmlformats.org/officeDocument/2006/relationships/hyperlink" Target="http://www.sports-reference.com/cfb/schools/troy/2016.html" TargetMode="External"/><Relationship Id="rId250" Type="http://schemas.openxmlformats.org/officeDocument/2006/relationships/hyperlink" Target="http://www.sports-reference.com/cfb/conferences/sun-belt/2016.html" TargetMode="External"/><Relationship Id="rId24" Type="http://schemas.openxmlformats.org/officeDocument/2006/relationships/hyperlink" Target="http://www.sports-reference.com/cfb/conferences/acc/2016.html" TargetMode="External"/><Relationship Id="rId45" Type="http://schemas.openxmlformats.org/officeDocument/2006/relationships/hyperlink" Target="http://www.sports-reference.com/cfb/schools/houston/2016.html" TargetMode="External"/><Relationship Id="rId66" Type="http://schemas.openxmlformats.org/officeDocument/2006/relationships/hyperlink" Target="http://www.sports-reference.com/cfb/conferences/big-12/2016.html" TargetMode="External"/><Relationship Id="rId87" Type="http://schemas.openxmlformats.org/officeDocument/2006/relationships/hyperlink" Target="http://www.sports-reference.com/cfb/schools/minnesota/2016.html" TargetMode="External"/><Relationship Id="rId110" Type="http://schemas.openxmlformats.org/officeDocument/2006/relationships/hyperlink" Target="http://www.sports-reference.com/cfb/conferences/cusa/2016.html" TargetMode="External"/><Relationship Id="rId131" Type="http://schemas.openxmlformats.org/officeDocument/2006/relationships/hyperlink" Target="http://www.sports-reference.com/cfb/schools/brigham-young/2016.html" TargetMode="External"/><Relationship Id="rId152" Type="http://schemas.openxmlformats.org/officeDocument/2006/relationships/hyperlink" Target="http://www.sports-reference.com/cfb/conferences/mac/2016.html" TargetMode="External"/><Relationship Id="rId173" Type="http://schemas.openxmlformats.org/officeDocument/2006/relationships/hyperlink" Target="http://www.sports-reference.com/cfb/schools/hawaii/2016.html" TargetMode="External"/><Relationship Id="rId194" Type="http://schemas.openxmlformats.org/officeDocument/2006/relationships/hyperlink" Target="http://www.sports-reference.com/cfb/conferences/pac-12/2016.html" TargetMode="External"/><Relationship Id="rId208" Type="http://schemas.openxmlformats.org/officeDocument/2006/relationships/hyperlink" Target="http://www.sports-reference.com/cfb/conferences/sec/2016.html" TargetMode="External"/><Relationship Id="rId229" Type="http://schemas.openxmlformats.org/officeDocument/2006/relationships/hyperlink" Target="http://www.sports-reference.com/cfb/schools/arkansas/2016.html" TargetMode="External"/><Relationship Id="rId240" Type="http://schemas.openxmlformats.org/officeDocument/2006/relationships/hyperlink" Target="http://www.sports-reference.com/cfb/conferences/sun-belt/2016.html" TargetMode="External"/><Relationship Id="rId14" Type="http://schemas.openxmlformats.org/officeDocument/2006/relationships/hyperlink" Target="http://www.sports-reference.com/cfb/conferences/acc/2016.html" TargetMode="External"/><Relationship Id="rId35" Type="http://schemas.openxmlformats.org/officeDocument/2006/relationships/hyperlink" Target="http://www.sports-reference.com/cfb/schools/cincinnati/2016.html" TargetMode="External"/><Relationship Id="rId56" Type="http://schemas.openxmlformats.org/officeDocument/2006/relationships/hyperlink" Target="http://www.sports-reference.com/cfb/conferences/big-12/2016.html" TargetMode="External"/><Relationship Id="rId77" Type="http://schemas.openxmlformats.org/officeDocument/2006/relationships/hyperlink" Target="http://www.sports-reference.com/cfb/schools/penn-state/2016.html" TargetMode="External"/><Relationship Id="rId100" Type="http://schemas.openxmlformats.org/officeDocument/2006/relationships/hyperlink" Target="http://www.sports-reference.com/cfb/conferences/big-ten/2016.html" TargetMode="External"/><Relationship Id="rId8" Type="http://schemas.openxmlformats.org/officeDocument/2006/relationships/hyperlink" Target="http://www.sports-reference.com/cfb/conferences/acc/2016.html" TargetMode="External"/><Relationship Id="rId98" Type="http://schemas.openxmlformats.org/officeDocument/2006/relationships/hyperlink" Target="http://www.sports-reference.com/cfb/conferences/big-ten/2016.html" TargetMode="External"/><Relationship Id="rId121" Type="http://schemas.openxmlformats.org/officeDocument/2006/relationships/hyperlink" Target="http://www.sports-reference.com/cfb/schools/north-texas/2016.html" TargetMode="External"/><Relationship Id="rId142" Type="http://schemas.openxmlformats.org/officeDocument/2006/relationships/hyperlink" Target="http://www.sports-reference.com/cfb/conferences/mac/2016.html" TargetMode="External"/><Relationship Id="rId163" Type="http://schemas.openxmlformats.org/officeDocument/2006/relationships/hyperlink" Target="http://www.sports-reference.com/cfb/schools/new-mexico/2016.html" TargetMode="External"/><Relationship Id="rId184" Type="http://schemas.openxmlformats.org/officeDocument/2006/relationships/hyperlink" Target="http://www.sports-reference.com/cfb/conferences/pac-12/2016.html" TargetMode="External"/><Relationship Id="rId219" Type="http://schemas.openxmlformats.org/officeDocument/2006/relationships/hyperlink" Target="http://www.sports-reference.com/cfb/schools/missouri/2016.html" TargetMode="External"/><Relationship Id="rId230" Type="http://schemas.openxmlformats.org/officeDocument/2006/relationships/hyperlink" Target="http://www.sports-reference.com/cfb/conferences/sec/2016.html" TargetMode="External"/><Relationship Id="rId251" Type="http://schemas.openxmlformats.org/officeDocument/2006/relationships/hyperlink" Target="http://www.sports-reference.com/cfb/schools/georgia-state/2016.html" TargetMode="External"/><Relationship Id="rId25" Type="http://schemas.openxmlformats.org/officeDocument/2006/relationships/hyperlink" Target="http://www.sports-reference.com/cfb/schools/virginia/2016.html" TargetMode="External"/><Relationship Id="rId46" Type="http://schemas.openxmlformats.org/officeDocument/2006/relationships/hyperlink" Target="http://www.sports-reference.com/cfb/conferences/american/2016.html" TargetMode="External"/><Relationship Id="rId67" Type="http://schemas.openxmlformats.org/officeDocument/2006/relationships/hyperlink" Target="http://www.sports-reference.com/cfb/schools/texas-tech/2016.html" TargetMode="External"/><Relationship Id="rId88" Type="http://schemas.openxmlformats.org/officeDocument/2006/relationships/hyperlink" Target="http://www.sports-reference.com/cfb/conferences/big-ten/2016.html" TargetMode="External"/><Relationship Id="rId111" Type="http://schemas.openxmlformats.org/officeDocument/2006/relationships/hyperlink" Target="http://www.sports-reference.com/cfb/schools/marshall/2016.html" TargetMode="External"/><Relationship Id="rId132" Type="http://schemas.openxmlformats.org/officeDocument/2006/relationships/hyperlink" Target="http://www.sports-reference.com/cfb/conferences/independent/2016.html" TargetMode="External"/><Relationship Id="rId153" Type="http://schemas.openxmlformats.org/officeDocument/2006/relationships/hyperlink" Target="http://www.sports-reference.com/cfb/schools/eastern-michigan/2016.html" TargetMode="External"/><Relationship Id="rId174" Type="http://schemas.openxmlformats.org/officeDocument/2006/relationships/hyperlink" Target="http://www.sports-reference.com/cfb/conferences/mwc/2016.html" TargetMode="External"/><Relationship Id="rId195" Type="http://schemas.openxmlformats.org/officeDocument/2006/relationships/hyperlink" Target="http://www.sports-reference.com/cfb/schools/colorado/2016.html" TargetMode="External"/><Relationship Id="rId209" Type="http://schemas.openxmlformats.org/officeDocument/2006/relationships/hyperlink" Target="http://www.sports-reference.com/cfb/schools/kentucky/2016.html" TargetMode="External"/><Relationship Id="rId220" Type="http://schemas.openxmlformats.org/officeDocument/2006/relationships/hyperlink" Target="http://www.sports-reference.com/cfb/conferences/sec/2016.html" TargetMode="External"/><Relationship Id="rId241" Type="http://schemas.openxmlformats.org/officeDocument/2006/relationships/hyperlink" Target="http://www.sports-reference.com/cfb/schools/arkansas-state/2016.html" TargetMode="External"/><Relationship Id="rId15" Type="http://schemas.openxmlformats.org/officeDocument/2006/relationships/hyperlink" Target="http://www.sports-reference.com/cfb/schools/north-carolina/2016.html" TargetMode="External"/><Relationship Id="rId36" Type="http://schemas.openxmlformats.org/officeDocument/2006/relationships/hyperlink" Target="http://www.sports-reference.com/cfb/conferences/american/2016.html" TargetMode="External"/><Relationship Id="rId57" Type="http://schemas.openxmlformats.org/officeDocument/2006/relationships/hyperlink" Target="http://www.sports-reference.com/cfb/schools/west-virginia/2016.html" TargetMode="External"/><Relationship Id="rId78" Type="http://schemas.openxmlformats.org/officeDocument/2006/relationships/hyperlink" Target="http://www.sports-reference.com/cfb/conferences/big-ten/2016.html" TargetMode="External"/><Relationship Id="rId99" Type="http://schemas.openxmlformats.org/officeDocument/2006/relationships/hyperlink" Target="http://www.sports-reference.com/cfb/schools/purdue/2016.html" TargetMode="External"/><Relationship Id="rId101" Type="http://schemas.openxmlformats.org/officeDocument/2006/relationships/hyperlink" Target="http://www.sports-reference.com/cfb/schools/western-kentucky/2016.html" TargetMode="External"/><Relationship Id="rId122" Type="http://schemas.openxmlformats.org/officeDocument/2006/relationships/hyperlink" Target="http://www.sports-reference.com/cfb/conferences/cusa/2016.html" TargetMode="External"/><Relationship Id="rId143" Type="http://schemas.openxmlformats.org/officeDocument/2006/relationships/hyperlink" Target="http://www.sports-reference.com/cfb/schools/buffalo/2016.html" TargetMode="External"/><Relationship Id="rId164" Type="http://schemas.openxmlformats.org/officeDocument/2006/relationships/hyperlink" Target="http://www.sports-reference.com/cfb/conferences/mwc/2016.html" TargetMode="External"/><Relationship Id="rId185" Type="http://schemas.openxmlformats.org/officeDocument/2006/relationships/hyperlink" Target="http://www.sports-reference.com/cfb/schools/washington-state/2016.html" TargetMode="External"/><Relationship Id="rId9" Type="http://schemas.openxmlformats.org/officeDocument/2006/relationships/hyperlink" Target="http://www.sports-reference.com/cfb/schools/syracuse/2016.html" TargetMode="External"/><Relationship Id="rId210" Type="http://schemas.openxmlformats.org/officeDocument/2006/relationships/hyperlink" Target="http://www.sports-reference.com/cfb/conferences/sec/2016.html" TargetMode="External"/><Relationship Id="rId26" Type="http://schemas.openxmlformats.org/officeDocument/2006/relationships/hyperlink" Target="http://www.sports-reference.com/cfb/conferences/acc/2016.html" TargetMode="External"/><Relationship Id="rId231" Type="http://schemas.openxmlformats.org/officeDocument/2006/relationships/hyperlink" Target="http://www.sports-reference.com/cfb/schools/mississippi-state/2016.html" TargetMode="External"/><Relationship Id="rId252" Type="http://schemas.openxmlformats.org/officeDocument/2006/relationships/hyperlink" Target="http://www.sports-reference.com/cfb/conferences/sun-belt/2016.html" TargetMode="External"/><Relationship Id="rId47" Type="http://schemas.openxmlformats.org/officeDocument/2006/relationships/hyperlink" Target="http://www.sports-reference.com/cfb/schools/memphis/2016.html" TargetMode="External"/><Relationship Id="rId68" Type="http://schemas.openxmlformats.org/officeDocument/2006/relationships/hyperlink" Target="http://www.sports-reference.com/cfb/conferences/big-12/2016.html" TargetMode="External"/><Relationship Id="rId89" Type="http://schemas.openxmlformats.org/officeDocument/2006/relationships/hyperlink" Target="http://www.sports-reference.com/cfb/schools/nebraska/2016.html" TargetMode="External"/><Relationship Id="rId112" Type="http://schemas.openxmlformats.org/officeDocument/2006/relationships/hyperlink" Target="http://www.sports-reference.com/cfb/conferences/cusa/2016.html" TargetMode="External"/><Relationship Id="rId133" Type="http://schemas.openxmlformats.org/officeDocument/2006/relationships/hyperlink" Target="http://www.sports-reference.com/cfb/schools/notre-dame/2016.html" TargetMode="External"/><Relationship Id="rId154" Type="http://schemas.openxmlformats.org/officeDocument/2006/relationships/hyperlink" Target="http://www.sports-reference.com/cfb/conferences/mac/2016.html" TargetMode="External"/><Relationship Id="rId175" Type="http://schemas.openxmlformats.org/officeDocument/2006/relationships/hyperlink" Target="http://www.sports-reference.com/cfb/schools/nevada-las-vegas/2016.html" TargetMode="External"/><Relationship Id="rId196" Type="http://schemas.openxmlformats.org/officeDocument/2006/relationships/hyperlink" Target="http://www.sports-reference.com/cfb/conferences/pac-12/2016.html" TargetMode="External"/><Relationship Id="rId200" Type="http://schemas.openxmlformats.org/officeDocument/2006/relationships/hyperlink" Target="http://www.sports-reference.com/cfb/conferences/pac-12/2016.html" TargetMode="External"/><Relationship Id="rId16" Type="http://schemas.openxmlformats.org/officeDocument/2006/relationships/hyperlink" Target="http://www.sports-reference.com/cfb/conferences/acc/2016.html" TargetMode="External"/><Relationship Id="rId221" Type="http://schemas.openxmlformats.org/officeDocument/2006/relationships/hyperlink" Target="http://www.sports-reference.com/cfb/schools/alabama/2016.html" TargetMode="External"/><Relationship Id="rId242" Type="http://schemas.openxmlformats.org/officeDocument/2006/relationships/hyperlink" Target="http://www.sports-reference.com/cfb/conferences/sun-belt/2016.html" TargetMode="External"/><Relationship Id="rId37" Type="http://schemas.openxmlformats.org/officeDocument/2006/relationships/hyperlink" Target="http://www.sports-reference.com/cfb/schools/east-carolina/2016.html" TargetMode="External"/><Relationship Id="rId58" Type="http://schemas.openxmlformats.org/officeDocument/2006/relationships/hyperlink" Target="http://www.sports-reference.com/cfb/conferences/big-12/2016.html" TargetMode="External"/><Relationship Id="rId79" Type="http://schemas.openxmlformats.org/officeDocument/2006/relationships/hyperlink" Target="http://www.sports-reference.com/cfb/schools/indiana/2016.html" TargetMode="External"/><Relationship Id="rId102" Type="http://schemas.openxmlformats.org/officeDocument/2006/relationships/hyperlink" Target="http://www.sports-reference.com/cfb/conferences/cusa/2016.html" TargetMode="External"/><Relationship Id="rId123" Type="http://schemas.openxmlformats.org/officeDocument/2006/relationships/hyperlink" Target="http://www.sports-reference.com/cfb/schools/texas-el-paso/2016.html" TargetMode="External"/><Relationship Id="rId144" Type="http://schemas.openxmlformats.org/officeDocument/2006/relationships/hyperlink" Target="http://www.sports-reference.com/cfb/conferences/mac/2016.html" TargetMode="External"/><Relationship Id="rId90" Type="http://schemas.openxmlformats.org/officeDocument/2006/relationships/hyperlink" Target="http://www.sports-reference.com/cfb/conferences/big-ten/2016.html" TargetMode="External"/><Relationship Id="rId165" Type="http://schemas.openxmlformats.org/officeDocument/2006/relationships/hyperlink" Target="http://www.sports-reference.com/cfb/schools/colorado-state/2016.html" TargetMode="External"/><Relationship Id="rId186" Type="http://schemas.openxmlformats.org/officeDocument/2006/relationships/hyperlink" Target="http://www.sports-reference.com/cfb/conferences/pac-12/2016.html" TargetMode="External"/><Relationship Id="rId211" Type="http://schemas.openxmlformats.org/officeDocument/2006/relationships/hyperlink" Target="http://www.sports-reference.com/cfb/schools/georgia/2016.html" TargetMode="External"/><Relationship Id="rId232" Type="http://schemas.openxmlformats.org/officeDocument/2006/relationships/hyperlink" Target="http://www.sports-reference.com/cfb/conferences/sec/2016.html" TargetMode="External"/><Relationship Id="rId253" Type="http://schemas.openxmlformats.org/officeDocument/2006/relationships/hyperlink" Target="http://www.sports-reference.com/cfb/schools/south-alabama/2016.html" TargetMode="External"/><Relationship Id="rId27" Type="http://schemas.openxmlformats.org/officeDocument/2006/relationships/hyperlink" Target="http://www.sports-reference.com/cfb/schools/duke/2016.html" TargetMode="External"/><Relationship Id="rId48" Type="http://schemas.openxmlformats.org/officeDocument/2006/relationships/hyperlink" Target="http://www.sports-reference.com/cfb/conferences/american/2016.html" TargetMode="External"/><Relationship Id="rId69" Type="http://schemas.openxmlformats.org/officeDocument/2006/relationships/hyperlink" Target="http://www.sports-reference.com/cfb/schools/iowa-state/2016.html" TargetMode="External"/><Relationship Id="rId113" Type="http://schemas.openxmlformats.org/officeDocument/2006/relationships/hyperlink" Target="http://www.sports-reference.com/cfb/schools/charlotte/2016.html" TargetMode="External"/><Relationship Id="rId134" Type="http://schemas.openxmlformats.org/officeDocument/2006/relationships/hyperlink" Target="http://www.sports-reference.com/cfb/conferences/independent/2016.html" TargetMode="External"/><Relationship Id="rId80" Type="http://schemas.openxmlformats.org/officeDocument/2006/relationships/hyperlink" Target="http://www.sports-reference.com/cfb/conferences/big-ten/2016.html" TargetMode="External"/><Relationship Id="rId155" Type="http://schemas.openxmlformats.org/officeDocument/2006/relationships/hyperlink" Target="http://www.sports-reference.com/cfb/schools/central-michigan/2016.html" TargetMode="External"/><Relationship Id="rId176" Type="http://schemas.openxmlformats.org/officeDocument/2006/relationships/hyperlink" Target="http://www.sports-reference.com/cfb/conferences/mwc/2016.html" TargetMode="External"/><Relationship Id="rId197" Type="http://schemas.openxmlformats.org/officeDocument/2006/relationships/hyperlink" Target="http://www.sports-reference.com/cfb/schools/southern-california/2016.html" TargetMode="External"/><Relationship Id="rId201" Type="http://schemas.openxmlformats.org/officeDocument/2006/relationships/hyperlink" Target="http://www.sports-reference.com/cfb/schools/arizona-state/2016.html" TargetMode="External"/><Relationship Id="rId222" Type="http://schemas.openxmlformats.org/officeDocument/2006/relationships/hyperlink" Target="http://www.sports-reference.com/cfb/conferences/sec/2016.html" TargetMode="External"/><Relationship Id="rId243" Type="http://schemas.openxmlformats.org/officeDocument/2006/relationships/hyperlink" Target="http://www.sports-reference.com/cfb/schools/idaho/2016.html" TargetMode="External"/><Relationship Id="rId17" Type="http://schemas.openxmlformats.org/officeDocument/2006/relationships/hyperlink" Target="http://www.sports-reference.com/cfb/schools/virginia-tech/2016.html" TargetMode="External"/><Relationship Id="rId38" Type="http://schemas.openxmlformats.org/officeDocument/2006/relationships/hyperlink" Target="http://www.sports-reference.com/cfb/conferences/american/2016.html" TargetMode="External"/><Relationship Id="rId59" Type="http://schemas.openxmlformats.org/officeDocument/2006/relationships/hyperlink" Target="http://www.sports-reference.com/cfb/schools/baylor/2016.html" TargetMode="External"/><Relationship Id="rId103" Type="http://schemas.openxmlformats.org/officeDocument/2006/relationships/hyperlink" Target="http://www.sports-reference.com/cfb/schools/old-dominion/2016.html" TargetMode="External"/><Relationship Id="rId124" Type="http://schemas.openxmlformats.org/officeDocument/2006/relationships/hyperlink" Target="http://www.sports-reference.com/cfb/conferences/cusa/2016.html" TargetMode="External"/><Relationship Id="rId70" Type="http://schemas.openxmlformats.org/officeDocument/2006/relationships/hyperlink" Target="http://www.sports-reference.com/cfb/conferences/big-12/2016.html" TargetMode="External"/><Relationship Id="rId91" Type="http://schemas.openxmlformats.org/officeDocument/2006/relationships/hyperlink" Target="http://www.sports-reference.com/cfb/schools/wisconsin/2016.html" TargetMode="External"/><Relationship Id="rId145" Type="http://schemas.openxmlformats.org/officeDocument/2006/relationships/hyperlink" Target="http://www.sports-reference.com/cfb/schools/bowling-green-state/2016.html" TargetMode="External"/><Relationship Id="rId166" Type="http://schemas.openxmlformats.org/officeDocument/2006/relationships/hyperlink" Target="http://www.sports-reference.com/cfb/conferences/mwc/2016.html" TargetMode="External"/><Relationship Id="rId187" Type="http://schemas.openxmlformats.org/officeDocument/2006/relationships/hyperlink" Target="http://www.sports-reference.com/cfb/schools/stanford/2016.html" TargetMode="External"/><Relationship Id="rId1" Type="http://schemas.openxmlformats.org/officeDocument/2006/relationships/hyperlink" Target="http://www.sports-reference.com/cfb/schools/clemson/2016.html" TargetMode="External"/><Relationship Id="rId212" Type="http://schemas.openxmlformats.org/officeDocument/2006/relationships/hyperlink" Target="http://www.sports-reference.com/cfb/conferences/sec/2016.html" TargetMode="External"/><Relationship Id="rId233" Type="http://schemas.openxmlformats.org/officeDocument/2006/relationships/hyperlink" Target="http://www.sports-reference.com/cfb/schools/mississippi/2016.html" TargetMode="External"/><Relationship Id="rId254" Type="http://schemas.openxmlformats.org/officeDocument/2006/relationships/hyperlink" Target="http://www.sports-reference.com/cfb/conferences/sun-belt/2016.html" TargetMode="External"/><Relationship Id="rId28" Type="http://schemas.openxmlformats.org/officeDocument/2006/relationships/hyperlink" Target="http://www.sports-reference.com/cfb/conferences/acc/2016.html" TargetMode="External"/><Relationship Id="rId49" Type="http://schemas.openxmlformats.org/officeDocument/2006/relationships/hyperlink" Target="http://www.sports-reference.com/cfb/schools/southern-methodist/2016.html" TargetMode="External"/><Relationship Id="rId114" Type="http://schemas.openxmlformats.org/officeDocument/2006/relationships/hyperlink" Target="http://www.sports-reference.com/cfb/conferences/cusa/2016.html" TargetMode="External"/><Relationship Id="rId60" Type="http://schemas.openxmlformats.org/officeDocument/2006/relationships/hyperlink" Target="http://www.sports-reference.com/cfb/conferences/big-12/2016.html" TargetMode="External"/><Relationship Id="rId81" Type="http://schemas.openxmlformats.org/officeDocument/2006/relationships/hyperlink" Target="http://www.sports-reference.com/cfb/schools/maryland/2016.html" TargetMode="External"/><Relationship Id="rId135" Type="http://schemas.openxmlformats.org/officeDocument/2006/relationships/hyperlink" Target="http://www.sports-reference.com/cfb/schools/ohio/2016.html" TargetMode="External"/><Relationship Id="rId156" Type="http://schemas.openxmlformats.org/officeDocument/2006/relationships/hyperlink" Target="http://www.sports-reference.com/cfb/conferences/mac/2016.html" TargetMode="External"/><Relationship Id="rId177" Type="http://schemas.openxmlformats.org/officeDocument/2006/relationships/hyperlink" Target="http://www.sports-reference.com/cfb/schools/san-jose-state/2016.html" TargetMode="External"/><Relationship Id="rId198" Type="http://schemas.openxmlformats.org/officeDocument/2006/relationships/hyperlink" Target="http://www.sports-reference.com/cfb/conferences/pac-12/2016.html" TargetMode="External"/><Relationship Id="rId202" Type="http://schemas.openxmlformats.org/officeDocument/2006/relationships/hyperlink" Target="http://www.sports-reference.com/cfb/conferences/pac-12/2016.html" TargetMode="External"/><Relationship Id="rId223" Type="http://schemas.openxmlformats.org/officeDocument/2006/relationships/hyperlink" Target="http://www.sports-reference.com/cfb/schools/auburn/2016.html" TargetMode="External"/><Relationship Id="rId244" Type="http://schemas.openxmlformats.org/officeDocument/2006/relationships/hyperlink" Target="http://www.sports-reference.com/cfb/conferences/sun-belt/2016.html" TargetMode="External"/><Relationship Id="rId18" Type="http://schemas.openxmlformats.org/officeDocument/2006/relationships/hyperlink" Target="http://www.sports-reference.com/cfb/conferences/acc/2016.html" TargetMode="External"/><Relationship Id="rId39" Type="http://schemas.openxmlformats.org/officeDocument/2006/relationships/hyperlink" Target="http://www.sports-reference.com/cfb/schools/connecticut/2016.html" TargetMode="External"/><Relationship Id="rId50" Type="http://schemas.openxmlformats.org/officeDocument/2006/relationships/hyperlink" Target="http://www.sports-reference.com/cfb/conferences/american/2016.html" TargetMode="External"/><Relationship Id="rId104" Type="http://schemas.openxmlformats.org/officeDocument/2006/relationships/hyperlink" Target="http://www.sports-reference.com/cfb/conferences/cusa/2016.html" TargetMode="External"/><Relationship Id="rId125" Type="http://schemas.openxmlformats.org/officeDocument/2006/relationships/hyperlink" Target="http://www.sports-reference.com/cfb/schools/rice/2016.html" TargetMode="External"/><Relationship Id="rId146" Type="http://schemas.openxmlformats.org/officeDocument/2006/relationships/hyperlink" Target="http://www.sports-reference.com/cfb/conferences/mac/2016.html" TargetMode="External"/><Relationship Id="rId167" Type="http://schemas.openxmlformats.org/officeDocument/2006/relationships/hyperlink" Target="http://www.sports-reference.com/cfb/schools/air-force/2016.html" TargetMode="External"/><Relationship Id="rId188" Type="http://schemas.openxmlformats.org/officeDocument/2006/relationships/hyperlink" Target="http://www.sports-reference.com/cfb/conferences/pac-12/2016.html" TargetMode="External"/><Relationship Id="rId71" Type="http://schemas.openxmlformats.org/officeDocument/2006/relationships/hyperlink" Target="http://www.sports-reference.com/cfb/schools/kansas/2016.html" TargetMode="External"/><Relationship Id="rId92" Type="http://schemas.openxmlformats.org/officeDocument/2006/relationships/hyperlink" Target="http://www.sports-reference.com/cfb/conferences/big-ten/2016.html" TargetMode="External"/><Relationship Id="rId213" Type="http://schemas.openxmlformats.org/officeDocument/2006/relationships/hyperlink" Target="http://www.sports-reference.com/cfb/schools/south-carolina/2016.html" TargetMode="External"/><Relationship Id="rId234" Type="http://schemas.openxmlformats.org/officeDocument/2006/relationships/hyperlink" Target="http://www.sports-reference.com/cfb/conferences/sec/2016.html" TargetMode="External"/><Relationship Id="rId2" Type="http://schemas.openxmlformats.org/officeDocument/2006/relationships/hyperlink" Target="http://www.sports-reference.com/cfb/conferences/acc/2016.html" TargetMode="External"/><Relationship Id="rId29" Type="http://schemas.openxmlformats.org/officeDocument/2006/relationships/hyperlink" Target="http://www.sports-reference.com/cfb/schools/temple/2016.html" TargetMode="External"/><Relationship Id="rId255" Type="http://schemas.openxmlformats.org/officeDocument/2006/relationships/hyperlink" Target="http://www.sports-reference.com/cfb/schools/texas-state/2016.html" TargetMode="External"/><Relationship Id="rId40" Type="http://schemas.openxmlformats.org/officeDocument/2006/relationships/hyperlink" Target="http://www.sports-reference.com/cfb/conferences/american/2016.html" TargetMode="External"/><Relationship Id="rId115" Type="http://schemas.openxmlformats.org/officeDocument/2006/relationships/hyperlink" Target="http://www.sports-reference.com/cfb/schools/louisiana-tech/2016.html" TargetMode="External"/><Relationship Id="rId136" Type="http://schemas.openxmlformats.org/officeDocument/2006/relationships/hyperlink" Target="http://www.sports-reference.com/cfb/conferences/mac/2016.html" TargetMode="External"/><Relationship Id="rId157" Type="http://schemas.openxmlformats.org/officeDocument/2006/relationships/hyperlink" Target="http://www.sports-reference.com/cfb/schools/ball-state/2016.html" TargetMode="External"/><Relationship Id="rId178" Type="http://schemas.openxmlformats.org/officeDocument/2006/relationships/hyperlink" Target="http://www.sports-reference.com/cfb/conferences/mwc/2016.html" TargetMode="External"/><Relationship Id="rId61" Type="http://schemas.openxmlformats.org/officeDocument/2006/relationships/hyperlink" Target="http://www.sports-reference.com/cfb/schools/kansas-state/2016.html" TargetMode="External"/><Relationship Id="rId82" Type="http://schemas.openxmlformats.org/officeDocument/2006/relationships/hyperlink" Target="http://www.sports-reference.com/cfb/conferences/big-ten/2016.html" TargetMode="External"/><Relationship Id="rId199" Type="http://schemas.openxmlformats.org/officeDocument/2006/relationships/hyperlink" Target="http://www.sports-reference.com/cfb/schools/utah/2016.html" TargetMode="External"/><Relationship Id="rId203" Type="http://schemas.openxmlformats.org/officeDocument/2006/relationships/hyperlink" Target="http://www.sports-reference.com/cfb/schools/ucla/2016.html" TargetMode="External"/><Relationship Id="rId19" Type="http://schemas.openxmlformats.org/officeDocument/2006/relationships/hyperlink" Target="http://www.sports-reference.com/cfb/schools/miami-fl/2016.html" TargetMode="External"/><Relationship Id="rId224" Type="http://schemas.openxmlformats.org/officeDocument/2006/relationships/hyperlink" Target="http://www.sports-reference.com/cfb/conferences/sec/2016.html" TargetMode="External"/><Relationship Id="rId245" Type="http://schemas.openxmlformats.org/officeDocument/2006/relationships/hyperlink" Target="http://www.sports-reference.com/cfb/schools/louisiana-lafayette/2016.html" TargetMode="External"/><Relationship Id="rId30" Type="http://schemas.openxmlformats.org/officeDocument/2006/relationships/hyperlink" Target="http://www.sports-reference.com/cfb/conferences/american/2016.html" TargetMode="External"/><Relationship Id="rId105" Type="http://schemas.openxmlformats.org/officeDocument/2006/relationships/hyperlink" Target="http://www.sports-reference.com/cfb/schools/middle-tennessee-state/2016.html" TargetMode="External"/><Relationship Id="rId126" Type="http://schemas.openxmlformats.org/officeDocument/2006/relationships/hyperlink" Target="http://www.sports-reference.com/cfb/conferences/cusa/2016.html" TargetMode="External"/><Relationship Id="rId147" Type="http://schemas.openxmlformats.org/officeDocument/2006/relationships/hyperlink" Target="http://www.sports-reference.com/cfb/schools/western-michigan/2016.html" TargetMode="External"/><Relationship Id="rId168" Type="http://schemas.openxmlformats.org/officeDocument/2006/relationships/hyperlink" Target="http://www.sports-reference.com/cfb/conferences/mwc/2016.html" TargetMode="External"/><Relationship Id="rId51" Type="http://schemas.openxmlformats.org/officeDocument/2006/relationships/hyperlink" Target="http://www.sports-reference.com/cfb/schools/tulane/2016.html" TargetMode="External"/><Relationship Id="rId72" Type="http://schemas.openxmlformats.org/officeDocument/2006/relationships/hyperlink" Target="http://www.sports-reference.com/cfb/conferences/big-12/2016.html" TargetMode="External"/><Relationship Id="rId93" Type="http://schemas.openxmlformats.org/officeDocument/2006/relationships/hyperlink" Target="http://www.sports-reference.com/cfb/schools/iowa/2016.html" TargetMode="External"/><Relationship Id="rId189" Type="http://schemas.openxmlformats.org/officeDocument/2006/relationships/hyperlink" Target="http://www.sports-reference.com/cfb/schools/california/2016.html" TargetMode="External"/><Relationship Id="rId3" Type="http://schemas.openxmlformats.org/officeDocument/2006/relationships/hyperlink" Target="http://www.sports-reference.com/cfb/schools/louisville/2016.html" TargetMode="External"/><Relationship Id="rId214" Type="http://schemas.openxmlformats.org/officeDocument/2006/relationships/hyperlink" Target="http://www.sports-reference.com/cfb/conferences/sec/2016.html" TargetMode="External"/><Relationship Id="rId235" Type="http://schemas.openxmlformats.org/officeDocument/2006/relationships/hyperlink" Target="http://www.sports-reference.com/cfb/schools/appalachian-state/2016.html" TargetMode="External"/><Relationship Id="rId256" Type="http://schemas.openxmlformats.org/officeDocument/2006/relationships/hyperlink" Target="http://www.sports-reference.com/cfb/conferences/sun-belt/2016.html" TargetMode="External"/><Relationship Id="rId116" Type="http://schemas.openxmlformats.org/officeDocument/2006/relationships/hyperlink" Target="http://www.sports-reference.com/cfb/conferences/cusa/2016.html" TargetMode="External"/><Relationship Id="rId137" Type="http://schemas.openxmlformats.org/officeDocument/2006/relationships/hyperlink" Target="http://www.sports-reference.com/cfb/schools/miami-oh/2016.html" TargetMode="External"/><Relationship Id="rId158" Type="http://schemas.openxmlformats.org/officeDocument/2006/relationships/hyperlink" Target="http://www.sports-reference.com/cfb/conferences/mac/2016.html" TargetMode="External"/><Relationship Id="rId20" Type="http://schemas.openxmlformats.org/officeDocument/2006/relationships/hyperlink" Target="http://www.sports-reference.com/cfb/conferences/acc/2016.html" TargetMode="External"/><Relationship Id="rId41" Type="http://schemas.openxmlformats.org/officeDocument/2006/relationships/hyperlink" Target="http://www.sports-reference.com/cfb/schools/tulsa/2016.html" TargetMode="External"/><Relationship Id="rId62" Type="http://schemas.openxmlformats.org/officeDocument/2006/relationships/hyperlink" Target="http://www.sports-reference.com/cfb/conferences/big-12/2016.html" TargetMode="External"/><Relationship Id="rId83" Type="http://schemas.openxmlformats.org/officeDocument/2006/relationships/hyperlink" Target="http://www.sports-reference.com/cfb/schools/michigan-state/2016.html" TargetMode="External"/><Relationship Id="rId179" Type="http://schemas.openxmlformats.org/officeDocument/2006/relationships/hyperlink" Target="http://www.sports-reference.com/cfb/schools/nevada/2016.html" TargetMode="External"/><Relationship Id="rId190" Type="http://schemas.openxmlformats.org/officeDocument/2006/relationships/hyperlink" Target="http://www.sports-reference.com/cfb/conferences/pac-12/2016.html" TargetMode="External"/><Relationship Id="rId204" Type="http://schemas.openxmlformats.org/officeDocument/2006/relationships/hyperlink" Target="http://www.sports-reference.com/cfb/conferences/pac-12/2016.html" TargetMode="External"/><Relationship Id="rId225" Type="http://schemas.openxmlformats.org/officeDocument/2006/relationships/hyperlink" Target="http://www.sports-reference.com/cfb/schools/texas-am/2016.html" TargetMode="External"/><Relationship Id="rId246" Type="http://schemas.openxmlformats.org/officeDocument/2006/relationships/hyperlink" Target="http://www.sports-reference.com/cfb/conferences/sun-belt/2016.html" TargetMode="External"/><Relationship Id="rId106" Type="http://schemas.openxmlformats.org/officeDocument/2006/relationships/hyperlink" Target="http://www.sports-reference.com/cfb/conferences/cusa/2016.html" TargetMode="External"/><Relationship Id="rId127" Type="http://schemas.openxmlformats.org/officeDocument/2006/relationships/hyperlink" Target="http://www.sports-reference.com/cfb/schools/massachusetts/2016.html" TargetMode="External"/><Relationship Id="rId10" Type="http://schemas.openxmlformats.org/officeDocument/2006/relationships/hyperlink" Target="http://www.sports-reference.com/cfb/conferences/acc/2016.html" TargetMode="External"/><Relationship Id="rId31" Type="http://schemas.openxmlformats.org/officeDocument/2006/relationships/hyperlink" Target="http://www.sports-reference.com/cfb/schools/south-florida/2016.html" TargetMode="External"/><Relationship Id="rId52" Type="http://schemas.openxmlformats.org/officeDocument/2006/relationships/hyperlink" Target="http://www.sports-reference.com/cfb/conferences/american/2016.html" TargetMode="External"/><Relationship Id="rId73" Type="http://schemas.openxmlformats.org/officeDocument/2006/relationships/hyperlink" Target="http://www.sports-reference.com/cfb/schools/michigan/2016.html" TargetMode="External"/><Relationship Id="rId94" Type="http://schemas.openxmlformats.org/officeDocument/2006/relationships/hyperlink" Target="http://www.sports-reference.com/cfb/conferences/big-ten/2016.html" TargetMode="External"/><Relationship Id="rId148" Type="http://schemas.openxmlformats.org/officeDocument/2006/relationships/hyperlink" Target="http://www.sports-reference.com/cfb/conferences/mac/2016.html" TargetMode="External"/><Relationship Id="rId169" Type="http://schemas.openxmlformats.org/officeDocument/2006/relationships/hyperlink" Target="http://www.sports-reference.com/cfb/schools/utah-state/2016.html" TargetMode="External"/><Relationship Id="rId4" Type="http://schemas.openxmlformats.org/officeDocument/2006/relationships/hyperlink" Target="http://www.sports-reference.com/cfb/conferences/acc/2016.html" TargetMode="External"/><Relationship Id="rId180" Type="http://schemas.openxmlformats.org/officeDocument/2006/relationships/hyperlink" Target="http://www.sports-reference.com/cfb/conferences/mwc/2016.html" TargetMode="External"/><Relationship Id="rId215" Type="http://schemas.openxmlformats.org/officeDocument/2006/relationships/hyperlink" Target="http://www.sports-reference.com/cfb/schools/tennessee/2016.html" TargetMode="External"/><Relationship Id="rId236" Type="http://schemas.openxmlformats.org/officeDocument/2006/relationships/hyperlink" Target="http://www.sports-reference.com/cfb/conferences/sun-belt/2016.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ports-reference.com/cfb/conferences/cusa/2016.html" TargetMode="External"/><Relationship Id="rId13" Type="http://schemas.openxmlformats.org/officeDocument/2006/relationships/hyperlink" Target="https://www.sports-reference.com/cfb/conferences/mwc/2016.html" TargetMode="External"/><Relationship Id="rId18" Type="http://schemas.openxmlformats.org/officeDocument/2006/relationships/hyperlink" Target="https://www.sports-reference.com/cfb/conferences/sun-belt/2018.html" TargetMode="External"/><Relationship Id="rId3" Type="http://schemas.openxmlformats.org/officeDocument/2006/relationships/hyperlink" Target="https://www.sports-reference.com/cfb/conferences/acc/2016.html" TargetMode="External"/><Relationship Id="rId7" Type="http://schemas.openxmlformats.org/officeDocument/2006/relationships/hyperlink" Target="https://www.sports-reference.com/cfb/conferences/big-ten/2016.html" TargetMode="External"/><Relationship Id="rId12" Type="http://schemas.openxmlformats.org/officeDocument/2006/relationships/hyperlink" Target="https://www.sports-reference.com/cfb/conferences/mwc/2016.html" TargetMode="External"/><Relationship Id="rId17" Type="http://schemas.openxmlformats.org/officeDocument/2006/relationships/hyperlink" Target="https://www.sports-reference.com/cfb/conferences/sec/2016.html" TargetMode="External"/><Relationship Id="rId2" Type="http://schemas.openxmlformats.org/officeDocument/2006/relationships/hyperlink" Target="https://www.sports-reference.com/cfb/conferences/acc/2016.html" TargetMode="External"/><Relationship Id="rId16" Type="http://schemas.openxmlformats.org/officeDocument/2006/relationships/hyperlink" Target="https://www.sports-reference.com/cfb/conferences/sec/2016.html" TargetMode="External"/><Relationship Id="rId1" Type="http://schemas.openxmlformats.org/officeDocument/2006/relationships/hyperlink" Target="https://www.sports-reference.com/cfb/years/2016-standings.html" TargetMode="External"/><Relationship Id="rId6" Type="http://schemas.openxmlformats.org/officeDocument/2006/relationships/hyperlink" Target="https://www.sports-reference.com/cfb/conferences/big-ten/2016.html" TargetMode="External"/><Relationship Id="rId11" Type="http://schemas.openxmlformats.org/officeDocument/2006/relationships/hyperlink" Target="https://www.sports-reference.com/cfb/conferences/mac/2016.html" TargetMode="External"/><Relationship Id="rId5" Type="http://schemas.openxmlformats.org/officeDocument/2006/relationships/hyperlink" Target="https://www.sports-reference.com/cfb/conferences/american/2016.html" TargetMode="External"/><Relationship Id="rId15" Type="http://schemas.openxmlformats.org/officeDocument/2006/relationships/hyperlink" Target="https://www.sports-reference.com/cfb/conferences/pac-12/2016.html" TargetMode="External"/><Relationship Id="rId10" Type="http://schemas.openxmlformats.org/officeDocument/2006/relationships/hyperlink" Target="https://www.sports-reference.com/cfb/conferences/mac/2016.html" TargetMode="External"/><Relationship Id="rId19" Type="http://schemas.openxmlformats.org/officeDocument/2006/relationships/hyperlink" Target="https://www.sports-reference.com/cfb/conferences/sun-belt/2018.html" TargetMode="External"/><Relationship Id="rId4" Type="http://schemas.openxmlformats.org/officeDocument/2006/relationships/hyperlink" Target="https://www.sports-reference.com/cfb/conferences/american/2016.html" TargetMode="External"/><Relationship Id="rId9" Type="http://schemas.openxmlformats.org/officeDocument/2006/relationships/hyperlink" Target="https://www.sports-reference.com/cfb/conferences/cusa/2016.html" TargetMode="External"/><Relationship Id="rId14" Type="http://schemas.openxmlformats.org/officeDocument/2006/relationships/hyperlink" Target="https://www.sports-reference.com/cfb/conferences/pac-12/2016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ports-reference.com/cfb/years/2018-standings.html" TargetMode="External"/><Relationship Id="rId1" Type="http://schemas.openxmlformats.org/officeDocument/2006/relationships/hyperlink" Target="https://n.rivals.com/team_rankings/2018/all-teams/football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ports-reference.com/cfb/schools/louisiana-tech/2015.html" TargetMode="External"/><Relationship Id="rId21" Type="http://schemas.openxmlformats.org/officeDocument/2006/relationships/hyperlink" Target="http://www.sports-reference.com/cfb/schools/duke/2015.html" TargetMode="External"/><Relationship Id="rId42" Type="http://schemas.openxmlformats.org/officeDocument/2006/relationships/hyperlink" Target="http://www.sports-reference.com/cfb/conferences/american/2015.html" TargetMode="External"/><Relationship Id="rId63" Type="http://schemas.openxmlformats.org/officeDocument/2006/relationships/hyperlink" Target="http://www.sports-reference.com/cfb/schools/texas-tech/2015.html" TargetMode="External"/><Relationship Id="rId84" Type="http://schemas.openxmlformats.org/officeDocument/2006/relationships/hyperlink" Target="http://www.sports-reference.com/cfb/conferences/big-ten/2015.html" TargetMode="External"/><Relationship Id="rId138" Type="http://schemas.openxmlformats.org/officeDocument/2006/relationships/hyperlink" Target="http://www.sports-reference.com/cfb/conferences/mac/2015.html" TargetMode="External"/><Relationship Id="rId159" Type="http://schemas.openxmlformats.org/officeDocument/2006/relationships/hyperlink" Target="http://www.sports-reference.com/cfb/schools/air-force/2015.html" TargetMode="External"/><Relationship Id="rId170" Type="http://schemas.openxmlformats.org/officeDocument/2006/relationships/hyperlink" Target="http://www.sports-reference.com/cfb/conferences/mwc/2015.html" TargetMode="External"/><Relationship Id="rId191" Type="http://schemas.openxmlformats.org/officeDocument/2006/relationships/hyperlink" Target="http://www.sports-reference.com/cfb/schools/washington/2015.html" TargetMode="External"/><Relationship Id="rId205" Type="http://schemas.openxmlformats.org/officeDocument/2006/relationships/hyperlink" Target="http://www.sports-reference.com/cfb/schools/colorado/2015.html" TargetMode="External"/><Relationship Id="rId226" Type="http://schemas.openxmlformats.org/officeDocument/2006/relationships/hyperlink" Target="http://www.sports-reference.com/cfb/conferences/sec/2015.html" TargetMode="External"/><Relationship Id="rId247" Type="http://schemas.openxmlformats.org/officeDocument/2006/relationships/hyperlink" Target="http://www.sports-reference.com/cfb/schools/louisiana-lafayette/2015.html" TargetMode="External"/><Relationship Id="rId107" Type="http://schemas.openxmlformats.org/officeDocument/2006/relationships/hyperlink" Target="http://www.sports-reference.com/cfb/schools/florida-international/2015.html" TargetMode="External"/><Relationship Id="rId11" Type="http://schemas.openxmlformats.org/officeDocument/2006/relationships/hyperlink" Target="http://www.sports-reference.com/cfb/schools/wake-forest/2015.html" TargetMode="External"/><Relationship Id="rId32" Type="http://schemas.openxmlformats.org/officeDocument/2006/relationships/hyperlink" Target="http://www.sports-reference.com/cfb/conferences/american/2015.html" TargetMode="External"/><Relationship Id="rId53" Type="http://schemas.openxmlformats.org/officeDocument/2006/relationships/hyperlink" Target="http://www.sports-reference.com/cfb/schools/oklahoma/2015.html" TargetMode="External"/><Relationship Id="rId74" Type="http://schemas.openxmlformats.org/officeDocument/2006/relationships/hyperlink" Target="http://www.sports-reference.com/cfb/conferences/big-ten/2015.html" TargetMode="External"/><Relationship Id="rId128" Type="http://schemas.openxmlformats.org/officeDocument/2006/relationships/hyperlink" Target="http://www.sports-reference.com/cfb/conferences/independent/2015.html" TargetMode="External"/><Relationship Id="rId149" Type="http://schemas.openxmlformats.org/officeDocument/2006/relationships/hyperlink" Target="http://www.sports-reference.com/cfb/schools/western-michigan/2015.html" TargetMode="External"/><Relationship Id="rId5" Type="http://schemas.openxmlformats.org/officeDocument/2006/relationships/hyperlink" Target="http://www.sports-reference.com/cfb/schools/louisville/2015.html" TargetMode="External"/><Relationship Id="rId95" Type="http://schemas.openxmlformats.org/officeDocument/2006/relationships/hyperlink" Target="http://www.sports-reference.com/cfb/schools/minnesota/2015.html" TargetMode="External"/><Relationship Id="rId160" Type="http://schemas.openxmlformats.org/officeDocument/2006/relationships/hyperlink" Target="http://www.sports-reference.com/cfb/conferences/mwc/2015.html" TargetMode="External"/><Relationship Id="rId181" Type="http://schemas.openxmlformats.org/officeDocument/2006/relationships/hyperlink" Target="http://www.sports-reference.com/cfb/schools/hawaii/2015.html" TargetMode="External"/><Relationship Id="rId216" Type="http://schemas.openxmlformats.org/officeDocument/2006/relationships/hyperlink" Target="http://www.sports-reference.com/cfb/conferences/sec/2015.html" TargetMode="External"/><Relationship Id="rId237" Type="http://schemas.openxmlformats.org/officeDocument/2006/relationships/hyperlink" Target="http://www.sports-reference.com/cfb/schools/georgia-southern/2015.html" TargetMode="External"/><Relationship Id="rId22" Type="http://schemas.openxmlformats.org/officeDocument/2006/relationships/hyperlink" Target="http://www.sports-reference.com/cfb/conferences/acc/2015.html" TargetMode="External"/><Relationship Id="rId43" Type="http://schemas.openxmlformats.org/officeDocument/2006/relationships/hyperlink" Target="http://www.sports-reference.com/cfb/schools/navy/2015.html" TargetMode="External"/><Relationship Id="rId64" Type="http://schemas.openxmlformats.org/officeDocument/2006/relationships/hyperlink" Target="http://www.sports-reference.com/cfb/conferences/big-12/2015.html" TargetMode="External"/><Relationship Id="rId118" Type="http://schemas.openxmlformats.org/officeDocument/2006/relationships/hyperlink" Target="http://www.sports-reference.com/cfb/conferences/cusa/2015.html" TargetMode="External"/><Relationship Id="rId139" Type="http://schemas.openxmlformats.org/officeDocument/2006/relationships/hyperlink" Target="http://www.sports-reference.com/cfb/schools/buffalo/2015.html" TargetMode="External"/><Relationship Id="rId85" Type="http://schemas.openxmlformats.org/officeDocument/2006/relationships/hyperlink" Target="http://www.sports-reference.com/cfb/schools/maryland/2015.html" TargetMode="External"/><Relationship Id="rId150" Type="http://schemas.openxmlformats.org/officeDocument/2006/relationships/hyperlink" Target="http://www.sports-reference.com/cfb/conferences/mac/2015.html" TargetMode="External"/><Relationship Id="rId171" Type="http://schemas.openxmlformats.org/officeDocument/2006/relationships/hyperlink" Target="http://www.sports-reference.com/cfb/schools/san-diego-state/2015.html" TargetMode="External"/><Relationship Id="rId192" Type="http://schemas.openxmlformats.org/officeDocument/2006/relationships/hyperlink" Target="http://www.sports-reference.com/cfb/conferences/pac-12/2015.html" TargetMode="External"/><Relationship Id="rId206" Type="http://schemas.openxmlformats.org/officeDocument/2006/relationships/hyperlink" Target="http://www.sports-reference.com/cfb/conferences/pac-12/2015.html" TargetMode="External"/><Relationship Id="rId227" Type="http://schemas.openxmlformats.org/officeDocument/2006/relationships/hyperlink" Target="http://www.sports-reference.com/cfb/schools/arkansas/2015.html" TargetMode="External"/><Relationship Id="rId248" Type="http://schemas.openxmlformats.org/officeDocument/2006/relationships/hyperlink" Target="http://www.sports-reference.com/cfb/conferences/sun-belt/2015.html" TargetMode="External"/><Relationship Id="rId12" Type="http://schemas.openxmlformats.org/officeDocument/2006/relationships/hyperlink" Target="http://www.sports-reference.com/cfb/conferences/acc/2015.html" TargetMode="External"/><Relationship Id="rId33" Type="http://schemas.openxmlformats.org/officeDocument/2006/relationships/hyperlink" Target="http://www.sports-reference.com/cfb/schools/cincinnati/2015.html" TargetMode="External"/><Relationship Id="rId108" Type="http://schemas.openxmlformats.org/officeDocument/2006/relationships/hyperlink" Target="http://www.sports-reference.com/cfb/conferences/cusa/2015.html" TargetMode="External"/><Relationship Id="rId129" Type="http://schemas.openxmlformats.org/officeDocument/2006/relationships/hyperlink" Target="http://www.sports-reference.com/cfb/schools/brigham-young/2015.html" TargetMode="External"/><Relationship Id="rId54" Type="http://schemas.openxmlformats.org/officeDocument/2006/relationships/hyperlink" Target="http://www.sports-reference.com/cfb/conferences/big-12/2015.html" TargetMode="External"/><Relationship Id="rId75" Type="http://schemas.openxmlformats.org/officeDocument/2006/relationships/hyperlink" Target="http://www.sports-reference.com/cfb/schools/ohio-state/2015.html" TargetMode="External"/><Relationship Id="rId96" Type="http://schemas.openxmlformats.org/officeDocument/2006/relationships/hyperlink" Target="http://www.sports-reference.com/cfb/conferences/big-ten/2015.html" TargetMode="External"/><Relationship Id="rId140" Type="http://schemas.openxmlformats.org/officeDocument/2006/relationships/hyperlink" Target="http://www.sports-reference.com/cfb/conferences/mac/2015.html" TargetMode="External"/><Relationship Id="rId161" Type="http://schemas.openxmlformats.org/officeDocument/2006/relationships/hyperlink" Target="http://www.sports-reference.com/cfb/schools/boise-state/2015.html" TargetMode="External"/><Relationship Id="rId182" Type="http://schemas.openxmlformats.org/officeDocument/2006/relationships/hyperlink" Target="http://www.sports-reference.com/cfb/conferences/mwc/2015.html" TargetMode="External"/><Relationship Id="rId217" Type="http://schemas.openxmlformats.org/officeDocument/2006/relationships/hyperlink" Target="http://www.sports-reference.com/cfb/schools/missouri/2015.html" TargetMode="External"/><Relationship Id="rId6" Type="http://schemas.openxmlformats.org/officeDocument/2006/relationships/hyperlink" Target="http://www.sports-reference.com/cfb/conferences/acc/2015.html" TargetMode="External"/><Relationship Id="rId238" Type="http://schemas.openxmlformats.org/officeDocument/2006/relationships/hyperlink" Target="http://www.sports-reference.com/cfb/conferences/sun-belt/2015.html" TargetMode="External"/><Relationship Id="rId23" Type="http://schemas.openxmlformats.org/officeDocument/2006/relationships/hyperlink" Target="http://www.sports-reference.com/cfb/schools/virginia-tech/2015.html" TargetMode="External"/><Relationship Id="rId119" Type="http://schemas.openxmlformats.org/officeDocument/2006/relationships/hyperlink" Target="http://www.sports-reference.com/cfb/schools/rice/2015.html" TargetMode="External"/><Relationship Id="rId44" Type="http://schemas.openxmlformats.org/officeDocument/2006/relationships/hyperlink" Target="http://www.sports-reference.com/cfb/conferences/american/2015.html" TargetMode="External"/><Relationship Id="rId65" Type="http://schemas.openxmlformats.org/officeDocument/2006/relationships/hyperlink" Target="http://www.sports-reference.com/cfb/schools/texas/2015.html" TargetMode="External"/><Relationship Id="rId86" Type="http://schemas.openxmlformats.org/officeDocument/2006/relationships/hyperlink" Target="http://www.sports-reference.com/cfb/conferences/big-ten/2015.html" TargetMode="External"/><Relationship Id="rId130" Type="http://schemas.openxmlformats.org/officeDocument/2006/relationships/hyperlink" Target="http://www.sports-reference.com/cfb/conferences/independent/2015.html" TargetMode="External"/><Relationship Id="rId151" Type="http://schemas.openxmlformats.org/officeDocument/2006/relationships/hyperlink" Target="http://www.sports-reference.com/cfb/schools/central-michigan/2015.html" TargetMode="External"/><Relationship Id="rId172" Type="http://schemas.openxmlformats.org/officeDocument/2006/relationships/hyperlink" Target="http://www.sports-reference.com/cfb/conferences/mwc/2015.html" TargetMode="External"/><Relationship Id="rId193" Type="http://schemas.openxmlformats.org/officeDocument/2006/relationships/hyperlink" Target="http://www.sports-reference.com/cfb/schools/oregon-state/2015.html" TargetMode="External"/><Relationship Id="rId207" Type="http://schemas.openxmlformats.org/officeDocument/2006/relationships/hyperlink" Target="http://www.sports-reference.com/cfb/schools/florida/2015.html" TargetMode="External"/><Relationship Id="rId228" Type="http://schemas.openxmlformats.org/officeDocument/2006/relationships/hyperlink" Target="http://www.sports-reference.com/cfb/conferences/sec/2015.html" TargetMode="External"/><Relationship Id="rId249" Type="http://schemas.openxmlformats.org/officeDocument/2006/relationships/hyperlink" Target="http://www.sports-reference.com/cfb/schools/troy/2015.html" TargetMode="External"/><Relationship Id="rId13" Type="http://schemas.openxmlformats.org/officeDocument/2006/relationships/hyperlink" Target="http://www.sports-reference.com/cfb/schools/boston-college/2015.html" TargetMode="External"/><Relationship Id="rId109" Type="http://schemas.openxmlformats.org/officeDocument/2006/relationships/hyperlink" Target="http://www.sports-reference.com/cfb/schools/old-dominion/2015.html" TargetMode="External"/><Relationship Id="rId34" Type="http://schemas.openxmlformats.org/officeDocument/2006/relationships/hyperlink" Target="http://www.sports-reference.com/cfb/conferences/american/2015.html" TargetMode="External"/><Relationship Id="rId55" Type="http://schemas.openxmlformats.org/officeDocument/2006/relationships/hyperlink" Target="http://www.sports-reference.com/cfb/schools/texas-christian/2015.html" TargetMode="External"/><Relationship Id="rId76" Type="http://schemas.openxmlformats.org/officeDocument/2006/relationships/hyperlink" Target="http://www.sports-reference.com/cfb/conferences/big-ten/2015.html" TargetMode="External"/><Relationship Id="rId97" Type="http://schemas.openxmlformats.org/officeDocument/2006/relationships/hyperlink" Target="http://www.sports-reference.com/cfb/schools/illinois/2015.html" TargetMode="External"/><Relationship Id="rId120" Type="http://schemas.openxmlformats.org/officeDocument/2006/relationships/hyperlink" Target="http://www.sports-reference.com/cfb/conferences/cusa/2015.html" TargetMode="External"/><Relationship Id="rId141" Type="http://schemas.openxmlformats.org/officeDocument/2006/relationships/hyperlink" Target="http://www.sports-reference.com/cfb/schools/kent-state/2015.html" TargetMode="External"/><Relationship Id="rId7" Type="http://schemas.openxmlformats.org/officeDocument/2006/relationships/hyperlink" Target="http://www.sports-reference.com/cfb/schools/north-carolina-state/2015.html" TargetMode="External"/><Relationship Id="rId162" Type="http://schemas.openxmlformats.org/officeDocument/2006/relationships/hyperlink" Target="http://www.sports-reference.com/cfb/conferences/mwc/2015.html" TargetMode="External"/><Relationship Id="rId183" Type="http://schemas.openxmlformats.org/officeDocument/2006/relationships/hyperlink" Target="http://www.sports-reference.com/cfb/schools/stanford/2015.html" TargetMode="External"/><Relationship Id="rId218" Type="http://schemas.openxmlformats.org/officeDocument/2006/relationships/hyperlink" Target="http://www.sports-reference.com/cfb/conferences/sec/2015.html" TargetMode="External"/><Relationship Id="rId239" Type="http://schemas.openxmlformats.org/officeDocument/2006/relationships/hyperlink" Target="http://www.sports-reference.com/cfb/schools/arkansas-state/2015.html" TargetMode="External"/><Relationship Id="rId250" Type="http://schemas.openxmlformats.org/officeDocument/2006/relationships/hyperlink" Target="http://www.sports-reference.com/cfb/conferences/sun-belt/2015.html" TargetMode="External"/><Relationship Id="rId24" Type="http://schemas.openxmlformats.org/officeDocument/2006/relationships/hyperlink" Target="http://www.sports-reference.com/cfb/conferences/acc/2015.html" TargetMode="External"/><Relationship Id="rId45" Type="http://schemas.openxmlformats.org/officeDocument/2006/relationships/hyperlink" Target="http://www.sports-reference.com/cfb/schools/memphis/2015.html" TargetMode="External"/><Relationship Id="rId66" Type="http://schemas.openxmlformats.org/officeDocument/2006/relationships/hyperlink" Target="http://www.sports-reference.com/cfb/conferences/big-12/2015.html" TargetMode="External"/><Relationship Id="rId87" Type="http://schemas.openxmlformats.org/officeDocument/2006/relationships/hyperlink" Target="http://www.sports-reference.com/cfb/schools/iowa/2015.html" TargetMode="External"/><Relationship Id="rId110" Type="http://schemas.openxmlformats.org/officeDocument/2006/relationships/hyperlink" Target="http://www.sports-reference.com/cfb/conferences/cusa/2015.html" TargetMode="External"/><Relationship Id="rId131" Type="http://schemas.openxmlformats.org/officeDocument/2006/relationships/hyperlink" Target="http://www.sports-reference.com/cfb/schools/army/2015.html" TargetMode="External"/><Relationship Id="rId152" Type="http://schemas.openxmlformats.org/officeDocument/2006/relationships/hyperlink" Target="http://www.sports-reference.com/cfb/conferences/mac/2015.html" TargetMode="External"/><Relationship Id="rId173" Type="http://schemas.openxmlformats.org/officeDocument/2006/relationships/hyperlink" Target="http://www.sports-reference.com/cfb/schools/nevada/2015.html" TargetMode="External"/><Relationship Id="rId194" Type="http://schemas.openxmlformats.org/officeDocument/2006/relationships/hyperlink" Target="http://www.sports-reference.com/cfb/conferences/pac-12/2015.html" TargetMode="External"/><Relationship Id="rId208" Type="http://schemas.openxmlformats.org/officeDocument/2006/relationships/hyperlink" Target="http://www.sports-reference.com/cfb/conferences/sec/2015.html" TargetMode="External"/><Relationship Id="rId229" Type="http://schemas.openxmlformats.org/officeDocument/2006/relationships/hyperlink" Target="http://www.sports-reference.com/cfb/schools/mississippi-state/2015.html" TargetMode="External"/><Relationship Id="rId240" Type="http://schemas.openxmlformats.org/officeDocument/2006/relationships/hyperlink" Target="http://www.sports-reference.com/cfb/conferences/sun-belt/2015.html" TargetMode="External"/><Relationship Id="rId14" Type="http://schemas.openxmlformats.org/officeDocument/2006/relationships/hyperlink" Target="http://www.sports-reference.com/cfb/conferences/acc/2015.html" TargetMode="External"/><Relationship Id="rId35" Type="http://schemas.openxmlformats.org/officeDocument/2006/relationships/hyperlink" Target="http://www.sports-reference.com/cfb/schools/connecticut/2015.html" TargetMode="External"/><Relationship Id="rId56" Type="http://schemas.openxmlformats.org/officeDocument/2006/relationships/hyperlink" Target="http://www.sports-reference.com/cfb/conferences/big-12/2015.html" TargetMode="External"/><Relationship Id="rId77" Type="http://schemas.openxmlformats.org/officeDocument/2006/relationships/hyperlink" Target="http://www.sports-reference.com/cfb/schools/michigan/2015.html" TargetMode="External"/><Relationship Id="rId100" Type="http://schemas.openxmlformats.org/officeDocument/2006/relationships/hyperlink" Target="http://www.sports-reference.com/cfb/conferences/big-ten/2015.html" TargetMode="External"/><Relationship Id="rId8" Type="http://schemas.openxmlformats.org/officeDocument/2006/relationships/hyperlink" Target="http://www.sports-reference.com/cfb/conferences/acc/2015.html" TargetMode="External"/><Relationship Id="rId98" Type="http://schemas.openxmlformats.org/officeDocument/2006/relationships/hyperlink" Target="http://www.sports-reference.com/cfb/conferences/big-ten/2015.html" TargetMode="External"/><Relationship Id="rId121" Type="http://schemas.openxmlformats.org/officeDocument/2006/relationships/hyperlink" Target="http://www.sports-reference.com/cfb/schools/texas-el-paso/2015.html" TargetMode="External"/><Relationship Id="rId142" Type="http://schemas.openxmlformats.org/officeDocument/2006/relationships/hyperlink" Target="http://www.sports-reference.com/cfb/conferences/mac/2015.html" TargetMode="External"/><Relationship Id="rId163" Type="http://schemas.openxmlformats.org/officeDocument/2006/relationships/hyperlink" Target="http://www.sports-reference.com/cfb/schools/new-mexico/2015.html" TargetMode="External"/><Relationship Id="rId184" Type="http://schemas.openxmlformats.org/officeDocument/2006/relationships/hyperlink" Target="http://www.sports-reference.com/cfb/conferences/pac-12/2015.html" TargetMode="External"/><Relationship Id="rId219" Type="http://schemas.openxmlformats.org/officeDocument/2006/relationships/hyperlink" Target="http://www.sports-reference.com/cfb/schools/south-carolina/2015.html" TargetMode="External"/><Relationship Id="rId230" Type="http://schemas.openxmlformats.org/officeDocument/2006/relationships/hyperlink" Target="http://www.sports-reference.com/cfb/conferences/sec/2015.html" TargetMode="External"/><Relationship Id="rId251" Type="http://schemas.openxmlformats.org/officeDocument/2006/relationships/hyperlink" Target="http://www.sports-reference.com/cfb/schools/new-mexico-state/2015.html" TargetMode="External"/><Relationship Id="rId25" Type="http://schemas.openxmlformats.org/officeDocument/2006/relationships/hyperlink" Target="http://www.sports-reference.com/cfb/schools/virginia/2015.html" TargetMode="External"/><Relationship Id="rId46" Type="http://schemas.openxmlformats.org/officeDocument/2006/relationships/hyperlink" Target="http://www.sports-reference.com/cfb/conferences/american/2015.html" TargetMode="External"/><Relationship Id="rId67" Type="http://schemas.openxmlformats.org/officeDocument/2006/relationships/hyperlink" Target="http://www.sports-reference.com/cfb/schools/kansas-state/2015.html" TargetMode="External"/><Relationship Id="rId88" Type="http://schemas.openxmlformats.org/officeDocument/2006/relationships/hyperlink" Target="http://www.sports-reference.com/cfb/conferences/big-ten/2015.html" TargetMode="External"/><Relationship Id="rId111" Type="http://schemas.openxmlformats.org/officeDocument/2006/relationships/hyperlink" Target="http://www.sports-reference.com/cfb/schools/florida-atlantic/2015.html" TargetMode="External"/><Relationship Id="rId132" Type="http://schemas.openxmlformats.org/officeDocument/2006/relationships/hyperlink" Target="http://www.sports-reference.com/cfb/conferences/independent/2015.html" TargetMode="External"/><Relationship Id="rId153" Type="http://schemas.openxmlformats.org/officeDocument/2006/relationships/hyperlink" Target="http://www.sports-reference.com/cfb/schools/northern-illinois/2015.html" TargetMode="External"/><Relationship Id="rId174" Type="http://schemas.openxmlformats.org/officeDocument/2006/relationships/hyperlink" Target="http://www.sports-reference.com/cfb/conferences/mwc/2015.html" TargetMode="External"/><Relationship Id="rId195" Type="http://schemas.openxmlformats.org/officeDocument/2006/relationships/hyperlink" Target="http://www.sports-reference.com/cfb/schools/utah/2015.html" TargetMode="External"/><Relationship Id="rId209" Type="http://schemas.openxmlformats.org/officeDocument/2006/relationships/hyperlink" Target="http://www.sports-reference.com/cfb/schools/georgia/2015.html" TargetMode="External"/><Relationship Id="rId220" Type="http://schemas.openxmlformats.org/officeDocument/2006/relationships/hyperlink" Target="http://www.sports-reference.com/cfb/conferences/sec/2015.html" TargetMode="External"/><Relationship Id="rId241" Type="http://schemas.openxmlformats.org/officeDocument/2006/relationships/hyperlink" Target="http://www.sports-reference.com/cfb/schools/georgia-state/2015.html" TargetMode="External"/><Relationship Id="rId15" Type="http://schemas.openxmlformats.org/officeDocument/2006/relationships/hyperlink" Target="http://www.sports-reference.com/cfb/schools/north-carolina/2015.html" TargetMode="External"/><Relationship Id="rId36" Type="http://schemas.openxmlformats.org/officeDocument/2006/relationships/hyperlink" Target="http://www.sports-reference.com/cfb/conferences/american/2015.html" TargetMode="External"/><Relationship Id="rId57" Type="http://schemas.openxmlformats.org/officeDocument/2006/relationships/hyperlink" Target="http://www.sports-reference.com/cfb/schools/oklahoma-state/2015.html" TargetMode="External"/><Relationship Id="rId78" Type="http://schemas.openxmlformats.org/officeDocument/2006/relationships/hyperlink" Target="http://www.sports-reference.com/cfb/conferences/big-ten/2015.html" TargetMode="External"/><Relationship Id="rId99" Type="http://schemas.openxmlformats.org/officeDocument/2006/relationships/hyperlink" Target="http://www.sports-reference.com/cfb/schools/purdue/2015.html" TargetMode="External"/><Relationship Id="rId101" Type="http://schemas.openxmlformats.org/officeDocument/2006/relationships/hyperlink" Target="http://www.sports-reference.com/cfb/schools/western-kentucky/2015.html" TargetMode="External"/><Relationship Id="rId122" Type="http://schemas.openxmlformats.org/officeDocument/2006/relationships/hyperlink" Target="http://www.sports-reference.com/cfb/conferences/cusa/2015.html" TargetMode="External"/><Relationship Id="rId143" Type="http://schemas.openxmlformats.org/officeDocument/2006/relationships/hyperlink" Target="http://www.sports-reference.com/cfb/schools/massachusetts/2015.html" TargetMode="External"/><Relationship Id="rId164" Type="http://schemas.openxmlformats.org/officeDocument/2006/relationships/hyperlink" Target="http://www.sports-reference.com/cfb/conferences/mwc/2015.html" TargetMode="External"/><Relationship Id="rId185" Type="http://schemas.openxmlformats.org/officeDocument/2006/relationships/hyperlink" Target="http://www.sports-reference.com/cfb/schools/oregon/2015.html" TargetMode="External"/><Relationship Id="rId9" Type="http://schemas.openxmlformats.org/officeDocument/2006/relationships/hyperlink" Target="http://www.sports-reference.com/cfb/schools/syracuse/2015.html" TargetMode="External"/><Relationship Id="rId210" Type="http://schemas.openxmlformats.org/officeDocument/2006/relationships/hyperlink" Target="http://www.sports-reference.com/cfb/conferences/sec/2015.html" TargetMode="External"/><Relationship Id="rId26" Type="http://schemas.openxmlformats.org/officeDocument/2006/relationships/hyperlink" Target="http://www.sports-reference.com/cfb/conferences/acc/2015.html" TargetMode="External"/><Relationship Id="rId231" Type="http://schemas.openxmlformats.org/officeDocument/2006/relationships/hyperlink" Target="http://www.sports-reference.com/cfb/schools/texas-am/2015.html" TargetMode="External"/><Relationship Id="rId252" Type="http://schemas.openxmlformats.org/officeDocument/2006/relationships/hyperlink" Target="http://www.sports-reference.com/cfb/conferences/sun-belt/2015.html" TargetMode="External"/><Relationship Id="rId47" Type="http://schemas.openxmlformats.org/officeDocument/2006/relationships/hyperlink" Target="http://www.sports-reference.com/cfb/schools/tulsa/2015.html" TargetMode="External"/><Relationship Id="rId68" Type="http://schemas.openxmlformats.org/officeDocument/2006/relationships/hyperlink" Target="http://www.sports-reference.com/cfb/conferences/big-12/2015.html" TargetMode="External"/><Relationship Id="rId89" Type="http://schemas.openxmlformats.org/officeDocument/2006/relationships/hyperlink" Target="http://www.sports-reference.com/cfb/schools/northwestern/2015.html" TargetMode="External"/><Relationship Id="rId112" Type="http://schemas.openxmlformats.org/officeDocument/2006/relationships/hyperlink" Target="http://www.sports-reference.com/cfb/conferences/cusa/2015.html" TargetMode="External"/><Relationship Id="rId133" Type="http://schemas.openxmlformats.org/officeDocument/2006/relationships/hyperlink" Target="http://www.sports-reference.com/cfb/schools/bowling-green-state/2015.html" TargetMode="External"/><Relationship Id="rId154" Type="http://schemas.openxmlformats.org/officeDocument/2006/relationships/hyperlink" Target="http://www.sports-reference.com/cfb/conferences/mac/2015.html" TargetMode="External"/><Relationship Id="rId175" Type="http://schemas.openxmlformats.org/officeDocument/2006/relationships/hyperlink" Target="http://www.sports-reference.com/cfb/schools/san-jose-state/2015.html" TargetMode="External"/><Relationship Id="rId196" Type="http://schemas.openxmlformats.org/officeDocument/2006/relationships/hyperlink" Target="http://www.sports-reference.com/cfb/conferences/pac-12/2015.html" TargetMode="External"/><Relationship Id="rId200" Type="http://schemas.openxmlformats.org/officeDocument/2006/relationships/hyperlink" Target="http://www.sports-reference.com/cfb/conferences/pac-12/2015.html" TargetMode="External"/><Relationship Id="rId16" Type="http://schemas.openxmlformats.org/officeDocument/2006/relationships/hyperlink" Target="http://www.sports-reference.com/cfb/conferences/acc/2015.html" TargetMode="External"/><Relationship Id="rId221" Type="http://schemas.openxmlformats.org/officeDocument/2006/relationships/hyperlink" Target="http://www.sports-reference.com/cfb/schools/alabama/2015.html" TargetMode="External"/><Relationship Id="rId242" Type="http://schemas.openxmlformats.org/officeDocument/2006/relationships/hyperlink" Target="http://www.sports-reference.com/cfb/conferences/sun-belt/2015.html" TargetMode="External"/><Relationship Id="rId37" Type="http://schemas.openxmlformats.org/officeDocument/2006/relationships/hyperlink" Target="http://www.sports-reference.com/cfb/schools/east-carolina/2015.html" TargetMode="External"/><Relationship Id="rId58" Type="http://schemas.openxmlformats.org/officeDocument/2006/relationships/hyperlink" Target="http://www.sports-reference.com/cfb/conferences/big-12/2015.html" TargetMode="External"/><Relationship Id="rId79" Type="http://schemas.openxmlformats.org/officeDocument/2006/relationships/hyperlink" Target="http://www.sports-reference.com/cfb/schools/penn-state/2015.html" TargetMode="External"/><Relationship Id="rId102" Type="http://schemas.openxmlformats.org/officeDocument/2006/relationships/hyperlink" Target="http://www.sports-reference.com/cfb/conferences/cusa/2015.html" TargetMode="External"/><Relationship Id="rId123" Type="http://schemas.openxmlformats.org/officeDocument/2006/relationships/hyperlink" Target="http://www.sports-reference.com/cfb/schools/texas-san-antonio/2015.html" TargetMode="External"/><Relationship Id="rId144" Type="http://schemas.openxmlformats.org/officeDocument/2006/relationships/hyperlink" Target="http://www.sports-reference.com/cfb/conferences/mac/2015.html" TargetMode="External"/><Relationship Id="rId90" Type="http://schemas.openxmlformats.org/officeDocument/2006/relationships/hyperlink" Target="http://www.sports-reference.com/cfb/conferences/big-ten/2015.html" TargetMode="External"/><Relationship Id="rId165" Type="http://schemas.openxmlformats.org/officeDocument/2006/relationships/hyperlink" Target="http://www.sports-reference.com/cfb/schools/utah-state/2015.html" TargetMode="External"/><Relationship Id="rId186" Type="http://schemas.openxmlformats.org/officeDocument/2006/relationships/hyperlink" Target="http://www.sports-reference.com/cfb/conferences/pac-12/2015.html" TargetMode="External"/><Relationship Id="rId211" Type="http://schemas.openxmlformats.org/officeDocument/2006/relationships/hyperlink" Target="http://www.sports-reference.com/cfb/schools/tennessee/2015.html" TargetMode="External"/><Relationship Id="rId232" Type="http://schemas.openxmlformats.org/officeDocument/2006/relationships/hyperlink" Target="http://www.sports-reference.com/cfb/conferences/sec/2015.html" TargetMode="External"/><Relationship Id="rId253" Type="http://schemas.openxmlformats.org/officeDocument/2006/relationships/hyperlink" Target="http://www.sports-reference.com/cfb/schools/texas-state/2015.html" TargetMode="External"/><Relationship Id="rId27" Type="http://schemas.openxmlformats.org/officeDocument/2006/relationships/hyperlink" Target="http://www.sports-reference.com/cfb/schools/georgia-tech/2015.html" TargetMode="External"/><Relationship Id="rId48" Type="http://schemas.openxmlformats.org/officeDocument/2006/relationships/hyperlink" Target="http://www.sports-reference.com/cfb/conferences/american/2015.html" TargetMode="External"/><Relationship Id="rId69" Type="http://schemas.openxmlformats.org/officeDocument/2006/relationships/hyperlink" Target="http://www.sports-reference.com/cfb/schools/iowa-state/2015.html" TargetMode="External"/><Relationship Id="rId113" Type="http://schemas.openxmlformats.org/officeDocument/2006/relationships/hyperlink" Target="http://www.sports-reference.com/cfb/schools/charlotte/2015.html" TargetMode="External"/><Relationship Id="rId134" Type="http://schemas.openxmlformats.org/officeDocument/2006/relationships/hyperlink" Target="http://www.sports-reference.com/cfb/conferences/mac/2015.html" TargetMode="External"/><Relationship Id="rId80" Type="http://schemas.openxmlformats.org/officeDocument/2006/relationships/hyperlink" Target="http://www.sports-reference.com/cfb/conferences/big-ten/2015.html" TargetMode="External"/><Relationship Id="rId155" Type="http://schemas.openxmlformats.org/officeDocument/2006/relationships/hyperlink" Target="http://www.sports-reference.com/cfb/schools/ball-state/2015.html" TargetMode="External"/><Relationship Id="rId176" Type="http://schemas.openxmlformats.org/officeDocument/2006/relationships/hyperlink" Target="http://www.sports-reference.com/cfb/conferences/mwc/2015.html" TargetMode="External"/><Relationship Id="rId197" Type="http://schemas.openxmlformats.org/officeDocument/2006/relationships/hyperlink" Target="http://www.sports-reference.com/cfb/schools/southern-california/2015.html" TargetMode="External"/><Relationship Id="rId201" Type="http://schemas.openxmlformats.org/officeDocument/2006/relationships/hyperlink" Target="http://www.sports-reference.com/cfb/schools/arizona-state/2015.html" TargetMode="External"/><Relationship Id="rId222" Type="http://schemas.openxmlformats.org/officeDocument/2006/relationships/hyperlink" Target="http://www.sports-reference.com/cfb/conferences/sec/2015.html" TargetMode="External"/><Relationship Id="rId243" Type="http://schemas.openxmlformats.org/officeDocument/2006/relationships/hyperlink" Target="http://www.sports-reference.com/cfb/schools/south-alabama/2015.html" TargetMode="External"/><Relationship Id="rId17" Type="http://schemas.openxmlformats.org/officeDocument/2006/relationships/hyperlink" Target="http://www.sports-reference.com/cfb/schools/pittsburgh/2015.html" TargetMode="External"/><Relationship Id="rId38" Type="http://schemas.openxmlformats.org/officeDocument/2006/relationships/hyperlink" Target="http://www.sports-reference.com/cfb/conferences/american/2015.html" TargetMode="External"/><Relationship Id="rId59" Type="http://schemas.openxmlformats.org/officeDocument/2006/relationships/hyperlink" Target="http://www.sports-reference.com/cfb/schools/baylor/2015.html" TargetMode="External"/><Relationship Id="rId103" Type="http://schemas.openxmlformats.org/officeDocument/2006/relationships/hyperlink" Target="http://www.sports-reference.com/cfb/schools/marshall/2015.html" TargetMode="External"/><Relationship Id="rId124" Type="http://schemas.openxmlformats.org/officeDocument/2006/relationships/hyperlink" Target="http://www.sports-reference.com/cfb/conferences/cusa/2015.html" TargetMode="External"/><Relationship Id="rId70" Type="http://schemas.openxmlformats.org/officeDocument/2006/relationships/hyperlink" Target="http://www.sports-reference.com/cfb/conferences/big-12/2015.html" TargetMode="External"/><Relationship Id="rId91" Type="http://schemas.openxmlformats.org/officeDocument/2006/relationships/hyperlink" Target="http://www.sports-reference.com/cfb/schools/wisconsin/2015.html" TargetMode="External"/><Relationship Id="rId145" Type="http://schemas.openxmlformats.org/officeDocument/2006/relationships/hyperlink" Target="http://www.sports-reference.com/cfb/schools/miami-oh/2015.html" TargetMode="External"/><Relationship Id="rId166" Type="http://schemas.openxmlformats.org/officeDocument/2006/relationships/hyperlink" Target="http://www.sports-reference.com/cfb/conferences/mwc/2015.html" TargetMode="External"/><Relationship Id="rId187" Type="http://schemas.openxmlformats.org/officeDocument/2006/relationships/hyperlink" Target="http://www.sports-reference.com/cfb/schools/washington-state/2015.html" TargetMode="External"/><Relationship Id="rId1" Type="http://schemas.openxmlformats.org/officeDocument/2006/relationships/hyperlink" Target="http://www.sports-reference.com/cfb/schools/clemson/2015.html" TargetMode="External"/><Relationship Id="rId212" Type="http://schemas.openxmlformats.org/officeDocument/2006/relationships/hyperlink" Target="http://www.sports-reference.com/cfb/conferences/sec/2015.html" TargetMode="External"/><Relationship Id="rId233" Type="http://schemas.openxmlformats.org/officeDocument/2006/relationships/hyperlink" Target="http://www.sports-reference.com/cfb/schools/auburn/2015.html" TargetMode="External"/><Relationship Id="rId254" Type="http://schemas.openxmlformats.org/officeDocument/2006/relationships/hyperlink" Target="http://www.sports-reference.com/cfb/conferences/sun-belt/2015.html" TargetMode="External"/><Relationship Id="rId28" Type="http://schemas.openxmlformats.org/officeDocument/2006/relationships/hyperlink" Target="http://www.sports-reference.com/cfb/conferences/acc/2015.html" TargetMode="External"/><Relationship Id="rId49" Type="http://schemas.openxmlformats.org/officeDocument/2006/relationships/hyperlink" Target="http://www.sports-reference.com/cfb/schools/tulane/2015.html" TargetMode="External"/><Relationship Id="rId114" Type="http://schemas.openxmlformats.org/officeDocument/2006/relationships/hyperlink" Target="http://www.sports-reference.com/cfb/conferences/cusa/2015.html" TargetMode="External"/><Relationship Id="rId60" Type="http://schemas.openxmlformats.org/officeDocument/2006/relationships/hyperlink" Target="http://www.sports-reference.com/cfb/conferences/big-12/2015.html" TargetMode="External"/><Relationship Id="rId81" Type="http://schemas.openxmlformats.org/officeDocument/2006/relationships/hyperlink" Target="http://www.sports-reference.com/cfb/schools/indiana/2015.html" TargetMode="External"/><Relationship Id="rId135" Type="http://schemas.openxmlformats.org/officeDocument/2006/relationships/hyperlink" Target="http://www.sports-reference.com/cfb/schools/akron/2015.html" TargetMode="External"/><Relationship Id="rId156" Type="http://schemas.openxmlformats.org/officeDocument/2006/relationships/hyperlink" Target="http://www.sports-reference.com/cfb/conferences/mac/2015.html" TargetMode="External"/><Relationship Id="rId177" Type="http://schemas.openxmlformats.org/officeDocument/2006/relationships/hyperlink" Target="http://www.sports-reference.com/cfb/schools/fresno-state/2015.html" TargetMode="External"/><Relationship Id="rId198" Type="http://schemas.openxmlformats.org/officeDocument/2006/relationships/hyperlink" Target="http://www.sports-reference.com/cfb/conferences/pac-12/2015.html" TargetMode="External"/><Relationship Id="rId202" Type="http://schemas.openxmlformats.org/officeDocument/2006/relationships/hyperlink" Target="http://www.sports-reference.com/cfb/conferences/pac-12/2015.html" TargetMode="External"/><Relationship Id="rId223" Type="http://schemas.openxmlformats.org/officeDocument/2006/relationships/hyperlink" Target="http://www.sports-reference.com/cfb/schools/mississippi/2015.html" TargetMode="External"/><Relationship Id="rId244" Type="http://schemas.openxmlformats.org/officeDocument/2006/relationships/hyperlink" Target="http://www.sports-reference.com/cfb/conferences/sun-belt/2015.html" TargetMode="External"/><Relationship Id="rId18" Type="http://schemas.openxmlformats.org/officeDocument/2006/relationships/hyperlink" Target="http://www.sports-reference.com/cfb/conferences/acc/2015.html" TargetMode="External"/><Relationship Id="rId39" Type="http://schemas.openxmlformats.org/officeDocument/2006/relationships/hyperlink" Target="http://www.sports-reference.com/cfb/schools/central-florida/2015.html" TargetMode="External"/><Relationship Id="rId50" Type="http://schemas.openxmlformats.org/officeDocument/2006/relationships/hyperlink" Target="http://www.sports-reference.com/cfb/conferences/american/2015.html" TargetMode="External"/><Relationship Id="rId104" Type="http://schemas.openxmlformats.org/officeDocument/2006/relationships/hyperlink" Target="http://www.sports-reference.com/cfb/conferences/cusa/2015.html" TargetMode="External"/><Relationship Id="rId125" Type="http://schemas.openxmlformats.org/officeDocument/2006/relationships/hyperlink" Target="http://www.sports-reference.com/cfb/schools/north-texas/2015.html" TargetMode="External"/><Relationship Id="rId146" Type="http://schemas.openxmlformats.org/officeDocument/2006/relationships/hyperlink" Target="http://www.sports-reference.com/cfb/conferences/mac/2015.html" TargetMode="External"/><Relationship Id="rId167" Type="http://schemas.openxmlformats.org/officeDocument/2006/relationships/hyperlink" Target="http://www.sports-reference.com/cfb/schools/colorado-state/2015.html" TargetMode="External"/><Relationship Id="rId188" Type="http://schemas.openxmlformats.org/officeDocument/2006/relationships/hyperlink" Target="http://www.sports-reference.com/cfb/conferences/pac-12/2015.html" TargetMode="External"/><Relationship Id="rId71" Type="http://schemas.openxmlformats.org/officeDocument/2006/relationships/hyperlink" Target="http://www.sports-reference.com/cfb/schools/kansas/2015.html" TargetMode="External"/><Relationship Id="rId92" Type="http://schemas.openxmlformats.org/officeDocument/2006/relationships/hyperlink" Target="http://www.sports-reference.com/cfb/conferences/big-ten/2015.html" TargetMode="External"/><Relationship Id="rId213" Type="http://schemas.openxmlformats.org/officeDocument/2006/relationships/hyperlink" Target="http://www.sports-reference.com/cfb/schools/kentucky/2015.html" TargetMode="External"/><Relationship Id="rId234" Type="http://schemas.openxmlformats.org/officeDocument/2006/relationships/hyperlink" Target="http://www.sports-reference.com/cfb/conferences/sec/2015.html" TargetMode="External"/><Relationship Id="rId2" Type="http://schemas.openxmlformats.org/officeDocument/2006/relationships/hyperlink" Target="http://www.sports-reference.com/cfb/conferences/acc/2015.html" TargetMode="External"/><Relationship Id="rId29" Type="http://schemas.openxmlformats.org/officeDocument/2006/relationships/hyperlink" Target="http://www.sports-reference.com/cfb/schools/temple/2015.html" TargetMode="External"/><Relationship Id="rId255" Type="http://schemas.openxmlformats.org/officeDocument/2006/relationships/hyperlink" Target="http://www.sports-reference.com/cfb/schools/louisiana-monroe/2015.html" TargetMode="External"/><Relationship Id="rId40" Type="http://schemas.openxmlformats.org/officeDocument/2006/relationships/hyperlink" Target="http://www.sports-reference.com/cfb/conferences/american/2015.html" TargetMode="External"/><Relationship Id="rId115" Type="http://schemas.openxmlformats.org/officeDocument/2006/relationships/hyperlink" Target="http://www.sports-reference.com/cfb/schools/southern-mississippi/2015.html" TargetMode="External"/><Relationship Id="rId136" Type="http://schemas.openxmlformats.org/officeDocument/2006/relationships/hyperlink" Target="http://www.sports-reference.com/cfb/conferences/mac/2015.html" TargetMode="External"/><Relationship Id="rId157" Type="http://schemas.openxmlformats.org/officeDocument/2006/relationships/hyperlink" Target="http://www.sports-reference.com/cfb/schools/eastern-michigan/2015.html" TargetMode="External"/><Relationship Id="rId178" Type="http://schemas.openxmlformats.org/officeDocument/2006/relationships/hyperlink" Target="http://www.sports-reference.com/cfb/conferences/mwc/2015.html" TargetMode="External"/><Relationship Id="rId61" Type="http://schemas.openxmlformats.org/officeDocument/2006/relationships/hyperlink" Target="http://www.sports-reference.com/cfb/schools/west-virginia/2015.html" TargetMode="External"/><Relationship Id="rId82" Type="http://schemas.openxmlformats.org/officeDocument/2006/relationships/hyperlink" Target="http://www.sports-reference.com/cfb/conferences/big-ten/2015.html" TargetMode="External"/><Relationship Id="rId199" Type="http://schemas.openxmlformats.org/officeDocument/2006/relationships/hyperlink" Target="http://www.sports-reference.com/cfb/schools/ucla/2015.html" TargetMode="External"/><Relationship Id="rId203" Type="http://schemas.openxmlformats.org/officeDocument/2006/relationships/hyperlink" Target="http://www.sports-reference.com/cfb/schools/arizona/2015.html" TargetMode="External"/><Relationship Id="rId19" Type="http://schemas.openxmlformats.org/officeDocument/2006/relationships/hyperlink" Target="http://www.sports-reference.com/cfb/schools/miami-fl/2015.html" TargetMode="External"/><Relationship Id="rId224" Type="http://schemas.openxmlformats.org/officeDocument/2006/relationships/hyperlink" Target="http://www.sports-reference.com/cfb/conferences/sec/2015.html" TargetMode="External"/><Relationship Id="rId245" Type="http://schemas.openxmlformats.org/officeDocument/2006/relationships/hyperlink" Target="http://www.sports-reference.com/cfb/schools/idaho/2015.html" TargetMode="External"/><Relationship Id="rId30" Type="http://schemas.openxmlformats.org/officeDocument/2006/relationships/hyperlink" Target="http://www.sports-reference.com/cfb/conferences/american/2015.html" TargetMode="External"/><Relationship Id="rId105" Type="http://schemas.openxmlformats.org/officeDocument/2006/relationships/hyperlink" Target="http://www.sports-reference.com/cfb/schools/middle-tennessee-state/2015.html" TargetMode="External"/><Relationship Id="rId126" Type="http://schemas.openxmlformats.org/officeDocument/2006/relationships/hyperlink" Target="http://www.sports-reference.com/cfb/conferences/cusa/2015.html" TargetMode="External"/><Relationship Id="rId147" Type="http://schemas.openxmlformats.org/officeDocument/2006/relationships/hyperlink" Target="http://www.sports-reference.com/cfb/schools/toledo/2015.html" TargetMode="External"/><Relationship Id="rId168" Type="http://schemas.openxmlformats.org/officeDocument/2006/relationships/hyperlink" Target="http://www.sports-reference.com/cfb/conferences/mwc/2015.html" TargetMode="External"/><Relationship Id="rId51" Type="http://schemas.openxmlformats.org/officeDocument/2006/relationships/hyperlink" Target="http://www.sports-reference.com/cfb/schools/southern-methodist/2015.html" TargetMode="External"/><Relationship Id="rId72" Type="http://schemas.openxmlformats.org/officeDocument/2006/relationships/hyperlink" Target="http://www.sports-reference.com/cfb/conferences/big-12/2015.html" TargetMode="External"/><Relationship Id="rId93" Type="http://schemas.openxmlformats.org/officeDocument/2006/relationships/hyperlink" Target="http://www.sports-reference.com/cfb/schools/nebraska/2015.html" TargetMode="External"/><Relationship Id="rId189" Type="http://schemas.openxmlformats.org/officeDocument/2006/relationships/hyperlink" Target="http://www.sports-reference.com/cfb/schools/california/2015.html" TargetMode="External"/><Relationship Id="rId3" Type="http://schemas.openxmlformats.org/officeDocument/2006/relationships/hyperlink" Target="http://www.sports-reference.com/cfb/schools/florida-state/2015.html" TargetMode="External"/><Relationship Id="rId214" Type="http://schemas.openxmlformats.org/officeDocument/2006/relationships/hyperlink" Target="http://www.sports-reference.com/cfb/conferences/sec/2015.html" TargetMode="External"/><Relationship Id="rId235" Type="http://schemas.openxmlformats.org/officeDocument/2006/relationships/hyperlink" Target="http://www.sports-reference.com/cfb/schools/appalachian-state/2015.html" TargetMode="External"/><Relationship Id="rId256" Type="http://schemas.openxmlformats.org/officeDocument/2006/relationships/hyperlink" Target="http://www.sports-reference.com/cfb/conferences/sun-belt/2015.html" TargetMode="External"/><Relationship Id="rId116" Type="http://schemas.openxmlformats.org/officeDocument/2006/relationships/hyperlink" Target="http://www.sports-reference.com/cfb/conferences/cusa/2015.html" TargetMode="External"/><Relationship Id="rId137" Type="http://schemas.openxmlformats.org/officeDocument/2006/relationships/hyperlink" Target="http://www.sports-reference.com/cfb/schools/ohio/2015.html" TargetMode="External"/><Relationship Id="rId158" Type="http://schemas.openxmlformats.org/officeDocument/2006/relationships/hyperlink" Target="http://www.sports-reference.com/cfb/conferences/mac/2015.html" TargetMode="External"/><Relationship Id="rId20" Type="http://schemas.openxmlformats.org/officeDocument/2006/relationships/hyperlink" Target="http://www.sports-reference.com/cfb/conferences/acc/2015.html" TargetMode="External"/><Relationship Id="rId41" Type="http://schemas.openxmlformats.org/officeDocument/2006/relationships/hyperlink" Target="http://www.sports-reference.com/cfb/schools/houston/2015.html" TargetMode="External"/><Relationship Id="rId62" Type="http://schemas.openxmlformats.org/officeDocument/2006/relationships/hyperlink" Target="http://www.sports-reference.com/cfb/conferences/big-12/2015.html" TargetMode="External"/><Relationship Id="rId83" Type="http://schemas.openxmlformats.org/officeDocument/2006/relationships/hyperlink" Target="http://www.sports-reference.com/cfb/schools/rutgers/2015.html" TargetMode="External"/><Relationship Id="rId179" Type="http://schemas.openxmlformats.org/officeDocument/2006/relationships/hyperlink" Target="http://www.sports-reference.com/cfb/schools/nevada-las-vegas/2015.html" TargetMode="External"/><Relationship Id="rId190" Type="http://schemas.openxmlformats.org/officeDocument/2006/relationships/hyperlink" Target="http://www.sports-reference.com/cfb/conferences/pac-12/2015.html" TargetMode="External"/><Relationship Id="rId204" Type="http://schemas.openxmlformats.org/officeDocument/2006/relationships/hyperlink" Target="http://www.sports-reference.com/cfb/conferences/pac-12/2015.html" TargetMode="External"/><Relationship Id="rId225" Type="http://schemas.openxmlformats.org/officeDocument/2006/relationships/hyperlink" Target="http://www.sports-reference.com/cfb/schools/louisiana-state/2015.html" TargetMode="External"/><Relationship Id="rId246" Type="http://schemas.openxmlformats.org/officeDocument/2006/relationships/hyperlink" Target="http://www.sports-reference.com/cfb/conferences/sun-belt/2015.html" TargetMode="External"/><Relationship Id="rId106" Type="http://schemas.openxmlformats.org/officeDocument/2006/relationships/hyperlink" Target="http://www.sports-reference.com/cfb/conferences/cusa/2015.html" TargetMode="External"/><Relationship Id="rId127" Type="http://schemas.openxmlformats.org/officeDocument/2006/relationships/hyperlink" Target="http://www.sports-reference.com/cfb/schools/notre-dame/2015.html" TargetMode="External"/><Relationship Id="rId10" Type="http://schemas.openxmlformats.org/officeDocument/2006/relationships/hyperlink" Target="http://www.sports-reference.com/cfb/conferences/acc/2015.html" TargetMode="External"/><Relationship Id="rId31" Type="http://schemas.openxmlformats.org/officeDocument/2006/relationships/hyperlink" Target="http://www.sports-reference.com/cfb/schools/south-florida/2015.html" TargetMode="External"/><Relationship Id="rId52" Type="http://schemas.openxmlformats.org/officeDocument/2006/relationships/hyperlink" Target="http://www.sports-reference.com/cfb/conferences/american/2015.html" TargetMode="External"/><Relationship Id="rId73" Type="http://schemas.openxmlformats.org/officeDocument/2006/relationships/hyperlink" Target="http://www.sports-reference.com/cfb/schools/michigan-state/2015.html" TargetMode="External"/><Relationship Id="rId94" Type="http://schemas.openxmlformats.org/officeDocument/2006/relationships/hyperlink" Target="http://www.sports-reference.com/cfb/conferences/big-ten/2015.html" TargetMode="External"/><Relationship Id="rId148" Type="http://schemas.openxmlformats.org/officeDocument/2006/relationships/hyperlink" Target="http://www.sports-reference.com/cfb/conferences/mac/2015.html" TargetMode="External"/><Relationship Id="rId169" Type="http://schemas.openxmlformats.org/officeDocument/2006/relationships/hyperlink" Target="http://www.sports-reference.com/cfb/schools/wyoming/2015.html" TargetMode="External"/><Relationship Id="rId4" Type="http://schemas.openxmlformats.org/officeDocument/2006/relationships/hyperlink" Target="http://www.sports-reference.com/cfb/conferences/acc/2015.html" TargetMode="External"/><Relationship Id="rId180" Type="http://schemas.openxmlformats.org/officeDocument/2006/relationships/hyperlink" Target="http://www.sports-reference.com/cfb/conferences/mwc/2015.html" TargetMode="External"/><Relationship Id="rId215" Type="http://schemas.openxmlformats.org/officeDocument/2006/relationships/hyperlink" Target="http://www.sports-reference.com/cfb/schools/vanderbilt/2015.html" TargetMode="External"/><Relationship Id="rId236" Type="http://schemas.openxmlformats.org/officeDocument/2006/relationships/hyperlink" Target="http://www.sports-reference.com/cfb/conferences/sun-belt/2015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ports-reference.com/cfb/schools/texas-el-paso/2014.html" TargetMode="External"/><Relationship Id="rId21" Type="http://schemas.openxmlformats.org/officeDocument/2006/relationships/hyperlink" Target="http://www.sports-reference.com/cfb/schools/pittsburgh/2014.html" TargetMode="External"/><Relationship Id="rId42" Type="http://schemas.openxmlformats.org/officeDocument/2006/relationships/hyperlink" Target="http://www.sports-reference.com/cfb/conferences/american/2014.html" TargetMode="External"/><Relationship Id="rId63" Type="http://schemas.openxmlformats.org/officeDocument/2006/relationships/hyperlink" Target="http://www.sports-reference.com/cfb/schools/oklahoma-state/2014.html" TargetMode="External"/><Relationship Id="rId84" Type="http://schemas.openxmlformats.org/officeDocument/2006/relationships/hyperlink" Target="http://www.sports-reference.com/cfb/conferences/big-ten/2014.html" TargetMode="External"/><Relationship Id="rId138" Type="http://schemas.openxmlformats.org/officeDocument/2006/relationships/hyperlink" Target="http://www.sports-reference.com/cfb/conferences/mac/2014.html" TargetMode="External"/><Relationship Id="rId159" Type="http://schemas.openxmlformats.org/officeDocument/2006/relationships/hyperlink" Target="http://www.sports-reference.com/cfb/schools/boise-state/2014.html" TargetMode="External"/><Relationship Id="rId170" Type="http://schemas.openxmlformats.org/officeDocument/2006/relationships/hyperlink" Target="http://www.sports-reference.com/cfb/conferences/mwc/2014.html" TargetMode="External"/><Relationship Id="rId191" Type="http://schemas.openxmlformats.org/officeDocument/2006/relationships/hyperlink" Target="http://www.sports-reference.com/cfb/schools/oregon-state/2014.html" TargetMode="External"/><Relationship Id="rId205" Type="http://schemas.openxmlformats.org/officeDocument/2006/relationships/hyperlink" Target="http://www.sports-reference.com/cfb/schools/colorado/2014.html" TargetMode="External"/><Relationship Id="rId226" Type="http://schemas.openxmlformats.org/officeDocument/2006/relationships/hyperlink" Target="http://www.sports-reference.com/cfb/conferences/sec/2014.html" TargetMode="External"/><Relationship Id="rId247" Type="http://schemas.openxmlformats.org/officeDocument/2006/relationships/hyperlink" Target="http://www.sports-reference.com/cfb/schools/louisiana-monroe/2014.html" TargetMode="External"/><Relationship Id="rId107" Type="http://schemas.openxmlformats.org/officeDocument/2006/relationships/hyperlink" Target="http://www.sports-reference.com/cfb/schools/old-dominion/2014.html" TargetMode="External"/><Relationship Id="rId11" Type="http://schemas.openxmlformats.org/officeDocument/2006/relationships/hyperlink" Target="http://www.sports-reference.com/cfb/schools/syracuse/2014.html" TargetMode="External"/><Relationship Id="rId32" Type="http://schemas.openxmlformats.org/officeDocument/2006/relationships/hyperlink" Target="http://www.sports-reference.com/cfb/conferences/american/2014.html" TargetMode="External"/><Relationship Id="rId53" Type="http://schemas.openxmlformats.org/officeDocument/2006/relationships/hyperlink" Target="http://www.sports-reference.com/cfb/schools/baylor/2014.html" TargetMode="External"/><Relationship Id="rId74" Type="http://schemas.openxmlformats.org/officeDocument/2006/relationships/hyperlink" Target="http://www.sports-reference.com/cfb/conferences/big-ten/2014.html" TargetMode="External"/><Relationship Id="rId128" Type="http://schemas.openxmlformats.org/officeDocument/2006/relationships/hyperlink" Target="http://www.sports-reference.com/cfb/conferences/independent/2014.html" TargetMode="External"/><Relationship Id="rId149" Type="http://schemas.openxmlformats.org/officeDocument/2006/relationships/hyperlink" Target="http://www.sports-reference.com/cfb/schools/toledo/2014.html" TargetMode="External"/><Relationship Id="rId5" Type="http://schemas.openxmlformats.org/officeDocument/2006/relationships/hyperlink" Target="http://www.sports-reference.com/cfb/schools/louisville/2014.html" TargetMode="External"/><Relationship Id="rId95" Type="http://schemas.openxmlformats.org/officeDocument/2006/relationships/hyperlink" Target="http://www.sports-reference.com/cfb/schools/northwestern/2014.html" TargetMode="External"/><Relationship Id="rId160" Type="http://schemas.openxmlformats.org/officeDocument/2006/relationships/hyperlink" Target="http://www.sports-reference.com/cfb/conferences/mwc/2014.html" TargetMode="External"/><Relationship Id="rId181" Type="http://schemas.openxmlformats.org/officeDocument/2006/relationships/hyperlink" Target="http://www.sports-reference.com/cfb/schools/nevada-las-vegas/2014.html" TargetMode="External"/><Relationship Id="rId216" Type="http://schemas.openxmlformats.org/officeDocument/2006/relationships/hyperlink" Target="http://www.sports-reference.com/cfb/conferences/sec/2014.html" TargetMode="External"/><Relationship Id="rId237" Type="http://schemas.openxmlformats.org/officeDocument/2006/relationships/hyperlink" Target="http://www.sports-reference.com/cfb/schools/appalachian-state/2014.html" TargetMode="External"/><Relationship Id="rId22" Type="http://schemas.openxmlformats.org/officeDocument/2006/relationships/hyperlink" Target="http://www.sports-reference.com/cfb/conferences/acc/2014.html" TargetMode="External"/><Relationship Id="rId43" Type="http://schemas.openxmlformats.org/officeDocument/2006/relationships/hyperlink" Target="http://www.sports-reference.com/cfb/schools/tulane/2014.html" TargetMode="External"/><Relationship Id="rId64" Type="http://schemas.openxmlformats.org/officeDocument/2006/relationships/hyperlink" Target="http://www.sports-reference.com/cfb/conferences/big-12/2014.html" TargetMode="External"/><Relationship Id="rId118" Type="http://schemas.openxmlformats.org/officeDocument/2006/relationships/hyperlink" Target="http://www.sports-reference.com/cfb/conferences/cusa/2014.html" TargetMode="External"/><Relationship Id="rId139" Type="http://schemas.openxmlformats.org/officeDocument/2006/relationships/hyperlink" Target="http://www.sports-reference.com/cfb/schools/akron/2014.html" TargetMode="External"/><Relationship Id="rId85" Type="http://schemas.openxmlformats.org/officeDocument/2006/relationships/hyperlink" Target="http://www.sports-reference.com/cfb/schools/wisconsin/2014.html" TargetMode="External"/><Relationship Id="rId150" Type="http://schemas.openxmlformats.org/officeDocument/2006/relationships/hyperlink" Target="http://www.sports-reference.com/cfb/conferences/mac/2014.html" TargetMode="External"/><Relationship Id="rId171" Type="http://schemas.openxmlformats.org/officeDocument/2006/relationships/hyperlink" Target="http://www.sports-reference.com/cfb/schools/san-diego-state/2014.html" TargetMode="External"/><Relationship Id="rId192" Type="http://schemas.openxmlformats.org/officeDocument/2006/relationships/hyperlink" Target="http://www.sports-reference.com/cfb/conferences/pac-12/2014.html" TargetMode="External"/><Relationship Id="rId206" Type="http://schemas.openxmlformats.org/officeDocument/2006/relationships/hyperlink" Target="http://www.sports-reference.com/cfb/conferences/pac-12/2014.html" TargetMode="External"/><Relationship Id="rId227" Type="http://schemas.openxmlformats.org/officeDocument/2006/relationships/hyperlink" Target="http://www.sports-reference.com/cfb/schools/auburn/2014.html" TargetMode="External"/><Relationship Id="rId248" Type="http://schemas.openxmlformats.org/officeDocument/2006/relationships/hyperlink" Target="http://www.sports-reference.com/cfb/conferences/sun-belt/2014.html" TargetMode="External"/><Relationship Id="rId12" Type="http://schemas.openxmlformats.org/officeDocument/2006/relationships/hyperlink" Target="http://www.sports-reference.com/cfb/conferences/acc/2014.html" TargetMode="External"/><Relationship Id="rId33" Type="http://schemas.openxmlformats.org/officeDocument/2006/relationships/hyperlink" Target="http://www.sports-reference.com/cfb/schools/cincinnati/2014.html" TargetMode="External"/><Relationship Id="rId108" Type="http://schemas.openxmlformats.org/officeDocument/2006/relationships/hyperlink" Target="http://www.sports-reference.com/cfb/conferences/cusa/2014.html" TargetMode="External"/><Relationship Id="rId129" Type="http://schemas.openxmlformats.org/officeDocument/2006/relationships/hyperlink" Target="http://www.sports-reference.com/cfb/schools/army/2014.html" TargetMode="External"/><Relationship Id="rId54" Type="http://schemas.openxmlformats.org/officeDocument/2006/relationships/hyperlink" Target="http://www.sports-reference.com/cfb/conferences/big-12/2014.html" TargetMode="External"/><Relationship Id="rId75" Type="http://schemas.openxmlformats.org/officeDocument/2006/relationships/hyperlink" Target="http://www.sports-reference.com/cfb/schools/maryland/2014.html" TargetMode="External"/><Relationship Id="rId96" Type="http://schemas.openxmlformats.org/officeDocument/2006/relationships/hyperlink" Target="http://www.sports-reference.com/cfb/conferences/big-ten/2014.html" TargetMode="External"/><Relationship Id="rId140" Type="http://schemas.openxmlformats.org/officeDocument/2006/relationships/hyperlink" Target="http://www.sports-reference.com/cfb/conferences/mac/2014.html" TargetMode="External"/><Relationship Id="rId161" Type="http://schemas.openxmlformats.org/officeDocument/2006/relationships/hyperlink" Target="http://www.sports-reference.com/cfb/schools/colorado-state/2014.html" TargetMode="External"/><Relationship Id="rId182" Type="http://schemas.openxmlformats.org/officeDocument/2006/relationships/hyperlink" Target="http://www.sports-reference.com/cfb/conferences/mwc/2014.html" TargetMode="External"/><Relationship Id="rId217" Type="http://schemas.openxmlformats.org/officeDocument/2006/relationships/hyperlink" Target="http://www.sports-reference.com/cfb/schools/kentucky/2014.html" TargetMode="External"/><Relationship Id="rId6" Type="http://schemas.openxmlformats.org/officeDocument/2006/relationships/hyperlink" Target="http://www.sports-reference.com/cfb/conferences/acc/2014.html" TargetMode="External"/><Relationship Id="rId238" Type="http://schemas.openxmlformats.org/officeDocument/2006/relationships/hyperlink" Target="http://www.sports-reference.com/cfb/conferences/sun-belt/2014.html" TargetMode="External"/><Relationship Id="rId23" Type="http://schemas.openxmlformats.org/officeDocument/2006/relationships/hyperlink" Target="http://www.sports-reference.com/cfb/schools/virginia-tech/2014.html" TargetMode="External"/><Relationship Id="rId119" Type="http://schemas.openxmlformats.org/officeDocument/2006/relationships/hyperlink" Target="http://www.sports-reference.com/cfb/schools/texas-san-antonio/2014.html" TargetMode="External"/><Relationship Id="rId44" Type="http://schemas.openxmlformats.org/officeDocument/2006/relationships/hyperlink" Target="http://www.sports-reference.com/cfb/conferences/american/2014.html" TargetMode="External"/><Relationship Id="rId65" Type="http://schemas.openxmlformats.org/officeDocument/2006/relationships/hyperlink" Target="http://www.sports-reference.com/cfb/schools/texas-tech/2014.html" TargetMode="External"/><Relationship Id="rId86" Type="http://schemas.openxmlformats.org/officeDocument/2006/relationships/hyperlink" Target="http://www.sports-reference.com/cfb/conferences/big-ten/2014.html" TargetMode="External"/><Relationship Id="rId130" Type="http://schemas.openxmlformats.org/officeDocument/2006/relationships/hyperlink" Target="http://www.sports-reference.com/cfb/conferences/independent/2014.html" TargetMode="External"/><Relationship Id="rId151" Type="http://schemas.openxmlformats.org/officeDocument/2006/relationships/hyperlink" Target="http://www.sports-reference.com/cfb/schools/western-michigan/2014.html" TargetMode="External"/><Relationship Id="rId172" Type="http://schemas.openxmlformats.org/officeDocument/2006/relationships/hyperlink" Target="http://www.sports-reference.com/cfb/conferences/mwc/2014.html" TargetMode="External"/><Relationship Id="rId193" Type="http://schemas.openxmlformats.org/officeDocument/2006/relationships/hyperlink" Target="http://www.sports-reference.com/cfb/schools/washington-state/2014.html" TargetMode="External"/><Relationship Id="rId207" Type="http://schemas.openxmlformats.org/officeDocument/2006/relationships/hyperlink" Target="http://www.sports-reference.com/cfb/schools/missouri/2014.html" TargetMode="External"/><Relationship Id="rId228" Type="http://schemas.openxmlformats.org/officeDocument/2006/relationships/hyperlink" Target="http://www.sports-reference.com/cfb/conferences/sec/2014.html" TargetMode="External"/><Relationship Id="rId249" Type="http://schemas.openxmlformats.org/officeDocument/2006/relationships/hyperlink" Target="http://www.sports-reference.com/cfb/schools/troy/2014.html" TargetMode="External"/><Relationship Id="rId13" Type="http://schemas.openxmlformats.org/officeDocument/2006/relationships/hyperlink" Target="http://www.sports-reference.com/cfb/schools/wake-forest/2014.html" TargetMode="External"/><Relationship Id="rId109" Type="http://schemas.openxmlformats.org/officeDocument/2006/relationships/hyperlink" Target="http://www.sports-reference.com/cfb/schools/florida-international/2014.html" TargetMode="External"/><Relationship Id="rId34" Type="http://schemas.openxmlformats.org/officeDocument/2006/relationships/hyperlink" Target="http://www.sports-reference.com/cfb/conferences/american/2014.html" TargetMode="External"/><Relationship Id="rId55" Type="http://schemas.openxmlformats.org/officeDocument/2006/relationships/hyperlink" Target="http://www.sports-reference.com/cfb/schools/kansas-state/2014.html" TargetMode="External"/><Relationship Id="rId76" Type="http://schemas.openxmlformats.org/officeDocument/2006/relationships/hyperlink" Target="http://www.sports-reference.com/cfb/conferences/big-ten/2014.html" TargetMode="External"/><Relationship Id="rId97" Type="http://schemas.openxmlformats.org/officeDocument/2006/relationships/hyperlink" Target="http://www.sports-reference.com/cfb/schools/purdue/2014.html" TargetMode="External"/><Relationship Id="rId120" Type="http://schemas.openxmlformats.org/officeDocument/2006/relationships/hyperlink" Target="http://www.sports-reference.com/cfb/conferences/cusa/2014.html" TargetMode="External"/><Relationship Id="rId141" Type="http://schemas.openxmlformats.org/officeDocument/2006/relationships/hyperlink" Target="http://www.sports-reference.com/cfb/schools/massachusetts/2014.html" TargetMode="External"/><Relationship Id="rId7" Type="http://schemas.openxmlformats.org/officeDocument/2006/relationships/hyperlink" Target="http://www.sports-reference.com/cfb/schools/boston-college/2014.html" TargetMode="External"/><Relationship Id="rId162" Type="http://schemas.openxmlformats.org/officeDocument/2006/relationships/hyperlink" Target="http://www.sports-reference.com/cfb/conferences/mwc/2014.html" TargetMode="External"/><Relationship Id="rId183" Type="http://schemas.openxmlformats.org/officeDocument/2006/relationships/hyperlink" Target="http://www.sports-reference.com/cfb/schools/oregon/2014.html" TargetMode="External"/><Relationship Id="rId218" Type="http://schemas.openxmlformats.org/officeDocument/2006/relationships/hyperlink" Target="http://www.sports-reference.com/cfb/conferences/sec/2014.html" TargetMode="External"/><Relationship Id="rId239" Type="http://schemas.openxmlformats.org/officeDocument/2006/relationships/hyperlink" Target="http://www.sports-reference.com/cfb/schools/louisiana-lafayette/2014.html" TargetMode="External"/><Relationship Id="rId250" Type="http://schemas.openxmlformats.org/officeDocument/2006/relationships/hyperlink" Target="http://www.sports-reference.com/cfb/conferences/sun-belt/2014.html" TargetMode="External"/><Relationship Id="rId24" Type="http://schemas.openxmlformats.org/officeDocument/2006/relationships/hyperlink" Target="http://www.sports-reference.com/cfb/conferences/acc/2014.html" TargetMode="External"/><Relationship Id="rId45" Type="http://schemas.openxmlformats.org/officeDocument/2006/relationships/hyperlink" Target="http://www.sports-reference.com/cfb/schools/tulsa/2014.html" TargetMode="External"/><Relationship Id="rId66" Type="http://schemas.openxmlformats.org/officeDocument/2006/relationships/hyperlink" Target="http://www.sports-reference.com/cfb/conferences/big-12/2014.html" TargetMode="External"/><Relationship Id="rId87" Type="http://schemas.openxmlformats.org/officeDocument/2006/relationships/hyperlink" Target="http://www.sports-reference.com/cfb/schools/nebraska/2014.html" TargetMode="External"/><Relationship Id="rId110" Type="http://schemas.openxmlformats.org/officeDocument/2006/relationships/hyperlink" Target="http://www.sports-reference.com/cfb/conferences/cusa/2014.html" TargetMode="External"/><Relationship Id="rId131" Type="http://schemas.openxmlformats.org/officeDocument/2006/relationships/hyperlink" Target="http://www.sports-reference.com/cfb/schools/brigham-young/2014.html" TargetMode="External"/><Relationship Id="rId152" Type="http://schemas.openxmlformats.org/officeDocument/2006/relationships/hyperlink" Target="http://www.sports-reference.com/cfb/conferences/mac/2014.html" TargetMode="External"/><Relationship Id="rId173" Type="http://schemas.openxmlformats.org/officeDocument/2006/relationships/hyperlink" Target="http://www.sports-reference.com/cfb/schools/fresno-state/2014.html" TargetMode="External"/><Relationship Id="rId194" Type="http://schemas.openxmlformats.org/officeDocument/2006/relationships/hyperlink" Target="http://www.sports-reference.com/cfb/conferences/pac-12/2014.html" TargetMode="External"/><Relationship Id="rId208" Type="http://schemas.openxmlformats.org/officeDocument/2006/relationships/hyperlink" Target="http://www.sports-reference.com/cfb/conferences/sec/2014.html" TargetMode="External"/><Relationship Id="rId229" Type="http://schemas.openxmlformats.org/officeDocument/2006/relationships/hyperlink" Target="http://www.sports-reference.com/cfb/schools/louisiana-state/2014.html" TargetMode="External"/><Relationship Id="rId240" Type="http://schemas.openxmlformats.org/officeDocument/2006/relationships/hyperlink" Target="http://www.sports-reference.com/cfb/conferences/sun-belt/2014.html" TargetMode="External"/><Relationship Id="rId14" Type="http://schemas.openxmlformats.org/officeDocument/2006/relationships/hyperlink" Target="http://www.sports-reference.com/cfb/conferences/acc/2014.html" TargetMode="External"/><Relationship Id="rId35" Type="http://schemas.openxmlformats.org/officeDocument/2006/relationships/hyperlink" Target="http://www.sports-reference.com/cfb/schools/east-carolina/2014.html" TargetMode="External"/><Relationship Id="rId56" Type="http://schemas.openxmlformats.org/officeDocument/2006/relationships/hyperlink" Target="http://www.sports-reference.com/cfb/conferences/big-12/2014.html" TargetMode="External"/><Relationship Id="rId77" Type="http://schemas.openxmlformats.org/officeDocument/2006/relationships/hyperlink" Target="http://www.sports-reference.com/cfb/schools/rutgers/2014.html" TargetMode="External"/><Relationship Id="rId100" Type="http://schemas.openxmlformats.org/officeDocument/2006/relationships/hyperlink" Target="http://www.sports-reference.com/cfb/conferences/cusa/2014.html" TargetMode="External"/><Relationship Id="rId8" Type="http://schemas.openxmlformats.org/officeDocument/2006/relationships/hyperlink" Target="http://www.sports-reference.com/cfb/conferences/acc/2014.html" TargetMode="External"/><Relationship Id="rId98" Type="http://schemas.openxmlformats.org/officeDocument/2006/relationships/hyperlink" Target="http://www.sports-reference.com/cfb/conferences/big-ten/2014.html" TargetMode="External"/><Relationship Id="rId121" Type="http://schemas.openxmlformats.org/officeDocument/2006/relationships/hyperlink" Target="http://www.sports-reference.com/cfb/schools/north-texas/2014.html" TargetMode="External"/><Relationship Id="rId142" Type="http://schemas.openxmlformats.org/officeDocument/2006/relationships/hyperlink" Target="http://www.sports-reference.com/cfb/conferences/mac/2014.html" TargetMode="External"/><Relationship Id="rId163" Type="http://schemas.openxmlformats.org/officeDocument/2006/relationships/hyperlink" Target="http://www.sports-reference.com/cfb/schools/utah-state/2014.html" TargetMode="External"/><Relationship Id="rId184" Type="http://schemas.openxmlformats.org/officeDocument/2006/relationships/hyperlink" Target="http://www.sports-reference.com/cfb/conferences/pac-12/2014.html" TargetMode="External"/><Relationship Id="rId219" Type="http://schemas.openxmlformats.org/officeDocument/2006/relationships/hyperlink" Target="http://www.sports-reference.com/cfb/schools/vanderbilt/2014.html" TargetMode="External"/><Relationship Id="rId230" Type="http://schemas.openxmlformats.org/officeDocument/2006/relationships/hyperlink" Target="http://www.sports-reference.com/cfb/conferences/sec/2014.html" TargetMode="External"/><Relationship Id="rId251" Type="http://schemas.openxmlformats.org/officeDocument/2006/relationships/hyperlink" Target="http://www.sports-reference.com/cfb/schools/new-mexico-state/2014.html" TargetMode="External"/><Relationship Id="rId25" Type="http://schemas.openxmlformats.org/officeDocument/2006/relationships/hyperlink" Target="http://www.sports-reference.com/cfb/schools/miami-fl/2014.html" TargetMode="External"/><Relationship Id="rId46" Type="http://schemas.openxmlformats.org/officeDocument/2006/relationships/hyperlink" Target="http://www.sports-reference.com/cfb/conferences/american/2014.html" TargetMode="External"/><Relationship Id="rId67" Type="http://schemas.openxmlformats.org/officeDocument/2006/relationships/hyperlink" Target="http://www.sports-reference.com/cfb/schools/kansas/2014.html" TargetMode="External"/><Relationship Id="rId88" Type="http://schemas.openxmlformats.org/officeDocument/2006/relationships/hyperlink" Target="http://www.sports-reference.com/cfb/conferences/big-ten/2014.html" TargetMode="External"/><Relationship Id="rId111" Type="http://schemas.openxmlformats.org/officeDocument/2006/relationships/hyperlink" Target="http://www.sports-reference.com/cfb/schools/florida-atlantic/2014.html" TargetMode="External"/><Relationship Id="rId132" Type="http://schemas.openxmlformats.org/officeDocument/2006/relationships/hyperlink" Target="http://www.sports-reference.com/cfb/conferences/independent/2014.html" TargetMode="External"/><Relationship Id="rId153" Type="http://schemas.openxmlformats.org/officeDocument/2006/relationships/hyperlink" Target="http://www.sports-reference.com/cfb/schools/central-michigan/2014.html" TargetMode="External"/><Relationship Id="rId174" Type="http://schemas.openxmlformats.org/officeDocument/2006/relationships/hyperlink" Target="http://www.sports-reference.com/cfb/conferences/mwc/2014.html" TargetMode="External"/><Relationship Id="rId195" Type="http://schemas.openxmlformats.org/officeDocument/2006/relationships/hyperlink" Target="http://www.sports-reference.com/cfb/schools/arizona/2014.html" TargetMode="External"/><Relationship Id="rId209" Type="http://schemas.openxmlformats.org/officeDocument/2006/relationships/hyperlink" Target="http://www.sports-reference.com/cfb/schools/georgia/2014.html" TargetMode="External"/><Relationship Id="rId220" Type="http://schemas.openxmlformats.org/officeDocument/2006/relationships/hyperlink" Target="http://www.sports-reference.com/cfb/conferences/sec/2014.html" TargetMode="External"/><Relationship Id="rId241" Type="http://schemas.openxmlformats.org/officeDocument/2006/relationships/hyperlink" Target="http://www.sports-reference.com/cfb/schools/texas-state/2014.html" TargetMode="External"/><Relationship Id="rId15" Type="http://schemas.openxmlformats.org/officeDocument/2006/relationships/hyperlink" Target="http://www.sports-reference.com/cfb/schools/georgia-tech/2014.html" TargetMode="External"/><Relationship Id="rId36" Type="http://schemas.openxmlformats.org/officeDocument/2006/relationships/hyperlink" Target="http://www.sports-reference.com/cfb/conferences/american/2014.html" TargetMode="External"/><Relationship Id="rId57" Type="http://schemas.openxmlformats.org/officeDocument/2006/relationships/hyperlink" Target="http://www.sports-reference.com/cfb/schools/oklahoma/2014.html" TargetMode="External"/><Relationship Id="rId78" Type="http://schemas.openxmlformats.org/officeDocument/2006/relationships/hyperlink" Target="http://www.sports-reference.com/cfb/conferences/big-ten/2014.html" TargetMode="External"/><Relationship Id="rId99" Type="http://schemas.openxmlformats.org/officeDocument/2006/relationships/hyperlink" Target="http://www.sports-reference.com/cfb/schools/marshall/2014.html" TargetMode="External"/><Relationship Id="rId101" Type="http://schemas.openxmlformats.org/officeDocument/2006/relationships/hyperlink" Target="http://www.sports-reference.com/cfb/schools/middle-tennessee-state/2014.html" TargetMode="External"/><Relationship Id="rId122" Type="http://schemas.openxmlformats.org/officeDocument/2006/relationships/hyperlink" Target="http://www.sports-reference.com/cfb/conferences/cusa/2014.html" TargetMode="External"/><Relationship Id="rId143" Type="http://schemas.openxmlformats.org/officeDocument/2006/relationships/hyperlink" Target="http://www.sports-reference.com/cfb/schools/miami-oh/2014.html" TargetMode="External"/><Relationship Id="rId164" Type="http://schemas.openxmlformats.org/officeDocument/2006/relationships/hyperlink" Target="http://www.sports-reference.com/cfb/conferences/mwc/2014.html" TargetMode="External"/><Relationship Id="rId185" Type="http://schemas.openxmlformats.org/officeDocument/2006/relationships/hyperlink" Target="http://www.sports-reference.com/cfb/schools/stanford/2014.html" TargetMode="External"/><Relationship Id="rId9" Type="http://schemas.openxmlformats.org/officeDocument/2006/relationships/hyperlink" Target="http://www.sports-reference.com/cfb/schools/north-carolina-state/2014.html" TargetMode="External"/><Relationship Id="rId210" Type="http://schemas.openxmlformats.org/officeDocument/2006/relationships/hyperlink" Target="http://www.sports-reference.com/cfb/conferences/sec/2014.html" TargetMode="External"/><Relationship Id="rId26" Type="http://schemas.openxmlformats.org/officeDocument/2006/relationships/hyperlink" Target="http://www.sports-reference.com/cfb/conferences/acc/2014.html" TargetMode="External"/><Relationship Id="rId231" Type="http://schemas.openxmlformats.org/officeDocument/2006/relationships/hyperlink" Target="http://www.sports-reference.com/cfb/schools/texas-am/2014.html" TargetMode="External"/><Relationship Id="rId252" Type="http://schemas.openxmlformats.org/officeDocument/2006/relationships/hyperlink" Target="http://www.sports-reference.com/cfb/conferences/sun-belt/2014.html" TargetMode="External"/><Relationship Id="rId47" Type="http://schemas.openxmlformats.org/officeDocument/2006/relationships/hyperlink" Target="http://www.sports-reference.com/cfb/schools/connecticut/2014.html" TargetMode="External"/><Relationship Id="rId68" Type="http://schemas.openxmlformats.org/officeDocument/2006/relationships/hyperlink" Target="http://www.sports-reference.com/cfb/conferences/big-12/2014.html" TargetMode="External"/><Relationship Id="rId89" Type="http://schemas.openxmlformats.org/officeDocument/2006/relationships/hyperlink" Target="http://www.sports-reference.com/cfb/schools/minnesota/2014.html" TargetMode="External"/><Relationship Id="rId112" Type="http://schemas.openxmlformats.org/officeDocument/2006/relationships/hyperlink" Target="http://www.sports-reference.com/cfb/conferences/cusa/2014.html" TargetMode="External"/><Relationship Id="rId133" Type="http://schemas.openxmlformats.org/officeDocument/2006/relationships/hyperlink" Target="http://www.sports-reference.com/cfb/schools/bowling-green-state/2014.html" TargetMode="External"/><Relationship Id="rId154" Type="http://schemas.openxmlformats.org/officeDocument/2006/relationships/hyperlink" Target="http://www.sports-reference.com/cfb/conferences/mac/2014.html" TargetMode="External"/><Relationship Id="rId175" Type="http://schemas.openxmlformats.org/officeDocument/2006/relationships/hyperlink" Target="http://www.sports-reference.com/cfb/schools/nevada/2014.html" TargetMode="External"/><Relationship Id="rId196" Type="http://schemas.openxmlformats.org/officeDocument/2006/relationships/hyperlink" Target="http://www.sports-reference.com/cfb/conferences/pac-12/2014.html" TargetMode="External"/><Relationship Id="rId200" Type="http://schemas.openxmlformats.org/officeDocument/2006/relationships/hyperlink" Target="http://www.sports-reference.com/cfb/conferences/pac-12/2014.html" TargetMode="External"/><Relationship Id="rId16" Type="http://schemas.openxmlformats.org/officeDocument/2006/relationships/hyperlink" Target="http://www.sports-reference.com/cfb/conferences/acc/2014.html" TargetMode="External"/><Relationship Id="rId221" Type="http://schemas.openxmlformats.org/officeDocument/2006/relationships/hyperlink" Target="http://www.sports-reference.com/cfb/schools/alabama/2014.html" TargetMode="External"/><Relationship Id="rId242" Type="http://schemas.openxmlformats.org/officeDocument/2006/relationships/hyperlink" Target="http://www.sports-reference.com/cfb/conferences/sun-belt/2014.html" TargetMode="External"/><Relationship Id="rId37" Type="http://schemas.openxmlformats.org/officeDocument/2006/relationships/hyperlink" Target="http://www.sports-reference.com/cfb/schools/houston/2014.html" TargetMode="External"/><Relationship Id="rId58" Type="http://schemas.openxmlformats.org/officeDocument/2006/relationships/hyperlink" Target="http://www.sports-reference.com/cfb/conferences/big-12/2014.html" TargetMode="External"/><Relationship Id="rId79" Type="http://schemas.openxmlformats.org/officeDocument/2006/relationships/hyperlink" Target="http://www.sports-reference.com/cfb/schools/michigan/2014.html" TargetMode="External"/><Relationship Id="rId102" Type="http://schemas.openxmlformats.org/officeDocument/2006/relationships/hyperlink" Target="http://www.sports-reference.com/cfb/conferences/cusa/2014.html" TargetMode="External"/><Relationship Id="rId123" Type="http://schemas.openxmlformats.org/officeDocument/2006/relationships/hyperlink" Target="http://www.sports-reference.com/cfb/schools/southern-mississippi/2014.html" TargetMode="External"/><Relationship Id="rId144" Type="http://schemas.openxmlformats.org/officeDocument/2006/relationships/hyperlink" Target="http://www.sports-reference.com/cfb/conferences/mac/2014.html" TargetMode="External"/><Relationship Id="rId90" Type="http://schemas.openxmlformats.org/officeDocument/2006/relationships/hyperlink" Target="http://www.sports-reference.com/cfb/conferences/big-ten/2014.html" TargetMode="External"/><Relationship Id="rId165" Type="http://schemas.openxmlformats.org/officeDocument/2006/relationships/hyperlink" Target="http://www.sports-reference.com/cfb/schools/air-force/2014.html" TargetMode="External"/><Relationship Id="rId186" Type="http://schemas.openxmlformats.org/officeDocument/2006/relationships/hyperlink" Target="http://www.sports-reference.com/cfb/conferences/pac-12/2014.html" TargetMode="External"/><Relationship Id="rId211" Type="http://schemas.openxmlformats.org/officeDocument/2006/relationships/hyperlink" Target="http://www.sports-reference.com/cfb/schools/florida/2014.html" TargetMode="External"/><Relationship Id="rId232" Type="http://schemas.openxmlformats.org/officeDocument/2006/relationships/hyperlink" Target="http://www.sports-reference.com/cfb/conferences/sec/2014.html" TargetMode="External"/><Relationship Id="rId253" Type="http://schemas.openxmlformats.org/officeDocument/2006/relationships/hyperlink" Target="http://www.sports-reference.com/cfb/schools/idaho/2014.html" TargetMode="External"/><Relationship Id="rId27" Type="http://schemas.openxmlformats.org/officeDocument/2006/relationships/hyperlink" Target="http://www.sports-reference.com/cfb/schools/virginia/2014.html" TargetMode="External"/><Relationship Id="rId48" Type="http://schemas.openxmlformats.org/officeDocument/2006/relationships/hyperlink" Target="http://www.sports-reference.com/cfb/conferences/american/2014.html" TargetMode="External"/><Relationship Id="rId69" Type="http://schemas.openxmlformats.org/officeDocument/2006/relationships/hyperlink" Target="http://www.sports-reference.com/cfb/schools/iowa-state/2014.html" TargetMode="External"/><Relationship Id="rId113" Type="http://schemas.openxmlformats.org/officeDocument/2006/relationships/hyperlink" Target="http://www.sports-reference.com/cfb/schools/louisiana-tech/2014.html" TargetMode="External"/><Relationship Id="rId134" Type="http://schemas.openxmlformats.org/officeDocument/2006/relationships/hyperlink" Target="http://www.sports-reference.com/cfb/conferences/mac/2014.html" TargetMode="External"/><Relationship Id="rId80" Type="http://schemas.openxmlformats.org/officeDocument/2006/relationships/hyperlink" Target="http://www.sports-reference.com/cfb/conferences/big-ten/2014.html" TargetMode="External"/><Relationship Id="rId155" Type="http://schemas.openxmlformats.org/officeDocument/2006/relationships/hyperlink" Target="http://www.sports-reference.com/cfb/schools/ball-state/2014.html" TargetMode="External"/><Relationship Id="rId176" Type="http://schemas.openxmlformats.org/officeDocument/2006/relationships/hyperlink" Target="http://www.sports-reference.com/cfb/conferences/mwc/2014.html" TargetMode="External"/><Relationship Id="rId197" Type="http://schemas.openxmlformats.org/officeDocument/2006/relationships/hyperlink" Target="http://www.sports-reference.com/cfb/schools/arizona-state/2014.html" TargetMode="External"/><Relationship Id="rId201" Type="http://schemas.openxmlformats.org/officeDocument/2006/relationships/hyperlink" Target="http://www.sports-reference.com/cfb/schools/southern-california/2014.html" TargetMode="External"/><Relationship Id="rId222" Type="http://schemas.openxmlformats.org/officeDocument/2006/relationships/hyperlink" Target="http://www.sports-reference.com/cfb/conferences/sec/2014.html" TargetMode="External"/><Relationship Id="rId243" Type="http://schemas.openxmlformats.org/officeDocument/2006/relationships/hyperlink" Target="http://www.sports-reference.com/cfb/schools/arkansas-state/2014.html" TargetMode="External"/><Relationship Id="rId17" Type="http://schemas.openxmlformats.org/officeDocument/2006/relationships/hyperlink" Target="http://www.sports-reference.com/cfb/schools/duke/2014.html" TargetMode="External"/><Relationship Id="rId38" Type="http://schemas.openxmlformats.org/officeDocument/2006/relationships/hyperlink" Target="http://www.sports-reference.com/cfb/conferences/american/2014.html" TargetMode="External"/><Relationship Id="rId59" Type="http://schemas.openxmlformats.org/officeDocument/2006/relationships/hyperlink" Target="http://www.sports-reference.com/cfb/schools/west-virginia/2014.html" TargetMode="External"/><Relationship Id="rId103" Type="http://schemas.openxmlformats.org/officeDocument/2006/relationships/hyperlink" Target="http://www.sports-reference.com/cfb/schools/western-kentucky/2014.html" TargetMode="External"/><Relationship Id="rId124" Type="http://schemas.openxmlformats.org/officeDocument/2006/relationships/hyperlink" Target="http://www.sports-reference.com/cfb/conferences/cusa/2014.html" TargetMode="External"/><Relationship Id="rId70" Type="http://schemas.openxmlformats.org/officeDocument/2006/relationships/hyperlink" Target="http://www.sports-reference.com/cfb/conferences/big-12/2014.html" TargetMode="External"/><Relationship Id="rId91" Type="http://schemas.openxmlformats.org/officeDocument/2006/relationships/hyperlink" Target="http://www.sports-reference.com/cfb/schools/iowa/2014.html" TargetMode="External"/><Relationship Id="rId145" Type="http://schemas.openxmlformats.org/officeDocument/2006/relationships/hyperlink" Target="http://www.sports-reference.com/cfb/schools/kent-state/2014.html" TargetMode="External"/><Relationship Id="rId166" Type="http://schemas.openxmlformats.org/officeDocument/2006/relationships/hyperlink" Target="http://www.sports-reference.com/cfb/conferences/mwc/2014.html" TargetMode="External"/><Relationship Id="rId187" Type="http://schemas.openxmlformats.org/officeDocument/2006/relationships/hyperlink" Target="http://www.sports-reference.com/cfb/schools/washington/2014.html" TargetMode="External"/><Relationship Id="rId1" Type="http://schemas.openxmlformats.org/officeDocument/2006/relationships/hyperlink" Target="http://www.sports-reference.com/cfb/schools/florida-state/2014.html" TargetMode="External"/><Relationship Id="rId212" Type="http://schemas.openxmlformats.org/officeDocument/2006/relationships/hyperlink" Target="http://www.sports-reference.com/cfb/conferences/sec/2014.html" TargetMode="External"/><Relationship Id="rId233" Type="http://schemas.openxmlformats.org/officeDocument/2006/relationships/hyperlink" Target="http://www.sports-reference.com/cfb/schools/arkansas/2014.html" TargetMode="External"/><Relationship Id="rId254" Type="http://schemas.openxmlformats.org/officeDocument/2006/relationships/hyperlink" Target="http://www.sports-reference.com/cfb/conferences/sun-belt/2014.html" TargetMode="External"/><Relationship Id="rId28" Type="http://schemas.openxmlformats.org/officeDocument/2006/relationships/hyperlink" Target="http://www.sports-reference.com/cfb/conferences/acc/2014.html" TargetMode="External"/><Relationship Id="rId49" Type="http://schemas.openxmlformats.org/officeDocument/2006/relationships/hyperlink" Target="http://www.sports-reference.com/cfb/schools/southern-methodist/2014.html" TargetMode="External"/><Relationship Id="rId114" Type="http://schemas.openxmlformats.org/officeDocument/2006/relationships/hyperlink" Target="http://www.sports-reference.com/cfb/conferences/cusa/2014.html" TargetMode="External"/><Relationship Id="rId60" Type="http://schemas.openxmlformats.org/officeDocument/2006/relationships/hyperlink" Target="http://www.sports-reference.com/cfb/conferences/big-12/2014.html" TargetMode="External"/><Relationship Id="rId81" Type="http://schemas.openxmlformats.org/officeDocument/2006/relationships/hyperlink" Target="http://www.sports-reference.com/cfb/schools/penn-state/2014.html" TargetMode="External"/><Relationship Id="rId135" Type="http://schemas.openxmlformats.org/officeDocument/2006/relationships/hyperlink" Target="http://www.sports-reference.com/cfb/schools/ohio/2014.html" TargetMode="External"/><Relationship Id="rId156" Type="http://schemas.openxmlformats.org/officeDocument/2006/relationships/hyperlink" Target="http://www.sports-reference.com/cfb/conferences/mac/2014.html" TargetMode="External"/><Relationship Id="rId177" Type="http://schemas.openxmlformats.org/officeDocument/2006/relationships/hyperlink" Target="http://www.sports-reference.com/cfb/schools/hawaii/2014.html" TargetMode="External"/><Relationship Id="rId198" Type="http://schemas.openxmlformats.org/officeDocument/2006/relationships/hyperlink" Target="http://www.sports-reference.com/cfb/conferences/pac-12/2014.html" TargetMode="External"/><Relationship Id="rId202" Type="http://schemas.openxmlformats.org/officeDocument/2006/relationships/hyperlink" Target="http://www.sports-reference.com/cfb/conferences/pac-12/2014.html" TargetMode="External"/><Relationship Id="rId223" Type="http://schemas.openxmlformats.org/officeDocument/2006/relationships/hyperlink" Target="http://www.sports-reference.com/cfb/schools/mississippi-state/2014.html" TargetMode="External"/><Relationship Id="rId244" Type="http://schemas.openxmlformats.org/officeDocument/2006/relationships/hyperlink" Target="http://www.sports-reference.com/cfb/conferences/sun-belt/2014.html" TargetMode="External"/><Relationship Id="rId18" Type="http://schemas.openxmlformats.org/officeDocument/2006/relationships/hyperlink" Target="http://www.sports-reference.com/cfb/conferences/acc/2014.html" TargetMode="External"/><Relationship Id="rId39" Type="http://schemas.openxmlformats.org/officeDocument/2006/relationships/hyperlink" Target="http://www.sports-reference.com/cfb/schools/temple/2014.html" TargetMode="External"/><Relationship Id="rId50" Type="http://schemas.openxmlformats.org/officeDocument/2006/relationships/hyperlink" Target="http://www.sports-reference.com/cfb/conferences/american/2014.html" TargetMode="External"/><Relationship Id="rId104" Type="http://schemas.openxmlformats.org/officeDocument/2006/relationships/hyperlink" Target="http://www.sports-reference.com/cfb/conferences/cusa/2014.html" TargetMode="External"/><Relationship Id="rId125" Type="http://schemas.openxmlformats.org/officeDocument/2006/relationships/hyperlink" Target="http://www.sports-reference.com/cfb/schools/notre-dame/2014.html" TargetMode="External"/><Relationship Id="rId146" Type="http://schemas.openxmlformats.org/officeDocument/2006/relationships/hyperlink" Target="http://www.sports-reference.com/cfb/conferences/mac/2014.html" TargetMode="External"/><Relationship Id="rId167" Type="http://schemas.openxmlformats.org/officeDocument/2006/relationships/hyperlink" Target="http://www.sports-reference.com/cfb/schools/new-mexico/2014.html" TargetMode="External"/><Relationship Id="rId188" Type="http://schemas.openxmlformats.org/officeDocument/2006/relationships/hyperlink" Target="http://www.sports-reference.com/cfb/conferences/pac-12/2014.html" TargetMode="External"/><Relationship Id="rId71" Type="http://schemas.openxmlformats.org/officeDocument/2006/relationships/hyperlink" Target="http://www.sports-reference.com/cfb/schools/ohio-state/2014.html" TargetMode="External"/><Relationship Id="rId92" Type="http://schemas.openxmlformats.org/officeDocument/2006/relationships/hyperlink" Target="http://www.sports-reference.com/cfb/conferences/big-ten/2014.html" TargetMode="External"/><Relationship Id="rId213" Type="http://schemas.openxmlformats.org/officeDocument/2006/relationships/hyperlink" Target="http://www.sports-reference.com/cfb/schools/south-carolina/2014.html" TargetMode="External"/><Relationship Id="rId234" Type="http://schemas.openxmlformats.org/officeDocument/2006/relationships/hyperlink" Target="http://www.sports-reference.com/cfb/conferences/sec/2014.html" TargetMode="External"/><Relationship Id="rId2" Type="http://schemas.openxmlformats.org/officeDocument/2006/relationships/hyperlink" Target="http://www.sports-reference.com/cfb/conferences/acc/2014.html" TargetMode="External"/><Relationship Id="rId29" Type="http://schemas.openxmlformats.org/officeDocument/2006/relationships/hyperlink" Target="http://www.sports-reference.com/cfb/schools/memphis/2014.html" TargetMode="External"/><Relationship Id="rId255" Type="http://schemas.openxmlformats.org/officeDocument/2006/relationships/hyperlink" Target="http://www.sports-reference.com/cfb/schools/georgia-state/2014.html" TargetMode="External"/><Relationship Id="rId40" Type="http://schemas.openxmlformats.org/officeDocument/2006/relationships/hyperlink" Target="http://www.sports-reference.com/cfb/conferences/american/2014.html" TargetMode="External"/><Relationship Id="rId115" Type="http://schemas.openxmlformats.org/officeDocument/2006/relationships/hyperlink" Target="http://www.sports-reference.com/cfb/schools/rice/2014.html" TargetMode="External"/><Relationship Id="rId136" Type="http://schemas.openxmlformats.org/officeDocument/2006/relationships/hyperlink" Target="http://www.sports-reference.com/cfb/conferences/mac/2014.html" TargetMode="External"/><Relationship Id="rId157" Type="http://schemas.openxmlformats.org/officeDocument/2006/relationships/hyperlink" Target="http://www.sports-reference.com/cfb/schools/eastern-michigan/2014.html" TargetMode="External"/><Relationship Id="rId178" Type="http://schemas.openxmlformats.org/officeDocument/2006/relationships/hyperlink" Target="http://www.sports-reference.com/cfb/conferences/mwc/2014.html" TargetMode="External"/><Relationship Id="rId61" Type="http://schemas.openxmlformats.org/officeDocument/2006/relationships/hyperlink" Target="http://www.sports-reference.com/cfb/schools/texas/2014.html" TargetMode="External"/><Relationship Id="rId82" Type="http://schemas.openxmlformats.org/officeDocument/2006/relationships/hyperlink" Target="http://www.sports-reference.com/cfb/conferences/big-ten/2014.html" TargetMode="External"/><Relationship Id="rId199" Type="http://schemas.openxmlformats.org/officeDocument/2006/relationships/hyperlink" Target="http://www.sports-reference.com/cfb/schools/ucla/2014.html" TargetMode="External"/><Relationship Id="rId203" Type="http://schemas.openxmlformats.org/officeDocument/2006/relationships/hyperlink" Target="http://www.sports-reference.com/cfb/schools/utah/2014.html" TargetMode="External"/><Relationship Id="rId19" Type="http://schemas.openxmlformats.org/officeDocument/2006/relationships/hyperlink" Target="http://www.sports-reference.com/cfb/schools/north-carolina/2014.html" TargetMode="External"/><Relationship Id="rId224" Type="http://schemas.openxmlformats.org/officeDocument/2006/relationships/hyperlink" Target="http://www.sports-reference.com/cfb/conferences/sec/2014.html" TargetMode="External"/><Relationship Id="rId245" Type="http://schemas.openxmlformats.org/officeDocument/2006/relationships/hyperlink" Target="http://www.sports-reference.com/cfb/schools/south-alabama/2014.html" TargetMode="External"/><Relationship Id="rId30" Type="http://schemas.openxmlformats.org/officeDocument/2006/relationships/hyperlink" Target="http://www.sports-reference.com/cfb/conferences/american/2014.html" TargetMode="External"/><Relationship Id="rId105" Type="http://schemas.openxmlformats.org/officeDocument/2006/relationships/hyperlink" Target="http://www.sports-reference.com/cfb/schools/alabama-birmingham/2014.html" TargetMode="External"/><Relationship Id="rId126" Type="http://schemas.openxmlformats.org/officeDocument/2006/relationships/hyperlink" Target="http://www.sports-reference.com/cfb/conferences/independent/2014.html" TargetMode="External"/><Relationship Id="rId147" Type="http://schemas.openxmlformats.org/officeDocument/2006/relationships/hyperlink" Target="http://www.sports-reference.com/cfb/schools/northern-illinois/2014.html" TargetMode="External"/><Relationship Id="rId168" Type="http://schemas.openxmlformats.org/officeDocument/2006/relationships/hyperlink" Target="http://www.sports-reference.com/cfb/conferences/mwc/2014.html" TargetMode="External"/><Relationship Id="rId51" Type="http://schemas.openxmlformats.org/officeDocument/2006/relationships/hyperlink" Target="http://www.sports-reference.com/cfb/schools/texas-christian/2014.html" TargetMode="External"/><Relationship Id="rId72" Type="http://schemas.openxmlformats.org/officeDocument/2006/relationships/hyperlink" Target="http://www.sports-reference.com/cfb/conferences/big-ten/2014.html" TargetMode="External"/><Relationship Id="rId93" Type="http://schemas.openxmlformats.org/officeDocument/2006/relationships/hyperlink" Target="http://www.sports-reference.com/cfb/schools/illinois/2014.html" TargetMode="External"/><Relationship Id="rId189" Type="http://schemas.openxmlformats.org/officeDocument/2006/relationships/hyperlink" Target="http://www.sports-reference.com/cfb/schools/california/2014.html" TargetMode="External"/><Relationship Id="rId3" Type="http://schemas.openxmlformats.org/officeDocument/2006/relationships/hyperlink" Target="http://www.sports-reference.com/cfb/schools/clemson/2014.html" TargetMode="External"/><Relationship Id="rId214" Type="http://schemas.openxmlformats.org/officeDocument/2006/relationships/hyperlink" Target="http://www.sports-reference.com/cfb/conferences/sec/2014.html" TargetMode="External"/><Relationship Id="rId235" Type="http://schemas.openxmlformats.org/officeDocument/2006/relationships/hyperlink" Target="http://www.sports-reference.com/cfb/schools/georgia-southern/2014.html" TargetMode="External"/><Relationship Id="rId256" Type="http://schemas.openxmlformats.org/officeDocument/2006/relationships/hyperlink" Target="http://www.sports-reference.com/cfb/conferences/sun-belt/2014.html" TargetMode="External"/><Relationship Id="rId116" Type="http://schemas.openxmlformats.org/officeDocument/2006/relationships/hyperlink" Target="http://www.sports-reference.com/cfb/conferences/cusa/2014.html" TargetMode="External"/><Relationship Id="rId137" Type="http://schemas.openxmlformats.org/officeDocument/2006/relationships/hyperlink" Target="http://www.sports-reference.com/cfb/schools/buffalo/2014.html" TargetMode="External"/><Relationship Id="rId158" Type="http://schemas.openxmlformats.org/officeDocument/2006/relationships/hyperlink" Target="http://www.sports-reference.com/cfb/conferences/mac/2014.html" TargetMode="External"/><Relationship Id="rId20" Type="http://schemas.openxmlformats.org/officeDocument/2006/relationships/hyperlink" Target="http://www.sports-reference.com/cfb/conferences/acc/2014.html" TargetMode="External"/><Relationship Id="rId41" Type="http://schemas.openxmlformats.org/officeDocument/2006/relationships/hyperlink" Target="http://www.sports-reference.com/cfb/schools/south-florida/2014.html" TargetMode="External"/><Relationship Id="rId62" Type="http://schemas.openxmlformats.org/officeDocument/2006/relationships/hyperlink" Target="http://www.sports-reference.com/cfb/conferences/big-12/2014.html" TargetMode="External"/><Relationship Id="rId83" Type="http://schemas.openxmlformats.org/officeDocument/2006/relationships/hyperlink" Target="http://www.sports-reference.com/cfb/schools/indiana/2014.html" TargetMode="External"/><Relationship Id="rId179" Type="http://schemas.openxmlformats.org/officeDocument/2006/relationships/hyperlink" Target="http://www.sports-reference.com/cfb/schools/san-jose-state/2014.html" TargetMode="External"/><Relationship Id="rId190" Type="http://schemas.openxmlformats.org/officeDocument/2006/relationships/hyperlink" Target="http://www.sports-reference.com/cfb/conferences/pac-12/2014.html" TargetMode="External"/><Relationship Id="rId204" Type="http://schemas.openxmlformats.org/officeDocument/2006/relationships/hyperlink" Target="http://www.sports-reference.com/cfb/conferences/pac-12/2014.html" TargetMode="External"/><Relationship Id="rId225" Type="http://schemas.openxmlformats.org/officeDocument/2006/relationships/hyperlink" Target="http://www.sports-reference.com/cfb/schools/mississippi/2014.html" TargetMode="External"/><Relationship Id="rId246" Type="http://schemas.openxmlformats.org/officeDocument/2006/relationships/hyperlink" Target="http://www.sports-reference.com/cfb/conferences/sun-belt/2014.html" TargetMode="External"/><Relationship Id="rId106" Type="http://schemas.openxmlformats.org/officeDocument/2006/relationships/hyperlink" Target="http://www.sports-reference.com/cfb/conferences/cusa/2014.html" TargetMode="External"/><Relationship Id="rId127" Type="http://schemas.openxmlformats.org/officeDocument/2006/relationships/hyperlink" Target="http://www.sports-reference.com/cfb/schools/navy/2014.html" TargetMode="External"/><Relationship Id="rId10" Type="http://schemas.openxmlformats.org/officeDocument/2006/relationships/hyperlink" Target="http://www.sports-reference.com/cfb/conferences/acc/2014.html" TargetMode="External"/><Relationship Id="rId31" Type="http://schemas.openxmlformats.org/officeDocument/2006/relationships/hyperlink" Target="http://www.sports-reference.com/cfb/schools/central-florida/2014.html" TargetMode="External"/><Relationship Id="rId52" Type="http://schemas.openxmlformats.org/officeDocument/2006/relationships/hyperlink" Target="http://www.sports-reference.com/cfb/conferences/big-12/2014.html" TargetMode="External"/><Relationship Id="rId73" Type="http://schemas.openxmlformats.org/officeDocument/2006/relationships/hyperlink" Target="http://www.sports-reference.com/cfb/schools/michigan-state/2014.html" TargetMode="External"/><Relationship Id="rId94" Type="http://schemas.openxmlformats.org/officeDocument/2006/relationships/hyperlink" Target="http://www.sports-reference.com/cfb/conferences/big-ten/2014.html" TargetMode="External"/><Relationship Id="rId148" Type="http://schemas.openxmlformats.org/officeDocument/2006/relationships/hyperlink" Target="http://www.sports-reference.com/cfb/conferences/mac/2014.html" TargetMode="External"/><Relationship Id="rId169" Type="http://schemas.openxmlformats.org/officeDocument/2006/relationships/hyperlink" Target="http://www.sports-reference.com/cfb/schools/wyoming/2014.html" TargetMode="External"/><Relationship Id="rId4" Type="http://schemas.openxmlformats.org/officeDocument/2006/relationships/hyperlink" Target="http://www.sports-reference.com/cfb/conferences/acc/2014.html" TargetMode="External"/><Relationship Id="rId180" Type="http://schemas.openxmlformats.org/officeDocument/2006/relationships/hyperlink" Target="http://www.sports-reference.com/cfb/conferences/mwc/2014.html" TargetMode="External"/><Relationship Id="rId215" Type="http://schemas.openxmlformats.org/officeDocument/2006/relationships/hyperlink" Target="http://www.sports-reference.com/cfb/schools/tennessee/2014.html" TargetMode="External"/><Relationship Id="rId236" Type="http://schemas.openxmlformats.org/officeDocument/2006/relationships/hyperlink" Target="http://www.sports-reference.com/cfb/conferences/sun-belt/2014.html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ports-reference.com/cfb/schools/tulsa/2013.html" TargetMode="External"/><Relationship Id="rId21" Type="http://schemas.openxmlformats.org/officeDocument/2006/relationships/hyperlink" Target="http://www.sports-reference.com/cfb/schools/georgia-tech/2013.html" TargetMode="External"/><Relationship Id="rId42" Type="http://schemas.openxmlformats.org/officeDocument/2006/relationships/hyperlink" Target="http://www.sports-reference.com/cfb/conferences/american/2013.html" TargetMode="External"/><Relationship Id="rId63" Type="http://schemas.openxmlformats.org/officeDocument/2006/relationships/hyperlink" Target="http://www.sports-reference.com/cfb/schools/west-virginia/2013.html" TargetMode="External"/><Relationship Id="rId84" Type="http://schemas.openxmlformats.org/officeDocument/2006/relationships/hyperlink" Target="http://www.sports-reference.com/cfb/conferences/big-ten/2013.html" TargetMode="External"/><Relationship Id="rId138" Type="http://schemas.openxmlformats.org/officeDocument/2006/relationships/hyperlink" Target="http://www.sports-reference.com/cfb/conferences/mac/2013.html" TargetMode="External"/><Relationship Id="rId159" Type="http://schemas.openxmlformats.org/officeDocument/2006/relationships/hyperlink" Target="http://www.sports-reference.com/cfb/schools/utah-state/2013.html" TargetMode="External"/><Relationship Id="rId170" Type="http://schemas.openxmlformats.org/officeDocument/2006/relationships/hyperlink" Target="http://www.sports-reference.com/cfb/conferences/mwc/2013.html" TargetMode="External"/><Relationship Id="rId191" Type="http://schemas.openxmlformats.org/officeDocument/2006/relationships/hyperlink" Target="http://www.sports-reference.com/cfb/schools/washington-state/2013.html" TargetMode="External"/><Relationship Id="rId205" Type="http://schemas.openxmlformats.org/officeDocument/2006/relationships/hyperlink" Target="http://www.sports-reference.com/cfb/schools/colorado/2013.html" TargetMode="External"/><Relationship Id="rId226" Type="http://schemas.openxmlformats.org/officeDocument/2006/relationships/hyperlink" Target="http://www.sports-reference.com/cfb/conferences/sec/2013.html" TargetMode="External"/><Relationship Id="rId247" Type="http://schemas.openxmlformats.org/officeDocument/2006/relationships/hyperlink" Target="http://www.sports-reference.com/cfb/schools/texas-state/2013.html" TargetMode="External"/><Relationship Id="rId107" Type="http://schemas.openxmlformats.org/officeDocument/2006/relationships/hyperlink" Target="http://www.sports-reference.com/cfb/schools/rice/2013.html" TargetMode="External"/><Relationship Id="rId11" Type="http://schemas.openxmlformats.org/officeDocument/2006/relationships/hyperlink" Target="http://www.sports-reference.com/cfb/schools/wake-forest/2013.html" TargetMode="External"/><Relationship Id="rId32" Type="http://schemas.openxmlformats.org/officeDocument/2006/relationships/hyperlink" Target="http://www.sports-reference.com/cfb/conferences/american/2013.html" TargetMode="External"/><Relationship Id="rId53" Type="http://schemas.openxmlformats.org/officeDocument/2006/relationships/hyperlink" Target="http://www.sports-reference.com/cfb/schools/oklahoma-state/2013.html" TargetMode="External"/><Relationship Id="rId74" Type="http://schemas.openxmlformats.org/officeDocument/2006/relationships/hyperlink" Target="http://www.sports-reference.com/cfb/conferences/big-ten/2013.html" TargetMode="External"/><Relationship Id="rId128" Type="http://schemas.openxmlformats.org/officeDocument/2006/relationships/hyperlink" Target="http://www.sports-reference.com/cfb/conferences/independent/2013.html" TargetMode="External"/><Relationship Id="rId149" Type="http://schemas.openxmlformats.org/officeDocument/2006/relationships/hyperlink" Target="http://www.sports-reference.com/cfb/schools/ball-state/2013.html" TargetMode="External"/><Relationship Id="rId5" Type="http://schemas.openxmlformats.org/officeDocument/2006/relationships/hyperlink" Target="http://www.sports-reference.com/cfb/schools/boston-college/2013.html" TargetMode="External"/><Relationship Id="rId95" Type="http://schemas.openxmlformats.org/officeDocument/2006/relationships/hyperlink" Target="http://www.sports-reference.com/cfb/schools/east-carolina/2013.html" TargetMode="External"/><Relationship Id="rId160" Type="http://schemas.openxmlformats.org/officeDocument/2006/relationships/hyperlink" Target="http://www.sports-reference.com/cfb/conferences/mwc/2013.html" TargetMode="External"/><Relationship Id="rId181" Type="http://schemas.openxmlformats.org/officeDocument/2006/relationships/hyperlink" Target="http://www.sports-reference.com/cfb/schools/hawaii/2013.html" TargetMode="External"/><Relationship Id="rId216" Type="http://schemas.openxmlformats.org/officeDocument/2006/relationships/hyperlink" Target="http://www.sports-reference.com/cfb/conferences/sec/2013.html" TargetMode="External"/><Relationship Id="rId237" Type="http://schemas.openxmlformats.org/officeDocument/2006/relationships/hyperlink" Target="http://www.sports-reference.com/cfb/schools/arkansas-state/2013.html" TargetMode="External"/><Relationship Id="rId22" Type="http://schemas.openxmlformats.org/officeDocument/2006/relationships/hyperlink" Target="http://www.sports-reference.com/cfb/conferences/acc/2013.html" TargetMode="External"/><Relationship Id="rId43" Type="http://schemas.openxmlformats.org/officeDocument/2006/relationships/hyperlink" Target="http://www.sports-reference.com/cfb/schools/south-florida/2013.html" TargetMode="External"/><Relationship Id="rId64" Type="http://schemas.openxmlformats.org/officeDocument/2006/relationships/hyperlink" Target="http://www.sports-reference.com/cfb/conferences/big-12/2013.html" TargetMode="External"/><Relationship Id="rId118" Type="http://schemas.openxmlformats.org/officeDocument/2006/relationships/hyperlink" Target="http://www.sports-reference.com/cfb/conferences/cusa/2013.html" TargetMode="External"/><Relationship Id="rId139" Type="http://schemas.openxmlformats.org/officeDocument/2006/relationships/hyperlink" Target="http://www.sports-reference.com/cfb/schools/akron/2013.html" TargetMode="External"/><Relationship Id="rId85" Type="http://schemas.openxmlformats.org/officeDocument/2006/relationships/hyperlink" Target="http://www.sports-reference.com/cfb/schools/iowa/2013.html" TargetMode="External"/><Relationship Id="rId150" Type="http://schemas.openxmlformats.org/officeDocument/2006/relationships/hyperlink" Target="http://www.sports-reference.com/cfb/conferences/mac/2013.html" TargetMode="External"/><Relationship Id="rId171" Type="http://schemas.openxmlformats.org/officeDocument/2006/relationships/hyperlink" Target="http://www.sports-reference.com/cfb/schools/fresno-state/2013.html" TargetMode="External"/><Relationship Id="rId192" Type="http://schemas.openxmlformats.org/officeDocument/2006/relationships/hyperlink" Target="http://www.sports-reference.com/cfb/conferences/pac-12/2013.html" TargetMode="External"/><Relationship Id="rId206" Type="http://schemas.openxmlformats.org/officeDocument/2006/relationships/hyperlink" Target="http://www.sports-reference.com/cfb/conferences/pac-12/2013.html" TargetMode="External"/><Relationship Id="rId227" Type="http://schemas.openxmlformats.org/officeDocument/2006/relationships/hyperlink" Target="http://www.sports-reference.com/cfb/schools/texas-am/2013.html" TargetMode="External"/><Relationship Id="rId248" Type="http://schemas.openxmlformats.org/officeDocument/2006/relationships/hyperlink" Target="http://www.sports-reference.com/cfb/conferences/sun-belt/2013.html" TargetMode="External"/><Relationship Id="rId12" Type="http://schemas.openxmlformats.org/officeDocument/2006/relationships/hyperlink" Target="http://www.sports-reference.com/cfb/conferences/acc/2013.html" TargetMode="External"/><Relationship Id="rId33" Type="http://schemas.openxmlformats.org/officeDocument/2006/relationships/hyperlink" Target="http://www.sports-reference.com/cfb/schools/cincinnati/2013.html" TargetMode="External"/><Relationship Id="rId108" Type="http://schemas.openxmlformats.org/officeDocument/2006/relationships/hyperlink" Target="http://www.sports-reference.com/cfb/conferences/cusa/2013.html" TargetMode="External"/><Relationship Id="rId129" Type="http://schemas.openxmlformats.org/officeDocument/2006/relationships/hyperlink" Target="http://www.sports-reference.com/cfb/schools/army/2013.html" TargetMode="External"/><Relationship Id="rId54" Type="http://schemas.openxmlformats.org/officeDocument/2006/relationships/hyperlink" Target="http://www.sports-reference.com/cfb/conferences/big-12/2013.html" TargetMode="External"/><Relationship Id="rId75" Type="http://schemas.openxmlformats.org/officeDocument/2006/relationships/hyperlink" Target="http://www.sports-reference.com/cfb/schools/indiana/2013.html" TargetMode="External"/><Relationship Id="rId96" Type="http://schemas.openxmlformats.org/officeDocument/2006/relationships/hyperlink" Target="http://www.sports-reference.com/cfb/conferences/cusa/2013.html" TargetMode="External"/><Relationship Id="rId140" Type="http://schemas.openxmlformats.org/officeDocument/2006/relationships/hyperlink" Target="http://www.sports-reference.com/cfb/conferences/mac/2013.html" TargetMode="External"/><Relationship Id="rId161" Type="http://schemas.openxmlformats.org/officeDocument/2006/relationships/hyperlink" Target="http://www.sports-reference.com/cfb/schools/boise-state/2013.html" TargetMode="External"/><Relationship Id="rId182" Type="http://schemas.openxmlformats.org/officeDocument/2006/relationships/hyperlink" Target="http://www.sports-reference.com/cfb/conferences/mwc/2013.html" TargetMode="External"/><Relationship Id="rId217" Type="http://schemas.openxmlformats.org/officeDocument/2006/relationships/hyperlink" Target="http://www.sports-reference.com/cfb/schools/tennessee/2013.html" TargetMode="External"/><Relationship Id="rId6" Type="http://schemas.openxmlformats.org/officeDocument/2006/relationships/hyperlink" Target="http://www.sports-reference.com/cfb/conferences/acc/2013.html" TargetMode="External"/><Relationship Id="rId238" Type="http://schemas.openxmlformats.org/officeDocument/2006/relationships/hyperlink" Target="http://www.sports-reference.com/cfb/conferences/sun-belt/2013.html" TargetMode="External"/><Relationship Id="rId23" Type="http://schemas.openxmlformats.org/officeDocument/2006/relationships/hyperlink" Target="http://www.sports-reference.com/cfb/schools/north-carolina/2013.html" TargetMode="External"/><Relationship Id="rId119" Type="http://schemas.openxmlformats.org/officeDocument/2006/relationships/hyperlink" Target="http://www.sports-reference.com/cfb/schools/texas-el-paso/2013.html" TargetMode="External"/><Relationship Id="rId44" Type="http://schemas.openxmlformats.org/officeDocument/2006/relationships/hyperlink" Target="http://www.sports-reference.com/cfb/conferences/american/2013.html" TargetMode="External"/><Relationship Id="rId65" Type="http://schemas.openxmlformats.org/officeDocument/2006/relationships/hyperlink" Target="http://www.sports-reference.com/cfb/schools/iowa-state/2013.html" TargetMode="External"/><Relationship Id="rId86" Type="http://schemas.openxmlformats.org/officeDocument/2006/relationships/hyperlink" Target="http://www.sports-reference.com/cfb/conferences/big-ten/2013.html" TargetMode="External"/><Relationship Id="rId130" Type="http://schemas.openxmlformats.org/officeDocument/2006/relationships/hyperlink" Target="http://www.sports-reference.com/cfb/conferences/independent/2013.html" TargetMode="External"/><Relationship Id="rId151" Type="http://schemas.openxmlformats.org/officeDocument/2006/relationships/hyperlink" Target="http://www.sports-reference.com/cfb/schools/toledo/2013.html" TargetMode="External"/><Relationship Id="rId172" Type="http://schemas.openxmlformats.org/officeDocument/2006/relationships/hyperlink" Target="http://www.sports-reference.com/cfb/conferences/mwc/2013.html" TargetMode="External"/><Relationship Id="rId193" Type="http://schemas.openxmlformats.org/officeDocument/2006/relationships/hyperlink" Target="http://www.sports-reference.com/cfb/schools/california/2013.html" TargetMode="External"/><Relationship Id="rId207" Type="http://schemas.openxmlformats.org/officeDocument/2006/relationships/hyperlink" Target="http://www.sports-reference.com/cfb/schools/missouri/2013.html" TargetMode="External"/><Relationship Id="rId228" Type="http://schemas.openxmlformats.org/officeDocument/2006/relationships/hyperlink" Target="http://www.sports-reference.com/cfb/conferences/sec/2013.html" TargetMode="External"/><Relationship Id="rId249" Type="http://schemas.openxmlformats.org/officeDocument/2006/relationships/hyperlink" Target="http://www.sports-reference.com/cfb/schools/georgia-state/2013.html" TargetMode="External"/><Relationship Id="rId13" Type="http://schemas.openxmlformats.org/officeDocument/2006/relationships/hyperlink" Target="http://www.sports-reference.com/cfb/schools/north-carolina-state/2013.html" TargetMode="External"/><Relationship Id="rId109" Type="http://schemas.openxmlformats.org/officeDocument/2006/relationships/hyperlink" Target="http://www.sports-reference.com/cfb/schools/north-texas/2013.html" TargetMode="External"/><Relationship Id="rId34" Type="http://schemas.openxmlformats.org/officeDocument/2006/relationships/hyperlink" Target="http://www.sports-reference.com/cfb/conferences/american/2013.html" TargetMode="External"/><Relationship Id="rId55" Type="http://schemas.openxmlformats.org/officeDocument/2006/relationships/hyperlink" Target="http://www.sports-reference.com/cfb/schools/texas/2013.html" TargetMode="External"/><Relationship Id="rId76" Type="http://schemas.openxmlformats.org/officeDocument/2006/relationships/hyperlink" Target="http://www.sports-reference.com/cfb/conferences/big-ten/2013.html" TargetMode="External"/><Relationship Id="rId97" Type="http://schemas.openxmlformats.org/officeDocument/2006/relationships/hyperlink" Target="http://www.sports-reference.com/cfb/schools/middle-tennessee-state/2013.html" TargetMode="External"/><Relationship Id="rId120" Type="http://schemas.openxmlformats.org/officeDocument/2006/relationships/hyperlink" Target="http://www.sports-reference.com/cfb/conferences/cusa/2013.html" TargetMode="External"/><Relationship Id="rId141" Type="http://schemas.openxmlformats.org/officeDocument/2006/relationships/hyperlink" Target="http://www.sports-reference.com/cfb/schools/kent-state/2013.html" TargetMode="External"/><Relationship Id="rId7" Type="http://schemas.openxmlformats.org/officeDocument/2006/relationships/hyperlink" Target="http://www.sports-reference.com/cfb/schools/syracuse/2013.html" TargetMode="External"/><Relationship Id="rId162" Type="http://schemas.openxmlformats.org/officeDocument/2006/relationships/hyperlink" Target="http://www.sports-reference.com/cfb/conferences/mwc/2013.html" TargetMode="External"/><Relationship Id="rId183" Type="http://schemas.openxmlformats.org/officeDocument/2006/relationships/hyperlink" Target="http://www.sports-reference.com/cfb/schools/stanford/2013.html" TargetMode="External"/><Relationship Id="rId218" Type="http://schemas.openxmlformats.org/officeDocument/2006/relationships/hyperlink" Target="http://www.sports-reference.com/cfb/conferences/sec/2013.html" TargetMode="External"/><Relationship Id="rId239" Type="http://schemas.openxmlformats.org/officeDocument/2006/relationships/hyperlink" Target="http://www.sports-reference.com/cfb/schools/western-kentucky/2013.html" TargetMode="External"/><Relationship Id="rId250" Type="http://schemas.openxmlformats.org/officeDocument/2006/relationships/hyperlink" Target="http://www.sports-reference.com/cfb/conferences/sun-belt/2013.html" TargetMode="External"/><Relationship Id="rId24" Type="http://schemas.openxmlformats.org/officeDocument/2006/relationships/hyperlink" Target="http://www.sports-reference.com/cfb/conferences/acc/2013.html" TargetMode="External"/><Relationship Id="rId45" Type="http://schemas.openxmlformats.org/officeDocument/2006/relationships/hyperlink" Target="http://www.sports-reference.com/cfb/schools/memphis/2013.html" TargetMode="External"/><Relationship Id="rId66" Type="http://schemas.openxmlformats.org/officeDocument/2006/relationships/hyperlink" Target="http://www.sports-reference.com/cfb/conferences/big-12/2013.html" TargetMode="External"/><Relationship Id="rId87" Type="http://schemas.openxmlformats.org/officeDocument/2006/relationships/hyperlink" Target="http://www.sports-reference.com/cfb/schools/minnesota/2013.html" TargetMode="External"/><Relationship Id="rId110" Type="http://schemas.openxmlformats.org/officeDocument/2006/relationships/hyperlink" Target="http://www.sports-reference.com/cfb/conferences/cusa/2013.html" TargetMode="External"/><Relationship Id="rId131" Type="http://schemas.openxmlformats.org/officeDocument/2006/relationships/hyperlink" Target="http://www.sports-reference.com/cfb/schools/idaho/2013.html" TargetMode="External"/><Relationship Id="rId152" Type="http://schemas.openxmlformats.org/officeDocument/2006/relationships/hyperlink" Target="http://www.sports-reference.com/cfb/conferences/mac/2013.html" TargetMode="External"/><Relationship Id="rId173" Type="http://schemas.openxmlformats.org/officeDocument/2006/relationships/hyperlink" Target="http://www.sports-reference.com/cfb/schools/san-diego-state/2013.html" TargetMode="External"/><Relationship Id="rId194" Type="http://schemas.openxmlformats.org/officeDocument/2006/relationships/hyperlink" Target="http://www.sports-reference.com/cfb/conferences/pac-12/2013.html" TargetMode="External"/><Relationship Id="rId208" Type="http://schemas.openxmlformats.org/officeDocument/2006/relationships/hyperlink" Target="http://www.sports-reference.com/cfb/conferences/sec/2013.html" TargetMode="External"/><Relationship Id="rId229" Type="http://schemas.openxmlformats.org/officeDocument/2006/relationships/hyperlink" Target="http://www.sports-reference.com/cfb/schools/mississippi/2013.html" TargetMode="External"/><Relationship Id="rId240" Type="http://schemas.openxmlformats.org/officeDocument/2006/relationships/hyperlink" Target="http://www.sports-reference.com/cfb/conferences/sun-belt/2013.html" TargetMode="External"/><Relationship Id="rId14" Type="http://schemas.openxmlformats.org/officeDocument/2006/relationships/hyperlink" Target="http://www.sports-reference.com/cfb/conferences/acc/2013.html" TargetMode="External"/><Relationship Id="rId35" Type="http://schemas.openxmlformats.org/officeDocument/2006/relationships/hyperlink" Target="http://www.sports-reference.com/cfb/schools/houston/2013.html" TargetMode="External"/><Relationship Id="rId56" Type="http://schemas.openxmlformats.org/officeDocument/2006/relationships/hyperlink" Target="http://www.sports-reference.com/cfb/conferences/big-12/2013.html" TargetMode="External"/><Relationship Id="rId77" Type="http://schemas.openxmlformats.org/officeDocument/2006/relationships/hyperlink" Target="http://www.sports-reference.com/cfb/schools/illinois/2013.html" TargetMode="External"/><Relationship Id="rId100" Type="http://schemas.openxmlformats.org/officeDocument/2006/relationships/hyperlink" Target="http://www.sports-reference.com/cfb/conferences/cusa/2013.html" TargetMode="External"/><Relationship Id="rId8" Type="http://schemas.openxmlformats.org/officeDocument/2006/relationships/hyperlink" Target="http://www.sports-reference.com/cfb/conferences/acc/2013.html" TargetMode="External"/><Relationship Id="rId98" Type="http://schemas.openxmlformats.org/officeDocument/2006/relationships/hyperlink" Target="http://www.sports-reference.com/cfb/conferences/cusa/2013.html" TargetMode="External"/><Relationship Id="rId121" Type="http://schemas.openxmlformats.org/officeDocument/2006/relationships/hyperlink" Target="http://www.sports-reference.com/cfb/schools/notre-dame/2013.html" TargetMode="External"/><Relationship Id="rId142" Type="http://schemas.openxmlformats.org/officeDocument/2006/relationships/hyperlink" Target="http://www.sports-reference.com/cfb/conferences/mac/2013.html" TargetMode="External"/><Relationship Id="rId163" Type="http://schemas.openxmlformats.org/officeDocument/2006/relationships/hyperlink" Target="http://www.sports-reference.com/cfb/schools/colorado-state/2013.html" TargetMode="External"/><Relationship Id="rId184" Type="http://schemas.openxmlformats.org/officeDocument/2006/relationships/hyperlink" Target="http://www.sports-reference.com/cfb/conferences/pac-12/2013.html" TargetMode="External"/><Relationship Id="rId219" Type="http://schemas.openxmlformats.org/officeDocument/2006/relationships/hyperlink" Target="http://www.sports-reference.com/cfb/schools/kentucky/2013.html" TargetMode="External"/><Relationship Id="rId230" Type="http://schemas.openxmlformats.org/officeDocument/2006/relationships/hyperlink" Target="http://www.sports-reference.com/cfb/conferences/sec/2013.html" TargetMode="External"/><Relationship Id="rId25" Type="http://schemas.openxmlformats.org/officeDocument/2006/relationships/hyperlink" Target="http://www.sports-reference.com/cfb/schools/pittsburgh/2013.html" TargetMode="External"/><Relationship Id="rId46" Type="http://schemas.openxmlformats.org/officeDocument/2006/relationships/hyperlink" Target="http://www.sports-reference.com/cfb/conferences/american/2013.html" TargetMode="External"/><Relationship Id="rId67" Type="http://schemas.openxmlformats.org/officeDocument/2006/relationships/hyperlink" Target="http://www.sports-reference.com/cfb/schools/kansas/2013.html" TargetMode="External"/><Relationship Id="rId88" Type="http://schemas.openxmlformats.org/officeDocument/2006/relationships/hyperlink" Target="http://www.sports-reference.com/cfb/conferences/big-ten/2013.html" TargetMode="External"/><Relationship Id="rId111" Type="http://schemas.openxmlformats.org/officeDocument/2006/relationships/hyperlink" Target="http://www.sports-reference.com/cfb/schools/texas-san-antonio/2013.html" TargetMode="External"/><Relationship Id="rId132" Type="http://schemas.openxmlformats.org/officeDocument/2006/relationships/hyperlink" Target="http://www.sports-reference.com/cfb/conferences/independent/2013.html" TargetMode="External"/><Relationship Id="rId153" Type="http://schemas.openxmlformats.org/officeDocument/2006/relationships/hyperlink" Target="http://www.sports-reference.com/cfb/schools/central-michigan/2013.html" TargetMode="External"/><Relationship Id="rId174" Type="http://schemas.openxmlformats.org/officeDocument/2006/relationships/hyperlink" Target="http://www.sports-reference.com/cfb/conferences/mwc/2013.html" TargetMode="External"/><Relationship Id="rId195" Type="http://schemas.openxmlformats.org/officeDocument/2006/relationships/hyperlink" Target="http://www.sports-reference.com/cfb/schools/arizona-state/2013.html" TargetMode="External"/><Relationship Id="rId209" Type="http://schemas.openxmlformats.org/officeDocument/2006/relationships/hyperlink" Target="http://www.sports-reference.com/cfb/schools/south-carolina/2013.html" TargetMode="External"/><Relationship Id="rId220" Type="http://schemas.openxmlformats.org/officeDocument/2006/relationships/hyperlink" Target="http://www.sports-reference.com/cfb/conferences/sec/2013.html" TargetMode="External"/><Relationship Id="rId241" Type="http://schemas.openxmlformats.org/officeDocument/2006/relationships/hyperlink" Target="http://www.sports-reference.com/cfb/schools/louisiana-monroe/2013.html" TargetMode="External"/><Relationship Id="rId15" Type="http://schemas.openxmlformats.org/officeDocument/2006/relationships/hyperlink" Target="http://www.sports-reference.com/cfb/schools/duke/2013.html" TargetMode="External"/><Relationship Id="rId36" Type="http://schemas.openxmlformats.org/officeDocument/2006/relationships/hyperlink" Target="http://www.sports-reference.com/cfb/conferences/american/2013.html" TargetMode="External"/><Relationship Id="rId57" Type="http://schemas.openxmlformats.org/officeDocument/2006/relationships/hyperlink" Target="http://www.sports-reference.com/cfb/schools/kansas-state/2013.html" TargetMode="External"/><Relationship Id="rId78" Type="http://schemas.openxmlformats.org/officeDocument/2006/relationships/hyperlink" Target="http://www.sports-reference.com/cfb/conferences/big-ten/2013.html" TargetMode="External"/><Relationship Id="rId99" Type="http://schemas.openxmlformats.org/officeDocument/2006/relationships/hyperlink" Target="http://www.sports-reference.com/cfb/schools/florida-atlantic/2013.html" TargetMode="External"/><Relationship Id="rId101" Type="http://schemas.openxmlformats.org/officeDocument/2006/relationships/hyperlink" Target="http://www.sports-reference.com/cfb/schools/alabama-birmingham/2013.html" TargetMode="External"/><Relationship Id="rId122" Type="http://schemas.openxmlformats.org/officeDocument/2006/relationships/hyperlink" Target="http://www.sports-reference.com/cfb/conferences/independent/2013.html" TargetMode="External"/><Relationship Id="rId143" Type="http://schemas.openxmlformats.org/officeDocument/2006/relationships/hyperlink" Target="http://www.sports-reference.com/cfb/schools/massachusetts/2013.html" TargetMode="External"/><Relationship Id="rId164" Type="http://schemas.openxmlformats.org/officeDocument/2006/relationships/hyperlink" Target="http://www.sports-reference.com/cfb/conferences/mwc/2013.html" TargetMode="External"/><Relationship Id="rId185" Type="http://schemas.openxmlformats.org/officeDocument/2006/relationships/hyperlink" Target="http://www.sports-reference.com/cfb/schools/oregon/2013.html" TargetMode="External"/><Relationship Id="rId4" Type="http://schemas.openxmlformats.org/officeDocument/2006/relationships/hyperlink" Target="http://www.sports-reference.com/cfb/conferences/acc/2013.html" TargetMode="External"/><Relationship Id="rId9" Type="http://schemas.openxmlformats.org/officeDocument/2006/relationships/hyperlink" Target="http://www.sports-reference.com/cfb/schools/maryland/2013.html" TargetMode="External"/><Relationship Id="rId180" Type="http://schemas.openxmlformats.org/officeDocument/2006/relationships/hyperlink" Target="http://www.sports-reference.com/cfb/conferences/mwc/2013.html" TargetMode="External"/><Relationship Id="rId210" Type="http://schemas.openxmlformats.org/officeDocument/2006/relationships/hyperlink" Target="http://www.sports-reference.com/cfb/conferences/sec/2013.html" TargetMode="External"/><Relationship Id="rId215" Type="http://schemas.openxmlformats.org/officeDocument/2006/relationships/hyperlink" Target="http://www.sports-reference.com/cfb/schools/florida/2013.html" TargetMode="External"/><Relationship Id="rId236" Type="http://schemas.openxmlformats.org/officeDocument/2006/relationships/hyperlink" Target="http://www.sports-reference.com/cfb/conferences/sun-belt/2013.html" TargetMode="External"/><Relationship Id="rId26" Type="http://schemas.openxmlformats.org/officeDocument/2006/relationships/hyperlink" Target="http://www.sports-reference.com/cfb/conferences/acc/2013.html" TargetMode="External"/><Relationship Id="rId231" Type="http://schemas.openxmlformats.org/officeDocument/2006/relationships/hyperlink" Target="http://www.sports-reference.com/cfb/schools/mississippi-state/2013.html" TargetMode="External"/><Relationship Id="rId47" Type="http://schemas.openxmlformats.org/officeDocument/2006/relationships/hyperlink" Target="http://www.sports-reference.com/cfb/schools/temple/2013.html" TargetMode="External"/><Relationship Id="rId68" Type="http://schemas.openxmlformats.org/officeDocument/2006/relationships/hyperlink" Target="http://www.sports-reference.com/cfb/conferences/big-12/2013.html" TargetMode="External"/><Relationship Id="rId89" Type="http://schemas.openxmlformats.org/officeDocument/2006/relationships/hyperlink" Target="http://www.sports-reference.com/cfb/schools/michigan/2013.html" TargetMode="External"/><Relationship Id="rId112" Type="http://schemas.openxmlformats.org/officeDocument/2006/relationships/hyperlink" Target="http://www.sports-reference.com/cfb/conferences/cusa/2013.html" TargetMode="External"/><Relationship Id="rId133" Type="http://schemas.openxmlformats.org/officeDocument/2006/relationships/hyperlink" Target="http://www.sports-reference.com/cfb/schools/bowling-green-state/2013.html" TargetMode="External"/><Relationship Id="rId154" Type="http://schemas.openxmlformats.org/officeDocument/2006/relationships/hyperlink" Target="http://www.sports-reference.com/cfb/conferences/mac/2013.html" TargetMode="External"/><Relationship Id="rId175" Type="http://schemas.openxmlformats.org/officeDocument/2006/relationships/hyperlink" Target="http://www.sports-reference.com/cfb/schools/nevada-las-vegas/2013.html" TargetMode="External"/><Relationship Id="rId196" Type="http://schemas.openxmlformats.org/officeDocument/2006/relationships/hyperlink" Target="http://www.sports-reference.com/cfb/conferences/pac-12/2013.html" TargetMode="External"/><Relationship Id="rId200" Type="http://schemas.openxmlformats.org/officeDocument/2006/relationships/hyperlink" Target="http://www.sports-reference.com/cfb/conferences/pac-12/2013.html" TargetMode="External"/><Relationship Id="rId16" Type="http://schemas.openxmlformats.org/officeDocument/2006/relationships/hyperlink" Target="http://www.sports-reference.com/cfb/conferences/acc/2013.html" TargetMode="External"/><Relationship Id="rId221" Type="http://schemas.openxmlformats.org/officeDocument/2006/relationships/hyperlink" Target="http://www.sports-reference.com/cfb/schools/auburn/2013.html" TargetMode="External"/><Relationship Id="rId242" Type="http://schemas.openxmlformats.org/officeDocument/2006/relationships/hyperlink" Target="http://www.sports-reference.com/cfb/conferences/sun-belt/2013.html" TargetMode="External"/><Relationship Id="rId37" Type="http://schemas.openxmlformats.org/officeDocument/2006/relationships/hyperlink" Target="http://www.sports-reference.com/cfb/schools/southern-methodist/2013.html" TargetMode="External"/><Relationship Id="rId58" Type="http://schemas.openxmlformats.org/officeDocument/2006/relationships/hyperlink" Target="http://www.sports-reference.com/cfb/conferences/big-12/2013.html" TargetMode="External"/><Relationship Id="rId79" Type="http://schemas.openxmlformats.org/officeDocument/2006/relationships/hyperlink" Target="http://www.sports-reference.com/cfb/schools/purdue/2013.html" TargetMode="External"/><Relationship Id="rId102" Type="http://schemas.openxmlformats.org/officeDocument/2006/relationships/hyperlink" Target="http://www.sports-reference.com/cfb/conferences/cusa/2013.html" TargetMode="External"/><Relationship Id="rId123" Type="http://schemas.openxmlformats.org/officeDocument/2006/relationships/hyperlink" Target="http://www.sports-reference.com/cfb/schools/new-mexico-state/2013.html" TargetMode="External"/><Relationship Id="rId144" Type="http://schemas.openxmlformats.org/officeDocument/2006/relationships/hyperlink" Target="http://www.sports-reference.com/cfb/conferences/mac/2013.html" TargetMode="External"/><Relationship Id="rId90" Type="http://schemas.openxmlformats.org/officeDocument/2006/relationships/hyperlink" Target="http://www.sports-reference.com/cfb/conferences/big-ten/2013.html" TargetMode="External"/><Relationship Id="rId165" Type="http://schemas.openxmlformats.org/officeDocument/2006/relationships/hyperlink" Target="http://www.sports-reference.com/cfb/schools/wyoming/2013.html" TargetMode="External"/><Relationship Id="rId186" Type="http://schemas.openxmlformats.org/officeDocument/2006/relationships/hyperlink" Target="http://www.sports-reference.com/cfb/conferences/pac-12/2013.html" TargetMode="External"/><Relationship Id="rId211" Type="http://schemas.openxmlformats.org/officeDocument/2006/relationships/hyperlink" Target="http://www.sports-reference.com/cfb/schools/georgia/2013.html" TargetMode="External"/><Relationship Id="rId232" Type="http://schemas.openxmlformats.org/officeDocument/2006/relationships/hyperlink" Target="http://www.sports-reference.com/cfb/conferences/sec/2013.html" TargetMode="External"/><Relationship Id="rId27" Type="http://schemas.openxmlformats.org/officeDocument/2006/relationships/hyperlink" Target="http://www.sports-reference.com/cfb/schools/virginia/2013.html" TargetMode="External"/><Relationship Id="rId48" Type="http://schemas.openxmlformats.org/officeDocument/2006/relationships/hyperlink" Target="http://www.sports-reference.com/cfb/conferences/american/2013.html" TargetMode="External"/><Relationship Id="rId69" Type="http://schemas.openxmlformats.org/officeDocument/2006/relationships/hyperlink" Target="http://www.sports-reference.com/cfb/schools/ohio-state/2013.html" TargetMode="External"/><Relationship Id="rId113" Type="http://schemas.openxmlformats.org/officeDocument/2006/relationships/hyperlink" Target="http://www.sports-reference.com/cfb/schools/tulane/2013.html" TargetMode="External"/><Relationship Id="rId134" Type="http://schemas.openxmlformats.org/officeDocument/2006/relationships/hyperlink" Target="http://www.sports-reference.com/cfb/conferences/mac/2013.html" TargetMode="External"/><Relationship Id="rId80" Type="http://schemas.openxmlformats.org/officeDocument/2006/relationships/hyperlink" Target="http://www.sports-reference.com/cfb/conferences/big-ten/2013.html" TargetMode="External"/><Relationship Id="rId155" Type="http://schemas.openxmlformats.org/officeDocument/2006/relationships/hyperlink" Target="http://www.sports-reference.com/cfb/schools/eastern-michigan/2013.html" TargetMode="External"/><Relationship Id="rId176" Type="http://schemas.openxmlformats.org/officeDocument/2006/relationships/hyperlink" Target="http://www.sports-reference.com/cfb/conferences/mwc/2013.html" TargetMode="External"/><Relationship Id="rId197" Type="http://schemas.openxmlformats.org/officeDocument/2006/relationships/hyperlink" Target="http://www.sports-reference.com/cfb/schools/ucla/2013.html" TargetMode="External"/><Relationship Id="rId201" Type="http://schemas.openxmlformats.org/officeDocument/2006/relationships/hyperlink" Target="http://www.sports-reference.com/cfb/schools/arizona/2013.html" TargetMode="External"/><Relationship Id="rId222" Type="http://schemas.openxmlformats.org/officeDocument/2006/relationships/hyperlink" Target="http://www.sports-reference.com/cfb/conferences/sec/2013.html" TargetMode="External"/><Relationship Id="rId243" Type="http://schemas.openxmlformats.org/officeDocument/2006/relationships/hyperlink" Target="http://www.sports-reference.com/cfb/schools/south-alabama/2013.html" TargetMode="External"/><Relationship Id="rId17" Type="http://schemas.openxmlformats.org/officeDocument/2006/relationships/hyperlink" Target="http://www.sports-reference.com/cfb/schools/miami-fl/2013.html" TargetMode="External"/><Relationship Id="rId38" Type="http://schemas.openxmlformats.org/officeDocument/2006/relationships/hyperlink" Target="http://www.sports-reference.com/cfb/conferences/american/2013.html" TargetMode="External"/><Relationship Id="rId59" Type="http://schemas.openxmlformats.org/officeDocument/2006/relationships/hyperlink" Target="http://www.sports-reference.com/cfb/schools/texas-tech/2013.html" TargetMode="External"/><Relationship Id="rId103" Type="http://schemas.openxmlformats.org/officeDocument/2006/relationships/hyperlink" Target="http://www.sports-reference.com/cfb/schools/florida-international/2013.html" TargetMode="External"/><Relationship Id="rId124" Type="http://schemas.openxmlformats.org/officeDocument/2006/relationships/hyperlink" Target="http://www.sports-reference.com/cfb/conferences/independent/2013.html" TargetMode="External"/><Relationship Id="rId70" Type="http://schemas.openxmlformats.org/officeDocument/2006/relationships/hyperlink" Target="http://www.sports-reference.com/cfb/conferences/big-ten/2013.html" TargetMode="External"/><Relationship Id="rId91" Type="http://schemas.openxmlformats.org/officeDocument/2006/relationships/hyperlink" Target="http://www.sports-reference.com/cfb/schools/northwestern/2013.html" TargetMode="External"/><Relationship Id="rId145" Type="http://schemas.openxmlformats.org/officeDocument/2006/relationships/hyperlink" Target="http://www.sports-reference.com/cfb/schools/miami-oh/2013.html" TargetMode="External"/><Relationship Id="rId166" Type="http://schemas.openxmlformats.org/officeDocument/2006/relationships/hyperlink" Target="http://www.sports-reference.com/cfb/conferences/mwc/2013.html" TargetMode="External"/><Relationship Id="rId187" Type="http://schemas.openxmlformats.org/officeDocument/2006/relationships/hyperlink" Target="http://www.sports-reference.com/cfb/schools/washington/2013.html" TargetMode="External"/><Relationship Id="rId1" Type="http://schemas.openxmlformats.org/officeDocument/2006/relationships/hyperlink" Target="http://www.sports-reference.com/cfb/schools/florida-state/2013.html" TargetMode="External"/><Relationship Id="rId212" Type="http://schemas.openxmlformats.org/officeDocument/2006/relationships/hyperlink" Target="http://www.sports-reference.com/cfb/conferences/sec/2013.html" TargetMode="External"/><Relationship Id="rId233" Type="http://schemas.openxmlformats.org/officeDocument/2006/relationships/hyperlink" Target="http://www.sports-reference.com/cfb/schools/arkansas/2013.html" TargetMode="External"/><Relationship Id="rId28" Type="http://schemas.openxmlformats.org/officeDocument/2006/relationships/hyperlink" Target="http://www.sports-reference.com/cfb/conferences/acc/2013.html" TargetMode="External"/><Relationship Id="rId49" Type="http://schemas.openxmlformats.org/officeDocument/2006/relationships/hyperlink" Target="http://www.sports-reference.com/cfb/schools/baylor/2013.html" TargetMode="External"/><Relationship Id="rId114" Type="http://schemas.openxmlformats.org/officeDocument/2006/relationships/hyperlink" Target="http://www.sports-reference.com/cfb/conferences/cusa/2013.html" TargetMode="External"/><Relationship Id="rId60" Type="http://schemas.openxmlformats.org/officeDocument/2006/relationships/hyperlink" Target="http://www.sports-reference.com/cfb/conferences/big-12/2013.html" TargetMode="External"/><Relationship Id="rId81" Type="http://schemas.openxmlformats.org/officeDocument/2006/relationships/hyperlink" Target="http://www.sports-reference.com/cfb/schools/michigan-state/2013.html" TargetMode="External"/><Relationship Id="rId135" Type="http://schemas.openxmlformats.org/officeDocument/2006/relationships/hyperlink" Target="http://www.sports-reference.com/cfb/schools/buffalo/2013.html" TargetMode="External"/><Relationship Id="rId156" Type="http://schemas.openxmlformats.org/officeDocument/2006/relationships/hyperlink" Target="http://www.sports-reference.com/cfb/conferences/mac/2013.html" TargetMode="External"/><Relationship Id="rId177" Type="http://schemas.openxmlformats.org/officeDocument/2006/relationships/hyperlink" Target="http://www.sports-reference.com/cfb/schools/san-jose-state/2013.html" TargetMode="External"/><Relationship Id="rId198" Type="http://schemas.openxmlformats.org/officeDocument/2006/relationships/hyperlink" Target="http://www.sports-reference.com/cfb/conferences/pac-12/2013.html" TargetMode="External"/><Relationship Id="rId202" Type="http://schemas.openxmlformats.org/officeDocument/2006/relationships/hyperlink" Target="http://www.sports-reference.com/cfb/conferences/pac-12/2013.html" TargetMode="External"/><Relationship Id="rId223" Type="http://schemas.openxmlformats.org/officeDocument/2006/relationships/hyperlink" Target="http://www.sports-reference.com/cfb/schools/alabama/2013.html" TargetMode="External"/><Relationship Id="rId244" Type="http://schemas.openxmlformats.org/officeDocument/2006/relationships/hyperlink" Target="http://www.sports-reference.com/cfb/conferences/sun-belt/2013.html" TargetMode="External"/><Relationship Id="rId18" Type="http://schemas.openxmlformats.org/officeDocument/2006/relationships/hyperlink" Target="http://www.sports-reference.com/cfb/conferences/acc/2013.html" TargetMode="External"/><Relationship Id="rId39" Type="http://schemas.openxmlformats.org/officeDocument/2006/relationships/hyperlink" Target="http://www.sports-reference.com/cfb/schools/rutgers/2013.html" TargetMode="External"/><Relationship Id="rId50" Type="http://schemas.openxmlformats.org/officeDocument/2006/relationships/hyperlink" Target="http://www.sports-reference.com/cfb/conferences/big-12/2013.html" TargetMode="External"/><Relationship Id="rId104" Type="http://schemas.openxmlformats.org/officeDocument/2006/relationships/hyperlink" Target="http://www.sports-reference.com/cfb/conferences/cusa/2013.html" TargetMode="External"/><Relationship Id="rId125" Type="http://schemas.openxmlformats.org/officeDocument/2006/relationships/hyperlink" Target="http://www.sports-reference.com/cfb/schools/navy/2013.html" TargetMode="External"/><Relationship Id="rId146" Type="http://schemas.openxmlformats.org/officeDocument/2006/relationships/hyperlink" Target="http://www.sports-reference.com/cfb/conferences/mac/2013.html" TargetMode="External"/><Relationship Id="rId167" Type="http://schemas.openxmlformats.org/officeDocument/2006/relationships/hyperlink" Target="http://www.sports-reference.com/cfb/schools/new-mexico/2013.html" TargetMode="External"/><Relationship Id="rId188" Type="http://schemas.openxmlformats.org/officeDocument/2006/relationships/hyperlink" Target="http://www.sports-reference.com/cfb/conferences/pac-12/2013.html" TargetMode="External"/><Relationship Id="rId71" Type="http://schemas.openxmlformats.org/officeDocument/2006/relationships/hyperlink" Target="http://www.sports-reference.com/cfb/schools/wisconsin/2013.html" TargetMode="External"/><Relationship Id="rId92" Type="http://schemas.openxmlformats.org/officeDocument/2006/relationships/hyperlink" Target="http://www.sports-reference.com/cfb/conferences/big-ten/2013.html" TargetMode="External"/><Relationship Id="rId213" Type="http://schemas.openxmlformats.org/officeDocument/2006/relationships/hyperlink" Target="http://www.sports-reference.com/cfb/schools/vanderbilt/2013.html" TargetMode="External"/><Relationship Id="rId234" Type="http://schemas.openxmlformats.org/officeDocument/2006/relationships/hyperlink" Target="http://www.sports-reference.com/cfb/conferences/sec/2013.html" TargetMode="External"/><Relationship Id="rId2" Type="http://schemas.openxmlformats.org/officeDocument/2006/relationships/hyperlink" Target="http://www.sports-reference.com/cfb/conferences/acc/2013.html" TargetMode="External"/><Relationship Id="rId29" Type="http://schemas.openxmlformats.org/officeDocument/2006/relationships/hyperlink" Target="http://www.sports-reference.com/cfb/schools/central-florida/2013.html" TargetMode="External"/><Relationship Id="rId40" Type="http://schemas.openxmlformats.org/officeDocument/2006/relationships/hyperlink" Target="http://www.sports-reference.com/cfb/conferences/american/2013.html" TargetMode="External"/><Relationship Id="rId115" Type="http://schemas.openxmlformats.org/officeDocument/2006/relationships/hyperlink" Target="http://www.sports-reference.com/cfb/schools/louisiana-tech/2013.html" TargetMode="External"/><Relationship Id="rId136" Type="http://schemas.openxmlformats.org/officeDocument/2006/relationships/hyperlink" Target="http://www.sports-reference.com/cfb/conferences/mac/2013.html" TargetMode="External"/><Relationship Id="rId157" Type="http://schemas.openxmlformats.org/officeDocument/2006/relationships/hyperlink" Target="http://www.sports-reference.com/cfb/schools/western-michigan/2013.html" TargetMode="External"/><Relationship Id="rId178" Type="http://schemas.openxmlformats.org/officeDocument/2006/relationships/hyperlink" Target="http://www.sports-reference.com/cfb/conferences/mwc/2013.html" TargetMode="External"/><Relationship Id="rId61" Type="http://schemas.openxmlformats.org/officeDocument/2006/relationships/hyperlink" Target="http://www.sports-reference.com/cfb/schools/texas-christian/2013.html" TargetMode="External"/><Relationship Id="rId82" Type="http://schemas.openxmlformats.org/officeDocument/2006/relationships/hyperlink" Target="http://www.sports-reference.com/cfb/conferences/big-ten/2013.html" TargetMode="External"/><Relationship Id="rId199" Type="http://schemas.openxmlformats.org/officeDocument/2006/relationships/hyperlink" Target="http://www.sports-reference.com/cfb/schools/southern-california/2013.html" TargetMode="External"/><Relationship Id="rId203" Type="http://schemas.openxmlformats.org/officeDocument/2006/relationships/hyperlink" Target="http://www.sports-reference.com/cfb/schools/utah/2013.html" TargetMode="External"/><Relationship Id="rId19" Type="http://schemas.openxmlformats.org/officeDocument/2006/relationships/hyperlink" Target="http://www.sports-reference.com/cfb/schools/virginia-tech/2013.html" TargetMode="External"/><Relationship Id="rId224" Type="http://schemas.openxmlformats.org/officeDocument/2006/relationships/hyperlink" Target="http://www.sports-reference.com/cfb/conferences/sec/2013.html" TargetMode="External"/><Relationship Id="rId245" Type="http://schemas.openxmlformats.org/officeDocument/2006/relationships/hyperlink" Target="http://www.sports-reference.com/cfb/schools/troy/2013.html" TargetMode="External"/><Relationship Id="rId30" Type="http://schemas.openxmlformats.org/officeDocument/2006/relationships/hyperlink" Target="http://www.sports-reference.com/cfb/conferences/american/2013.html" TargetMode="External"/><Relationship Id="rId105" Type="http://schemas.openxmlformats.org/officeDocument/2006/relationships/hyperlink" Target="http://www.sports-reference.com/cfb/schools/southern-mississippi/2013.html" TargetMode="External"/><Relationship Id="rId126" Type="http://schemas.openxmlformats.org/officeDocument/2006/relationships/hyperlink" Target="http://www.sports-reference.com/cfb/conferences/independent/2013.html" TargetMode="External"/><Relationship Id="rId147" Type="http://schemas.openxmlformats.org/officeDocument/2006/relationships/hyperlink" Target="http://www.sports-reference.com/cfb/schools/northern-illinois/2013.html" TargetMode="External"/><Relationship Id="rId168" Type="http://schemas.openxmlformats.org/officeDocument/2006/relationships/hyperlink" Target="http://www.sports-reference.com/cfb/conferences/mwc/2013.html" TargetMode="External"/><Relationship Id="rId51" Type="http://schemas.openxmlformats.org/officeDocument/2006/relationships/hyperlink" Target="http://www.sports-reference.com/cfb/schools/oklahoma/2013.html" TargetMode="External"/><Relationship Id="rId72" Type="http://schemas.openxmlformats.org/officeDocument/2006/relationships/hyperlink" Target="http://www.sports-reference.com/cfb/conferences/big-ten/2013.html" TargetMode="External"/><Relationship Id="rId93" Type="http://schemas.openxmlformats.org/officeDocument/2006/relationships/hyperlink" Target="http://www.sports-reference.com/cfb/schools/marshall/2013.html" TargetMode="External"/><Relationship Id="rId189" Type="http://schemas.openxmlformats.org/officeDocument/2006/relationships/hyperlink" Target="http://www.sports-reference.com/cfb/schools/oregon-state/2013.html" TargetMode="External"/><Relationship Id="rId3" Type="http://schemas.openxmlformats.org/officeDocument/2006/relationships/hyperlink" Target="http://www.sports-reference.com/cfb/schools/clemson/2013.html" TargetMode="External"/><Relationship Id="rId214" Type="http://schemas.openxmlformats.org/officeDocument/2006/relationships/hyperlink" Target="http://www.sports-reference.com/cfb/conferences/sec/2013.html" TargetMode="External"/><Relationship Id="rId235" Type="http://schemas.openxmlformats.org/officeDocument/2006/relationships/hyperlink" Target="http://www.sports-reference.com/cfb/schools/louisiana-lafayette/2013.html" TargetMode="External"/><Relationship Id="rId116" Type="http://schemas.openxmlformats.org/officeDocument/2006/relationships/hyperlink" Target="http://www.sports-reference.com/cfb/conferences/cusa/2013.html" TargetMode="External"/><Relationship Id="rId137" Type="http://schemas.openxmlformats.org/officeDocument/2006/relationships/hyperlink" Target="http://www.sports-reference.com/cfb/schools/ohio/2013.html" TargetMode="External"/><Relationship Id="rId158" Type="http://schemas.openxmlformats.org/officeDocument/2006/relationships/hyperlink" Target="http://www.sports-reference.com/cfb/conferences/mac/2013.html" TargetMode="External"/><Relationship Id="rId20" Type="http://schemas.openxmlformats.org/officeDocument/2006/relationships/hyperlink" Target="http://www.sports-reference.com/cfb/conferences/acc/2013.html" TargetMode="External"/><Relationship Id="rId41" Type="http://schemas.openxmlformats.org/officeDocument/2006/relationships/hyperlink" Target="http://www.sports-reference.com/cfb/schools/connecticut/2013.html" TargetMode="External"/><Relationship Id="rId62" Type="http://schemas.openxmlformats.org/officeDocument/2006/relationships/hyperlink" Target="http://www.sports-reference.com/cfb/conferences/big-12/2013.html" TargetMode="External"/><Relationship Id="rId83" Type="http://schemas.openxmlformats.org/officeDocument/2006/relationships/hyperlink" Target="http://www.sports-reference.com/cfb/schools/nebraska/2013.html" TargetMode="External"/><Relationship Id="rId179" Type="http://schemas.openxmlformats.org/officeDocument/2006/relationships/hyperlink" Target="http://www.sports-reference.com/cfb/schools/nevada/2013.html" TargetMode="External"/><Relationship Id="rId190" Type="http://schemas.openxmlformats.org/officeDocument/2006/relationships/hyperlink" Target="http://www.sports-reference.com/cfb/conferences/pac-12/2013.html" TargetMode="External"/><Relationship Id="rId204" Type="http://schemas.openxmlformats.org/officeDocument/2006/relationships/hyperlink" Target="http://www.sports-reference.com/cfb/conferences/pac-12/2013.html" TargetMode="External"/><Relationship Id="rId225" Type="http://schemas.openxmlformats.org/officeDocument/2006/relationships/hyperlink" Target="http://www.sports-reference.com/cfb/schools/louisiana-state/2013.html" TargetMode="External"/><Relationship Id="rId246" Type="http://schemas.openxmlformats.org/officeDocument/2006/relationships/hyperlink" Target="http://www.sports-reference.com/cfb/conferences/sun-belt/2013.html" TargetMode="External"/><Relationship Id="rId106" Type="http://schemas.openxmlformats.org/officeDocument/2006/relationships/hyperlink" Target="http://www.sports-reference.com/cfb/conferences/cusa/2013.html" TargetMode="External"/><Relationship Id="rId127" Type="http://schemas.openxmlformats.org/officeDocument/2006/relationships/hyperlink" Target="http://www.sports-reference.com/cfb/schools/brigham-young/2013.html" TargetMode="External"/><Relationship Id="rId10" Type="http://schemas.openxmlformats.org/officeDocument/2006/relationships/hyperlink" Target="http://www.sports-reference.com/cfb/conferences/acc/2013.html" TargetMode="External"/><Relationship Id="rId31" Type="http://schemas.openxmlformats.org/officeDocument/2006/relationships/hyperlink" Target="http://www.sports-reference.com/cfb/schools/louisville/2013.html" TargetMode="External"/><Relationship Id="rId52" Type="http://schemas.openxmlformats.org/officeDocument/2006/relationships/hyperlink" Target="http://www.sports-reference.com/cfb/conferences/big-12/2013.html" TargetMode="External"/><Relationship Id="rId73" Type="http://schemas.openxmlformats.org/officeDocument/2006/relationships/hyperlink" Target="http://www.sports-reference.com/cfb/schools/penn-state/2013.html" TargetMode="External"/><Relationship Id="rId94" Type="http://schemas.openxmlformats.org/officeDocument/2006/relationships/hyperlink" Target="http://www.sports-reference.com/cfb/conferences/cusa/2013.html" TargetMode="External"/><Relationship Id="rId148" Type="http://schemas.openxmlformats.org/officeDocument/2006/relationships/hyperlink" Target="http://www.sports-reference.com/cfb/conferences/mac/2013.html" TargetMode="External"/><Relationship Id="rId169" Type="http://schemas.openxmlformats.org/officeDocument/2006/relationships/hyperlink" Target="http://www.sports-reference.com/cfb/schools/air-force/2013.html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ports-reference.com/cfb/schools/kent-state/2012.html" TargetMode="External"/><Relationship Id="rId21" Type="http://schemas.openxmlformats.org/officeDocument/2006/relationships/hyperlink" Target="http://www.sports-reference.com/cfb/schools/duke/2012.html" TargetMode="External"/><Relationship Id="rId42" Type="http://schemas.openxmlformats.org/officeDocument/2006/relationships/hyperlink" Target="http://www.sports-reference.com/cfb/conferences/big-12/2012.html" TargetMode="External"/><Relationship Id="rId63" Type="http://schemas.openxmlformats.org/officeDocument/2006/relationships/hyperlink" Target="http://www.sports-reference.com/cfb/schools/penn-state/2012.html" TargetMode="External"/><Relationship Id="rId84" Type="http://schemas.openxmlformats.org/officeDocument/2006/relationships/hyperlink" Target="http://www.sports-reference.com/cfb/conferences/big-ten/2012.html" TargetMode="External"/><Relationship Id="rId138" Type="http://schemas.openxmlformats.org/officeDocument/2006/relationships/hyperlink" Target="http://www.sports-reference.com/cfb/conferences/mac/2012.html" TargetMode="External"/><Relationship Id="rId159" Type="http://schemas.openxmlformats.org/officeDocument/2006/relationships/hyperlink" Target="http://www.sports-reference.com/cfb/schools/new-mexico/2012.html" TargetMode="External"/><Relationship Id="rId170" Type="http://schemas.openxmlformats.org/officeDocument/2006/relationships/hyperlink" Target="http://www.sports-reference.com/cfb/conferences/pac-12/2012.html" TargetMode="External"/><Relationship Id="rId191" Type="http://schemas.openxmlformats.org/officeDocument/2006/relationships/hyperlink" Target="http://www.sports-reference.com/cfb/schools/south-carolina/2012.html" TargetMode="External"/><Relationship Id="rId205" Type="http://schemas.openxmlformats.org/officeDocument/2006/relationships/hyperlink" Target="http://www.sports-reference.com/cfb/schools/louisiana-state/2012.html" TargetMode="External"/><Relationship Id="rId226" Type="http://schemas.openxmlformats.org/officeDocument/2006/relationships/hyperlink" Target="http://www.sports-reference.com/cfb/conferences/sun-belt/2012.html" TargetMode="External"/><Relationship Id="rId247" Type="http://schemas.openxmlformats.org/officeDocument/2006/relationships/hyperlink" Target="http://www.sports-reference.com/cfb/schools/new-mexico-state/2012.html" TargetMode="External"/><Relationship Id="rId107" Type="http://schemas.openxmlformats.org/officeDocument/2006/relationships/hyperlink" Target="http://www.sports-reference.com/cfb/schools/tulane/2012.html" TargetMode="External"/><Relationship Id="rId11" Type="http://schemas.openxmlformats.org/officeDocument/2006/relationships/hyperlink" Target="http://www.sports-reference.com/cfb/schools/boston-college/2012.html" TargetMode="External"/><Relationship Id="rId32" Type="http://schemas.openxmlformats.org/officeDocument/2006/relationships/hyperlink" Target="http://www.sports-reference.com/cfb/conferences/big-12/2012.html" TargetMode="External"/><Relationship Id="rId53" Type="http://schemas.openxmlformats.org/officeDocument/2006/relationships/hyperlink" Target="http://www.sports-reference.com/cfb/schools/pittsburgh/2012.html" TargetMode="External"/><Relationship Id="rId74" Type="http://schemas.openxmlformats.org/officeDocument/2006/relationships/hyperlink" Target="http://www.sports-reference.com/cfb/conferences/big-ten/2012.html" TargetMode="External"/><Relationship Id="rId128" Type="http://schemas.openxmlformats.org/officeDocument/2006/relationships/hyperlink" Target="http://www.sports-reference.com/cfb/conferences/mac/2012.html" TargetMode="External"/><Relationship Id="rId149" Type="http://schemas.openxmlformats.org/officeDocument/2006/relationships/hyperlink" Target="http://www.sports-reference.com/cfb/schools/air-force/2012.html" TargetMode="External"/><Relationship Id="rId5" Type="http://schemas.openxmlformats.org/officeDocument/2006/relationships/hyperlink" Target="http://www.sports-reference.com/cfb/schools/north-carolina-state/2012.html" TargetMode="External"/><Relationship Id="rId95" Type="http://schemas.openxmlformats.org/officeDocument/2006/relationships/hyperlink" Target="http://www.sports-reference.com/cfb/schools/southern-mississippi/2012.html" TargetMode="External"/><Relationship Id="rId160" Type="http://schemas.openxmlformats.org/officeDocument/2006/relationships/hyperlink" Target="http://www.sports-reference.com/cfb/conferences/mwc/2012.html" TargetMode="External"/><Relationship Id="rId181" Type="http://schemas.openxmlformats.org/officeDocument/2006/relationships/hyperlink" Target="http://www.sports-reference.com/cfb/schools/arizona/2012.html" TargetMode="External"/><Relationship Id="rId216" Type="http://schemas.openxmlformats.org/officeDocument/2006/relationships/hyperlink" Target="http://www.sports-reference.com/cfb/conferences/sun-belt/2012.html" TargetMode="External"/><Relationship Id="rId237" Type="http://schemas.openxmlformats.org/officeDocument/2006/relationships/hyperlink" Target="http://www.sports-reference.com/cfb/schools/san-jose-state/2012.html" TargetMode="External"/><Relationship Id="rId22" Type="http://schemas.openxmlformats.org/officeDocument/2006/relationships/hyperlink" Target="http://www.sports-reference.com/cfb/conferences/acc/2012.html" TargetMode="External"/><Relationship Id="rId43" Type="http://schemas.openxmlformats.org/officeDocument/2006/relationships/hyperlink" Target="http://www.sports-reference.com/cfb/schools/kansas/2012.html" TargetMode="External"/><Relationship Id="rId64" Type="http://schemas.openxmlformats.org/officeDocument/2006/relationships/hyperlink" Target="http://www.sports-reference.com/cfb/conferences/big-ten/2012.html" TargetMode="External"/><Relationship Id="rId118" Type="http://schemas.openxmlformats.org/officeDocument/2006/relationships/hyperlink" Target="http://www.sports-reference.com/cfb/conferences/mac/2012.html" TargetMode="External"/><Relationship Id="rId139" Type="http://schemas.openxmlformats.org/officeDocument/2006/relationships/hyperlink" Target="http://www.sports-reference.com/cfb/schools/western-michigan/2012.html" TargetMode="External"/><Relationship Id="rId85" Type="http://schemas.openxmlformats.org/officeDocument/2006/relationships/hyperlink" Target="http://www.sports-reference.com/cfb/schools/central-florida/2012.html" TargetMode="External"/><Relationship Id="rId150" Type="http://schemas.openxmlformats.org/officeDocument/2006/relationships/hyperlink" Target="http://www.sports-reference.com/cfb/conferences/mwc/2012.html" TargetMode="External"/><Relationship Id="rId171" Type="http://schemas.openxmlformats.org/officeDocument/2006/relationships/hyperlink" Target="http://www.sports-reference.com/cfb/schools/california/2012.html" TargetMode="External"/><Relationship Id="rId192" Type="http://schemas.openxmlformats.org/officeDocument/2006/relationships/hyperlink" Target="http://www.sports-reference.com/cfb/conferences/sec/2012.html" TargetMode="External"/><Relationship Id="rId206" Type="http://schemas.openxmlformats.org/officeDocument/2006/relationships/hyperlink" Target="http://www.sports-reference.com/cfb/conferences/sec/2012.html" TargetMode="External"/><Relationship Id="rId227" Type="http://schemas.openxmlformats.org/officeDocument/2006/relationships/hyperlink" Target="http://www.sports-reference.com/cfb/schools/north-texas/2012.html" TargetMode="External"/><Relationship Id="rId248" Type="http://schemas.openxmlformats.org/officeDocument/2006/relationships/hyperlink" Target="http://www.sports-reference.com/cfb/conferences/wac/2012.html" TargetMode="External"/><Relationship Id="rId12" Type="http://schemas.openxmlformats.org/officeDocument/2006/relationships/hyperlink" Target="http://www.sports-reference.com/cfb/conferences/acc/2012.html" TargetMode="External"/><Relationship Id="rId33" Type="http://schemas.openxmlformats.org/officeDocument/2006/relationships/hyperlink" Target="http://www.sports-reference.com/cfb/schools/baylor/2012.html" TargetMode="External"/><Relationship Id="rId108" Type="http://schemas.openxmlformats.org/officeDocument/2006/relationships/hyperlink" Target="http://www.sports-reference.com/cfb/conferences/cusa/2012.html" TargetMode="External"/><Relationship Id="rId129" Type="http://schemas.openxmlformats.org/officeDocument/2006/relationships/hyperlink" Target="http://www.sports-reference.com/cfb/schools/akron/2012.html" TargetMode="External"/><Relationship Id="rId54" Type="http://schemas.openxmlformats.org/officeDocument/2006/relationships/hyperlink" Target="http://www.sports-reference.com/cfb/conferences/big-east/2012.html" TargetMode="External"/><Relationship Id="rId75" Type="http://schemas.openxmlformats.org/officeDocument/2006/relationships/hyperlink" Target="http://www.sports-reference.com/cfb/schools/michigan/2012.html" TargetMode="External"/><Relationship Id="rId96" Type="http://schemas.openxmlformats.org/officeDocument/2006/relationships/hyperlink" Target="http://www.sports-reference.com/cfb/conferences/cusa/2012.html" TargetMode="External"/><Relationship Id="rId140" Type="http://schemas.openxmlformats.org/officeDocument/2006/relationships/hyperlink" Target="http://www.sports-reference.com/cfb/conferences/mac/2012.html" TargetMode="External"/><Relationship Id="rId161" Type="http://schemas.openxmlformats.org/officeDocument/2006/relationships/hyperlink" Target="http://www.sports-reference.com/cfb/schools/hawaii/2012.html" TargetMode="External"/><Relationship Id="rId182" Type="http://schemas.openxmlformats.org/officeDocument/2006/relationships/hyperlink" Target="http://www.sports-reference.com/cfb/conferences/pac-12/2012.html" TargetMode="External"/><Relationship Id="rId217" Type="http://schemas.openxmlformats.org/officeDocument/2006/relationships/hyperlink" Target="http://www.sports-reference.com/cfb/schools/louisiana-lafayette/2012.html" TargetMode="External"/><Relationship Id="rId6" Type="http://schemas.openxmlformats.org/officeDocument/2006/relationships/hyperlink" Target="http://www.sports-reference.com/cfb/conferences/acc/2012.html" TargetMode="External"/><Relationship Id="rId238" Type="http://schemas.openxmlformats.org/officeDocument/2006/relationships/hyperlink" Target="http://www.sports-reference.com/cfb/conferences/wac/2012.html" TargetMode="External"/><Relationship Id="rId23" Type="http://schemas.openxmlformats.org/officeDocument/2006/relationships/hyperlink" Target="http://www.sports-reference.com/cfb/schools/virginia/2012.html" TargetMode="External"/><Relationship Id="rId119" Type="http://schemas.openxmlformats.org/officeDocument/2006/relationships/hyperlink" Target="http://www.sports-reference.com/cfb/schools/bowling-green-state/2012.html" TargetMode="External"/><Relationship Id="rId44" Type="http://schemas.openxmlformats.org/officeDocument/2006/relationships/hyperlink" Target="http://www.sports-reference.com/cfb/conferences/big-12/2012.html" TargetMode="External"/><Relationship Id="rId65" Type="http://schemas.openxmlformats.org/officeDocument/2006/relationships/hyperlink" Target="http://www.sports-reference.com/cfb/schools/wisconsin/2012.html" TargetMode="External"/><Relationship Id="rId86" Type="http://schemas.openxmlformats.org/officeDocument/2006/relationships/hyperlink" Target="http://www.sports-reference.com/cfb/conferences/cusa/2012.html" TargetMode="External"/><Relationship Id="rId130" Type="http://schemas.openxmlformats.org/officeDocument/2006/relationships/hyperlink" Target="http://www.sports-reference.com/cfb/conferences/mac/2012.html" TargetMode="External"/><Relationship Id="rId151" Type="http://schemas.openxmlformats.org/officeDocument/2006/relationships/hyperlink" Target="http://www.sports-reference.com/cfb/schools/nevada/2012.html" TargetMode="External"/><Relationship Id="rId172" Type="http://schemas.openxmlformats.org/officeDocument/2006/relationships/hyperlink" Target="http://www.sports-reference.com/cfb/conferences/pac-12/2012.html" TargetMode="External"/><Relationship Id="rId193" Type="http://schemas.openxmlformats.org/officeDocument/2006/relationships/hyperlink" Target="http://www.sports-reference.com/cfb/schools/vanderbilt/2012.html" TargetMode="External"/><Relationship Id="rId207" Type="http://schemas.openxmlformats.org/officeDocument/2006/relationships/hyperlink" Target="http://www.sports-reference.com/cfb/schools/mississippi-state/2012.html" TargetMode="External"/><Relationship Id="rId228" Type="http://schemas.openxmlformats.org/officeDocument/2006/relationships/hyperlink" Target="http://www.sports-reference.com/cfb/conferences/sun-belt/2012.html" TargetMode="External"/><Relationship Id="rId13" Type="http://schemas.openxmlformats.org/officeDocument/2006/relationships/hyperlink" Target="http://www.sports-reference.com/cfb/schools/north-carolina/2012.html" TargetMode="External"/><Relationship Id="rId109" Type="http://schemas.openxmlformats.org/officeDocument/2006/relationships/hyperlink" Target="http://www.sports-reference.com/cfb/schools/notre-dame/2012.html" TargetMode="External"/><Relationship Id="rId34" Type="http://schemas.openxmlformats.org/officeDocument/2006/relationships/hyperlink" Target="http://www.sports-reference.com/cfb/conferences/big-12/2012.html" TargetMode="External"/><Relationship Id="rId55" Type="http://schemas.openxmlformats.org/officeDocument/2006/relationships/hyperlink" Target="http://www.sports-reference.com/cfb/schools/connecticut/2012.html" TargetMode="External"/><Relationship Id="rId76" Type="http://schemas.openxmlformats.org/officeDocument/2006/relationships/hyperlink" Target="http://www.sports-reference.com/cfb/conferences/big-ten/2012.html" TargetMode="External"/><Relationship Id="rId97" Type="http://schemas.openxmlformats.org/officeDocument/2006/relationships/hyperlink" Target="http://www.sports-reference.com/cfb/schools/tulsa/2012.html" TargetMode="External"/><Relationship Id="rId120" Type="http://schemas.openxmlformats.org/officeDocument/2006/relationships/hyperlink" Target="http://www.sports-reference.com/cfb/conferences/mac/2012.html" TargetMode="External"/><Relationship Id="rId141" Type="http://schemas.openxmlformats.org/officeDocument/2006/relationships/hyperlink" Target="http://www.sports-reference.com/cfb/schools/eastern-michigan/2012.html" TargetMode="External"/><Relationship Id="rId7" Type="http://schemas.openxmlformats.org/officeDocument/2006/relationships/hyperlink" Target="http://www.sports-reference.com/cfb/schools/wake-forest/2012.html" TargetMode="External"/><Relationship Id="rId162" Type="http://schemas.openxmlformats.org/officeDocument/2006/relationships/hyperlink" Target="http://www.sports-reference.com/cfb/conferences/mwc/2012.html" TargetMode="External"/><Relationship Id="rId183" Type="http://schemas.openxmlformats.org/officeDocument/2006/relationships/hyperlink" Target="http://www.sports-reference.com/cfb/schools/utah/2012.html" TargetMode="External"/><Relationship Id="rId218" Type="http://schemas.openxmlformats.org/officeDocument/2006/relationships/hyperlink" Target="http://www.sports-reference.com/cfb/conferences/sun-belt/2012.html" TargetMode="External"/><Relationship Id="rId239" Type="http://schemas.openxmlformats.org/officeDocument/2006/relationships/hyperlink" Target="http://www.sports-reference.com/cfb/schools/louisiana-tech/2012.html" TargetMode="External"/><Relationship Id="rId24" Type="http://schemas.openxmlformats.org/officeDocument/2006/relationships/hyperlink" Target="http://www.sports-reference.com/cfb/conferences/acc/2012.html" TargetMode="External"/><Relationship Id="rId45" Type="http://schemas.openxmlformats.org/officeDocument/2006/relationships/hyperlink" Target="http://www.sports-reference.com/cfb/schools/louisville/2012.html" TargetMode="External"/><Relationship Id="rId66" Type="http://schemas.openxmlformats.org/officeDocument/2006/relationships/hyperlink" Target="http://www.sports-reference.com/cfb/conferences/big-ten/2012.html" TargetMode="External"/><Relationship Id="rId87" Type="http://schemas.openxmlformats.org/officeDocument/2006/relationships/hyperlink" Target="http://www.sports-reference.com/cfb/schools/east-carolina/2012.html" TargetMode="External"/><Relationship Id="rId110" Type="http://schemas.openxmlformats.org/officeDocument/2006/relationships/hyperlink" Target="http://www.sports-reference.com/cfb/conferences/independent/2012.html" TargetMode="External"/><Relationship Id="rId131" Type="http://schemas.openxmlformats.org/officeDocument/2006/relationships/hyperlink" Target="http://www.sports-reference.com/cfb/schools/northern-illinois/2012.html" TargetMode="External"/><Relationship Id="rId152" Type="http://schemas.openxmlformats.org/officeDocument/2006/relationships/hyperlink" Target="http://www.sports-reference.com/cfb/conferences/mwc/2012.html" TargetMode="External"/><Relationship Id="rId173" Type="http://schemas.openxmlformats.org/officeDocument/2006/relationships/hyperlink" Target="http://www.sports-reference.com/cfb/schools/washington-state/2012.html" TargetMode="External"/><Relationship Id="rId194" Type="http://schemas.openxmlformats.org/officeDocument/2006/relationships/hyperlink" Target="http://www.sports-reference.com/cfb/conferences/sec/2012.html" TargetMode="External"/><Relationship Id="rId208" Type="http://schemas.openxmlformats.org/officeDocument/2006/relationships/hyperlink" Target="http://www.sports-reference.com/cfb/conferences/sec/2012.html" TargetMode="External"/><Relationship Id="rId229" Type="http://schemas.openxmlformats.org/officeDocument/2006/relationships/hyperlink" Target="http://www.sports-reference.com/cfb/schools/florida-atlantic/2012.html" TargetMode="External"/><Relationship Id="rId240" Type="http://schemas.openxmlformats.org/officeDocument/2006/relationships/hyperlink" Target="http://www.sports-reference.com/cfb/conferences/wac/2012.html" TargetMode="External"/><Relationship Id="rId14" Type="http://schemas.openxmlformats.org/officeDocument/2006/relationships/hyperlink" Target="http://www.sports-reference.com/cfb/conferences/acc/2012.html" TargetMode="External"/><Relationship Id="rId35" Type="http://schemas.openxmlformats.org/officeDocument/2006/relationships/hyperlink" Target="http://www.sports-reference.com/cfb/schools/texas-tech/2012.html" TargetMode="External"/><Relationship Id="rId56" Type="http://schemas.openxmlformats.org/officeDocument/2006/relationships/hyperlink" Target="http://www.sports-reference.com/cfb/conferences/big-east/2012.html" TargetMode="External"/><Relationship Id="rId77" Type="http://schemas.openxmlformats.org/officeDocument/2006/relationships/hyperlink" Target="http://www.sports-reference.com/cfb/schools/northwestern/2012.html" TargetMode="External"/><Relationship Id="rId100" Type="http://schemas.openxmlformats.org/officeDocument/2006/relationships/hyperlink" Target="http://www.sports-reference.com/cfb/conferences/cusa/2012.html" TargetMode="External"/><Relationship Id="rId8" Type="http://schemas.openxmlformats.org/officeDocument/2006/relationships/hyperlink" Target="http://www.sports-reference.com/cfb/conferences/acc/2012.html" TargetMode="External"/><Relationship Id="rId98" Type="http://schemas.openxmlformats.org/officeDocument/2006/relationships/hyperlink" Target="http://www.sports-reference.com/cfb/conferences/cusa/2012.html" TargetMode="External"/><Relationship Id="rId121" Type="http://schemas.openxmlformats.org/officeDocument/2006/relationships/hyperlink" Target="http://www.sports-reference.com/cfb/schools/ohio/2012.html" TargetMode="External"/><Relationship Id="rId142" Type="http://schemas.openxmlformats.org/officeDocument/2006/relationships/hyperlink" Target="http://www.sports-reference.com/cfb/conferences/mac/2012.html" TargetMode="External"/><Relationship Id="rId163" Type="http://schemas.openxmlformats.org/officeDocument/2006/relationships/hyperlink" Target="http://www.sports-reference.com/cfb/schools/oregon/2012.html" TargetMode="External"/><Relationship Id="rId184" Type="http://schemas.openxmlformats.org/officeDocument/2006/relationships/hyperlink" Target="http://www.sports-reference.com/cfb/conferences/pac-12/2012.html" TargetMode="External"/><Relationship Id="rId219" Type="http://schemas.openxmlformats.org/officeDocument/2006/relationships/hyperlink" Target="http://www.sports-reference.com/cfb/schools/middle-tennessee-state/2012.html" TargetMode="External"/><Relationship Id="rId230" Type="http://schemas.openxmlformats.org/officeDocument/2006/relationships/hyperlink" Target="http://www.sports-reference.com/cfb/conferences/sun-belt/2012.html" TargetMode="External"/><Relationship Id="rId25" Type="http://schemas.openxmlformats.org/officeDocument/2006/relationships/hyperlink" Target="http://www.sports-reference.com/cfb/schools/kansas-state/2012.html" TargetMode="External"/><Relationship Id="rId46" Type="http://schemas.openxmlformats.org/officeDocument/2006/relationships/hyperlink" Target="http://www.sports-reference.com/cfb/conferences/big-east/2012.html" TargetMode="External"/><Relationship Id="rId67" Type="http://schemas.openxmlformats.org/officeDocument/2006/relationships/hyperlink" Target="http://www.sports-reference.com/cfb/schools/purdue/2012.html" TargetMode="External"/><Relationship Id="rId88" Type="http://schemas.openxmlformats.org/officeDocument/2006/relationships/hyperlink" Target="http://www.sports-reference.com/cfb/conferences/cusa/2012.html" TargetMode="External"/><Relationship Id="rId111" Type="http://schemas.openxmlformats.org/officeDocument/2006/relationships/hyperlink" Target="http://www.sports-reference.com/cfb/schools/brigham-young/2012.html" TargetMode="External"/><Relationship Id="rId132" Type="http://schemas.openxmlformats.org/officeDocument/2006/relationships/hyperlink" Target="http://www.sports-reference.com/cfb/conferences/mac/2012.html" TargetMode="External"/><Relationship Id="rId153" Type="http://schemas.openxmlformats.org/officeDocument/2006/relationships/hyperlink" Target="http://www.sports-reference.com/cfb/schools/colorado-state/2012.html" TargetMode="External"/><Relationship Id="rId174" Type="http://schemas.openxmlformats.org/officeDocument/2006/relationships/hyperlink" Target="http://www.sports-reference.com/cfb/conferences/pac-12/2012.html" TargetMode="External"/><Relationship Id="rId195" Type="http://schemas.openxmlformats.org/officeDocument/2006/relationships/hyperlink" Target="http://www.sports-reference.com/cfb/schools/missouri/2012.html" TargetMode="External"/><Relationship Id="rId209" Type="http://schemas.openxmlformats.org/officeDocument/2006/relationships/hyperlink" Target="http://www.sports-reference.com/cfb/schools/mississippi/2012.html" TargetMode="External"/><Relationship Id="rId220" Type="http://schemas.openxmlformats.org/officeDocument/2006/relationships/hyperlink" Target="http://www.sports-reference.com/cfb/conferences/sun-belt/2012.html" TargetMode="External"/><Relationship Id="rId241" Type="http://schemas.openxmlformats.org/officeDocument/2006/relationships/hyperlink" Target="http://www.sports-reference.com/cfb/schools/texas-san-antonio/2012.html" TargetMode="External"/><Relationship Id="rId15" Type="http://schemas.openxmlformats.org/officeDocument/2006/relationships/hyperlink" Target="http://www.sports-reference.com/cfb/schools/miami-fl/2012.html" TargetMode="External"/><Relationship Id="rId36" Type="http://schemas.openxmlformats.org/officeDocument/2006/relationships/hyperlink" Target="http://www.sports-reference.com/cfb/conferences/big-12/2012.html" TargetMode="External"/><Relationship Id="rId57" Type="http://schemas.openxmlformats.org/officeDocument/2006/relationships/hyperlink" Target="http://www.sports-reference.com/cfb/schools/temple/2012.html" TargetMode="External"/><Relationship Id="rId10" Type="http://schemas.openxmlformats.org/officeDocument/2006/relationships/hyperlink" Target="http://www.sports-reference.com/cfb/conferences/acc/2012.html" TargetMode="External"/><Relationship Id="rId31" Type="http://schemas.openxmlformats.org/officeDocument/2006/relationships/hyperlink" Target="http://www.sports-reference.com/cfb/schools/oklahoma-state/2012.html" TargetMode="External"/><Relationship Id="rId52" Type="http://schemas.openxmlformats.org/officeDocument/2006/relationships/hyperlink" Target="http://www.sports-reference.com/cfb/conferences/big-east/2012.html" TargetMode="External"/><Relationship Id="rId73" Type="http://schemas.openxmlformats.org/officeDocument/2006/relationships/hyperlink" Target="http://www.sports-reference.com/cfb/schools/nebraska/2012.html" TargetMode="External"/><Relationship Id="rId78" Type="http://schemas.openxmlformats.org/officeDocument/2006/relationships/hyperlink" Target="http://www.sports-reference.com/cfb/conferences/big-ten/2012.html" TargetMode="External"/><Relationship Id="rId94" Type="http://schemas.openxmlformats.org/officeDocument/2006/relationships/hyperlink" Target="http://www.sports-reference.com/cfb/conferences/cusa/2012.html" TargetMode="External"/><Relationship Id="rId99" Type="http://schemas.openxmlformats.org/officeDocument/2006/relationships/hyperlink" Target="http://www.sports-reference.com/cfb/schools/southern-methodist/2012.html" TargetMode="External"/><Relationship Id="rId101" Type="http://schemas.openxmlformats.org/officeDocument/2006/relationships/hyperlink" Target="http://www.sports-reference.com/cfb/schools/rice/2012.html" TargetMode="External"/><Relationship Id="rId122" Type="http://schemas.openxmlformats.org/officeDocument/2006/relationships/hyperlink" Target="http://www.sports-reference.com/cfb/conferences/mac/2012.html" TargetMode="External"/><Relationship Id="rId143" Type="http://schemas.openxmlformats.org/officeDocument/2006/relationships/hyperlink" Target="http://www.sports-reference.com/cfb/schools/boise-state/2012.html" TargetMode="External"/><Relationship Id="rId148" Type="http://schemas.openxmlformats.org/officeDocument/2006/relationships/hyperlink" Target="http://www.sports-reference.com/cfb/conferences/mwc/2012.html" TargetMode="External"/><Relationship Id="rId164" Type="http://schemas.openxmlformats.org/officeDocument/2006/relationships/hyperlink" Target="http://www.sports-reference.com/cfb/conferences/pac-12/2012.html" TargetMode="External"/><Relationship Id="rId169" Type="http://schemas.openxmlformats.org/officeDocument/2006/relationships/hyperlink" Target="http://www.sports-reference.com/cfb/schools/washington/2012.html" TargetMode="External"/><Relationship Id="rId185" Type="http://schemas.openxmlformats.org/officeDocument/2006/relationships/hyperlink" Target="http://www.sports-reference.com/cfb/schools/colorado/2012.html" TargetMode="External"/><Relationship Id="rId4" Type="http://schemas.openxmlformats.org/officeDocument/2006/relationships/hyperlink" Target="http://www.sports-reference.com/cfb/conferences/acc/2012.html" TargetMode="External"/><Relationship Id="rId9" Type="http://schemas.openxmlformats.org/officeDocument/2006/relationships/hyperlink" Target="http://www.sports-reference.com/cfb/schools/maryland/2012.html" TargetMode="External"/><Relationship Id="rId180" Type="http://schemas.openxmlformats.org/officeDocument/2006/relationships/hyperlink" Target="http://www.sports-reference.com/cfb/conferences/pac-12/2012.html" TargetMode="External"/><Relationship Id="rId210" Type="http://schemas.openxmlformats.org/officeDocument/2006/relationships/hyperlink" Target="http://www.sports-reference.com/cfb/conferences/sec/2012.html" TargetMode="External"/><Relationship Id="rId215" Type="http://schemas.openxmlformats.org/officeDocument/2006/relationships/hyperlink" Target="http://www.sports-reference.com/cfb/schools/arkansas-state/2012.html" TargetMode="External"/><Relationship Id="rId236" Type="http://schemas.openxmlformats.org/officeDocument/2006/relationships/hyperlink" Target="http://www.sports-reference.com/cfb/conferences/wac/2012.html" TargetMode="External"/><Relationship Id="rId26" Type="http://schemas.openxmlformats.org/officeDocument/2006/relationships/hyperlink" Target="http://www.sports-reference.com/cfb/conferences/big-12/2012.html" TargetMode="External"/><Relationship Id="rId231" Type="http://schemas.openxmlformats.org/officeDocument/2006/relationships/hyperlink" Target="http://www.sports-reference.com/cfb/schools/florida-international/2012.html" TargetMode="External"/><Relationship Id="rId47" Type="http://schemas.openxmlformats.org/officeDocument/2006/relationships/hyperlink" Target="http://www.sports-reference.com/cfb/schools/cincinnati/2012.html" TargetMode="External"/><Relationship Id="rId68" Type="http://schemas.openxmlformats.org/officeDocument/2006/relationships/hyperlink" Target="http://www.sports-reference.com/cfb/conferences/big-ten/2012.html" TargetMode="External"/><Relationship Id="rId89" Type="http://schemas.openxmlformats.org/officeDocument/2006/relationships/hyperlink" Target="http://www.sports-reference.com/cfb/schools/marshall/2012.html" TargetMode="External"/><Relationship Id="rId112" Type="http://schemas.openxmlformats.org/officeDocument/2006/relationships/hyperlink" Target="http://www.sports-reference.com/cfb/conferences/independent/2012.html" TargetMode="External"/><Relationship Id="rId133" Type="http://schemas.openxmlformats.org/officeDocument/2006/relationships/hyperlink" Target="http://www.sports-reference.com/cfb/schools/ball-state/2012.html" TargetMode="External"/><Relationship Id="rId154" Type="http://schemas.openxmlformats.org/officeDocument/2006/relationships/hyperlink" Target="http://www.sports-reference.com/cfb/conferences/mwc/2012.html" TargetMode="External"/><Relationship Id="rId175" Type="http://schemas.openxmlformats.org/officeDocument/2006/relationships/hyperlink" Target="http://www.sports-reference.com/cfb/schools/ucla/2012.html" TargetMode="External"/><Relationship Id="rId196" Type="http://schemas.openxmlformats.org/officeDocument/2006/relationships/hyperlink" Target="http://www.sports-reference.com/cfb/conferences/sec/2012.html" TargetMode="External"/><Relationship Id="rId200" Type="http://schemas.openxmlformats.org/officeDocument/2006/relationships/hyperlink" Target="http://www.sports-reference.com/cfb/conferences/sec/2012.html" TargetMode="External"/><Relationship Id="rId16" Type="http://schemas.openxmlformats.org/officeDocument/2006/relationships/hyperlink" Target="http://www.sports-reference.com/cfb/conferences/acc/2012.html" TargetMode="External"/><Relationship Id="rId221" Type="http://schemas.openxmlformats.org/officeDocument/2006/relationships/hyperlink" Target="http://www.sports-reference.com/cfb/schools/louisiana-monroe/2012.html" TargetMode="External"/><Relationship Id="rId242" Type="http://schemas.openxmlformats.org/officeDocument/2006/relationships/hyperlink" Target="http://www.sports-reference.com/cfb/conferences/wac/2012.html" TargetMode="External"/><Relationship Id="rId37" Type="http://schemas.openxmlformats.org/officeDocument/2006/relationships/hyperlink" Target="http://www.sports-reference.com/cfb/schools/texas-christian/2012.html" TargetMode="External"/><Relationship Id="rId58" Type="http://schemas.openxmlformats.org/officeDocument/2006/relationships/hyperlink" Target="http://www.sports-reference.com/cfb/conferences/big-east/2012.html" TargetMode="External"/><Relationship Id="rId79" Type="http://schemas.openxmlformats.org/officeDocument/2006/relationships/hyperlink" Target="http://www.sports-reference.com/cfb/schools/michigan-state/2012.html" TargetMode="External"/><Relationship Id="rId102" Type="http://schemas.openxmlformats.org/officeDocument/2006/relationships/hyperlink" Target="http://www.sports-reference.com/cfb/conferences/cusa/2012.html" TargetMode="External"/><Relationship Id="rId123" Type="http://schemas.openxmlformats.org/officeDocument/2006/relationships/hyperlink" Target="http://www.sports-reference.com/cfb/schools/buffalo/2012.html" TargetMode="External"/><Relationship Id="rId144" Type="http://schemas.openxmlformats.org/officeDocument/2006/relationships/hyperlink" Target="http://www.sports-reference.com/cfb/conferences/mwc/2012.html" TargetMode="External"/><Relationship Id="rId90" Type="http://schemas.openxmlformats.org/officeDocument/2006/relationships/hyperlink" Target="http://www.sports-reference.com/cfb/conferences/cusa/2012.html" TargetMode="External"/><Relationship Id="rId165" Type="http://schemas.openxmlformats.org/officeDocument/2006/relationships/hyperlink" Target="http://www.sports-reference.com/cfb/schools/stanford/2012.html" TargetMode="External"/><Relationship Id="rId186" Type="http://schemas.openxmlformats.org/officeDocument/2006/relationships/hyperlink" Target="http://www.sports-reference.com/cfb/conferences/pac-12/2012.html" TargetMode="External"/><Relationship Id="rId211" Type="http://schemas.openxmlformats.org/officeDocument/2006/relationships/hyperlink" Target="http://www.sports-reference.com/cfb/schools/arkansas/2012.html" TargetMode="External"/><Relationship Id="rId232" Type="http://schemas.openxmlformats.org/officeDocument/2006/relationships/hyperlink" Target="http://www.sports-reference.com/cfb/conferences/sun-belt/2012.html" TargetMode="External"/><Relationship Id="rId27" Type="http://schemas.openxmlformats.org/officeDocument/2006/relationships/hyperlink" Target="http://www.sports-reference.com/cfb/schools/oklahoma/2012.html" TargetMode="External"/><Relationship Id="rId48" Type="http://schemas.openxmlformats.org/officeDocument/2006/relationships/hyperlink" Target="http://www.sports-reference.com/cfb/conferences/big-east/2012.html" TargetMode="External"/><Relationship Id="rId69" Type="http://schemas.openxmlformats.org/officeDocument/2006/relationships/hyperlink" Target="http://www.sports-reference.com/cfb/schools/indiana/2012.html" TargetMode="External"/><Relationship Id="rId113" Type="http://schemas.openxmlformats.org/officeDocument/2006/relationships/hyperlink" Target="http://www.sports-reference.com/cfb/schools/navy/2012.html" TargetMode="External"/><Relationship Id="rId134" Type="http://schemas.openxmlformats.org/officeDocument/2006/relationships/hyperlink" Target="http://www.sports-reference.com/cfb/conferences/mac/2012.html" TargetMode="External"/><Relationship Id="rId80" Type="http://schemas.openxmlformats.org/officeDocument/2006/relationships/hyperlink" Target="http://www.sports-reference.com/cfb/conferences/big-ten/2012.html" TargetMode="External"/><Relationship Id="rId155" Type="http://schemas.openxmlformats.org/officeDocument/2006/relationships/hyperlink" Target="http://www.sports-reference.com/cfb/schools/wyoming/2012.html" TargetMode="External"/><Relationship Id="rId176" Type="http://schemas.openxmlformats.org/officeDocument/2006/relationships/hyperlink" Target="http://www.sports-reference.com/cfb/conferences/pac-12/2012.html" TargetMode="External"/><Relationship Id="rId197" Type="http://schemas.openxmlformats.org/officeDocument/2006/relationships/hyperlink" Target="http://www.sports-reference.com/cfb/schools/tennessee/2012.html" TargetMode="External"/><Relationship Id="rId201" Type="http://schemas.openxmlformats.org/officeDocument/2006/relationships/hyperlink" Target="http://www.sports-reference.com/cfb/schools/alabama/2012.html" TargetMode="External"/><Relationship Id="rId222" Type="http://schemas.openxmlformats.org/officeDocument/2006/relationships/hyperlink" Target="http://www.sports-reference.com/cfb/conferences/sun-belt/2012.html" TargetMode="External"/><Relationship Id="rId243" Type="http://schemas.openxmlformats.org/officeDocument/2006/relationships/hyperlink" Target="http://www.sports-reference.com/cfb/schools/texas-state/2012.html" TargetMode="External"/><Relationship Id="rId17" Type="http://schemas.openxmlformats.org/officeDocument/2006/relationships/hyperlink" Target="http://www.sports-reference.com/cfb/schools/georgia-tech/2012.html" TargetMode="External"/><Relationship Id="rId38" Type="http://schemas.openxmlformats.org/officeDocument/2006/relationships/hyperlink" Target="http://www.sports-reference.com/cfb/conferences/big-12/2012.html" TargetMode="External"/><Relationship Id="rId59" Type="http://schemas.openxmlformats.org/officeDocument/2006/relationships/hyperlink" Target="http://www.sports-reference.com/cfb/schools/south-florida/2012.html" TargetMode="External"/><Relationship Id="rId103" Type="http://schemas.openxmlformats.org/officeDocument/2006/relationships/hyperlink" Target="http://www.sports-reference.com/cfb/schools/houston/2012.html" TargetMode="External"/><Relationship Id="rId124" Type="http://schemas.openxmlformats.org/officeDocument/2006/relationships/hyperlink" Target="http://www.sports-reference.com/cfb/conferences/mac/2012.html" TargetMode="External"/><Relationship Id="rId70" Type="http://schemas.openxmlformats.org/officeDocument/2006/relationships/hyperlink" Target="http://www.sports-reference.com/cfb/conferences/big-ten/2012.html" TargetMode="External"/><Relationship Id="rId91" Type="http://schemas.openxmlformats.org/officeDocument/2006/relationships/hyperlink" Target="http://www.sports-reference.com/cfb/schools/memphis/2012.html" TargetMode="External"/><Relationship Id="rId145" Type="http://schemas.openxmlformats.org/officeDocument/2006/relationships/hyperlink" Target="http://www.sports-reference.com/cfb/schools/fresno-state/2012.html" TargetMode="External"/><Relationship Id="rId166" Type="http://schemas.openxmlformats.org/officeDocument/2006/relationships/hyperlink" Target="http://www.sports-reference.com/cfb/conferences/pac-12/2012.html" TargetMode="External"/><Relationship Id="rId187" Type="http://schemas.openxmlformats.org/officeDocument/2006/relationships/hyperlink" Target="http://www.sports-reference.com/cfb/schools/georgia/2012.html" TargetMode="External"/><Relationship Id="rId1" Type="http://schemas.openxmlformats.org/officeDocument/2006/relationships/hyperlink" Target="http://www.sports-reference.com/cfb/schools/florida-state/2012.html" TargetMode="External"/><Relationship Id="rId212" Type="http://schemas.openxmlformats.org/officeDocument/2006/relationships/hyperlink" Target="http://www.sports-reference.com/cfb/conferences/sec/2012.html" TargetMode="External"/><Relationship Id="rId233" Type="http://schemas.openxmlformats.org/officeDocument/2006/relationships/hyperlink" Target="http://www.sports-reference.com/cfb/schools/south-alabama/2012.html" TargetMode="External"/><Relationship Id="rId28" Type="http://schemas.openxmlformats.org/officeDocument/2006/relationships/hyperlink" Target="http://www.sports-reference.com/cfb/conferences/big-12/2012.html" TargetMode="External"/><Relationship Id="rId49" Type="http://schemas.openxmlformats.org/officeDocument/2006/relationships/hyperlink" Target="http://www.sports-reference.com/cfb/schools/rutgers/2012.html" TargetMode="External"/><Relationship Id="rId114" Type="http://schemas.openxmlformats.org/officeDocument/2006/relationships/hyperlink" Target="http://www.sports-reference.com/cfb/conferences/independent/2012.html" TargetMode="External"/><Relationship Id="rId60" Type="http://schemas.openxmlformats.org/officeDocument/2006/relationships/hyperlink" Target="http://www.sports-reference.com/cfb/conferences/big-east/2012.html" TargetMode="External"/><Relationship Id="rId81" Type="http://schemas.openxmlformats.org/officeDocument/2006/relationships/hyperlink" Target="http://www.sports-reference.com/cfb/schools/minnesota/2012.html" TargetMode="External"/><Relationship Id="rId135" Type="http://schemas.openxmlformats.org/officeDocument/2006/relationships/hyperlink" Target="http://www.sports-reference.com/cfb/schools/toledo/2012.html" TargetMode="External"/><Relationship Id="rId156" Type="http://schemas.openxmlformats.org/officeDocument/2006/relationships/hyperlink" Target="http://www.sports-reference.com/cfb/conferences/mwc/2012.html" TargetMode="External"/><Relationship Id="rId177" Type="http://schemas.openxmlformats.org/officeDocument/2006/relationships/hyperlink" Target="http://www.sports-reference.com/cfb/schools/arizona-state/2012.html" TargetMode="External"/><Relationship Id="rId198" Type="http://schemas.openxmlformats.org/officeDocument/2006/relationships/hyperlink" Target="http://www.sports-reference.com/cfb/conferences/sec/2012.html" TargetMode="External"/><Relationship Id="rId202" Type="http://schemas.openxmlformats.org/officeDocument/2006/relationships/hyperlink" Target="http://www.sports-reference.com/cfb/conferences/sec/2012.html" TargetMode="External"/><Relationship Id="rId223" Type="http://schemas.openxmlformats.org/officeDocument/2006/relationships/hyperlink" Target="http://www.sports-reference.com/cfb/schools/western-kentucky/2012.html" TargetMode="External"/><Relationship Id="rId244" Type="http://schemas.openxmlformats.org/officeDocument/2006/relationships/hyperlink" Target="http://www.sports-reference.com/cfb/conferences/wac/2012.html" TargetMode="External"/><Relationship Id="rId18" Type="http://schemas.openxmlformats.org/officeDocument/2006/relationships/hyperlink" Target="http://www.sports-reference.com/cfb/conferences/acc/2012.html" TargetMode="External"/><Relationship Id="rId39" Type="http://schemas.openxmlformats.org/officeDocument/2006/relationships/hyperlink" Target="http://www.sports-reference.com/cfb/schools/west-virginia/2012.html" TargetMode="External"/><Relationship Id="rId50" Type="http://schemas.openxmlformats.org/officeDocument/2006/relationships/hyperlink" Target="http://www.sports-reference.com/cfb/conferences/big-east/2012.html" TargetMode="External"/><Relationship Id="rId104" Type="http://schemas.openxmlformats.org/officeDocument/2006/relationships/hyperlink" Target="http://www.sports-reference.com/cfb/conferences/cusa/2012.html" TargetMode="External"/><Relationship Id="rId125" Type="http://schemas.openxmlformats.org/officeDocument/2006/relationships/hyperlink" Target="http://www.sports-reference.com/cfb/schools/miami-oh/2012.html" TargetMode="External"/><Relationship Id="rId146" Type="http://schemas.openxmlformats.org/officeDocument/2006/relationships/hyperlink" Target="http://www.sports-reference.com/cfb/conferences/mwc/2012.html" TargetMode="External"/><Relationship Id="rId167" Type="http://schemas.openxmlformats.org/officeDocument/2006/relationships/hyperlink" Target="http://www.sports-reference.com/cfb/schools/oregon-state/2012.html" TargetMode="External"/><Relationship Id="rId188" Type="http://schemas.openxmlformats.org/officeDocument/2006/relationships/hyperlink" Target="http://www.sports-reference.com/cfb/conferences/sec/2012.html" TargetMode="External"/><Relationship Id="rId71" Type="http://schemas.openxmlformats.org/officeDocument/2006/relationships/hyperlink" Target="http://www.sports-reference.com/cfb/schools/illinois/2012.html" TargetMode="External"/><Relationship Id="rId92" Type="http://schemas.openxmlformats.org/officeDocument/2006/relationships/hyperlink" Target="http://www.sports-reference.com/cfb/conferences/cusa/2012.html" TargetMode="External"/><Relationship Id="rId213" Type="http://schemas.openxmlformats.org/officeDocument/2006/relationships/hyperlink" Target="http://www.sports-reference.com/cfb/schools/auburn/2012.html" TargetMode="External"/><Relationship Id="rId234" Type="http://schemas.openxmlformats.org/officeDocument/2006/relationships/hyperlink" Target="http://www.sports-reference.com/cfb/conferences/sun-belt/2012.html" TargetMode="External"/><Relationship Id="rId2" Type="http://schemas.openxmlformats.org/officeDocument/2006/relationships/hyperlink" Target="http://www.sports-reference.com/cfb/conferences/acc/2012.html" TargetMode="External"/><Relationship Id="rId29" Type="http://schemas.openxmlformats.org/officeDocument/2006/relationships/hyperlink" Target="http://www.sports-reference.com/cfb/schools/texas/2012.html" TargetMode="External"/><Relationship Id="rId40" Type="http://schemas.openxmlformats.org/officeDocument/2006/relationships/hyperlink" Target="http://www.sports-reference.com/cfb/conferences/big-12/2012.html" TargetMode="External"/><Relationship Id="rId115" Type="http://schemas.openxmlformats.org/officeDocument/2006/relationships/hyperlink" Target="http://www.sports-reference.com/cfb/schools/army/2012.html" TargetMode="External"/><Relationship Id="rId136" Type="http://schemas.openxmlformats.org/officeDocument/2006/relationships/hyperlink" Target="http://www.sports-reference.com/cfb/conferences/mac/2012.html" TargetMode="External"/><Relationship Id="rId157" Type="http://schemas.openxmlformats.org/officeDocument/2006/relationships/hyperlink" Target="http://www.sports-reference.com/cfb/schools/nevada-las-vegas/2012.html" TargetMode="External"/><Relationship Id="rId178" Type="http://schemas.openxmlformats.org/officeDocument/2006/relationships/hyperlink" Target="http://www.sports-reference.com/cfb/conferences/pac-12/2012.html" TargetMode="External"/><Relationship Id="rId61" Type="http://schemas.openxmlformats.org/officeDocument/2006/relationships/hyperlink" Target="http://www.sports-reference.com/cfb/schools/ohio-state/2012.html" TargetMode="External"/><Relationship Id="rId82" Type="http://schemas.openxmlformats.org/officeDocument/2006/relationships/hyperlink" Target="http://www.sports-reference.com/cfb/conferences/big-ten/2012.html" TargetMode="External"/><Relationship Id="rId199" Type="http://schemas.openxmlformats.org/officeDocument/2006/relationships/hyperlink" Target="http://www.sports-reference.com/cfb/schools/kentucky/2012.html" TargetMode="External"/><Relationship Id="rId203" Type="http://schemas.openxmlformats.org/officeDocument/2006/relationships/hyperlink" Target="http://www.sports-reference.com/cfb/schools/texas-am/2012.html" TargetMode="External"/><Relationship Id="rId19" Type="http://schemas.openxmlformats.org/officeDocument/2006/relationships/hyperlink" Target="http://www.sports-reference.com/cfb/schools/virginia-tech/2012.html" TargetMode="External"/><Relationship Id="rId224" Type="http://schemas.openxmlformats.org/officeDocument/2006/relationships/hyperlink" Target="http://www.sports-reference.com/cfb/conferences/sun-belt/2012.html" TargetMode="External"/><Relationship Id="rId245" Type="http://schemas.openxmlformats.org/officeDocument/2006/relationships/hyperlink" Target="http://www.sports-reference.com/cfb/schools/idaho/2012.html" TargetMode="External"/><Relationship Id="rId30" Type="http://schemas.openxmlformats.org/officeDocument/2006/relationships/hyperlink" Target="http://www.sports-reference.com/cfb/conferences/big-12/2012.html" TargetMode="External"/><Relationship Id="rId105" Type="http://schemas.openxmlformats.org/officeDocument/2006/relationships/hyperlink" Target="http://www.sports-reference.com/cfb/schools/texas-el-paso/2012.html" TargetMode="External"/><Relationship Id="rId126" Type="http://schemas.openxmlformats.org/officeDocument/2006/relationships/hyperlink" Target="http://www.sports-reference.com/cfb/conferences/mac/2012.html" TargetMode="External"/><Relationship Id="rId147" Type="http://schemas.openxmlformats.org/officeDocument/2006/relationships/hyperlink" Target="http://www.sports-reference.com/cfb/schools/san-diego-state/2012.html" TargetMode="External"/><Relationship Id="rId168" Type="http://schemas.openxmlformats.org/officeDocument/2006/relationships/hyperlink" Target="http://www.sports-reference.com/cfb/conferences/pac-12/2012.html" TargetMode="External"/><Relationship Id="rId51" Type="http://schemas.openxmlformats.org/officeDocument/2006/relationships/hyperlink" Target="http://www.sports-reference.com/cfb/schools/syracuse/2012.html" TargetMode="External"/><Relationship Id="rId72" Type="http://schemas.openxmlformats.org/officeDocument/2006/relationships/hyperlink" Target="http://www.sports-reference.com/cfb/conferences/big-ten/2012.html" TargetMode="External"/><Relationship Id="rId93" Type="http://schemas.openxmlformats.org/officeDocument/2006/relationships/hyperlink" Target="http://www.sports-reference.com/cfb/schools/alabama-birmingham/2012.html" TargetMode="External"/><Relationship Id="rId189" Type="http://schemas.openxmlformats.org/officeDocument/2006/relationships/hyperlink" Target="http://www.sports-reference.com/cfb/schools/florida/2012.html" TargetMode="External"/><Relationship Id="rId3" Type="http://schemas.openxmlformats.org/officeDocument/2006/relationships/hyperlink" Target="http://www.sports-reference.com/cfb/schools/clemson/2012.html" TargetMode="External"/><Relationship Id="rId214" Type="http://schemas.openxmlformats.org/officeDocument/2006/relationships/hyperlink" Target="http://www.sports-reference.com/cfb/conferences/sec/2012.html" TargetMode="External"/><Relationship Id="rId235" Type="http://schemas.openxmlformats.org/officeDocument/2006/relationships/hyperlink" Target="http://www.sports-reference.com/cfb/schools/utah-state/2012.html" TargetMode="External"/><Relationship Id="rId116" Type="http://schemas.openxmlformats.org/officeDocument/2006/relationships/hyperlink" Target="http://www.sports-reference.com/cfb/conferences/independent/2012.html" TargetMode="External"/><Relationship Id="rId137" Type="http://schemas.openxmlformats.org/officeDocument/2006/relationships/hyperlink" Target="http://www.sports-reference.com/cfb/schools/central-michigan/2012.html" TargetMode="External"/><Relationship Id="rId158" Type="http://schemas.openxmlformats.org/officeDocument/2006/relationships/hyperlink" Target="http://www.sports-reference.com/cfb/conferences/mwc/2012.html" TargetMode="External"/><Relationship Id="rId20" Type="http://schemas.openxmlformats.org/officeDocument/2006/relationships/hyperlink" Target="http://www.sports-reference.com/cfb/conferences/acc/2012.html" TargetMode="External"/><Relationship Id="rId41" Type="http://schemas.openxmlformats.org/officeDocument/2006/relationships/hyperlink" Target="http://www.sports-reference.com/cfb/schools/iowa-state/2012.html" TargetMode="External"/><Relationship Id="rId62" Type="http://schemas.openxmlformats.org/officeDocument/2006/relationships/hyperlink" Target="http://www.sports-reference.com/cfb/conferences/big-ten/2012.html" TargetMode="External"/><Relationship Id="rId83" Type="http://schemas.openxmlformats.org/officeDocument/2006/relationships/hyperlink" Target="http://www.sports-reference.com/cfb/schools/iowa/2012.html" TargetMode="External"/><Relationship Id="rId179" Type="http://schemas.openxmlformats.org/officeDocument/2006/relationships/hyperlink" Target="http://www.sports-reference.com/cfb/schools/southern-california/2012.html" TargetMode="External"/><Relationship Id="rId190" Type="http://schemas.openxmlformats.org/officeDocument/2006/relationships/hyperlink" Target="http://www.sports-reference.com/cfb/conferences/sec/2012.html" TargetMode="External"/><Relationship Id="rId204" Type="http://schemas.openxmlformats.org/officeDocument/2006/relationships/hyperlink" Target="http://www.sports-reference.com/cfb/conferences/sec/2012.html" TargetMode="External"/><Relationship Id="rId225" Type="http://schemas.openxmlformats.org/officeDocument/2006/relationships/hyperlink" Target="http://www.sports-reference.com/cfb/schools/troy/2012.html" TargetMode="External"/><Relationship Id="rId246" Type="http://schemas.openxmlformats.org/officeDocument/2006/relationships/hyperlink" Target="http://www.sports-reference.com/cfb/conferences/wac/2012.html" TargetMode="External"/><Relationship Id="rId106" Type="http://schemas.openxmlformats.org/officeDocument/2006/relationships/hyperlink" Target="http://www.sports-reference.com/cfb/conferences/cusa/2012.html" TargetMode="External"/><Relationship Id="rId127" Type="http://schemas.openxmlformats.org/officeDocument/2006/relationships/hyperlink" Target="http://www.sports-reference.com/cfb/schools/massachusetts/2012.html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ports-reference.com/cfb/schools/ohio/2011.html" TargetMode="External"/><Relationship Id="rId21" Type="http://schemas.openxmlformats.org/officeDocument/2006/relationships/hyperlink" Target="http://www.sports-reference.com/cfb/schools/miami-fl/2011.html" TargetMode="External"/><Relationship Id="rId42" Type="http://schemas.openxmlformats.org/officeDocument/2006/relationships/hyperlink" Target="http://www.sports-reference.com/cfb/conferences/big-12/2011.html" TargetMode="External"/><Relationship Id="rId63" Type="http://schemas.openxmlformats.org/officeDocument/2006/relationships/hyperlink" Target="http://www.sports-reference.com/cfb/schools/penn-state/2011.html" TargetMode="External"/><Relationship Id="rId84" Type="http://schemas.openxmlformats.org/officeDocument/2006/relationships/hyperlink" Target="http://www.sports-reference.com/cfb/conferences/big-ten/2011.html" TargetMode="External"/><Relationship Id="rId138" Type="http://schemas.openxmlformats.org/officeDocument/2006/relationships/hyperlink" Target="http://www.sports-reference.com/cfb/conferences/mac/2011.html" TargetMode="External"/><Relationship Id="rId159" Type="http://schemas.openxmlformats.org/officeDocument/2006/relationships/hyperlink" Target="http://www.sports-reference.com/cfb/schools/oregon/2011.html" TargetMode="External"/><Relationship Id="rId170" Type="http://schemas.openxmlformats.org/officeDocument/2006/relationships/hyperlink" Target="http://www.sports-reference.com/cfb/conferences/pac-12/2011.html" TargetMode="External"/><Relationship Id="rId191" Type="http://schemas.openxmlformats.org/officeDocument/2006/relationships/hyperlink" Target="http://www.sports-reference.com/cfb/schools/kentucky/2011.html" TargetMode="External"/><Relationship Id="rId205" Type="http://schemas.openxmlformats.org/officeDocument/2006/relationships/hyperlink" Target="http://www.sports-reference.com/cfb/schools/mississippi/2011.html" TargetMode="External"/><Relationship Id="rId226" Type="http://schemas.openxmlformats.org/officeDocument/2006/relationships/hyperlink" Target="http://www.sports-reference.com/cfb/conferences/wac/2011.html" TargetMode="External"/><Relationship Id="rId107" Type="http://schemas.openxmlformats.org/officeDocument/2006/relationships/hyperlink" Target="http://www.sports-reference.com/cfb/schools/tulane/2011.html" TargetMode="External"/><Relationship Id="rId11" Type="http://schemas.openxmlformats.org/officeDocument/2006/relationships/hyperlink" Target="http://www.sports-reference.com/cfb/schools/maryland/2011.html" TargetMode="External"/><Relationship Id="rId32" Type="http://schemas.openxmlformats.org/officeDocument/2006/relationships/hyperlink" Target="http://www.sports-reference.com/cfb/conferences/big-12/2011.html" TargetMode="External"/><Relationship Id="rId53" Type="http://schemas.openxmlformats.org/officeDocument/2006/relationships/hyperlink" Target="http://www.sports-reference.com/cfb/schools/pittsburgh/2011.html" TargetMode="External"/><Relationship Id="rId74" Type="http://schemas.openxmlformats.org/officeDocument/2006/relationships/hyperlink" Target="http://www.sports-reference.com/cfb/conferences/big-ten/2011.html" TargetMode="External"/><Relationship Id="rId128" Type="http://schemas.openxmlformats.org/officeDocument/2006/relationships/hyperlink" Target="http://www.sports-reference.com/cfb/conferences/mac/2011.html" TargetMode="External"/><Relationship Id="rId149" Type="http://schemas.openxmlformats.org/officeDocument/2006/relationships/hyperlink" Target="http://www.sports-reference.com/cfb/schools/san-diego-state/2011.html" TargetMode="External"/><Relationship Id="rId5" Type="http://schemas.openxmlformats.org/officeDocument/2006/relationships/hyperlink" Target="http://www.sports-reference.com/cfb/schools/wake-forest/2011.html" TargetMode="External"/><Relationship Id="rId95" Type="http://schemas.openxmlformats.org/officeDocument/2006/relationships/hyperlink" Target="http://www.sports-reference.com/cfb/schools/memphis/2011.html" TargetMode="External"/><Relationship Id="rId160" Type="http://schemas.openxmlformats.org/officeDocument/2006/relationships/hyperlink" Target="http://www.sports-reference.com/cfb/conferences/pac-12/2011.html" TargetMode="External"/><Relationship Id="rId181" Type="http://schemas.openxmlformats.org/officeDocument/2006/relationships/hyperlink" Target="http://www.sports-reference.com/cfb/schools/colorado/2011.html" TargetMode="External"/><Relationship Id="rId216" Type="http://schemas.openxmlformats.org/officeDocument/2006/relationships/hyperlink" Target="http://www.sports-reference.com/cfb/conferences/sun-belt/2011.html" TargetMode="External"/><Relationship Id="rId237" Type="http://schemas.openxmlformats.org/officeDocument/2006/relationships/hyperlink" Target="http://www.sports-reference.com/cfb/schools/new-mexico-state/2011.html" TargetMode="External"/><Relationship Id="rId22" Type="http://schemas.openxmlformats.org/officeDocument/2006/relationships/hyperlink" Target="http://www.sports-reference.com/cfb/conferences/acc/2011.html" TargetMode="External"/><Relationship Id="rId43" Type="http://schemas.openxmlformats.org/officeDocument/2006/relationships/hyperlink" Target="http://www.sports-reference.com/cfb/schools/kansas/2011.html" TargetMode="External"/><Relationship Id="rId64" Type="http://schemas.openxmlformats.org/officeDocument/2006/relationships/hyperlink" Target="http://www.sports-reference.com/cfb/conferences/big-ten/2011.html" TargetMode="External"/><Relationship Id="rId118" Type="http://schemas.openxmlformats.org/officeDocument/2006/relationships/hyperlink" Target="http://www.sports-reference.com/cfb/conferences/mac/2011.html" TargetMode="External"/><Relationship Id="rId139" Type="http://schemas.openxmlformats.org/officeDocument/2006/relationships/hyperlink" Target="http://www.sports-reference.com/cfb/schools/eastern-michigan/2011.html" TargetMode="External"/><Relationship Id="rId85" Type="http://schemas.openxmlformats.org/officeDocument/2006/relationships/hyperlink" Target="http://www.sports-reference.com/cfb/schools/southern-mississippi/2011.html" TargetMode="External"/><Relationship Id="rId150" Type="http://schemas.openxmlformats.org/officeDocument/2006/relationships/hyperlink" Target="http://www.sports-reference.com/cfb/conferences/mwc/2011.html" TargetMode="External"/><Relationship Id="rId171" Type="http://schemas.openxmlformats.org/officeDocument/2006/relationships/hyperlink" Target="http://www.sports-reference.com/cfb/schools/southern-california/2011.html" TargetMode="External"/><Relationship Id="rId192" Type="http://schemas.openxmlformats.org/officeDocument/2006/relationships/hyperlink" Target="http://www.sports-reference.com/cfb/conferences/sec/2011.html" TargetMode="External"/><Relationship Id="rId206" Type="http://schemas.openxmlformats.org/officeDocument/2006/relationships/hyperlink" Target="http://www.sports-reference.com/cfb/conferences/sec/2011.html" TargetMode="External"/><Relationship Id="rId227" Type="http://schemas.openxmlformats.org/officeDocument/2006/relationships/hyperlink" Target="http://www.sports-reference.com/cfb/schools/nevada/2011.html" TargetMode="External"/><Relationship Id="rId12" Type="http://schemas.openxmlformats.org/officeDocument/2006/relationships/hyperlink" Target="http://www.sports-reference.com/cfb/conferences/acc/2011.html" TargetMode="External"/><Relationship Id="rId33" Type="http://schemas.openxmlformats.org/officeDocument/2006/relationships/hyperlink" Target="http://www.sports-reference.com/cfb/schools/missouri/2011.html" TargetMode="External"/><Relationship Id="rId108" Type="http://schemas.openxmlformats.org/officeDocument/2006/relationships/hyperlink" Target="http://www.sports-reference.com/cfb/conferences/cusa/2011.html" TargetMode="External"/><Relationship Id="rId129" Type="http://schemas.openxmlformats.org/officeDocument/2006/relationships/hyperlink" Target="http://www.sports-reference.com/cfb/schools/akron/2011.html" TargetMode="External"/><Relationship Id="rId54" Type="http://schemas.openxmlformats.org/officeDocument/2006/relationships/hyperlink" Target="http://www.sports-reference.com/cfb/conferences/big-east/2011.html" TargetMode="External"/><Relationship Id="rId75" Type="http://schemas.openxmlformats.org/officeDocument/2006/relationships/hyperlink" Target="http://www.sports-reference.com/cfb/schools/michigan/2011.html" TargetMode="External"/><Relationship Id="rId96" Type="http://schemas.openxmlformats.org/officeDocument/2006/relationships/hyperlink" Target="http://www.sports-reference.com/cfb/conferences/cusa/2011.html" TargetMode="External"/><Relationship Id="rId140" Type="http://schemas.openxmlformats.org/officeDocument/2006/relationships/hyperlink" Target="http://www.sports-reference.com/cfb/conferences/mac/2011.html" TargetMode="External"/><Relationship Id="rId161" Type="http://schemas.openxmlformats.org/officeDocument/2006/relationships/hyperlink" Target="http://www.sports-reference.com/cfb/schools/stanford/2011.html" TargetMode="External"/><Relationship Id="rId182" Type="http://schemas.openxmlformats.org/officeDocument/2006/relationships/hyperlink" Target="http://www.sports-reference.com/cfb/conferences/pac-12/2011.html" TargetMode="External"/><Relationship Id="rId217" Type="http://schemas.openxmlformats.org/officeDocument/2006/relationships/hyperlink" Target="http://www.sports-reference.com/cfb/schools/louisiana-monroe/2011.html" TargetMode="External"/><Relationship Id="rId6" Type="http://schemas.openxmlformats.org/officeDocument/2006/relationships/hyperlink" Target="http://www.sports-reference.com/cfb/conferences/acc/2011.html" TargetMode="External"/><Relationship Id="rId238" Type="http://schemas.openxmlformats.org/officeDocument/2006/relationships/hyperlink" Target="http://www.sports-reference.com/cfb/conferences/wac/2011.html" TargetMode="External"/><Relationship Id="rId23" Type="http://schemas.openxmlformats.org/officeDocument/2006/relationships/hyperlink" Target="http://www.sports-reference.com/cfb/schools/duke/2011.html" TargetMode="External"/><Relationship Id="rId119" Type="http://schemas.openxmlformats.org/officeDocument/2006/relationships/hyperlink" Target="http://www.sports-reference.com/cfb/schools/temple/2011.html" TargetMode="External"/><Relationship Id="rId44" Type="http://schemas.openxmlformats.org/officeDocument/2006/relationships/hyperlink" Target="http://www.sports-reference.com/cfb/conferences/big-12/2011.html" TargetMode="External"/><Relationship Id="rId65" Type="http://schemas.openxmlformats.org/officeDocument/2006/relationships/hyperlink" Target="http://www.sports-reference.com/cfb/schools/purdue/2011.html" TargetMode="External"/><Relationship Id="rId86" Type="http://schemas.openxmlformats.org/officeDocument/2006/relationships/hyperlink" Target="http://www.sports-reference.com/cfb/conferences/cusa/2011.html" TargetMode="External"/><Relationship Id="rId130" Type="http://schemas.openxmlformats.org/officeDocument/2006/relationships/hyperlink" Target="http://www.sports-reference.com/cfb/conferences/mac/2011.html" TargetMode="External"/><Relationship Id="rId151" Type="http://schemas.openxmlformats.org/officeDocument/2006/relationships/hyperlink" Target="http://www.sports-reference.com/cfb/schools/air-force/2011.html" TargetMode="External"/><Relationship Id="rId172" Type="http://schemas.openxmlformats.org/officeDocument/2006/relationships/hyperlink" Target="http://www.sports-reference.com/cfb/conferences/pac-12/2011.html" TargetMode="External"/><Relationship Id="rId193" Type="http://schemas.openxmlformats.org/officeDocument/2006/relationships/hyperlink" Target="http://www.sports-reference.com/cfb/schools/tennessee/2011.html" TargetMode="External"/><Relationship Id="rId207" Type="http://schemas.openxmlformats.org/officeDocument/2006/relationships/hyperlink" Target="http://www.sports-reference.com/cfb/schools/arkansas-state/2011.html" TargetMode="External"/><Relationship Id="rId228" Type="http://schemas.openxmlformats.org/officeDocument/2006/relationships/hyperlink" Target="http://www.sports-reference.com/cfb/conferences/wac/2011.html" TargetMode="External"/><Relationship Id="rId13" Type="http://schemas.openxmlformats.org/officeDocument/2006/relationships/hyperlink" Target="http://www.sports-reference.com/cfb/schools/virginia-tech/2011.html" TargetMode="External"/><Relationship Id="rId109" Type="http://schemas.openxmlformats.org/officeDocument/2006/relationships/hyperlink" Target="http://www.sports-reference.com/cfb/schools/brigham-young/2011.html" TargetMode="External"/><Relationship Id="rId34" Type="http://schemas.openxmlformats.org/officeDocument/2006/relationships/hyperlink" Target="http://www.sports-reference.com/cfb/conferences/big-12/2011.html" TargetMode="External"/><Relationship Id="rId55" Type="http://schemas.openxmlformats.org/officeDocument/2006/relationships/hyperlink" Target="http://www.sports-reference.com/cfb/schools/connecticut/2011.html" TargetMode="External"/><Relationship Id="rId76" Type="http://schemas.openxmlformats.org/officeDocument/2006/relationships/hyperlink" Target="http://www.sports-reference.com/cfb/conferences/big-ten/2011.html" TargetMode="External"/><Relationship Id="rId97" Type="http://schemas.openxmlformats.org/officeDocument/2006/relationships/hyperlink" Target="http://www.sports-reference.com/cfb/schools/houston/2011.html" TargetMode="External"/><Relationship Id="rId120" Type="http://schemas.openxmlformats.org/officeDocument/2006/relationships/hyperlink" Target="http://www.sports-reference.com/cfb/conferences/mac/2011.html" TargetMode="External"/><Relationship Id="rId141" Type="http://schemas.openxmlformats.org/officeDocument/2006/relationships/hyperlink" Target="http://www.sports-reference.com/cfb/schools/central-michigan/2011.html" TargetMode="External"/><Relationship Id="rId7" Type="http://schemas.openxmlformats.org/officeDocument/2006/relationships/hyperlink" Target="http://www.sports-reference.com/cfb/schools/north-carolina-state/2011.html" TargetMode="External"/><Relationship Id="rId162" Type="http://schemas.openxmlformats.org/officeDocument/2006/relationships/hyperlink" Target="http://www.sports-reference.com/cfb/conferences/pac-12/2011.html" TargetMode="External"/><Relationship Id="rId183" Type="http://schemas.openxmlformats.org/officeDocument/2006/relationships/hyperlink" Target="http://www.sports-reference.com/cfb/schools/georgia/2011.html" TargetMode="External"/><Relationship Id="rId218" Type="http://schemas.openxmlformats.org/officeDocument/2006/relationships/hyperlink" Target="http://www.sports-reference.com/cfb/conferences/sun-belt/2011.html" TargetMode="External"/><Relationship Id="rId239" Type="http://schemas.openxmlformats.org/officeDocument/2006/relationships/hyperlink" Target="http://www.sports-reference.com/cfb/schools/idaho/2011.html" TargetMode="External"/><Relationship Id="rId24" Type="http://schemas.openxmlformats.org/officeDocument/2006/relationships/hyperlink" Target="http://www.sports-reference.com/cfb/conferences/acc/2011.html" TargetMode="External"/><Relationship Id="rId45" Type="http://schemas.openxmlformats.org/officeDocument/2006/relationships/hyperlink" Target="http://www.sports-reference.com/cfb/schools/cincinnati/2011.html" TargetMode="External"/><Relationship Id="rId66" Type="http://schemas.openxmlformats.org/officeDocument/2006/relationships/hyperlink" Target="http://www.sports-reference.com/cfb/conferences/big-ten/2011.html" TargetMode="External"/><Relationship Id="rId87" Type="http://schemas.openxmlformats.org/officeDocument/2006/relationships/hyperlink" Target="http://www.sports-reference.com/cfb/schools/marshall/2011.html" TargetMode="External"/><Relationship Id="rId110" Type="http://schemas.openxmlformats.org/officeDocument/2006/relationships/hyperlink" Target="http://www.sports-reference.com/cfb/conferences/independent/2011.html" TargetMode="External"/><Relationship Id="rId131" Type="http://schemas.openxmlformats.org/officeDocument/2006/relationships/hyperlink" Target="http://www.sports-reference.com/cfb/schools/northern-illinois/2011.html" TargetMode="External"/><Relationship Id="rId152" Type="http://schemas.openxmlformats.org/officeDocument/2006/relationships/hyperlink" Target="http://www.sports-reference.com/cfb/conferences/mwc/2011.html" TargetMode="External"/><Relationship Id="rId173" Type="http://schemas.openxmlformats.org/officeDocument/2006/relationships/hyperlink" Target="http://www.sports-reference.com/cfb/schools/ucla/2011.html" TargetMode="External"/><Relationship Id="rId194" Type="http://schemas.openxmlformats.org/officeDocument/2006/relationships/hyperlink" Target="http://www.sports-reference.com/cfb/conferences/sec/2011.html" TargetMode="External"/><Relationship Id="rId208" Type="http://schemas.openxmlformats.org/officeDocument/2006/relationships/hyperlink" Target="http://www.sports-reference.com/cfb/conferences/sun-belt/2011.html" TargetMode="External"/><Relationship Id="rId229" Type="http://schemas.openxmlformats.org/officeDocument/2006/relationships/hyperlink" Target="http://www.sports-reference.com/cfb/schools/utah-state/2011.html" TargetMode="External"/><Relationship Id="rId240" Type="http://schemas.openxmlformats.org/officeDocument/2006/relationships/hyperlink" Target="http://www.sports-reference.com/cfb/conferences/wac/2011.html" TargetMode="External"/><Relationship Id="rId14" Type="http://schemas.openxmlformats.org/officeDocument/2006/relationships/hyperlink" Target="http://www.sports-reference.com/cfb/conferences/acc/2011.html" TargetMode="External"/><Relationship Id="rId35" Type="http://schemas.openxmlformats.org/officeDocument/2006/relationships/hyperlink" Target="http://www.sports-reference.com/cfb/schools/texas/2011.html" TargetMode="External"/><Relationship Id="rId56" Type="http://schemas.openxmlformats.org/officeDocument/2006/relationships/hyperlink" Target="http://www.sports-reference.com/cfb/conferences/big-east/2011.html" TargetMode="External"/><Relationship Id="rId77" Type="http://schemas.openxmlformats.org/officeDocument/2006/relationships/hyperlink" Target="http://www.sports-reference.com/cfb/schools/nebraska/2011.html" TargetMode="External"/><Relationship Id="rId100" Type="http://schemas.openxmlformats.org/officeDocument/2006/relationships/hyperlink" Target="http://www.sports-reference.com/cfb/conferences/cusa/2011.html" TargetMode="External"/><Relationship Id="rId8" Type="http://schemas.openxmlformats.org/officeDocument/2006/relationships/hyperlink" Target="http://www.sports-reference.com/cfb/conferences/acc/2011.html" TargetMode="External"/><Relationship Id="rId98" Type="http://schemas.openxmlformats.org/officeDocument/2006/relationships/hyperlink" Target="http://www.sports-reference.com/cfb/conferences/cusa/2011.html" TargetMode="External"/><Relationship Id="rId121" Type="http://schemas.openxmlformats.org/officeDocument/2006/relationships/hyperlink" Target="http://www.sports-reference.com/cfb/schools/kent-state/2011.html" TargetMode="External"/><Relationship Id="rId142" Type="http://schemas.openxmlformats.org/officeDocument/2006/relationships/hyperlink" Target="http://www.sports-reference.com/cfb/conferences/mac/2011.html" TargetMode="External"/><Relationship Id="rId163" Type="http://schemas.openxmlformats.org/officeDocument/2006/relationships/hyperlink" Target="http://www.sports-reference.com/cfb/schools/washington/2011.html" TargetMode="External"/><Relationship Id="rId184" Type="http://schemas.openxmlformats.org/officeDocument/2006/relationships/hyperlink" Target="http://www.sports-reference.com/cfb/conferences/sec/2011.html" TargetMode="External"/><Relationship Id="rId219" Type="http://schemas.openxmlformats.org/officeDocument/2006/relationships/hyperlink" Target="http://www.sports-reference.com/cfb/schools/troy/2011.html" TargetMode="External"/><Relationship Id="rId230" Type="http://schemas.openxmlformats.org/officeDocument/2006/relationships/hyperlink" Target="http://www.sports-reference.com/cfb/conferences/wac/2011.html" TargetMode="External"/><Relationship Id="rId25" Type="http://schemas.openxmlformats.org/officeDocument/2006/relationships/hyperlink" Target="http://www.sports-reference.com/cfb/schools/oklahoma-state/2011.html" TargetMode="External"/><Relationship Id="rId46" Type="http://schemas.openxmlformats.org/officeDocument/2006/relationships/hyperlink" Target="http://www.sports-reference.com/cfb/conferences/big-east/2011.html" TargetMode="External"/><Relationship Id="rId67" Type="http://schemas.openxmlformats.org/officeDocument/2006/relationships/hyperlink" Target="http://www.sports-reference.com/cfb/schools/ohio-state/2011.html" TargetMode="External"/><Relationship Id="rId88" Type="http://schemas.openxmlformats.org/officeDocument/2006/relationships/hyperlink" Target="http://www.sports-reference.com/cfb/conferences/cusa/2011.html" TargetMode="External"/><Relationship Id="rId111" Type="http://schemas.openxmlformats.org/officeDocument/2006/relationships/hyperlink" Target="http://www.sports-reference.com/cfb/schools/notre-dame/2011.html" TargetMode="External"/><Relationship Id="rId132" Type="http://schemas.openxmlformats.org/officeDocument/2006/relationships/hyperlink" Target="http://www.sports-reference.com/cfb/conferences/mac/2011.html" TargetMode="External"/><Relationship Id="rId153" Type="http://schemas.openxmlformats.org/officeDocument/2006/relationships/hyperlink" Target="http://www.sports-reference.com/cfb/schools/colorado-state/2011.html" TargetMode="External"/><Relationship Id="rId174" Type="http://schemas.openxmlformats.org/officeDocument/2006/relationships/hyperlink" Target="http://www.sports-reference.com/cfb/conferences/pac-12/2011.html" TargetMode="External"/><Relationship Id="rId195" Type="http://schemas.openxmlformats.org/officeDocument/2006/relationships/hyperlink" Target="http://www.sports-reference.com/cfb/schools/louisiana-state/2011.html" TargetMode="External"/><Relationship Id="rId209" Type="http://schemas.openxmlformats.org/officeDocument/2006/relationships/hyperlink" Target="http://www.sports-reference.com/cfb/schools/western-kentucky/2011.html" TargetMode="External"/><Relationship Id="rId190" Type="http://schemas.openxmlformats.org/officeDocument/2006/relationships/hyperlink" Target="http://www.sports-reference.com/cfb/conferences/sec/2011.html" TargetMode="External"/><Relationship Id="rId204" Type="http://schemas.openxmlformats.org/officeDocument/2006/relationships/hyperlink" Target="http://www.sports-reference.com/cfb/conferences/sec/2011.html" TargetMode="External"/><Relationship Id="rId220" Type="http://schemas.openxmlformats.org/officeDocument/2006/relationships/hyperlink" Target="http://www.sports-reference.com/cfb/conferences/sun-belt/2011.html" TargetMode="External"/><Relationship Id="rId225" Type="http://schemas.openxmlformats.org/officeDocument/2006/relationships/hyperlink" Target="http://www.sports-reference.com/cfb/schools/louisiana-tech/2011.html" TargetMode="External"/><Relationship Id="rId15" Type="http://schemas.openxmlformats.org/officeDocument/2006/relationships/hyperlink" Target="http://www.sports-reference.com/cfb/schools/georgia-tech/2011.html" TargetMode="External"/><Relationship Id="rId36" Type="http://schemas.openxmlformats.org/officeDocument/2006/relationships/hyperlink" Target="http://www.sports-reference.com/cfb/conferences/big-12/2011.html" TargetMode="External"/><Relationship Id="rId57" Type="http://schemas.openxmlformats.org/officeDocument/2006/relationships/hyperlink" Target="http://www.sports-reference.com/cfb/schools/south-florida/2011.html" TargetMode="External"/><Relationship Id="rId106" Type="http://schemas.openxmlformats.org/officeDocument/2006/relationships/hyperlink" Target="http://www.sports-reference.com/cfb/conferences/cusa/2011.html" TargetMode="External"/><Relationship Id="rId127" Type="http://schemas.openxmlformats.org/officeDocument/2006/relationships/hyperlink" Target="http://www.sports-reference.com/cfb/schools/buffalo/2011.html" TargetMode="External"/><Relationship Id="rId10" Type="http://schemas.openxmlformats.org/officeDocument/2006/relationships/hyperlink" Target="http://www.sports-reference.com/cfb/conferences/acc/2011.html" TargetMode="External"/><Relationship Id="rId31" Type="http://schemas.openxmlformats.org/officeDocument/2006/relationships/hyperlink" Target="http://www.sports-reference.com/cfb/schools/oklahoma/2011.html" TargetMode="External"/><Relationship Id="rId52" Type="http://schemas.openxmlformats.org/officeDocument/2006/relationships/hyperlink" Target="http://www.sports-reference.com/cfb/conferences/big-east/2011.html" TargetMode="External"/><Relationship Id="rId73" Type="http://schemas.openxmlformats.org/officeDocument/2006/relationships/hyperlink" Target="http://www.sports-reference.com/cfb/schools/michigan-state/2011.html" TargetMode="External"/><Relationship Id="rId78" Type="http://schemas.openxmlformats.org/officeDocument/2006/relationships/hyperlink" Target="http://www.sports-reference.com/cfb/conferences/big-ten/2011.html" TargetMode="External"/><Relationship Id="rId94" Type="http://schemas.openxmlformats.org/officeDocument/2006/relationships/hyperlink" Target="http://www.sports-reference.com/cfb/conferences/cusa/2011.html" TargetMode="External"/><Relationship Id="rId99" Type="http://schemas.openxmlformats.org/officeDocument/2006/relationships/hyperlink" Target="http://www.sports-reference.com/cfb/schools/tulsa/2011.html" TargetMode="External"/><Relationship Id="rId101" Type="http://schemas.openxmlformats.org/officeDocument/2006/relationships/hyperlink" Target="http://www.sports-reference.com/cfb/schools/southern-methodist/2011.html" TargetMode="External"/><Relationship Id="rId122" Type="http://schemas.openxmlformats.org/officeDocument/2006/relationships/hyperlink" Target="http://www.sports-reference.com/cfb/conferences/mac/2011.html" TargetMode="External"/><Relationship Id="rId143" Type="http://schemas.openxmlformats.org/officeDocument/2006/relationships/hyperlink" Target="http://www.sports-reference.com/cfb/schools/texas-christian/2011.html" TargetMode="External"/><Relationship Id="rId148" Type="http://schemas.openxmlformats.org/officeDocument/2006/relationships/hyperlink" Target="http://www.sports-reference.com/cfb/conferences/mwc/2011.html" TargetMode="External"/><Relationship Id="rId164" Type="http://schemas.openxmlformats.org/officeDocument/2006/relationships/hyperlink" Target="http://www.sports-reference.com/cfb/conferences/pac-12/2011.html" TargetMode="External"/><Relationship Id="rId169" Type="http://schemas.openxmlformats.org/officeDocument/2006/relationships/hyperlink" Target="http://www.sports-reference.com/cfb/schools/washington-state/2011.html" TargetMode="External"/><Relationship Id="rId185" Type="http://schemas.openxmlformats.org/officeDocument/2006/relationships/hyperlink" Target="http://www.sports-reference.com/cfb/schools/south-carolina/2011.html" TargetMode="External"/><Relationship Id="rId4" Type="http://schemas.openxmlformats.org/officeDocument/2006/relationships/hyperlink" Target="http://www.sports-reference.com/cfb/conferences/acc/2011.html" TargetMode="External"/><Relationship Id="rId9" Type="http://schemas.openxmlformats.org/officeDocument/2006/relationships/hyperlink" Target="http://www.sports-reference.com/cfb/schools/boston-college/2011.html" TargetMode="External"/><Relationship Id="rId180" Type="http://schemas.openxmlformats.org/officeDocument/2006/relationships/hyperlink" Target="http://www.sports-reference.com/cfb/conferences/pac-12/2011.html" TargetMode="External"/><Relationship Id="rId210" Type="http://schemas.openxmlformats.org/officeDocument/2006/relationships/hyperlink" Target="http://www.sports-reference.com/cfb/conferences/sun-belt/2011.html" TargetMode="External"/><Relationship Id="rId215" Type="http://schemas.openxmlformats.org/officeDocument/2006/relationships/hyperlink" Target="http://www.sports-reference.com/cfb/schools/north-texas/2011.html" TargetMode="External"/><Relationship Id="rId236" Type="http://schemas.openxmlformats.org/officeDocument/2006/relationships/hyperlink" Target="http://www.sports-reference.com/cfb/conferences/wac/2011.html" TargetMode="External"/><Relationship Id="rId26" Type="http://schemas.openxmlformats.org/officeDocument/2006/relationships/hyperlink" Target="http://www.sports-reference.com/cfb/conferences/big-12/2011.html" TargetMode="External"/><Relationship Id="rId231" Type="http://schemas.openxmlformats.org/officeDocument/2006/relationships/hyperlink" Target="http://www.sports-reference.com/cfb/schools/hawaii/2011.html" TargetMode="External"/><Relationship Id="rId47" Type="http://schemas.openxmlformats.org/officeDocument/2006/relationships/hyperlink" Target="http://www.sports-reference.com/cfb/schools/west-virginia/2011.html" TargetMode="External"/><Relationship Id="rId68" Type="http://schemas.openxmlformats.org/officeDocument/2006/relationships/hyperlink" Target="http://www.sports-reference.com/cfb/conferences/big-ten/2011.html" TargetMode="External"/><Relationship Id="rId89" Type="http://schemas.openxmlformats.org/officeDocument/2006/relationships/hyperlink" Target="http://www.sports-reference.com/cfb/schools/east-carolina/2011.html" TargetMode="External"/><Relationship Id="rId112" Type="http://schemas.openxmlformats.org/officeDocument/2006/relationships/hyperlink" Target="http://www.sports-reference.com/cfb/conferences/independent/2011.html" TargetMode="External"/><Relationship Id="rId133" Type="http://schemas.openxmlformats.org/officeDocument/2006/relationships/hyperlink" Target="http://www.sports-reference.com/cfb/schools/toledo/2011.html" TargetMode="External"/><Relationship Id="rId154" Type="http://schemas.openxmlformats.org/officeDocument/2006/relationships/hyperlink" Target="http://www.sports-reference.com/cfb/conferences/mwc/2011.html" TargetMode="External"/><Relationship Id="rId175" Type="http://schemas.openxmlformats.org/officeDocument/2006/relationships/hyperlink" Target="http://www.sports-reference.com/cfb/schools/utah/2011.html" TargetMode="External"/><Relationship Id="rId196" Type="http://schemas.openxmlformats.org/officeDocument/2006/relationships/hyperlink" Target="http://www.sports-reference.com/cfb/conferences/sec/2011.html" TargetMode="External"/><Relationship Id="rId200" Type="http://schemas.openxmlformats.org/officeDocument/2006/relationships/hyperlink" Target="http://www.sports-reference.com/cfb/conferences/sec/2011.html" TargetMode="External"/><Relationship Id="rId16" Type="http://schemas.openxmlformats.org/officeDocument/2006/relationships/hyperlink" Target="http://www.sports-reference.com/cfb/conferences/acc/2011.html" TargetMode="External"/><Relationship Id="rId221" Type="http://schemas.openxmlformats.org/officeDocument/2006/relationships/hyperlink" Target="http://www.sports-reference.com/cfb/schools/middle-tennessee-state/2011.html" TargetMode="External"/><Relationship Id="rId37" Type="http://schemas.openxmlformats.org/officeDocument/2006/relationships/hyperlink" Target="http://www.sports-reference.com/cfb/schools/texas-am/2011.html" TargetMode="External"/><Relationship Id="rId58" Type="http://schemas.openxmlformats.org/officeDocument/2006/relationships/hyperlink" Target="http://www.sports-reference.com/cfb/conferences/big-east/2011.html" TargetMode="External"/><Relationship Id="rId79" Type="http://schemas.openxmlformats.org/officeDocument/2006/relationships/hyperlink" Target="http://www.sports-reference.com/cfb/schools/iowa/2011.html" TargetMode="External"/><Relationship Id="rId102" Type="http://schemas.openxmlformats.org/officeDocument/2006/relationships/hyperlink" Target="http://www.sports-reference.com/cfb/conferences/cusa/2011.html" TargetMode="External"/><Relationship Id="rId123" Type="http://schemas.openxmlformats.org/officeDocument/2006/relationships/hyperlink" Target="http://www.sports-reference.com/cfb/schools/bowling-green-state/2011.html" TargetMode="External"/><Relationship Id="rId144" Type="http://schemas.openxmlformats.org/officeDocument/2006/relationships/hyperlink" Target="http://www.sports-reference.com/cfb/conferences/mwc/2011.html" TargetMode="External"/><Relationship Id="rId90" Type="http://schemas.openxmlformats.org/officeDocument/2006/relationships/hyperlink" Target="http://www.sports-reference.com/cfb/conferences/cusa/2011.html" TargetMode="External"/><Relationship Id="rId165" Type="http://schemas.openxmlformats.org/officeDocument/2006/relationships/hyperlink" Target="http://www.sports-reference.com/cfb/schools/california/2011.html" TargetMode="External"/><Relationship Id="rId186" Type="http://schemas.openxmlformats.org/officeDocument/2006/relationships/hyperlink" Target="http://www.sports-reference.com/cfb/conferences/sec/2011.html" TargetMode="External"/><Relationship Id="rId211" Type="http://schemas.openxmlformats.org/officeDocument/2006/relationships/hyperlink" Target="http://www.sports-reference.com/cfb/schools/louisiana-lafayette/2011.html" TargetMode="External"/><Relationship Id="rId232" Type="http://schemas.openxmlformats.org/officeDocument/2006/relationships/hyperlink" Target="http://www.sports-reference.com/cfb/conferences/wac/2011.html" TargetMode="External"/><Relationship Id="rId27" Type="http://schemas.openxmlformats.org/officeDocument/2006/relationships/hyperlink" Target="http://www.sports-reference.com/cfb/schools/kansas-state/2011.html" TargetMode="External"/><Relationship Id="rId48" Type="http://schemas.openxmlformats.org/officeDocument/2006/relationships/hyperlink" Target="http://www.sports-reference.com/cfb/conferences/big-east/2011.html" TargetMode="External"/><Relationship Id="rId69" Type="http://schemas.openxmlformats.org/officeDocument/2006/relationships/hyperlink" Target="http://www.sports-reference.com/cfb/schools/illinois/2011.html" TargetMode="External"/><Relationship Id="rId113" Type="http://schemas.openxmlformats.org/officeDocument/2006/relationships/hyperlink" Target="http://www.sports-reference.com/cfb/schools/navy/2011.html" TargetMode="External"/><Relationship Id="rId134" Type="http://schemas.openxmlformats.org/officeDocument/2006/relationships/hyperlink" Target="http://www.sports-reference.com/cfb/conferences/mac/2011.html" TargetMode="External"/><Relationship Id="rId80" Type="http://schemas.openxmlformats.org/officeDocument/2006/relationships/hyperlink" Target="http://www.sports-reference.com/cfb/conferences/big-ten/2011.html" TargetMode="External"/><Relationship Id="rId155" Type="http://schemas.openxmlformats.org/officeDocument/2006/relationships/hyperlink" Target="http://www.sports-reference.com/cfb/schools/nevada-las-vegas/2011.html" TargetMode="External"/><Relationship Id="rId176" Type="http://schemas.openxmlformats.org/officeDocument/2006/relationships/hyperlink" Target="http://www.sports-reference.com/cfb/conferences/pac-12/2011.html" TargetMode="External"/><Relationship Id="rId197" Type="http://schemas.openxmlformats.org/officeDocument/2006/relationships/hyperlink" Target="http://www.sports-reference.com/cfb/schools/alabama/2011.html" TargetMode="External"/><Relationship Id="rId201" Type="http://schemas.openxmlformats.org/officeDocument/2006/relationships/hyperlink" Target="http://www.sports-reference.com/cfb/schools/auburn/2011.html" TargetMode="External"/><Relationship Id="rId222" Type="http://schemas.openxmlformats.org/officeDocument/2006/relationships/hyperlink" Target="http://www.sports-reference.com/cfb/conferences/sun-belt/2011.html" TargetMode="External"/><Relationship Id="rId17" Type="http://schemas.openxmlformats.org/officeDocument/2006/relationships/hyperlink" Target="http://www.sports-reference.com/cfb/schools/virginia/2011.html" TargetMode="External"/><Relationship Id="rId38" Type="http://schemas.openxmlformats.org/officeDocument/2006/relationships/hyperlink" Target="http://www.sports-reference.com/cfb/conferences/big-12/2011.html" TargetMode="External"/><Relationship Id="rId59" Type="http://schemas.openxmlformats.org/officeDocument/2006/relationships/hyperlink" Target="http://www.sports-reference.com/cfb/schools/syracuse/2011.html" TargetMode="External"/><Relationship Id="rId103" Type="http://schemas.openxmlformats.org/officeDocument/2006/relationships/hyperlink" Target="http://www.sports-reference.com/cfb/schools/rice/2011.html" TargetMode="External"/><Relationship Id="rId124" Type="http://schemas.openxmlformats.org/officeDocument/2006/relationships/hyperlink" Target="http://www.sports-reference.com/cfb/conferences/mac/2011.html" TargetMode="External"/><Relationship Id="rId70" Type="http://schemas.openxmlformats.org/officeDocument/2006/relationships/hyperlink" Target="http://www.sports-reference.com/cfb/conferences/big-ten/2011.html" TargetMode="External"/><Relationship Id="rId91" Type="http://schemas.openxmlformats.org/officeDocument/2006/relationships/hyperlink" Target="http://www.sports-reference.com/cfb/schools/central-florida/2011.html" TargetMode="External"/><Relationship Id="rId145" Type="http://schemas.openxmlformats.org/officeDocument/2006/relationships/hyperlink" Target="http://www.sports-reference.com/cfb/schools/boise-state/2011.html" TargetMode="External"/><Relationship Id="rId166" Type="http://schemas.openxmlformats.org/officeDocument/2006/relationships/hyperlink" Target="http://www.sports-reference.com/cfb/conferences/pac-12/2011.html" TargetMode="External"/><Relationship Id="rId187" Type="http://schemas.openxmlformats.org/officeDocument/2006/relationships/hyperlink" Target="http://www.sports-reference.com/cfb/schools/florida/2011.html" TargetMode="External"/><Relationship Id="rId1" Type="http://schemas.openxmlformats.org/officeDocument/2006/relationships/hyperlink" Target="http://www.sports-reference.com/cfb/schools/clemson/2011.html" TargetMode="External"/><Relationship Id="rId212" Type="http://schemas.openxmlformats.org/officeDocument/2006/relationships/hyperlink" Target="http://www.sports-reference.com/cfb/conferences/sun-belt/2011.html" TargetMode="External"/><Relationship Id="rId233" Type="http://schemas.openxmlformats.org/officeDocument/2006/relationships/hyperlink" Target="http://www.sports-reference.com/cfb/schools/san-jose-state/2011.html" TargetMode="External"/><Relationship Id="rId28" Type="http://schemas.openxmlformats.org/officeDocument/2006/relationships/hyperlink" Target="http://www.sports-reference.com/cfb/conferences/big-12/2011.html" TargetMode="External"/><Relationship Id="rId49" Type="http://schemas.openxmlformats.org/officeDocument/2006/relationships/hyperlink" Target="http://www.sports-reference.com/cfb/schools/louisville/2011.html" TargetMode="External"/><Relationship Id="rId114" Type="http://schemas.openxmlformats.org/officeDocument/2006/relationships/hyperlink" Target="http://www.sports-reference.com/cfb/conferences/independent/2011.html" TargetMode="External"/><Relationship Id="rId60" Type="http://schemas.openxmlformats.org/officeDocument/2006/relationships/hyperlink" Target="http://www.sports-reference.com/cfb/conferences/big-east/2011.html" TargetMode="External"/><Relationship Id="rId81" Type="http://schemas.openxmlformats.org/officeDocument/2006/relationships/hyperlink" Target="http://www.sports-reference.com/cfb/schools/northwestern/2011.html" TargetMode="External"/><Relationship Id="rId135" Type="http://schemas.openxmlformats.org/officeDocument/2006/relationships/hyperlink" Target="http://www.sports-reference.com/cfb/schools/western-michigan/2011.html" TargetMode="External"/><Relationship Id="rId156" Type="http://schemas.openxmlformats.org/officeDocument/2006/relationships/hyperlink" Target="http://www.sports-reference.com/cfb/conferences/mwc/2011.html" TargetMode="External"/><Relationship Id="rId177" Type="http://schemas.openxmlformats.org/officeDocument/2006/relationships/hyperlink" Target="http://www.sports-reference.com/cfb/schools/arizona-state/2011.html" TargetMode="External"/><Relationship Id="rId198" Type="http://schemas.openxmlformats.org/officeDocument/2006/relationships/hyperlink" Target="http://www.sports-reference.com/cfb/conferences/sec/2011.html" TargetMode="External"/><Relationship Id="rId202" Type="http://schemas.openxmlformats.org/officeDocument/2006/relationships/hyperlink" Target="http://www.sports-reference.com/cfb/conferences/sec/2011.html" TargetMode="External"/><Relationship Id="rId223" Type="http://schemas.openxmlformats.org/officeDocument/2006/relationships/hyperlink" Target="http://www.sports-reference.com/cfb/schools/florida-atlantic/2011.html" TargetMode="External"/><Relationship Id="rId18" Type="http://schemas.openxmlformats.org/officeDocument/2006/relationships/hyperlink" Target="http://www.sports-reference.com/cfb/conferences/acc/2011.html" TargetMode="External"/><Relationship Id="rId39" Type="http://schemas.openxmlformats.org/officeDocument/2006/relationships/hyperlink" Target="http://www.sports-reference.com/cfb/schools/iowa-state/2011.html" TargetMode="External"/><Relationship Id="rId50" Type="http://schemas.openxmlformats.org/officeDocument/2006/relationships/hyperlink" Target="http://www.sports-reference.com/cfb/conferences/big-east/2011.html" TargetMode="External"/><Relationship Id="rId104" Type="http://schemas.openxmlformats.org/officeDocument/2006/relationships/hyperlink" Target="http://www.sports-reference.com/cfb/conferences/cusa/2011.html" TargetMode="External"/><Relationship Id="rId125" Type="http://schemas.openxmlformats.org/officeDocument/2006/relationships/hyperlink" Target="http://www.sports-reference.com/cfb/schools/miami-oh/2011.html" TargetMode="External"/><Relationship Id="rId146" Type="http://schemas.openxmlformats.org/officeDocument/2006/relationships/hyperlink" Target="http://www.sports-reference.com/cfb/conferences/mwc/2011.html" TargetMode="External"/><Relationship Id="rId167" Type="http://schemas.openxmlformats.org/officeDocument/2006/relationships/hyperlink" Target="http://www.sports-reference.com/cfb/schools/oregon-state/2011.html" TargetMode="External"/><Relationship Id="rId188" Type="http://schemas.openxmlformats.org/officeDocument/2006/relationships/hyperlink" Target="http://www.sports-reference.com/cfb/conferences/sec/2011.html" TargetMode="External"/><Relationship Id="rId71" Type="http://schemas.openxmlformats.org/officeDocument/2006/relationships/hyperlink" Target="http://www.sports-reference.com/cfb/schools/indiana/2011.html" TargetMode="External"/><Relationship Id="rId92" Type="http://schemas.openxmlformats.org/officeDocument/2006/relationships/hyperlink" Target="http://www.sports-reference.com/cfb/conferences/cusa/2011.html" TargetMode="External"/><Relationship Id="rId213" Type="http://schemas.openxmlformats.org/officeDocument/2006/relationships/hyperlink" Target="http://www.sports-reference.com/cfb/schools/florida-international/2011.html" TargetMode="External"/><Relationship Id="rId234" Type="http://schemas.openxmlformats.org/officeDocument/2006/relationships/hyperlink" Target="http://www.sports-reference.com/cfb/conferences/wac/2011.html" TargetMode="External"/><Relationship Id="rId2" Type="http://schemas.openxmlformats.org/officeDocument/2006/relationships/hyperlink" Target="http://www.sports-reference.com/cfb/conferences/acc/2011.html" TargetMode="External"/><Relationship Id="rId29" Type="http://schemas.openxmlformats.org/officeDocument/2006/relationships/hyperlink" Target="http://www.sports-reference.com/cfb/schools/baylor/2011.html" TargetMode="External"/><Relationship Id="rId40" Type="http://schemas.openxmlformats.org/officeDocument/2006/relationships/hyperlink" Target="http://www.sports-reference.com/cfb/conferences/big-12/2011.html" TargetMode="External"/><Relationship Id="rId115" Type="http://schemas.openxmlformats.org/officeDocument/2006/relationships/hyperlink" Target="http://www.sports-reference.com/cfb/schools/army/2011.html" TargetMode="External"/><Relationship Id="rId136" Type="http://schemas.openxmlformats.org/officeDocument/2006/relationships/hyperlink" Target="http://www.sports-reference.com/cfb/conferences/mac/2011.html" TargetMode="External"/><Relationship Id="rId157" Type="http://schemas.openxmlformats.org/officeDocument/2006/relationships/hyperlink" Target="http://www.sports-reference.com/cfb/schools/new-mexico/2011.html" TargetMode="External"/><Relationship Id="rId178" Type="http://schemas.openxmlformats.org/officeDocument/2006/relationships/hyperlink" Target="http://www.sports-reference.com/cfb/conferences/pac-12/2011.html" TargetMode="External"/><Relationship Id="rId61" Type="http://schemas.openxmlformats.org/officeDocument/2006/relationships/hyperlink" Target="http://www.sports-reference.com/cfb/schools/wisconsin/2011.html" TargetMode="External"/><Relationship Id="rId82" Type="http://schemas.openxmlformats.org/officeDocument/2006/relationships/hyperlink" Target="http://www.sports-reference.com/cfb/conferences/big-ten/2011.html" TargetMode="External"/><Relationship Id="rId199" Type="http://schemas.openxmlformats.org/officeDocument/2006/relationships/hyperlink" Target="http://www.sports-reference.com/cfb/schools/arkansas/2011.html" TargetMode="External"/><Relationship Id="rId203" Type="http://schemas.openxmlformats.org/officeDocument/2006/relationships/hyperlink" Target="http://www.sports-reference.com/cfb/schools/mississippi-state/2011.html" TargetMode="External"/><Relationship Id="rId19" Type="http://schemas.openxmlformats.org/officeDocument/2006/relationships/hyperlink" Target="http://www.sports-reference.com/cfb/schools/north-carolina/2011.html" TargetMode="External"/><Relationship Id="rId224" Type="http://schemas.openxmlformats.org/officeDocument/2006/relationships/hyperlink" Target="http://www.sports-reference.com/cfb/conferences/sun-belt/2011.html" TargetMode="External"/><Relationship Id="rId30" Type="http://schemas.openxmlformats.org/officeDocument/2006/relationships/hyperlink" Target="http://www.sports-reference.com/cfb/conferences/big-12/2011.html" TargetMode="External"/><Relationship Id="rId105" Type="http://schemas.openxmlformats.org/officeDocument/2006/relationships/hyperlink" Target="http://www.sports-reference.com/cfb/schools/texas-el-paso/2011.html" TargetMode="External"/><Relationship Id="rId126" Type="http://schemas.openxmlformats.org/officeDocument/2006/relationships/hyperlink" Target="http://www.sports-reference.com/cfb/conferences/mac/2011.html" TargetMode="External"/><Relationship Id="rId147" Type="http://schemas.openxmlformats.org/officeDocument/2006/relationships/hyperlink" Target="http://www.sports-reference.com/cfb/schools/wyoming/2011.html" TargetMode="External"/><Relationship Id="rId168" Type="http://schemas.openxmlformats.org/officeDocument/2006/relationships/hyperlink" Target="http://www.sports-reference.com/cfb/conferences/pac-12/2011.html" TargetMode="External"/><Relationship Id="rId51" Type="http://schemas.openxmlformats.org/officeDocument/2006/relationships/hyperlink" Target="http://www.sports-reference.com/cfb/schools/rutgers/2011.html" TargetMode="External"/><Relationship Id="rId72" Type="http://schemas.openxmlformats.org/officeDocument/2006/relationships/hyperlink" Target="http://www.sports-reference.com/cfb/conferences/big-ten/2011.html" TargetMode="External"/><Relationship Id="rId93" Type="http://schemas.openxmlformats.org/officeDocument/2006/relationships/hyperlink" Target="http://www.sports-reference.com/cfb/schools/alabama-birmingham/2011.html" TargetMode="External"/><Relationship Id="rId189" Type="http://schemas.openxmlformats.org/officeDocument/2006/relationships/hyperlink" Target="http://www.sports-reference.com/cfb/schools/vanderbilt/2011.html" TargetMode="External"/><Relationship Id="rId3" Type="http://schemas.openxmlformats.org/officeDocument/2006/relationships/hyperlink" Target="http://www.sports-reference.com/cfb/schools/florida-state/2011.html" TargetMode="External"/><Relationship Id="rId214" Type="http://schemas.openxmlformats.org/officeDocument/2006/relationships/hyperlink" Target="http://www.sports-reference.com/cfb/conferences/sun-belt/2011.html" TargetMode="External"/><Relationship Id="rId235" Type="http://schemas.openxmlformats.org/officeDocument/2006/relationships/hyperlink" Target="http://www.sports-reference.com/cfb/schools/fresno-state/2011.html" TargetMode="External"/><Relationship Id="rId116" Type="http://schemas.openxmlformats.org/officeDocument/2006/relationships/hyperlink" Target="http://www.sports-reference.com/cfb/conferences/independent/2011.html" TargetMode="External"/><Relationship Id="rId137" Type="http://schemas.openxmlformats.org/officeDocument/2006/relationships/hyperlink" Target="http://www.sports-reference.com/cfb/schools/ball-state/2011.html" TargetMode="External"/><Relationship Id="rId158" Type="http://schemas.openxmlformats.org/officeDocument/2006/relationships/hyperlink" Target="http://www.sports-reference.com/cfb/conferences/mwc/2011.html" TargetMode="External"/><Relationship Id="rId20" Type="http://schemas.openxmlformats.org/officeDocument/2006/relationships/hyperlink" Target="http://www.sports-reference.com/cfb/conferences/acc/2011.html" TargetMode="External"/><Relationship Id="rId41" Type="http://schemas.openxmlformats.org/officeDocument/2006/relationships/hyperlink" Target="http://www.sports-reference.com/cfb/schools/texas-tech/2011.html" TargetMode="External"/><Relationship Id="rId62" Type="http://schemas.openxmlformats.org/officeDocument/2006/relationships/hyperlink" Target="http://www.sports-reference.com/cfb/conferences/big-ten/2011.html" TargetMode="External"/><Relationship Id="rId83" Type="http://schemas.openxmlformats.org/officeDocument/2006/relationships/hyperlink" Target="http://www.sports-reference.com/cfb/schools/minnesota/2011.html" TargetMode="External"/><Relationship Id="rId179" Type="http://schemas.openxmlformats.org/officeDocument/2006/relationships/hyperlink" Target="http://www.sports-reference.com/cfb/schools/arizona/2011.html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ports-reference.com/cfb/conferences/independent/2010.html" TargetMode="External"/><Relationship Id="rId21" Type="http://schemas.openxmlformats.org/officeDocument/2006/relationships/hyperlink" Target="http://www.sports-reference.com/cfb/schools/virginia/2010.html" TargetMode="External"/><Relationship Id="rId42" Type="http://schemas.openxmlformats.org/officeDocument/2006/relationships/hyperlink" Target="http://www.sports-reference.com/cfb/conferences/big-12/2010.html" TargetMode="External"/><Relationship Id="rId63" Type="http://schemas.openxmlformats.org/officeDocument/2006/relationships/hyperlink" Target="http://www.sports-reference.com/cfb/schools/rutgers/2010.html" TargetMode="External"/><Relationship Id="rId84" Type="http://schemas.openxmlformats.org/officeDocument/2006/relationships/hyperlink" Target="http://www.sports-reference.com/cfb/schools/minnesota/2010.html" TargetMode="External"/><Relationship Id="rId138" Type="http://schemas.openxmlformats.org/officeDocument/2006/relationships/hyperlink" Target="http://www.sports-reference.com/cfb/schools/ball-state/2010.html" TargetMode="External"/><Relationship Id="rId159" Type="http://schemas.openxmlformats.org/officeDocument/2006/relationships/hyperlink" Target="http://www.sports-reference.com/cfb/conferences/mwc/2010.html" TargetMode="External"/><Relationship Id="rId170" Type="http://schemas.openxmlformats.org/officeDocument/2006/relationships/hyperlink" Target="http://www.sports-reference.com/cfb/schools/arizona/2010.html" TargetMode="External"/><Relationship Id="rId191" Type="http://schemas.openxmlformats.org/officeDocument/2006/relationships/hyperlink" Target="http://www.sports-reference.com/cfb/conferences/sec/2010.html" TargetMode="External"/><Relationship Id="rId205" Type="http://schemas.openxmlformats.org/officeDocument/2006/relationships/hyperlink" Target="http://www.sports-reference.com/cfb/conferences/sec/2010.html" TargetMode="External"/><Relationship Id="rId226" Type="http://schemas.openxmlformats.org/officeDocument/2006/relationships/hyperlink" Target="http://www.sports-reference.com/cfb/schools/boise-state/2010.html" TargetMode="External"/><Relationship Id="rId107" Type="http://schemas.openxmlformats.org/officeDocument/2006/relationships/hyperlink" Target="http://www.sports-reference.com/cfb/conferences/cusa/2010.html" TargetMode="External"/><Relationship Id="rId11" Type="http://schemas.openxmlformats.org/officeDocument/2006/relationships/hyperlink" Target="http://www.sports-reference.com/cfb/schools/wake-forest/2010.html" TargetMode="External"/><Relationship Id="rId32" Type="http://schemas.openxmlformats.org/officeDocument/2006/relationships/hyperlink" Target="http://www.sports-reference.com/cfb/conferences/big-12/2010.html" TargetMode="External"/><Relationship Id="rId53" Type="http://schemas.openxmlformats.org/officeDocument/2006/relationships/hyperlink" Target="http://www.sports-reference.com/cfb/schools/pittsburgh/2010.html" TargetMode="External"/><Relationship Id="rId74" Type="http://schemas.openxmlformats.org/officeDocument/2006/relationships/hyperlink" Target="http://www.sports-reference.com/cfb/schools/illinois/2010.html" TargetMode="External"/><Relationship Id="rId128" Type="http://schemas.openxmlformats.org/officeDocument/2006/relationships/hyperlink" Target="http://www.sports-reference.com/cfb/schools/buffalo/2010.html" TargetMode="External"/><Relationship Id="rId149" Type="http://schemas.openxmlformats.org/officeDocument/2006/relationships/hyperlink" Target="http://www.sports-reference.com/cfb/conferences/mwc/2010.html" TargetMode="External"/><Relationship Id="rId5" Type="http://schemas.openxmlformats.org/officeDocument/2006/relationships/hyperlink" Target="http://www.sports-reference.com/cfb/schools/north-carolina-state/2010.html" TargetMode="External"/><Relationship Id="rId95" Type="http://schemas.openxmlformats.org/officeDocument/2006/relationships/hyperlink" Target="http://www.sports-reference.com/cfb/conferences/cusa/2010.html" TargetMode="External"/><Relationship Id="rId160" Type="http://schemas.openxmlformats.org/officeDocument/2006/relationships/hyperlink" Target="http://www.sports-reference.com/cfb/schools/new-mexico/2010.html" TargetMode="External"/><Relationship Id="rId181" Type="http://schemas.openxmlformats.org/officeDocument/2006/relationships/hyperlink" Target="http://www.sports-reference.com/cfb/conferences/pac-10/2010.html" TargetMode="External"/><Relationship Id="rId216" Type="http://schemas.openxmlformats.org/officeDocument/2006/relationships/hyperlink" Target="http://www.sports-reference.com/cfb/schools/florida-atlantic/2010.html" TargetMode="External"/><Relationship Id="rId237" Type="http://schemas.openxmlformats.org/officeDocument/2006/relationships/hyperlink" Target="http://www.sports-reference.com/cfb/conferences/wac/2010.html" TargetMode="External"/><Relationship Id="rId22" Type="http://schemas.openxmlformats.org/officeDocument/2006/relationships/hyperlink" Target="http://www.sports-reference.com/cfb/conferences/acc/2010.html" TargetMode="External"/><Relationship Id="rId43" Type="http://schemas.openxmlformats.org/officeDocument/2006/relationships/hyperlink" Target="http://www.sports-reference.com/cfb/schools/baylor/2010.html" TargetMode="External"/><Relationship Id="rId64" Type="http://schemas.openxmlformats.org/officeDocument/2006/relationships/hyperlink" Target="http://www.sports-reference.com/cfb/conferences/big-east/2010.html" TargetMode="External"/><Relationship Id="rId118" Type="http://schemas.openxmlformats.org/officeDocument/2006/relationships/hyperlink" Target="http://www.sports-reference.com/cfb/schools/miami-oh/2010.html" TargetMode="External"/><Relationship Id="rId139" Type="http://schemas.openxmlformats.org/officeDocument/2006/relationships/hyperlink" Target="http://www.sports-reference.com/cfb/conferences/mac/2010.html" TargetMode="External"/><Relationship Id="rId85" Type="http://schemas.openxmlformats.org/officeDocument/2006/relationships/hyperlink" Target="http://www.sports-reference.com/cfb/conferences/big-ten/2010.html" TargetMode="External"/><Relationship Id="rId150" Type="http://schemas.openxmlformats.org/officeDocument/2006/relationships/hyperlink" Target="http://www.sports-reference.com/cfb/schools/san-diego-state/2010.html" TargetMode="External"/><Relationship Id="rId171" Type="http://schemas.openxmlformats.org/officeDocument/2006/relationships/hyperlink" Target="http://www.sports-reference.com/cfb/conferences/pac-10/2010.html" TargetMode="External"/><Relationship Id="rId192" Type="http://schemas.openxmlformats.org/officeDocument/2006/relationships/hyperlink" Target="http://www.sports-reference.com/cfb/schools/vanderbilt/2010.html" TargetMode="External"/><Relationship Id="rId206" Type="http://schemas.openxmlformats.org/officeDocument/2006/relationships/hyperlink" Target="http://www.sports-reference.com/cfb/schools/troy/2010.html" TargetMode="External"/><Relationship Id="rId227" Type="http://schemas.openxmlformats.org/officeDocument/2006/relationships/hyperlink" Target="http://www.sports-reference.com/cfb/conferences/wac/2010.html" TargetMode="External"/><Relationship Id="rId12" Type="http://schemas.openxmlformats.org/officeDocument/2006/relationships/hyperlink" Target="http://www.sports-reference.com/cfb/conferences/acc/2010.html" TargetMode="External"/><Relationship Id="rId33" Type="http://schemas.openxmlformats.org/officeDocument/2006/relationships/hyperlink" Target="http://www.sports-reference.com/cfb/schools/colorado/2010.html" TargetMode="External"/><Relationship Id="rId108" Type="http://schemas.openxmlformats.org/officeDocument/2006/relationships/hyperlink" Target="http://www.sports-reference.com/cfb/schools/rice/2010.html" TargetMode="External"/><Relationship Id="rId129" Type="http://schemas.openxmlformats.org/officeDocument/2006/relationships/hyperlink" Target="http://www.sports-reference.com/cfb/conferences/mac/2010.html" TargetMode="External"/><Relationship Id="rId54" Type="http://schemas.openxmlformats.org/officeDocument/2006/relationships/hyperlink" Target="http://www.sports-reference.com/cfb/conferences/big-east/2010.html" TargetMode="External"/><Relationship Id="rId75" Type="http://schemas.openxmlformats.org/officeDocument/2006/relationships/hyperlink" Target="http://www.sports-reference.com/cfb/conferences/big-ten/2010.html" TargetMode="External"/><Relationship Id="rId96" Type="http://schemas.openxmlformats.org/officeDocument/2006/relationships/hyperlink" Target="http://www.sports-reference.com/cfb/schools/alabama-birmingham/2010.html" TargetMode="External"/><Relationship Id="rId140" Type="http://schemas.openxmlformats.org/officeDocument/2006/relationships/hyperlink" Target="http://www.sports-reference.com/cfb/schools/central-michigan/2010.html" TargetMode="External"/><Relationship Id="rId161" Type="http://schemas.openxmlformats.org/officeDocument/2006/relationships/hyperlink" Target="http://www.sports-reference.com/cfb/conferences/mwc/2010.html" TargetMode="External"/><Relationship Id="rId182" Type="http://schemas.openxmlformats.org/officeDocument/2006/relationships/hyperlink" Target="http://www.sports-reference.com/cfb/schools/south-carolina/2010.html" TargetMode="External"/><Relationship Id="rId217" Type="http://schemas.openxmlformats.org/officeDocument/2006/relationships/hyperlink" Target="http://www.sports-reference.com/cfb/conferences/sun-belt/2010.html" TargetMode="External"/><Relationship Id="rId6" Type="http://schemas.openxmlformats.org/officeDocument/2006/relationships/hyperlink" Target="http://www.sports-reference.com/cfb/conferences/acc/2010.html" TargetMode="External"/><Relationship Id="rId238" Type="http://schemas.openxmlformats.org/officeDocument/2006/relationships/hyperlink" Target="http://www.sports-reference.com/cfb/schools/new-mexico-state/2010.html" TargetMode="External"/><Relationship Id="rId23" Type="http://schemas.openxmlformats.org/officeDocument/2006/relationships/hyperlink" Target="http://www.sports-reference.com/cfb/schools/duke/2010.html" TargetMode="External"/><Relationship Id="rId119" Type="http://schemas.openxmlformats.org/officeDocument/2006/relationships/hyperlink" Target="http://www.sports-reference.com/cfb/conferences/mac/2010.html" TargetMode="External"/><Relationship Id="rId44" Type="http://schemas.openxmlformats.org/officeDocument/2006/relationships/hyperlink" Target="http://www.sports-reference.com/cfb/conferences/big-12/2010.html" TargetMode="External"/><Relationship Id="rId65" Type="http://schemas.openxmlformats.org/officeDocument/2006/relationships/hyperlink" Target="http://www.sports-reference.com/cfb/schools/ohio-state/2010.html" TargetMode="External"/><Relationship Id="rId86" Type="http://schemas.openxmlformats.org/officeDocument/2006/relationships/hyperlink" Target="http://www.sports-reference.com/cfb/schools/indiana/2010.html" TargetMode="External"/><Relationship Id="rId130" Type="http://schemas.openxmlformats.org/officeDocument/2006/relationships/hyperlink" Target="http://www.sports-reference.com/cfb/schools/akron/2010.html" TargetMode="External"/><Relationship Id="rId151" Type="http://schemas.openxmlformats.org/officeDocument/2006/relationships/hyperlink" Target="http://www.sports-reference.com/cfb/conferences/mwc/2010.html" TargetMode="External"/><Relationship Id="rId172" Type="http://schemas.openxmlformats.org/officeDocument/2006/relationships/hyperlink" Target="http://www.sports-reference.com/cfb/schools/arizona-state/2010.html" TargetMode="External"/><Relationship Id="rId193" Type="http://schemas.openxmlformats.org/officeDocument/2006/relationships/hyperlink" Target="http://www.sports-reference.com/cfb/conferences/sec/2010.html" TargetMode="External"/><Relationship Id="rId207" Type="http://schemas.openxmlformats.org/officeDocument/2006/relationships/hyperlink" Target="http://www.sports-reference.com/cfb/conferences/sun-belt/2010.html" TargetMode="External"/><Relationship Id="rId228" Type="http://schemas.openxmlformats.org/officeDocument/2006/relationships/hyperlink" Target="http://www.sports-reference.com/cfb/schools/hawaii/2010.html" TargetMode="External"/><Relationship Id="rId13" Type="http://schemas.openxmlformats.org/officeDocument/2006/relationships/hyperlink" Target="http://www.sports-reference.com/cfb/schools/virginia-tech/2010.html" TargetMode="External"/><Relationship Id="rId109" Type="http://schemas.openxmlformats.org/officeDocument/2006/relationships/hyperlink" Target="http://www.sports-reference.com/cfb/conferences/cusa/2010.html" TargetMode="External"/><Relationship Id="rId34" Type="http://schemas.openxmlformats.org/officeDocument/2006/relationships/hyperlink" Target="http://www.sports-reference.com/cfb/conferences/big-12/2010.html" TargetMode="External"/><Relationship Id="rId55" Type="http://schemas.openxmlformats.org/officeDocument/2006/relationships/hyperlink" Target="http://www.sports-reference.com/cfb/schools/syracuse/2010.html" TargetMode="External"/><Relationship Id="rId76" Type="http://schemas.openxmlformats.org/officeDocument/2006/relationships/hyperlink" Target="http://www.sports-reference.com/cfb/schools/penn-state/2010.html" TargetMode="External"/><Relationship Id="rId97" Type="http://schemas.openxmlformats.org/officeDocument/2006/relationships/hyperlink" Target="http://www.sports-reference.com/cfb/conferences/cusa/2010.html" TargetMode="External"/><Relationship Id="rId120" Type="http://schemas.openxmlformats.org/officeDocument/2006/relationships/hyperlink" Target="http://www.sports-reference.com/cfb/schools/ohio/2010.html" TargetMode="External"/><Relationship Id="rId141" Type="http://schemas.openxmlformats.org/officeDocument/2006/relationships/hyperlink" Target="http://www.sports-reference.com/cfb/conferences/mac/2010.html" TargetMode="External"/><Relationship Id="rId7" Type="http://schemas.openxmlformats.org/officeDocument/2006/relationships/hyperlink" Target="http://www.sports-reference.com/cfb/schools/boston-college/2010.html" TargetMode="External"/><Relationship Id="rId162" Type="http://schemas.openxmlformats.org/officeDocument/2006/relationships/hyperlink" Target="http://www.sports-reference.com/cfb/schools/oregon/2010.html" TargetMode="External"/><Relationship Id="rId183" Type="http://schemas.openxmlformats.org/officeDocument/2006/relationships/hyperlink" Target="http://www.sports-reference.com/cfb/conferences/sec/2010.html" TargetMode="External"/><Relationship Id="rId218" Type="http://schemas.openxmlformats.org/officeDocument/2006/relationships/hyperlink" Target="http://www.sports-reference.com/cfb/schools/louisiana-lafayette/2010.html" TargetMode="External"/><Relationship Id="rId239" Type="http://schemas.openxmlformats.org/officeDocument/2006/relationships/hyperlink" Target="http://www.sports-reference.com/cfb/conferences/wac/2010.html" TargetMode="External"/><Relationship Id="rId24" Type="http://schemas.openxmlformats.org/officeDocument/2006/relationships/hyperlink" Target="http://www.sports-reference.com/cfb/conferences/acc/2010.html" TargetMode="External"/><Relationship Id="rId45" Type="http://schemas.openxmlformats.org/officeDocument/2006/relationships/hyperlink" Target="http://www.sports-reference.com/cfb/schools/texas-tech/2010.html" TargetMode="External"/><Relationship Id="rId66" Type="http://schemas.openxmlformats.org/officeDocument/2006/relationships/hyperlink" Target="http://www.sports-reference.com/cfb/conferences/big-ten/2010.html" TargetMode="External"/><Relationship Id="rId87" Type="http://schemas.openxmlformats.org/officeDocument/2006/relationships/hyperlink" Target="http://www.sports-reference.com/cfb/conferences/big-ten/2010.html" TargetMode="External"/><Relationship Id="rId110" Type="http://schemas.openxmlformats.org/officeDocument/2006/relationships/hyperlink" Target="http://www.sports-reference.com/cfb/schools/tulane/2010.html" TargetMode="External"/><Relationship Id="rId131" Type="http://schemas.openxmlformats.org/officeDocument/2006/relationships/hyperlink" Target="http://www.sports-reference.com/cfb/conferences/mac/2010.html" TargetMode="External"/><Relationship Id="rId152" Type="http://schemas.openxmlformats.org/officeDocument/2006/relationships/hyperlink" Target="http://www.sports-reference.com/cfb/schools/brigham-young/2010.html" TargetMode="External"/><Relationship Id="rId173" Type="http://schemas.openxmlformats.org/officeDocument/2006/relationships/hyperlink" Target="http://www.sports-reference.com/cfb/conferences/pac-10/2010.html" TargetMode="External"/><Relationship Id="rId194" Type="http://schemas.openxmlformats.org/officeDocument/2006/relationships/hyperlink" Target="http://www.sports-reference.com/cfb/schools/auburn/2010.html" TargetMode="External"/><Relationship Id="rId208" Type="http://schemas.openxmlformats.org/officeDocument/2006/relationships/hyperlink" Target="http://www.sports-reference.com/cfb/schools/florida-international/2010.html" TargetMode="External"/><Relationship Id="rId229" Type="http://schemas.openxmlformats.org/officeDocument/2006/relationships/hyperlink" Target="http://www.sports-reference.com/cfb/conferences/wac/2010.html" TargetMode="External"/><Relationship Id="rId240" Type="http://schemas.openxmlformats.org/officeDocument/2006/relationships/hyperlink" Target="http://www.sports-reference.com/cfb/schools/san-jose-state/2010.html" TargetMode="External"/><Relationship Id="rId14" Type="http://schemas.openxmlformats.org/officeDocument/2006/relationships/hyperlink" Target="http://www.sports-reference.com/cfb/conferences/acc/2010.html" TargetMode="External"/><Relationship Id="rId35" Type="http://schemas.openxmlformats.org/officeDocument/2006/relationships/hyperlink" Target="http://www.sports-reference.com/cfb/schools/kansas/2010.html" TargetMode="External"/><Relationship Id="rId56" Type="http://schemas.openxmlformats.org/officeDocument/2006/relationships/hyperlink" Target="http://www.sports-reference.com/cfb/conferences/big-east/2010.html" TargetMode="External"/><Relationship Id="rId77" Type="http://schemas.openxmlformats.org/officeDocument/2006/relationships/hyperlink" Target="http://www.sports-reference.com/cfb/conferences/big-ten/2010.html" TargetMode="External"/><Relationship Id="rId100" Type="http://schemas.openxmlformats.org/officeDocument/2006/relationships/hyperlink" Target="http://www.sports-reference.com/cfb/schools/tulsa/2010.html" TargetMode="External"/><Relationship Id="rId8" Type="http://schemas.openxmlformats.org/officeDocument/2006/relationships/hyperlink" Target="http://www.sports-reference.com/cfb/conferences/acc/2010.html" TargetMode="External"/><Relationship Id="rId98" Type="http://schemas.openxmlformats.org/officeDocument/2006/relationships/hyperlink" Target="http://www.sports-reference.com/cfb/schools/memphis/2010.html" TargetMode="External"/><Relationship Id="rId121" Type="http://schemas.openxmlformats.org/officeDocument/2006/relationships/hyperlink" Target="http://www.sports-reference.com/cfb/conferences/mac/2010.html" TargetMode="External"/><Relationship Id="rId142" Type="http://schemas.openxmlformats.org/officeDocument/2006/relationships/hyperlink" Target="http://www.sports-reference.com/cfb/schools/eastern-michigan/2010.html" TargetMode="External"/><Relationship Id="rId163" Type="http://schemas.openxmlformats.org/officeDocument/2006/relationships/hyperlink" Target="http://www.sports-reference.com/cfb/conferences/pac-10/2010.html" TargetMode="External"/><Relationship Id="rId184" Type="http://schemas.openxmlformats.org/officeDocument/2006/relationships/hyperlink" Target="http://www.sports-reference.com/cfb/schools/florida/2010.html" TargetMode="External"/><Relationship Id="rId219" Type="http://schemas.openxmlformats.org/officeDocument/2006/relationships/hyperlink" Target="http://www.sports-reference.com/cfb/conferences/sun-belt/2010.html" TargetMode="External"/><Relationship Id="rId230" Type="http://schemas.openxmlformats.org/officeDocument/2006/relationships/hyperlink" Target="http://www.sports-reference.com/cfb/schools/fresno-state/2010.html" TargetMode="External"/><Relationship Id="rId25" Type="http://schemas.openxmlformats.org/officeDocument/2006/relationships/hyperlink" Target="http://www.sports-reference.com/cfb/schools/missouri/2010.html" TargetMode="External"/><Relationship Id="rId46" Type="http://schemas.openxmlformats.org/officeDocument/2006/relationships/hyperlink" Target="http://www.sports-reference.com/cfb/conferences/big-12/2010.html" TargetMode="External"/><Relationship Id="rId67" Type="http://schemas.openxmlformats.org/officeDocument/2006/relationships/hyperlink" Target="http://www.sports-reference.com/cfb/friv/forfeits.html" TargetMode="External"/><Relationship Id="rId88" Type="http://schemas.openxmlformats.org/officeDocument/2006/relationships/hyperlink" Target="http://www.sports-reference.com/cfb/schools/central-florida/2010.html" TargetMode="External"/><Relationship Id="rId111" Type="http://schemas.openxmlformats.org/officeDocument/2006/relationships/hyperlink" Target="http://www.sports-reference.com/cfb/conferences/cusa/2010.html" TargetMode="External"/><Relationship Id="rId132" Type="http://schemas.openxmlformats.org/officeDocument/2006/relationships/hyperlink" Target="http://www.sports-reference.com/cfb/schools/northern-illinois/2010.html" TargetMode="External"/><Relationship Id="rId153" Type="http://schemas.openxmlformats.org/officeDocument/2006/relationships/hyperlink" Target="http://www.sports-reference.com/cfb/conferences/mwc/2010.html" TargetMode="External"/><Relationship Id="rId174" Type="http://schemas.openxmlformats.org/officeDocument/2006/relationships/hyperlink" Target="http://www.sports-reference.com/cfb/schools/oregon-state/2010.html" TargetMode="External"/><Relationship Id="rId195" Type="http://schemas.openxmlformats.org/officeDocument/2006/relationships/hyperlink" Target="http://www.sports-reference.com/cfb/conferences/sec/2010.html" TargetMode="External"/><Relationship Id="rId209" Type="http://schemas.openxmlformats.org/officeDocument/2006/relationships/hyperlink" Target="http://www.sports-reference.com/cfb/conferences/sun-belt/2010.html" TargetMode="External"/><Relationship Id="rId220" Type="http://schemas.openxmlformats.org/officeDocument/2006/relationships/hyperlink" Target="http://www.sports-reference.com/cfb/schools/north-texas/2010.html" TargetMode="External"/><Relationship Id="rId241" Type="http://schemas.openxmlformats.org/officeDocument/2006/relationships/hyperlink" Target="http://www.sports-reference.com/cfb/conferences/wac/2010.html" TargetMode="External"/><Relationship Id="rId15" Type="http://schemas.openxmlformats.org/officeDocument/2006/relationships/hyperlink" Target="http://www.sports-reference.com/cfb/schools/miami-fl/2010.html" TargetMode="External"/><Relationship Id="rId36" Type="http://schemas.openxmlformats.org/officeDocument/2006/relationships/hyperlink" Target="http://www.sports-reference.com/cfb/conferences/big-12/2010.html" TargetMode="External"/><Relationship Id="rId57" Type="http://schemas.openxmlformats.org/officeDocument/2006/relationships/hyperlink" Target="http://www.sports-reference.com/cfb/schools/south-florida/2010.html" TargetMode="External"/><Relationship Id="rId106" Type="http://schemas.openxmlformats.org/officeDocument/2006/relationships/hyperlink" Target="http://www.sports-reference.com/cfb/schools/texas-el-paso/2010.html" TargetMode="External"/><Relationship Id="rId127" Type="http://schemas.openxmlformats.org/officeDocument/2006/relationships/hyperlink" Target="http://www.sports-reference.com/cfb/conferences/mac/2010.html" TargetMode="External"/><Relationship Id="rId10" Type="http://schemas.openxmlformats.org/officeDocument/2006/relationships/hyperlink" Target="http://www.sports-reference.com/cfb/conferences/acc/2010.html" TargetMode="External"/><Relationship Id="rId31" Type="http://schemas.openxmlformats.org/officeDocument/2006/relationships/hyperlink" Target="http://www.sports-reference.com/cfb/schools/iowa-state/2010.html" TargetMode="External"/><Relationship Id="rId52" Type="http://schemas.openxmlformats.org/officeDocument/2006/relationships/hyperlink" Target="http://www.sports-reference.com/cfb/conferences/big-east/2010.html" TargetMode="External"/><Relationship Id="rId73" Type="http://schemas.openxmlformats.org/officeDocument/2006/relationships/hyperlink" Target="http://www.sports-reference.com/cfb/conferences/big-ten/2010.html" TargetMode="External"/><Relationship Id="rId78" Type="http://schemas.openxmlformats.org/officeDocument/2006/relationships/hyperlink" Target="http://www.sports-reference.com/cfb/schools/michigan/2010.html" TargetMode="External"/><Relationship Id="rId94" Type="http://schemas.openxmlformats.org/officeDocument/2006/relationships/hyperlink" Target="http://www.sports-reference.com/cfb/schools/marshall/2010.html" TargetMode="External"/><Relationship Id="rId99" Type="http://schemas.openxmlformats.org/officeDocument/2006/relationships/hyperlink" Target="http://www.sports-reference.com/cfb/conferences/cusa/2010.html" TargetMode="External"/><Relationship Id="rId101" Type="http://schemas.openxmlformats.org/officeDocument/2006/relationships/hyperlink" Target="http://www.sports-reference.com/cfb/conferences/cusa/2010.html" TargetMode="External"/><Relationship Id="rId122" Type="http://schemas.openxmlformats.org/officeDocument/2006/relationships/hyperlink" Target="http://www.sports-reference.com/cfb/schools/temple/2010.html" TargetMode="External"/><Relationship Id="rId143" Type="http://schemas.openxmlformats.org/officeDocument/2006/relationships/hyperlink" Target="http://www.sports-reference.com/cfb/conferences/mac/2010.html" TargetMode="External"/><Relationship Id="rId148" Type="http://schemas.openxmlformats.org/officeDocument/2006/relationships/hyperlink" Target="http://www.sports-reference.com/cfb/schools/air-force/2010.html" TargetMode="External"/><Relationship Id="rId164" Type="http://schemas.openxmlformats.org/officeDocument/2006/relationships/hyperlink" Target="http://www.sports-reference.com/cfb/schools/stanford/2010.html" TargetMode="External"/><Relationship Id="rId169" Type="http://schemas.openxmlformats.org/officeDocument/2006/relationships/hyperlink" Target="http://www.sports-reference.com/cfb/conferences/pac-10/2010.html" TargetMode="External"/><Relationship Id="rId185" Type="http://schemas.openxmlformats.org/officeDocument/2006/relationships/hyperlink" Target="http://www.sports-reference.com/cfb/conferences/sec/2010.html" TargetMode="External"/><Relationship Id="rId4" Type="http://schemas.openxmlformats.org/officeDocument/2006/relationships/hyperlink" Target="http://www.sports-reference.com/cfb/conferences/acc/2010.html" TargetMode="External"/><Relationship Id="rId9" Type="http://schemas.openxmlformats.org/officeDocument/2006/relationships/hyperlink" Target="http://www.sports-reference.com/cfb/schools/clemson/2010.html" TargetMode="External"/><Relationship Id="rId180" Type="http://schemas.openxmlformats.org/officeDocument/2006/relationships/hyperlink" Target="http://www.sports-reference.com/cfb/schools/washington-state/2010.html" TargetMode="External"/><Relationship Id="rId210" Type="http://schemas.openxmlformats.org/officeDocument/2006/relationships/hyperlink" Target="http://www.sports-reference.com/cfb/schools/middle-tennessee-state/2010.html" TargetMode="External"/><Relationship Id="rId215" Type="http://schemas.openxmlformats.org/officeDocument/2006/relationships/hyperlink" Target="http://www.sports-reference.com/cfb/conferences/sun-belt/2010.html" TargetMode="External"/><Relationship Id="rId236" Type="http://schemas.openxmlformats.org/officeDocument/2006/relationships/hyperlink" Target="http://www.sports-reference.com/cfb/schools/utah-state/2010.html" TargetMode="External"/><Relationship Id="rId26" Type="http://schemas.openxmlformats.org/officeDocument/2006/relationships/hyperlink" Target="http://www.sports-reference.com/cfb/conferences/big-12/2010.html" TargetMode="External"/><Relationship Id="rId231" Type="http://schemas.openxmlformats.org/officeDocument/2006/relationships/hyperlink" Target="http://www.sports-reference.com/cfb/conferences/wac/2010.html" TargetMode="External"/><Relationship Id="rId47" Type="http://schemas.openxmlformats.org/officeDocument/2006/relationships/hyperlink" Target="http://www.sports-reference.com/cfb/schools/texas/2010.html" TargetMode="External"/><Relationship Id="rId68" Type="http://schemas.openxmlformats.org/officeDocument/2006/relationships/hyperlink" Target="http://www.sports-reference.com/cfb/schools/michigan-state/2010.html" TargetMode="External"/><Relationship Id="rId89" Type="http://schemas.openxmlformats.org/officeDocument/2006/relationships/hyperlink" Target="http://www.sports-reference.com/cfb/conferences/cusa/2010.html" TargetMode="External"/><Relationship Id="rId112" Type="http://schemas.openxmlformats.org/officeDocument/2006/relationships/hyperlink" Target="http://www.sports-reference.com/cfb/schools/navy/2010.html" TargetMode="External"/><Relationship Id="rId133" Type="http://schemas.openxmlformats.org/officeDocument/2006/relationships/hyperlink" Target="http://www.sports-reference.com/cfb/conferences/mac/2010.html" TargetMode="External"/><Relationship Id="rId154" Type="http://schemas.openxmlformats.org/officeDocument/2006/relationships/hyperlink" Target="http://www.sports-reference.com/cfb/schools/colorado-state/2010.html" TargetMode="External"/><Relationship Id="rId175" Type="http://schemas.openxmlformats.org/officeDocument/2006/relationships/hyperlink" Target="http://www.sports-reference.com/cfb/conferences/pac-10/2010.html" TargetMode="External"/><Relationship Id="rId196" Type="http://schemas.openxmlformats.org/officeDocument/2006/relationships/hyperlink" Target="http://www.sports-reference.com/cfb/schools/louisiana-state/2010.html" TargetMode="External"/><Relationship Id="rId200" Type="http://schemas.openxmlformats.org/officeDocument/2006/relationships/hyperlink" Target="http://www.sports-reference.com/cfb/schools/alabama/2010.html" TargetMode="External"/><Relationship Id="rId16" Type="http://schemas.openxmlformats.org/officeDocument/2006/relationships/hyperlink" Target="http://www.sports-reference.com/cfb/conferences/acc/2010.html" TargetMode="External"/><Relationship Id="rId221" Type="http://schemas.openxmlformats.org/officeDocument/2006/relationships/hyperlink" Target="http://www.sports-reference.com/cfb/conferences/sun-belt/2010.html" TargetMode="External"/><Relationship Id="rId37" Type="http://schemas.openxmlformats.org/officeDocument/2006/relationships/hyperlink" Target="http://www.sports-reference.com/cfb/schools/oklahoma/2010.html" TargetMode="External"/><Relationship Id="rId58" Type="http://schemas.openxmlformats.org/officeDocument/2006/relationships/hyperlink" Target="http://www.sports-reference.com/cfb/conferences/big-east/2010.html" TargetMode="External"/><Relationship Id="rId79" Type="http://schemas.openxmlformats.org/officeDocument/2006/relationships/hyperlink" Target="http://www.sports-reference.com/cfb/conferences/big-ten/2010.html" TargetMode="External"/><Relationship Id="rId102" Type="http://schemas.openxmlformats.org/officeDocument/2006/relationships/hyperlink" Target="http://www.sports-reference.com/cfb/schools/southern-methodist/2010.html" TargetMode="External"/><Relationship Id="rId123" Type="http://schemas.openxmlformats.org/officeDocument/2006/relationships/hyperlink" Target="http://www.sports-reference.com/cfb/conferences/mac/2010.html" TargetMode="External"/><Relationship Id="rId144" Type="http://schemas.openxmlformats.org/officeDocument/2006/relationships/hyperlink" Target="http://www.sports-reference.com/cfb/schools/texas-christian/2010.html" TargetMode="External"/><Relationship Id="rId90" Type="http://schemas.openxmlformats.org/officeDocument/2006/relationships/hyperlink" Target="http://www.sports-reference.com/cfb/schools/southern-mississippi/2010.html" TargetMode="External"/><Relationship Id="rId165" Type="http://schemas.openxmlformats.org/officeDocument/2006/relationships/hyperlink" Target="http://www.sports-reference.com/cfb/conferences/pac-10/2010.html" TargetMode="External"/><Relationship Id="rId186" Type="http://schemas.openxmlformats.org/officeDocument/2006/relationships/hyperlink" Target="http://www.sports-reference.com/cfb/schools/georgia/2010.html" TargetMode="External"/><Relationship Id="rId211" Type="http://schemas.openxmlformats.org/officeDocument/2006/relationships/hyperlink" Target="http://www.sports-reference.com/cfb/conferences/sun-belt/2010.html" TargetMode="External"/><Relationship Id="rId232" Type="http://schemas.openxmlformats.org/officeDocument/2006/relationships/hyperlink" Target="http://www.sports-reference.com/cfb/schools/louisiana-tech/2010.html" TargetMode="External"/><Relationship Id="rId27" Type="http://schemas.openxmlformats.org/officeDocument/2006/relationships/hyperlink" Target="http://www.sports-reference.com/cfb/schools/nebraska/2010.html" TargetMode="External"/><Relationship Id="rId48" Type="http://schemas.openxmlformats.org/officeDocument/2006/relationships/hyperlink" Target="http://www.sports-reference.com/cfb/conferences/big-12/2010.html" TargetMode="External"/><Relationship Id="rId69" Type="http://schemas.openxmlformats.org/officeDocument/2006/relationships/hyperlink" Target="http://www.sports-reference.com/cfb/conferences/big-ten/2010.html" TargetMode="External"/><Relationship Id="rId113" Type="http://schemas.openxmlformats.org/officeDocument/2006/relationships/hyperlink" Target="http://www.sports-reference.com/cfb/conferences/independent/2010.html" TargetMode="External"/><Relationship Id="rId134" Type="http://schemas.openxmlformats.org/officeDocument/2006/relationships/hyperlink" Target="http://www.sports-reference.com/cfb/schools/toledo/2010.html" TargetMode="External"/><Relationship Id="rId80" Type="http://schemas.openxmlformats.org/officeDocument/2006/relationships/hyperlink" Target="http://www.sports-reference.com/cfb/schools/northwestern/2010.html" TargetMode="External"/><Relationship Id="rId155" Type="http://schemas.openxmlformats.org/officeDocument/2006/relationships/hyperlink" Target="http://www.sports-reference.com/cfb/conferences/mwc/2010.html" TargetMode="External"/><Relationship Id="rId176" Type="http://schemas.openxmlformats.org/officeDocument/2006/relationships/hyperlink" Target="http://www.sports-reference.com/cfb/schools/california/2010.html" TargetMode="External"/><Relationship Id="rId197" Type="http://schemas.openxmlformats.org/officeDocument/2006/relationships/hyperlink" Target="http://www.sports-reference.com/cfb/conferences/sec/2010.html" TargetMode="External"/><Relationship Id="rId201" Type="http://schemas.openxmlformats.org/officeDocument/2006/relationships/hyperlink" Target="http://www.sports-reference.com/cfb/conferences/sec/2010.html" TargetMode="External"/><Relationship Id="rId222" Type="http://schemas.openxmlformats.org/officeDocument/2006/relationships/hyperlink" Target="http://www.sports-reference.com/cfb/schools/western-kentucky/2010.html" TargetMode="External"/><Relationship Id="rId17" Type="http://schemas.openxmlformats.org/officeDocument/2006/relationships/hyperlink" Target="http://www.sports-reference.com/cfb/schools/north-carolina/2010.html" TargetMode="External"/><Relationship Id="rId38" Type="http://schemas.openxmlformats.org/officeDocument/2006/relationships/hyperlink" Target="http://www.sports-reference.com/cfb/conferences/big-12/2010.html" TargetMode="External"/><Relationship Id="rId59" Type="http://schemas.openxmlformats.org/officeDocument/2006/relationships/hyperlink" Target="http://www.sports-reference.com/cfb/schools/louisville/2010.html" TargetMode="External"/><Relationship Id="rId103" Type="http://schemas.openxmlformats.org/officeDocument/2006/relationships/hyperlink" Target="http://www.sports-reference.com/cfb/conferences/cusa/2010.html" TargetMode="External"/><Relationship Id="rId124" Type="http://schemas.openxmlformats.org/officeDocument/2006/relationships/hyperlink" Target="http://www.sports-reference.com/cfb/schools/kent-state/2010.html" TargetMode="External"/><Relationship Id="rId70" Type="http://schemas.openxmlformats.org/officeDocument/2006/relationships/hyperlink" Target="http://www.sports-reference.com/cfb/schools/wisconsin/2010.html" TargetMode="External"/><Relationship Id="rId91" Type="http://schemas.openxmlformats.org/officeDocument/2006/relationships/hyperlink" Target="http://www.sports-reference.com/cfb/conferences/cusa/2010.html" TargetMode="External"/><Relationship Id="rId145" Type="http://schemas.openxmlformats.org/officeDocument/2006/relationships/hyperlink" Target="http://www.sports-reference.com/cfb/conferences/mwc/2010.html" TargetMode="External"/><Relationship Id="rId166" Type="http://schemas.openxmlformats.org/officeDocument/2006/relationships/hyperlink" Target="http://www.sports-reference.com/cfb/schools/southern-california/2010.html" TargetMode="External"/><Relationship Id="rId187" Type="http://schemas.openxmlformats.org/officeDocument/2006/relationships/hyperlink" Target="http://www.sports-reference.com/cfb/conferences/sec/2010.html" TargetMode="External"/><Relationship Id="rId1" Type="http://schemas.openxmlformats.org/officeDocument/2006/relationships/hyperlink" Target="http://www.sports-reference.com/cfb/schools/florida-state/2010.html" TargetMode="External"/><Relationship Id="rId212" Type="http://schemas.openxmlformats.org/officeDocument/2006/relationships/hyperlink" Target="http://www.sports-reference.com/cfb/schools/louisiana-monroe/2010.html" TargetMode="External"/><Relationship Id="rId233" Type="http://schemas.openxmlformats.org/officeDocument/2006/relationships/hyperlink" Target="http://www.sports-reference.com/cfb/conferences/wac/2010.html" TargetMode="External"/><Relationship Id="rId28" Type="http://schemas.openxmlformats.org/officeDocument/2006/relationships/hyperlink" Target="http://www.sports-reference.com/cfb/conferences/big-12/2010.html" TargetMode="External"/><Relationship Id="rId49" Type="http://schemas.openxmlformats.org/officeDocument/2006/relationships/hyperlink" Target="http://www.sports-reference.com/cfb/schools/west-virginia/2010.html" TargetMode="External"/><Relationship Id="rId114" Type="http://schemas.openxmlformats.org/officeDocument/2006/relationships/hyperlink" Target="http://www.sports-reference.com/cfb/schools/notre-dame/2010.html" TargetMode="External"/><Relationship Id="rId60" Type="http://schemas.openxmlformats.org/officeDocument/2006/relationships/hyperlink" Target="http://www.sports-reference.com/cfb/conferences/big-east/2010.html" TargetMode="External"/><Relationship Id="rId81" Type="http://schemas.openxmlformats.org/officeDocument/2006/relationships/hyperlink" Target="http://www.sports-reference.com/cfb/conferences/big-ten/2010.html" TargetMode="External"/><Relationship Id="rId135" Type="http://schemas.openxmlformats.org/officeDocument/2006/relationships/hyperlink" Target="http://www.sports-reference.com/cfb/conferences/mac/2010.html" TargetMode="External"/><Relationship Id="rId156" Type="http://schemas.openxmlformats.org/officeDocument/2006/relationships/hyperlink" Target="http://www.sports-reference.com/cfb/schools/nevada-las-vegas/2010.html" TargetMode="External"/><Relationship Id="rId177" Type="http://schemas.openxmlformats.org/officeDocument/2006/relationships/hyperlink" Target="http://www.sports-reference.com/cfb/conferences/pac-10/2010.html" TargetMode="External"/><Relationship Id="rId198" Type="http://schemas.openxmlformats.org/officeDocument/2006/relationships/hyperlink" Target="http://www.sports-reference.com/cfb/schools/arkansas/2010.html" TargetMode="External"/><Relationship Id="rId202" Type="http://schemas.openxmlformats.org/officeDocument/2006/relationships/hyperlink" Target="http://www.sports-reference.com/cfb/schools/mississippi-state/2010.html" TargetMode="External"/><Relationship Id="rId223" Type="http://schemas.openxmlformats.org/officeDocument/2006/relationships/hyperlink" Target="http://www.sports-reference.com/cfb/conferences/sun-belt/2010.html" TargetMode="External"/><Relationship Id="rId18" Type="http://schemas.openxmlformats.org/officeDocument/2006/relationships/hyperlink" Target="http://www.sports-reference.com/cfb/conferences/acc/2010.html" TargetMode="External"/><Relationship Id="rId39" Type="http://schemas.openxmlformats.org/officeDocument/2006/relationships/hyperlink" Target="http://www.sports-reference.com/cfb/schools/oklahoma-state/2010.html" TargetMode="External"/><Relationship Id="rId50" Type="http://schemas.openxmlformats.org/officeDocument/2006/relationships/hyperlink" Target="http://www.sports-reference.com/cfb/conferences/big-east/2010.html" TargetMode="External"/><Relationship Id="rId104" Type="http://schemas.openxmlformats.org/officeDocument/2006/relationships/hyperlink" Target="http://www.sports-reference.com/cfb/schools/houston/2010.html" TargetMode="External"/><Relationship Id="rId125" Type="http://schemas.openxmlformats.org/officeDocument/2006/relationships/hyperlink" Target="http://www.sports-reference.com/cfb/conferences/mac/2010.html" TargetMode="External"/><Relationship Id="rId146" Type="http://schemas.openxmlformats.org/officeDocument/2006/relationships/hyperlink" Target="http://www.sports-reference.com/cfb/schools/utah/2010.html" TargetMode="External"/><Relationship Id="rId167" Type="http://schemas.openxmlformats.org/officeDocument/2006/relationships/hyperlink" Target="http://www.sports-reference.com/cfb/conferences/pac-10/2010.html" TargetMode="External"/><Relationship Id="rId188" Type="http://schemas.openxmlformats.org/officeDocument/2006/relationships/hyperlink" Target="http://www.sports-reference.com/cfb/schools/tennessee/2010.html" TargetMode="External"/><Relationship Id="rId71" Type="http://schemas.openxmlformats.org/officeDocument/2006/relationships/hyperlink" Target="http://www.sports-reference.com/cfb/conferences/big-ten/2010.html" TargetMode="External"/><Relationship Id="rId92" Type="http://schemas.openxmlformats.org/officeDocument/2006/relationships/hyperlink" Target="http://www.sports-reference.com/cfb/schools/east-carolina/2010.html" TargetMode="External"/><Relationship Id="rId213" Type="http://schemas.openxmlformats.org/officeDocument/2006/relationships/hyperlink" Target="http://www.sports-reference.com/cfb/conferences/sun-belt/2010.html" TargetMode="External"/><Relationship Id="rId234" Type="http://schemas.openxmlformats.org/officeDocument/2006/relationships/hyperlink" Target="http://www.sports-reference.com/cfb/schools/idaho/2010.html" TargetMode="External"/><Relationship Id="rId2" Type="http://schemas.openxmlformats.org/officeDocument/2006/relationships/hyperlink" Target="http://www.sports-reference.com/cfb/conferences/acc/2010.html" TargetMode="External"/><Relationship Id="rId29" Type="http://schemas.openxmlformats.org/officeDocument/2006/relationships/hyperlink" Target="http://www.sports-reference.com/cfb/schools/kansas-state/2010.html" TargetMode="External"/><Relationship Id="rId40" Type="http://schemas.openxmlformats.org/officeDocument/2006/relationships/hyperlink" Target="http://www.sports-reference.com/cfb/conferences/big-12/2010.html" TargetMode="External"/><Relationship Id="rId115" Type="http://schemas.openxmlformats.org/officeDocument/2006/relationships/hyperlink" Target="http://www.sports-reference.com/cfb/conferences/independent/2010.html" TargetMode="External"/><Relationship Id="rId136" Type="http://schemas.openxmlformats.org/officeDocument/2006/relationships/hyperlink" Target="http://www.sports-reference.com/cfb/schools/western-michigan/2010.html" TargetMode="External"/><Relationship Id="rId157" Type="http://schemas.openxmlformats.org/officeDocument/2006/relationships/hyperlink" Target="http://www.sports-reference.com/cfb/conferences/mwc/2010.html" TargetMode="External"/><Relationship Id="rId178" Type="http://schemas.openxmlformats.org/officeDocument/2006/relationships/hyperlink" Target="http://www.sports-reference.com/cfb/schools/ucla/2010.html" TargetMode="External"/><Relationship Id="rId61" Type="http://schemas.openxmlformats.org/officeDocument/2006/relationships/hyperlink" Target="http://www.sports-reference.com/cfb/schools/cincinnati/2010.html" TargetMode="External"/><Relationship Id="rId82" Type="http://schemas.openxmlformats.org/officeDocument/2006/relationships/hyperlink" Target="http://www.sports-reference.com/cfb/schools/purdue/2010.html" TargetMode="External"/><Relationship Id="rId199" Type="http://schemas.openxmlformats.org/officeDocument/2006/relationships/hyperlink" Target="http://www.sports-reference.com/cfb/conferences/sec/2010.html" TargetMode="External"/><Relationship Id="rId203" Type="http://schemas.openxmlformats.org/officeDocument/2006/relationships/hyperlink" Target="http://www.sports-reference.com/cfb/conferences/sec/2010.html" TargetMode="External"/><Relationship Id="rId19" Type="http://schemas.openxmlformats.org/officeDocument/2006/relationships/hyperlink" Target="http://www.sports-reference.com/cfb/schools/georgia-tech/2010.html" TargetMode="External"/><Relationship Id="rId224" Type="http://schemas.openxmlformats.org/officeDocument/2006/relationships/hyperlink" Target="http://www.sports-reference.com/cfb/schools/nevada/2010.html" TargetMode="External"/><Relationship Id="rId30" Type="http://schemas.openxmlformats.org/officeDocument/2006/relationships/hyperlink" Target="http://www.sports-reference.com/cfb/conferences/big-12/2010.html" TargetMode="External"/><Relationship Id="rId105" Type="http://schemas.openxmlformats.org/officeDocument/2006/relationships/hyperlink" Target="http://www.sports-reference.com/cfb/conferences/cusa/2010.html" TargetMode="External"/><Relationship Id="rId126" Type="http://schemas.openxmlformats.org/officeDocument/2006/relationships/hyperlink" Target="http://www.sports-reference.com/cfb/schools/bowling-green-state/2010.html" TargetMode="External"/><Relationship Id="rId147" Type="http://schemas.openxmlformats.org/officeDocument/2006/relationships/hyperlink" Target="http://www.sports-reference.com/cfb/conferences/mwc/2010.html" TargetMode="External"/><Relationship Id="rId168" Type="http://schemas.openxmlformats.org/officeDocument/2006/relationships/hyperlink" Target="http://www.sports-reference.com/cfb/schools/washington/2010.html" TargetMode="External"/><Relationship Id="rId51" Type="http://schemas.openxmlformats.org/officeDocument/2006/relationships/hyperlink" Target="http://www.sports-reference.com/cfb/schools/connecticut/2010.html" TargetMode="External"/><Relationship Id="rId72" Type="http://schemas.openxmlformats.org/officeDocument/2006/relationships/hyperlink" Target="http://www.sports-reference.com/cfb/schools/iowa/2010.html" TargetMode="External"/><Relationship Id="rId93" Type="http://schemas.openxmlformats.org/officeDocument/2006/relationships/hyperlink" Target="http://www.sports-reference.com/cfb/conferences/cusa/2010.html" TargetMode="External"/><Relationship Id="rId189" Type="http://schemas.openxmlformats.org/officeDocument/2006/relationships/hyperlink" Target="http://www.sports-reference.com/cfb/conferences/sec/2010.html" TargetMode="External"/><Relationship Id="rId3" Type="http://schemas.openxmlformats.org/officeDocument/2006/relationships/hyperlink" Target="http://www.sports-reference.com/cfb/schools/maryland/2010.html" TargetMode="External"/><Relationship Id="rId214" Type="http://schemas.openxmlformats.org/officeDocument/2006/relationships/hyperlink" Target="http://www.sports-reference.com/cfb/schools/arkansas-state/2010.html" TargetMode="External"/><Relationship Id="rId235" Type="http://schemas.openxmlformats.org/officeDocument/2006/relationships/hyperlink" Target="http://www.sports-reference.com/cfb/conferences/wac/2010.html" TargetMode="External"/><Relationship Id="rId116" Type="http://schemas.openxmlformats.org/officeDocument/2006/relationships/hyperlink" Target="http://www.sports-reference.com/cfb/schools/army/2010.html" TargetMode="External"/><Relationship Id="rId137" Type="http://schemas.openxmlformats.org/officeDocument/2006/relationships/hyperlink" Target="http://www.sports-reference.com/cfb/conferences/mac/2010.html" TargetMode="External"/><Relationship Id="rId158" Type="http://schemas.openxmlformats.org/officeDocument/2006/relationships/hyperlink" Target="http://www.sports-reference.com/cfb/schools/wyoming/2010.html" TargetMode="External"/><Relationship Id="rId20" Type="http://schemas.openxmlformats.org/officeDocument/2006/relationships/hyperlink" Target="http://www.sports-reference.com/cfb/conferences/acc/2010.html" TargetMode="External"/><Relationship Id="rId41" Type="http://schemas.openxmlformats.org/officeDocument/2006/relationships/hyperlink" Target="http://www.sports-reference.com/cfb/schools/texas-am/2010.html" TargetMode="External"/><Relationship Id="rId62" Type="http://schemas.openxmlformats.org/officeDocument/2006/relationships/hyperlink" Target="http://www.sports-reference.com/cfb/conferences/big-east/2010.html" TargetMode="External"/><Relationship Id="rId83" Type="http://schemas.openxmlformats.org/officeDocument/2006/relationships/hyperlink" Target="http://www.sports-reference.com/cfb/conferences/big-ten/2010.html" TargetMode="External"/><Relationship Id="rId179" Type="http://schemas.openxmlformats.org/officeDocument/2006/relationships/hyperlink" Target="http://www.sports-reference.com/cfb/conferences/pac-10/2010.html" TargetMode="External"/><Relationship Id="rId190" Type="http://schemas.openxmlformats.org/officeDocument/2006/relationships/hyperlink" Target="http://www.sports-reference.com/cfb/schools/kentucky/2010.html" TargetMode="External"/><Relationship Id="rId204" Type="http://schemas.openxmlformats.org/officeDocument/2006/relationships/hyperlink" Target="http://www.sports-reference.com/cfb/schools/mississippi/2010.html" TargetMode="External"/><Relationship Id="rId225" Type="http://schemas.openxmlformats.org/officeDocument/2006/relationships/hyperlink" Target="http://www.sports-reference.com/cfb/conferences/wac/2010.html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ports-reference.com/cfb/schools/army/2009.html" TargetMode="External"/><Relationship Id="rId21" Type="http://schemas.openxmlformats.org/officeDocument/2006/relationships/hyperlink" Target="http://www.sports-reference.com/cfb/conferences/acc/2009.html" TargetMode="External"/><Relationship Id="rId42" Type="http://schemas.openxmlformats.org/officeDocument/2006/relationships/hyperlink" Target="http://www.sports-reference.com/cfb/conferences/big-12/2009.html" TargetMode="External"/><Relationship Id="rId63" Type="http://schemas.openxmlformats.org/officeDocument/2006/relationships/hyperlink" Target="http://www.sports-reference.com/cfb/schools/louisville/2009.html" TargetMode="External"/><Relationship Id="rId84" Type="http://schemas.openxmlformats.org/officeDocument/2006/relationships/hyperlink" Target="http://www.sports-reference.com/cfb/conferences/big-ten/2009.html" TargetMode="External"/><Relationship Id="rId138" Type="http://schemas.openxmlformats.org/officeDocument/2006/relationships/hyperlink" Target="http://www.sports-reference.com/cfb/conferences/mac/2009.html" TargetMode="External"/><Relationship Id="rId159" Type="http://schemas.openxmlformats.org/officeDocument/2006/relationships/hyperlink" Target="http://www.sports-reference.com/cfb/schools/new-mexico/2009.html" TargetMode="External"/><Relationship Id="rId170" Type="http://schemas.openxmlformats.org/officeDocument/2006/relationships/hyperlink" Target="http://www.sports-reference.com/cfb/conferences/pac-10/2009.html" TargetMode="External"/><Relationship Id="rId191" Type="http://schemas.openxmlformats.org/officeDocument/2006/relationships/hyperlink" Target="http://www.sports-reference.com/cfb/schools/south-carolina/2009.html" TargetMode="External"/><Relationship Id="rId205" Type="http://schemas.openxmlformats.org/officeDocument/2006/relationships/hyperlink" Target="http://www.sports-reference.com/cfb/schools/mississippi-state/2009.html" TargetMode="External"/><Relationship Id="rId226" Type="http://schemas.openxmlformats.org/officeDocument/2006/relationships/hyperlink" Target="http://www.sports-reference.com/cfb/conferences/wac/2009.html" TargetMode="External"/><Relationship Id="rId107" Type="http://schemas.openxmlformats.org/officeDocument/2006/relationships/hyperlink" Target="http://www.sports-reference.com/cfb/schools/texas-el-paso/2009.html" TargetMode="External"/><Relationship Id="rId11" Type="http://schemas.openxmlformats.org/officeDocument/2006/relationships/hyperlink" Target="http://www.sports-reference.com/cfb/schools/maryland/2009.html" TargetMode="External"/><Relationship Id="rId32" Type="http://schemas.openxmlformats.org/officeDocument/2006/relationships/hyperlink" Target="http://www.sports-reference.com/cfb/conferences/big-12/2009.html" TargetMode="External"/><Relationship Id="rId53" Type="http://schemas.openxmlformats.org/officeDocument/2006/relationships/hyperlink" Target="http://www.sports-reference.com/cfb/schools/pittsburgh/2009.html" TargetMode="External"/><Relationship Id="rId74" Type="http://schemas.openxmlformats.org/officeDocument/2006/relationships/hyperlink" Target="http://www.sports-reference.com/cfb/conferences/big-ten/2009.html" TargetMode="External"/><Relationship Id="rId128" Type="http://schemas.openxmlformats.org/officeDocument/2006/relationships/hyperlink" Target="http://www.sports-reference.com/cfb/conferences/mac/2009.html" TargetMode="External"/><Relationship Id="rId149" Type="http://schemas.openxmlformats.org/officeDocument/2006/relationships/hyperlink" Target="http://www.sports-reference.com/cfb/schools/utah/2009.html" TargetMode="External"/><Relationship Id="rId5" Type="http://schemas.openxmlformats.org/officeDocument/2006/relationships/hyperlink" Target="http://www.sports-reference.com/cfb/schools/florida-state/2009.html" TargetMode="External"/><Relationship Id="rId95" Type="http://schemas.openxmlformats.org/officeDocument/2006/relationships/hyperlink" Target="http://www.sports-reference.com/cfb/schools/marshall/2009.html" TargetMode="External"/><Relationship Id="rId160" Type="http://schemas.openxmlformats.org/officeDocument/2006/relationships/hyperlink" Target="http://www.sports-reference.com/cfb/conferences/mwc/2009.html" TargetMode="External"/><Relationship Id="rId181" Type="http://schemas.openxmlformats.org/officeDocument/2006/relationships/hyperlink" Target="http://www.sports-reference.com/cfb/schools/washington-state/2009.html" TargetMode="External"/><Relationship Id="rId216" Type="http://schemas.openxmlformats.org/officeDocument/2006/relationships/hyperlink" Target="http://www.sports-reference.com/cfb/conferences/sun-belt/2009.html" TargetMode="External"/><Relationship Id="rId237" Type="http://schemas.openxmlformats.org/officeDocument/2006/relationships/hyperlink" Target="http://www.sports-reference.com/cfb/schools/utah-state/2009.html" TargetMode="External"/><Relationship Id="rId22" Type="http://schemas.openxmlformats.org/officeDocument/2006/relationships/hyperlink" Target="http://www.sports-reference.com/cfb/friv/forfeits.html" TargetMode="External"/><Relationship Id="rId43" Type="http://schemas.openxmlformats.org/officeDocument/2006/relationships/hyperlink" Target="http://www.sports-reference.com/cfb/schools/texas-tech/2009.html" TargetMode="External"/><Relationship Id="rId64" Type="http://schemas.openxmlformats.org/officeDocument/2006/relationships/hyperlink" Target="http://www.sports-reference.com/cfb/conferences/big-east/2009.html" TargetMode="External"/><Relationship Id="rId118" Type="http://schemas.openxmlformats.org/officeDocument/2006/relationships/hyperlink" Target="http://www.sports-reference.com/cfb/conferences/independent/2009.html" TargetMode="External"/><Relationship Id="rId139" Type="http://schemas.openxmlformats.org/officeDocument/2006/relationships/hyperlink" Target="http://www.sports-reference.com/cfb/schools/toledo/2009.html" TargetMode="External"/><Relationship Id="rId85" Type="http://schemas.openxmlformats.org/officeDocument/2006/relationships/hyperlink" Target="http://www.sports-reference.com/cfb/schools/michigan/2009.html" TargetMode="External"/><Relationship Id="rId150" Type="http://schemas.openxmlformats.org/officeDocument/2006/relationships/hyperlink" Target="http://www.sports-reference.com/cfb/conferences/mwc/2009.html" TargetMode="External"/><Relationship Id="rId171" Type="http://schemas.openxmlformats.org/officeDocument/2006/relationships/hyperlink" Target="http://www.sports-reference.com/cfb/schools/southern-california/2009.html" TargetMode="External"/><Relationship Id="rId192" Type="http://schemas.openxmlformats.org/officeDocument/2006/relationships/hyperlink" Target="http://www.sports-reference.com/cfb/conferences/sec/2009.html" TargetMode="External"/><Relationship Id="rId206" Type="http://schemas.openxmlformats.org/officeDocument/2006/relationships/hyperlink" Target="http://www.sports-reference.com/cfb/conferences/sec/2009.html" TargetMode="External"/><Relationship Id="rId227" Type="http://schemas.openxmlformats.org/officeDocument/2006/relationships/hyperlink" Target="http://www.sports-reference.com/cfb/schools/nevada/2009.html" TargetMode="External"/><Relationship Id="rId12" Type="http://schemas.openxmlformats.org/officeDocument/2006/relationships/hyperlink" Target="http://www.sports-reference.com/cfb/conferences/acc/2009.html" TargetMode="External"/><Relationship Id="rId33" Type="http://schemas.openxmlformats.org/officeDocument/2006/relationships/hyperlink" Target="http://www.sports-reference.com/cfb/schools/iowa-state/2009.html" TargetMode="External"/><Relationship Id="rId108" Type="http://schemas.openxmlformats.org/officeDocument/2006/relationships/hyperlink" Target="http://www.sports-reference.com/cfb/conferences/cusa/2009.html" TargetMode="External"/><Relationship Id="rId129" Type="http://schemas.openxmlformats.org/officeDocument/2006/relationships/hyperlink" Target="http://www.sports-reference.com/cfb/schools/akron/2009.html" TargetMode="External"/><Relationship Id="rId54" Type="http://schemas.openxmlformats.org/officeDocument/2006/relationships/hyperlink" Target="http://www.sports-reference.com/cfb/conferences/big-east/2009.html" TargetMode="External"/><Relationship Id="rId75" Type="http://schemas.openxmlformats.org/officeDocument/2006/relationships/hyperlink" Target="http://www.sports-reference.com/cfb/schools/northwestern/2009.html" TargetMode="External"/><Relationship Id="rId96" Type="http://schemas.openxmlformats.org/officeDocument/2006/relationships/hyperlink" Target="http://www.sports-reference.com/cfb/conferences/cusa/2009.html" TargetMode="External"/><Relationship Id="rId140" Type="http://schemas.openxmlformats.org/officeDocument/2006/relationships/hyperlink" Target="http://www.sports-reference.com/cfb/conferences/mac/2009.html" TargetMode="External"/><Relationship Id="rId161" Type="http://schemas.openxmlformats.org/officeDocument/2006/relationships/hyperlink" Target="http://www.sports-reference.com/cfb/schools/colorado-state/2009.html" TargetMode="External"/><Relationship Id="rId182" Type="http://schemas.openxmlformats.org/officeDocument/2006/relationships/hyperlink" Target="http://www.sports-reference.com/cfb/conferences/pac-10/2009.html" TargetMode="External"/><Relationship Id="rId217" Type="http://schemas.openxmlformats.org/officeDocument/2006/relationships/hyperlink" Target="http://www.sports-reference.com/cfb/schools/arkansas-state/2009.html" TargetMode="External"/><Relationship Id="rId6" Type="http://schemas.openxmlformats.org/officeDocument/2006/relationships/hyperlink" Target="http://www.sports-reference.com/cfb/conferences/acc/2009.html" TargetMode="External"/><Relationship Id="rId238" Type="http://schemas.openxmlformats.org/officeDocument/2006/relationships/hyperlink" Target="http://www.sports-reference.com/cfb/conferences/wac/2009.html" TargetMode="External"/><Relationship Id="rId23" Type="http://schemas.openxmlformats.org/officeDocument/2006/relationships/hyperlink" Target="http://www.sports-reference.com/cfb/schools/duke/2009.html" TargetMode="External"/><Relationship Id="rId119" Type="http://schemas.openxmlformats.org/officeDocument/2006/relationships/hyperlink" Target="http://www.sports-reference.com/cfb/schools/temple/2009.html" TargetMode="External"/><Relationship Id="rId44" Type="http://schemas.openxmlformats.org/officeDocument/2006/relationships/hyperlink" Target="http://www.sports-reference.com/cfb/conferences/big-12/2009.html" TargetMode="External"/><Relationship Id="rId65" Type="http://schemas.openxmlformats.org/officeDocument/2006/relationships/hyperlink" Target="http://www.sports-reference.com/cfb/schools/syracuse/2009.html" TargetMode="External"/><Relationship Id="rId86" Type="http://schemas.openxmlformats.org/officeDocument/2006/relationships/hyperlink" Target="http://www.sports-reference.com/cfb/conferences/big-ten/2009.html" TargetMode="External"/><Relationship Id="rId130" Type="http://schemas.openxmlformats.org/officeDocument/2006/relationships/hyperlink" Target="http://www.sports-reference.com/cfb/conferences/mac/2009.html" TargetMode="External"/><Relationship Id="rId151" Type="http://schemas.openxmlformats.org/officeDocument/2006/relationships/hyperlink" Target="http://www.sports-reference.com/cfb/schools/air-force/2009.html" TargetMode="External"/><Relationship Id="rId172" Type="http://schemas.openxmlformats.org/officeDocument/2006/relationships/hyperlink" Target="http://www.sports-reference.com/cfb/conferences/pac-10/2009.html" TargetMode="External"/><Relationship Id="rId193" Type="http://schemas.openxmlformats.org/officeDocument/2006/relationships/hyperlink" Target="http://www.sports-reference.com/cfb/schools/vanderbilt/2009.html" TargetMode="External"/><Relationship Id="rId207" Type="http://schemas.openxmlformats.org/officeDocument/2006/relationships/hyperlink" Target="http://www.sports-reference.com/cfb/schools/troy/2009.html" TargetMode="External"/><Relationship Id="rId228" Type="http://schemas.openxmlformats.org/officeDocument/2006/relationships/hyperlink" Target="http://www.sports-reference.com/cfb/conferences/wac/2009.html" TargetMode="External"/><Relationship Id="rId13" Type="http://schemas.openxmlformats.org/officeDocument/2006/relationships/hyperlink" Target="http://www.sports-reference.com/cfb/schools/georgia-tech/2009.html" TargetMode="External"/><Relationship Id="rId109" Type="http://schemas.openxmlformats.org/officeDocument/2006/relationships/hyperlink" Target="http://www.sports-reference.com/cfb/schools/rice/2009.html" TargetMode="External"/><Relationship Id="rId34" Type="http://schemas.openxmlformats.org/officeDocument/2006/relationships/hyperlink" Target="http://www.sports-reference.com/cfb/conferences/big-12/2009.html" TargetMode="External"/><Relationship Id="rId55" Type="http://schemas.openxmlformats.org/officeDocument/2006/relationships/hyperlink" Target="http://www.sports-reference.com/cfb/schools/west-virginia/2009.html" TargetMode="External"/><Relationship Id="rId76" Type="http://schemas.openxmlformats.org/officeDocument/2006/relationships/hyperlink" Target="http://www.sports-reference.com/cfb/conferences/big-ten/2009.html" TargetMode="External"/><Relationship Id="rId97" Type="http://schemas.openxmlformats.org/officeDocument/2006/relationships/hyperlink" Target="http://www.sports-reference.com/cfb/schools/alabama-birmingham/2009.html" TargetMode="External"/><Relationship Id="rId120" Type="http://schemas.openxmlformats.org/officeDocument/2006/relationships/hyperlink" Target="http://www.sports-reference.com/cfb/conferences/mac/2009.html" TargetMode="External"/><Relationship Id="rId141" Type="http://schemas.openxmlformats.org/officeDocument/2006/relationships/hyperlink" Target="http://www.sports-reference.com/cfb/schools/ball-state/2009.html" TargetMode="External"/><Relationship Id="rId7" Type="http://schemas.openxmlformats.org/officeDocument/2006/relationships/hyperlink" Target="http://www.sports-reference.com/cfb/schools/wake-forest/2009.html" TargetMode="External"/><Relationship Id="rId162" Type="http://schemas.openxmlformats.org/officeDocument/2006/relationships/hyperlink" Target="http://www.sports-reference.com/cfb/conferences/mwc/2009.html" TargetMode="External"/><Relationship Id="rId183" Type="http://schemas.openxmlformats.org/officeDocument/2006/relationships/hyperlink" Target="http://www.sports-reference.com/cfb/schools/florida/2009.html" TargetMode="External"/><Relationship Id="rId218" Type="http://schemas.openxmlformats.org/officeDocument/2006/relationships/hyperlink" Target="http://www.sports-reference.com/cfb/conferences/sun-belt/2009.html" TargetMode="External"/><Relationship Id="rId239" Type="http://schemas.openxmlformats.org/officeDocument/2006/relationships/hyperlink" Target="http://www.sports-reference.com/cfb/schools/new-mexico-state/2009.html" TargetMode="External"/><Relationship Id="rId24" Type="http://schemas.openxmlformats.org/officeDocument/2006/relationships/hyperlink" Target="http://www.sports-reference.com/cfb/conferences/acc/2009.html" TargetMode="External"/><Relationship Id="rId45" Type="http://schemas.openxmlformats.org/officeDocument/2006/relationships/hyperlink" Target="http://www.sports-reference.com/cfb/schools/oklahoma/2009.html" TargetMode="External"/><Relationship Id="rId66" Type="http://schemas.openxmlformats.org/officeDocument/2006/relationships/hyperlink" Target="http://www.sports-reference.com/cfb/conferences/big-east/2009.html" TargetMode="External"/><Relationship Id="rId87" Type="http://schemas.openxmlformats.org/officeDocument/2006/relationships/hyperlink" Target="http://www.sports-reference.com/cfb/schools/indiana/2009.html" TargetMode="External"/><Relationship Id="rId110" Type="http://schemas.openxmlformats.org/officeDocument/2006/relationships/hyperlink" Target="http://www.sports-reference.com/cfb/conferences/cusa/2009.html" TargetMode="External"/><Relationship Id="rId131" Type="http://schemas.openxmlformats.org/officeDocument/2006/relationships/hyperlink" Target="http://www.sports-reference.com/cfb/schools/miami-oh/2009.html" TargetMode="External"/><Relationship Id="rId152" Type="http://schemas.openxmlformats.org/officeDocument/2006/relationships/hyperlink" Target="http://www.sports-reference.com/cfb/conferences/mwc/2009.html" TargetMode="External"/><Relationship Id="rId173" Type="http://schemas.openxmlformats.org/officeDocument/2006/relationships/hyperlink" Target="http://www.sports-reference.com/cfb/schools/california/2009.html" TargetMode="External"/><Relationship Id="rId194" Type="http://schemas.openxmlformats.org/officeDocument/2006/relationships/hyperlink" Target="http://www.sports-reference.com/cfb/conferences/sec/2009.html" TargetMode="External"/><Relationship Id="rId208" Type="http://schemas.openxmlformats.org/officeDocument/2006/relationships/hyperlink" Target="http://www.sports-reference.com/cfb/conferences/sun-belt/2009.html" TargetMode="External"/><Relationship Id="rId229" Type="http://schemas.openxmlformats.org/officeDocument/2006/relationships/hyperlink" Target="http://www.sports-reference.com/cfb/schools/fresno-state/2009.html" TargetMode="External"/><Relationship Id="rId240" Type="http://schemas.openxmlformats.org/officeDocument/2006/relationships/hyperlink" Target="http://www.sports-reference.com/cfb/conferences/wac/2009.html" TargetMode="External"/><Relationship Id="rId14" Type="http://schemas.openxmlformats.org/officeDocument/2006/relationships/hyperlink" Target="http://www.sports-reference.com/cfb/conferences/acc/2009.html" TargetMode="External"/><Relationship Id="rId35" Type="http://schemas.openxmlformats.org/officeDocument/2006/relationships/hyperlink" Target="http://www.sports-reference.com/cfb/schools/colorado/2009.html" TargetMode="External"/><Relationship Id="rId56" Type="http://schemas.openxmlformats.org/officeDocument/2006/relationships/hyperlink" Target="http://www.sports-reference.com/cfb/conferences/big-east/2009.html" TargetMode="External"/><Relationship Id="rId77" Type="http://schemas.openxmlformats.org/officeDocument/2006/relationships/hyperlink" Target="http://www.sports-reference.com/cfb/schools/michigan-state/2009.html" TargetMode="External"/><Relationship Id="rId100" Type="http://schemas.openxmlformats.org/officeDocument/2006/relationships/hyperlink" Target="http://www.sports-reference.com/cfb/conferences/cusa/2009.html" TargetMode="External"/><Relationship Id="rId8" Type="http://schemas.openxmlformats.org/officeDocument/2006/relationships/hyperlink" Target="http://www.sports-reference.com/cfb/conferences/acc/2009.html" TargetMode="External"/><Relationship Id="rId98" Type="http://schemas.openxmlformats.org/officeDocument/2006/relationships/hyperlink" Target="http://www.sports-reference.com/cfb/conferences/cusa/2009.html" TargetMode="External"/><Relationship Id="rId121" Type="http://schemas.openxmlformats.org/officeDocument/2006/relationships/hyperlink" Target="http://www.sports-reference.com/cfb/schools/ohio/2009.html" TargetMode="External"/><Relationship Id="rId142" Type="http://schemas.openxmlformats.org/officeDocument/2006/relationships/hyperlink" Target="http://www.sports-reference.com/cfb/conferences/mac/2009.html" TargetMode="External"/><Relationship Id="rId163" Type="http://schemas.openxmlformats.org/officeDocument/2006/relationships/hyperlink" Target="http://www.sports-reference.com/cfb/schools/oregon/2009.html" TargetMode="External"/><Relationship Id="rId184" Type="http://schemas.openxmlformats.org/officeDocument/2006/relationships/hyperlink" Target="http://www.sports-reference.com/cfb/conferences/sec/2009.html" TargetMode="External"/><Relationship Id="rId219" Type="http://schemas.openxmlformats.org/officeDocument/2006/relationships/hyperlink" Target="http://www.sports-reference.com/cfb/schools/florida-international/2009.html" TargetMode="External"/><Relationship Id="rId230" Type="http://schemas.openxmlformats.org/officeDocument/2006/relationships/hyperlink" Target="http://www.sports-reference.com/cfb/conferences/wac/2009.html" TargetMode="External"/><Relationship Id="rId25" Type="http://schemas.openxmlformats.org/officeDocument/2006/relationships/hyperlink" Target="http://www.sports-reference.com/cfb/schools/virginia/2009.html" TargetMode="External"/><Relationship Id="rId46" Type="http://schemas.openxmlformats.org/officeDocument/2006/relationships/hyperlink" Target="http://www.sports-reference.com/cfb/conferences/big-12/2009.html" TargetMode="External"/><Relationship Id="rId67" Type="http://schemas.openxmlformats.org/officeDocument/2006/relationships/hyperlink" Target="http://www.sports-reference.com/cfb/schools/ohio-state/2009.html" TargetMode="External"/><Relationship Id="rId88" Type="http://schemas.openxmlformats.org/officeDocument/2006/relationships/hyperlink" Target="http://www.sports-reference.com/cfb/conferences/big-ten/2009.html" TargetMode="External"/><Relationship Id="rId111" Type="http://schemas.openxmlformats.org/officeDocument/2006/relationships/hyperlink" Target="http://www.sports-reference.com/cfb/schools/tulane/2009.html" TargetMode="External"/><Relationship Id="rId132" Type="http://schemas.openxmlformats.org/officeDocument/2006/relationships/hyperlink" Target="http://www.sports-reference.com/cfb/conferences/mac/2009.html" TargetMode="External"/><Relationship Id="rId153" Type="http://schemas.openxmlformats.org/officeDocument/2006/relationships/hyperlink" Target="http://www.sports-reference.com/cfb/schools/wyoming/2009.html" TargetMode="External"/><Relationship Id="rId174" Type="http://schemas.openxmlformats.org/officeDocument/2006/relationships/hyperlink" Target="http://www.sports-reference.com/cfb/conferences/pac-10/2009.html" TargetMode="External"/><Relationship Id="rId195" Type="http://schemas.openxmlformats.org/officeDocument/2006/relationships/hyperlink" Target="http://www.sports-reference.com/cfb/schools/alabama/2009.html" TargetMode="External"/><Relationship Id="rId209" Type="http://schemas.openxmlformats.org/officeDocument/2006/relationships/hyperlink" Target="http://www.sports-reference.com/cfb/schools/middle-tennessee-state/2009.html" TargetMode="External"/><Relationship Id="rId220" Type="http://schemas.openxmlformats.org/officeDocument/2006/relationships/hyperlink" Target="http://www.sports-reference.com/cfb/conferences/sun-belt/2009.html" TargetMode="External"/><Relationship Id="rId241" Type="http://schemas.openxmlformats.org/officeDocument/2006/relationships/hyperlink" Target="http://www.sports-reference.com/cfb/schools/san-jose-state/2009.html" TargetMode="External"/><Relationship Id="rId15" Type="http://schemas.openxmlformats.org/officeDocument/2006/relationships/hyperlink" Target="http://www.sports-reference.com/cfb/friv/forfeits.html" TargetMode="External"/><Relationship Id="rId36" Type="http://schemas.openxmlformats.org/officeDocument/2006/relationships/hyperlink" Target="http://www.sports-reference.com/cfb/conferences/big-12/2009.html" TargetMode="External"/><Relationship Id="rId57" Type="http://schemas.openxmlformats.org/officeDocument/2006/relationships/hyperlink" Target="http://www.sports-reference.com/cfb/schools/rutgers/2009.html" TargetMode="External"/><Relationship Id="rId106" Type="http://schemas.openxmlformats.org/officeDocument/2006/relationships/hyperlink" Target="http://www.sports-reference.com/cfb/conferences/cusa/2009.html" TargetMode="External"/><Relationship Id="rId127" Type="http://schemas.openxmlformats.org/officeDocument/2006/relationships/hyperlink" Target="http://www.sports-reference.com/cfb/schools/buffalo/2009.html" TargetMode="External"/><Relationship Id="rId10" Type="http://schemas.openxmlformats.org/officeDocument/2006/relationships/hyperlink" Target="http://www.sports-reference.com/cfb/conferences/acc/2009.html" TargetMode="External"/><Relationship Id="rId31" Type="http://schemas.openxmlformats.org/officeDocument/2006/relationships/hyperlink" Target="http://www.sports-reference.com/cfb/schools/kansas-state/2009.html" TargetMode="External"/><Relationship Id="rId52" Type="http://schemas.openxmlformats.org/officeDocument/2006/relationships/hyperlink" Target="http://www.sports-reference.com/cfb/conferences/big-east/2009.html" TargetMode="External"/><Relationship Id="rId73" Type="http://schemas.openxmlformats.org/officeDocument/2006/relationships/hyperlink" Target="http://www.sports-reference.com/cfb/schools/wisconsin/2009.html" TargetMode="External"/><Relationship Id="rId78" Type="http://schemas.openxmlformats.org/officeDocument/2006/relationships/hyperlink" Target="http://www.sports-reference.com/cfb/conferences/big-ten/2009.html" TargetMode="External"/><Relationship Id="rId94" Type="http://schemas.openxmlformats.org/officeDocument/2006/relationships/hyperlink" Target="http://www.sports-reference.com/cfb/conferences/cusa/2009.html" TargetMode="External"/><Relationship Id="rId99" Type="http://schemas.openxmlformats.org/officeDocument/2006/relationships/hyperlink" Target="http://www.sports-reference.com/cfb/schools/memphis/2009.html" TargetMode="External"/><Relationship Id="rId101" Type="http://schemas.openxmlformats.org/officeDocument/2006/relationships/hyperlink" Target="http://www.sports-reference.com/cfb/schools/houston/2009.html" TargetMode="External"/><Relationship Id="rId122" Type="http://schemas.openxmlformats.org/officeDocument/2006/relationships/hyperlink" Target="http://www.sports-reference.com/cfb/conferences/mac/2009.html" TargetMode="External"/><Relationship Id="rId143" Type="http://schemas.openxmlformats.org/officeDocument/2006/relationships/hyperlink" Target="http://www.sports-reference.com/cfb/schools/eastern-michigan/2009.html" TargetMode="External"/><Relationship Id="rId148" Type="http://schemas.openxmlformats.org/officeDocument/2006/relationships/hyperlink" Target="http://www.sports-reference.com/cfb/conferences/mwc/2009.html" TargetMode="External"/><Relationship Id="rId164" Type="http://schemas.openxmlformats.org/officeDocument/2006/relationships/hyperlink" Target="http://www.sports-reference.com/cfb/conferences/pac-10/2009.html" TargetMode="External"/><Relationship Id="rId169" Type="http://schemas.openxmlformats.org/officeDocument/2006/relationships/hyperlink" Target="http://www.sports-reference.com/cfb/schools/stanford/2009.html" TargetMode="External"/><Relationship Id="rId185" Type="http://schemas.openxmlformats.org/officeDocument/2006/relationships/hyperlink" Target="http://www.sports-reference.com/cfb/schools/georgia/2009.html" TargetMode="External"/><Relationship Id="rId4" Type="http://schemas.openxmlformats.org/officeDocument/2006/relationships/hyperlink" Target="http://www.sports-reference.com/cfb/conferences/acc/2009.html" TargetMode="External"/><Relationship Id="rId9" Type="http://schemas.openxmlformats.org/officeDocument/2006/relationships/hyperlink" Target="http://www.sports-reference.com/cfb/schools/north-carolina-state/2009.html" TargetMode="External"/><Relationship Id="rId180" Type="http://schemas.openxmlformats.org/officeDocument/2006/relationships/hyperlink" Target="http://www.sports-reference.com/cfb/conferences/pac-10/2009.html" TargetMode="External"/><Relationship Id="rId210" Type="http://schemas.openxmlformats.org/officeDocument/2006/relationships/hyperlink" Target="http://www.sports-reference.com/cfb/conferences/sun-belt/2009.html" TargetMode="External"/><Relationship Id="rId215" Type="http://schemas.openxmlformats.org/officeDocument/2006/relationships/hyperlink" Target="http://www.sports-reference.com/cfb/schools/louisiana-lafayette/2009.html" TargetMode="External"/><Relationship Id="rId236" Type="http://schemas.openxmlformats.org/officeDocument/2006/relationships/hyperlink" Target="http://www.sports-reference.com/cfb/conferences/wac/2009.html" TargetMode="External"/><Relationship Id="rId26" Type="http://schemas.openxmlformats.org/officeDocument/2006/relationships/hyperlink" Target="http://www.sports-reference.com/cfb/conferences/acc/2009.html" TargetMode="External"/><Relationship Id="rId231" Type="http://schemas.openxmlformats.org/officeDocument/2006/relationships/hyperlink" Target="http://www.sports-reference.com/cfb/schools/idaho/2009.html" TargetMode="External"/><Relationship Id="rId47" Type="http://schemas.openxmlformats.org/officeDocument/2006/relationships/hyperlink" Target="http://www.sports-reference.com/cfb/schools/texas-am/2009.html" TargetMode="External"/><Relationship Id="rId68" Type="http://schemas.openxmlformats.org/officeDocument/2006/relationships/hyperlink" Target="http://www.sports-reference.com/cfb/conferences/big-ten/2009.html" TargetMode="External"/><Relationship Id="rId89" Type="http://schemas.openxmlformats.org/officeDocument/2006/relationships/hyperlink" Target="http://www.sports-reference.com/cfb/schools/east-carolina/2009.html" TargetMode="External"/><Relationship Id="rId112" Type="http://schemas.openxmlformats.org/officeDocument/2006/relationships/hyperlink" Target="http://www.sports-reference.com/cfb/conferences/cusa/2009.html" TargetMode="External"/><Relationship Id="rId133" Type="http://schemas.openxmlformats.org/officeDocument/2006/relationships/hyperlink" Target="http://www.sports-reference.com/cfb/schools/central-michigan/2009.html" TargetMode="External"/><Relationship Id="rId154" Type="http://schemas.openxmlformats.org/officeDocument/2006/relationships/hyperlink" Target="http://www.sports-reference.com/cfb/conferences/mwc/2009.html" TargetMode="External"/><Relationship Id="rId175" Type="http://schemas.openxmlformats.org/officeDocument/2006/relationships/hyperlink" Target="http://www.sports-reference.com/cfb/schools/washington/2009.html" TargetMode="External"/><Relationship Id="rId196" Type="http://schemas.openxmlformats.org/officeDocument/2006/relationships/hyperlink" Target="http://www.sports-reference.com/cfb/conferences/sec/2009.html" TargetMode="External"/><Relationship Id="rId200" Type="http://schemas.openxmlformats.org/officeDocument/2006/relationships/hyperlink" Target="http://www.sports-reference.com/cfb/conferences/sec/2009.html" TargetMode="External"/><Relationship Id="rId16" Type="http://schemas.openxmlformats.org/officeDocument/2006/relationships/hyperlink" Target="http://www.sports-reference.com/cfb/schools/virginia-tech/2009.html" TargetMode="External"/><Relationship Id="rId221" Type="http://schemas.openxmlformats.org/officeDocument/2006/relationships/hyperlink" Target="http://www.sports-reference.com/cfb/schools/north-texas/2009.html" TargetMode="External"/><Relationship Id="rId242" Type="http://schemas.openxmlformats.org/officeDocument/2006/relationships/hyperlink" Target="http://www.sports-reference.com/cfb/conferences/wac/2009.html" TargetMode="External"/><Relationship Id="rId37" Type="http://schemas.openxmlformats.org/officeDocument/2006/relationships/hyperlink" Target="http://www.sports-reference.com/cfb/schools/kansas/2009.html" TargetMode="External"/><Relationship Id="rId58" Type="http://schemas.openxmlformats.org/officeDocument/2006/relationships/hyperlink" Target="http://www.sports-reference.com/cfb/conferences/big-east/2009.html" TargetMode="External"/><Relationship Id="rId79" Type="http://schemas.openxmlformats.org/officeDocument/2006/relationships/hyperlink" Target="http://www.sports-reference.com/cfb/schools/purdue/2009.html" TargetMode="External"/><Relationship Id="rId102" Type="http://schemas.openxmlformats.org/officeDocument/2006/relationships/hyperlink" Target="http://www.sports-reference.com/cfb/conferences/cusa/2009.html" TargetMode="External"/><Relationship Id="rId123" Type="http://schemas.openxmlformats.org/officeDocument/2006/relationships/hyperlink" Target="http://www.sports-reference.com/cfb/schools/bowling-green-state/2009.html" TargetMode="External"/><Relationship Id="rId144" Type="http://schemas.openxmlformats.org/officeDocument/2006/relationships/hyperlink" Target="http://www.sports-reference.com/cfb/conferences/mac/2009.html" TargetMode="External"/><Relationship Id="rId90" Type="http://schemas.openxmlformats.org/officeDocument/2006/relationships/hyperlink" Target="http://www.sports-reference.com/cfb/conferences/cusa/2009.html" TargetMode="External"/><Relationship Id="rId165" Type="http://schemas.openxmlformats.org/officeDocument/2006/relationships/hyperlink" Target="http://www.sports-reference.com/cfb/schools/arizona/2009.html" TargetMode="External"/><Relationship Id="rId186" Type="http://schemas.openxmlformats.org/officeDocument/2006/relationships/hyperlink" Target="http://www.sports-reference.com/cfb/conferences/sec/2009.html" TargetMode="External"/><Relationship Id="rId211" Type="http://schemas.openxmlformats.org/officeDocument/2006/relationships/hyperlink" Target="http://www.sports-reference.com/cfb/schools/louisiana-monroe/2009.html" TargetMode="External"/><Relationship Id="rId232" Type="http://schemas.openxmlformats.org/officeDocument/2006/relationships/hyperlink" Target="http://www.sports-reference.com/cfb/conferences/wac/2009.html" TargetMode="External"/><Relationship Id="rId27" Type="http://schemas.openxmlformats.org/officeDocument/2006/relationships/hyperlink" Target="http://www.sports-reference.com/cfb/schools/nebraska/2009.html" TargetMode="External"/><Relationship Id="rId48" Type="http://schemas.openxmlformats.org/officeDocument/2006/relationships/hyperlink" Target="http://www.sports-reference.com/cfb/conferences/big-12/2009.html" TargetMode="External"/><Relationship Id="rId69" Type="http://schemas.openxmlformats.org/officeDocument/2006/relationships/hyperlink" Target="http://www.sports-reference.com/cfb/schools/iowa/2009.html" TargetMode="External"/><Relationship Id="rId113" Type="http://schemas.openxmlformats.org/officeDocument/2006/relationships/hyperlink" Target="http://www.sports-reference.com/cfb/schools/navy/2009.html" TargetMode="External"/><Relationship Id="rId134" Type="http://schemas.openxmlformats.org/officeDocument/2006/relationships/hyperlink" Target="http://www.sports-reference.com/cfb/conferences/mac/2009.html" TargetMode="External"/><Relationship Id="rId80" Type="http://schemas.openxmlformats.org/officeDocument/2006/relationships/hyperlink" Target="http://www.sports-reference.com/cfb/conferences/big-ten/2009.html" TargetMode="External"/><Relationship Id="rId155" Type="http://schemas.openxmlformats.org/officeDocument/2006/relationships/hyperlink" Target="http://www.sports-reference.com/cfb/schools/nevada-las-vegas/2009.html" TargetMode="External"/><Relationship Id="rId176" Type="http://schemas.openxmlformats.org/officeDocument/2006/relationships/hyperlink" Target="http://www.sports-reference.com/cfb/conferences/pac-10/2009.html" TargetMode="External"/><Relationship Id="rId197" Type="http://schemas.openxmlformats.org/officeDocument/2006/relationships/hyperlink" Target="http://www.sports-reference.com/cfb/schools/louisiana-state/2009.html" TargetMode="External"/><Relationship Id="rId201" Type="http://schemas.openxmlformats.org/officeDocument/2006/relationships/hyperlink" Target="http://www.sports-reference.com/cfb/schools/arkansas/2009.html" TargetMode="External"/><Relationship Id="rId222" Type="http://schemas.openxmlformats.org/officeDocument/2006/relationships/hyperlink" Target="http://www.sports-reference.com/cfb/conferences/sun-belt/2009.html" TargetMode="External"/><Relationship Id="rId17" Type="http://schemas.openxmlformats.org/officeDocument/2006/relationships/hyperlink" Target="http://www.sports-reference.com/cfb/conferences/acc/2009.html" TargetMode="External"/><Relationship Id="rId38" Type="http://schemas.openxmlformats.org/officeDocument/2006/relationships/hyperlink" Target="http://www.sports-reference.com/cfb/conferences/big-12/2009.html" TargetMode="External"/><Relationship Id="rId59" Type="http://schemas.openxmlformats.org/officeDocument/2006/relationships/hyperlink" Target="http://www.sports-reference.com/cfb/schools/connecticut/2009.html" TargetMode="External"/><Relationship Id="rId103" Type="http://schemas.openxmlformats.org/officeDocument/2006/relationships/hyperlink" Target="http://www.sports-reference.com/cfb/schools/southern-methodist/2009.html" TargetMode="External"/><Relationship Id="rId124" Type="http://schemas.openxmlformats.org/officeDocument/2006/relationships/hyperlink" Target="http://www.sports-reference.com/cfb/conferences/mac/2009.html" TargetMode="External"/><Relationship Id="rId70" Type="http://schemas.openxmlformats.org/officeDocument/2006/relationships/hyperlink" Target="http://www.sports-reference.com/cfb/conferences/big-ten/2009.html" TargetMode="External"/><Relationship Id="rId91" Type="http://schemas.openxmlformats.org/officeDocument/2006/relationships/hyperlink" Target="http://www.sports-reference.com/cfb/schools/central-florida/2009.html" TargetMode="External"/><Relationship Id="rId145" Type="http://schemas.openxmlformats.org/officeDocument/2006/relationships/hyperlink" Target="http://www.sports-reference.com/cfb/schools/texas-christian/2009.html" TargetMode="External"/><Relationship Id="rId166" Type="http://schemas.openxmlformats.org/officeDocument/2006/relationships/hyperlink" Target="http://www.sports-reference.com/cfb/conferences/pac-10/2009.html" TargetMode="External"/><Relationship Id="rId187" Type="http://schemas.openxmlformats.org/officeDocument/2006/relationships/hyperlink" Target="http://www.sports-reference.com/cfb/schools/tennessee/2009.html" TargetMode="External"/><Relationship Id="rId1" Type="http://schemas.openxmlformats.org/officeDocument/2006/relationships/hyperlink" Target="http://www.sports-reference.com/cfb/schools/clemson/2009.html" TargetMode="External"/><Relationship Id="rId212" Type="http://schemas.openxmlformats.org/officeDocument/2006/relationships/hyperlink" Target="http://www.sports-reference.com/cfb/conferences/sun-belt/2009.html" TargetMode="External"/><Relationship Id="rId233" Type="http://schemas.openxmlformats.org/officeDocument/2006/relationships/hyperlink" Target="http://www.sports-reference.com/cfb/schools/hawaii/2009.html" TargetMode="External"/><Relationship Id="rId28" Type="http://schemas.openxmlformats.org/officeDocument/2006/relationships/hyperlink" Target="http://www.sports-reference.com/cfb/conferences/big-12/2009.html" TargetMode="External"/><Relationship Id="rId49" Type="http://schemas.openxmlformats.org/officeDocument/2006/relationships/hyperlink" Target="http://www.sports-reference.com/cfb/schools/baylor/2009.html" TargetMode="External"/><Relationship Id="rId114" Type="http://schemas.openxmlformats.org/officeDocument/2006/relationships/hyperlink" Target="http://www.sports-reference.com/cfb/conferences/independent/2009.html" TargetMode="External"/><Relationship Id="rId60" Type="http://schemas.openxmlformats.org/officeDocument/2006/relationships/hyperlink" Target="http://www.sports-reference.com/cfb/conferences/big-east/2009.html" TargetMode="External"/><Relationship Id="rId81" Type="http://schemas.openxmlformats.org/officeDocument/2006/relationships/hyperlink" Target="http://www.sports-reference.com/cfb/schools/minnesota/2009.html" TargetMode="External"/><Relationship Id="rId135" Type="http://schemas.openxmlformats.org/officeDocument/2006/relationships/hyperlink" Target="http://www.sports-reference.com/cfb/schools/northern-illinois/2009.html" TargetMode="External"/><Relationship Id="rId156" Type="http://schemas.openxmlformats.org/officeDocument/2006/relationships/hyperlink" Target="http://www.sports-reference.com/cfb/conferences/mwc/2009.html" TargetMode="External"/><Relationship Id="rId177" Type="http://schemas.openxmlformats.org/officeDocument/2006/relationships/hyperlink" Target="http://www.sports-reference.com/cfb/schools/ucla/2009.html" TargetMode="External"/><Relationship Id="rId198" Type="http://schemas.openxmlformats.org/officeDocument/2006/relationships/hyperlink" Target="http://www.sports-reference.com/cfb/conferences/sec/2009.html" TargetMode="External"/><Relationship Id="rId202" Type="http://schemas.openxmlformats.org/officeDocument/2006/relationships/hyperlink" Target="http://www.sports-reference.com/cfb/conferences/sec/2009.html" TargetMode="External"/><Relationship Id="rId223" Type="http://schemas.openxmlformats.org/officeDocument/2006/relationships/hyperlink" Target="http://www.sports-reference.com/cfb/schools/western-kentucky/2009.html" TargetMode="External"/><Relationship Id="rId18" Type="http://schemas.openxmlformats.org/officeDocument/2006/relationships/hyperlink" Target="http://www.sports-reference.com/cfb/schools/miami-fl/2009.html" TargetMode="External"/><Relationship Id="rId39" Type="http://schemas.openxmlformats.org/officeDocument/2006/relationships/hyperlink" Target="http://www.sports-reference.com/cfb/schools/texas/2009.html" TargetMode="External"/><Relationship Id="rId50" Type="http://schemas.openxmlformats.org/officeDocument/2006/relationships/hyperlink" Target="http://www.sports-reference.com/cfb/conferences/big-12/2009.html" TargetMode="External"/><Relationship Id="rId104" Type="http://schemas.openxmlformats.org/officeDocument/2006/relationships/hyperlink" Target="http://www.sports-reference.com/cfb/conferences/cusa/2009.html" TargetMode="External"/><Relationship Id="rId125" Type="http://schemas.openxmlformats.org/officeDocument/2006/relationships/hyperlink" Target="http://www.sports-reference.com/cfb/schools/kent-state/2009.html" TargetMode="External"/><Relationship Id="rId146" Type="http://schemas.openxmlformats.org/officeDocument/2006/relationships/hyperlink" Target="http://www.sports-reference.com/cfb/conferences/mwc/2009.html" TargetMode="External"/><Relationship Id="rId167" Type="http://schemas.openxmlformats.org/officeDocument/2006/relationships/hyperlink" Target="http://www.sports-reference.com/cfb/schools/oregon-state/2009.html" TargetMode="External"/><Relationship Id="rId188" Type="http://schemas.openxmlformats.org/officeDocument/2006/relationships/hyperlink" Target="http://www.sports-reference.com/cfb/conferences/sec/2009.html" TargetMode="External"/><Relationship Id="rId71" Type="http://schemas.openxmlformats.org/officeDocument/2006/relationships/hyperlink" Target="http://www.sports-reference.com/cfb/schools/penn-state/2009.html" TargetMode="External"/><Relationship Id="rId92" Type="http://schemas.openxmlformats.org/officeDocument/2006/relationships/hyperlink" Target="http://www.sports-reference.com/cfb/conferences/cusa/2009.html" TargetMode="External"/><Relationship Id="rId213" Type="http://schemas.openxmlformats.org/officeDocument/2006/relationships/hyperlink" Target="http://www.sports-reference.com/cfb/schools/florida-atlantic/2009.html" TargetMode="External"/><Relationship Id="rId234" Type="http://schemas.openxmlformats.org/officeDocument/2006/relationships/hyperlink" Target="http://www.sports-reference.com/cfb/conferences/wac/2009.html" TargetMode="External"/><Relationship Id="rId2" Type="http://schemas.openxmlformats.org/officeDocument/2006/relationships/hyperlink" Target="http://www.sports-reference.com/cfb/conferences/acc/2009.html" TargetMode="External"/><Relationship Id="rId29" Type="http://schemas.openxmlformats.org/officeDocument/2006/relationships/hyperlink" Target="http://www.sports-reference.com/cfb/schools/missouri/2009.html" TargetMode="External"/><Relationship Id="rId40" Type="http://schemas.openxmlformats.org/officeDocument/2006/relationships/hyperlink" Target="http://www.sports-reference.com/cfb/conferences/big-12/2009.html" TargetMode="External"/><Relationship Id="rId115" Type="http://schemas.openxmlformats.org/officeDocument/2006/relationships/hyperlink" Target="http://www.sports-reference.com/cfb/schools/notre-dame/2009.html" TargetMode="External"/><Relationship Id="rId136" Type="http://schemas.openxmlformats.org/officeDocument/2006/relationships/hyperlink" Target="http://www.sports-reference.com/cfb/conferences/mac/2009.html" TargetMode="External"/><Relationship Id="rId157" Type="http://schemas.openxmlformats.org/officeDocument/2006/relationships/hyperlink" Target="http://www.sports-reference.com/cfb/schools/san-diego-state/2009.html" TargetMode="External"/><Relationship Id="rId178" Type="http://schemas.openxmlformats.org/officeDocument/2006/relationships/hyperlink" Target="http://www.sports-reference.com/cfb/conferences/pac-10/2009.html" TargetMode="External"/><Relationship Id="rId61" Type="http://schemas.openxmlformats.org/officeDocument/2006/relationships/hyperlink" Target="http://www.sports-reference.com/cfb/schools/south-florida/2009.html" TargetMode="External"/><Relationship Id="rId82" Type="http://schemas.openxmlformats.org/officeDocument/2006/relationships/hyperlink" Target="http://www.sports-reference.com/cfb/conferences/big-ten/2009.html" TargetMode="External"/><Relationship Id="rId199" Type="http://schemas.openxmlformats.org/officeDocument/2006/relationships/hyperlink" Target="http://www.sports-reference.com/cfb/schools/mississippi/2009.html" TargetMode="External"/><Relationship Id="rId203" Type="http://schemas.openxmlformats.org/officeDocument/2006/relationships/hyperlink" Target="http://www.sports-reference.com/cfb/schools/auburn/2009.html" TargetMode="External"/><Relationship Id="rId19" Type="http://schemas.openxmlformats.org/officeDocument/2006/relationships/hyperlink" Target="http://www.sports-reference.com/cfb/conferences/acc/2009.html" TargetMode="External"/><Relationship Id="rId224" Type="http://schemas.openxmlformats.org/officeDocument/2006/relationships/hyperlink" Target="http://www.sports-reference.com/cfb/conferences/sun-belt/2009.html" TargetMode="External"/><Relationship Id="rId30" Type="http://schemas.openxmlformats.org/officeDocument/2006/relationships/hyperlink" Target="http://www.sports-reference.com/cfb/conferences/big-12/2009.html" TargetMode="External"/><Relationship Id="rId105" Type="http://schemas.openxmlformats.org/officeDocument/2006/relationships/hyperlink" Target="http://www.sports-reference.com/cfb/schools/tulsa/2009.html" TargetMode="External"/><Relationship Id="rId126" Type="http://schemas.openxmlformats.org/officeDocument/2006/relationships/hyperlink" Target="http://www.sports-reference.com/cfb/conferences/mac/2009.html" TargetMode="External"/><Relationship Id="rId147" Type="http://schemas.openxmlformats.org/officeDocument/2006/relationships/hyperlink" Target="http://www.sports-reference.com/cfb/schools/brigham-young/2009.html" TargetMode="External"/><Relationship Id="rId168" Type="http://schemas.openxmlformats.org/officeDocument/2006/relationships/hyperlink" Target="http://www.sports-reference.com/cfb/conferences/pac-10/2009.html" TargetMode="External"/><Relationship Id="rId51" Type="http://schemas.openxmlformats.org/officeDocument/2006/relationships/hyperlink" Target="http://www.sports-reference.com/cfb/schools/cincinnati/2009.html" TargetMode="External"/><Relationship Id="rId72" Type="http://schemas.openxmlformats.org/officeDocument/2006/relationships/hyperlink" Target="http://www.sports-reference.com/cfb/conferences/big-ten/2009.html" TargetMode="External"/><Relationship Id="rId93" Type="http://schemas.openxmlformats.org/officeDocument/2006/relationships/hyperlink" Target="http://www.sports-reference.com/cfb/schools/southern-mississippi/2009.html" TargetMode="External"/><Relationship Id="rId189" Type="http://schemas.openxmlformats.org/officeDocument/2006/relationships/hyperlink" Target="http://www.sports-reference.com/cfb/schools/kentucky/2009.html" TargetMode="External"/><Relationship Id="rId3" Type="http://schemas.openxmlformats.org/officeDocument/2006/relationships/hyperlink" Target="http://www.sports-reference.com/cfb/schools/boston-college/2009.html" TargetMode="External"/><Relationship Id="rId214" Type="http://schemas.openxmlformats.org/officeDocument/2006/relationships/hyperlink" Target="http://www.sports-reference.com/cfb/conferences/sun-belt/2009.html" TargetMode="External"/><Relationship Id="rId235" Type="http://schemas.openxmlformats.org/officeDocument/2006/relationships/hyperlink" Target="http://www.sports-reference.com/cfb/schools/louisiana-tech/2009.html" TargetMode="External"/><Relationship Id="rId116" Type="http://schemas.openxmlformats.org/officeDocument/2006/relationships/hyperlink" Target="http://www.sports-reference.com/cfb/conferences/independent/2009.html" TargetMode="External"/><Relationship Id="rId137" Type="http://schemas.openxmlformats.org/officeDocument/2006/relationships/hyperlink" Target="http://www.sports-reference.com/cfb/schools/western-michigan/2009.html" TargetMode="External"/><Relationship Id="rId158" Type="http://schemas.openxmlformats.org/officeDocument/2006/relationships/hyperlink" Target="http://www.sports-reference.com/cfb/conferences/mwc/2009.html" TargetMode="External"/><Relationship Id="rId20" Type="http://schemas.openxmlformats.org/officeDocument/2006/relationships/hyperlink" Target="http://www.sports-reference.com/cfb/schools/north-carolina/2009.html" TargetMode="External"/><Relationship Id="rId41" Type="http://schemas.openxmlformats.org/officeDocument/2006/relationships/hyperlink" Target="http://www.sports-reference.com/cfb/schools/oklahoma-state/2009.html" TargetMode="External"/><Relationship Id="rId62" Type="http://schemas.openxmlformats.org/officeDocument/2006/relationships/hyperlink" Target="http://www.sports-reference.com/cfb/conferences/big-east/2009.html" TargetMode="External"/><Relationship Id="rId83" Type="http://schemas.openxmlformats.org/officeDocument/2006/relationships/hyperlink" Target="http://www.sports-reference.com/cfb/schools/illinois/2009.html" TargetMode="External"/><Relationship Id="rId179" Type="http://schemas.openxmlformats.org/officeDocument/2006/relationships/hyperlink" Target="http://www.sports-reference.com/cfb/schools/arizona-state/2009.html" TargetMode="External"/><Relationship Id="rId190" Type="http://schemas.openxmlformats.org/officeDocument/2006/relationships/hyperlink" Target="http://www.sports-reference.com/cfb/conferences/sec/2009.html" TargetMode="External"/><Relationship Id="rId204" Type="http://schemas.openxmlformats.org/officeDocument/2006/relationships/hyperlink" Target="http://www.sports-reference.com/cfb/conferences/sec/2009.html" TargetMode="External"/><Relationship Id="rId225" Type="http://schemas.openxmlformats.org/officeDocument/2006/relationships/hyperlink" Target="http://www.sports-reference.com/cfb/schools/boise-state/2009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ports-reference.com/cfb/conferences/independent/2008.html" TargetMode="External"/><Relationship Id="rId21" Type="http://schemas.openxmlformats.org/officeDocument/2006/relationships/hyperlink" Target="http://www.sports-reference.com/cfb/conferences/acc/2008.html" TargetMode="External"/><Relationship Id="rId42" Type="http://schemas.openxmlformats.org/officeDocument/2006/relationships/hyperlink" Target="http://www.sports-reference.com/cfb/schools/texas-tech/2008.html" TargetMode="External"/><Relationship Id="rId63" Type="http://schemas.openxmlformats.org/officeDocument/2006/relationships/hyperlink" Target="http://www.sports-reference.com/cfb/conferences/big-east/2008.html" TargetMode="External"/><Relationship Id="rId84" Type="http://schemas.openxmlformats.org/officeDocument/2006/relationships/hyperlink" Target="http://www.sports-reference.com/cfb/schools/michigan/2008.html" TargetMode="External"/><Relationship Id="rId138" Type="http://schemas.openxmlformats.org/officeDocument/2006/relationships/hyperlink" Target="http://www.sports-reference.com/cfb/schools/northern-illinois/2008.html" TargetMode="External"/><Relationship Id="rId159" Type="http://schemas.openxmlformats.org/officeDocument/2006/relationships/hyperlink" Target="http://www.sports-reference.com/cfb/conferences/mwc/2008.html" TargetMode="External"/><Relationship Id="rId170" Type="http://schemas.openxmlformats.org/officeDocument/2006/relationships/hyperlink" Target="http://www.sports-reference.com/cfb/schools/arizona/2008.html" TargetMode="External"/><Relationship Id="rId191" Type="http://schemas.openxmlformats.org/officeDocument/2006/relationships/hyperlink" Target="http://www.sports-reference.com/cfb/conferences/sec/2008.html" TargetMode="External"/><Relationship Id="rId205" Type="http://schemas.openxmlformats.org/officeDocument/2006/relationships/hyperlink" Target="http://www.sports-reference.com/cfb/conferences/sec/2008.html" TargetMode="External"/><Relationship Id="rId226" Type="http://schemas.openxmlformats.org/officeDocument/2006/relationships/hyperlink" Target="http://www.sports-reference.com/cfb/schools/louisiana-tech/2008.html" TargetMode="External"/><Relationship Id="rId107" Type="http://schemas.openxmlformats.org/officeDocument/2006/relationships/hyperlink" Target="http://www.sports-reference.com/cfb/conferences/cusa/2008.html" TargetMode="External"/><Relationship Id="rId11" Type="http://schemas.openxmlformats.org/officeDocument/2006/relationships/hyperlink" Target="http://www.sports-reference.com/cfb/schools/north-carolina-state/2008.html" TargetMode="External"/><Relationship Id="rId32" Type="http://schemas.openxmlformats.org/officeDocument/2006/relationships/hyperlink" Target="http://www.sports-reference.com/cfb/schools/colorado/2008.html" TargetMode="External"/><Relationship Id="rId53" Type="http://schemas.openxmlformats.org/officeDocument/2006/relationships/hyperlink" Target="http://www.sports-reference.com/cfb/conferences/big-east/2008.html" TargetMode="External"/><Relationship Id="rId74" Type="http://schemas.openxmlformats.org/officeDocument/2006/relationships/hyperlink" Target="http://www.sports-reference.com/cfb/schools/northwestern/2008.html" TargetMode="External"/><Relationship Id="rId128" Type="http://schemas.openxmlformats.org/officeDocument/2006/relationships/hyperlink" Target="http://www.sports-reference.com/cfb/schools/ohio/2008.html" TargetMode="External"/><Relationship Id="rId149" Type="http://schemas.openxmlformats.org/officeDocument/2006/relationships/hyperlink" Target="http://www.sports-reference.com/cfb/conferences/mwc/2008.html" TargetMode="External"/><Relationship Id="rId5" Type="http://schemas.openxmlformats.org/officeDocument/2006/relationships/hyperlink" Target="http://www.sports-reference.com/cfb/schools/maryland/2008.html" TargetMode="External"/><Relationship Id="rId95" Type="http://schemas.openxmlformats.org/officeDocument/2006/relationships/hyperlink" Target="http://www.sports-reference.com/cfb/conferences/cusa/2008.html" TargetMode="External"/><Relationship Id="rId160" Type="http://schemas.openxmlformats.org/officeDocument/2006/relationships/hyperlink" Target="http://www.sports-reference.com/cfb/schools/san-diego-state/2008.html" TargetMode="External"/><Relationship Id="rId181" Type="http://schemas.openxmlformats.org/officeDocument/2006/relationships/hyperlink" Target="http://www.sports-reference.com/cfb/conferences/pac-10/2008.html" TargetMode="External"/><Relationship Id="rId216" Type="http://schemas.openxmlformats.org/officeDocument/2006/relationships/hyperlink" Target="http://www.sports-reference.com/cfb/schools/middle-tennessee-state/2008.html" TargetMode="External"/><Relationship Id="rId237" Type="http://schemas.openxmlformats.org/officeDocument/2006/relationships/hyperlink" Target="http://www.sports-reference.com/cfb/conferences/wac/2008.html" TargetMode="External"/><Relationship Id="rId22" Type="http://schemas.openxmlformats.org/officeDocument/2006/relationships/hyperlink" Target="http://www.sports-reference.com/cfb/schools/virginia/2008.html" TargetMode="External"/><Relationship Id="rId43" Type="http://schemas.openxmlformats.org/officeDocument/2006/relationships/hyperlink" Target="http://www.sports-reference.com/cfb/conferences/big-12/2008.html" TargetMode="External"/><Relationship Id="rId64" Type="http://schemas.openxmlformats.org/officeDocument/2006/relationships/hyperlink" Target="http://www.sports-reference.com/cfb/schools/syracuse/2008.html" TargetMode="External"/><Relationship Id="rId118" Type="http://schemas.openxmlformats.org/officeDocument/2006/relationships/hyperlink" Target="http://www.sports-reference.com/cfb/schools/buffalo/2008.html" TargetMode="External"/><Relationship Id="rId139" Type="http://schemas.openxmlformats.org/officeDocument/2006/relationships/hyperlink" Target="http://www.sports-reference.com/cfb/conferences/mac/2008.html" TargetMode="External"/><Relationship Id="rId85" Type="http://schemas.openxmlformats.org/officeDocument/2006/relationships/hyperlink" Target="http://www.sports-reference.com/cfb/conferences/big-ten/2008.html" TargetMode="External"/><Relationship Id="rId150" Type="http://schemas.openxmlformats.org/officeDocument/2006/relationships/hyperlink" Target="http://www.sports-reference.com/cfb/schools/air-force/2008.html" TargetMode="External"/><Relationship Id="rId171" Type="http://schemas.openxmlformats.org/officeDocument/2006/relationships/hyperlink" Target="http://www.sports-reference.com/cfb/conferences/pac-10/2008.html" TargetMode="External"/><Relationship Id="rId192" Type="http://schemas.openxmlformats.org/officeDocument/2006/relationships/hyperlink" Target="http://www.sports-reference.com/cfb/schools/kentucky/2008.html" TargetMode="External"/><Relationship Id="rId206" Type="http://schemas.openxmlformats.org/officeDocument/2006/relationships/hyperlink" Target="http://www.sports-reference.com/cfb/schools/troy/2008.html" TargetMode="External"/><Relationship Id="rId227" Type="http://schemas.openxmlformats.org/officeDocument/2006/relationships/hyperlink" Target="http://www.sports-reference.com/cfb/conferences/wac/2008.html" TargetMode="External"/><Relationship Id="rId12" Type="http://schemas.openxmlformats.org/officeDocument/2006/relationships/hyperlink" Target="http://www.sports-reference.com/cfb/conferences/acc/2008.html" TargetMode="External"/><Relationship Id="rId33" Type="http://schemas.openxmlformats.org/officeDocument/2006/relationships/hyperlink" Target="http://www.sports-reference.com/cfb/conferences/big-12/2008.html" TargetMode="External"/><Relationship Id="rId108" Type="http://schemas.openxmlformats.org/officeDocument/2006/relationships/hyperlink" Target="http://www.sports-reference.com/cfb/schools/tulane/2008.html" TargetMode="External"/><Relationship Id="rId129" Type="http://schemas.openxmlformats.org/officeDocument/2006/relationships/hyperlink" Target="http://www.sports-reference.com/cfb/conferences/mac/2008.html" TargetMode="External"/><Relationship Id="rId54" Type="http://schemas.openxmlformats.org/officeDocument/2006/relationships/hyperlink" Target="http://www.sports-reference.com/cfb/schools/west-virginia/2008.html" TargetMode="External"/><Relationship Id="rId75" Type="http://schemas.openxmlformats.org/officeDocument/2006/relationships/hyperlink" Target="http://www.sports-reference.com/cfb/conferences/big-ten/2008.html" TargetMode="External"/><Relationship Id="rId96" Type="http://schemas.openxmlformats.org/officeDocument/2006/relationships/hyperlink" Target="http://www.sports-reference.com/cfb/schools/central-florida/2008.html" TargetMode="External"/><Relationship Id="rId140" Type="http://schemas.openxmlformats.org/officeDocument/2006/relationships/hyperlink" Target="http://www.sports-reference.com/cfb/schools/eastern-michigan/2008.html" TargetMode="External"/><Relationship Id="rId161" Type="http://schemas.openxmlformats.org/officeDocument/2006/relationships/hyperlink" Target="http://www.sports-reference.com/cfb/conferences/mwc/2008.html" TargetMode="External"/><Relationship Id="rId182" Type="http://schemas.openxmlformats.org/officeDocument/2006/relationships/hyperlink" Target="http://www.sports-reference.com/cfb/schools/florida/2008.html" TargetMode="External"/><Relationship Id="rId217" Type="http://schemas.openxmlformats.org/officeDocument/2006/relationships/hyperlink" Target="http://www.sports-reference.com/cfb/conferences/sun-belt/2008.html" TargetMode="External"/><Relationship Id="rId6" Type="http://schemas.openxmlformats.org/officeDocument/2006/relationships/hyperlink" Target="http://www.sports-reference.com/cfb/conferences/acc/2008.html" TargetMode="External"/><Relationship Id="rId238" Type="http://schemas.openxmlformats.org/officeDocument/2006/relationships/hyperlink" Target="http://www.sports-reference.com/cfb/schools/new-mexico-state/2008.html" TargetMode="External"/><Relationship Id="rId23" Type="http://schemas.openxmlformats.org/officeDocument/2006/relationships/hyperlink" Target="http://www.sports-reference.com/cfb/conferences/acc/2008.html" TargetMode="External"/><Relationship Id="rId119" Type="http://schemas.openxmlformats.org/officeDocument/2006/relationships/hyperlink" Target="http://www.sports-reference.com/cfb/conferences/mac/2008.html" TargetMode="External"/><Relationship Id="rId44" Type="http://schemas.openxmlformats.org/officeDocument/2006/relationships/hyperlink" Target="http://www.sports-reference.com/cfb/schools/oklahoma-state/2008.html" TargetMode="External"/><Relationship Id="rId65" Type="http://schemas.openxmlformats.org/officeDocument/2006/relationships/hyperlink" Target="http://www.sports-reference.com/cfb/conferences/big-east/2008.html" TargetMode="External"/><Relationship Id="rId86" Type="http://schemas.openxmlformats.org/officeDocument/2006/relationships/hyperlink" Target="http://www.sports-reference.com/cfb/schools/indiana/2008.html" TargetMode="External"/><Relationship Id="rId130" Type="http://schemas.openxmlformats.org/officeDocument/2006/relationships/hyperlink" Target="http://www.sports-reference.com/cfb/schools/miami-oh/2008.html" TargetMode="External"/><Relationship Id="rId151" Type="http://schemas.openxmlformats.org/officeDocument/2006/relationships/hyperlink" Target="http://www.sports-reference.com/cfb/conferences/mwc/2008.html" TargetMode="External"/><Relationship Id="rId172" Type="http://schemas.openxmlformats.org/officeDocument/2006/relationships/hyperlink" Target="http://www.sports-reference.com/cfb/schools/arizona-state/2008.html" TargetMode="External"/><Relationship Id="rId193" Type="http://schemas.openxmlformats.org/officeDocument/2006/relationships/hyperlink" Target="http://www.sports-reference.com/cfb/conferences/sec/2008.html" TargetMode="External"/><Relationship Id="rId207" Type="http://schemas.openxmlformats.org/officeDocument/2006/relationships/hyperlink" Target="http://www.sports-reference.com/cfb/conferences/sun-belt/2008.html" TargetMode="External"/><Relationship Id="rId228" Type="http://schemas.openxmlformats.org/officeDocument/2006/relationships/hyperlink" Target="http://www.sports-reference.com/cfb/schools/nevada/2008.html" TargetMode="External"/><Relationship Id="rId13" Type="http://schemas.openxmlformats.org/officeDocument/2006/relationships/hyperlink" Target="http://www.sports-reference.com/cfb/schools/virginia-tech/2008.html" TargetMode="External"/><Relationship Id="rId109" Type="http://schemas.openxmlformats.org/officeDocument/2006/relationships/hyperlink" Target="http://www.sports-reference.com/cfb/conferences/cusa/2008.html" TargetMode="External"/><Relationship Id="rId34" Type="http://schemas.openxmlformats.org/officeDocument/2006/relationships/hyperlink" Target="http://www.sports-reference.com/cfb/schools/kansas-state/2008.html" TargetMode="External"/><Relationship Id="rId55" Type="http://schemas.openxmlformats.org/officeDocument/2006/relationships/hyperlink" Target="http://www.sports-reference.com/cfb/conferences/big-east/2008.html" TargetMode="External"/><Relationship Id="rId76" Type="http://schemas.openxmlformats.org/officeDocument/2006/relationships/hyperlink" Target="http://www.sports-reference.com/cfb/schools/minnesota/2008.html" TargetMode="External"/><Relationship Id="rId97" Type="http://schemas.openxmlformats.org/officeDocument/2006/relationships/hyperlink" Target="http://www.sports-reference.com/cfb/conferences/cusa/2008.html" TargetMode="External"/><Relationship Id="rId120" Type="http://schemas.openxmlformats.org/officeDocument/2006/relationships/hyperlink" Target="http://www.sports-reference.com/cfb/schools/bowling-green-state/2008.html" TargetMode="External"/><Relationship Id="rId141" Type="http://schemas.openxmlformats.org/officeDocument/2006/relationships/hyperlink" Target="http://www.sports-reference.com/cfb/conferences/mac/2008.html" TargetMode="External"/><Relationship Id="rId7" Type="http://schemas.openxmlformats.org/officeDocument/2006/relationships/hyperlink" Target="http://www.sports-reference.com/cfb/schools/wake-forest/2008.html" TargetMode="External"/><Relationship Id="rId162" Type="http://schemas.openxmlformats.org/officeDocument/2006/relationships/hyperlink" Target="http://www.sports-reference.com/cfb/schools/southern-california/2008.html" TargetMode="External"/><Relationship Id="rId183" Type="http://schemas.openxmlformats.org/officeDocument/2006/relationships/hyperlink" Target="http://www.sports-reference.com/cfb/conferences/sec/2008.html" TargetMode="External"/><Relationship Id="rId218" Type="http://schemas.openxmlformats.org/officeDocument/2006/relationships/hyperlink" Target="http://www.sports-reference.com/cfb/schools/louisiana-monroe/2008.html" TargetMode="External"/><Relationship Id="rId239" Type="http://schemas.openxmlformats.org/officeDocument/2006/relationships/hyperlink" Target="http://www.sports-reference.com/cfb/conferences/wac/2008.html" TargetMode="External"/><Relationship Id="rId24" Type="http://schemas.openxmlformats.org/officeDocument/2006/relationships/hyperlink" Target="http://www.sports-reference.com/cfb/schools/duke/2008.html" TargetMode="External"/><Relationship Id="rId45" Type="http://schemas.openxmlformats.org/officeDocument/2006/relationships/hyperlink" Target="http://www.sports-reference.com/cfb/conferences/big-12/2008.html" TargetMode="External"/><Relationship Id="rId66" Type="http://schemas.openxmlformats.org/officeDocument/2006/relationships/hyperlink" Target="http://www.sports-reference.com/cfb/schools/penn-state/2008.html" TargetMode="External"/><Relationship Id="rId87" Type="http://schemas.openxmlformats.org/officeDocument/2006/relationships/hyperlink" Target="http://www.sports-reference.com/cfb/conferences/big-ten/2008.html" TargetMode="External"/><Relationship Id="rId110" Type="http://schemas.openxmlformats.org/officeDocument/2006/relationships/hyperlink" Target="http://www.sports-reference.com/cfb/schools/southern-methodist/2008.html" TargetMode="External"/><Relationship Id="rId131" Type="http://schemas.openxmlformats.org/officeDocument/2006/relationships/hyperlink" Target="http://www.sports-reference.com/cfb/conferences/mac/2008.html" TargetMode="External"/><Relationship Id="rId152" Type="http://schemas.openxmlformats.org/officeDocument/2006/relationships/hyperlink" Target="http://www.sports-reference.com/cfb/schools/colorado-state/2008.html" TargetMode="External"/><Relationship Id="rId173" Type="http://schemas.openxmlformats.org/officeDocument/2006/relationships/hyperlink" Target="http://www.sports-reference.com/cfb/conferences/pac-10/2008.html" TargetMode="External"/><Relationship Id="rId194" Type="http://schemas.openxmlformats.org/officeDocument/2006/relationships/hyperlink" Target="http://www.sports-reference.com/cfb/schools/alabama/2008.html" TargetMode="External"/><Relationship Id="rId208" Type="http://schemas.openxmlformats.org/officeDocument/2006/relationships/hyperlink" Target="http://www.sports-reference.com/cfb/schools/louisiana-lafayette/2008.html" TargetMode="External"/><Relationship Id="rId229" Type="http://schemas.openxmlformats.org/officeDocument/2006/relationships/hyperlink" Target="http://www.sports-reference.com/cfb/conferences/wac/2008.html" TargetMode="External"/><Relationship Id="rId240" Type="http://schemas.openxmlformats.org/officeDocument/2006/relationships/hyperlink" Target="http://www.sports-reference.com/cfb/schools/idaho/2008.html" TargetMode="External"/><Relationship Id="rId14" Type="http://schemas.openxmlformats.org/officeDocument/2006/relationships/hyperlink" Target="http://www.sports-reference.com/cfb/conferences/acc/2008.html" TargetMode="External"/><Relationship Id="rId35" Type="http://schemas.openxmlformats.org/officeDocument/2006/relationships/hyperlink" Target="http://www.sports-reference.com/cfb/conferences/big-12/2008.html" TargetMode="External"/><Relationship Id="rId56" Type="http://schemas.openxmlformats.org/officeDocument/2006/relationships/hyperlink" Target="http://www.sports-reference.com/cfb/schools/rutgers/2008.html" TargetMode="External"/><Relationship Id="rId77" Type="http://schemas.openxmlformats.org/officeDocument/2006/relationships/hyperlink" Target="http://www.sports-reference.com/cfb/conferences/big-ten/2008.html" TargetMode="External"/><Relationship Id="rId100" Type="http://schemas.openxmlformats.org/officeDocument/2006/relationships/hyperlink" Target="http://www.sports-reference.com/cfb/schools/tulsa/2008.html" TargetMode="External"/><Relationship Id="rId8" Type="http://schemas.openxmlformats.org/officeDocument/2006/relationships/hyperlink" Target="http://www.sports-reference.com/cfb/conferences/acc/2008.html" TargetMode="External"/><Relationship Id="rId98" Type="http://schemas.openxmlformats.org/officeDocument/2006/relationships/hyperlink" Target="http://www.sports-reference.com/cfb/schools/marshall/2008.html" TargetMode="External"/><Relationship Id="rId121" Type="http://schemas.openxmlformats.org/officeDocument/2006/relationships/hyperlink" Target="http://www.sports-reference.com/cfb/conferences/mac/2008.html" TargetMode="External"/><Relationship Id="rId142" Type="http://schemas.openxmlformats.org/officeDocument/2006/relationships/hyperlink" Target="http://www.sports-reference.com/cfb/schools/toledo/2008.html" TargetMode="External"/><Relationship Id="rId163" Type="http://schemas.openxmlformats.org/officeDocument/2006/relationships/hyperlink" Target="http://www.sports-reference.com/cfb/conferences/pac-10/2008.html" TargetMode="External"/><Relationship Id="rId184" Type="http://schemas.openxmlformats.org/officeDocument/2006/relationships/hyperlink" Target="http://www.sports-reference.com/cfb/schools/georgia/2008.html" TargetMode="External"/><Relationship Id="rId219" Type="http://schemas.openxmlformats.org/officeDocument/2006/relationships/hyperlink" Target="http://www.sports-reference.com/cfb/conferences/sun-belt/2008.html" TargetMode="External"/><Relationship Id="rId230" Type="http://schemas.openxmlformats.org/officeDocument/2006/relationships/hyperlink" Target="http://www.sports-reference.com/cfb/schools/hawaii/2008.html" TargetMode="External"/><Relationship Id="rId25" Type="http://schemas.openxmlformats.org/officeDocument/2006/relationships/hyperlink" Target="http://www.sports-reference.com/cfb/conferences/acc/2008.html" TargetMode="External"/><Relationship Id="rId46" Type="http://schemas.openxmlformats.org/officeDocument/2006/relationships/hyperlink" Target="http://www.sports-reference.com/cfb/schools/baylor/2008.html" TargetMode="External"/><Relationship Id="rId67" Type="http://schemas.openxmlformats.org/officeDocument/2006/relationships/hyperlink" Target="http://www.sports-reference.com/cfb/conferences/big-ten/2008.html" TargetMode="External"/><Relationship Id="rId88" Type="http://schemas.openxmlformats.org/officeDocument/2006/relationships/hyperlink" Target="http://www.sports-reference.com/cfb/schools/east-carolina/2008.html" TargetMode="External"/><Relationship Id="rId111" Type="http://schemas.openxmlformats.org/officeDocument/2006/relationships/hyperlink" Target="http://www.sports-reference.com/cfb/conferences/cusa/2008.html" TargetMode="External"/><Relationship Id="rId132" Type="http://schemas.openxmlformats.org/officeDocument/2006/relationships/hyperlink" Target="http://www.sports-reference.com/cfb/schools/ball-state/2008.html" TargetMode="External"/><Relationship Id="rId153" Type="http://schemas.openxmlformats.org/officeDocument/2006/relationships/hyperlink" Target="http://www.sports-reference.com/cfb/conferences/mwc/2008.html" TargetMode="External"/><Relationship Id="rId174" Type="http://schemas.openxmlformats.org/officeDocument/2006/relationships/hyperlink" Target="http://www.sports-reference.com/cfb/schools/stanford/2008.html" TargetMode="External"/><Relationship Id="rId195" Type="http://schemas.openxmlformats.org/officeDocument/2006/relationships/hyperlink" Target="http://www.sports-reference.com/cfb/conferences/sec/2008.html" TargetMode="External"/><Relationship Id="rId209" Type="http://schemas.openxmlformats.org/officeDocument/2006/relationships/hyperlink" Target="http://www.sports-reference.com/cfb/conferences/sun-belt/2008.html" TargetMode="External"/><Relationship Id="rId220" Type="http://schemas.openxmlformats.org/officeDocument/2006/relationships/hyperlink" Target="http://www.sports-reference.com/cfb/schools/north-texas/2008.html" TargetMode="External"/><Relationship Id="rId241" Type="http://schemas.openxmlformats.org/officeDocument/2006/relationships/hyperlink" Target="http://www.sports-reference.com/cfb/conferences/wac/2008.html" TargetMode="External"/><Relationship Id="rId15" Type="http://schemas.openxmlformats.org/officeDocument/2006/relationships/hyperlink" Target="http://www.sports-reference.com/cfb/schools/georgia-tech/2008.html" TargetMode="External"/><Relationship Id="rId36" Type="http://schemas.openxmlformats.org/officeDocument/2006/relationships/hyperlink" Target="http://www.sports-reference.com/cfb/schools/iowa-state/2008.html" TargetMode="External"/><Relationship Id="rId57" Type="http://schemas.openxmlformats.org/officeDocument/2006/relationships/hyperlink" Target="http://www.sports-reference.com/cfb/conferences/big-east/2008.html" TargetMode="External"/><Relationship Id="rId106" Type="http://schemas.openxmlformats.org/officeDocument/2006/relationships/hyperlink" Target="http://www.sports-reference.com/cfb/schools/texas-el-paso/2008.html" TargetMode="External"/><Relationship Id="rId127" Type="http://schemas.openxmlformats.org/officeDocument/2006/relationships/hyperlink" Target="http://www.sports-reference.com/cfb/conferences/mac/2008.html" TargetMode="External"/><Relationship Id="rId10" Type="http://schemas.openxmlformats.org/officeDocument/2006/relationships/hyperlink" Target="http://www.sports-reference.com/cfb/conferences/acc/2008.html" TargetMode="External"/><Relationship Id="rId31" Type="http://schemas.openxmlformats.org/officeDocument/2006/relationships/hyperlink" Target="http://www.sports-reference.com/cfb/conferences/big-12/2008.html" TargetMode="External"/><Relationship Id="rId52" Type="http://schemas.openxmlformats.org/officeDocument/2006/relationships/hyperlink" Target="http://www.sports-reference.com/cfb/schools/pittsburgh/2008.html" TargetMode="External"/><Relationship Id="rId73" Type="http://schemas.openxmlformats.org/officeDocument/2006/relationships/hyperlink" Target="http://www.sports-reference.com/cfb/conferences/big-ten/2008.html" TargetMode="External"/><Relationship Id="rId78" Type="http://schemas.openxmlformats.org/officeDocument/2006/relationships/hyperlink" Target="http://www.sports-reference.com/cfb/schools/wisconsin/2008.html" TargetMode="External"/><Relationship Id="rId94" Type="http://schemas.openxmlformats.org/officeDocument/2006/relationships/hyperlink" Target="http://www.sports-reference.com/cfb/schools/alabama-birmingham/2008.html" TargetMode="External"/><Relationship Id="rId99" Type="http://schemas.openxmlformats.org/officeDocument/2006/relationships/hyperlink" Target="http://www.sports-reference.com/cfb/conferences/cusa/2008.html" TargetMode="External"/><Relationship Id="rId101" Type="http://schemas.openxmlformats.org/officeDocument/2006/relationships/hyperlink" Target="http://www.sports-reference.com/cfb/conferences/cusa/2008.html" TargetMode="External"/><Relationship Id="rId122" Type="http://schemas.openxmlformats.org/officeDocument/2006/relationships/hyperlink" Target="http://www.sports-reference.com/cfb/schools/temple/2008.html" TargetMode="External"/><Relationship Id="rId143" Type="http://schemas.openxmlformats.org/officeDocument/2006/relationships/hyperlink" Target="http://www.sports-reference.com/cfb/conferences/mac/2008.html" TargetMode="External"/><Relationship Id="rId148" Type="http://schemas.openxmlformats.org/officeDocument/2006/relationships/hyperlink" Target="http://www.sports-reference.com/cfb/schools/brigham-young/2008.html" TargetMode="External"/><Relationship Id="rId164" Type="http://schemas.openxmlformats.org/officeDocument/2006/relationships/hyperlink" Target="http://www.sports-reference.com/cfb/schools/oregon/2008.html" TargetMode="External"/><Relationship Id="rId169" Type="http://schemas.openxmlformats.org/officeDocument/2006/relationships/hyperlink" Target="http://www.sports-reference.com/cfb/conferences/pac-10/2008.html" TargetMode="External"/><Relationship Id="rId185" Type="http://schemas.openxmlformats.org/officeDocument/2006/relationships/hyperlink" Target="http://www.sports-reference.com/cfb/conferences/sec/2008.html" TargetMode="External"/><Relationship Id="rId4" Type="http://schemas.openxmlformats.org/officeDocument/2006/relationships/hyperlink" Target="http://www.sports-reference.com/cfb/conferences/acc/2008.html" TargetMode="External"/><Relationship Id="rId9" Type="http://schemas.openxmlformats.org/officeDocument/2006/relationships/hyperlink" Target="http://www.sports-reference.com/cfb/schools/clemson/2008.html" TargetMode="External"/><Relationship Id="rId180" Type="http://schemas.openxmlformats.org/officeDocument/2006/relationships/hyperlink" Target="http://www.sports-reference.com/cfb/schools/washington/2008.html" TargetMode="External"/><Relationship Id="rId210" Type="http://schemas.openxmlformats.org/officeDocument/2006/relationships/hyperlink" Target="http://www.sports-reference.com/cfb/schools/florida-atlantic/2008.html" TargetMode="External"/><Relationship Id="rId215" Type="http://schemas.openxmlformats.org/officeDocument/2006/relationships/hyperlink" Target="http://www.sports-reference.com/cfb/conferences/sun-belt/2008.html" TargetMode="External"/><Relationship Id="rId236" Type="http://schemas.openxmlformats.org/officeDocument/2006/relationships/hyperlink" Target="http://www.sports-reference.com/cfb/schools/utah-state/2008.html" TargetMode="External"/><Relationship Id="rId26" Type="http://schemas.openxmlformats.org/officeDocument/2006/relationships/hyperlink" Target="http://www.sports-reference.com/cfb/schools/missouri/2008.html" TargetMode="External"/><Relationship Id="rId231" Type="http://schemas.openxmlformats.org/officeDocument/2006/relationships/hyperlink" Target="http://www.sports-reference.com/cfb/conferences/wac/2008.html" TargetMode="External"/><Relationship Id="rId47" Type="http://schemas.openxmlformats.org/officeDocument/2006/relationships/hyperlink" Target="http://www.sports-reference.com/cfb/conferences/big-12/2008.html" TargetMode="External"/><Relationship Id="rId68" Type="http://schemas.openxmlformats.org/officeDocument/2006/relationships/hyperlink" Target="http://www.sports-reference.com/cfb/schools/ohio-state/2008.html" TargetMode="External"/><Relationship Id="rId89" Type="http://schemas.openxmlformats.org/officeDocument/2006/relationships/hyperlink" Target="http://www.sports-reference.com/cfb/conferences/cusa/2008.html" TargetMode="External"/><Relationship Id="rId112" Type="http://schemas.openxmlformats.org/officeDocument/2006/relationships/hyperlink" Target="http://www.sports-reference.com/cfb/schools/navy/2008.html" TargetMode="External"/><Relationship Id="rId133" Type="http://schemas.openxmlformats.org/officeDocument/2006/relationships/hyperlink" Target="http://www.sports-reference.com/cfb/conferences/mac/2008.html" TargetMode="External"/><Relationship Id="rId154" Type="http://schemas.openxmlformats.org/officeDocument/2006/relationships/hyperlink" Target="http://www.sports-reference.com/cfb/schools/nevada-las-vegas/2008.html" TargetMode="External"/><Relationship Id="rId175" Type="http://schemas.openxmlformats.org/officeDocument/2006/relationships/hyperlink" Target="http://www.sports-reference.com/cfb/conferences/pac-10/2008.html" TargetMode="External"/><Relationship Id="rId196" Type="http://schemas.openxmlformats.org/officeDocument/2006/relationships/hyperlink" Target="http://www.sports-reference.com/cfb/schools/mississippi/2008.html" TargetMode="External"/><Relationship Id="rId200" Type="http://schemas.openxmlformats.org/officeDocument/2006/relationships/hyperlink" Target="http://www.sports-reference.com/cfb/schools/arkansas/2008.html" TargetMode="External"/><Relationship Id="rId16" Type="http://schemas.openxmlformats.org/officeDocument/2006/relationships/hyperlink" Target="http://www.sports-reference.com/cfb/conferences/acc/2008.html" TargetMode="External"/><Relationship Id="rId221" Type="http://schemas.openxmlformats.org/officeDocument/2006/relationships/hyperlink" Target="http://www.sports-reference.com/cfb/conferences/sun-belt/2008.html" TargetMode="External"/><Relationship Id="rId37" Type="http://schemas.openxmlformats.org/officeDocument/2006/relationships/hyperlink" Target="http://www.sports-reference.com/cfb/conferences/big-12/2008.html" TargetMode="External"/><Relationship Id="rId58" Type="http://schemas.openxmlformats.org/officeDocument/2006/relationships/hyperlink" Target="http://www.sports-reference.com/cfb/schools/connecticut/2008.html" TargetMode="External"/><Relationship Id="rId79" Type="http://schemas.openxmlformats.org/officeDocument/2006/relationships/hyperlink" Target="http://www.sports-reference.com/cfb/conferences/big-ten/2008.html" TargetMode="External"/><Relationship Id="rId102" Type="http://schemas.openxmlformats.org/officeDocument/2006/relationships/hyperlink" Target="http://www.sports-reference.com/cfb/schools/rice/2008.html" TargetMode="External"/><Relationship Id="rId123" Type="http://schemas.openxmlformats.org/officeDocument/2006/relationships/hyperlink" Target="http://www.sports-reference.com/cfb/conferences/mac/2008.html" TargetMode="External"/><Relationship Id="rId144" Type="http://schemas.openxmlformats.org/officeDocument/2006/relationships/hyperlink" Target="http://www.sports-reference.com/cfb/schools/utah/2008.html" TargetMode="External"/><Relationship Id="rId90" Type="http://schemas.openxmlformats.org/officeDocument/2006/relationships/hyperlink" Target="http://www.sports-reference.com/cfb/schools/southern-mississippi/2008.html" TargetMode="External"/><Relationship Id="rId165" Type="http://schemas.openxmlformats.org/officeDocument/2006/relationships/hyperlink" Target="http://www.sports-reference.com/cfb/conferences/pac-10/2008.html" TargetMode="External"/><Relationship Id="rId186" Type="http://schemas.openxmlformats.org/officeDocument/2006/relationships/hyperlink" Target="http://www.sports-reference.com/cfb/schools/south-carolina/2008.html" TargetMode="External"/><Relationship Id="rId211" Type="http://schemas.openxmlformats.org/officeDocument/2006/relationships/hyperlink" Target="http://www.sports-reference.com/cfb/conferences/sun-belt/2008.html" TargetMode="External"/><Relationship Id="rId232" Type="http://schemas.openxmlformats.org/officeDocument/2006/relationships/hyperlink" Target="http://www.sports-reference.com/cfb/schools/fresno-state/2008.html" TargetMode="External"/><Relationship Id="rId27" Type="http://schemas.openxmlformats.org/officeDocument/2006/relationships/hyperlink" Target="http://www.sports-reference.com/cfb/conferences/big-12/2008.html" TargetMode="External"/><Relationship Id="rId48" Type="http://schemas.openxmlformats.org/officeDocument/2006/relationships/hyperlink" Target="http://www.sports-reference.com/cfb/schools/texas-am/2008.html" TargetMode="External"/><Relationship Id="rId69" Type="http://schemas.openxmlformats.org/officeDocument/2006/relationships/hyperlink" Target="http://www.sports-reference.com/cfb/conferences/big-ten/2008.html" TargetMode="External"/><Relationship Id="rId113" Type="http://schemas.openxmlformats.org/officeDocument/2006/relationships/hyperlink" Target="http://www.sports-reference.com/cfb/conferences/independent/2008.html" TargetMode="External"/><Relationship Id="rId134" Type="http://schemas.openxmlformats.org/officeDocument/2006/relationships/hyperlink" Target="http://www.sports-reference.com/cfb/schools/western-michigan/2008.html" TargetMode="External"/><Relationship Id="rId80" Type="http://schemas.openxmlformats.org/officeDocument/2006/relationships/hyperlink" Target="http://www.sports-reference.com/cfb/schools/illinois/2008.html" TargetMode="External"/><Relationship Id="rId155" Type="http://schemas.openxmlformats.org/officeDocument/2006/relationships/hyperlink" Target="http://www.sports-reference.com/cfb/conferences/mwc/2008.html" TargetMode="External"/><Relationship Id="rId176" Type="http://schemas.openxmlformats.org/officeDocument/2006/relationships/hyperlink" Target="http://www.sports-reference.com/cfb/schools/ucla/2008.html" TargetMode="External"/><Relationship Id="rId197" Type="http://schemas.openxmlformats.org/officeDocument/2006/relationships/hyperlink" Target="http://www.sports-reference.com/cfb/conferences/sec/2008.html" TargetMode="External"/><Relationship Id="rId201" Type="http://schemas.openxmlformats.org/officeDocument/2006/relationships/hyperlink" Target="http://www.sports-reference.com/cfb/conferences/sec/2008.html" TargetMode="External"/><Relationship Id="rId222" Type="http://schemas.openxmlformats.org/officeDocument/2006/relationships/hyperlink" Target="http://www.sports-reference.com/cfb/schools/western-kentucky/2008.html" TargetMode="External"/><Relationship Id="rId17" Type="http://schemas.openxmlformats.org/officeDocument/2006/relationships/hyperlink" Target="http://www.sports-reference.com/cfb/schools/north-carolina/2008.html" TargetMode="External"/><Relationship Id="rId38" Type="http://schemas.openxmlformats.org/officeDocument/2006/relationships/hyperlink" Target="http://www.sports-reference.com/cfb/schools/texas/2008.html" TargetMode="External"/><Relationship Id="rId59" Type="http://schemas.openxmlformats.org/officeDocument/2006/relationships/hyperlink" Target="http://www.sports-reference.com/cfb/conferences/big-east/2008.html" TargetMode="External"/><Relationship Id="rId103" Type="http://schemas.openxmlformats.org/officeDocument/2006/relationships/hyperlink" Target="http://www.sports-reference.com/cfb/conferences/cusa/2008.html" TargetMode="External"/><Relationship Id="rId124" Type="http://schemas.openxmlformats.org/officeDocument/2006/relationships/hyperlink" Target="http://www.sports-reference.com/cfb/schools/akron/2008.html" TargetMode="External"/><Relationship Id="rId70" Type="http://schemas.openxmlformats.org/officeDocument/2006/relationships/hyperlink" Target="http://www.sports-reference.com/cfb/schools/michigan-state/2008.html" TargetMode="External"/><Relationship Id="rId91" Type="http://schemas.openxmlformats.org/officeDocument/2006/relationships/hyperlink" Target="http://www.sports-reference.com/cfb/conferences/cusa/2008.html" TargetMode="External"/><Relationship Id="rId145" Type="http://schemas.openxmlformats.org/officeDocument/2006/relationships/hyperlink" Target="http://www.sports-reference.com/cfb/conferences/mwc/2008.html" TargetMode="External"/><Relationship Id="rId166" Type="http://schemas.openxmlformats.org/officeDocument/2006/relationships/hyperlink" Target="http://www.sports-reference.com/cfb/schools/oregon-state/2008.html" TargetMode="External"/><Relationship Id="rId187" Type="http://schemas.openxmlformats.org/officeDocument/2006/relationships/hyperlink" Target="http://www.sports-reference.com/cfb/conferences/sec/2008.html" TargetMode="External"/><Relationship Id="rId1" Type="http://schemas.openxmlformats.org/officeDocument/2006/relationships/hyperlink" Target="http://www.sports-reference.com/cfb/schools/florida-state/2008.html" TargetMode="External"/><Relationship Id="rId212" Type="http://schemas.openxmlformats.org/officeDocument/2006/relationships/hyperlink" Target="http://www.sports-reference.com/cfb/schools/arkansas-state/2008.html" TargetMode="External"/><Relationship Id="rId233" Type="http://schemas.openxmlformats.org/officeDocument/2006/relationships/hyperlink" Target="http://www.sports-reference.com/cfb/conferences/wac/2008.html" TargetMode="External"/><Relationship Id="rId28" Type="http://schemas.openxmlformats.org/officeDocument/2006/relationships/hyperlink" Target="http://www.sports-reference.com/cfb/schools/nebraska/2008.html" TargetMode="External"/><Relationship Id="rId49" Type="http://schemas.openxmlformats.org/officeDocument/2006/relationships/hyperlink" Target="http://www.sports-reference.com/cfb/conferences/big-12/2008.html" TargetMode="External"/><Relationship Id="rId114" Type="http://schemas.openxmlformats.org/officeDocument/2006/relationships/hyperlink" Target="http://www.sports-reference.com/cfb/schools/notre-dame/2008.html" TargetMode="External"/><Relationship Id="rId60" Type="http://schemas.openxmlformats.org/officeDocument/2006/relationships/hyperlink" Target="http://www.sports-reference.com/cfb/schools/south-florida/2008.html" TargetMode="External"/><Relationship Id="rId81" Type="http://schemas.openxmlformats.org/officeDocument/2006/relationships/hyperlink" Target="http://www.sports-reference.com/cfb/conferences/big-ten/2008.html" TargetMode="External"/><Relationship Id="rId135" Type="http://schemas.openxmlformats.org/officeDocument/2006/relationships/hyperlink" Target="http://www.sports-reference.com/cfb/conferences/mac/2008.html" TargetMode="External"/><Relationship Id="rId156" Type="http://schemas.openxmlformats.org/officeDocument/2006/relationships/hyperlink" Target="http://www.sports-reference.com/cfb/schools/new-mexico/2008.html" TargetMode="External"/><Relationship Id="rId177" Type="http://schemas.openxmlformats.org/officeDocument/2006/relationships/hyperlink" Target="http://www.sports-reference.com/cfb/conferences/pac-10/2008.html" TargetMode="External"/><Relationship Id="rId198" Type="http://schemas.openxmlformats.org/officeDocument/2006/relationships/hyperlink" Target="http://www.sports-reference.com/cfb/schools/louisiana-state/2008.html" TargetMode="External"/><Relationship Id="rId202" Type="http://schemas.openxmlformats.org/officeDocument/2006/relationships/hyperlink" Target="http://www.sports-reference.com/cfb/schools/auburn/2008.html" TargetMode="External"/><Relationship Id="rId223" Type="http://schemas.openxmlformats.org/officeDocument/2006/relationships/hyperlink" Target="http://www.sports-reference.com/cfb/conferences/sun-belt/2008.html" TargetMode="External"/><Relationship Id="rId18" Type="http://schemas.openxmlformats.org/officeDocument/2006/relationships/hyperlink" Target="http://www.sports-reference.com/cfb/conferences/acc/2008.html" TargetMode="External"/><Relationship Id="rId39" Type="http://schemas.openxmlformats.org/officeDocument/2006/relationships/hyperlink" Target="http://www.sports-reference.com/cfb/conferences/big-12/2008.html" TargetMode="External"/><Relationship Id="rId50" Type="http://schemas.openxmlformats.org/officeDocument/2006/relationships/hyperlink" Target="http://www.sports-reference.com/cfb/schools/cincinnati/2008.html" TargetMode="External"/><Relationship Id="rId104" Type="http://schemas.openxmlformats.org/officeDocument/2006/relationships/hyperlink" Target="http://www.sports-reference.com/cfb/schools/houston/2008.html" TargetMode="External"/><Relationship Id="rId125" Type="http://schemas.openxmlformats.org/officeDocument/2006/relationships/hyperlink" Target="http://www.sports-reference.com/cfb/conferences/mac/2008.html" TargetMode="External"/><Relationship Id="rId146" Type="http://schemas.openxmlformats.org/officeDocument/2006/relationships/hyperlink" Target="http://www.sports-reference.com/cfb/schools/texas-christian/2008.html" TargetMode="External"/><Relationship Id="rId167" Type="http://schemas.openxmlformats.org/officeDocument/2006/relationships/hyperlink" Target="http://www.sports-reference.com/cfb/conferences/pac-10/2008.html" TargetMode="External"/><Relationship Id="rId188" Type="http://schemas.openxmlformats.org/officeDocument/2006/relationships/hyperlink" Target="http://www.sports-reference.com/cfb/schools/vanderbilt/2008.html" TargetMode="External"/><Relationship Id="rId71" Type="http://schemas.openxmlformats.org/officeDocument/2006/relationships/hyperlink" Target="http://www.sports-reference.com/cfb/conferences/big-ten/2008.html" TargetMode="External"/><Relationship Id="rId92" Type="http://schemas.openxmlformats.org/officeDocument/2006/relationships/hyperlink" Target="http://www.sports-reference.com/cfb/schools/memphis/2008.html" TargetMode="External"/><Relationship Id="rId213" Type="http://schemas.openxmlformats.org/officeDocument/2006/relationships/hyperlink" Target="http://www.sports-reference.com/cfb/conferences/sun-belt/2008.html" TargetMode="External"/><Relationship Id="rId234" Type="http://schemas.openxmlformats.org/officeDocument/2006/relationships/hyperlink" Target="http://www.sports-reference.com/cfb/schools/san-jose-state/2008.html" TargetMode="External"/><Relationship Id="rId2" Type="http://schemas.openxmlformats.org/officeDocument/2006/relationships/hyperlink" Target="http://www.sports-reference.com/cfb/conferences/acc/2008.html" TargetMode="External"/><Relationship Id="rId29" Type="http://schemas.openxmlformats.org/officeDocument/2006/relationships/hyperlink" Target="http://www.sports-reference.com/cfb/conferences/big-12/2008.html" TargetMode="External"/><Relationship Id="rId40" Type="http://schemas.openxmlformats.org/officeDocument/2006/relationships/hyperlink" Target="http://www.sports-reference.com/cfb/schools/oklahoma/2008.html" TargetMode="External"/><Relationship Id="rId115" Type="http://schemas.openxmlformats.org/officeDocument/2006/relationships/hyperlink" Target="http://www.sports-reference.com/cfb/conferences/independent/2008.html" TargetMode="External"/><Relationship Id="rId136" Type="http://schemas.openxmlformats.org/officeDocument/2006/relationships/hyperlink" Target="http://www.sports-reference.com/cfb/schools/central-michigan/2008.html" TargetMode="External"/><Relationship Id="rId157" Type="http://schemas.openxmlformats.org/officeDocument/2006/relationships/hyperlink" Target="http://www.sports-reference.com/cfb/conferences/mwc/2008.html" TargetMode="External"/><Relationship Id="rId178" Type="http://schemas.openxmlformats.org/officeDocument/2006/relationships/hyperlink" Target="http://www.sports-reference.com/cfb/schools/washington-state/2008.html" TargetMode="External"/><Relationship Id="rId61" Type="http://schemas.openxmlformats.org/officeDocument/2006/relationships/hyperlink" Target="http://www.sports-reference.com/cfb/conferences/big-east/2008.html" TargetMode="External"/><Relationship Id="rId82" Type="http://schemas.openxmlformats.org/officeDocument/2006/relationships/hyperlink" Target="http://www.sports-reference.com/cfb/schools/purdue/2008.html" TargetMode="External"/><Relationship Id="rId199" Type="http://schemas.openxmlformats.org/officeDocument/2006/relationships/hyperlink" Target="http://www.sports-reference.com/cfb/conferences/sec/2008.html" TargetMode="External"/><Relationship Id="rId203" Type="http://schemas.openxmlformats.org/officeDocument/2006/relationships/hyperlink" Target="http://www.sports-reference.com/cfb/conferences/sec/2008.html" TargetMode="External"/><Relationship Id="rId19" Type="http://schemas.openxmlformats.org/officeDocument/2006/relationships/hyperlink" Target="http://www.sports-reference.com/cfb/friv/forfeits.html" TargetMode="External"/><Relationship Id="rId224" Type="http://schemas.openxmlformats.org/officeDocument/2006/relationships/hyperlink" Target="http://www.sports-reference.com/cfb/schools/boise-state/2008.html" TargetMode="External"/><Relationship Id="rId30" Type="http://schemas.openxmlformats.org/officeDocument/2006/relationships/hyperlink" Target="http://www.sports-reference.com/cfb/schools/kansas/2008.html" TargetMode="External"/><Relationship Id="rId105" Type="http://schemas.openxmlformats.org/officeDocument/2006/relationships/hyperlink" Target="http://www.sports-reference.com/cfb/conferences/cusa/2008.html" TargetMode="External"/><Relationship Id="rId126" Type="http://schemas.openxmlformats.org/officeDocument/2006/relationships/hyperlink" Target="http://www.sports-reference.com/cfb/schools/kent-state/2008.html" TargetMode="External"/><Relationship Id="rId147" Type="http://schemas.openxmlformats.org/officeDocument/2006/relationships/hyperlink" Target="http://www.sports-reference.com/cfb/conferences/mwc/2008.html" TargetMode="External"/><Relationship Id="rId168" Type="http://schemas.openxmlformats.org/officeDocument/2006/relationships/hyperlink" Target="http://www.sports-reference.com/cfb/schools/california/2008.html" TargetMode="External"/><Relationship Id="rId51" Type="http://schemas.openxmlformats.org/officeDocument/2006/relationships/hyperlink" Target="http://www.sports-reference.com/cfb/conferences/big-east/2008.html" TargetMode="External"/><Relationship Id="rId72" Type="http://schemas.openxmlformats.org/officeDocument/2006/relationships/hyperlink" Target="http://www.sports-reference.com/cfb/schools/iowa/2008.html" TargetMode="External"/><Relationship Id="rId93" Type="http://schemas.openxmlformats.org/officeDocument/2006/relationships/hyperlink" Target="http://www.sports-reference.com/cfb/conferences/cusa/2008.html" TargetMode="External"/><Relationship Id="rId189" Type="http://schemas.openxmlformats.org/officeDocument/2006/relationships/hyperlink" Target="http://www.sports-reference.com/cfb/conferences/sec/2008.html" TargetMode="External"/><Relationship Id="rId3" Type="http://schemas.openxmlformats.org/officeDocument/2006/relationships/hyperlink" Target="http://www.sports-reference.com/cfb/schools/boston-college/2008.html" TargetMode="External"/><Relationship Id="rId214" Type="http://schemas.openxmlformats.org/officeDocument/2006/relationships/hyperlink" Target="http://www.sports-reference.com/cfb/schools/florida-international/2008.html" TargetMode="External"/><Relationship Id="rId235" Type="http://schemas.openxmlformats.org/officeDocument/2006/relationships/hyperlink" Target="http://www.sports-reference.com/cfb/conferences/wac/2008.html" TargetMode="External"/><Relationship Id="rId116" Type="http://schemas.openxmlformats.org/officeDocument/2006/relationships/hyperlink" Target="http://www.sports-reference.com/cfb/schools/army/2008.html" TargetMode="External"/><Relationship Id="rId137" Type="http://schemas.openxmlformats.org/officeDocument/2006/relationships/hyperlink" Target="http://www.sports-reference.com/cfb/conferences/mac/2008.html" TargetMode="External"/><Relationship Id="rId158" Type="http://schemas.openxmlformats.org/officeDocument/2006/relationships/hyperlink" Target="http://www.sports-reference.com/cfb/schools/wyoming/2008.html" TargetMode="External"/><Relationship Id="rId20" Type="http://schemas.openxmlformats.org/officeDocument/2006/relationships/hyperlink" Target="http://www.sports-reference.com/cfb/schools/miami-fl/2008.html" TargetMode="External"/><Relationship Id="rId41" Type="http://schemas.openxmlformats.org/officeDocument/2006/relationships/hyperlink" Target="http://www.sports-reference.com/cfb/conferences/big-12/2008.html" TargetMode="External"/><Relationship Id="rId62" Type="http://schemas.openxmlformats.org/officeDocument/2006/relationships/hyperlink" Target="http://www.sports-reference.com/cfb/schools/louisville/2008.html" TargetMode="External"/><Relationship Id="rId83" Type="http://schemas.openxmlformats.org/officeDocument/2006/relationships/hyperlink" Target="http://www.sports-reference.com/cfb/conferences/big-ten/2008.html" TargetMode="External"/><Relationship Id="rId179" Type="http://schemas.openxmlformats.org/officeDocument/2006/relationships/hyperlink" Target="http://www.sports-reference.com/cfb/conferences/pac-10/2008.html" TargetMode="External"/><Relationship Id="rId190" Type="http://schemas.openxmlformats.org/officeDocument/2006/relationships/hyperlink" Target="http://www.sports-reference.com/cfb/schools/tennessee/2008.html" TargetMode="External"/><Relationship Id="rId204" Type="http://schemas.openxmlformats.org/officeDocument/2006/relationships/hyperlink" Target="http://www.sports-reference.com/cfb/schools/mississippi-state/2008.html" TargetMode="External"/><Relationship Id="rId225" Type="http://schemas.openxmlformats.org/officeDocument/2006/relationships/hyperlink" Target="http://www.sports-reference.com/cfb/conferences/wac/2008.html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ports-reference.com/cfb/conferences/independent/2007.html" TargetMode="External"/><Relationship Id="rId21" Type="http://schemas.openxmlformats.org/officeDocument/2006/relationships/hyperlink" Target="http://www.sports-reference.com/cfb/conferences/acc/2007.html" TargetMode="External"/><Relationship Id="rId42" Type="http://schemas.openxmlformats.org/officeDocument/2006/relationships/hyperlink" Target="http://www.sports-reference.com/cfb/schools/texas-tech/2007.html" TargetMode="External"/><Relationship Id="rId63" Type="http://schemas.openxmlformats.org/officeDocument/2006/relationships/hyperlink" Target="http://www.sports-reference.com/cfb/conferences/big-east/2007.html" TargetMode="External"/><Relationship Id="rId84" Type="http://schemas.openxmlformats.org/officeDocument/2006/relationships/hyperlink" Target="http://www.sports-reference.com/cfb/schools/northwestern/2007.html" TargetMode="External"/><Relationship Id="rId138" Type="http://schemas.openxmlformats.org/officeDocument/2006/relationships/hyperlink" Target="http://www.sports-reference.com/cfb/schools/western-michigan/2007.html" TargetMode="External"/><Relationship Id="rId159" Type="http://schemas.openxmlformats.org/officeDocument/2006/relationships/hyperlink" Target="http://www.sports-reference.com/cfb/conferences/mwc/2007.html" TargetMode="External"/><Relationship Id="rId170" Type="http://schemas.openxmlformats.org/officeDocument/2006/relationships/hyperlink" Target="http://www.sports-reference.com/cfb/schools/oregon/2007.html" TargetMode="External"/><Relationship Id="rId191" Type="http://schemas.openxmlformats.org/officeDocument/2006/relationships/hyperlink" Target="http://www.sports-reference.com/cfb/conferences/sec/2007.html" TargetMode="External"/><Relationship Id="rId205" Type="http://schemas.openxmlformats.org/officeDocument/2006/relationships/hyperlink" Target="http://www.sports-reference.com/cfb/conferences/sec/2007.html" TargetMode="External"/><Relationship Id="rId226" Type="http://schemas.openxmlformats.org/officeDocument/2006/relationships/hyperlink" Target="http://www.sports-reference.com/cfb/conferences/wac/2007.html" TargetMode="External"/><Relationship Id="rId107" Type="http://schemas.openxmlformats.org/officeDocument/2006/relationships/hyperlink" Target="http://www.sports-reference.com/cfb/conferences/cusa/2007.html" TargetMode="External"/><Relationship Id="rId11" Type="http://schemas.openxmlformats.org/officeDocument/2006/relationships/hyperlink" Target="http://www.sports-reference.com/cfb/conferences/acc/2007.html" TargetMode="External"/><Relationship Id="rId32" Type="http://schemas.openxmlformats.org/officeDocument/2006/relationships/hyperlink" Target="http://www.sports-reference.com/cfb/schools/kansas-state/2007.html" TargetMode="External"/><Relationship Id="rId53" Type="http://schemas.openxmlformats.org/officeDocument/2006/relationships/hyperlink" Target="http://www.sports-reference.com/cfb/conferences/big-east/2007.html" TargetMode="External"/><Relationship Id="rId74" Type="http://schemas.openxmlformats.org/officeDocument/2006/relationships/hyperlink" Target="http://www.sports-reference.com/cfb/schools/penn-state/2007.html" TargetMode="External"/><Relationship Id="rId128" Type="http://schemas.openxmlformats.org/officeDocument/2006/relationships/hyperlink" Target="http://www.sports-reference.com/cfb/schools/temple/2007.html" TargetMode="External"/><Relationship Id="rId149" Type="http://schemas.openxmlformats.org/officeDocument/2006/relationships/hyperlink" Target="http://www.sports-reference.com/cfb/conferences/mwc/2007.html" TargetMode="External"/><Relationship Id="rId5" Type="http://schemas.openxmlformats.org/officeDocument/2006/relationships/hyperlink" Target="http://www.sports-reference.com/cfb/schools/wake-forest/2007.html" TargetMode="External"/><Relationship Id="rId95" Type="http://schemas.openxmlformats.org/officeDocument/2006/relationships/hyperlink" Target="http://www.sports-reference.com/cfb/conferences/cusa/2007.html" TargetMode="External"/><Relationship Id="rId160" Type="http://schemas.openxmlformats.org/officeDocument/2006/relationships/hyperlink" Target="http://www.sports-reference.com/cfb/schools/colorado-state/2007.html" TargetMode="External"/><Relationship Id="rId181" Type="http://schemas.openxmlformats.org/officeDocument/2006/relationships/hyperlink" Target="http://www.sports-reference.com/cfb/conferences/pac-10/2007.html" TargetMode="External"/><Relationship Id="rId216" Type="http://schemas.openxmlformats.org/officeDocument/2006/relationships/hyperlink" Target="http://www.sports-reference.com/cfb/conferences/sun-belt/2007.html" TargetMode="External"/><Relationship Id="rId237" Type="http://schemas.openxmlformats.org/officeDocument/2006/relationships/hyperlink" Target="http://www.sports-reference.com/cfb/schools/utah-state/2007.html" TargetMode="External"/><Relationship Id="rId22" Type="http://schemas.openxmlformats.org/officeDocument/2006/relationships/hyperlink" Target="http://www.sports-reference.com/cfb/schools/miami-fl/2007.html" TargetMode="External"/><Relationship Id="rId43" Type="http://schemas.openxmlformats.org/officeDocument/2006/relationships/hyperlink" Target="http://www.sports-reference.com/cfb/conferences/big-12/2007.html" TargetMode="External"/><Relationship Id="rId64" Type="http://schemas.openxmlformats.org/officeDocument/2006/relationships/hyperlink" Target="http://www.sports-reference.com/cfb/schools/syracuse/2007.html" TargetMode="External"/><Relationship Id="rId118" Type="http://schemas.openxmlformats.org/officeDocument/2006/relationships/hyperlink" Target="http://www.sports-reference.com/cfb/schools/notre-dame/2007.html" TargetMode="External"/><Relationship Id="rId139" Type="http://schemas.openxmlformats.org/officeDocument/2006/relationships/hyperlink" Target="http://www.sports-reference.com/cfb/conferences/mac/2007.html" TargetMode="External"/><Relationship Id="rId85" Type="http://schemas.openxmlformats.org/officeDocument/2006/relationships/hyperlink" Target="http://www.sports-reference.com/cfb/conferences/big-ten/2007.html" TargetMode="External"/><Relationship Id="rId150" Type="http://schemas.openxmlformats.org/officeDocument/2006/relationships/hyperlink" Target="http://www.sports-reference.com/cfb/schools/new-mexico/2007.html" TargetMode="External"/><Relationship Id="rId171" Type="http://schemas.openxmlformats.org/officeDocument/2006/relationships/hyperlink" Target="http://www.sports-reference.com/cfb/conferences/pac-10/2007.html" TargetMode="External"/><Relationship Id="rId192" Type="http://schemas.openxmlformats.org/officeDocument/2006/relationships/hyperlink" Target="http://www.sports-reference.com/cfb/schools/south-carolina/2007.html" TargetMode="External"/><Relationship Id="rId206" Type="http://schemas.openxmlformats.org/officeDocument/2006/relationships/hyperlink" Target="http://www.sports-reference.com/cfb/friv/forfeits.html" TargetMode="External"/><Relationship Id="rId227" Type="http://schemas.openxmlformats.org/officeDocument/2006/relationships/hyperlink" Target="http://www.sports-reference.com/cfb/schools/boise-state/2007.html" TargetMode="External"/><Relationship Id="rId12" Type="http://schemas.openxmlformats.org/officeDocument/2006/relationships/hyperlink" Target="http://www.sports-reference.com/cfb/schools/north-carolina-state/2007.html" TargetMode="External"/><Relationship Id="rId33" Type="http://schemas.openxmlformats.org/officeDocument/2006/relationships/hyperlink" Target="http://www.sports-reference.com/cfb/conferences/big-12/2007.html" TargetMode="External"/><Relationship Id="rId108" Type="http://schemas.openxmlformats.org/officeDocument/2006/relationships/hyperlink" Target="http://www.sports-reference.com/cfb/schools/texas-el-paso/2007.html" TargetMode="External"/><Relationship Id="rId129" Type="http://schemas.openxmlformats.org/officeDocument/2006/relationships/hyperlink" Target="http://www.sports-reference.com/cfb/conferences/mac/2007.html" TargetMode="External"/><Relationship Id="rId54" Type="http://schemas.openxmlformats.org/officeDocument/2006/relationships/hyperlink" Target="http://www.sports-reference.com/cfb/schools/cincinnati/2007.html" TargetMode="External"/><Relationship Id="rId75" Type="http://schemas.openxmlformats.org/officeDocument/2006/relationships/hyperlink" Target="http://www.sports-reference.com/cfb/conferences/big-ten/2007.html" TargetMode="External"/><Relationship Id="rId96" Type="http://schemas.openxmlformats.org/officeDocument/2006/relationships/hyperlink" Target="http://www.sports-reference.com/cfb/schools/marshall/2007.html" TargetMode="External"/><Relationship Id="rId140" Type="http://schemas.openxmlformats.org/officeDocument/2006/relationships/hyperlink" Target="http://www.sports-reference.com/cfb/schools/eastern-michigan/2007.html" TargetMode="External"/><Relationship Id="rId161" Type="http://schemas.openxmlformats.org/officeDocument/2006/relationships/hyperlink" Target="http://www.sports-reference.com/cfb/conferences/mwc/2007.html" TargetMode="External"/><Relationship Id="rId182" Type="http://schemas.openxmlformats.org/officeDocument/2006/relationships/hyperlink" Target="http://www.sports-reference.com/cfb/schools/washington/2007.html" TargetMode="External"/><Relationship Id="rId217" Type="http://schemas.openxmlformats.org/officeDocument/2006/relationships/hyperlink" Target="http://www.sports-reference.com/cfb/schools/arkansas-state/2007.html" TargetMode="External"/><Relationship Id="rId6" Type="http://schemas.openxmlformats.org/officeDocument/2006/relationships/hyperlink" Target="http://www.sports-reference.com/cfb/conferences/acc/2007.html" TargetMode="External"/><Relationship Id="rId238" Type="http://schemas.openxmlformats.org/officeDocument/2006/relationships/hyperlink" Target="http://www.sports-reference.com/cfb/conferences/wac/2007.html" TargetMode="External"/><Relationship Id="rId23" Type="http://schemas.openxmlformats.org/officeDocument/2006/relationships/hyperlink" Target="http://www.sports-reference.com/cfb/conferences/acc/2007.html" TargetMode="External"/><Relationship Id="rId119" Type="http://schemas.openxmlformats.org/officeDocument/2006/relationships/hyperlink" Target="http://www.sports-reference.com/cfb/conferences/independent/2007.html" TargetMode="External"/><Relationship Id="rId44" Type="http://schemas.openxmlformats.org/officeDocument/2006/relationships/hyperlink" Target="http://www.sports-reference.com/cfb/schools/oklahoma-state/2007.html" TargetMode="External"/><Relationship Id="rId65" Type="http://schemas.openxmlformats.org/officeDocument/2006/relationships/hyperlink" Target="http://www.sports-reference.com/cfb/conferences/big-east/2007.html" TargetMode="External"/><Relationship Id="rId86" Type="http://schemas.openxmlformats.org/officeDocument/2006/relationships/hyperlink" Target="http://www.sports-reference.com/cfb/schools/minnesota/2007.html" TargetMode="External"/><Relationship Id="rId130" Type="http://schemas.openxmlformats.org/officeDocument/2006/relationships/hyperlink" Target="http://www.sports-reference.com/cfb/schools/akron/2007.html" TargetMode="External"/><Relationship Id="rId151" Type="http://schemas.openxmlformats.org/officeDocument/2006/relationships/hyperlink" Target="http://www.sports-reference.com/cfb/conferences/mwc/2007.html" TargetMode="External"/><Relationship Id="rId172" Type="http://schemas.openxmlformats.org/officeDocument/2006/relationships/hyperlink" Target="http://www.sports-reference.com/cfb/schools/ucla/2007.html" TargetMode="External"/><Relationship Id="rId193" Type="http://schemas.openxmlformats.org/officeDocument/2006/relationships/hyperlink" Target="http://www.sports-reference.com/cfb/conferences/sec/2007.html" TargetMode="External"/><Relationship Id="rId207" Type="http://schemas.openxmlformats.org/officeDocument/2006/relationships/hyperlink" Target="http://www.sports-reference.com/cfb/schools/mississippi/2007.html" TargetMode="External"/><Relationship Id="rId228" Type="http://schemas.openxmlformats.org/officeDocument/2006/relationships/hyperlink" Target="http://www.sports-reference.com/cfb/conferences/wac/2007.html" TargetMode="External"/><Relationship Id="rId13" Type="http://schemas.openxmlformats.org/officeDocument/2006/relationships/hyperlink" Target="http://www.sports-reference.com/cfb/conferences/acc/2007.html" TargetMode="External"/><Relationship Id="rId109" Type="http://schemas.openxmlformats.org/officeDocument/2006/relationships/hyperlink" Target="http://www.sports-reference.com/cfb/conferences/cusa/2007.html" TargetMode="External"/><Relationship Id="rId34" Type="http://schemas.openxmlformats.org/officeDocument/2006/relationships/hyperlink" Target="http://www.sports-reference.com/cfb/schools/nebraska/2007.html" TargetMode="External"/><Relationship Id="rId55" Type="http://schemas.openxmlformats.org/officeDocument/2006/relationships/hyperlink" Target="http://www.sports-reference.com/cfb/conferences/big-east/2007.html" TargetMode="External"/><Relationship Id="rId76" Type="http://schemas.openxmlformats.org/officeDocument/2006/relationships/hyperlink" Target="http://www.sports-reference.com/cfb/schools/iowa/2007.html" TargetMode="External"/><Relationship Id="rId97" Type="http://schemas.openxmlformats.org/officeDocument/2006/relationships/hyperlink" Target="http://www.sports-reference.com/cfb/conferences/cusa/2007.html" TargetMode="External"/><Relationship Id="rId120" Type="http://schemas.openxmlformats.org/officeDocument/2006/relationships/hyperlink" Target="http://www.sports-reference.com/cfb/schools/bowling-green-state/2007.html" TargetMode="External"/><Relationship Id="rId141" Type="http://schemas.openxmlformats.org/officeDocument/2006/relationships/hyperlink" Target="http://www.sports-reference.com/cfb/conferences/mac/2007.html" TargetMode="External"/><Relationship Id="rId7" Type="http://schemas.openxmlformats.org/officeDocument/2006/relationships/hyperlink" Target="http://www.sports-reference.com/cfb/schools/florida-state/2007.html" TargetMode="External"/><Relationship Id="rId162" Type="http://schemas.openxmlformats.org/officeDocument/2006/relationships/hyperlink" Target="http://www.sports-reference.com/cfb/schools/nevada-las-vegas/2007.html" TargetMode="External"/><Relationship Id="rId183" Type="http://schemas.openxmlformats.org/officeDocument/2006/relationships/hyperlink" Target="http://www.sports-reference.com/cfb/conferences/pac-10/2007.html" TargetMode="External"/><Relationship Id="rId218" Type="http://schemas.openxmlformats.org/officeDocument/2006/relationships/hyperlink" Target="http://www.sports-reference.com/cfb/conferences/sun-belt/2007.html" TargetMode="External"/><Relationship Id="rId239" Type="http://schemas.openxmlformats.org/officeDocument/2006/relationships/hyperlink" Target="http://www.sports-reference.com/cfb/schools/new-mexico-state/2007.html" TargetMode="External"/><Relationship Id="rId24" Type="http://schemas.openxmlformats.org/officeDocument/2006/relationships/hyperlink" Target="http://www.sports-reference.com/cfb/schools/duke/2007.html" TargetMode="External"/><Relationship Id="rId45" Type="http://schemas.openxmlformats.org/officeDocument/2006/relationships/hyperlink" Target="http://www.sports-reference.com/cfb/conferences/big-12/2007.html" TargetMode="External"/><Relationship Id="rId66" Type="http://schemas.openxmlformats.org/officeDocument/2006/relationships/hyperlink" Target="http://www.sports-reference.com/cfb/schools/ohio-state/2007.html" TargetMode="External"/><Relationship Id="rId87" Type="http://schemas.openxmlformats.org/officeDocument/2006/relationships/hyperlink" Target="http://www.sports-reference.com/cfb/conferences/big-ten/2007.html" TargetMode="External"/><Relationship Id="rId110" Type="http://schemas.openxmlformats.org/officeDocument/2006/relationships/hyperlink" Target="http://www.sports-reference.com/cfb/schools/southern-methodist/2007.html" TargetMode="External"/><Relationship Id="rId131" Type="http://schemas.openxmlformats.org/officeDocument/2006/relationships/hyperlink" Target="http://www.sports-reference.com/cfb/conferences/mac/2007.html" TargetMode="External"/><Relationship Id="rId152" Type="http://schemas.openxmlformats.org/officeDocument/2006/relationships/hyperlink" Target="http://www.sports-reference.com/cfb/schools/utah/2007.html" TargetMode="External"/><Relationship Id="rId173" Type="http://schemas.openxmlformats.org/officeDocument/2006/relationships/hyperlink" Target="http://www.sports-reference.com/cfb/conferences/pac-10/2007.html" TargetMode="External"/><Relationship Id="rId194" Type="http://schemas.openxmlformats.org/officeDocument/2006/relationships/hyperlink" Target="http://www.sports-reference.com/cfb/schools/vanderbilt/2007.html" TargetMode="External"/><Relationship Id="rId208" Type="http://schemas.openxmlformats.org/officeDocument/2006/relationships/hyperlink" Target="http://www.sports-reference.com/cfb/conferences/sec/2007.html" TargetMode="External"/><Relationship Id="rId229" Type="http://schemas.openxmlformats.org/officeDocument/2006/relationships/hyperlink" Target="http://www.sports-reference.com/cfb/schools/fresno-state/2007.html" TargetMode="External"/><Relationship Id="rId240" Type="http://schemas.openxmlformats.org/officeDocument/2006/relationships/hyperlink" Target="http://www.sports-reference.com/cfb/conferences/wac/2007.html" TargetMode="External"/><Relationship Id="rId14" Type="http://schemas.openxmlformats.org/officeDocument/2006/relationships/hyperlink" Target="http://www.sports-reference.com/cfb/schools/virginia-tech/2007.html" TargetMode="External"/><Relationship Id="rId35" Type="http://schemas.openxmlformats.org/officeDocument/2006/relationships/hyperlink" Target="http://www.sports-reference.com/cfb/conferences/big-12/2007.html" TargetMode="External"/><Relationship Id="rId56" Type="http://schemas.openxmlformats.org/officeDocument/2006/relationships/hyperlink" Target="http://www.sports-reference.com/cfb/schools/south-florida/2007.html" TargetMode="External"/><Relationship Id="rId77" Type="http://schemas.openxmlformats.org/officeDocument/2006/relationships/hyperlink" Target="http://www.sports-reference.com/cfb/conferences/big-ten/2007.html" TargetMode="External"/><Relationship Id="rId100" Type="http://schemas.openxmlformats.org/officeDocument/2006/relationships/hyperlink" Target="http://www.sports-reference.com/cfb/schools/tulsa/2007.html" TargetMode="External"/><Relationship Id="rId8" Type="http://schemas.openxmlformats.org/officeDocument/2006/relationships/hyperlink" Target="http://www.sports-reference.com/cfb/conferences/acc/2007.html" TargetMode="External"/><Relationship Id="rId98" Type="http://schemas.openxmlformats.org/officeDocument/2006/relationships/hyperlink" Target="http://www.sports-reference.com/cfb/schools/alabama-birmingham/2007.html" TargetMode="External"/><Relationship Id="rId121" Type="http://schemas.openxmlformats.org/officeDocument/2006/relationships/hyperlink" Target="http://www.sports-reference.com/cfb/conferences/mac/2007.html" TargetMode="External"/><Relationship Id="rId142" Type="http://schemas.openxmlformats.org/officeDocument/2006/relationships/hyperlink" Target="http://www.sports-reference.com/cfb/schools/toledo/2007.html" TargetMode="External"/><Relationship Id="rId163" Type="http://schemas.openxmlformats.org/officeDocument/2006/relationships/hyperlink" Target="http://www.sports-reference.com/cfb/conferences/mwc/2007.html" TargetMode="External"/><Relationship Id="rId184" Type="http://schemas.openxmlformats.org/officeDocument/2006/relationships/hyperlink" Target="http://www.sports-reference.com/cfb/schools/georgia/2007.html" TargetMode="External"/><Relationship Id="rId219" Type="http://schemas.openxmlformats.org/officeDocument/2006/relationships/hyperlink" Target="http://www.sports-reference.com/cfb/schools/louisiana-lafayette/2007.html" TargetMode="External"/><Relationship Id="rId230" Type="http://schemas.openxmlformats.org/officeDocument/2006/relationships/hyperlink" Target="http://www.sports-reference.com/cfb/conferences/wac/2007.html" TargetMode="External"/><Relationship Id="rId25" Type="http://schemas.openxmlformats.org/officeDocument/2006/relationships/hyperlink" Target="http://www.sports-reference.com/cfb/conferences/acc/2007.html" TargetMode="External"/><Relationship Id="rId46" Type="http://schemas.openxmlformats.org/officeDocument/2006/relationships/hyperlink" Target="http://www.sports-reference.com/cfb/schools/texas-am/2007.html" TargetMode="External"/><Relationship Id="rId67" Type="http://schemas.openxmlformats.org/officeDocument/2006/relationships/hyperlink" Target="http://www.sports-reference.com/cfb/conferences/big-ten/2007.html" TargetMode="External"/><Relationship Id="rId88" Type="http://schemas.openxmlformats.org/officeDocument/2006/relationships/hyperlink" Target="http://www.sports-reference.com/cfb/schools/central-florida/2007.html" TargetMode="External"/><Relationship Id="rId111" Type="http://schemas.openxmlformats.org/officeDocument/2006/relationships/hyperlink" Target="http://www.sports-reference.com/cfb/conferences/cusa/2007.html" TargetMode="External"/><Relationship Id="rId132" Type="http://schemas.openxmlformats.org/officeDocument/2006/relationships/hyperlink" Target="http://www.sports-reference.com/cfb/schools/kent-state/2007.html" TargetMode="External"/><Relationship Id="rId153" Type="http://schemas.openxmlformats.org/officeDocument/2006/relationships/hyperlink" Target="http://www.sports-reference.com/cfb/conferences/mwc/2007.html" TargetMode="External"/><Relationship Id="rId174" Type="http://schemas.openxmlformats.org/officeDocument/2006/relationships/hyperlink" Target="http://www.sports-reference.com/cfb/schools/arizona/2007.html" TargetMode="External"/><Relationship Id="rId195" Type="http://schemas.openxmlformats.org/officeDocument/2006/relationships/hyperlink" Target="http://www.sports-reference.com/cfb/conferences/sec/2007.html" TargetMode="External"/><Relationship Id="rId209" Type="http://schemas.openxmlformats.org/officeDocument/2006/relationships/hyperlink" Target="http://www.sports-reference.com/cfb/schools/troy/2007.html" TargetMode="External"/><Relationship Id="rId220" Type="http://schemas.openxmlformats.org/officeDocument/2006/relationships/hyperlink" Target="http://www.sports-reference.com/cfb/conferences/sun-belt/2007.html" TargetMode="External"/><Relationship Id="rId241" Type="http://schemas.openxmlformats.org/officeDocument/2006/relationships/hyperlink" Target="http://www.sports-reference.com/cfb/schools/idaho/2007.html" TargetMode="External"/><Relationship Id="rId15" Type="http://schemas.openxmlformats.org/officeDocument/2006/relationships/hyperlink" Target="http://www.sports-reference.com/cfb/conferences/acc/2007.html" TargetMode="External"/><Relationship Id="rId36" Type="http://schemas.openxmlformats.org/officeDocument/2006/relationships/hyperlink" Target="http://www.sports-reference.com/cfb/schools/iowa-state/2007.html" TargetMode="External"/><Relationship Id="rId57" Type="http://schemas.openxmlformats.org/officeDocument/2006/relationships/hyperlink" Target="http://www.sports-reference.com/cfb/conferences/big-east/2007.html" TargetMode="External"/><Relationship Id="rId106" Type="http://schemas.openxmlformats.org/officeDocument/2006/relationships/hyperlink" Target="http://www.sports-reference.com/cfb/schools/rice/2007.html" TargetMode="External"/><Relationship Id="rId127" Type="http://schemas.openxmlformats.org/officeDocument/2006/relationships/hyperlink" Target="http://www.sports-reference.com/cfb/conferences/mac/2007.html" TargetMode="External"/><Relationship Id="rId10" Type="http://schemas.openxmlformats.org/officeDocument/2006/relationships/hyperlink" Target="http://www.sports-reference.com/cfb/schools/maryland/2007.html" TargetMode="External"/><Relationship Id="rId31" Type="http://schemas.openxmlformats.org/officeDocument/2006/relationships/hyperlink" Target="http://www.sports-reference.com/cfb/conferences/big-12/2007.html" TargetMode="External"/><Relationship Id="rId52" Type="http://schemas.openxmlformats.org/officeDocument/2006/relationships/hyperlink" Target="http://www.sports-reference.com/cfb/schools/connecticut/2007.html" TargetMode="External"/><Relationship Id="rId73" Type="http://schemas.openxmlformats.org/officeDocument/2006/relationships/hyperlink" Target="http://www.sports-reference.com/cfb/conferences/big-ten/2007.html" TargetMode="External"/><Relationship Id="rId78" Type="http://schemas.openxmlformats.org/officeDocument/2006/relationships/hyperlink" Target="http://www.sports-reference.com/cfb/schools/purdue/2007.html" TargetMode="External"/><Relationship Id="rId94" Type="http://schemas.openxmlformats.org/officeDocument/2006/relationships/hyperlink" Target="http://www.sports-reference.com/cfb/schools/southern-mississippi/2007.html" TargetMode="External"/><Relationship Id="rId99" Type="http://schemas.openxmlformats.org/officeDocument/2006/relationships/hyperlink" Target="http://www.sports-reference.com/cfb/conferences/cusa/2007.html" TargetMode="External"/><Relationship Id="rId101" Type="http://schemas.openxmlformats.org/officeDocument/2006/relationships/hyperlink" Target="http://www.sports-reference.com/cfb/conferences/cusa/2007.html" TargetMode="External"/><Relationship Id="rId122" Type="http://schemas.openxmlformats.org/officeDocument/2006/relationships/hyperlink" Target="http://www.sports-reference.com/cfb/schools/miami-oh/2007.html" TargetMode="External"/><Relationship Id="rId143" Type="http://schemas.openxmlformats.org/officeDocument/2006/relationships/hyperlink" Target="http://www.sports-reference.com/cfb/conferences/mac/2007.html" TargetMode="External"/><Relationship Id="rId148" Type="http://schemas.openxmlformats.org/officeDocument/2006/relationships/hyperlink" Target="http://www.sports-reference.com/cfb/schools/air-force/2007.html" TargetMode="External"/><Relationship Id="rId164" Type="http://schemas.openxmlformats.org/officeDocument/2006/relationships/hyperlink" Target="http://www.sports-reference.com/cfb/schools/southern-california/2007.html" TargetMode="External"/><Relationship Id="rId169" Type="http://schemas.openxmlformats.org/officeDocument/2006/relationships/hyperlink" Target="http://www.sports-reference.com/cfb/conferences/pac-10/2007.html" TargetMode="External"/><Relationship Id="rId185" Type="http://schemas.openxmlformats.org/officeDocument/2006/relationships/hyperlink" Target="http://www.sports-reference.com/cfb/conferences/sec/2007.html" TargetMode="External"/><Relationship Id="rId4" Type="http://schemas.openxmlformats.org/officeDocument/2006/relationships/hyperlink" Target="http://www.sports-reference.com/cfb/conferences/acc/2007.html" TargetMode="External"/><Relationship Id="rId9" Type="http://schemas.openxmlformats.org/officeDocument/2006/relationships/hyperlink" Target="http://www.sports-reference.com/cfb/friv/forfeits.html" TargetMode="External"/><Relationship Id="rId180" Type="http://schemas.openxmlformats.org/officeDocument/2006/relationships/hyperlink" Target="http://www.sports-reference.com/cfb/schools/stanford/2007.html" TargetMode="External"/><Relationship Id="rId210" Type="http://schemas.openxmlformats.org/officeDocument/2006/relationships/hyperlink" Target="http://www.sports-reference.com/cfb/conferences/sun-belt/2007.html" TargetMode="External"/><Relationship Id="rId215" Type="http://schemas.openxmlformats.org/officeDocument/2006/relationships/hyperlink" Target="http://www.sports-reference.com/cfb/schools/middle-tennessee-state/2007.html" TargetMode="External"/><Relationship Id="rId236" Type="http://schemas.openxmlformats.org/officeDocument/2006/relationships/hyperlink" Target="http://www.sports-reference.com/cfb/conferences/wac/2007.html" TargetMode="External"/><Relationship Id="rId26" Type="http://schemas.openxmlformats.org/officeDocument/2006/relationships/hyperlink" Target="http://www.sports-reference.com/cfb/schools/kansas/2007.html" TargetMode="External"/><Relationship Id="rId231" Type="http://schemas.openxmlformats.org/officeDocument/2006/relationships/hyperlink" Target="http://www.sports-reference.com/cfb/schools/nevada/2007.html" TargetMode="External"/><Relationship Id="rId47" Type="http://schemas.openxmlformats.org/officeDocument/2006/relationships/hyperlink" Target="http://www.sports-reference.com/cfb/conferences/big-12/2007.html" TargetMode="External"/><Relationship Id="rId68" Type="http://schemas.openxmlformats.org/officeDocument/2006/relationships/hyperlink" Target="http://www.sports-reference.com/cfb/schools/illinois/2007.html" TargetMode="External"/><Relationship Id="rId89" Type="http://schemas.openxmlformats.org/officeDocument/2006/relationships/hyperlink" Target="http://www.sports-reference.com/cfb/conferences/cusa/2007.html" TargetMode="External"/><Relationship Id="rId112" Type="http://schemas.openxmlformats.org/officeDocument/2006/relationships/hyperlink" Target="http://www.sports-reference.com/cfb/schools/navy/2007.html" TargetMode="External"/><Relationship Id="rId133" Type="http://schemas.openxmlformats.org/officeDocument/2006/relationships/hyperlink" Target="http://www.sports-reference.com/cfb/conferences/mac/2007.html" TargetMode="External"/><Relationship Id="rId154" Type="http://schemas.openxmlformats.org/officeDocument/2006/relationships/hyperlink" Target="http://www.sports-reference.com/cfb/schools/texas-christian/2007.html" TargetMode="External"/><Relationship Id="rId175" Type="http://schemas.openxmlformats.org/officeDocument/2006/relationships/hyperlink" Target="http://www.sports-reference.com/cfb/conferences/pac-10/2007.html" TargetMode="External"/><Relationship Id="rId196" Type="http://schemas.openxmlformats.org/officeDocument/2006/relationships/hyperlink" Target="http://www.sports-reference.com/cfb/schools/louisiana-state/2007.html" TargetMode="External"/><Relationship Id="rId200" Type="http://schemas.openxmlformats.org/officeDocument/2006/relationships/hyperlink" Target="http://www.sports-reference.com/cfb/schools/arkansas/2007.html" TargetMode="External"/><Relationship Id="rId16" Type="http://schemas.openxmlformats.org/officeDocument/2006/relationships/hyperlink" Target="http://www.sports-reference.com/cfb/schools/virginia/2007.html" TargetMode="External"/><Relationship Id="rId221" Type="http://schemas.openxmlformats.org/officeDocument/2006/relationships/hyperlink" Target="http://www.sports-reference.com/cfb/schools/north-texas/2007.html" TargetMode="External"/><Relationship Id="rId242" Type="http://schemas.openxmlformats.org/officeDocument/2006/relationships/hyperlink" Target="http://www.sports-reference.com/cfb/conferences/wac/2007.html" TargetMode="External"/><Relationship Id="rId37" Type="http://schemas.openxmlformats.org/officeDocument/2006/relationships/hyperlink" Target="http://www.sports-reference.com/cfb/conferences/big-12/2007.html" TargetMode="External"/><Relationship Id="rId58" Type="http://schemas.openxmlformats.org/officeDocument/2006/relationships/hyperlink" Target="http://www.sports-reference.com/cfb/schools/rutgers/2007.html" TargetMode="External"/><Relationship Id="rId79" Type="http://schemas.openxmlformats.org/officeDocument/2006/relationships/hyperlink" Target="http://www.sports-reference.com/cfb/conferences/big-ten/2007.html" TargetMode="External"/><Relationship Id="rId102" Type="http://schemas.openxmlformats.org/officeDocument/2006/relationships/hyperlink" Target="http://www.sports-reference.com/cfb/schools/houston/2007.html" TargetMode="External"/><Relationship Id="rId123" Type="http://schemas.openxmlformats.org/officeDocument/2006/relationships/hyperlink" Target="http://www.sports-reference.com/cfb/conferences/mac/2007.html" TargetMode="External"/><Relationship Id="rId144" Type="http://schemas.openxmlformats.org/officeDocument/2006/relationships/hyperlink" Target="http://www.sports-reference.com/cfb/schools/northern-illinois/2007.html" TargetMode="External"/><Relationship Id="rId90" Type="http://schemas.openxmlformats.org/officeDocument/2006/relationships/hyperlink" Target="http://www.sports-reference.com/cfb/schools/east-carolina/2007.html" TargetMode="External"/><Relationship Id="rId165" Type="http://schemas.openxmlformats.org/officeDocument/2006/relationships/hyperlink" Target="http://www.sports-reference.com/cfb/conferences/pac-10/2007.html" TargetMode="External"/><Relationship Id="rId186" Type="http://schemas.openxmlformats.org/officeDocument/2006/relationships/hyperlink" Target="http://www.sports-reference.com/cfb/schools/tennessee/2007.html" TargetMode="External"/><Relationship Id="rId211" Type="http://schemas.openxmlformats.org/officeDocument/2006/relationships/hyperlink" Target="http://www.sports-reference.com/cfb/schools/florida-atlantic/2007.html" TargetMode="External"/><Relationship Id="rId232" Type="http://schemas.openxmlformats.org/officeDocument/2006/relationships/hyperlink" Target="http://www.sports-reference.com/cfb/conferences/wac/2007.html" TargetMode="External"/><Relationship Id="rId27" Type="http://schemas.openxmlformats.org/officeDocument/2006/relationships/hyperlink" Target="http://www.sports-reference.com/cfb/conferences/big-12/2007.html" TargetMode="External"/><Relationship Id="rId48" Type="http://schemas.openxmlformats.org/officeDocument/2006/relationships/hyperlink" Target="http://www.sports-reference.com/cfb/schools/baylor/2007.html" TargetMode="External"/><Relationship Id="rId69" Type="http://schemas.openxmlformats.org/officeDocument/2006/relationships/hyperlink" Target="http://www.sports-reference.com/cfb/conferences/big-ten/2007.html" TargetMode="External"/><Relationship Id="rId113" Type="http://schemas.openxmlformats.org/officeDocument/2006/relationships/hyperlink" Target="http://www.sports-reference.com/cfb/conferences/independent/2007.html" TargetMode="External"/><Relationship Id="rId134" Type="http://schemas.openxmlformats.org/officeDocument/2006/relationships/hyperlink" Target="http://www.sports-reference.com/cfb/schools/central-michigan/2007.html" TargetMode="External"/><Relationship Id="rId80" Type="http://schemas.openxmlformats.org/officeDocument/2006/relationships/hyperlink" Target="http://www.sports-reference.com/cfb/schools/indiana/2007.html" TargetMode="External"/><Relationship Id="rId155" Type="http://schemas.openxmlformats.org/officeDocument/2006/relationships/hyperlink" Target="http://www.sports-reference.com/cfb/conferences/mwc/2007.html" TargetMode="External"/><Relationship Id="rId176" Type="http://schemas.openxmlformats.org/officeDocument/2006/relationships/hyperlink" Target="http://www.sports-reference.com/cfb/schools/california/2007.html" TargetMode="External"/><Relationship Id="rId197" Type="http://schemas.openxmlformats.org/officeDocument/2006/relationships/hyperlink" Target="http://www.sports-reference.com/cfb/conferences/sec/2007.html" TargetMode="External"/><Relationship Id="rId201" Type="http://schemas.openxmlformats.org/officeDocument/2006/relationships/hyperlink" Target="http://www.sports-reference.com/cfb/conferences/sec/2007.html" TargetMode="External"/><Relationship Id="rId222" Type="http://schemas.openxmlformats.org/officeDocument/2006/relationships/hyperlink" Target="http://www.sports-reference.com/cfb/conferences/sun-belt/2007.html" TargetMode="External"/><Relationship Id="rId17" Type="http://schemas.openxmlformats.org/officeDocument/2006/relationships/hyperlink" Target="http://www.sports-reference.com/cfb/conferences/acc/2007.html" TargetMode="External"/><Relationship Id="rId38" Type="http://schemas.openxmlformats.org/officeDocument/2006/relationships/hyperlink" Target="http://www.sports-reference.com/cfb/schools/oklahoma/2007.html" TargetMode="External"/><Relationship Id="rId59" Type="http://schemas.openxmlformats.org/officeDocument/2006/relationships/hyperlink" Target="http://www.sports-reference.com/cfb/conferences/big-east/2007.html" TargetMode="External"/><Relationship Id="rId103" Type="http://schemas.openxmlformats.org/officeDocument/2006/relationships/hyperlink" Target="http://www.sports-reference.com/cfb/conferences/cusa/2007.html" TargetMode="External"/><Relationship Id="rId124" Type="http://schemas.openxmlformats.org/officeDocument/2006/relationships/hyperlink" Target="http://www.sports-reference.com/cfb/schools/buffalo/2007.html" TargetMode="External"/><Relationship Id="rId70" Type="http://schemas.openxmlformats.org/officeDocument/2006/relationships/hyperlink" Target="http://www.sports-reference.com/cfb/schools/michigan/2007.html" TargetMode="External"/><Relationship Id="rId91" Type="http://schemas.openxmlformats.org/officeDocument/2006/relationships/hyperlink" Target="http://www.sports-reference.com/cfb/conferences/cusa/2007.html" TargetMode="External"/><Relationship Id="rId145" Type="http://schemas.openxmlformats.org/officeDocument/2006/relationships/hyperlink" Target="http://www.sports-reference.com/cfb/conferences/mac/2007.html" TargetMode="External"/><Relationship Id="rId166" Type="http://schemas.openxmlformats.org/officeDocument/2006/relationships/hyperlink" Target="http://www.sports-reference.com/cfb/schools/arizona-state/2007.html" TargetMode="External"/><Relationship Id="rId187" Type="http://schemas.openxmlformats.org/officeDocument/2006/relationships/hyperlink" Target="http://www.sports-reference.com/cfb/conferences/sec/2007.html" TargetMode="External"/><Relationship Id="rId1" Type="http://schemas.openxmlformats.org/officeDocument/2006/relationships/hyperlink" Target="http://www.sports-reference.com/cfb/schools/boston-college/2007.html" TargetMode="External"/><Relationship Id="rId212" Type="http://schemas.openxmlformats.org/officeDocument/2006/relationships/hyperlink" Target="http://www.sports-reference.com/cfb/conferences/sun-belt/2007.html" TargetMode="External"/><Relationship Id="rId233" Type="http://schemas.openxmlformats.org/officeDocument/2006/relationships/hyperlink" Target="http://www.sports-reference.com/cfb/schools/louisiana-tech/2007.html" TargetMode="External"/><Relationship Id="rId28" Type="http://schemas.openxmlformats.org/officeDocument/2006/relationships/hyperlink" Target="http://www.sports-reference.com/cfb/schools/missouri/2007.html" TargetMode="External"/><Relationship Id="rId49" Type="http://schemas.openxmlformats.org/officeDocument/2006/relationships/hyperlink" Target="http://www.sports-reference.com/cfb/conferences/big-12/2007.html" TargetMode="External"/><Relationship Id="rId114" Type="http://schemas.openxmlformats.org/officeDocument/2006/relationships/hyperlink" Target="http://www.sports-reference.com/cfb/schools/western-kentucky/2007.html" TargetMode="External"/><Relationship Id="rId60" Type="http://schemas.openxmlformats.org/officeDocument/2006/relationships/hyperlink" Target="http://www.sports-reference.com/cfb/schools/louisville/2007.html" TargetMode="External"/><Relationship Id="rId81" Type="http://schemas.openxmlformats.org/officeDocument/2006/relationships/hyperlink" Target="http://www.sports-reference.com/cfb/conferences/big-ten/2007.html" TargetMode="External"/><Relationship Id="rId135" Type="http://schemas.openxmlformats.org/officeDocument/2006/relationships/hyperlink" Target="http://www.sports-reference.com/cfb/conferences/mac/2007.html" TargetMode="External"/><Relationship Id="rId156" Type="http://schemas.openxmlformats.org/officeDocument/2006/relationships/hyperlink" Target="http://www.sports-reference.com/cfb/schools/san-diego-state/2007.html" TargetMode="External"/><Relationship Id="rId177" Type="http://schemas.openxmlformats.org/officeDocument/2006/relationships/hyperlink" Target="http://www.sports-reference.com/cfb/conferences/pac-10/2007.html" TargetMode="External"/><Relationship Id="rId198" Type="http://schemas.openxmlformats.org/officeDocument/2006/relationships/hyperlink" Target="http://www.sports-reference.com/cfb/schools/auburn/2007.html" TargetMode="External"/><Relationship Id="rId202" Type="http://schemas.openxmlformats.org/officeDocument/2006/relationships/hyperlink" Target="http://www.sports-reference.com/cfb/schools/mississippi-state/2007.html" TargetMode="External"/><Relationship Id="rId223" Type="http://schemas.openxmlformats.org/officeDocument/2006/relationships/hyperlink" Target="http://www.sports-reference.com/cfb/schools/florida-international/2007.html" TargetMode="External"/><Relationship Id="rId18" Type="http://schemas.openxmlformats.org/officeDocument/2006/relationships/hyperlink" Target="http://www.sports-reference.com/cfb/schools/georgia-tech/2007.html" TargetMode="External"/><Relationship Id="rId39" Type="http://schemas.openxmlformats.org/officeDocument/2006/relationships/hyperlink" Target="http://www.sports-reference.com/cfb/conferences/big-12/2007.html" TargetMode="External"/><Relationship Id="rId50" Type="http://schemas.openxmlformats.org/officeDocument/2006/relationships/hyperlink" Target="http://www.sports-reference.com/cfb/schools/west-virginia/2007.html" TargetMode="External"/><Relationship Id="rId104" Type="http://schemas.openxmlformats.org/officeDocument/2006/relationships/hyperlink" Target="http://www.sports-reference.com/cfb/schools/tulane/2007.html" TargetMode="External"/><Relationship Id="rId125" Type="http://schemas.openxmlformats.org/officeDocument/2006/relationships/hyperlink" Target="http://www.sports-reference.com/cfb/conferences/mac/2007.html" TargetMode="External"/><Relationship Id="rId146" Type="http://schemas.openxmlformats.org/officeDocument/2006/relationships/hyperlink" Target="http://www.sports-reference.com/cfb/schools/brigham-young/2007.html" TargetMode="External"/><Relationship Id="rId167" Type="http://schemas.openxmlformats.org/officeDocument/2006/relationships/hyperlink" Target="http://www.sports-reference.com/cfb/conferences/pac-10/2007.html" TargetMode="External"/><Relationship Id="rId188" Type="http://schemas.openxmlformats.org/officeDocument/2006/relationships/hyperlink" Target="http://www.sports-reference.com/cfb/schools/florida/2007.html" TargetMode="External"/><Relationship Id="rId71" Type="http://schemas.openxmlformats.org/officeDocument/2006/relationships/hyperlink" Target="http://www.sports-reference.com/cfb/conferences/big-ten/2007.html" TargetMode="External"/><Relationship Id="rId92" Type="http://schemas.openxmlformats.org/officeDocument/2006/relationships/hyperlink" Target="http://www.sports-reference.com/cfb/schools/memphis/2007.html" TargetMode="External"/><Relationship Id="rId213" Type="http://schemas.openxmlformats.org/officeDocument/2006/relationships/hyperlink" Target="http://www.sports-reference.com/cfb/schools/louisiana-monroe/2007.html" TargetMode="External"/><Relationship Id="rId234" Type="http://schemas.openxmlformats.org/officeDocument/2006/relationships/hyperlink" Target="http://www.sports-reference.com/cfb/conferences/wac/2007.html" TargetMode="External"/><Relationship Id="rId2" Type="http://schemas.openxmlformats.org/officeDocument/2006/relationships/hyperlink" Target="http://www.sports-reference.com/cfb/conferences/acc/2007.html" TargetMode="External"/><Relationship Id="rId29" Type="http://schemas.openxmlformats.org/officeDocument/2006/relationships/hyperlink" Target="http://www.sports-reference.com/cfb/conferences/big-12/2007.html" TargetMode="External"/><Relationship Id="rId40" Type="http://schemas.openxmlformats.org/officeDocument/2006/relationships/hyperlink" Target="http://www.sports-reference.com/cfb/schools/texas/2007.html" TargetMode="External"/><Relationship Id="rId115" Type="http://schemas.openxmlformats.org/officeDocument/2006/relationships/hyperlink" Target="http://www.sports-reference.com/cfb/conferences/independent/2007.html" TargetMode="External"/><Relationship Id="rId136" Type="http://schemas.openxmlformats.org/officeDocument/2006/relationships/hyperlink" Target="http://www.sports-reference.com/cfb/schools/ball-state/2007.html" TargetMode="External"/><Relationship Id="rId157" Type="http://schemas.openxmlformats.org/officeDocument/2006/relationships/hyperlink" Target="http://www.sports-reference.com/cfb/conferences/mwc/2007.html" TargetMode="External"/><Relationship Id="rId178" Type="http://schemas.openxmlformats.org/officeDocument/2006/relationships/hyperlink" Target="http://www.sports-reference.com/cfb/schools/washington-state/2007.html" TargetMode="External"/><Relationship Id="rId61" Type="http://schemas.openxmlformats.org/officeDocument/2006/relationships/hyperlink" Target="http://www.sports-reference.com/cfb/conferences/big-east/2007.html" TargetMode="External"/><Relationship Id="rId82" Type="http://schemas.openxmlformats.org/officeDocument/2006/relationships/hyperlink" Target="http://www.sports-reference.com/cfb/schools/michigan-state/2007.html" TargetMode="External"/><Relationship Id="rId199" Type="http://schemas.openxmlformats.org/officeDocument/2006/relationships/hyperlink" Target="http://www.sports-reference.com/cfb/conferences/sec/2007.html" TargetMode="External"/><Relationship Id="rId203" Type="http://schemas.openxmlformats.org/officeDocument/2006/relationships/hyperlink" Target="http://www.sports-reference.com/cfb/conferences/sec/2007.html" TargetMode="External"/><Relationship Id="rId19" Type="http://schemas.openxmlformats.org/officeDocument/2006/relationships/hyperlink" Target="http://www.sports-reference.com/cfb/conferences/acc/2007.html" TargetMode="External"/><Relationship Id="rId224" Type="http://schemas.openxmlformats.org/officeDocument/2006/relationships/hyperlink" Target="http://www.sports-reference.com/cfb/conferences/sun-belt/2007.html" TargetMode="External"/><Relationship Id="rId30" Type="http://schemas.openxmlformats.org/officeDocument/2006/relationships/hyperlink" Target="http://www.sports-reference.com/cfb/schools/colorado/2007.html" TargetMode="External"/><Relationship Id="rId105" Type="http://schemas.openxmlformats.org/officeDocument/2006/relationships/hyperlink" Target="http://www.sports-reference.com/cfb/conferences/cusa/2007.html" TargetMode="External"/><Relationship Id="rId126" Type="http://schemas.openxmlformats.org/officeDocument/2006/relationships/hyperlink" Target="http://www.sports-reference.com/cfb/schools/ohio/2007.html" TargetMode="External"/><Relationship Id="rId147" Type="http://schemas.openxmlformats.org/officeDocument/2006/relationships/hyperlink" Target="http://www.sports-reference.com/cfb/conferences/mwc/2007.html" TargetMode="External"/><Relationship Id="rId168" Type="http://schemas.openxmlformats.org/officeDocument/2006/relationships/hyperlink" Target="http://www.sports-reference.com/cfb/schools/oregon-state/2007.html" TargetMode="External"/><Relationship Id="rId51" Type="http://schemas.openxmlformats.org/officeDocument/2006/relationships/hyperlink" Target="http://www.sports-reference.com/cfb/conferences/big-east/2007.html" TargetMode="External"/><Relationship Id="rId72" Type="http://schemas.openxmlformats.org/officeDocument/2006/relationships/hyperlink" Target="http://www.sports-reference.com/cfb/schools/wisconsin/2007.html" TargetMode="External"/><Relationship Id="rId93" Type="http://schemas.openxmlformats.org/officeDocument/2006/relationships/hyperlink" Target="http://www.sports-reference.com/cfb/conferences/cusa/2007.html" TargetMode="External"/><Relationship Id="rId189" Type="http://schemas.openxmlformats.org/officeDocument/2006/relationships/hyperlink" Target="http://www.sports-reference.com/cfb/conferences/sec/2007.html" TargetMode="External"/><Relationship Id="rId3" Type="http://schemas.openxmlformats.org/officeDocument/2006/relationships/hyperlink" Target="http://www.sports-reference.com/cfb/schools/clemson/2007.html" TargetMode="External"/><Relationship Id="rId214" Type="http://schemas.openxmlformats.org/officeDocument/2006/relationships/hyperlink" Target="http://www.sports-reference.com/cfb/conferences/sun-belt/2007.html" TargetMode="External"/><Relationship Id="rId235" Type="http://schemas.openxmlformats.org/officeDocument/2006/relationships/hyperlink" Target="http://www.sports-reference.com/cfb/schools/san-jose-state/2007.html" TargetMode="External"/><Relationship Id="rId116" Type="http://schemas.openxmlformats.org/officeDocument/2006/relationships/hyperlink" Target="http://www.sports-reference.com/cfb/schools/army/2007.html" TargetMode="External"/><Relationship Id="rId137" Type="http://schemas.openxmlformats.org/officeDocument/2006/relationships/hyperlink" Target="http://www.sports-reference.com/cfb/conferences/mac/2007.html" TargetMode="External"/><Relationship Id="rId158" Type="http://schemas.openxmlformats.org/officeDocument/2006/relationships/hyperlink" Target="http://www.sports-reference.com/cfb/schools/wyoming/2007.html" TargetMode="External"/><Relationship Id="rId20" Type="http://schemas.openxmlformats.org/officeDocument/2006/relationships/hyperlink" Target="http://www.sports-reference.com/cfb/schools/north-carolina/2007.html" TargetMode="External"/><Relationship Id="rId41" Type="http://schemas.openxmlformats.org/officeDocument/2006/relationships/hyperlink" Target="http://www.sports-reference.com/cfb/conferences/big-12/2007.html" TargetMode="External"/><Relationship Id="rId62" Type="http://schemas.openxmlformats.org/officeDocument/2006/relationships/hyperlink" Target="http://www.sports-reference.com/cfb/schools/pittsburgh/2007.html" TargetMode="External"/><Relationship Id="rId83" Type="http://schemas.openxmlformats.org/officeDocument/2006/relationships/hyperlink" Target="http://www.sports-reference.com/cfb/conferences/big-ten/2007.html" TargetMode="External"/><Relationship Id="rId179" Type="http://schemas.openxmlformats.org/officeDocument/2006/relationships/hyperlink" Target="http://www.sports-reference.com/cfb/conferences/pac-10/2007.html" TargetMode="External"/><Relationship Id="rId190" Type="http://schemas.openxmlformats.org/officeDocument/2006/relationships/hyperlink" Target="http://www.sports-reference.com/cfb/schools/kentucky/2007.html" TargetMode="External"/><Relationship Id="rId204" Type="http://schemas.openxmlformats.org/officeDocument/2006/relationships/hyperlink" Target="http://www.sports-reference.com/cfb/schools/alabama/2007.html" TargetMode="External"/><Relationship Id="rId225" Type="http://schemas.openxmlformats.org/officeDocument/2006/relationships/hyperlink" Target="http://www.sports-reference.com/cfb/schools/hawaii/2007.html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ports-reference.com/cfb/conferences/independent/2006.html" TargetMode="External"/><Relationship Id="rId21" Type="http://schemas.openxmlformats.org/officeDocument/2006/relationships/hyperlink" Target="http://www.sports-reference.com/cfb/conferences/acc/2006.html" TargetMode="External"/><Relationship Id="rId42" Type="http://schemas.openxmlformats.org/officeDocument/2006/relationships/hyperlink" Target="http://www.sports-reference.com/cfb/schools/texas-am/2006.html" TargetMode="External"/><Relationship Id="rId63" Type="http://schemas.openxmlformats.org/officeDocument/2006/relationships/hyperlink" Target="http://www.sports-reference.com/cfb/conferences/big-east/2006.html" TargetMode="External"/><Relationship Id="rId84" Type="http://schemas.openxmlformats.org/officeDocument/2006/relationships/hyperlink" Target="http://www.sports-reference.com/cfb/schools/michigan-state/2006.html" TargetMode="External"/><Relationship Id="rId138" Type="http://schemas.openxmlformats.org/officeDocument/2006/relationships/hyperlink" Target="http://www.sports-reference.com/cfb/schools/ball-state/2006.html" TargetMode="External"/><Relationship Id="rId159" Type="http://schemas.openxmlformats.org/officeDocument/2006/relationships/hyperlink" Target="http://www.sports-reference.com/cfb/conferences/mwc/2006.html" TargetMode="External"/><Relationship Id="rId170" Type="http://schemas.openxmlformats.org/officeDocument/2006/relationships/hyperlink" Target="http://www.sports-reference.com/cfb/schools/arizona-state/2006.html" TargetMode="External"/><Relationship Id="rId191" Type="http://schemas.openxmlformats.org/officeDocument/2006/relationships/hyperlink" Target="http://www.sports-reference.com/cfb/conferences/sec/2006.html" TargetMode="External"/><Relationship Id="rId205" Type="http://schemas.openxmlformats.org/officeDocument/2006/relationships/hyperlink" Target="http://www.sports-reference.com/cfb/schools/mississippi-state/2006.html" TargetMode="External"/><Relationship Id="rId226" Type="http://schemas.openxmlformats.org/officeDocument/2006/relationships/hyperlink" Target="http://www.sports-reference.com/cfb/schools/hawaii/2006.html" TargetMode="External"/><Relationship Id="rId107" Type="http://schemas.openxmlformats.org/officeDocument/2006/relationships/hyperlink" Target="http://www.sports-reference.com/cfb/conferences/cusa/2006.html" TargetMode="External"/><Relationship Id="rId11" Type="http://schemas.openxmlformats.org/officeDocument/2006/relationships/hyperlink" Target="http://www.sports-reference.com/cfb/friv/forfeits.html" TargetMode="External"/><Relationship Id="rId32" Type="http://schemas.openxmlformats.org/officeDocument/2006/relationships/hyperlink" Target="http://www.sports-reference.com/cfb/schools/kansas/2006.html" TargetMode="External"/><Relationship Id="rId53" Type="http://schemas.openxmlformats.org/officeDocument/2006/relationships/hyperlink" Target="http://www.sports-reference.com/cfb/conferences/big-east/2006.html" TargetMode="External"/><Relationship Id="rId74" Type="http://schemas.openxmlformats.org/officeDocument/2006/relationships/hyperlink" Target="http://www.sports-reference.com/cfb/schools/purdue/2006.html" TargetMode="External"/><Relationship Id="rId128" Type="http://schemas.openxmlformats.org/officeDocument/2006/relationships/hyperlink" Target="http://www.sports-reference.com/cfb/schools/miami-oh/2006.html" TargetMode="External"/><Relationship Id="rId149" Type="http://schemas.openxmlformats.org/officeDocument/2006/relationships/hyperlink" Target="http://www.sports-reference.com/cfb/conferences/mwc/2006.html" TargetMode="External"/><Relationship Id="rId5" Type="http://schemas.openxmlformats.org/officeDocument/2006/relationships/hyperlink" Target="http://www.sports-reference.com/cfb/schools/maryland/2006.html" TargetMode="External"/><Relationship Id="rId95" Type="http://schemas.openxmlformats.org/officeDocument/2006/relationships/hyperlink" Target="http://www.sports-reference.com/cfb/conferences/cusa/2006.html" TargetMode="External"/><Relationship Id="rId160" Type="http://schemas.openxmlformats.org/officeDocument/2006/relationships/hyperlink" Target="http://www.sports-reference.com/cfb/schools/nevada-las-vegas/2006.html" TargetMode="External"/><Relationship Id="rId181" Type="http://schemas.openxmlformats.org/officeDocument/2006/relationships/hyperlink" Target="http://www.sports-reference.com/cfb/conferences/pac-10/2006.html" TargetMode="External"/><Relationship Id="rId216" Type="http://schemas.openxmlformats.org/officeDocument/2006/relationships/hyperlink" Target="http://www.sports-reference.com/cfb/schools/louisiana-lafayette/2006.html" TargetMode="External"/><Relationship Id="rId237" Type="http://schemas.openxmlformats.org/officeDocument/2006/relationships/hyperlink" Target="http://www.sports-reference.com/cfb/conferences/wac/2006.html" TargetMode="External"/><Relationship Id="rId22" Type="http://schemas.openxmlformats.org/officeDocument/2006/relationships/hyperlink" Target="http://www.sports-reference.com/cfb/schools/north-carolina/2006.html" TargetMode="External"/><Relationship Id="rId43" Type="http://schemas.openxmlformats.org/officeDocument/2006/relationships/hyperlink" Target="http://www.sports-reference.com/cfb/conferences/big-12/2006.html" TargetMode="External"/><Relationship Id="rId64" Type="http://schemas.openxmlformats.org/officeDocument/2006/relationships/hyperlink" Target="http://www.sports-reference.com/cfb/schools/syracuse/2006.html" TargetMode="External"/><Relationship Id="rId118" Type="http://schemas.openxmlformats.org/officeDocument/2006/relationships/hyperlink" Target="http://www.sports-reference.com/cfb/schools/temple/2006.html" TargetMode="External"/><Relationship Id="rId139" Type="http://schemas.openxmlformats.org/officeDocument/2006/relationships/hyperlink" Target="http://www.sports-reference.com/cfb/conferences/mac/2006.html" TargetMode="External"/><Relationship Id="rId85" Type="http://schemas.openxmlformats.org/officeDocument/2006/relationships/hyperlink" Target="http://www.sports-reference.com/cfb/conferences/big-ten/2006.html" TargetMode="External"/><Relationship Id="rId150" Type="http://schemas.openxmlformats.org/officeDocument/2006/relationships/hyperlink" Target="http://www.sports-reference.com/cfb/schools/wyoming/2006.html" TargetMode="External"/><Relationship Id="rId171" Type="http://schemas.openxmlformats.org/officeDocument/2006/relationships/hyperlink" Target="http://www.sports-reference.com/cfb/conferences/pac-10/2006.html" TargetMode="External"/><Relationship Id="rId192" Type="http://schemas.openxmlformats.org/officeDocument/2006/relationships/hyperlink" Target="http://www.sports-reference.com/cfb/schools/vanderbilt/2006.html" TargetMode="External"/><Relationship Id="rId206" Type="http://schemas.openxmlformats.org/officeDocument/2006/relationships/hyperlink" Target="http://www.sports-reference.com/cfb/conferences/sec/2006.html" TargetMode="External"/><Relationship Id="rId227" Type="http://schemas.openxmlformats.org/officeDocument/2006/relationships/hyperlink" Target="http://www.sports-reference.com/cfb/conferences/wac/2006.html" TargetMode="External"/><Relationship Id="rId12" Type="http://schemas.openxmlformats.org/officeDocument/2006/relationships/hyperlink" Target="http://www.sports-reference.com/cfb/schools/north-carolina-state/2006.html" TargetMode="External"/><Relationship Id="rId33" Type="http://schemas.openxmlformats.org/officeDocument/2006/relationships/hyperlink" Target="http://www.sports-reference.com/cfb/conferences/big-12/2006.html" TargetMode="External"/><Relationship Id="rId108" Type="http://schemas.openxmlformats.org/officeDocument/2006/relationships/hyperlink" Target="http://www.sports-reference.com/cfb/schools/texas-el-paso/2006.html" TargetMode="External"/><Relationship Id="rId129" Type="http://schemas.openxmlformats.org/officeDocument/2006/relationships/hyperlink" Target="http://www.sports-reference.com/cfb/conferences/mac/2006.html" TargetMode="External"/><Relationship Id="rId54" Type="http://schemas.openxmlformats.org/officeDocument/2006/relationships/hyperlink" Target="http://www.sports-reference.com/cfb/schools/west-virginia/2006.html" TargetMode="External"/><Relationship Id="rId75" Type="http://schemas.openxmlformats.org/officeDocument/2006/relationships/hyperlink" Target="http://www.sports-reference.com/cfb/conferences/big-ten/2006.html" TargetMode="External"/><Relationship Id="rId96" Type="http://schemas.openxmlformats.org/officeDocument/2006/relationships/hyperlink" Target="http://www.sports-reference.com/cfb/schools/alabama-birmingham/2006.html" TargetMode="External"/><Relationship Id="rId140" Type="http://schemas.openxmlformats.org/officeDocument/2006/relationships/hyperlink" Target="http://www.sports-reference.com/cfb/schools/toledo/2006.html" TargetMode="External"/><Relationship Id="rId161" Type="http://schemas.openxmlformats.org/officeDocument/2006/relationships/hyperlink" Target="http://www.sports-reference.com/cfb/conferences/mwc/2006.html" TargetMode="External"/><Relationship Id="rId182" Type="http://schemas.openxmlformats.org/officeDocument/2006/relationships/hyperlink" Target="http://www.sports-reference.com/cfb/schools/florida/2006.html" TargetMode="External"/><Relationship Id="rId217" Type="http://schemas.openxmlformats.org/officeDocument/2006/relationships/hyperlink" Target="http://www.sports-reference.com/cfb/conferences/sun-belt/2006.html" TargetMode="External"/><Relationship Id="rId6" Type="http://schemas.openxmlformats.org/officeDocument/2006/relationships/hyperlink" Target="http://www.sports-reference.com/cfb/conferences/acc/2006.html" TargetMode="External"/><Relationship Id="rId238" Type="http://schemas.openxmlformats.org/officeDocument/2006/relationships/hyperlink" Target="http://www.sports-reference.com/cfb/schools/louisiana-tech/2006.html" TargetMode="External"/><Relationship Id="rId23" Type="http://schemas.openxmlformats.org/officeDocument/2006/relationships/hyperlink" Target="http://www.sports-reference.com/cfb/conferences/acc/2006.html" TargetMode="External"/><Relationship Id="rId119" Type="http://schemas.openxmlformats.org/officeDocument/2006/relationships/hyperlink" Target="http://www.sports-reference.com/cfb/conferences/independent/2006.html" TargetMode="External"/><Relationship Id="rId44" Type="http://schemas.openxmlformats.org/officeDocument/2006/relationships/hyperlink" Target="http://www.sports-reference.com/cfb/schools/texas-tech/2006.html" TargetMode="External"/><Relationship Id="rId65" Type="http://schemas.openxmlformats.org/officeDocument/2006/relationships/hyperlink" Target="http://www.sports-reference.com/cfb/conferences/big-east/2006.html" TargetMode="External"/><Relationship Id="rId86" Type="http://schemas.openxmlformats.org/officeDocument/2006/relationships/hyperlink" Target="http://www.sports-reference.com/cfb/schools/illinois/2006.html" TargetMode="External"/><Relationship Id="rId130" Type="http://schemas.openxmlformats.org/officeDocument/2006/relationships/hyperlink" Target="http://www.sports-reference.com/cfb/schools/buffalo/2006.html" TargetMode="External"/><Relationship Id="rId151" Type="http://schemas.openxmlformats.org/officeDocument/2006/relationships/hyperlink" Target="http://www.sports-reference.com/cfb/conferences/mwc/2006.html" TargetMode="External"/><Relationship Id="rId172" Type="http://schemas.openxmlformats.org/officeDocument/2006/relationships/hyperlink" Target="http://www.sports-reference.com/cfb/schools/oregon/2006.html" TargetMode="External"/><Relationship Id="rId193" Type="http://schemas.openxmlformats.org/officeDocument/2006/relationships/hyperlink" Target="http://www.sports-reference.com/cfb/conferences/sec/2006.html" TargetMode="External"/><Relationship Id="rId207" Type="http://schemas.openxmlformats.org/officeDocument/2006/relationships/hyperlink" Target="http://www.sports-reference.com/cfb/schools/troy/2006.html" TargetMode="External"/><Relationship Id="rId228" Type="http://schemas.openxmlformats.org/officeDocument/2006/relationships/hyperlink" Target="http://www.sports-reference.com/cfb/schools/san-jose-state/2006.html" TargetMode="External"/><Relationship Id="rId13" Type="http://schemas.openxmlformats.org/officeDocument/2006/relationships/hyperlink" Target="http://www.sports-reference.com/cfb/conferences/acc/2006.html" TargetMode="External"/><Relationship Id="rId109" Type="http://schemas.openxmlformats.org/officeDocument/2006/relationships/hyperlink" Target="http://www.sports-reference.com/cfb/conferences/cusa/2006.html" TargetMode="External"/><Relationship Id="rId34" Type="http://schemas.openxmlformats.org/officeDocument/2006/relationships/hyperlink" Target="http://www.sports-reference.com/cfb/schools/colorado/2006.html" TargetMode="External"/><Relationship Id="rId55" Type="http://schemas.openxmlformats.org/officeDocument/2006/relationships/hyperlink" Target="http://www.sports-reference.com/cfb/conferences/big-east/2006.html" TargetMode="External"/><Relationship Id="rId76" Type="http://schemas.openxmlformats.org/officeDocument/2006/relationships/hyperlink" Target="http://www.sports-reference.com/cfb/schools/minnesota/2006.html" TargetMode="External"/><Relationship Id="rId97" Type="http://schemas.openxmlformats.org/officeDocument/2006/relationships/hyperlink" Target="http://www.sports-reference.com/cfb/conferences/cusa/2006.html" TargetMode="External"/><Relationship Id="rId120" Type="http://schemas.openxmlformats.org/officeDocument/2006/relationships/hyperlink" Target="http://www.sports-reference.com/cfb/schools/ohio/2006.html" TargetMode="External"/><Relationship Id="rId141" Type="http://schemas.openxmlformats.org/officeDocument/2006/relationships/hyperlink" Target="http://www.sports-reference.com/cfb/conferences/mac/2006.html" TargetMode="External"/><Relationship Id="rId7" Type="http://schemas.openxmlformats.org/officeDocument/2006/relationships/hyperlink" Target="http://www.sports-reference.com/cfb/schools/clemson/2006.html" TargetMode="External"/><Relationship Id="rId162" Type="http://schemas.openxmlformats.org/officeDocument/2006/relationships/hyperlink" Target="http://www.sports-reference.com/cfb/schools/southern-california/2006.html" TargetMode="External"/><Relationship Id="rId183" Type="http://schemas.openxmlformats.org/officeDocument/2006/relationships/hyperlink" Target="http://www.sports-reference.com/cfb/conferences/sec/2006.html" TargetMode="External"/><Relationship Id="rId218" Type="http://schemas.openxmlformats.org/officeDocument/2006/relationships/hyperlink" Target="http://www.sports-reference.com/cfb/schools/louisiana-monroe/2006.html" TargetMode="External"/><Relationship Id="rId239" Type="http://schemas.openxmlformats.org/officeDocument/2006/relationships/hyperlink" Target="http://www.sports-reference.com/cfb/conferences/wac/2006.html" TargetMode="External"/><Relationship Id="rId24" Type="http://schemas.openxmlformats.org/officeDocument/2006/relationships/hyperlink" Target="http://www.sports-reference.com/cfb/schools/duke/2006.html" TargetMode="External"/><Relationship Id="rId45" Type="http://schemas.openxmlformats.org/officeDocument/2006/relationships/hyperlink" Target="http://www.sports-reference.com/cfb/conferences/big-12/2006.html" TargetMode="External"/><Relationship Id="rId66" Type="http://schemas.openxmlformats.org/officeDocument/2006/relationships/hyperlink" Target="http://www.sports-reference.com/cfb/schools/ohio-state/2006.html" TargetMode="External"/><Relationship Id="rId87" Type="http://schemas.openxmlformats.org/officeDocument/2006/relationships/hyperlink" Target="http://www.sports-reference.com/cfb/conferences/big-ten/2006.html" TargetMode="External"/><Relationship Id="rId110" Type="http://schemas.openxmlformats.org/officeDocument/2006/relationships/hyperlink" Target="http://www.sports-reference.com/cfb/schools/tulane/2006.html" TargetMode="External"/><Relationship Id="rId131" Type="http://schemas.openxmlformats.org/officeDocument/2006/relationships/hyperlink" Target="http://www.sports-reference.com/cfb/conferences/mac/2006.html" TargetMode="External"/><Relationship Id="rId152" Type="http://schemas.openxmlformats.org/officeDocument/2006/relationships/hyperlink" Target="http://www.sports-reference.com/cfb/schools/new-mexico/2006.html" TargetMode="External"/><Relationship Id="rId173" Type="http://schemas.openxmlformats.org/officeDocument/2006/relationships/hyperlink" Target="http://www.sports-reference.com/cfb/conferences/pac-10/2006.html" TargetMode="External"/><Relationship Id="rId194" Type="http://schemas.openxmlformats.org/officeDocument/2006/relationships/hyperlink" Target="http://www.sports-reference.com/cfb/schools/arkansas/2006.html" TargetMode="External"/><Relationship Id="rId208" Type="http://schemas.openxmlformats.org/officeDocument/2006/relationships/hyperlink" Target="http://www.sports-reference.com/cfb/conferences/sun-belt/2006.html" TargetMode="External"/><Relationship Id="rId229" Type="http://schemas.openxmlformats.org/officeDocument/2006/relationships/hyperlink" Target="http://www.sports-reference.com/cfb/conferences/wac/2006.html" TargetMode="External"/><Relationship Id="rId240" Type="http://schemas.openxmlformats.org/officeDocument/2006/relationships/hyperlink" Target="http://www.sports-reference.com/cfb/schools/utah-state/2006.html" TargetMode="External"/><Relationship Id="rId14" Type="http://schemas.openxmlformats.org/officeDocument/2006/relationships/hyperlink" Target="http://www.sports-reference.com/cfb/schools/georgia-tech/2006.html" TargetMode="External"/><Relationship Id="rId35" Type="http://schemas.openxmlformats.org/officeDocument/2006/relationships/hyperlink" Target="http://www.sports-reference.com/cfb/conferences/big-12/2006.html" TargetMode="External"/><Relationship Id="rId56" Type="http://schemas.openxmlformats.org/officeDocument/2006/relationships/hyperlink" Target="http://www.sports-reference.com/cfb/schools/south-florida/2006.html" TargetMode="External"/><Relationship Id="rId77" Type="http://schemas.openxmlformats.org/officeDocument/2006/relationships/hyperlink" Target="http://www.sports-reference.com/cfb/conferences/big-ten/2006.html" TargetMode="External"/><Relationship Id="rId100" Type="http://schemas.openxmlformats.org/officeDocument/2006/relationships/hyperlink" Target="http://www.sports-reference.com/cfb/schools/houston/2006.html" TargetMode="External"/><Relationship Id="rId8" Type="http://schemas.openxmlformats.org/officeDocument/2006/relationships/hyperlink" Target="http://www.sports-reference.com/cfb/conferences/acc/2006.html" TargetMode="External"/><Relationship Id="rId98" Type="http://schemas.openxmlformats.org/officeDocument/2006/relationships/hyperlink" Target="http://www.sports-reference.com/cfb/schools/memphis/2006.html" TargetMode="External"/><Relationship Id="rId121" Type="http://schemas.openxmlformats.org/officeDocument/2006/relationships/hyperlink" Target="http://www.sports-reference.com/cfb/conferences/mac/2006.html" TargetMode="External"/><Relationship Id="rId142" Type="http://schemas.openxmlformats.org/officeDocument/2006/relationships/hyperlink" Target="http://www.sports-reference.com/cfb/schools/eastern-michigan/2006.html" TargetMode="External"/><Relationship Id="rId163" Type="http://schemas.openxmlformats.org/officeDocument/2006/relationships/hyperlink" Target="http://www.sports-reference.com/cfb/conferences/pac-10/2006.html" TargetMode="External"/><Relationship Id="rId184" Type="http://schemas.openxmlformats.org/officeDocument/2006/relationships/hyperlink" Target="http://www.sports-reference.com/cfb/schools/tennessee/2006.html" TargetMode="External"/><Relationship Id="rId219" Type="http://schemas.openxmlformats.org/officeDocument/2006/relationships/hyperlink" Target="http://www.sports-reference.com/cfb/conferences/sun-belt/2006.html" TargetMode="External"/><Relationship Id="rId230" Type="http://schemas.openxmlformats.org/officeDocument/2006/relationships/hyperlink" Target="http://www.sports-reference.com/cfb/schools/nevada/2006.html" TargetMode="External"/><Relationship Id="rId25" Type="http://schemas.openxmlformats.org/officeDocument/2006/relationships/hyperlink" Target="http://www.sports-reference.com/cfb/conferences/acc/2006.html" TargetMode="External"/><Relationship Id="rId46" Type="http://schemas.openxmlformats.org/officeDocument/2006/relationships/hyperlink" Target="http://www.sports-reference.com/cfb/schools/oklahoma-state/2006.html" TargetMode="External"/><Relationship Id="rId67" Type="http://schemas.openxmlformats.org/officeDocument/2006/relationships/hyperlink" Target="http://www.sports-reference.com/cfb/conferences/big-ten/2006.html" TargetMode="External"/><Relationship Id="rId88" Type="http://schemas.openxmlformats.org/officeDocument/2006/relationships/hyperlink" Target="http://www.sports-reference.com/cfb/schools/southern-mississippi/2006.html" TargetMode="External"/><Relationship Id="rId111" Type="http://schemas.openxmlformats.org/officeDocument/2006/relationships/hyperlink" Target="http://www.sports-reference.com/cfb/conferences/cusa/2006.html" TargetMode="External"/><Relationship Id="rId132" Type="http://schemas.openxmlformats.org/officeDocument/2006/relationships/hyperlink" Target="http://www.sports-reference.com/cfb/schools/central-michigan/2006.html" TargetMode="External"/><Relationship Id="rId153" Type="http://schemas.openxmlformats.org/officeDocument/2006/relationships/hyperlink" Target="http://www.sports-reference.com/cfb/conferences/mwc/2006.html" TargetMode="External"/><Relationship Id="rId174" Type="http://schemas.openxmlformats.org/officeDocument/2006/relationships/hyperlink" Target="http://www.sports-reference.com/cfb/schools/arizona/2006.html" TargetMode="External"/><Relationship Id="rId195" Type="http://schemas.openxmlformats.org/officeDocument/2006/relationships/hyperlink" Target="http://www.sports-reference.com/cfb/conferences/sec/2006.html" TargetMode="External"/><Relationship Id="rId209" Type="http://schemas.openxmlformats.org/officeDocument/2006/relationships/hyperlink" Target="http://www.sports-reference.com/cfb/schools/middle-tennessee-state/2006.html" TargetMode="External"/><Relationship Id="rId220" Type="http://schemas.openxmlformats.org/officeDocument/2006/relationships/hyperlink" Target="http://www.sports-reference.com/cfb/schools/north-texas/2006.html" TargetMode="External"/><Relationship Id="rId241" Type="http://schemas.openxmlformats.org/officeDocument/2006/relationships/hyperlink" Target="http://www.sports-reference.com/cfb/conferences/wac/2006.html" TargetMode="External"/><Relationship Id="rId15" Type="http://schemas.openxmlformats.org/officeDocument/2006/relationships/hyperlink" Target="http://www.sports-reference.com/cfb/conferences/acc/2006.html" TargetMode="External"/><Relationship Id="rId36" Type="http://schemas.openxmlformats.org/officeDocument/2006/relationships/hyperlink" Target="http://www.sports-reference.com/cfb/schools/iowa-state/2006.html" TargetMode="External"/><Relationship Id="rId57" Type="http://schemas.openxmlformats.org/officeDocument/2006/relationships/hyperlink" Target="http://www.sports-reference.com/cfb/conferences/big-east/2006.html" TargetMode="External"/><Relationship Id="rId106" Type="http://schemas.openxmlformats.org/officeDocument/2006/relationships/hyperlink" Target="http://www.sports-reference.com/cfb/schools/southern-methodist/2006.html" TargetMode="External"/><Relationship Id="rId127" Type="http://schemas.openxmlformats.org/officeDocument/2006/relationships/hyperlink" Target="http://www.sports-reference.com/cfb/conferences/mac/2006.html" TargetMode="External"/><Relationship Id="rId10" Type="http://schemas.openxmlformats.org/officeDocument/2006/relationships/hyperlink" Target="http://www.sports-reference.com/cfb/conferences/acc/2006.html" TargetMode="External"/><Relationship Id="rId31" Type="http://schemas.openxmlformats.org/officeDocument/2006/relationships/hyperlink" Target="http://www.sports-reference.com/cfb/conferences/big-12/2006.html" TargetMode="External"/><Relationship Id="rId52" Type="http://schemas.openxmlformats.org/officeDocument/2006/relationships/hyperlink" Target="http://www.sports-reference.com/cfb/schools/rutgers/2006.html" TargetMode="External"/><Relationship Id="rId73" Type="http://schemas.openxmlformats.org/officeDocument/2006/relationships/hyperlink" Target="http://www.sports-reference.com/cfb/conferences/big-ten/2006.html" TargetMode="External"/><Relationship Id="rId78" Type="http://schemas.openxmlformats.org/officeDocument/2006/relationships/hyperlink" Target="http://www.sports-reference.com/cfb/schools/indiana/2006.html" TargetMode="External"/><Relationship Id="rId94" Type="http://schemas.openxmlformats.org/officeDocument/2006/relationships/hyperlink" Target="http://www.sports-reference.com/cfb/schools/central-florida/2006.html" TargetMode="External"/><Relationship Id="rId99" Type="http://schemas.openxmlformats.org/officeDocument/2006/relationships/hyperlink" Target="http://www.sports-reference.com/cfb/conferences/cusa/2006.html" TargetMode="External"/><Relationship Id="rId101" Type="http://schemas.openxmlformats.org/officeDocument/2006/relationships/hyperlink" Target="http://www.sports-reference.com/cfb/conferences/cusa/2006.html" TargetMode="External"/><Relationship Id="rId122" Type="http://schemas.openxmlformats.org/officeDocument/2006/relationships/hyperlink" Target="http://www.sports-reference.com/cfb/schools/kent-state/2006.html" TargetMode="External"/><Relationship Id="rId143" Type="http://schemas.openxmlformats.org/officeDocument/2006/relationships/hyperlink" Target="http://www.sports-reference.com/cfb/conferences/mac/2006.html" TargetMode="External"/><Relationship Id="rId148" Type="http://schemas.openxmlformats.org/officeDocument/2006/relationships/hyperlink" Target="http://www.sports-reference.com/cfb/schools/utah/2006.html" TargetMode="External"/><Relationship Id="rId164" Type="http://schemas.openxmlformats.org/officeDocument/2006/relationships/hyperlink" Target="http://www.sports-reference.com/cfb/schools/california/2006.html" TargetMode="External"/><Relationship Id="rId169" Type="http://schemas.openxmlformats.org/officeDocument/2006/relationships/hyperlink" Target="http://www.sports-reference.com/cfb/conferences/pac-10/2006.html" TargetMode="External"/><Relationship Id="rId185" Type="http://schemas.openxmlformats.org/officeDocument/2006/relationships/hyperlink" Target="http://www.sports-reference.com/cfb/conferences/sec/2006.html" TargetMode="External"/><Relationship Id="rId4" Type="http://schemas.openxmlformats.org/officeDocument/2006/relationships/hyperlink" Target="http://www.sports-reference.com/cfb/conferences/acc/2006.html" TargetMode="External"/><Relationship Id="rId9" Type="http://schemas.openxmlformats.org/officeDocument/2006/relationships/hyperlink" Target="http://www.sports-reference.com/cfb/schools/florida-state/2006.html" TargetMode="External"/><Relationship Id="rId180" Type="http://schemas.openxmlformats.org/officeDocument/2006/relationships/hyperlink" Target="http://www.sports-reference.com/cfb/schools/stanford/2006.html" TargetMode="External"/><Relationship Id="rId210" Type="http://schemas.openxmlformats.org/officeDocument/2006/relationships/hyperlink" Target="http://www.sports-reference.com/cfb/conferences/sun-belt/2006.html" TargetMode="External"/><Relationship Id="rId215" Type="http://schemas.openxmlformats.org/officeDocument/2006/relationships/hyperlink" Target="http://www.sports-reference.com/cfb/conferences/sun-belt/2006.html" TargetMode="External"/><Relationship Id="rId236" Type="http://schemas.openxmlformats.org/officeDocument/2006/relationships/hyperlink" Target="http://www.sports-reference.com/cfb/schools/new-mexico-state/2006.html" TargetMode="External"/><Relationship Id="rId26" Type="http://schemas.openxmlformats.org/officeDocument/2006/relationships/hyperlink" Target="http://www.sports-reference.com/cfb/schools/nebraska/2006.html" TargetMode="External"/><Relationship Id="rId231" Type="http://schemas.openxmlformats.org/officeDocument/2006/relationships/hyperlink" Target="http://www.sports-reference.com/cfb/conferences/wac/2006.html" TargetMode="External"/><Relationship Id="rId47" Type="http://schemas.openxmlformats.org/officeDocument/2006/relationships/hyperlink" Target="http://www.sports-reference.com/cfb/conferences/big-12/2006.html" TargetMode="External"/><Relationship Id="rId68" Type="http://schemas.openxmlformats.org/officeDocument/2006/relationships/hyperlink" Target="http://www.sports-reference.com/cfb/schools/wisconsin/2006.html" TargetMode="External"/><Relationship Id="rId89" Type="http://schemas.openxmlformats.org/officeDocument/2006/relationships/hyperlink" Target="http://www.sports-reference.com/cfb/conferences/cusa/2006.html" TargetMode="External"/><Relationship Id="rId112" Type="http://schemas.openxmlformats.org/officeDocument/2006/relationships/hyperlink" Target="http://www.sports-reference.com/cfb/schools/notre-dame/2006.html" TargetMode="External"/><Relationship Id="rId133" Type="http://schemas.openxmlformats.org/officeDocument/2006/relationships/hyperlink" Target="http://www.sports-reference.com/cfb/conferences/mac/2006.html" TargetMode="External"/><Relationship Id="rId154" Type="http://schemas.openxmlformats.org/officeDocument/2006/relationships/hyperlink" Target="http://www.sports-reference.com/cfb/schools/air-force/2006.html" TargetMode="External"/><Relationship Id="rId175" Type="http://schemas.openxmlformats.org/officeDocument/2006/relationships/hyperlink" Target="http://www.sports-reference.com/cfb/conferences/pac-10/2006.html" TargetMode="External"/><Relationship Id="rId196" Type="http://schemas.openxmlformats.org/officeDocument/2006/relationships/hyperlink" Target="http://www.sports-reference.com/cfb/schools/auburn/2006.html" TargetMode="External"/><Relationship Id="rId200" Type="http://schemas.openxmlformats.org/officeDocument/2006/relationships/hyperlink" Target="http://www.sports-reference.com/cfb/schools/alabama/2006.html" TargetMode="External"/><Relationship Id="rId16" Type="http://schemas.openxmlformats.org/officeDocument/2006/relationships/hyperlink" Target="http://www.sports-reference.com/cfb/schools/virginia-tech/2006.html" TargetMode="External"/><Relationship Id="rId221" Type="http://schemas.openxmlformats.org/officeDocument/2006/relationships/hyperlink" Target="http://www.sports-reference.com/cfb/conferences/sun-belt/2006.html" TargetMode="External"/><Relationship Id="rId37" Type="http://schemas.openxmlformats.org/officeDocument/2006/relationships/hyperlink" Target="http://www.sports-reference.com/cfb/conferences/big-12/2006.html" TargetMode="External"/><Relationship Id="rId58" Type="http://schemas.openxmlformats.org/officeDocument/2006/relationships/hyperlink" Target="http://www.sports-reference.com/cfb/schools/cincinnati/2006.html" TargetMode="External"/><Relationship Id="rId79" Type="http://schemas.openxmlformats.org/officeDocument/2006/relationships/hyperlink" Target="http://www.sports-reference.com/cfb/conferences/big-ten/2006.html" TargetMode="External"/><Relationship Id="rId102" Type="http://schemas.openxmlformats.org/officeDocument/2006/relationships/hyperlink" Target="http://www.sports-reference.com/cfb/schools/rice/2006.html" TargetMode="External"/><Relationship Id="rId123" Type="http://schemas.openxmlformats.org/officeDocument/2006/relationships/hyperlink" Target="http://www.sports-reference.com/cfb/conferences/mac/2006.html" TargetMode="External"/><Relationship Id="rId144" Type="http://schemas.openxmlformats.org/officeDocument/2006/relationships/hyperlink" Target="http://www.sports-reference.com/cfb/schools/brigham-young/2006.html" TargetMode="External"/><Relationship Id="rId90" Type="http://schemas.openxmlformats.org/officeDocument/2006/relationships/hyperlink" Target="http://www.sports-reference.com/cfb/schools/east-carolina/2006.html" TargetMode="External"/><Relationship Id="rId165" Type="http://schemas.openxmlformats.org/officeDocument/2006/relationships/hyperlink" Target="http://www.sports-reference.com/cfb/conferences/pac-10/2006.html" TargetMode="External"/><Relationship Id="rId186" Type="http://schemas.openxmlformats.org/officeDocument/2006/relationships/hyperlink" Target="http://www.sports-reference.com/cfb/schools/georgia/2006.html" TargetMode="External"/><Relationship Id="rId211" Type="http://schemas.openxmlformats.org/officeDocument/2006/relationships/hyperlink" Target="http://www.sports-reference.com/cfb/schools/arkansas-state/2006.html" TargetMode="External"/><Relationship Id="rId232" Type="http://schemas.openxmlformats.org/officeDocument/2006/relationships/hyperlink" Target="http://www.sports-reference.com/cfb/schools/fresno-state/2006.html" TargetMode="External"/><Relationship Id="rId27" Type="http://schemas.openxmlformats.org/officeDocument/2006/relationships/hyperlink" Target="http://www.sports-reference.com/cfb/conferences/big-12/2006.html" TargetMode="External"/><Relationship Id="rId48" Type="http://schemas.openxmlformats.org/officeDocument/2006/relationships/hyperlink" Target="http://www.sports-reference.com/cfb/schools/baylor/2006.html" TargetMode="External"/><Relationship Id="rId69" Type="http://schemas.openxmlformats.org/officeDocument/2006/relationships/hyperlink" Target="http://www.sports-reference.com/cfb/conferences/big-ten/2006.html" TargetMode="External"/><Relationship Id="rId113" Type="http://schemas.openxmlformats.org/officeDocument/2006/relationships/hyperlink" Target="http://www.sports-reference.com/cfb/conferences/independent/2006.html" TargetMode="External"/><Relationship Id="rId134" Type="http://schemas.openxmlformats.org/officeDocument/2006/relationships/hyperlink" Target="http://www.sports-reference.com/cfb/schools/western-michigan/2006.html" TargetMode="External"/><Relationship Id="rId80" Type="http://schemas.openxmlformats.org/officeDocument/2006/relationships/hyperlink" Target="http://www.sports-reference.com/cfb/schools/iowa/2006.html" TargetMode="External"/><Relationship Id="rId155" Type="http://schemas.openxmlformats.org/officeDocument/2006/relationships/hyperlink" Target="http://www.sports-reference.com/cfb/conferences/mwc/2006.html" TargetMode="External"/><Relationship Id="rId176" Type="http://schemas.openxmlformats.org/officeDocument/2006/relationships/hyperlink" Target="http://www.sports-reference.com/cfb/schools/washington-state/2006.html" TargetMode="External"/><Relationship Id="rId197" Type="http://schemas.openxmlformats.org/officeDocument/2006/relationships/hyperlink" Target="http://www.sports-reference.com/cfb/conferences/sec/2006.html" TargetMode="External"/><Relationship Id="rId201" Type="http://schemas.openxmlformats.org/officeDocument/2006/relationships/hyperlink" Target="http://www.sports-reference.com/cfb/conferences/sec/2006.html" TargetMode="External"/><Relationship Id="rId222" Type="http://schemas.openxmlformats.org/officeDocument/2006/relationships/hyperlink" Target="http://www.sports-reference.com/cfb/schools/florida-international/2006.html" TargetMode="External"/><Relationship Id="rId17" Type="http://schemas.openxmlformats.org/officeDocument/2006/relationships/hyperlink" Target="http://www.sports-reference.com/cfb/conferences/acc/2006.html" TargetMode="External"/><Relationship Id="rId38" Type="http://schemas.openxmlformats.org/officeDocument/2006/relationships/hyperlink" Target="http://www.sports-reference.com/cfb/schools/oklahoma/2006.html" TargetMode="External"/><Relationship Id="rId59" Type="http://schemas.openxmlformats.org/officeDocument/2006/relationships/hyperlink" Target="http://www.sports-reference.com/cfb/conferences/big-east/2006.html" TargetMode="External"/><Relationship Id="rId103" Type="http://schemas.openxmlformats.org/officeDocument/2006/relationships/hyperlink" Target="http://www.sports-reference.com/cfb/conferences/cusa/2006.html" TargetMode="External"/><Relationship Id="rId124" Type="http://schemas.openxmlformats.org/officeDocument/2006/relationships/hyperlink" Target="http://www.sports-reference.com/cfb/schools/akron/2006.html" TargetMode="External"/><Relationship Id="rId70" Type="http://schemas.openxmlformats.org/officeDocument/2006/relationships/hyperlink" Target="http://www.sports-reference.com/cfb/schools/michigan/2006.html" TargetMode="External"/><Relationship Id="rId91" Type="http://schemas.openxmlformats.org/officeDocument/2006/relationships/hyperlink" Target="http://www.sports-reference.com/cfb/conferences/cusa/2006.html" TargetMode="External"/><Relationship Id="rId145" Type="http://schemas.openxmlformats.org/officeDocument/2006/relationships/hyperlink" Target="http://www.sports-reference.com/cfb/conferences/mwc/2006.html" TargetMode="External"/><Relationship Id="rId166" Type="http://schemas.openxmlformats.org/officeDocument/2006/relationships/hyperlink" Target="http://www.sports-reference.com/cfb/schools/oregon-state/2006.html" TargetMode="External"/><Relationship Id="rId187" Type="http://schemas.openxmlformats.org/officeDocument/2006/relationships/hyperlink" Target="http://www.sports-reference.com/cfb/conferences/sec/2006.html" TargetMode="External"/><Relationship Id="rId1" Type="http://schemas.openxmlformats.org/officeDocument/2006/relationships/hyperlink" Target="http://www.sports-reference.com/cfb/schools/wake-forest/2006.html" TargetMode="External"/><Relationship Id="rId212" Type="http://schemas.openxmlformats.org/officeDocument/2006/relationships/hyperlink" Target="http://www.sports-reference.com/cfb/conferences/sun-belt/2006.html" TargetMode="External"/><Relationship Id="rId233" Type="http://schemas.openxmlformats.org/officeDocument/2006/relationships/hyperlink" Target="http://www.sports-reference.com/cfb/conferences/wac/2006.html" TargetMode="External"/><Relationship Id="rId28" Type="http://schemas.openxmlformats.org/officeDocument/2006/relationships/hyperlink" Target="http://www.sports-reference.com/cfb/schools/missouri/2006.html" TargetMode="External"/><Relationship Id="rId49" Type="http://schemas.openxmlformats.org/officeDocument/2006/relationships/hyperlink" Target="http://www.sports-reference.com/cfb/conferences/big-12/2006.html" TargetMode="External"/><Relationship Id="rId114" Type="http://schemas.openxmlformats.org/officeDocument/2006/relationships/hyperlink" Target="http://www.sports-reference.com/cfb/schools/navy/2006.html" TargetMode="External"/><Relationship Id="rId60" Type="http://schemas.openxmlformats.org/officeDocument/2006/relationships/hyperlink" Target="http://www.sports-reference.com/cfb/schools/pittsburgh/2006.html" TargetMode="External"/><Relationship Id="rId81" Type="http://schemas.openxmlformats.org/officeDocument/2006/relationships/hyperlink" Target="http://www.sports-reference.com/cfb/conferences/big-ten/2006.html" TargetMode="External"/><Relationship Id="rId135" Type="http://schemas.openxmlformats.org/officeDocument/2006/relationships/hyperlink" Target="http://www.sports-reference.com/cfb/conferences/mac/2006.html" TargetMode="External"/><Relationship Id="rId156" Type="http://schemas.openxmlformats.org/officeDocument/2006/relationships/hyperlink" Target="http://www.sports-reference.com/cfb/schools/san-diego-state/2006.html" TargetMode="External"/><Relationship Id="rId177" Type="http://schemas.openxmlformats.org/officeDocument/2006/relationships/hyperlink" Target="http://www.sports-reference.com/cfb/conferences/pac-10/2006.html" TargetMode="External"/><Relationship Id="rId198" Type="http://schemas.openxmlformats.org/officeDocument/2006/relationships/hyperlink" Target="http://www.sports-reference.com/cfb/schools/louisiana-state/2006.html" TargetMode="External"/><Relationship Id="rId202" Type="http://schemas.openxmlformats.org/officeDocument/2006/relationships/hyperlink" Target="http://www.sports-reference.com/cfb/friv/forfeits.html" TargetMode="External"/><Relationship Id="rId223" Type="http://schemas.openxmlformats.org/officeDocument/2006/relationships/hyperlink" Target="http://www.sports-reference.com/cfb/conferences/sun-belt/2006.html" TargetMode="External"/><Relationship Id="rId18" Type="http://schemas.openxmlformats.org/officeDocument/2006/relationships/hyperlink" Target="http://www.sports-reference.com/cfb/schools/virginia/2006.html" TargetMode="External"/><Relationship Id="rId39" Type="http://schemas.openxmlformats.org/officeDocument/2006/relationships/hyperlink" Target="http://www.sports-reference.com/cfb/conferences/big-12/2006.html" TargetMode="External"/><Relationship Id="rId50" Type="http://schemas.openxmlformats.org/officeDocument/2006/relationships/hyperlink" Target="http://www.sports-reference.com/cfb/schools/louisville/2006.html" TargetMode="External"/><Relationship Id="rId104" Type="http://schemas.openxmlformats.org/officeDocument/2006/relationships/hyperlink" Target="http://www.sports-reference.com/cfb/schools/tulsa/2006.html" TargetMode="External"/><Relationship Id="rId125" Type="http://schemas.openxmlformats.org/officeDocument/2006/relationships/hyperlink" Target="http://www.sports-reference.com/cfb/conferences/mac/2006.html" TargetMode="External"/><Relationship Id="rId146" Type="http://schemas.openxmlformats.org/officeDocument/2006/relationships/hyperlink" Target="http://www.sports-reference.com/cfb/schools/texas-christian/2006.html" TargetMode="External"/><Relationship Id="rId167" Type="http://schemas.openxmlformats.org/officeDocument/2006/relationships/hyperlink" Target="http://www.sports-reference.com/cfb/conferences/pac-10/2006.html" TargetMode="External"/><Relationship Id="rId188" Type="http://schemas.openxmlformats.org/officeDocument/2006/relationships/hyperlink" Target="http://www.sports-reference.com/cfb/schools/kentucky/2006.html" TargetMode="External"/><Relationship Id="rId71" Type="http://schemas.openxmlformats.org/officeDocument/2006/relationships/hyperlink" Target="http://www.sports-reference.com/cfb/conferences/big-ten/2006.html" TargetMode="External"/><Relationship Id="rId92" Type="http://schemas.openxmlformats.org/officeDocument/2006/relationships/hyperlink" Target="http://www.sports-reference.com/cfb/schools/marshall/2006.html" TargetMode="External"/><Relationship Id="rId213" Type="http://schemas.openxmlformats.org/officeDocument/2006/relationships/hyperlink" Target="http://www.sports-reference.com/cfb/friv/forfeits.html" TargetMode="External"/><Relationship Id="rId234" Type="http://schemas.openxmlformats.org/officeDocument/2006/relationships/hyperlink" Target="http://www.sports-reference.com/cfb/schools/idaho/2006.html" TargetMode="External"/><Relationship Id="rId2" Type="http://schemas.openxmlformats.org/officeDocument/2006/relationships/hyperlink" Target="http://www.sports-reference.com/cfb/conferences/acc/2006.html" TargetMode="External"/><Relationship Id="rId29" Type="http://schemas.openxmlformats.org/officeDocument/2006/relationships/hyperlink" Target="http://www.sports-reference.com/cfb/conferences/big-12/2006.html" TargetMode="External"/><Relationship Id="rId40" Type="http://schemas.openxmlformats.org/officeDocument/2006/relationships/hyperlink" Target="http://www.sports-reference.com/cfb/schools/texas/2006.html" TargetMode="External"/><Relationship Id="rId115" Type="http://schemas.openxmlformats.org/officeDocument/2006/relationships/hyperlink" Target="http://www.sports-reference.com/cfb/conferences/independent/2006.html" TargetMode="External"/><Relationship Id="rId136" Type="http://schemas.openxmlformats.org/officeDocument/2006/relationships/hyperlink" Target="http://www.sports-reference.com/cfb/schools/northern-illinois/2006.html" TargetMode="External"/><Relationship Id="rId157" Type="http://schemas.openxmlformats.org/officeDocument/2006/relationships/hyperlink" Target="http://www.sports-reference.com/cfb/conferences/mwc/2006.html" TargetMode="External"/><Relationship Id="rId178" Type="http://schemas.openxmlformats.org/officeDocument/2006/relationships/hyperlink" Target="http://www.sports-reference.com/cfb/schools/washington/2006.html" TargetMode="External"/><Relationship Id="rId61" Type="http://schemas.openxmlformats.org/officeDocument/2006/relationships/hyperlink" Target="http://www.sports-reference.com/cfb/conferences/big-east/2006.html" TargetMode="External"/><Relationship Id="rId82" Type="http://schemas.openxmlformats.org/officeDocument/2006/relationships/hyperlink" Target="http://www.sports-reference.com/cfb/schools/northwestern/2006.html" TargetMode="External"/><Relationship Id="rId199" Type="http://schemas.openxmlformats.org/officeDocument/2006/relationships/hyperlink" Target="http://www.sports-reference.com/cfb/conferences/sec/2006.html" TargetMode="External"/><Relationship Id="rId203" Type="http://schemas.openxmlformats.org/officeDocument/2006/relationships/hyperlink" Target="http://www.sports-reference.com/cfb/schools/mississippi/2006.html" TargetMode="External"/><Relationship Id="rId19" Type="http://schemas.openxmlformats.org/officeDocument/2006/relationships/hyperlink" Target="http://www.sports-reference.com/cfb/conferences/acc/2006.html" TargetMode="External"/><Relationship Id="rId224" Type="http://schemas.openxmlformats.org/officeDocument/2006/relationships/hyperlink" Target="http://www.sports-reference.com/cfb/schools/boise-state/2006.html" TargetMode="External"/><Relationship Id="rId30" Type="http://schemas.openxmlformats.org/officeDocument/2006/relationships/hyperlink" Target="http://www.sports-reference.com/cfb/schools/kansas-state/2006.html" TargetMode="External"/><Relationship Id="rId105" Type="http://schemas.openxmlformats.org/officeDocument/2006/relationships/hyperlink" Target="http://www.sports-reference.com/cfb/conferences/cusa/2006.html" TargetMode="External"/><Relationship Id="rId126" Type="http://schemas.openxmlformats.org/officeDocument/2006/relationships/hyperlink" Target="http://www.sports-reference.com/cfb/schools/bowling-green-state/2006.html" TargetMode="External"/><Relationship Id="rId147" Type="http://schemas.openxmlformats.org/officeDocument/2006/relationships/hyperlink" Target="http://www.sports-reference.com/cfb/conferences/mwc/2006.html" TargetMode="External"/><Relationship Id="rId168" Type="http://schemas.openxmlformats.org/officeDocument/2006/relationships/hyperlink" Target="http://www.sports-reference.com/cfb/schools/ucla/2006.html" TargetMode="External"/><Relationship Id="rId51" Type="http://schemas.openxmlformats.org/officeDocument/2006/relationships/hyperlink" Target="http://www.sports-reference.com/cfb/conferences/big-east/2006.html" TargetMode="External"/><Relationship Id="rId72" Type="http://schemas.openxmlformats.org/officeDocument/2006/relationships/hyperlink" Target="http://www.sports-reference.com/cfb/schools/penn-state/2006.html" TargetMode="External"/><Relationship Id="rId93" Type="http://schemas.openxmlformats.org/officeDocument/2006/relationships/hyperlink" Target="http://www.sports-reference.com/cfb/conferences/cusa/2006.html" TargetMode="External"/><Relationship Id="rId189" Type="http://schemas.openxmlformats.org/officeDocument/2006/relationships/hyperlink" Target="http://www.sports-reference.com/cfb/conferences/sec/2006.html" TargetMode="External"/><Relationship Id="rId3" Type="http://schemas.openxmlformats.org/officeDocument/2006/relationships/hyperlink" Target="http://www.sports-reference.com/cfb/schools/boston-college/2006.html" TargetMode="External"/><Relationship Id="rId214" Type="http://schemas.openxmlformats.org/officeDocument/2006/relationships/hyperlink" Target="http://www.sports-reference.com/cfb/schools/florida-atlantic/2006.html" TargetMode="External"/><Relationship Id="rId235" Type="http://schemas.openxmlformats.org/officeDocument/2006/relationships/hyperlink" Target="http://www.sports-reference.com/cfb/conferences/wac/2006.html" TargetMode="External"/><Relationship Id="rId116" Type="http://schemas.openxmlformats.org/officeDocument/2006/relationships/hyperlink" Target="http://www.sports-reference.com/cfb/schools/army/2006.html" TargetMode="External"/><Relationship Id="rId137" Type="http://schemas.openxmlformats.org/officeDocument/2006/relationships/hyperlink" Target="http://www.sports-reference.com/cfb/conferences/mac/2006.html" TargetMode="External"/><Relationship Id="rId158" Type="http://schemas.openxmlformats.org/officeDocument/2006/relationships/hyperlink" Target="http://www.sports-reference.com/cfb/schools/colorado-state/2006.html" TargetMode="External"/><Relationship Id="rId20" Type="http://schemas.openxmlformats.org/officeDocument/2006/relationships/hyperlink" Target="http://www.sports-reference.com/cfb/schools/miami-fl/2006.html" TargetMode="External"/><Relationship Id="rId41" Type="http://schemas.openxmlformats.org/officeDocument/2006/relationships/hyperlink" Target="http://www.sports-reference.com/cfb/conferences/big-12/2006.html" TargetMode="External"/><Relationship Id="rId62" Type="http://schemas.openxmlformats.org/officeDocument/2006/relationships/hyperlink" Target="http://www.sports-reference.com/cfb/schools/connecticut/2006.html" TargetMode="External"/><Relationship Id="rId83" Type="http://schemas.openxmlformats.org/officeDocument/2006/relationships/hyperlink" Target="http://www.sports-reference.com/cfb/conferences/big-ten/2006.html" TargetMode="External"/><Relationship Id="rId179" Type="http://schemas.openxmlformats.org/officeDocument/2006/relationships/hyperlink" Target="http://www.sports-reference.com/cfb/conferences/pac-10/2006.html" TargetMode="External"/><Relationship Id="rId190" Type="http://schemas.openxmlformats.org/officeDocument/2006/relationships/hyperlink" Target="http://www.sports-reference.com/cfb/schools/south-carolina/2006.html" TargetMode="External"/><Relationship Id="rId204" Type="http://schemas.openxmlformats.org/officeDocument/2006/relationships/hyperlink" Target="http://www.sports-reference.com/cfb/conferences/sec/2006.html" TargetMode="External"/><Relationship Id="rId225" Type="http://schemas.openxmlformats.org/officeDocument/2006/relationships/hyperlink" Target="http://www.sports-reference.com/cfb/conferences/wac/2006.html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ports-reference.com/cfb/schools/temple/2005.html" TargetMode="External"/><Relationship Id="rId21" Type="http://schemas.openxmlformats.org/officeDocument/2006/relationships/hyperlink" Target="http://www.sports-reference.com/cfb/schools/virginia/2005.html" TargetMode="External"/><Relationship Id="rId42" Type="http://schemas.openxmlformats.org/officeDocument/2006/relationships/hyperlink" Target="http://www.sports-reference.com/cfb/conferences/big-12/2005.html" TargetMode="External"/><Relationship Id="rId63" Type="http://schemas.openxmlformats.org/officeDocument/2006/relationships/hyperlink" Target="http://www.sports-reference.com/cfb/schools/syracuse/2005.html" TargetMode="External"/><Relationship Id="rId84" Type="http://schemas.openxmlformats.org/officeDocument/2006/relationships/hyperlink" Target="http://www.sports-reference.com/cfb/conferences/big-ten/2005.html" TargetMode="External"/><Relationship Id="rId138" Type="http://schemas.openxmlformats.org/officeDocument/2006/relationships/hyperlink" Target="http://www.sports-reference.com/cfb/conferences/mac/2005.html" TargetMode="External"/><Relationship Id="rId159" Type="http://schemas.openxmlformats.org/officeDocument/2006/relationships/hyperlink" Target="http://www.sports-reference.com/cfb/schools/nevada-las-vegas/2005.html" TargetMode="External"/><Relationship Id="rId170" Type="http://schemas.openxmlformats.org/officeDocument/2006/relationships/hyperlink" Target="http://www.sports-reference.com/cfb/schools/arizona-state/2005.html" TargetMode="External"/><Relationship Id="rId191" Type="http://schemas.openxmlformats.org/officeDocument/2006/relationships/hyperlink" Target="http://www.sports-reference.com/cfb/conferences/sec/2005.html" TargetMode="External"/><Relationship Id="rId205" Type="http://schemas.openxmlformats.org/officeDocument/2006/relationships/hyperlink" Target="http://www.sports-reference.com/cfb/schools/mississippi-state/2005.html" TargetMode="External"/><Relationship Id="rId226" Type="http://schemas.openxmlformats.org/officeDocument/2006/relationships/hyperlink" Target="http://www.sports-reference.com/cfb/schools/boise-state/2005.html" TargetMode="External"/><Relationship Id="rId107" Type="http://schemas.openxmlformats.org/officeDocument/2006/relationships/hyperlink" Target="http://www.sports-reference.com/cfb/schools/tulane/2005.html" TargetMode="External"/><Relationship Id="rId11" Type="http://schemas.openxmlformats.org/officeDocument/2006/relationships/hyperlink" Target="http://www.sports-reference.com/cfb/schools/wake-forest/2005.html" TargetMode="External"/><Relationship Id="rId32" Type="http://schemas.openxmlformats.org/officeDocument/2006/relationships/hyperlink" Target="http://www.sports-reference.com/cfb/conferences/big-12/2005.html" TargetMode="External"/><Relationship Id="rId53" Type="http://schemas.openxmlformats.org/officeDocument/2006/relationships/hyperlink" Target="http://www.sports-reference.com/cfb/schools/rutgers/2005.html" TargetMode="External"/><Relationship Id="rId74" Type="http://schemas.openxmlformats.org/officeDocument/2006/relationships/hyperlink" Target="http://www.sports-reference.com/cfb/conferences/big-ten/2005.html" TargetMode="External"/><Relationship Id="rId128" Type="http://schemas.openxmlformats.org/officeDocument/2006/relationships/hyperlink" Target="http://www.sports-reference.com/cfb/conferences/mac/2005.html" TargetMode="External"/><Relationship Id="rId149" Type="http://schemas.openxmlformats.org/officeDocument/2006/relationships/hyperlink" Target="http://www.sports-reference.com/cfb/schools/utah/2005.html" TargetMode="External"/><Relationship Id="rId5" Type="http://schemas.openxmlformats.org/officeDocument/2006/relationships/hyperlink" Target="http://www.sports-reference.com/cfb/schools/clemson/2005.html" TargetMode="External"/><Relationship Id="rId95" Type="http://schemas.openxmlformats.org/officeDocument/2006/relationships/hyperlink" Target="http://www.sports-reference.com/cfb/schools/alabama-birmingham/2005.html" TargetMode="External"/><Relationship Id="rId160" Type="http://schemas.openxmlformats.org/officeDocument/2006/relationships/hyperlink" Target="http://www.sports-reference.com/cfb/conferences/mwc/2005.html" TargetMode="External"/><Relationship Id="rId181" Type="http://schemas.openxmlformats.org/officeDocument/2006/relationships/hyperlink" Target="http://www.sports-reference.com/cfb/conferences/pac-10/2005.html" TargetMode="External"/><Relationship Id="rId216" Type="http://schemas.openxmlformats.org/officeDocument/2006/relationships/hyperlink" Target="http://www.sports-reference.com/cfb/schools/middle-tennessee-state/2005.html" TargetMode="External"/><Relationship Id="rId237" Type="http://schemas.openxmlformats.org/officeDocument/2006/relationships/hyperlink" Target="http://www.sports-reference.com/cfb/conferences/wac/2005.html" TargetMode="External"/><Relationship Id="rId22" Type="http://schemas.openxmlformats.org/officeDocument/2006/relationships/hyperlink" Target="http://www.sports-reference.com/cfb/conferences/acc/2005.html" TargetMode="External"/><Relationship Id="rId43" Type="http://schemas.openxmlformats.org/officeDocument/2006/relationships/hyperlink" Target="http://www.sports-reference.com/cfb/schools/texas-am/2005.html" TargetMode="External"/><Relationship Id="rId64" Type="http://schemas.openxmlformats.org/officeDocument/2006/relationships/hyperlink" Target="http://www.sports-reference.com/cfb/conferences/big-east/2005.html" TargetMode="External"/><Relationship Id="rId118" Type="http://schemas.openxmlformats.org/officeDocument/2006/relationships/hyperlink" Target="http://www.sports-reference.com/cfb/conferences/independent/2005.html" TargetMode="External"/><Relationship Id="rId139" Type="http://schemas.openxmlformats.org/officeDocument/2006/relationships/hyperlink" Target="http://www.sports-reference.com/cfb/schools/ball-state/2005.html" TargetMode="External"/><Relationship Id="rId85" Type="http://schemas.openxmlformats.org/officeDocument/2006/relationships/hyperlink" Target="http://www.sports-reference.com/cfb/schools/illinois/2005.html" TargetMode="External"/><Relationship Id="rId150" Type="http://schemas.openxmlformats.org/officeDocument/2006/relationships/hyperlink" Target="http://www.sports-reference.com/cfb/conferences/mwc/2005.html" TargetMode="External"/><Relationship Id="rId171" Type="http://schemas.openxmlformats.org/officeDocument/2006/relationships/hyperlink" Target="http://www.sports-reference.com/cfb/conferences/pac-10/2005.html" TargetMode="External"/><Relationship Id="rId192" Type="http://schemas.openxmlformats.org/officeDocument/2006/relationships/hyperlink" Target="http://www.sports-reference.com/cfb/schools/kentucky/2005.html" TargetMode="External"/><Relationship Id="rId206" Type="http://schemas.openxmlformats.org/officeDocument/2006/relationships/hyperlink" Target="http://www.sports-reference.com/cfb/conferences/sec/2005.html" TargetMode="External"/><Relationship Id="rId227" Type="http://schemas.openxmlformats.org/officeDocument/2006/relationships/hyperlink" Target="http://www.sports-reference.com/cfb/conferences/wac/2005.html" TargetMode="External"/><Relationship Id="rId12" Type="http://schemas.openxmlformats.org/officeDocument/2006/relationships/hyperlink" Target="http://www.sports-reference.com/cfb/conferences/acc/2005.html" TargetMode="External"/><Relationship Id="rId33" Type="http://schemas.openxmlformats.org/officeDocument/2006/relationships/hyperlink" Target="http://www.sports-reference.com/cfb/schools/kansas/2005.html" TargetMode="External"/><Relationship Id="rId108" Type="http://schemas.openxmlformats.org/officeDocument/2006/relationships/hyperlink" Target="http://www.sports-reference.com/cfb/conferences/cusa/2005.html" TargetMode="External"/><Relationship Id="rId129" Type="http://schemas.openxmlformats.org/officeDocument/2006/relationships/hyperlink" Target="http://www.sports-reference.com/cfb/schools/kent-state/2005.html" TargetMode="External"/><Relationship Id="rId54" Type="http://schemas.openxmlformats.org/officeDocument/2006/relationships/hyperlink" Target="http://www.sports-reference.com/cfb/conferences/big-east/2005.html" TargetMode="External"/><Relationship Id="rId75" Type="http://schemas.openxmlformats.org/officeDocument/2006/relationships/hyperlink" Target="http://www.sports-reference.com/cfb/schools/northwestern/2005.html" TargetMode="External"/><Relationship Id="rId96" Type="http://schemas.openxmlformats.org/officeDocument/2006/relationships/hyperlink" Target="http://www.sports-reference.com/cfb/conferences/cusa/2005.html" TargetMode="External"/><Relationship Id="rId140" Type="http://schemas.openxmlformats.org/officeDocument/2006/relationships/hyperlink" Target="http://www.sports-reference.com/cfb/conferences/mac/2005.html" TargetMode="External"/><Relationship Id="rId161" Type="http://schemas.openxmlformats.org/officeDocument/2006/relationships/hyperlink" Target="http://www.sports-reference.com/cfb/schools/southern-california/2005.html" TargetMode="External"/><Relationship Id="rId182" Type="http://schemas.openxmlformats.org/officeDocument/2006/relationships/hyperlink" Target="http://www.sports-reference.com/cfb/schools/georgia/2005.html" TargetMode="External"/><Relationship Id="rId217" Type="http://schemas.openxmlformats.org/officeDocument/2006/relationships/hyperlink" Target="http://www.sports-reference.com/cfb/conferences/sun-belt/2005.html" TargetMode="External"/><Relationship Id="rId6" Type="http://schemas.openxmlformats.org/officeDocument/2006/relationships/hyperlink" Target="http://www.sports-reference.com/cfb/conferences/acc/2005.html" TargetMode="External"/><Relationship Id="rId238" Type="http://schemas.openxmlformats.org/officeDocument/2006/relationships/hyperlink" Target="http://www.sports-reference.com/cfb/schools/idaho/2005.html" TargetMode="External"/><Relationship Id="rId23" Type="http://schemas.openxmlformats.org/officeDocument/2006/relationships/hyperlink" Target="http://www.sports-reference.com/cfb/schools/duke/2005.html" TargetMode="External"/><Relationship Id="rId119" Type="http://schemas.openxmlformats.org/officeDocument/2006/relationships/hyperlink" Target="http://www.sports-reference.com/cfb/schools/miami-oh/2005.html" TargetMode="External"/><Relationship Id="rId44" Type="http://schemas.openxmlformats.org/officeDocument/2006/relationships/hyperlink" Target="http://www.sports-reference.com/cfb/conferences/big-12/2005.html" TargetMode="External"/><Relationship Id="rId65" Type="http://schemas.openxmlformats.org/officeDocument/2006/relationships/hyperlink" Target="http://www.sports-reference.com/cfb/schools/penn-state/2005.html" TargetMode="External"/><Relationship Id="rId86" Type="http://schemas.openxmlformats.org/officeDocument/2006/relationships/hyperlink" Target="http://www.sports-reference.com/cfb/conferences/big-ten/2005.html" TargetMode="External"/><Relationship Id="rId130" Type="http://schemas.openxmlformats.org/officeDocument/2006/relationships/hyperlink" Target="http://www.sports-reference.com/cfb/conferences/mac/2005.html" TargetMode="External"/><Relationship Id="rId151" Type="http://schemas.openxmlformats.org/officeDocument/2006/relationships/hyperlink" Target="http://www.sports-reference.com/cfb/schools/new-mexico/2005.html" TargetMode="External"/><Relationship Id="rId172" Type="http://schemas.openxmlformats.org/officeDocument/2006/relationships/hyperlink" Target="http://www.sports-reference.com/cfb/schools/stanford/2005.html" TargetMode="External"/><Relationship Id="rId193" Type="http://schemas.openxmlformats.org/officeDocument/2006/relationships/hyperlink" Target="http://www.sports-reference.com/cfb/conferences/sec/2005.html" TargetMode="External"/><Relationship Id="rId207" Type="http://schemas.openxmlformats.org/officeDocument/2006/relationships/hyperlink" Target="http://www.sports-reference.com/cfb/schools/louisiana-lafayette/2005.html" TargetMode="External"/><Relationship Id="rId228" Type="http://schemas.openxmlformats.org/officeDocument/2006/relationships/hyperlink" Target="http://www.sports-reference.com/cfb/schools/louisiana-tech/2005.html" TargetMode="External"/><Relationship Id="rId13" Type="http://schemas.openxmlformats.org/officeDocument/2006/relationships/hyperlink" Target="http://www.sports-reference.com/cfb/schools/virginia-tech/2005.html" TargetMode="External"/><Relationship Id="rId109" Type="http://schemas.openxmlformats.org/officeDocument/2006/relationships/hyperlink" Target="http://www.sports-reference.com/cfb/schools/rice/2005.html" TargetMode="External"/><Relationship Id="rId34" Type="http://schemas.openxmlformats.org/officeDocument/2006/relationships/hyperlink" Target="http://www.sports-reference.com/cfb/conferences/big-12/2005.html" TargetMode="External"/><Relationship Id="rId55" Type="http://schemas.openxmlformats.org/officeDocument/2006/relationships/hyperlink" Target="http://www.sports-reference.com/cfb/schools/south-florida/2005.html" TargetMode="External"/><Relationship Id="rId76" Type="http://schemas.openxmlformats.org/officeDocument/2006/relationships/hyperlink" Target="http://www.sports-reference.com/cfb/conferences/big-ten/2005.html" TargetMode="External"/><Relationship Id="rId97" Type="http://schemas.openxmlformats.org/officeDocument/2006/relationships/hyperlink" Target="http://www.sports-reference.com/cfb/schools/marshall/2005.html" TargetMode="External"/><Relationship Id="rId120" Type="http://schemas.openxmlformats.org/officeDocument/2006/relationships/hyperlink" Target="http://www.sports-reference.com/cfb/conferences/mac/2005.html" TargetMode="External"/><Relationship Id="rId141" Type="http://schemas.openxmlformats.org/officeDocument/2006/relationships/hyperlink" Target="http://www.sports-reference.com/cfb/schools/eastern-michigan/2005.html" TargetMode="External"/><Relationship Id="rId7" Type="http://schemas.openxmlformats.org/officeDocument/2006/relationships/hyperlink" Target="http://www.sports-reference.com/cfb/schools/north-carolina-state/2005.html" TargetMode="External"/><Relationship Id="rId162" Type="http://schemas.openxmlformats.org/officeDocument/2006/relationships/hyperlink" Target="http://www.sports-reference.com/cfb/conferences/pac-10/2005.html" TargetMode="External"/><Relationship Id="rId183" Type="http://schemas.openxmlformats.org/officeDocument/2006/relationships/hyperlink" Target="http://www.sports-reference.com/cfb/conferences/sec/2005.html" TargetMode="External"/><Relationship Id="rId218" Type="http://schemas.openxmlformats.org/officeDocument/2006/relationships/hyperlink" Target="http://www.sports-reference.com/cfb/schools/troy/2005.html" TargetMode="External"/><Relationship Id="rId239" Type="http://schemas.openxmlformats.org/officeDocument/2006/relationships/hyperlink" Target="http://www.sports-reference.com/cfb/conferences/wac/2005.html" TargetMode="External"/><Relationship Id="rId24" Type="http://schemas.openxmlformats.org/officeDocument/2006/relationships/hyperlink" Target="http://www.sports-reference.com/cfb/conferences/acc/2005.html" TargetMode="External"/><Relationship Id="rId45" Type="http://schemas.openxmlformats.org/officeDocument/2006/relationships/hyperlink" Target="http://www.sports-reference.com/cfb/schools/baylor/2005.html" TargetMode="External"/><Relationship Id="rId66" Type="http://schemas.openxmlformats.org/officeDocument/2006/relationships/hyperlink" Target="http://www.sports-reference.com/cfb/conferences/big-ten/2005.html" TargetMode="External"/><Relationship Id="rId87" Type="http://schemas.openxmlformats.org/officeDocument/2006/relationships/hyperlink" Target="http://www.sports-reference.com/cfb/schools/central-florida/2005.html" TargetMode="External"/><Relationship Id="rId110" Type="http://schemas.openxmlformats.org/officeDocument/2006/relationships/hyperlink" Target="http://www.sports-reference.com/cfb/conferences/cusa/2005.html" TargetMode="External"/><Relationship Id="rId131" Type="http://schemas.openxmlformats.org/officeDocument/2006/relationships/hyperlink" Target="http://www.sports-reference.com/cfb/schools/toledo/2005.html" TargetMode="External"/><Relationship Id="rId152" Type="http://schemas.openxmlformats.org/officeDocument/2006/relationships/hyperlink" Target="http://www.sports-reference.com/cfb/conferences/mwc/2005.html" TargetMode="External"/><Relationship Id="rId173" Type="http://schemas.openxmlformats.org/officeDocument/2006/relationships/hyperlink" Target="http://www.sports-reference.com/cfb/conferences/pac-10/2005.html" TargetMode="External"/><Relationship Id="rId194" Type="http://schemas.openxmlformats.org/officeDocument/2006/relationships/hyperlink" Target="http://www.sports-reference.com/cfb/schools/louisiana-state/2005.html" TargetMode="External"/><Relationship Id="rId208" Type="http://schemas.openxmlformats.org/officeDocument/2006/relationships/hyperlink" Target="http://www.sports-reference.com/cfb/conferences/sun-belt/2005.html" TargetMode="External"/><Relationship Id="rId229" Type="http://schemas.openxmlformats.org/officeDocument/2006/relationships/hyperlink" Target="http://www.sports-reference.com/cfb/conferences/wac/2005.html" TargetMode="External"/><Relationship Id="rId240" Type="http://schemas.openxmlformats.org/officeDocument/2006/relationships/hyperlink" Target="http://www.sports-reference.com/cfb/schools/new-mexico-state/2005.html" TargetMode="External"/><Relationship Id="rId14" Type="http://schemas.openxmlformats.org/officeDocument/2006/relationships/hyperlink" Target="http://www.sports-reference.com/cfb/conferences/acc/2005.html" TargetMode="External"/><Relationship Id="rId35" Type="http://schemas.openxmlformats.org/officeDocument/2006/relationships/hyperlink" Target="http://www.sports-reference.com/cfb/schools/kansas-state/2005.html" TargetMode="External"/><Relationship Id="rId56" Type="http://schemas.openxmlformats.org/officeDocument/2006/relationships/hyperlink" Target="http://www.sports-reference.com/cfb/conferences/big-east/2005.html" TargetMode="External"/><Relationship Id="rId77" Type="http://schemas.openxmlformats.org/officeDocument/2006/relationships/hyperlink" Target="http://www.sports-reference.com/cfb/schools/minnesota/2005.html" TargetMode="External"/><Relationship Id="rId100" Type="http://schemas.openxmlformats.org/officeDocument/2006/relationships/hyperlink" Target="http://www.sports-reference.com/cfb/conferences/cusa/2005.html" TargetMode="External"/><Relationship Id="rId8" Type="http://schemas.openxmlformats.org/officeDocument/2006/relationships/hyperlink" Target="http://www.sports-reference.com/cfb/conferences/acc/2005.html" TargetMode="External"/><Relationship Id="rId98" Type="http://schemas.openxmlformats.org/officeDocument/2006/relationships/hyperlink" Target="http://www.sports-reference.com/cfb/conferences/cusa/2005.html" TargetMode="External"/><Relationship Id="rId121" Type="http://schemas.openxmlformats.org/officeDocument/2006/relationships/hyperlink" Target="http://www.sports-reference.com/cfb/schools/bowling-green-state/2005.html" TargetMode="External"/><Relationship Id="rId142" Type="http://schemas.openxmlformats.org/officeDocument/2006/relationships/hyperlink" Target="http://www.sports-reference.com/cfb/conferences/mac/2005.html" TargetMode="External"/><Relationship Id="rId163" Type="http://schemas.openxmlformats.org/officeDocument/2006/relationships/hyperlink" Target="http://www.sports-reference.com/cfb/friv/forfeits.html" TargetMode="External"/><Relationship Id="rId184" Type="http://schemas.openxmlformats.org/officeDocument/2006/relationships/hyperlink" Target="http://www.sports-reference.com/cfb/schools/florida/2005.html" TargetMode="External"/><Relationship Id="rId219" Type="http://schemas.openxmlformats.org/officeDocument/2006/relationships/hyperlink" Target="http://www.sports-reference.com/cfb/conferences/sun-belt/2005.html" TargetMode="External"/><Relationship Id="rId230" Type="http://schemas.openxmlformats.org/officeDocument/2006/relationships/hyperlink" Target="http://www.sports-reference.com/cfb/schools/fresno-state/2005.html" TargetMode="External"/><Relationship Id="rId25" Type="http://schemas.openxmlformats.org/officeDocument/2006/relationships/hyperlink" Target="http://www.sports-reference.com/cfb/schools/colorado/2005.html" TargetMode="External"/><Relationship Id="rId46" Type="http://schemas.openxmlformats.org/officeDocument/2006/relationships/hyperlink" Target="http://www.sports-reference.com/cfb/conferences/big-12/2005.html" TargetMode="External"/><Relationship Id="rId67" Type="http://schemas.openxmlformats.org/officeDocument/2006/relationships/hyperlink" Target="http://www.sports-reference.com/cfb/schools/ohio-state/2005.html" TargetMode="External"/><Relationship Id="rId88" Type="http://schemas.openxmlformats.org/officeDocument/2006/relationships/hyperlink" Target="http://www.sports-reference.com/cfb/conferences/cusa/2005.html" TargetMode="External"/><Relationship Id="rId111" Type="http://schemas.openxmlformats.org/officeDocument/2006/relationships/hyperlink" Target="http://www.sports-reference.com/cfb/schools/notre-dame/2005.html" TargetMode="External"/><Relationship Id="rId132" Type="http://schemas.openxmlformats.org/officeDocument/2006/relationships/hyperlink" Target="http://www.sports-reference.com/cfb/conferences/mac/2005.html" TargetMode="External"/><Relationship Id="rId153" Type="http://schemas.openxmlformats.org/officeDocument/2006/relationships/hyperlink" Target="http://www.sports-reference.com/cfb/schools/san-diego-state/2005.html" TargetMode="External"/><Relationship Id="rId174" Type="http://schemas.openxmlformats.org/officeDocument/2006/relationships/hyperlink" Target="http://www.sports-reference.com/cfb/schools/oregon-state/2005.html" TargetMode="External"/><Relationship Id="rId195" Type="http://schemas.openxmlformats.org/officeDocument/2006/relationships/hyperlink" Target="http://www.sports-reference.com/cfb/conferences/sec/2005.html" TargetMode="External"/><Relationship Id="rId209" Type="http://schemas.openxmlformats.org/officeDocument/2006/relationships/hyperlink" Target="http://www.sports-reference.com/cfb/schools/arkansas-state/2005.html" TargetMode="External"/><Relationship Id="rId220" Type="http://schemas.openxmlformats.org/officeDocument/2006/relationships/hyperlink" Target="http://www.sports-reference.com/cfb/schools/florida-atlantic/2005.html" TargetMode="External"/><Relationship Id="rId241" Type="http://schemas.openxmlformats.org/officeDocument/2006/relationships/hyperlink" Target="http://www.sports-reference.com/cfb/conferences/wac/2005.html" TargetMode="External"/><Relationship Id="rId15" Type="http://schemas.openxmlformats.org/officeDocument/2006/relationships/hyperlink" Target="http://www.sports-reference.com/cfb/schools/miami-fl/2005.html" TargetMode="External"/><Relationship Id="rId36" Type="http://schemas.openxmlformats.org/officeDocument/2006/relationships/hyperlink" Target="http://www.sports-reference.com/cfb/conferences/big-12/2005.html" TargetMode="External"/><Relationship Id="rId57" Type="http://schemas.openxmlformats.org/officeDocument/2006/relationships/hyperlink" Target="http://www.sports-reference.com/cfb/schools/pittsburgh/2005.html" TargetMode="External"/><Relationship Id="rId106" Type="http://schemas.openxmlformats.org/officeDocument/2006/relationships/hyperlink" Target="http://www.sports-reference.com/cfb/conferences/cusa/2005.html" TargetMode="External"/><Relationship Id="rId127" Type="http://schemas.openxmlformats.org/officeDocument/2006/relationships/hyperlink" Target="http://www.sports-reference.com/cfb/schools/buffalo/2005.html" TargetMode="External"/><Relationship Id="rId10" Type="http://schemas.openxmlformats.org/officeDocument/2006/relationships/hyperlink" Target="http://www.sports-reference.com/cfb/conferences/acc/2005.html" TargetMode="External"/><Relationship Id="rId31" Type="http://schemas.openxmlformats.org/officeDocument/2006/relationships/hyperlink" Target="http://www.sports-reference.com/cfb/schools/missouri/2005.html" TargetMode="External"/><Relationship Id="rId52" Type="http://schemas.openxmlformats.org/officeDocument/2006/relationships/hyperlink" Target="http://www.sports-reference.com/cfb/conferences/big-east/2005.html" TargetMode="External"/><Relationship Id="rId73" Type="http://schemas.openxmlformats.org/officeDocument/2006/relationships/hyperlink" Target="http://www.sports-reference.com/cfb/schools/michigan/2005.html" TargetMode="External"/><Relationship Id="rId78" Type="http://schemas.openxmlformats.org/officeDocument/2006/relationships/hyperlink" Target="http://www.sports-reference.com/cfb/conferences/big-ten/2005.html" TargetMode="External"/><Relationship Id="rId94" Type="http://schemas.openxmlformats.org/officeDocument/2006/relationships/hyperlink" Target="http://www.sports-reference.com/cfb/conferences/cusa/2005.html" TargetMode="External"/><Relationship Id="rId99" Type="http://schemas.openxmlformats.org/officeDocument/2006/relationships/hyperlink" Target="http://www.sports-reference.com/cfb/schools/tulsa/2005.html" TargetMode="External"/><Relationship Id="rId101" Type="http://schemas.openxmlformats.org/officeDocument/2006/relationships/hyperlink" Target="http://www.sports-reference.com/cfb/schools/texas-el-paso/2005.html" TargetMode="External"/><Relationship Id="rId122" Type="http://schemas.openxmlformats.org/officeDocument/2006/relationships/hyperlink" Target="http://www.sports-reference.com/cfb/conferences/mac/2005.html" TargetMode="External"/><Relationship Id="rId143" Type="http://schemas.openxmlformats.org/officeDocument/2006/relationships/hyperlink" Target="http://www.sports-reference.com/cfb/schools/texas-christian/2005.html" TargetMode="External"/><Relationship Id="rId148" Type="http://schemas.openxmlformats.org/officeDocument/2006/relationships/hyperlink" Target="http://www.sports-reference.com/cfb/conferences/mwc/2005.html" TargetMode="External"/><Relationship Id="rId164" Type="http://schemas.openxmlformats.org/officeDocument/2006/relationships/hyperlink" Target="http://www.sports-reference.com/cfb/schools/oregon/2005.html" TargetMode="External"/><Relationship Id="rId169" Type="http://schemas.openxmlformats.org/officeDocument/2006/relationships/hyperlink" Target="http://www.sports-reference.com/cfb/conferences/pac-10/2005.html" TargetMode="External"/><Relationship Id="rId185" Type="http://schemas.openxmlformats.org/officeDocument/2006/relationships/hyperlink" Target="http://www.sports-reference.com/cfb/conferences/sec/2005.html" TargetMode="External"/><Relationship Id="rId4" Type="http://schemas.openxmlformats.org/officeDocument/2006/relationships/hyperlink" Target="http://www.sports-reference.com/cfb/conferences/acc/2005.html" TargetMode="External"/><Relationship Id="rId9" Type="http://schemas.openxmlformats.org/officeDocument/2006/relationships/hyperlink" Target="http://www.sports-reference.com/cfb/schools/maryland/2005.html" TargetMode="External"/><Relationship Id="rId180" Type="http://schemas.openxmlformats.org/officeDocument/2006/relationships/hyperlink" Target="http://www.sports-reference.com/cfb/schools/washington/2005.html" TargetMode="External"/><Relationship Id="rId210" Type="http://schemas.openxmlformats.org/officeDocument/2006/relationships/hyperlink" Target="http://www.sports-reference.com/cfb/conferences/sun-belt/2005.html" TargetMode="External"/><Relationship Id="rId215" Type="http://schemas.openxmlformats.org/officeDocument/2006/relationships/hyperlink" Target="http://www.sports-reference.com/cfb/conferences/sun-belt/2005.html" TargetMode="External"/><Relationship Id="rId236" Type="http://schemas.openxmlformats.org/officeDocument/2006/relationships/hyperlink" Target="http://www.sports-reference.com/cfb/schools/utah-state/2005.html" TargetMode="External"/><Relationship Id="rId26" Type="http://schemas.openxmlformats.org/officeDocument/2006/relationships/hyperlink" Target="http://www.sports-reference.com/cfb/conferences/big-12/2005.html" TargetMode="External"/><Relationship Id="rId231" Type="http://schemas.openxmlformats.org/officeDocument/2006/relationships/hyperlink" Target="http://www.sports-reference.com/cfb/conferences/wac/2005.html" TargetMode="External"/><Relationship Id="rId47" Type="http://schemas.openxmlformats.org/officeDocument/2006/relationships/hyperlink" Target="http://www.sports-reference.com/cfb/schools/oklahoma-state/2005.html" TargetMode="External"/><Relationship Id="rId68" Type="http://schemas.openxmlformats.org/officeDocument/2006/relationships/hyperlink" Target="http://www.sports-reference.com/cfb/conferences/big-ten/2005.html" TargetMode="External"/><Relationship Id="rId89" Type="http://schemas.openxmlformats.org/officeDocument/2006/relationships/hyperlink" Target="http://www.sports-reference.com/cfb/schools/memphis/2005.html" TargetMode="External"/><Relationship Id="rId112" Type="http://schemas.openxmlformats.org/officeDocument/2006/relationships/hyperlink" Target="http://www.sports-reference.com/cfb/conferences/independent/2005.html" TargetMode="External"/><Relationship Id="rId133" Type="http://schemas.openxmlformats.org/officeDocument/2006/relationships/hyperlink" Target="http://www.sports-reference.com/cfb/schools/northern-illinois/2005.html" TargetMode="External"/><Relationship Id="rId154" Type="http://schemas.openxmlformats.org/officeDocument/2006/relationships/hyperlink" Target="http://www.sports-reference.com/cfb/conferences/mwc/2005.html" TargetMode="External"/><Relationship Id="rId175" Type="http://schemas.openxmlformats.org/officeDocument/2006/relationships/hyperlink" Target="http://www.sports-reference.com/cfb/conferences/pac-10/2005.html" TargetMode="External"/><Relationship Id="rId196" Type="http://schemas.openxmlformats.org/officeDocument/2006/relationships/hyperlink" Target="http://www.sports-reference.com/cfb/schools/auburn/2005.html" TargetMode="External"/><Relationship Id="rId200" Type="http://schemas.openxmlformats.org/officeDocument/2006/relationships/hyperlink" Target="http://www.sports-reference.com/cfb/friv/forfeits.html" TargetMode="External"/><Relationship Id="rId16" Type="http://schemas.openxmlformats.org/officeDocument/2006/relationships/hyperlink" Target="http://www.sports-reference.com/cfb/conferences/acc/2005.html" TargetMode="External"/><Relationship Id="rId221" Type="http://schemas.openxmlformats.org/officeDocument/2006/relationships/hyperlink" Target="http://www.sports-reference.com/cfb/conferences/sun-belt/2005.html" TargetMode="External"/><Relationship Id="rId37" Type="http://schemas.openxmlformats.org/officeDocument/2006/relationships/hyperlink" Target="http://www.sports-reference.com/cfb/schools/texas/2005.html" TargetMode="External"/><Relationship Id="rId58" Type="http://schemas.openxmlformats.org/officeDocument/2006/relationships/hyperlink" Target="http://www.sports-reference.com/cfb/conferences/big-east/2005.html" TargetMode="External"/><Relationship Id="rId79" Type="http://schemas.openxmlformats.org/officeDocument/2006/relationships/hyperlink" Target="http://www.sports-reference.com/cfb/schools/purdue/2005.html" TargetMode="External"/><Relationship Id="rId102" Type="http://schemas.openxmlformats.org/officeDocument/2006/relationships/hyperlink" Target="http://www.sports-reference.com/cfb/conferences/cusa/2005.html" TargetMode="External"/><Relationship Id="rId123" Type="http://schemas.openxmlformats.org/officeDocument/2006/relationships/hyperlink" Target="http://www.sports-reference.com/cfb/schools/akron/2005.html" TargetMode="External"/><Relationship Id="rId144" Type="http://schemas.openxmlformats.org/officeDocument/2006/relationships/hyperlink" Target="http://www.sports-reference.com/cfb/conferences/mwc/2005.html" TargetMode="External"/><Relationship Id="rId90" Type="http://schemas.openxmlformats.org/officeDocument/2006/relationships/hyperlink" Target="http://www.sports-reference.com/cfb/conferences/cusa/2005.html" TargetMode="External"/><Relationship Id="rId165" Type="http://schemas.openxmlformats.org/officeDocument/2006/relationships/hyperlink" Target="http://www.sports-reference.com/cfb/conferences/pac-10/2005.html" TargetMode="External"/><Relationship Id="rId186" Type="http://schemas.openxmlformats.org/officeDocument/2006/relationships/hyperlink" Target="http://www.sports-reference.com/cfb/schools/south-carolina/2005.html" TargetMode="External"/><Relationship Id="rId211" Type="http://schemas.openxmlformats.org/officeDocument/2006/relationships/hyperlink" Target="http://www.sports-reference.com/cfb/friv/forfeits.html" TargetMode="External"/><Relationship Id="rId232" Type="http://schemas.openxmlformats.org/officeDocument/2006/relationships/hyperlink" Target="http://www.sports-reference.com/cfb/schools/hawaii/2005.html" TargetMode="External"/><Relationship Id="rId27" Type="http://schemas.openxmlformats.org/officeDocument/2006/relationships/hyperlink" Target="http://www.sports-reference.com/cfb/schools/nebraska/2005.html" TargetMode="External"/><Relationship Id="rId48" Type="http://schemas.openxmlformats.org/officeDocument/2006/relationships/hyperlink" Target="http://www.sports-reference.com/cfb/conferences/big-12/2005.html" TargetMode="External"/><Relationship Id="rId69" Type="http://schemas.openxmlformats.org/officeDocument/2006/relationships/hyperlink" Target="http://www.sports-reference.com/cfb/schools/wisconsin/2005.html" TargetMode="External"/><Relationship Id="rId113" Type="http://schemas.openxmlformats.org/officeDocument/2006/relationships/hyperlink" Target="http://www.sports-reference.com/cfb/schools/navy/2005.html" TargetMode="External"/><Relationship Id="rId134" Type="http://schemas.openxmlformats.org/officeDocument/2006/relationships/hyperlink" Target="http://www.sports-reference.com/cfb/conferences/mac/2005.html" TargetMode="External"/><Relationship Id="rId80" Type="http://schemas.openxmlformats.org/officeDocument/2006/relationships/hyperlink" Target="http://www.sports-reference.com/cfb/conferences/big-ten/2005.html" TargetMode="External"/><Relationship Id="rId155" Type="http://schemas.openxmlformats.org/officeDocument/2006/relationships/hyperlink" Target="http://www.sports-reference.com/cfb/schools/air-force/2005.html" TargetMode="External"/><Relationship Id="rId176" Type="http://schemas.openxmlformats.org/officeDocument/2006/relationships/hyperlink" Target="http://www.sports-reference.com/cfb/schools/arizona/2005.html" TargetMode="External"/><Relationship Id="rId197" Type="http://schemas.openxmlformats.org/officeDocument/2006/relationships/hyperlink" Target="http://www.sports-reference.com/cfb/conferences/sec/2005.html" TargetMode="External"/><Relationship Id="rId201" Type="http://schemas.openxmlformats.org/officeDocument/2006/relationships/hyperlink" Target="http://www.sports-reference.com/cfb/schools/arkansas/2005.html" TargetMode="External"/><Relationship Id="rId222" Type="http://schemas.openxmlformats.org/officeDocument/2006/relationships/hyperlink" Target="http://www.sports-reference.com/cfb/schools/north-texas/2005.html" TargetMode="External"/><Relationship Id="rId17" Type="http://schemas.openxmlformats.org/officeDocument/2006/relationships/hyperlink" Target="http://www.sports-reference.com/cfb/schools/georgia-tech/2005.html" TargetMode="External"/><Relationship Id="rId38" Type="http://schemas.openxmlformats.org/officeDocument/2006/relationships/hyperlink" Target="http://www.sports-reference.com/cfb/conferences/big-12/2005.html" TargetMode="External"/><Relationship Id="rId59" Type="http://schemas.openxmlformats.org/officeDocument/2006/relationships/hyperlink" Target="http://www.sports-reference.com/cfb/schools/connecticut/2005.html" TargetMode="External"/><Relationship Id="rId103" Type="http://schemas.openxmlformats.org/officeDocument/2006/relationships/hyperlink" Target="http://www.sports-reference.com/cfb/schools/houston/2005.html" TargetMode="External"/><Relationship Id="rId124" Type="http://schemas.openxmlformats.org/officeDocument/2006/relationships/hyperlink" Target="http://www.sports-reference.com/cfb/conferences/mac/2005.html" TargetMode="External"/><Relationship Id="rId70" Type="http://schemas.openxmlformats.org/officeDocument/2006/relationships/hyperlink" Target="http://www.sports-reference.com/cfb/conferences/big-ten/2005.html" TargetMode="External"/><Relationship Id="rId91" Type="http://schemas.openxmlformats.org/officeDocument/2006/relationships/hyperlink" Target="http://www.sports-reference.com/cfb/schools/southern-mississippi/2005.html" TargetMode="External"/><Relationship Id="rId145" Type="http://schemas.openxmlformats.org/officeDocument/2006/relationships/hyperlink" Target="http://www.sports-reference.com/cfb/schools/brigham-young/2005.html" TargetMode="External"/><Relationship Id="rId166" Type="http://schemas.openxmlformats.org/officeDocument/2006/relationships/hyperlink" Target="http://www.sports-reference.com/cfb/schools/ucla/2005.html" TargetMode="External"/><Relationship Id="rId187" Type="http://schemas.openxmlformats.org/officeDocument/2006/relationships/hyperlink" Target="http://www.sports-reference.com/cfb/conferences/sec/2005.html" TargetMode="External"/><Relationship Id="rId1" Type="http://schemas.openxmlformats.org/officeDocument/2006/relationships/hyperlink" Target="http://www.sports-reference.com/cfb/schools/boston-college/2005.html" TargetMode="External"/><Relationship Id="rId212" Type="http://schemas.openxmlformats.org/officeDocument/2006/relationships/hyperlink" Target="http://www.sports-reference.com/cfb/schools/louisiana-monroe/2005.html" TargetMode="External"/><Relationship Id="rId233" Type="http://schemas.openxmlformats.org/officeDocument/2006/relationships/hyperlink" Target="http://www.sports-reference.com/cfb/conferences/wac/2005.html" TargetMode="External"/><Relationship Id="rId28" Type="http://schemas.openxmlformats.org/officeDocument/2006/relationships/hyperlink" Target="http://www.sports-reference.com/cfb/conferences/big-12/2005.html" TargetMode="External"/><Relationship Id="rId49" Type="http://schemas.openxmlformats.org/officeDocument/2006/relationships/hyperlink" Target="http://www.sports-reference.com/cfb/schools/west-virginia/2005.html" TargetMode="External"/><Relationship Id="rId114" Type="http://schemas.openxmlformats.org/officeDocument/2006/relationships/hyperlink" Target="http://www.sports-reference.com/cfb/conferences/independent/2005.html" TargetMode="External"/><Relationship Id="rId60" Type="http://schemas.openxmlformats.org/officeDocument/2006/relationships/hyperlink" Target="http://www.sports-reference.com/cfb/conferences/big-east/2005.html" TargetMode="External"/><Relationship Id="rId81" Type="http://schemas.openxmlformats.org/officeDocument/2006/relationships/hyperlink" Target="http://www.sports-reference.com/cfb/schools/michigan-state/2005.html" TargetMode="External"/><Relationship Id="rId135" Type="http://schemas.openxmlformats.org/officeDocument/2006/relationships/hyperlink" Target="http://www.sports-reference.com/cfb/schools/western-michigan/2005.html" TargetMode="External"/><Relationship Id="rId156" Type="http://schemas.openxmlformats.org/officeDocument/2006/relationships/hyperlink" Target="http://www.sports-reference.com/cfb/conferences/mwc/2005.html" TargetMode="External"/><Relationship Id="rId177" Type="http://schemas.openxmlformats.org/officeDocument/2006/relationships/hyperlink" Target="http://www.sports-reference.com/cfb/conferences/pac-10/2005.html" TargetMode="External"/><Relationship Id="rId198" Type="http://schemas.openxmlformats.org/officeDocument/2006/relationships/hyperlink" Target="http://www.sports-reference.com/cfb/schools/alabama/2005.html" TargetMode="External"/><Relationship Id="rId202" Type="http://schemas.openxmlformats.org/officeDocument/2006/relationships/hyperlink" Target="http://www.sports-reference.com/cfb/conferences/sec/2005.html" TargetMode="External"/><Relationship Id="rId223" Type="http://schemas.openxmlformats.org/officeDocument/2006/relationships/hyperlink" Target="http://www.sports-reference.com/cfb/conferences/sun-belt/2005.html" TargetMode="External"/><Relationship Id="rId18" Type="http://schemas.openxmlformats.org/officeDocument/2006/relationships/hyperlink" Target="http://www.sports-reference.com/cfb/conferences/acc/2005.html" TargetMode="External"/><Relationship Id="rId39" Type="http://schemas.openxmlformats.org/officeDocument/2006/relationships/hyperlink" Target="http://www.sports-reference.com/cfb/schools/texas-tech/2005.html" TargetMode="External"/><Relationship Id="rId50" Type="http://schemas.openxmlformats.org/officeDocument/2006/relationships/hyperlink" Target="http://www.sports-reference.com/cfb/conferences/big-east/2005.html" TargetMode="External"/><Relationship Id="rId104" Type="http://schemas.openxmlformats.org/officeDocument/2006/relationships/hyperlink" Target="http://www.sports-reference.com/cfb/conferences/cusa/2005.html" TargetMode="External"/><Relationship Id="rId125" Type="http://schemas.openxmlformats.org/officeDocument/2006/relationships/hyperlink" Target="http://www.sports-reference.com/cfb/schools/ohio/2005.html" TargetMode="External"/><Relationship Id="rId146" Type="http://schemas.openxmlformats.org/officeDocument/2006/relationships/hyperlink" Target="http://www.sports-reference.com/cfb/conferences/mwc/2005.html" TargetMode="External"/><Relationship Id="rId167" Type="http://schemas.openxmlformats.org/officeDocument/2006/relationships/hyperlink" Target="http://www.sports-reference.com/cfb/conferences/pac-10/2005.html" TargetMode="External"/><Relationship Id="rId188" Type="http://schemas.openxmlformats.org/officeDocument/2006/relationships/hyperlink" Target="http://www.sports-reference.com/cfb/schools/tennessee/2005.html" TargetMode="External"/><Relationship Id="rId71" Type="http://schemas.openxmlformats.org/officeDocument/2006/relationships/hyperlink" Target="http://www.sports-reference.com/cfb/schools/iowa/2005.html" TargetMode="External"/><Relationship Id="rId92" Type="http://schemas.openxmlformats.org/officeDocument/2006/relationships/hyperlink" Target="http://www.sports-reference.com/cfb/conferences/cusa/2005.html" TargetMode="External"/><Relationship Id="rId213" Type="http://schemas.openxmlformats.org/officeDocument/2006/relationships/hyperlink" Target="http://www.sports-reference.com/cfb/conferences/sun-belt/2005.html" TargetMode="External"/><Relationship Id="rId234" Type="http://schemas.openxmlformats.org/officeDocument/2006/relationships/hyperlink" Target="http://www.sports-reference.com/cfb/schools/san-jose-state/2005.html" TargetMode="External"/><Relationship Id="rId2" Type="http://schemas.openxmlformats.org/officeDocument/2006/relationships/hyperlink" Target="http://www.sports-reference.com/cfb/conferences/acc/2005.html" TargetMode="External"/><Relationship Id="rId29" Type="http://schemas.openxmlformats.org/officeDocument/2006/relationships/hyperlink" Target="http://www.sports-reference.com/cfb/schools/iowa-state/2005.html" TargetMode="External"/><Relationship Id="rId40" Type="http://schemas.openxmlformats.org/officeDocument/2006/relationships/hyperlink" Target="http://www.sports-reference.com/cfb/conferences/big-12/2005.html" TargetMode="External"/><Relationship Id="rId115" Type="http://schemas.openxmlformats.org/officeDocument/2006/relationships/hyperlink" Target="http://www.sports-reference.com/cfb/schools/army/2005.html" TargetMode="External"/><Relationship Id="rId136" Type="http://schemas.openxmlformats.org/officeDocument/2006/relationships/hyperlink" Target="http://www.sports-reference.com/cfb/conferences/mac/2005.html" TargetMode="External"/><Relationship Id="rId157" Type="http://schemas.openxmlformats.org/officeDocument/2006/relationships/hyperlink" Target="http://www.sports-reference.com/cfb/schools/wyoming/2005.html" TargetMode="External"/><Relationship Id="rId178" Type="http://schemas.openxmlformats.org/officeDocument/2006/relationships/hyperlink" Target="http://www.sports-reference.com/cfb/schools/washington-state/2005.html" TargetMode="External"/><Relationship Id="rId61" Type="http://schemas.openxmlformats.org/officeDocument/2006/relationships/hyperlink" Target="http://www.sports-reference.com/cfb/schools/cincinnati/2005.html" TargetMode="External"/><Relationship Id="rId82" Type="http://schemas.openxmlformats.org/officeDocument/2006/relationships/hyperlink" Target="http://www.sports-reference.com/cfb/conferences/big-ten/2005.html" TargetMode="External"/><Relationship Id="rId199" Type="http://schemas.openxmlformats.org/officeDocument/2006/relationships/hyperlink" Target="http://www.sports-reference.com/cfb/conferences/sec/2005.html" TargetMode="External"/><Relationship Id="rId203" Type="http://schemas.openxmlformats.org/officeDocument/2006/relationships/hyperlink" Target="http://www.sports-reference.com/cfb/schools/mississippi/2005.html" TargetMode="External"/><Relationship Id="rId19" Type="http://schemas.openxmlformats.org/officeDocument/2006/relationships/hyperlink" Target="http://www.sports-reference.com/cfb/schools/north-carolina/2005.html" TargetMode="External"/><Relationship Id="rId224" Type="http://schemas.openxmlformats.org/officeDocument/2006/relationships/hyperlink" Target="http://www.sports-reference.com/cfb/schools/nevada/2005.html" TargetMode="External"/><Relationship Id="rId30" Type="http://schemas.openxmlformats.org/officeDocument/2006/relationships/hyperlink" Target="http://www.sports-reference.com/cfb/conferences/big-12/2005.html" TargetMode="External"/><Relationship Id="rId105" Type="http://schemas.openxmlformats.org/officeDocument/2006/relationships/hyperlink" Target="http://www.sports-reference.com/cfb/schools/southern-methodist/2005.html" TargetMode="External"/><Relationship Id="rId126" Type="http://schemas.openxmlformats.org/officeDocument/2006/relationships/hyperlink" Target="http://www.sports-reference.com/cfb/conferences/mac/2005.html" TargetMode="External"/><Relationship Id="rId147" Type="http://schemas.openxmlformats.org/officeDocument/2006/relationships/hyperlink" Target="http://www.sports-reference.com/cfb/schools/colorado-state/2005.html" TargetMode="External"/><Relationship Id="rId168" Type="http://schemas.openxmlformats.org/officeDocument/2006/relationships/hyperlink" Target="http://www.sports-reference.com/cfb/schools/california/2005.html" TargetMode="External"/><Relationship Id="rId51" Type="http://schemas.openxmlformats.org/officeDocument/2006/relationships/hyperlink" Target="http://www.sports-reference.com/cfb/schools/louisville/2005.html" TargetMode="External"/><Relationship Id="rId72" Type="http://schemas.openxmlformats.org/officeDocument/2006/relationships/hyperlink" Target="http://www.sports-reference.com/cfb/conferences/big-ten/2005.html" TargetMode="External"/><Relationship Id="rId93" Type="http://schemas.openxmlformats.org/officeDocument/2006/relationships/hyperlink" Target="http://www.sports-reference.com/cfb/schools/east-carolina/2005.html" TargetMode="External"/><Relationship Id="rId189" Type="http://schemas.openxmlformats.org/officeDocument/2006/relationships/hyperlink" Target="http://www.sports-reference.com/cfb/conferences/sec/2005.html" TargetMode="External"/><Relationship Id="rId3" Type="http://schemas.openxmlformats.org/officeDocument/2006/relationships/hyperlink" Target="http://www.sports-reference.com/cfb/schools/florida-state/2005.html" TargetMode="External"/><Relationship Id="rId214" Type="http://schemas.openxmlformats.org/officeDocument/2006/relationships/hyperlink" Target="http://www.sports-reference.com/cfb/schools/florida-international/2005.html" TargetMode="External"/><Relationship Id="rId235" Type="http://schemas.openxmlformats.org/officeDocument/2006/relationships/hyperlink" Target="http://www.sports-reference.com/cfb/conferences/wac/2005.html" TargetMode="External"/><Relationship Id="rId116" Type="http://schemas.openxmlformats.org/officeDocument/2006/relationships/hyperlink" Target="http://www.sports-reference.com/cfb/conferences/independent/2005.html" TargetMode="External"/><Relationship Id="rId137" Type="http://schemas.openxmlformats.org/officeDocument/2006/relationships/hyperlink" Target="http://www.sports-reference.com/cfb/schools/central-michigan/2005.html" TargetMode="External"/><Relationship Id="rId158" Type="http://schemas.openxmlformats.org/officeDocument/2006/relationships/hyperlink" Target="http://www.sports-reference.com/cfb/conferences/mwc/2005.html" TargetMode="External"/><Relationship Id="rId20" Type="http://schemas.openxmlformats.org/officeDocument/2006/relationships/hyperlink" Target="http://www.sports-reference.com/cfb/conferences/acc/2005.html" TargetMode="External"/><Relationship Id="rId41" Type="http://schemas.openxmlformats.org/officeDocument/2006/relationships/hyperlink" Target="http://www.sports-reference.com/cfb/schools/oklahoma/2005.html" TargetMode="External"/><Relationship Id="rId62" Type="http://schemas.openxmlformats.org/officeDocument/2006/relationships/hyperlink" Target="http://www.sports-reference.com/cfb/conferences/big-east/2005.html" TargetMode="External"/><Relationship Id="rId83" Type="http://schemas.openxmlformats.org/officeDocument/2006/relationships/hyperlink" Target="http://www.sports-reference.com/cfb/schools/indiana/2005.html" TargetMode="External"/><Relationship Id="rId179" Type="http://schemas.openxmlformats.org/officeDocument/2006/relationships/hyperlink" Target="http://www.sports-reference.com/cfb/conferences/pac-10/2005.html" TargetMode="External"/><Relationship Id="rId190" Type="http://schemas.openxmlformats.org/officeDocument/2006/relationships/hyperlink" Target="http://www.sports-reference.com/cfb/schools/vanderbilt/2005.html" TargetMode="External"/><Relationship Id="rId204" Type="http://schemas.openxmlformats.org/officeDocument/2006/relationships/hyperlink" Target="http://www.sports-reference.com/cfb/conferences/sec/2005.html" TargetMode="External"/><Relationship Id="rId225" Type="http://schemas.openxmlformats.org/officeDocument/2006/relationships/hyperlink" Target="http://www.sports-reference.com/cfb/conferences/wac/2005.html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ports-reference.com/cfb/schools/kent-state/2004.html" TargetMode="External"/><Relationship Id="rId21" Type="http://schemas.openxmlformats.org/officeDocument/2006/relationships/hyperlink" Target="http://www.sports-reference.com/cfb/schools/duke/2004.html" TargetMode="External"/><Relationship Id="rId42" Type="http://schemas.openxmlformats.org/officeDocument/2006/relationships/hyperlink" Target="http://www.sports-reference.com/cfb/conferences/big-12/2004.html" TargetMode="External"/><Relationship Id="rId63" Type="http://schemas.openxmlformats.org/officeDocument/2006/relationships/hyperlink" Target="http://www.sports-reference.com/cfb/schools/michigan/2004.html" TargetMode="External"/><Relationship Id="rId84" Type="http://schemas.openxmlformats.org/officeDocument/2006/relationships/hyperlink" Target="http://www.sports-reference.com/cfb/conferences/cusa/2004.html" TargetMode="External"/><Relationship Id="rId138" Type="http://schemas.openxmlformats.org/officeDocument/2006/relationships/hyperlink" Target="http://www.sports-reference.com/cfb/conferences/mac/2004.html" TargetMode="External"/><Relationship Id="rId159" Type="http://schemas.openxmlformats.org/officeDocument/2006/relationships/hyperlink" Target="http://www.sports-reference.com/cfb/conferences/pac-10/2004.html" TargetMode="External"/><Relationship Id="rId170" Type="http://schemas.openxmlformats.org/officeDocument/2006/relationships/hyperlink" Target="http://www.sports-reference.com/cfb/schools/stanford/2004.html" TargetMode="External"/><Relationship Id="rId191" Type="http://schemas.openxmlformats.org/officeDocument/2006/relationships/hyperlink" Target="http://www.sports-reference.com/cfb/conferences/sec/2004.html" TargetMode="External"/><Relationship Id="rId205" Type="http://schemas.openxmlformats.org/officeDocument/2006/relationships/hyperlink" Target="http://www.sports-reference.com/cfb/conferences/sun-belt/2004.html" TargetMode="External"/><Relationship Id="rId226" Type="http://schemas.openxmlformats.org/officeDocument/2006/relationships/hyperlink" Target="http://www.sports-reference.com/cfb/schools/fresno-state/2004.html" TargetMode="External"/><Relationship Id="rId107" Type="http://schemas.openxmlformats.org/officeDocument/2006/relationships/hyperlink" Target="http://www.sports-reference.com/cfb/schools/notre-dame/2004.html" TargetMode="External"/><Relationship Id="rId11" Type="http://schemas.openxmlformats.org/officeDocument/2006/relationships/hyperlink" Target="http://www.sports-reference.com/cfb/schools/georgia-tech/2004.html" TargetMode="External"/><Relationship Id="rId32" Type="http://schemas.openxmlformats.org/officeDocument/2006/relationships/hyperlink" Target="http://www.sports-reference.com/cfb/conferences/big-12/2004.html" TargetMode="External"/><Relationship Id="rId53" Type="http://schemas.openxmlformats.org/officeDocument/2006/relationships/hyperlink" Target="http://www.sports-reference.com/cfb/schools/syracuse/2004.html" TargetMode="External"/><Relationship Id="rId74" Type="http://schemas.openxmlformats.org/officeDocument/2006/relationships/hyperlink" Target="http://www.sports-reference.com/cfb/conferences/big-ten/2004.html" TargetMode="External"/><Relationship Id="rId128" Type="http://schemas.openxmlformats.org/officeDocument/2006/relationships/hyperlink" Target="http://www.sports-reference.com/cfb/conferences/mac/2004.html" TargetMode="External"/><Relationship Id="rId149" Type="http://schemas.openxmlformats.org/officeDocument/2006/relationships/hyperlink" Target="http://www.sports-reference.com/cfb/schools/colorado-state/2004.html" TargetMode="External"/><Relationship Id="rId5" Type="http://schemas.openxmlformats.org/officeDocument/2006/relationships/hyperlink" Target="http://www.sports-reference.com/cfb/schools/miami-fl/2004.html" TargetMode="External"/><Relationship Id="rId95" Type="http://schemas.openxmlformats.org/officeDocument/2006/relationships/hyperlink" Target="http://www.sports-reference.com/cfb/schools/tulane/2004.html" TargetMode="External"/><Relationship Id="rId160" Type="http://schemas.openxmlformats.org/officeDocument/2006/relationships/hyperlink" Target="http://www.sports-reference.com/cfb/schools/arizona-state/2004.html" TargetMode="External"/><Relationship Id="rId181" Type="http://schemas.openxmlformats.org/officeDocument/2006/relationships/hyperlink" Target="http://www.sports-reference.com/cfb/conferences/sec/2004.html" TargetMode="External"/><Relationship Id="rId216" Type="http://schemas.openxmlformats.org/officeDocument/2006/relationships/hyperlink" Target="http://www.sports-reference.com/cfb/schools/utah-state/2004.html" TargetMode="External"/><Relationship Id="rId237" Type="http://schemas.openxmlformats.org/officeDocument/2006/relationships/hyperlink" Target="http://www.sports-reference.com/cfb/conferences/wac/2004.html" TargetMode="External"/><Relationship Id="rId22" Type="http://schemas.openxmlformats.org/officeDocument/2006/relationships/hyperlink" Target="http://www.sports-reference.com/cfb/conferences/acc/2004.html" TargetMode="External"/><Relationship Id="rId43" Type="http://schemas.openxmlformats.org/officeDocument/2006/relationships/hyperlink" Target="http://www.sports-reference.com/cfb/schools/oklahoma-state/2004.html" TargetMode="External"/><Relationship Id="rId64" Type="http://schemas.openxmlformats.org/officeDocument/2006/relationships/hyperlink" Target="http://www.sports-reference.com/cfb/conferences/big-ten/2004.html" TargetMode="External"/><Relationship Id="rId118" Type="http://schemas.openxmlformats.org/officeDocument/2006/relationships/hyperlink" Target="http://www.sports-reference.com/cfb/conferences/mac/2004.html" TargetMode="External"/><Relationship Id="rId139" Type="http://schemas.openxmlformats.org/officeDocument/2006/relationships/hyperlink" Target="http://www.sports-reference.com/cfb/schools/utah/2004.html" TargetMode="External"/><Relationship Id="rId85" Type="http://schemas.openxmlformats.org/officeDocument/2006/relationships/hyperlink" Target="http://www.sports-reference.com/cfb/schools/memphis/2004.html" TargetMode="External"/><Relationship Id="rId150" Type="http://schemas.openxmlformats.org/officeDocument/2006/relationships/hyperlink" Target="http://www.sports-reference.com/cfb/conferences/mwc/2004.html" TargetMode="External"/><Relationship Id="rId171" Type="http://schemas.openxmlformats.org/officeDocument/2006/relationships/hyperlink" Target="http://www.sports-reference.com/cfb/conferences/pac-10/2004.html" TargetMode="External"/><Relationship Id="rId192" Type="http://schemas.openxmlformats.org/officeDocument/2006/relationships/hyperlink" Target="http://www.sports-reference.com/cfb/schools/alabama/2004.html" TargetMode="External"/><Relationship Id="rId206" Type="http://schemas.openxmlformats.org/officeDocument/2006/relationships/hyperlink" Target="http://www.sports-reference.com/cfb/schools/louisiana-monroe/2004.html" TargetMode="External"/><Relationship Id="rId227" Type="http://schemas.openxmlformats.org/officeDocument/2006/relationships/hyperlink" Target="http://www.sports-reference.com/cfb/conferences/wac/2004.html" TargetMode="External"/><Relationship Id="rId12" Type="http://schemas.openxmlformats.org/officeDocument/2006/relationships/hyperlink" Target="http://www.sports-reference.com/cfb/conferences/acc/2004.html" TargetMode="External"/><Relationship Id="rId33" Type="http://schemas.openxmlformats.org/officeDocument/2006/relationships/hyperlink" Target="http://www.sports-reference.com/cfb/schools/kansas-state/2004.html" TargetMode="External"/><Relationship Id="rId108" Type="http://schemas.openxmlformats.org/officeDocument/2006/relationships/hyperlink" Target="http://www.sports-reference.com/cfb/conferences/independent/2004.html" TargetMode="External"/><Relationship Id="rId129" Type="http://schemas.openxmlformats.org/officeDocument/2006/relationships/hyperlink" Target="http://www.sports-reference.com/cfb/schools/bowling-green-state/2004.html" TargetMode="External"/><Relationship Id="rId54" Type="http://schemas.openxmlformats.org/officeDocument/2006/relationships/hyperlink" Target="http://www.sports-reference.com/cfb/conferences/big-east/2004.html" TargetMode="External"/><Relationship Id="rId75" Type="http://schemas.openxmlformats.org/officeDocument/2006/relationships/hyperlink" Target="http://www.sports-reference.com/cfb/schools/minnesota/2004.html" TargetMode="External"/><Relationship Id="rId96" Type="http://schemas.openxmlformats.org/officeDocument/2006/relationships/hyperlink" Target="http://www.sports-reference.com/cfb/conferences/cusa/2004.html" TargetMode="External"/><Relationship Id="rId140" Type="http://schemas.openxmlformats.org/officeDocument/2006/relationships/hyperlink" Target="http://www.sports-reference.com/cfb/conferences/mwc/2004.html" TargetMode="External"/><Relationship Id="rId161" Type="http://schemas.openxmlformats.org/officeDocument/2006/relationships/hyperlink" Target="http://www.sports-reference.com/cfb/conferences/pac-10/2004.html" TargetMode="External"/><Relationship Id="rId182" Type="http://schemas.openxmlformats.org/officeDocument/2006/relationships/hyperlink" Target="http://www.sports-reference.com/cfb/schools/south-carolina/2004.html" TargetMode="External"/><Relationship Id="rId217" Type="http://schemas.openxmlformats.org/officeDocument/2006/relationships/hyperlink" Target="http://www.sports-reference.com/cfb/conferences/sun-belt/2004.html" TargetMode="External"/><Relationship Id="rId6" Type="http://schemas.openxmlformats.org/officeDocument/2006/relationships/hyperlink" Target="http://www.sports-reference.com/cfb/conferences/acc/2004.html" TargetMode="External"/><Relationship Id="rId238" Type="http://schemas.openxmlformats.org/officeDocument/2006/relationships/hyperlink" Target="http://www.sports-reference.com/cfb/schools/rice/2004.html" TargetMode="External"/><Relationship Id="rId23" Type="http://schemas.openxmlformats.org/officeDocument/2006/relationships/hyperlink" Target="http://www.sports-reference.com/cfb/schools/colorado/2004.html" TargetMode="External"/><Relationship Id="rId119" Type="http://schemas.openxmlformats.org/officeDocument/2006/relationships/hyperlink" Target="http://www.sports-reference.com/cfb/schools/ohio/2004.html" TargetMode="External"/><Relationship Id="rId44" Type="http://schemas.openxmlformats.org/officeDocument/2006/relationships/hyperlink" Target="http://www.sports-reference.com/cfb/conferences/big-12/2004.html" TargetMode="External"/><Relationship Id="rId65" Type="http://schemas.openxmlformats.org/officeDocument/2006/relationships/hyperlink" Target="http://www.sports-reference.com/cfb/schools/wisconsin/2004.html" TargetMode="External"/><Relationship Id="rId86" Type="http://schemas.openxmlformats.org/officeDocument/2006/relationships/hyperlink" Target="http://www.sports-reference.com/cfb/conferences/cusa/2004.html" TargetMode="External"/><Relationship Id="rId130" Type="http://schemas.openxmlformats.org/officeDocument/2006/relationships/hyperlink" Target="http://www.sports-reference.com/cfb/conferences/mac/2004.html" TargetMode="External"/><Relationship Id="rId151" Type="http://schemas.openxmlformats.org/officeDocument/2006/relationships/hyperlink" Target="http://www.sports-reference.com/cfb/schools/san-diego-state/2004.html" TargetMode="External"/><Relationship Id="rId172" Type="http://schemas.openxmlformats.org/officeDocument/2006/relationships/hyperlink" Target="http://www.sports-reference.com/cfb/schools/arizona/2004.html" TargetMode="External"/><Relationship Id="rId193" Type="http://schemas.openxmlformats.org/officeDocument/2006/relationships/hyperlink" Target="http://www.sports-reference.com/cfb/conferences/sec/2004.html" TargetMode="External"/><Relationship Id="rId207" Type="http://schemas.openxmlformats.org/officeDocument/2006/relationships/hyperlink" Target="http://www.sports-reference.com/cfb/conferences/sun-belt/2004.html" TargetMode="External"/><Relationship Id="rId228" Type="http://schemas.openxmlformats.org/officeDocument/2006/relationships/hyperlink" Target="http://www.sports-reference.com/cfb/schools/louisiana-tech/2004.html" TargetMode="External"/><Relationship Id="rId13" Type="http://schemas.openxmlformats.org/officeDocument/2006/relationships/hyperlink" Target="http://www.sports-reference.com/cfb/schools/clemson/2004.html" TargetMode="External"/><Relationship Id="rId109" Type="http://schemas.openxmlformats.org/officeDocument/2006/relationships/hyperlink" Target="http://www.sports-reference.com/cfb/schools/florida-am/2004.html" TargetMode="External"/><Relationship Id="rId34" Type="http://schemas.openxmlformats.org/officeDocument/2006/relationships/hyperlink" Target="http://www.sports-reference.com/cfb/conferences/big-12/2004.html" TargetMode="External"/><Relationship Id="rId55" Type="http://schemas.openxmlformats.org/officeDocument/2006/relationships/hyperlink" Target="http://www.sports-reference.com/cfb/schools/connecticut/2004.html" TargetMode="External"/><Relationship Id="rId76" Type="http://schemas.openxmlformats.org/officeDocument/2006/relationships/hyperlink" Target="http://www.sports-reference.com/cfb/conferences/big-ten/2004.html" TargetMode="External"/><Relationship Id="rId97" Type="http://schemas.openxmlformats.org/officeDocument/2006/relationships/hyperlink" Target="http://www.sports-reference.com/cfb/schools/south-florida/2004.html" TargetMode="External"/><Relationship Id="rId120" Type="http://schemas.openxmlformats.org/officeDocument/2006/relationships/hyperlink" Target="http://www.sports-reference.com/cfb/conferences/mac/2004.html" TargetMode="External"/><Relationship Id="rId141" Type="http://schemas.openxmlformats.org/officeDocument/2006/relationships/hyperlink" Target="http://www.sports-reference.com/cfb/schools/new-mexico/2004.html" TargetMode="External"/><Relationship Id="rId7" Type="http://schemas.openxmlformats.org/officeDocument/2006/relationships/hyperlink" Target="http://www.sports-reference.com/cfb/schools/virginia/2004.html" TargetMode="External"/><Relationship Id="rId162" Type="http://schemas.openxmlformats.org/officeDocument/2006/relationships/hyperlink" Target="http://www.sports-reference.com/cfb/schools/oregon-state/2004.html" TargetMode="External"/><Relationship Id="rId183" Type="http://schemas.openxmlformats.org/officeDocument/2006/relationships/hyperlink" Target="http://www.sports-reference.com/cfb/conferences/sec/2004.html" TargetMode="External"/><Relationship Id="rId218" Type="http://schemas.openxmlformats.org/officeDocument/2006/relationships/hyperlink" Target="http://www.sports-reference.com/cfb/schools/idaho/2004.html" TargetMode="External"/><Relationship Id="rId239" Type="http://schemas.openxmlformats.org/officeDocument/2006/relationships/hyperlink" Target="http://www.sports-reference.com/cfb/conferences/wac/2004.html" TargetMode="External"/><Relationship Id="rId24" Type="http://schemas.openxmlformats.org/officeDocument/2006/relationships/hyperlink" Target="http://www.sports-reference.com/cfb/conferences/big-12/2004.html" TargetMode="External"/><Relationship Id="rId45" Type="http://schemas.openxmlformats.org/officeDocument/2006/relationships/hyperlink" Target="http://www.sports-reference.com/cfb/schools/baylor/2004.html" TargetMode="External"/><Relationship Id="rId66" Type="http://schemas.openxmlformats.org/officeDocument/2006/relationships/hyperlink" Target="http://www.sports-reference.com/cfb/conferences/big-ten/2004.html" TargetMode="External"/><Relationship Id="rId87" Type="http://schemas.openxmlformats.org/officeDocument/2006/relationships/hyperlink" Target="http://www.sports-reference.com/cfb/schools/alabama-birmingham/2004.html" TargetMode="External"/><Relationship Id="rId110" Type="http://schemas.openxmlformats.org/officeDocument/2006/relationships/hyperlink" Target="http://www.sports-reference.com/cfb/conferences/independent/2004.html" TargetMode="External"/><Relationship Id="rId131" Type="http://schemas.openxmlformats.org/officeDocument/2006/relationships/hyperlink" Target="http://www.sports-reference.com/cfb/schools/eastern-michigan/2004.html" TargetMode="External"/><Relationship Id="rId152" Type="http://schemas.openxmlformats.org/officeDocument/2006/relationships/hyperlink" Target="http://www.sports-reference.com/cfb/conferences/mwc/2004.html" TargetMode="External"/><Relationship Id="rId173" Type="http://schemas.openxmlformats.org/officeDocument/2006/relationships/hyperlink" Target="http://www.sports-reference.com/cfb/conferences/pac-10/2004.html" TargetMode="External"/><Relationship Id="rId194" Type="http://schemas.openxmlformats.org/officeDocument/2006/relationships/hyperlink" Target="http://www.sports-reference.com/cfb/schools/arkansas/2004.html" TargetMode="External"/><Relationship Id="rId208" Type="http://schemas.openxmlformats.org/officeDocument/2006/relationships/hyperlink" Target="http://www.sports-reference.com/cfb/schools/florida-atlantic/2004.html" TargetMode="External"/><Relationship Id="rId229" Type="http://schemas.openxmlformats.org/officeDocument/2006/relationships/hyperlink" Target="http://www.sports-reference.com/cfb/conferences/wac/2004.html" TargetMode="External"/><Relationship Id="rId240" Type="http://schemas.openxmlformats.org/officeDocument/2006/relationships/hyperlink" Target="http://www.sports-reference.com/cfb/schools/san-jose-state/2004.html" TargetMode="External"/><Relationship Id="rId14" Type="http://schemas.openxmlformats.org/officeDocument/2006/relationships/hyperlink" Target="http://www.sports-reference.com/cfb/conferences/acc/2004.html" TargetMode="External"/><Relationship Id="rId35" Type="http://schemas.openxmlformats.org/officeDocument/2006/relationships/hyperlink" Target="http://www.sports-reference.com/cfb/schools/oklahoma/2004.html" TargetMode="External"/><Relationship Id="rId56" Type="http://schemas.openxmlformats.org/officeDocument/2006/relationships/hyperlink" Target="http://www.sports-reference.com/cfb/conferences/big-east/2004.html" TargetMode="External"/><Relationship Id="rId77" Type="http://schemas.openxmlformats.org/officeDocument/2006/relationships/hyperlink" Target="http://www.sports-reference.com/cfb/schools/penn-state/2004.html" TargetMode="External"/><Relationship Id="rId100" Type="http://schemas.openxmlformats.org/officeDocument/2006/relationships/hyperlink" Target="http://www.sports-reference.com/cfb/conferences/cusa/2004.html" TargetMode="External"/><Relationship Id="rId8" Type="http://schemas.openxmlformats.org/officeDocument/2006/relationships/hyperlink" Target="http://www.sports-reference.com/cfb/conferences/acc/2004.html" TargetMode="External"/><Relationship Id="rId98" Type="http://schemas.openxmlformats.org/officeDocument/2006/relationships/hyperlink" Target="http://www.sports-reference.com/cfb/conferences/cusa/2004.html" TargetMode="External"/><Relationship Id="rId121" Type="http://schemas.openxmlformats.org/officeDocument/2006/relationships/hyperlink" Target="http://www.sports-reference.com/cfb/schools/buffalo/2004.html" TargetMode="External"/><Relationship Id="rId142" Type="http://schemas.openxmlformats.org/officeDocument/2006/relationships/hyperlink" Target="http://www.sports-reference.com/cfb/conferences/mwc/2004.html" TargetMode="External"/><Relationship Id="rId163" Type="http://schemas.openxmlformats.org/officeDocument/2006/relationships/hyperlink" Target="http://www.sports-reference.com/cfb/conferences/pac-10/2004.html" TargetMode="External"/><Relationship Id="rId184" Type="http://schemas.openxmlformats.org/officeDocument/2006/relationships/hyperlink" Target="http://www.sports-reference.com/cfb/schools/kentucky/2004.html" TargetMode="External"/><Relationship Id="rId219" Type="http://schemas.openxmlformats.org/officeDocument/2006/relationships/hyperlink" Target="http://www.sports-reference.com/cfb/conferences/sun-belt/2004.html" TargetMode="External"/><Relationship Id="rId230" Type="http://schemas.openxmlformats.org/officeDocument/2006/relationships/hyperlink" Target="http://www.sports-reference.com/cfb/schools/hawaii/2004.html" TargetMode="External"/><Relationship Id="rId25" Type="http://schemas.openxmlformats.org/officeDocument/2006/relationships/hyperlink" Target="http://www.sports-reference.com/cfb/schools/iowa-state/2004.html" TargetMode="External"/><Relationship Id="rId46" Type="http://schemas.openxmlformats.org/officeDocument/2006/relationships/hyperlink" Target="http://www.sports-reference.com/cfb/conferences/big-12/2004.html" TargetMode="External"/><Relationship Id="rId67" Type="http://schemas.openxmlformats.org/officeDocument/2006/relationships/hyperlink" Target="http://www.sports-reference.com/cfb/schools/northwestern/2004.html" TargetMode="External"/><Relationship Id="rId88" Type="http://schemas.openxmlformats.org/officeDocument/2006/relationships/hyperlink" Target="http://www.sports-reference.com/cfb/conferences/cusa/2004.html" TargetMode="External"/><Relationship Id="rId111" Type="http://schemas.openxmlformats.org/officeDocument/2006/relationships/hyperlink" Target="http://www.sports-reference.com/cfb/schools/miami-oh/2004.html" TargetMode="External"/><Relationship Id="rId132" Type="http://schemas.openxmlformats.org/officeDocument/2006/relationships/hyperlink" Target="http://www.sports-reference.com/cfb/conferences/mac/2004.html" TargetMode="External"/><Relationship Id="rId153" Type="http://schemas.openxmlformats.org/officeDocument/2006/relationships/hyperlink" Target="http://www.sports-reference.com/cfb/schools/nevada-las-vegas/2004.html" TargetMode="External"/><Relationship Id="rId174" Type="http://schemas.openxmlformats.org/officeDocument/2006/relationships/hyperlink" Target="http://www.sports-reference.com/cfb/schools/washington/2004.html" TargetMode="External"/><Relationship Id="rId195" Type="http://schemas.openxmlformats.org/officeDocument/2006/relationships/hyperlink" Target="http://www.sports-reference.com/cfb/conferences/sec/2004.html" TargetMode="External"/><Relationship Id="rId209" Type="http://schemas.openxmlformats.org/officeDocument/2006/relationships/hyperlink" Target="http://www.sports-reference.com/cfb/conferences/sun-belt/2004.html" TargetMode="External"/><Relationship Id="rId220" Type="http://schemas.openxmlformats.org/officeDocument/2006/relationships/hyperlink" Target="http://www.sports-reference.com/cfb/schools/florida-international/2004.html" TargetMode="External"/><Relationship Id="rId241" Type="http://schemas.openxmlformats.org/officeDocument/2006/relationships/hyperlink" Target="http://www.sports-reference.com/cfb/conferences/wac/2004.html" TargetMode="External"/><Relationship Id="rId15" Type="http://schemas.openxmlformats.org/officeDocument/2006/relationships/hyperlink" Target="http://www.sports-reference.com/cfb/schools/maryland/2004.html" TargetMode="External"/><Relationship Id="rId36" Type="http://schemas.openxmlformats.org/officeDocument/2006/relationships/hyperlink" Target="http://www.sports-reference.com/cfb/conferences/big-12/2004.html" TargetMode="External"/><Relationship Id="rId57" Type="http://schemas.openxmlformats.org/officeDocument/2006/relationships/hyperlink" Target="http://www.sports-reference.com/cfb/schools/rutgers/2004.html" TargetMode="External"/><Relationship Id="rId106" Type="http://schemas.openxmlformats.org/officeDocument/2006/relationships/hyperlink" Target="http://www.sports-reference.com/cfb/conferences/independent/2004.html" TargetMode="External"/><Relationship Id="rId127" Type="http://schemas.openxmlformats.org/officeDocument/2006/relationships/hyperlink" Target="http://www.sports-reference.com/cfb/schools/toledo/2004.html" TargetMode="External"/><Relationship Id="rId10" Type="http://schemas.openxmlformats.org/officeDocument/2006/relationships/hyperlink" Target="http://www.sports-reference.com/cfb/conferences/acc/2004.html" TargetMode="External"/><Relationship Id="rId31" Type="http://schemas.openxmlformats.org/officeDocument/2006/relationships/hyperlink" Target="http://www.sports-reference.com/cfb/schools/kansas/2004.html" TargetMode="External"/><Relationship Id="rId52" Type="http://schemas.openxmlformats.org/officeDocument/2006/relationships/hyperlink" Target="http://www.sports-reference.com/cfb/conferences/big-east/2004.html" TargetMode="External"/><Relationship Id="rId73" Type="http://schemas.openxmlformats.org/officeDocument/2006/relationships/hyperlink" Target="http://www.sports-reference.com/cfb/schools/michigan-state/2004.html" TargetMode="External"/><Relationship Id="rId78" Type="http://schemas.openxmlformats.org/officeDocument/2006/relationships/hyperlink" Target="http://www.sports-reference.com/cfb/conferences/big-ten/2004.html" TargetMode="External"/><Relationship Id="rId94" Type="http://schemas.openxmlformats.org/officeDocument/2006/relationships/hyperlink" Target="http://www.sports-reference.com/cfb/conferences/cusa/2004.html" TargetMode="External"/><Relationship Id="rId99" Type="http://schemas.openxmlformats.org/officeDocument/2006/relationships/hyperlink" Target="http://www.sports-reference.com/cfb/schools/houston/2004.html" TargetMode="External"/><Relationship Id="rId101" Type="http://schemas.openxmlformats.org/officeDocument/2006/relationships/hyperlink" Target="http://www.sports-reference.com/cfb/schools/army/2004.html" TargetMode="External"/><Relationship Id="rId122" Type="http://schemas.openxmlformats.org/officeDocument/2006/relationships/hyperlink" Target="http://www.sports-reference.com/cfb/conferences/mac/2004.html" TargetMode="External"/><Relationship Id="rId143" Type="http://schemas.openxmlformats.org/officeDocument/2006/relationships/hyperlink" Target="http://www.sports-reference.com/cfb/schools/brigham-young/2004.html" TargetMode="External"/><Relationship Id="rId148" Type="http://schemas.openxmlformats.org/officeDocument/2006/relationships/hyperlink" Target="http://www.sports-reference.com/cfb/conferences/mwc/2004.html" TargetMode="External"/><Relationship Id="rId164" Type="http://schemas.openxmlformats.org/officeDocument/2006/relationships/hyperlink" Target="http://www.sports-reference.com/cfb/schools/ucla/2004.html" TargetMode="External"/><Relationship Id="rId169" Type="http://schemas.openxmlformats.org/officeDocument/2006/relationships/hyperlink" Target="http://www.sports-reference.com/cfb/conferences/pac-10/2004.html" TargetMode="External"/><Relationship Id="rId185" Type="http://schemas.openxmlformats.org/officeDocument/2006/relationships/hyperlink" Target="http://www.sports-reference.com/cfb/conferences/sec/2004.html" TargetMode="External"/><Relationship Id="rId4" Type="http://schemas.openxmlformats.org/officeDocument/2006/relationships/hyperlink" Target="http://www.sports-reference.com/cfb/conferences/acc/2004.html" TargetMode="External"/><Relationship Id="rId9" Type="http://schemas.openxmlformats.org/officeDocument/2006/relationships/hyperlink" Target="http://www.sports-reference.com/cfb/schools/north-carolina/2004.html" TargetMode="External"/><Relationship Id="rId180" Type="http://schemas.openxmlformats.org/officeDocument/2006/relationships/hyperlink" Target="http://www.sports-reference.com/cfb/schools/florida/2004.html" TargetMode="External"/><Relationship Id="rId210" Type="http://schemas.openxmlformats.org/officeDocument/2006/relationships/hyperlink" Target="http://www.sports-reference.com/cfb/schools/middle-tennessee-state/2004.html" TargetMode="External"/><Relationship Id="rId215" Type="http://schemas.openxmlformats.org/officeDocument/2006/relationships/hyperlink" Target="http://www.sports-reference.com/cfb/conferences/sun-belt/2004.html" TargetMode="External"/><Relationship Id="rId236" Type="http://schemas.openxmlformats.org/officeDocument/2006/relationships/hyperlink" Target="http://www.sports-reference.com/cfb/schools/southern-methodist/2004.html" TargetMode="External"/><Relationship Id="rId26" Type="http://schemas.openxmlformats.org/officeDocument/2006/relationships/hyperlink" Target="http://www.sports-reference.com/cfb/conferences/big-12/2004.html" TargetMode="External"/><Relationship Id="rId231" Type="http://schemas.openxmlformats.org/officeDocument/2006/relationships/hyperlink" Target="http://www.sports-reference.com/cfb/conferences/wac/2004.html" TargetMode="External"/><Relationship Id="rId47" Type="http://schemas.openxmlformats.org/officeDocument/2006/relationships/hyperlink" Target="http://www.sports-reference.com/cfb/schools/boston-college/2004.html" TargetMode="External"/><Relationship Id="rId68" Type="http://schemas.openxmlformats.org/officeDocument/2006/relationships/hyperlink" Target="http://www.sports-reference.com/cfb/conferences/big-ten/2004.html" TargetMode="External"/><Relationship Id="rId89" Type="http://schemas.openxmlformats.org/officeDocument/2006/relationships/hyperlink" Target="http://www.sports-reference.com/cfb/schools/cincinnati/2004.html" TargetMode="External"/><Relationship Id="rId112" Type="http://schemas.openxmlformats.org/officeDocument/2006/relationships/hyperlink" Target="http://www.sports-reference.com/cfb/conferences/mac/2004.html" TargetMode="External"/><Relationship Id="rId133" Type="http://schemas.openxmlformats.org/officeDocument/2006/relationships/hyperlink" Target="http://www.sports-reference.com/cfb/schools/central-michigan/2004.html" TargetMode="External"/><Relationship Id="rId154" Type="http://schemas.openxmlformats.org/officeDocument/2006/relationships/hyperlink" Target="http://www.sports-reference.com/cfb/conferences/mwc/2004.html" TargetMode="External"/><Relationship Id="rId175" Type="http://schemas.openxmlformats.org/officeDocument/2006/relationships/hyperlink" Target="http://www.sports-reference.com/cfb/conferences/pac-10/2004.html" TargetMode="External"/><Relationship Id="rId196" Type="http://schemas.openxmlformats.org/officeDocument/2006/relationships/hyperlink" Target="http://www.sports-reference.com/cfb/schools/mississippi/2004.html" TargetMode="External"/><Relationship Id="rId200" Type="http://schemas.openxmlformats.org/officeDocument/2006/relationships/hyperlink" Target="http://www.sports-reference.com/cfb/schools/north-texas/2004.html" TargetMode="External"/><Relationship Id="rId16" Type="http://schemas.openxmlformats.org/officeDocument/2006/relationships/hyperlink" Target="http://www.sports-reference.com/cfb/conferences/acc/2004.html" TargetMode="External"/><Relationship Id="rId221" Type="http://schemas.openxmlformats.org/officeDocument/2006/relationships/hyperlink" Target="http://www.sports-reference.com/cfb/conferences/sun-belt/2004.html" TargetMode="External"/><Relationship Id="rId37" Type="http://schemas.openxmlformats.org/officeDocument/2006/relationships/hyperlink" Target="http://www.sports-reference.com/cfb/schools/texas/2004.html" TargetMode="External"/><Relationship Id="rId58" Type="http://schemas.openxmlformats.org/officeDocument/2006/relationships/hyperlink" Target="http://www.sports-reference.com/cfb/conferences/big-east/2004.html" TargetMode="External"/><Relationship Id="rId79" Type="http://schemas.openxmlformats.org/officeDocument/2006/relationships/hyperlink" Target="http://www.sports-reference.com/cfb/schools/illinois/2004.html" TargetMode="External"/><Relationship Id="rId102" Type="http://schemas.openxmlformats.org/officeDocument/2006/relationships/hyperlink" Target="http://www.sports-reference.com/cfb/conferences/cusa/2004.html" TargetMode="External"/><Relationship Id="rId123" Type="http://schemas.openxmlformats.org/officeDocument/2006/relationships/hyperlink" Target="http://www.sports-reference.com/cfb/schools/central-florida/2004.html" TargetMode="External"/><Relationship Id="rId144" Type="http://schemas.openxmlformats.org/officeDocument/2006/relationships/hyperlink" Target="http://www.sports-reference.com/cfb/conferences/mwc/2004.html" TargetMode="External"/><Relationship Id="rId90" Type="http://schemas.openxmlformats.org/officeDocument/2006/relationships/hyperlink" Target="http://www.sports-reference.com/cfb/conferences/cusa/2004.html" TargetMode="External"/><Relationship Id="rId165" Type="http://schemas.openxmlformats.org/officeDocument/2006/relationships/hyperlink" Target="http://www.sports-reference.com/cfb/conferences/pac-10/2004.html" TargetMode="External"/><Relationship Id="rId186" Type="http://schemas.openxmlformats.org/officeDocument/2006/relationships/hyperlink" Target="http://www.sports-reference.com/cfb/schools/vanderbilt/2004.html" TargetMode="External"/><Relationship Id="rId211" Type="http://schemas.openxmlformats.org/officeDocument/2006/relationships/hyperlink" Target="http://www.sports-reference.com/cfb/conferences/sun-belt/2004.html" TargetMode="External"/><Relationship Id="rId232" Type="http://schemas.openxmlformats.org/officeDocument/2006/relationships/hyperlink" Target="http://www.sports-reference.com/cfb/schools/nevada/2004.html" TargetMode="External"/><Relationship Id="rId27" Type="http://schemas.openxmlformats.org/officeDocument/2006/relationships/hyperlink" Target="http://www.sports-reference.com/cfb/schools/missouri/2004.html" TargetMode="External"/><Relationship Id="rId48" Type="http://schemas.openxmlformats.org/officeDocument/2006/relationships/hyperlink" Target="http://www.sports-reference.com/cfb/conferences/big-east/2004.html" TargetMode="External"/><Relationship Id="rId69" Type="http://schemas.openxmlformats.org/officeDocument/2006/relationships/hyperlink" Target="http://www.sports-reference.com/cfb/schools/ohio-state/2004.html" TargetMode="External"/><Relationship Id="rId113" Type="http://schemas.openxmlformats.org/officeDocument/2006/relationships/hyperlink" Target="http://www.sports-reference.com/cfb/schools/akron/2004.html" TargetMode="External"/><Relationship Id="rId134" Type="http://schemas.openxmlformats.org/officeDocument/2006/relationships/hyperlink" Target="http://www.sports-reference.com/cfb/conferences/mac/2004.html" TargetMode="External"/><Relationship Id="rId80" Type="http://schemas.openxmlformats.org/officeDocument/2006/relationships/hyperlink" Target="http://www.sports-reference.com/cfb/conferences/big-ten/2004.html" TargetMode="External"/><Relationship Id="rId155" Type="http://schemas.openxmlformats.org/officeDocument/2006/relationships/hyperlink" Target="http://www.sports-reference.com/cfb/schools/southern-california/2004.html" TargetMode="External"/><Relationship Id="rId176" Type="http://schemas.openxmlformats.org/officeDocument/2006/relationships/hyperlink" Target="http://www.sports-reference.com/cfb/schools/tennessee/2004.html" TargetMode="External"/><Relationship Id="rId197" Type="http://schemas.openxmlformats.org/officeDocument/2006/relationships/hyperlink" Target="http://www.sports-reference.com/cfb/conferences/sec/2004.html" TargetMode="External"/><Relationship Id="rId201" Type="http://schemas.openxmlformats.org/officeDocument/2006/relationships/hyperlink" Target="http://www.sports-reference.com/cfb/conferences/sun-belt/2004.html" TargetMode="External"/><Relationship Id="rId222" Type="http://schemas.openxmlformats.org/officeDocument/2006/relationships/hyperlink" Target="http://www.sports-reference.com/cfb/schools/boise-state/2004.html" TargetMode="External"/><Relationship Id="rId17" Type="http://schemas.openxmlformats.org/officeDocument/2006/relationships/hyperlink" Target="http://www.sports-reference.com/cfb/schools/north-carolina-state/2004.html" TargetMode="External"/><Relationship Id="rId38" Type="http://schemas.openxmlformats.org/officeDocument/2006/relationships/hyperlink" Target="http://www.sports-reference.com/cfb/conferences/big-12/2004.html" TargetMode="External"/><Relationship Id="rId59" Type="http://schemas.openxmlformats.org/officeDocument/2006/relationships/hyperlink" Target="http://www.sports-reference.com/cfb/schools/temple/2004.html" TargetMode="External"/><Relationship Id="rId103" Type="http://schemas.openxmlformats.org/officeDocument/2006/relationships/hyperlink" Target="http://www.sports-reference.com/cfb/schools/east-carolina/2004.html" TargetMode="External"/><Relationship Id="rId124" Type="http://schemas.openxmlformats.org/officeDocument/2006/relationships/hyperlink" Target="http://www.sports-reference.com/cfb/conferences/mac/2004.html" TargetMode="External"/><Relationship Id="rId70" Type="http://schemas.openxmlformats.org/officeDocument/2006/relationships/hyperlink" Target="http://www.sports-reference.com/cfb/conferences/big-ten/2004.html" TargetMode="External"/><Relationship Id="rId91" Type="http://schemas.openxmlformats.org/officeDocument/2006/relationships/hyperlink" Target="http://www.sports-reference.com/cfb/schools/southern-mississippi/2004.html" TargetMode="External"/><Relationship Id="rId145" Type="http://schemas.openxmlformats.org/officeDocument/2006/relationships/hyperlink" Target="http://www.sports-reference.com/cfb/schools/wyoming/2004.html" TargetMode="External"/><Relationship Id="rId166" Type="http://schemas.openxmlformats.org/officeDocument/2006/relationships/hyperlink" Target="http://www.sports-reference.com/cfb/schools/oregon/2004.html" TargetMode="External"/><Relationship Id="rId187" Type="http://schemas.openxmlformats.org/officeDocument/2006/relationships/hyperlink" Target="http://www.sports-reference.com/cfb/conferences/sec/2004.html" TargetMode="External"/><Relationship Id="rId1" Type="http://schemas.openxmlformats.org/officeDocument/2006/relationships/hyperlink" Target="http://www.sports-reference.com/cfb/schools/virginia-tech/2004.html" TargetMode="External"/><Relationship Id="rId212" Type="http://schemas.openxmlformats.org/officeDocument/2006/relationships/hyperlink" Target="http://www.sports-reference.com/cfb/schools/arkansas-state/2004.html" TargetMode="External"/><Relationship Id="rId233" Type="http://schemas.openxmlformats.org/officeDocument/2006/relationships/hyperlink" Target="http://www.sports-reference.com/cfb/conferences/wac/2004.html" TargetMode="External"/><Relationship Id="rId28" Type="http://schemas.openxmlformats.org/officeDocument/2006/relationships/hyperlink" Target="http://www.sports-reference.com/cfb/conferences/big-12/2004.html" TargetMode="External"/><Relationship Id="rId49" Type="http://schemas.openxmlformats.org/officeDocument/2006/relationships/hyperlink" Target="http://www.sports-reference.com/cfb/schools/pittsburgh/2004.html" TargetMode="External"/><Relationship Id="rId114" Type="http://schemas.openxmlformats.org/officeDocument/2006/relationships/hyperlink" Target="http://www.sports-reference.com/cfb/conferences/mac/2004.html" TargetMode="External"/><Relationship Id="rId60" Type="http://schemas.openxmlformats.org/officeDocument/2006/relationships/hyperlink" Target="http://www.sports-reference.com/cfb/conferences/big-east/2004.html" TargetMode="External"/><Relationship Id="rId81" Type="http://schemas.openxmlformats.org/officeDocument/2006/relationships/hyperlink" Target="http://www.sports-reference.com/cfb/schools/indiana/2004.html" TargetMode="External"/><Relationship Id="rId135" Type="http://schemas.openxmlformats.org/officeDocument/2006/relationships/hyperlink" Target="http://www.sports-reference.com/cfb/schools/ball-state/2004.html" TargetMode="External"/><Relationship Id="rId156" Type="http://schemas.openxmlformats.org/officeDocument/2006/relationships/hyperlink" Target="http://www.sports-reference.com/cfb/conferences/pac-10/2004.html" TargetMode="External"/><Relationship Id="rId177" Type="http://schemas.openxmlformats.org/officeDocument/2006/relationships/hyperlink" Target="http://www.sports-reference.com/cfb/conferences/sec/2004.html" TargetMode="External"/><Relationship Id="rId198" Type="http://schemas.openxmlformats.org/officeDocument/2006/relationships/hyperlink" Target="http://www.sports-reference.com/cfb/schools/mississippi-state/2004.html" TargetMode="External"/><Relationship Id="rId202" Type="http://schemas.openxmlformats.org/officeDocument/2006/relationships/hyperlink" Target="http://www.sports-reference.com/cfb/schools/troy/2004.html" TargetMode="External"/><Relationship Id="rId223" Type="http://schemas.openxmlformats.org/officeDocument/2006/relationships/hyperlink" Target="http://www.sports-reference.com/cfb/conferences/wac/2004.html" TargetMode="External"/><Relationship Id="rId18" Type="http://schemas.openxmlformats.org/officeDocument/2006/relationships/hyperlink" Target="http://www.sports-reference.com/cfb/conferences/acc/2004.html" TargetMode="External"/><Relationship Id="rId39" Type="http://schemas.openxmlformats.org/officeDocument/2006/relationships/hyperlink" Target="http://www.sports-reference.com/cfb/schools/texas-tech/2004.html" TargetMode="External"/><Relationship Id="rId50" Type="http://schemas.openxmlformats.org/officeDocument/2006/relationships/hyperlink" Target="http://www.sports-reference.com/cfb/conferences/big-east/2004.html" TargetMode="External"/><Relationship Id="rId104" Type="http://schemas.openxmlformats.org/officeDocument/2006/relationships/hyperlink" Target="http://www.sports-reference.com/cfb/conferences/cusa/2004.html" TargetMode="External"/><Relationship Id="rId125" Type="http://schemas.openxmlformats.org/officeDocument/2006/relationships/hyperlink" Target="http://www.sports-reference.com/cfb/schools/northern-illinois/2004.html" TargetMode="External"/><Relationship Id="rId146" Type="http://schemas.openxmlformats.org/officeDocument/2006/relationships/hyperlink" Target="http://www.sports-reference.com/cfb/conferences/mwc/2004.html" TargetMode="External"/><Relationship Id="rId167" Type="http://schemas.openxmlformats.org/officeDocument/2006/relationships/hyperlink" Target="http://www.sports-reference.com/cfb/conferences/pac-10/2004.html" TargetMode="External"/><Relationship Id="rId188" Type="http://schemas.openxmlformats.org/officeDocument/2006/relationships/hyperlink" Target="http://www.sports-reference.com/cfb/schools/auburn/2004.html" TargetMode="External"/><Relationship Id="rId71" Type="http://schemas.openxmlformats.org/officeDocument/2006/relationships/hyperlink" Target="http://www.sports-reference.com/cfb/schools/purdue/2004.html" TargetMode="External"/><Relationship Id="rId92" Type="http://schemas.openxmlformats.org/officeDocument/2006/relationships/hyperlink" Target="http://www.sports-reference.com/cfb/conferences/cusa/2004.html" TargetMode="External"/><Relationship Id="rId213" Type="http://schemas.openxmlformats.org/officeDocument/2006/relationships/hyperlink" Target="http://www.sports-reference.com/cfb/conferences/sun-belt/2004.html" TargetMode="External"/><Relationship Id="rId234" Type="http://schemas.openxmlformats.org/officeDocument/2006/relationships/hyperlink" Target="http://www.sports-reference.com/cfb/schools/tulsa/2004.html" TargetMode="External"/><Relationship Id="rId2" Type="http://schemas.openxmlformats.org/officeDocument/2006/relationships/hyperlink" Target="http://www.sports-reference.com/cfb/conferences/acc/2004.html" TargetMode="External"/><Relationship Id="rId29" Type="http://schemas.openxmlformats.org/officeDocument/2006/relationships/hyperlink" Target="http://www.sports-reference.com/cfb/schools/nebraska/2004.html" TargetMode="External"/><Relationship Id="rId40" Type="http://schemas.openxmlformats.org/officeDocument/2006/relationships/hyperlink" Target="http://www.sports-reference.com/cfb/conferences/big-12/2004.html" TargetMode="External"/><Relationship Id="rId115" Type="http://schemas.openxmlformats.org/officeDocument/2006/relationships/hyperlink" Target="http://www.sports-reference.com/cfb/schools/marshall/2004.html" TargetMode="External"/><Relationship Id="rId136" Type="http://schemas.openxmlformats.org/officeDocument/2006/relationships/hyperlink" Target="http://www.sports-reference.com/cfb/conferences/mac/2004.html" TargetMode="External"/><Relationship Id="rId157" Type="http://schemas.openxmlformats.org/officeDocument/2006/relationships/hyperlink" Target="http://www.sports-reference.com/cfb/friv/forfeits.html" TargetMode="External"/><Relationship Id="rId178" Type="http://schemas.openxmlformats.org/officeDocument/2006/relationships/hyperlink" Target="http://www.sports-reference.com/cfb/schools/georgia/2004.html" TargetMode="External"/><Relationship Id="rId61" Type="http://schemas.openxmlformats.org/officeDocument/2006/relationships/hyperlink" Target="http://www.sports-reference.com/cfb/schools/iowa/2004.html" TargetMode="External"/><Relationship Id="rId82" Type="http://schemas.openxmlformats.org/officeDocument/2006/relationships/hyperlink" Target="http://www.sports-reference.com/cfb/conferences/big-ten/2004.html" TargetMode="External"/><Relationship Id="rId199" Type="http://schemas.openxmlformats.org/officeDocument/2006/relationships/hyperlink" Target="http://www.sports-reference.com/cfb/conferences/sec/2004.html" TargetMode="External"/><Relationship Id="rId203" Type="http://schemas.openxmlformats.org/officeDocument/2006/relationships/hyperlink" Target="http://www.sports-reference.com/cfb/conferences/sun-belt/2004.html" TargetMode="External"/><Relationship Id="rId19" Type="http://schemas.openxmlformats.org/officeDocument/2006/relationships/hyperlink" Target="http://www.sports-reference.com/cfb/schools/wake-forest/2004.html" TargetMode="External"/><Relationship Id="rId224" Type="http://schemas.openxmlformats.org/officeDocument/2006/relationships/hyperlink" Target="http://www.sports-reference.com/cfb/schools/texas-el-paso/2004.html" TargetMode="External"/><Relationship Id="rId30" Type="http://schemas.openxmlformats.org/officeDocument/2006/relationships/hyperlink" Target="http://www.sports-reference.com/cfb/conferences/big-12/2004.html" TargetMode="External"/><Relationship Id="rId105" Type="http://schemas.openxmlformats.org/officeDocument/2006/relationships/hyperlink" Target="http://www.sports-reference.com/cfb/schools/navy/2004.html" TargetMode="External"/><Relationship Id="rId126" Type="http://schemas.openxmlformats.org/officeDocument/2006/relationships/hyperlink" Target="http://www.sports-reference.com/cfb/conferences/mac/2004.html" TargetMode="External"/><Relationship Id="rId147" Type="http://schemas.openxmlformats.org/officeDocument/2006/relationships/hyperlink" Target="http://www.sports-reference.com/cfb/schools/air-force/2004.html" TargetMode="External"/><Relationship Id="rId168" Type="http://schemas.openxmlformats.org/officeDocument/2006/relationships/hyperlink" Target="http://www.sports-reference.com/cfb/schools/washington-state/2004.html" TargetMode="External"/><Relationship Id="rId51" Type="http://schemas.openxmlformats.org/officeDocument/2006/relationships/hyperlink" Target="http://www.sports-reference.com/cfb/schools/west-virginia/2004.html" TargetMode="External"/><Relationship Id="rId72" Type="http://schemas.openxmlformats.org/officeDocument/2006/relationships/hyperlink" Target="http://www.sports-reference.com/cfb/conferences/big-ten/2004.html" TargetMode="External"/><Relationship Id="rId93" Type="http://schemas.openxmlformats.org/officeDocument/2006/relationships/hyperlink" Target="http://www.sports-reference.com/cfb/schools/texas-christian/2004.html" TargetMode="External"/><Relationship Id="rId189" Type="http://schemas.openxmlformats.org/officeDocument/2006/relationships/hyperlink" Target="http://www.sports-reference.com/cfb/conferences/sec/2004.html" TargetMode="External"/><Relationship Id="rId3" Type="http://schemas.openxmlformats.org/officeDocument/2006/relationships/hyperlink" Target="http://www.sports-reference.com/cfb/schools/florida-state/2004.html" TargetMode="External"/><Relationship Id="rId214" Type="http://schemas.openxmlformats.org/officeDocument/2006/relationships/hyperlink" Target="http://www.sports-reference.com/cfb/schools/louisiana-lafayette/2004.html" TargetMode="External"/><Relationship Id="rId235" Type="http://schemas.openxmlformats.org/officeDocument/2006/relationships/hyperlink" Target="http://www.sports-reference.com/cfb/conferences/wac/2004.html" TargetMode="External"/><Relationship Id="rId116" Type="http://schemas.openxmlformats.org/officeDocument/2006/relationships/hyperlink" Target="http://www.sports-reference.com/cfb/conferences/mac/2004.html" TargetMode="External"/><Relationship Id="rId137" Type="http://schemas.openxmlformats.org/officeDocument/2006/relationships/hyperlink" Target="http://www.sports-reference.com/cfb/schools/western-michigan/2004.html" TargetMode="External"/><Relationship Id="rId158" Type="http://schemas.openxmlformats.org/officeDocument/2006/relationships/hyperlink" Target="http://www.sports-reference.com/cfb/schools/california/2004.html" TargetMode="External"/><Relationship Id="rId20" Type="http://schemas.openxmlformats.org/officeDocument/2006/relationships/hyperlink" Target="http://www.sports-reference.com/cfb/conferences/acc/2004.html" TargetMode="External"/><Relationship Id="rId41" Type="http://schemas.openxmlformats.org/officeDocument/2006/relationships/hyperlink" Target="http://www.sports-reference.com/cfb/schools/texas-am/2004.html" TargetMode="External"/><Relationship Id="rId62" Type="http://schemas.openxmlformats.org/officeDocument/2006/relationships/hyperlink" Target="http://www.sports-reference.com/cfb/conferences/big-ten/2004.html" TargetMode="External"/><Relationship Id="rId83" Type="http://schemas.openxmlformats.org/officeDocument/2006/relationships/hyperlink" Target="http://www.sports-reference.com/cfb/schools/louisville/2004.html" TargetMode="External"/><Relationship Id="rId179" Type="http://schemas.openxmlformats.org/officeDocument/2006/relationships/hyperlink" Target="http://www.sports-reference.com/cfb/conferences/sec/2004.html" TargetMode="External"/><Relationship Id="rId190" Type="http://schemas.openxmlformats.org/officeDocument/2006/relationships/hyperlink" Target="http://www.sports-reference.com/cfb/schools/louisiana-state/2004.html" TargetMode="External"/><Relationship Id="rId204" Type="http://schemas.openxmlformats.org/officeDocument/2006/relationships/hyperlink" Target="http://www.sports-reference.com/cfb/schools/new-mexico-state/2004.html" TargetMode="External"/><Relationship Id="rId225" Type="http://schemas.openxmlformats.org/officeDocument/2006/relationships/hyperlink" Target="http://www.sports-reference.com/cfb/conferences/wac/2004.html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sports-reference.com/cfb/schools/kent-state/2003.html" TargetMode="External"/><Relationship Id="rId21" Type="http://schemas.openxmlformats.org/officeDocument/2006/relationships/hyperlink" Target="http://www.sports-reference.com/cfb/schools/nebraska/2003.html" TargetMode="External"/><Relationship Id="rId42" Type="http://schemas.openxmlformats.org/officeDocument/2006/relationships/hyperlink" Target="http://www.sports-reference.com/cfb/conferences/big-12/2003.html" TargetMode="External"/><Relationship Id="rId63" Type="http://schemas.openxmlformats.org/officeDocument/2006/relationships/hyperlink" Target="http://www.sports-reference.com/cfb/schools/purdue/2003.html" TargetMode="External"/><Relationship Id="rId84" Type="http://schemas.openxmlformats.org/officeDocument/2006/relationships/hyperlink" Target="http://www.sports-reference.com/cfb/conferences/cusa/2003.html" TargetMode="External"/><Relationship Id="rId138" Type="http://schemas.openxmlformats.org/officeDocument/2006/relationships/hyperlink" Target="http://www.sports-reference.com/cfb/conferences/mac/2003.html" TargetMode="External"/><Relationship Id="rId159" Type="http://schemas.openxmlformats.org/officeDocument/2006/relationships/hyperlink" Target="http://www.sports-reference.com/cfb/schools/oregon/2003.html" TargetMode="External"/><Relationship Id="rId170" Type="http://schemas.openxmlformats.org/officeDocument/2006/relationships/hyperlink" Target="http://www.sports-reference.com/cfb/conferences/pac-10/2003.html" TargetMode="External"/><Relationship Id="rId191" Type="http://schemas.openxmlformats.org/officeDocument/2006/relationships/hyperlink" Target="http://www.sports-reference.com/cfb/schools/auburn/2003.html" TargetMode="External"/><Relationship Id="rId205" Type="http://schemas.openxmlformats.org/officeDocument/2006/relationships/hyperlink" Target="http://www.sports-reference.com/cfb/schools/middle-tennessee-state/2003.html" TargetMode="External"/><Relationship Id="rId226" Type="http://schemas.openxmlformats.org/officeDocument/2006/relationships/hyperlink" Target="http://www.sports-reference.com/cfb/conferences/wac/2003.html" TargetMode="External"/><Relationship Id="rId107" Type="http://schemas.openxmlformats.org/officeDocument/2006/relationships/hyperlink" Target="http://www.sports-reference.com/cfb/schools/troy/2003.html" TargetMode="External"/><Relationship Id="rId11" Type="http://schemas.openxmlformats.org/officeDocument/2006/relationships/hyperlink" Target="http://www.sports-reference.com/cfb/schools/georgia-tech/2003.html" TargetMode="External"/><Relationship Id="rId32" Type="http://schemas.openxmlformats.org/officeDocument/2006/relationships/hyperlink" Target="http://www.sports-reference.com/cfb/conferences/big-12/2003.html" TargetMode="External"/><Relationship Id="rId53" Type="http://schemas.openxmlformats.org/officeDocument/2006/relationships/hyperlink" Target="http://www.sports-reference.com/cfb/schools/syracuse/2003.html" TargetMode="External"/><Relationship Id="rId74" Type="http://schemas.openxmlformats.org/officeDocument/2006/relationships/hyperlink" Target="http://www.sports-reference.com/cfb/conferences/big-ten/2003.html" TargetMode="External"/><Relationship Id="rId128" Type="http://schemas.openxmlformats.org/officeDocument/2006/relationships/hyperlink" Target="http://www.sports-reference.com/cfb/conferences/mac/2003.html" TargetMode="External"/><Relationship Id="rId149" Type="http://schemas.openxmlformats.org/officeDocument/2006/relationships/hyperlink" Target="http://www.sports-reference.com/cfb/schools/brigham-young/2003.html" TargetMode="External"/><Relationship Id="rId5" Type="http://schemas.openxmlformats.org/officeDocument/2006/relationships/hyperlink" Target="http://www.sports-reference.com/cfb/schools/clemson/2003.html" TargetMode="External"/><Relationship Id="rId95" Type="http://schemas.openxmlformats.org/officeDocument/2006/relationships/hyperlink" Target="http://www.sports-reference.com/cfb/schools/tulane/2003.html" TargetMode="External"/><Relationship Id="rId160" Type="http://schemas.openxmlformats.org/officeDocument/2006/relationships/hyperlink" Target="http://www.sports-reference.com/cfb/conferences/pac-10/2003.html" TargetMode="External"/><Relationship Id="rId181" Type="http://schemas.openxmlformats.org/officeDocument/2006/relationships/hyperlink" Target="http://www.sports-reference.com/cfb/schools/south-carolina/2003.html" TargetMode="External"/><Relationship Id="rId216" Type="http://schemas.openxmlformats.org/officeDocument/2006/relationships/hyperlink" Target="http://www.sports-reference.com/cfb/conferences/wac/2003.html" TargetMode="External"/><Relationship Id="rId22" Type="http://schemas.openxmlformats.org/officeDocument/2006/relationships/hyperlink" Target="http://www.sports-reference.com/cfb/conferences/big-12/2003.html" TargetMode="External"/><Relationship Id="rId43" Type="http://schemas.openxmlformats.org/officeDocument/2006/relationships/hyperlink" Target="http://www.sports-reference.com/cfb/schools/miami-fl/2003.html" TargetMode="External"/><Relationship Id="rId64" Type="http://schemas.openxmlformats.org/officeDocument/2006/relationships/hyperlink" Target="http://www.sports-reference.com/cfb/conferences/big-ten/2003.html" TargetMode="External"/><Relationship Id="rId118" Type="http://schemas.openxmlformats.org/officeDocument/2006/relationships/hyperlink" Target="http://www.sports-reference.com/cfb/conferences/mac/2003.html" TargetMode="External"/><Relationship Id="rId139" Type="http://schemas.openxmlformats.org/officeDocument/2006/relationships/hyperlink" Target="http://www.sports-reference.com/cfb/schools/utah/2003.html" TargetMode="External"/><Relationship Id="rId85" Type="http://schemas.openxmlformats.org/officeDocument/2006/relationships/hyperlink" Target="http://www.sports-reference.com/cfb/schools/louisville/2003.html" TargetMode="External"/><Relationship Id="rId150" Type="http://schemas.openxmlformats.org/officeDocument/2006/relationships/hyperlink" Target="http://www.sports-reference.com/cfb/conferences/mwc/2003.html" TargetMode="External"/><Relationship Id="rId171" Type="http://schemas.openxmlformats.org/officeDocument/2006/relationships/hyperlink" Target="http://www.sports-reference.com/cfb/schools/stanford/2003.html" TargetMode="External"/><Relationship Id="rId192" Type="http://schemas.openxmlformats.org/officeDocument/2006/relationships/hyperlink" Target="http://www.sports-reference.com/cfb/conferences/sec/2003.html" TargetMode="External"/><Relationship Id="rId206" Type="http://schemas.openxmlformats.org/officeDocument/2006/relationships/hyperlink" Target="http://www.sports-reference.com/cfb/conferences/sun-belt/2003.html" TargetMode="External"/><Relationship Id="rId227" Type="http://schemas.openxmlformats.org/officeDocument/2006/relationships/hyperlink" Target="http://www.sports-reference.com/cfb/schools/louisiana-tech/2003.html" TargetMode="External"/><Relationship Id="rId12" Type="http://schemas.openxmlformats.org/officeDocument/2006/relationships/hyperlink" Target="http://www.sports-reference.com/cfb/conferences/acc/2003.html" TargetMode="External"/><Relationship Id="rId33" Type="http://schemas.openxmlformats.org/officeDocument/2006/relationships/hyperlink" Target="http://www.sports-reference.com/cfb/schools/texas/2003.html" TargetMode="External"/><Relationship Id="rId108" Type="http://schemas.openxmlformats.org/officeDocument/2006/relationships/hyperlink" Target="http://www.sports-reference.com/cfb/conferences/independent/2003.html" TargetMode="External"/><Relationship Id="rId129" Type="http://schemas.openxmlformats.org/officeDocument/2006/relationships/hyperlink" Target="http://www.sports-reference.com/cfb/schools/toledo/2003.html" TargetMode="External"/><Relationship Id="rId54" Type="http://schemas.openxmlformats.org/officeDocument/2006/relationships/hyperlink" Target="http://www.sports-reference.com/cfb/conferences/big-east/2003.html" TargetMode="External"/><Relationship Id="rId75" Type="http://schemas.openxmlformats.org/officeDocument/2006/relationships/hyperlink" Target="http://www.sports-reference.com/cfb/schools/penn-state/2003.html" TargetMode="External"/><Relationship Id="rId96" Type="http://schemas.openxmlformats.org/officeDocument/2006/relationships/hyperlink" Target="http://www.sports-reference.com/cfb/conferences/cusa/2003.html" TargetMode="External"/><Relationship Id="rId140" Type="http://schemas.openxmlformats.org/officeDocument/2006/relationships/hyperlink" Target="http://www.sports-reference.com/cfb/conferences/mwc/2003.html" TargetMode="External"/><Relationship Id="rId161" Type="http://schemas.openxmlformats.org/officeDocument/2006/relationships/hyperlink" Target="http://www.sports-reference.com/cfb/schools/california/2003.html" TargetMode="External"/><Relationship Id="rId182" Type="http://schemas.openxmlformats.org/officeDocument/2006/relationships/hyperlink" Target="http://www.sports-reference.com/cfb/conferences/sec/2003.html" TargetMode="External"/><Relationship Id="rId217" Type="http://schemas.openxmlformats.org/officeDocument/2006/relationships/hyperlink" Target="http://www.sports-reference.com/cfb/schools/fresno-state/2003.html" TargetMode="External"/><Relationship Id="rId6" Type="http://schemas.openxmlformats.org/officeDocument/2006/relationships/hyperlink" Target="http://www.sports-reference.com/cfb/conferences/acc/2003.html" TargetMode="External"/><Relationship Id="rId23" Type="http://schemas.openxmlformats.org/officeDocument/2006/relationships/hyperlink" Target="http://www.sports-reference.com/cfb/schools/missouri/2003.html" TargetMode="External"/><Relationship Id="rId119" Type="http://schemas.openxmlformats.org/officeDocument/2006/relationships/hyperlink" Target="http://www.sports-reference.com/cfb/schools/central-florida/2003.html" TargetMode="External"/><Relationship Id="rId44" Type="http://schemas.openxmlformats.org/officeDocument/2006/relationships/hyperlink" Target="http://www.sports-reference.com/cfb/conferences/big-east/2003.html" TargetMode="External"/><Relationship Id="rId65" Type="http://schemas.openxmlformats.org/officeDocument/2006/relationships/hyperlink" Target="http://www.sports-reference.com/cfb/schools/iowa/2003.html" TargetMode="External"/><Relationship Id="rId86" Type="http://schemas.openxmlformats.org/officeDocument/2006/relationships/hyperlink" Target="http://www.sports-reference.com/cfb/conferences/cusa/2003.html" TargetMode="External"/><Relationship Id="rId130" Type="http://schemas.openxmlformats.org/officeDocument/2006/relationships/hyperlink" Target="http://www.sports-reference.com/cfb/conferences/mac/2003.html" TargetMode="External"/><Relationship Id="rId151" Type="http://schemas.openxmlformats.org/officeDocument/2006/relationships/hyperlink" Target="http://www.sports-reference.com/cfb/schools/nevada-las-vegas/2003.html" TargetMode="External"/><Relationship Id="rId172" Type="http://schemas.openxmlformats.org/officeDocument/2006/relationships/hyperlink" Target="http://www.sports-reference.com/cfb/conferences/pac-10/2003.html" TargetMode="External"/><Relationship Id="rId193" Type="http://schemas.openxmlformats.org/officeDocument/2006/relationships/hyperlink" Target="http://www.sports-reference.com/cfb/schools/arkansas/2003.html" TargetMode="External"/><Relationship Id="rId207" Type="http://schemas.openxmlformats.org/officeDocument/2006/relationships/hyperlink" Target="http://www.sports-reference.com/cfb/schools/utah-state/2003.html" TargetMode="External"/><Relationship Id="rId228" Type="http://schemas.openxmlformats.org/officeDocument/2006/relationships/hyperlink" Target="http://www.sports-reference.com/cfb/conferences/wac/2003.html" TargetMode="External"/><Relationship Id="rId13" Type="http://schemas.openxmlformats.org/officeDocument/2006/relationships/hyperlink" Target="http://www.sports-reference.com/cfb/schools/wake-forest/2003.html" TargetMode="External"/><Relationship Id="rId109" Type="http://schemas.openxmlformats.org/officeDocument/2006/relationships/hyperlink" Target="http://www.sports-reference.com/cfb/schools/notre-dame/2003.html" TargetMode="External"/><Relationship Id="rId34" Type="http://schemas.openxmlformats.org/officeDocument/2006/relationships/hyperlink" Target="http://www.sports-reference.com/cfb/conferences/big-12/2003.html" TargetMode="External"/><Relationship Id="rId55" Type="http://schemas.openxmlformats.org/officeDocument/2006/relationships/hyperlink" Target="http://www.sports-reference.com/cfb/schools/rutgers/2003.html" TargetMode="External"/><Relationship Id="rId76" Type="http://schemas.openxmlformats.org/officeDocument/2006/relationships/hyperlink" Target="http://www.sports-reference.com/cfb/conferences/big-ten/2003.html" TargetMode="External"/><Relationship Id="rId97" Type="http://schemas.openxmlformats.org/officeDocument/2006/relationships/hyperlink" Target="http://www.sports-reference.com/cfb/schools/cincinnati/2003.html" TargetMode="External"/><Relationship Id="rId120" Type="http://schemas.openxmlformats.org/officeDocument/2006/relationships/hyperlink" Target="http://www.sports-reference.com/cfb/conferences/mac/2003.html" TargetMode="External"/><Relationship Id="rId141" Type="http://schemas.openxmlformats.org/officeDocument/2006/relationships/hyperlink" Target="http://www.sports-reference.com/cfb/schools/new-mexico/2003.html" TargetMode="External"/><Relationship Id="rId7" Type="http://schemas.openxmlformats.org/officeDocument/2006/relationships/hyperlink" Target="http://www.sports-reference.com/cfb/schools/north-carolina-state/2003.html" TargetMode="External"/><Relationship Id="rId162" Type="http://schemas.openxmlformats.org/officeDocument/2006/relationships/hyperlink" Target="http://www.sports-reference.com/cfb/conferences/pac-10/2003.html" TargetMode="External"/><Relationship Id="rId183" Type="http://schemas.openxmlformats.org/officeDocument/2006/relationships/hyperlink" Target="http://www.sports-reference.com/cfb/schools/kentucky/2003.html" TargetMode="External"/><Relationship Id="rId218" Type="http://schemas.openxmlformats.org/officeDocument/2006/relationships/hyperlink" Target="http://www.sports-reference.com/cfb/conferences/wac/2003.html" TargetMode="External"/><Relationship Id="rId24" Type="http://schemas.openxmlformats.org/officeDocument/2006/relationships/hyperlink" Target="http://www.sports-reference.com/cfb/conferences/big-12/2003.html" TargetMode="External"/><Relationship Id="rId45" Type="http://schemas.openxmlformats.org/officeDocument/2006/relationships/hyperlink" Target="http://www.sports-reference.com/cfb/schools/west-virginia/2003.html" TargetMode="External"/><Relationship Id="rId66" Type="http://schemas.openxmlformats.org/officeDocument/2006/relationships/hyperlink" Target="http://www.sports-reference.com/cfb/conferences/big-ten/2003.html" TargetMode="External"/><Relationship Id="rId87" Type="http://schemas.openxmlformats.org/officeDocument/2006/relationships/hyperlink" Target="http://www.sports-reference.com/cfb/schools/memphis/2003.html" TargetMode="External"/><Relationship Id="rId110" Type="http://schemas.openxmlformats.org/officeDocument/2006/relationships/hyperlink" Target="http://www.sports-reference.com/cfb/conferences/independent/2003.html" TargetMode="External"/><Relationship Id="rId131" Type="http://schemas.openxmlformats.org/officeDocument/2006/relationships/hyperlink" Target="http://www.sports-reference.com/cfb/schools/western-michigan/2003.html" TargetMode="External"/><Relationship Id="rId152" Type="http://schemas.openxmlformats.org/officeDocument/2006/relationships/hyperlink" Target="http://www.sports-reference.com/cfb/conferences/mwc/2003.html" TargetMode="External"/><Relationship Id="rId173" Type="http://schemas.openxmlformats.org/officeDocument/2006/relationships/hyperlink" Target="http://www.sports-reference.com/cfb/schools/arizona/2003.html" TargetMode="External"/><Relationship Id="rId194" Type="http://schemas.openxmlformats.org/officeDocument/2006/relationships/hyperlink" Target="http://www.sports-reference.com/cfb/conferences/sec/2003.html" TargetMode="External"/><Relationship Id="rId208" Type="http://schemas.openxmlformats.org/officeDocument/2006/relationships/hyperlink" Target="http://www.sports-reference.com/cfb/conferences/sun-belt/2003.html" TargetMode="External"/><Relationship Id="rId229" Type="http://schemas.openxmlformats.org/officeDocument/2006/relationships/hyperlink" Target="http://www.sports-reference.com/cfb/schools/san-jose-state/2003.html" TargetMode="External"/><Relationship Id="rId14" Type="http://schemas.openxmlformats.org/officeDocument/2006/relationships/hyperlink" Target="http://www.sports-reference.com/cfb/conferences/acc/2003.html" TargetMode="External"/><Relationship Id="rId35" Type="http://schemas.openxmlformats.org/officeDocument/2006/relationships/hyperlink" Target="http://www.sports-reference.com/cfb/schools/oklahoma-state/2003.html" TargetMode="External"/><Relationship Id="rId56" Type="http://schemas.openxmlformats.org/officeDocument/2006/relationships/hyperlink" Target="http://www.sports-reference.com/cfb/conferences/big-east/2003.html" TargetMode="External"/><Relationship Id="rId77" Type="http://schemas.openxmlformats.org/officeDocument/2006/relationships/hyperlink" Target="http://www.sports-reference.com/cfb/schools/indiana/2003.html" TargetMode="External"/><Relationship Id="rId100" Type="http://schemas.openxmlformats.org/officeDocument/2006/relationships/hyperlink" Target="http://www.sports-reference.com/cfb/conferences/cusa/2003.html" TargetMode="External"/><Relationship Id="rId8" Type="http://schemas.openxmlformats.org/officeDocument/2006/relationships/hyperlink" Target="http://www.sports-reference.com/cfb/conferences/acc/2003.html" TargetMode="External"/><Relationship Id="rId98" Type="http://schemas.openxmlformats.org/officeDocument/2006/relationships/hyperlink" Target="http://www.sports-reference.com/cfb/conferences/cusa/2003.html" TargetMode="External"/><Relationship Id="rId121" Type="http://schemas.openxmlformats.org/officeDocument/2006/relationships/hyperlink" Target="http://www.sports-reference.com/cfb/schools/ohio/2003.html" TargetMode="External"/><Relationship Id="rId142" Type="http://schemas.openxmlformats.org/officeDocument/2006/relationships/hyperlink" Target="http://www.sports-reference.com/cfb/conferences/mwc/2003.html" TargetMode="External"/><Relationship Id="rId163" Type="http://schemas.openxmlformats.org/officeDocument/2006/relationships/hyperlink" Target="http://www.sports-reference.com/cfb/schools/oregon-state/2003.html" TargetMode="External"/><Relationship Id="rId184" Type="http://schemas.openxmlformats.org/officeDocument/2006/relationships/hyperlink" Target="http://www.sports-reference.com/cfb/conferences/sec/2003.html" TargetMode="External"/><Relationship Id="rId219" Type="http://schemas.openxmlformats.org/officeDocument/2006/relationships/hyperlink" Target="http://www.sports-reference.com/cfb/schools/tulsa/2003.html" TargetMode="External"/><Relationship Id="rId230" Type="http://schemas.openxmlformats.org/officeDocument/2006/relationships/hyperlink" Target="http://www.sports-reference.com/cfb/conferences/wac/2003.html" TargetMode="External"/><Relationship Id="rId25" Type="http://schemas.openxmlformats.org/officeDocument/2006/relationships/hyperlink" Target="http://www.sports-reference.com/cfb/schools/kansas/2003.html" TargetMode="External"/><Relationship Id="rId46" Type="http://schemas.openxmlformats.org/officeDocument/2006/relationships/hyperlink" Target="http://www.sports-reference.com/cfb/conferences/big-east/2003.html" TargetMode="External"/><Relationship Id="rId67" Type="http://schemas.openxmlformats.org/officeDocument/2006/relationships/hyperlink" Target="http://www.sports-reference.com/cfb/schools/minnesota/2003.html" TargetMode="External"/><Relationship Id="rId20" Type="http://schemas.openxmlformats.org/officeDocument/2006/relationships/hyperlink" Target="http://www.sports-reference.com/cfb/conferences/big-12/2003.html" TargetMode="External"/><Relationship Id="rId41" Type="http://schemas.openxmlformats.org/officeDocument/2006/relationships/hyperlink" Target="http://www.sports-reference.com/cfb/schools/baylor/2003.html" TargetMode="External"/><Relationship Id="rId62" Type="http://schemas.openxmlformats.org/officeDocument/2006/relationships/hyperlink" Target="http://www.sports-reference.com/cfb/conferences/big-ten/2003.html" TargetMode="External"/><Relationship Id="rId83" Type="http://schemas.openxmlformats.org/officeDocument/2006/relationships/hyperlink" Target="http://www.sports-reference.com/cfb/schools/texas-christian/2003.html" TargetMode="External"/><Relationship Id="rId88" Type="http://schemas.openxmlformats.org/officeDocument/2006/relationships/hyperlink" Target="http://www.sports-reference.com/cfb/conferences/cusa/2003.html" TargetMode="External"/><Relationship Id="rId111" Type="http://schemas.openxmlformats.org/officeDocument/2006/relationships/hyperlink" Target="http://www.sports-reference.com/cfb/schools/miami-oh/2003.html" TargetMode="External"/><Relationship Id="rId132" Type="http://schemas.openxmlformats.org/officeDocument/2006/relationships/hyperlink" Target="http://www.sports-reference.com/cfb/conferences/mac/2003.html" TargetMode="External"/><Relationship Id="rId153" Type="http://schemas.openxmlformats.org/officeDocument/2006/relationships/hyperlink" Target="http://www.sports-reference.com/cfb/schools/wyoming/2003.html" TargetMode="External"/><Relationship Id="rId174" Type="http://schemas.openxmlformats.org/officeDocument/2006/relationships/hyperlink" Target="http://www.sports-reference.com/cfb/conferences/pac-10/2003.html" TargetMode="External"/><Relationship Id="rId179" Type="http://schemas.openxmlformats.org/officeDocument/2006/relationships/hyperlink" Target="http://www.sports-reference.com/cfb/schools/florida/2003.html" TargetMode="External"/><Relationship Id="rId195" Type="http://schemas.openxmlformats.org/officeDocument/2006/relationships/hyperlink" Target="http://www.sports-reference.com/cfb/schools/alabama/2003.html" TargetMode="External"/><Relationship Id="rId209" Type="http://schemas.openxmlformats.org/officeDocument/2006/relationships/hyperlink" Target="http://www.sports-reference.com/cfb/schools/idaho/2003.html" TargetMode="External"/><Relationship Id="rId190" Type="http://schemas.openxmlformats.org/officeDocument/2006/relationships/hyperlink" Target="http://www.sports-reference.com/cfb/conferences/sec/2003.html" TargetMode="External"/><Relationship Id="rId204" Type="http://schemas.openxmlformats.org/officeDocument/2006/relationships/hyperlink" Target="http://www.sports-reference.com/cfb/conferences/sun-belt/2003.html" TargetMode="External"/><Relationship Id="rId220" Type="http://schemas.openxmlformats.org/officeDocument/2006/relationships/hyperlink" Target="http://www.sports-reference.com/cfb/conferences/wac/2003.html" TargetMode="External"/><Relationship Id="rId225" Type="http://schemas.openxmlformats.org/officeDocument/2006/relationships/hyperlink" Target="http://www.sports-reference.com/cfb/schools/nevada/2003.html" TargetMode="External"/><Relationship Id="rId15" Type="http://schemas.openxmlformats.org/officeDocument/2006/relationships/hyperlink" Target="http://www.sports-reference.com/cfb/schools/duke/2003.html" TargetMode="External"/><Relationship Id="rId36" Type="http://schemas.openxmlformats.org/officeDocument/2006/relationships/hyperlink" Target="http://www.sports-reference.com/cfb/conferences/big-12/2003.html" TargetMode="External"/><Relationship Id="rId57" Type="http://schemas.openxmlformats.org/officeDocument/2006/relationships/hyperlink" Target="http://www.sports-reference.com/cfb/schools/temple/2003.html" TargetMode="External"/><Relationship Id="rId106" Type="http://schemas.openxmlformats.org/officeDocument/2006/relationships/hyperlink" Target="http://www.sports-reference.com/cfb/conferences/independent/2003.html" TargetMode="External"/><Relationship Id="rId127" Type="http://schemas.openxmlformats.org/officeDocument/2006/relationships/hyperlink" Target="http://www.sports-reference.com/cfb/schools/northern-illinois/2003.html" TargetMode="External"/><Relationship Id="rId10" Type="http://schemas.openxmlformats.org/officeDocument/2006/relationships/hyperlink" Target="http://www.sports-reference.com/cfb/conferences/acc/2003.html" TargetMode="External"/><Relationship Id="rId31" Type="http://schemas.openxmlformats.org/officeDocument/2006/relationships/hyperlink" Target="http://www.sports-reference.com/cfb/schools/oklahoma/2003.html" TargetMode="External"/><Relationship Id="rId52" Type="http://schemas.openxmlformats.org/officeDocument/2006/relationships/hyperlink" Target="http://www.sports-reference.com/cfb/conferences/big-east/2003.html" TargetMode="External"/><Relationship Id="rId73" Type="http://schemas.openxmlformats.org/officeDocument/2006/relationships/hyperlink" Target="http://www.sports-reference.com/cfb/schools/northwestern/2003.html" TargetMode="External"/><Relationship Id="rId78" Type="http://schemas.openxmlformats.org/officeDocument/2006/relationships/hyperlink" Target="http://www.sports-reference.com/cfb/conferences/big-ten/2003.html" TargetMode="External"/><Relationship Id="rId94" Type="http://schemas.openxmlformats.org/officeDocument/2006/relationships/hyperlink" Target="http://www.sports-reference.com/cfb/conferences/cusa/2003.html" TargetMode="External"/><Relationship Id="rId99" Type="http://schemas.openxmlformats.org/officeDocument/2006/relationships/hyperlink" Target="http://www.sports-reference.com/cfb/schools/east-carolina/2003.html" TargetMode="External"/><Relationship Id="rId101" Type="http://schemas.openxmlformats.org/officeDocument/2006/relationships/hyperlink" Target="http://www.sports-reference.com/cfb/schools/army/2003.html" TargetMode="External"/><Relationship Id="rId122" Type="http://schemas.openxmlformats.org/officeDocument/2006/relationships/hyperlink" Target="http://www.sports-reference.com/cfb/conferences/mac/2003.html" TargetMode="External"/><Relationship Id="rId143" Type="http://schemas.openxmlformats.org/officeDocument/2006/relationships/hyperlink" Target="http://www.sports-reference.com/cfb/schools/colorado-state/2003.html" TargetMode="External"/><Relationship Id="rId148" Type="http://schemas.openxmlformats.org/officeDocument/2006/relationships/hyperlink" Target="http://www.sports-reference.com/cfb/conferences/mwc/2003.html" TargetMode="External"/><Relationship Id="rId164" Type="http://schemas.openxmlformats.org/officeDocument/2006/relationships/hyperlink" Target="http://www.sports-reference.com/cfb/conferences/pac-10/2003.html" TargetMode="External"/><Relationship Id="rId169" Type="http://schemas.openxmlformats.org/officeDocument/2006/relationships/hyperlink" Target="http://www.sports-reference.com/cfb/schools/arizona-state/2003.html" TargetMode="External"/><Relationship Id="rId185" Type="http://schemas.openxmlformats.org/officeDocument/2006/relationships/hyperlink" Target="http://www.sports-reference.com/cfb/schools/vanderbilt/2003.html" TargetMode="External"/><Relationship Id="rId4" Type="http://schemas.openxmlformats.org/officeDocument/2006/relationships/hyperlink" Target="http://www.sports-reference.com/cfb/conferences/acc/2003.html" TargetMode="External"/><Relationship Id="rId9" Type="http://schemas.openxmlformats.org/officeDocument/2006/relationships/hyperlink" Target="http://www.sports-reference.com/cfb/schools/virginia/2003.html" TargetMode="External"/><Relationship Id="rId180" Type="http://schemas.openxmlformats.org/officeDocument/2006/relationships/hyperlink" Target="http://www.sports-reference.com/cfb/conferences/sec/2003.html" TargetMode="External"/><Relationship Id="rId210" Type="http://schemas.openxmlformats.org/officeDocument/2006/relationships/hyperlink" Target="http://www.sports-reference.com/cfb/conferences/sun-belt/2003.html" TargetMode="External"/><Relationship Id="rId215" Type="http://schemas.openxmlformats.org/officeDocument/2006/relationships/hyperlink" Target="http://www.sports-reference.com/cfb/schools/boise-state/2003.html" TargetMode="External"/><Relationship Id="rId26" Type="http://schemas.openxmlformats.org/officeDocument/2006/relationships/hyperlink" Target="http://www.sports-reference.com/cfb/conferences/big-12/2003.html" TargetMode="External"/><Relationship Id="rId231" Type="http://schemas.openxmlformats.org/officeDocument/2006/relationships/hyperlink" Target="http://www.sports-reference.com/cfb/schools/texas-el-paso/2003.html" TargetMode="External"/><Relationship Id="rId47" Type="http://schemas.openxmlformats.org/officeDocument/2006/relationships/hyperlink" Target="http://www.sports-reference.com/cfb/schools/pittsburgh/2003.html" TargetMode="External"/><Relationship Id="rId68" Type="http://schemas.openxmlformats.org/officeDocument/2006/relationships/hyperlink" Target="http://www.sports-reference.com/cfb/conferences/big-ten/2003.html" TargetMode="External"/><Relationship Id="rId89" Type="http://schemas.openxmlformats.org/officeDocument/2006/relationships/hyperlink" Target="http://www.sports-reference.com/cfb/schools/south-florida/2003.html" TargetMode="External"/><Relationship Id="rId112" Type="http://schemas.openxmlformats.org/officeDocument/2006/relationships/hyperlink" Target="http://www.sports-reference.com/cfb/conferences/mac/2003.html" TargetMode="External"/><Relationship Id="rId133" Type="http://schemas.openxmlformats.org/officeDocument/2006/relationships/hyperlink" Target="http://www.sports-reference.com/cfb/schools/ball-state/2003.html" TargetMode="External"/><Relationship Id="rId154" Type="http://schemas.openxmlformats.org/officeDocument/2006/relationships/hyperlink" Target="http://www.sports-reference.com/cfb/conferences/mwc/2003.html" TargetMode="External"/><Relationship Id="rId175" Type="http://schemas.openxmlformats.org/officeDocument/2006/relationships/hyperlink" Target="http://www.sports-reference.com/cfb/schools/georgia/2003.html" TargetMode="External"/><Relationship Id="rId196" Type="http://schemas.openxmlformats.org/officeDocument/2006/relationships/hyperlink" Target="http://www.sports-reference.com/cfb/conferences/sec/2003.html" TargetMode="External"/><Relationship Id="rId200" Type="http://schemas.openxmlformats.org/officeDocument/2006/relationships/hyperlink" Target="http://www.sports-reference.com/cfb/conferences/sun-belt/2003.html" TargetMode="External"/><Relationship Id="rId16" Type="http://schemas.openxmlformats.org/officeDocument/2006/relationships/hyperlink" Target="http://www.sports-reference.com/cfb/conferences/acc/2003.html" TargetMode="External"/><Relationship Id="rId221" Type="http://schemas.openxmlformats.org/officeDocument/2006/relationships/hyperlink" Target="http://www.sports-reference.com/cfb/schools/hawaii/2003.html" TargetMode="External"/><Relationship Id="rId37" Type="http://schemas.openxmlformats.org/officeDocument/2006/relationships/hyperlink" Target="http://www.sports-reference.com/cfb/schools/texas-tech/2003.html" TargetMode="External"/><Relationship Id="rId58" Type="http://schemas.openxmlformats.org/officeDocument/2006/relationships/hyperlink" Target="http://www.sports-reference.com/cfb/conferences/big-east/2003.html" TargetMode="External"/><Relationship Id="rId79" Type="http://schemas.openxmlformats.org/officeDocument/2006/relationships/hyperlink" Target="http://www.sports-reference.com/cfb/schools/illinois/2003.html" TargetMode="External"/><Relationship Id="rId102" Type="http://schemas.openxmlformats.org/officeDocument/2006/relationships/hyperlink" Target="http://www.sports-reference.com/cfb/conferences/cusa/2003.html" TargetMode="External"/><Relationship Id="rId123" Type="http://schemas.openxmlformats.org/officeDocument/2006/relationships/hyperlink" Target="http://www.sports-reference.com/cfb/schools/buffalo/2003.html" TargetMode="External"/><Relationship Id="rId144" Type="http://schemas.openxmlformats.org/officeDocument/2006/relationships/hyperlink" Target="http://www.sports-reference.com/cfb/conferences/mwc/2003.html" TargetMode="External"/><Relationship Id="rId90" Type="http://schemas.openxmlformats.org/officeDocument/2006/relationships/hyperlink" Target="http://www.sports-reference.com/cfb/conferences/cusa/2003.html" TargetMode="External"/><Relationship Id="rId165" Type="http://schemas.openxmlformats.org/officeDocument/2006/relationships/hyperlink" Target="http://www.sports-reference.com/cfb/schools/washington/2003.html" TargetMode="External"/><Relationship Id="rId186" Type="http://schemas.openxmlformats.org/officeDocument/2006/relationships/hyperlink" Target="http://www.sports-reference.com/cfb/conferences/sec/2003.html" TargetMode="External"/><Relationship Id="rId211" Type="http://schemas.openxmlformats.org/officeDocument/2006/relationships/hyperlink" Target="http://www.sports-reference.com/cfb/schools/new-mexico-state/2003.html" TargetMode="External"/><Relationship Id="rId232" Type="http://schemas.openxmlformats.org/officeDocument/2006/relationships/hyperlink" Target="http://www.sports-reference.com/cfb/conferences/wac/2003.html" TargetMode="External"/><Relationship Id="rId27" Type="http://schemas.openxmlformats.org/officeDocument/2006/relationships/hyperlink" Target="http://www.sports-reference.com/cfb/schools/colorado/2003.html" TargetMode="External"/><Relationship Id="rId48" Type="http://schemas.openxmlformats.org/officeDocument/2006/relationships/hyperlink" Target="http://www.sports-reference.com/cfb/conferences/big-east/2003.html" TargetMode="External"/><Relationship Id="rId69" Type="http://schemas.openxmlformats.org/officeDocument/2006/relationships/hyperlink" Target="http://www.sports-reference.com/cfb/schools/michigan-state/2003.html" TargetMode="External"/><Relationship Id="rId113" Type="http://schemas.openxmlformats.org/officeDocument/2006/relationships/hyperlink" Target="http://www.sports-reference.com/cfb/schools/marshall/2003.html" TargetMode="External"/><Relationship Id="rId134" Type="http://schemas.openxmlformats.org/officeDocument/2006/relationships/hyperlink" Target="http://www.sports-reference.com/cfb/conferences/mac/2003.html" TargetMode="External"/><Relationship Id="rId80" Type="http://schemas.openxmlformats.org/officeDocument/2006/relationships/hyperlink" Target="http://www.sports-reference.com/cfb/conferences/big-ten/2003.html" TargetMode="External"/><Relationship Id="rId155" Type="http://schemas.openxmlformats.org/officeDocument/2006/relationships/hyperlink" Target="http://www.sports-reference.com/cfb/schools/southern-california/2003.html" TargetMode="External"/><Relationship Id="rId176" Type="http://schemas.openxmlformats.org/officeDocument/2006/relationships/hyperlink" Target="http://www.sports-reference.com/cfb/conferences/sec/2003.html" TargetMode="External"/><Relationship Id="rId197" Type="http://schemas.openxmlformats.org/officeDocument/2006/relationships/hyperlink" Target="http://www.sports-reference.com/cfb/schools/mississippi-state/2003.html" TargetMode="External"/><Relationship Id="rId201" Type="http://schemas.openxmlformats.org/officeDocument/2006/relationships/hyperlink" Target="http://www.sports-reference.com/cfb/schools/louisiana-lafayette/2003.html" TargetMode="External"/><Relationship Id="rId222" Type="http://schemas.openxmlformats.org/officeDocument/2006/relationships/hyperlink" Target="http://www.sports-reference.com/cfb/conferences/wac/2003.html" TargetMode="External"/><Relationship Id="rId17" Type="http://schemas.openxmlformats.org/officeDocument/2006/relationships/hyperlink" Target="http://www.sports-reference.com/cfb/schools/north-carolina/2003.html" TargetMode="External"/><Relationship Id="rId38" Type="http://schemas.openxmlformats.org/officeDocument/2006/relationships/hyperlink" Target="http://www.sports-reference.com/cfb/conferences/big-12/2003.html" TargetMode="External"/><Relationship Id="rId59" Type="http://schemas.openxmlformats.org/officeDocument/2006/relationships/hyperlink" Target="http://www.sports-reference.com/cfb/schools/michigan/2003.html" TargetMode="External"/><Relationship Id="rId103" Type="http://schemas.openxmlformats.org/officeDocument/2006/relationships/hyperlink" Target="http://www.sports-reference.com/cfb/schools/connecticut/2003.html" TargetMode="External"/><Relationship Id="rId124" Type="http://schemas.openxmlformats.org/officeDocument/2006/relationships/hyperlink" Target="http://www.sports-reference.com/cfb/conferences/mac/2003.html" TargetMode="External"/><Relationship Id="rId70" Type="http://schemas.openxmlformats.org/officeDocument/2006/relationships/hyperlink" Target="http://www.sports-reference.com/cfb/conferences/big-ten/2003.html" TargetMode="External"/><Relationship Id="rId91" Type="http://schemas.openxmlformats.org/officeDocument/2006/relationships/hyperlink" Target="http://www.sports-reference.com/cfb/schools/houston/2003.html" TargetMode="External"/><Relationship Id="rId145" Type="http://schemas.openxmlformats.org/officeDocument/2006/relationships/hyperlink" Target="http://www.sports-reference.com/cfb/schools/air-force/2003.html" TargetMode="External"/><Relationship Id="rId166" Type="http://schemas.openxmlformats.org/officeDocument/2006/relationships/hyperlink" Target="http://www.sports-reference.com/cfb/conferences/pac-10/2003.html" TargetMode="External"/><Relationship Id="rId187" Type="http://schemas.openxmlformats.org/officeDocument/2006/relationships/hyperlink" Target="http://www.sports-reference.com/cfb/schools/louisiana-state/2003.html" TargetMode="External"/><Relationship Id="rId1" Type="http://schemas.openxmlformats.org/officeDocument/2006/relationships/hyperlink" Target="http://www.sports-reference.com/cfb/schools/florida-state/2003.html" TargetMode="External"/><Relationship Id="rId212" Type="http://schemas.openxmlformats.org/officeDocument/2006/relationships/hyperlink" Target="http://www.sports-reference.com/cfb/conferences/sun-belt/2003.html" TargetMode="External"/><Relationship Id="rId233" Type="http://schemas.openxmlformats.org/officeDocument/2006/relationships/hyperlink" Target="http://www.sports-reference.com/cfb/schools/southern-methodist/2003.html" TargetMode="External"/><Relationship Id="rId28" Type="http://schemas.openxmlformats.org/officeDocument/2006/relationships/hyperlink" Target="http://www.sports-reference.com/cfb/conferences/big-12/2003.html" TargetMode="External"/><Relationship Id="rId49" Type="http://schemas.openxmlformats.org/officeDocument/2006/relationships/hyperlink" Target="http://www.sports-reference.com/cfb/schools/virginia-tech/2003.html" TargetMode="External"/><Relationship Id="rId114" Type="http://schemas.openxmlformats.org/officeDocument/2006/relationships/hyperlink" Target="http://www.sports-reference.com/cfb/conferences/mac/2003.html" TargetMode="External"/><Relationship Id="rId60" Type="http://schemas.openxmlformats.org/officeDocument/2006/relationships/hyperlink" Target="http://www.sports-reference.com/cfb/conferences/big-ten/2003.html" TargetMode="External"/><Relationship Id="rId81" Type="http://schemas.openxmlformats.org/officeDocument/2006/relationships/hyperlink" Target="http://www.sports-reference.com/cfb/schools/southern-mississippi/2003.html" TargetMode="External"/><Relationship Id="rId135" Type="http://schemas.openxmlformats.org/officeDocument/2006/relationships/hyperlink" Target="http://www.sports-reference.com/cfb/schools/eastern-michigan/2003.html" TargetMode="External"/><Relationship Id="rId156" Type="http://schemas.openxmlformats.org/officeDocument/2006/relationships/hyperlink" Target="http://www.sports-reference.com/cfb/conferences/pac-10/2003.html" TargetMode="External"/><Relationship Id="rId177" Type="http://schemas.openxmlformats.org/officeDocument/2006/relationships/hyperlink" Target="http://www.sports-reference.com/cfb/schools/tennessee/2003.html" TargetMode="External"/><Relationship Id="rId198" Type="http://schemas.openxmlformats.org/officeDocument/2006/relationships/hyperlink" Target="http://www.sports-reference.com/cfb/conferences/sec/2003.html" TargetMode="External"/><Relationship Id="rId202" Type="http://schemas.openxmlformats.org/officeDocument/2006/relationships/hyperlink" Target="http://www.sports-reference.com/cfb/conferences/sun-belt/2003.html" TargetMode="External"/><Relationship Id="rId223" Type="http://schemas.openxmlformats.org/officeDocument/2006/relationships/hyperlink" Target="http://www.sports-reference.com/cfb/schools/rice/2003.html" TargetMode="External"/><Relationship Id="rId18" Type="http://schemas.openxmlformats.org/officeDocument/2006/relationships/hyperlink" Target="http://www.sports-reference.com/cfb/conferences/acc/2003.html" TargetMode="External"/><Relationship Id="rId39" Type="http://schemas.openxmlformats.org/officeDocument/2006/relationships/hyperlink" Target="http://www.sports-reference.com/cfb/schools/texas-am/2003.html" TargetMode="External"/><Relationship Id="rId50" Type="http://schemas.openxmlformats.org/officeDocument/2006/relationships/hyperlink" Target="http://www.sports-reference.com/cfb/conferences/big-east/2003.html" TargetMode="External"/><Relationship Id="rId104" Type="http://schemas.openxmlformats.org/officeDocument/2006/relationships/hyperlink" Target="http://www.sports-reference.com/cfb/conferences/independent/2003.html" TargetMode="External"/><Relationship Id="rId125" Type="http://schemas.openxmlformats.org/officeDocument/2006/relationships/hyperlink" Target="http://www.sports-reference.com/cfb/schools/bowling-green-state/2003.html" TargetMode="External"/><Relationship Id="rId146" Type="http://schemas.openxmlformats.org/officeDocument/2006/relationships/hyperlink" Target="http://www.sports-reference.com/cfb/conferences/mwc/2003.html" TargetMode="External"/><Relationship Id="rId167" Type="http://schemas.openxmlformats.org/officeDocument/2006/relationships/hyperlink" Target="http://www.sports-reference.com/cfb/schools/ucla/2003.html" TargetMode="External"/><Relationship Id="rId188" Type="http://schemas.openxmlformats.org/officeDocument/2006/relationships/hyperlink" Target="http://www.sports-reference.com/cfb/conferences/sec/2003.html" TargetMode="External"/><Relationship Id="rId71" Type="http://schemas.openxmlformats.org/officeDocument/2006/relationships/hyperlink" Target="http://www.sports-reference.com/cfb/schools/wisconsin/2003.html" TargetMode="External"/><Relationship Id="rId92" Type="http://schemas.openxmlformats.org/officeDocument/2006/relationships/hyperlink" Target="http://www.sports-reference.com/cfb/conferences/cusa/2003.html" TargetMode="External"/><Relationship Id="rId213" Type="http://schemas.openxmlformats.org/officeDocument/2006/relationships/hyperlink" Target="http://www.sports-reference.com/cfb/schools/louisiana-monroe/2003.html" TargetMode="External"/><Relationship Id="rId234" Type="http://schemas.openxmlformats.org/officeDocument/2006/relationships/hyperlink" Target="http://www.sports-reference.com/cfb/conferences/wac/2003.html" TargetMode="External"/><Relationship Id="rId2" Type="http://schemas.openxmlformats.org/officeDocument/2006/relationships/hyperlink" Target="http://www.sports-reference.com/cfb/conferences/acc/2003.html" TargetMode="External"/><Relationship Id="rId29" Type="http://schemas.openxmlformats.org/officeDocument/2006/relationships/hyperlink" Target="http://www.sports-reference.com/cfb/schools/iowa-state/2003.html" TargetMode="External"/><Relationship Id="rId40" Type="http://schemas.openxmlformats.org/officeDocument/2006/relationships/hyperlink" Target="http://www.sports-reference.com/cfb/conferences/big-12/2003.html" TargetMode="External"/><Relationship Id="rId115" Type="http://schemas.openxmlformats.org/officeDocument/2006/relationships/hyperlink" Target="http://www.sports-reference.com/cfb/schools/akron/2003.html" TargetMode="External"/><Relationship Id="rId136" Type="http://schemas.openxmlformats.org/officeDocument/2006/relationships/hyperlink" Target="http://www.sports-reference.com/cfb/conferences/mac/2003.html" TargetMode="External"/><Relationship Id="rId157" Type="http://schemas.openxmlformats.org/officeDocument/2006/relationships/hyperlink" Target="http://www.sports-reference.com/cfb/schools/washington-state/2003.html" TargetMode="External"/><Relationship Id="rId178" Type="http://schemas.openxmlformats.org/officeDocument/2006/relationships/hyperlink" Target="http://www.sports-reference.com/cfb/conferences/sec/2003.html" TargetMode="External"/><Relationship Id="rId61" Type="http://schemas.openxmlformats.org/officeDocument/2006/relationships/hyperlink" Target="http://www.sports-reference.com/cfb/schools/ohio-state/2003.html" TargetMode="External"/><Relationship Id="rId82" Type="http://schemas.openxmlformats.org/officeDocument/2006/relationships/hyperlink" Target="http://www.sports-reference.com/cfb/conferences/cusa/2003.html" TargetMode="External"/><Relationship Id="rId199" Type="http://schemas.openxmlformats.org/officeDocument/2006/relationships/hyperlink" Target="http://www.sports-reference.com/cfb/schools/north-texas/2003.html" TargetMode="External"/><Relationship Id="rId203" Type="http://schemas.openxmlformats.org/officeDocument/2006/relationships/hyperlink" Target="http://www.sports-reference.com/cfb/schools/arkansas-state/2003.html" TargetMode="External"/><Relationship Id="rId19" Type="http://schemas.openxmlformats.org/officeDocument/2006/relationships/hyperlink" Target="http://www.sports-reference.com/cfb/schools/kansas-state/2003.html" TargetMode="External"/><Relationship Id="rId224" Type="http://schemas.openxmlformats.org/officeDocument/2006/relationships/hyperlink" Target="http://www.sports-reference.com/cfb/conferences/wac/2003.html" TargetMode="External"/><Relationship Id="rId30" Type="http://schemas.openxmlformats.org/officeDocument/2006/relationships/hyperlink" Target="http://www.sports-reference.com/cfb/conferences/big-12/2003.html" TargetMode="External"/><Relationship Id="rId105" Type="http://schemas.openxmlformats.org/officeDocument/2006/relationships/hyperlink" Target="http://www.sports-reference.com/cfb/schools/navy/2003.html" TargetMode="External"/><Relationship Id="rId126" Type="http://schemas.openxmlformats.org/officeDocument/2006/relationships/hyperlink" Target="http://www.sports-reference.com/cfb/conferences/mac/2003.html" TargetMode="External"/><Relationship Id="rId147" Type="http://schemas.openxmlformats.org/officeDocument/2006/relationships/hyperlink" Target="http://www.sports-reference.com/cfb/schools/san-diego-state/2003.html" TargetMode="External"/><Relationship Id="rId168" Type="http://schemas.openxmlformats.org/officeDocument/2006/relationships/hyperlink" Target="http://www.sports-reference.com/cfb/conferences/pac-10/2003.html" TargetMode="External"/><Relationship Id="rId51" Type="http://schemas.openxmlformats.org/officeDocument/2006/relationships/hyperlink" Target="http://www.sports-reference.com/cfb/schools/boston-college/2003.html" TargetMode="External"/><Relationship Id="rId72" Type="http://schemas.openxmlformats.org/officeDocument/2006/relationships/hyperlink" Target="http://www.sports-reference.com/cfb/conferences/big-ten/2003.html" TargetMode="External"/><Relationship Id="rId93" Type="http://schemas.openxmlformats.org/officeDocument/2006/relationships/hyperlink" Target="http://www.sports-reference.com/cfb/schools/alabama-birmingham/2003.html" TargetMode="External"/><Relationship Id="rId189" Type="http://schemas.openxmlformats.org/officeDocument/2006/relationships/hyperlink" Target="http://www.sports-reference.com/cfb/schools/mississippi/2003.html" TargetMode="External"/><Relationship Id="rId3" Type="http://schemas.openxmlformats.org/officeDocument/2006/relationships/hyperlink" Target="http://www.sports-reference.com/cfb/schools/maryland/2003.html" TargetMode="External"/><Relationship Id="rId214" Type="http://schemas.openxmlformats.org/officeDocument/2006/relationships/hyperlink" Target="http://www.sports-reference.com/cfb/conferences/sun-belt/2003.html" TargetMode="External"/><Relationship Id="rId116" Type="http://schemas.openxmlformats.org/officeDocument/2006/relationships/hyperlink" Target="http://www.sports-reference.com/cfb/conferences/mac/2003.html" TargetMode="External"/><Relationship Id="rId137" Type="http://schemas.openxmlformats.org/officeDocument/2006/relationships/hyperlink" Target="http://www.sports-reference.com/cfb/schools/central-michigan/2003.html" TargetMode="External"/><Relationship Id="rId158" Type="http://schemas.openxmlformats.org/officeDocument/2006/relationships/hyperlink" Target="http://www.sports-reference.com/cfb/conferences/pac-10/2003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89"/>
  <sheetViews>
    <sheetView workbookViewId="0">
      <pane ySplit="1" topLeftCell="A1581" activePane="bottomLeft" state="frozen"/>
      <selection pane="bottomLeft" activeCell="F1591" sqref="F1591"/>
    </sheetView>
  </sheetViews>
  <sheetFormatPr defaultRowHeight="15"/>
  <cols>
    <col min="2" max="2" width="8" bestFit="1" customWidth="1"/>
    <col min="3" max="3" width="8.28515625" customWidth="1"/>
    <col min="4" max="4" width="14.42578125" customWidth="1"/>
    <col min="5" max="5" width="5.42578125" bestFit="1" customWidth="1"/>
    <col min="6" max="8" width="6.7109375" bestFit="1" customWidth="1"/>
    <col min="9" max="9" width="8.42578125" bestFit="1" customWidth="1"/>
    <col min="10" max="10" width="8.28515625" style="14" bestFit="1" customWidth="1"/>
    <col min="11" max="11" width="16.140625" bestFit="1" customWidth="1"/>
  </cols>
  <sheetData>
    <row r="1" spans="1:13">
      <c r="A1" t="s">
        <v>110</v>
      </c>
      <c r="B1" t="s">
        <v>101</v>
      </c>
      <c r="C1" t="s">
        <v>102</v>
      </c>
      <c r="D1" t="s">
        <v>103</v>
      </c>
      <c r="E1" t="s">
        <v>104</v>
      </c>
      <c r="F1" t="s">
        <v>105</v>
      </c>
      <c r="G1" t="s">
        <v>106</v>
      </c>
      <c r="H1" t="s">
        <v>107</v>
      </c>
      <c r="I1" t="s">
        <v>213</v>
      </c>
      <c r="J1" s="14" t="s">
        <v>108</v>
      </c>
      <c r="K1" t="s">
        <v>109</v>
      </c>
      <c r="L1" t="s">
        <v>137</v>
      </c>
      <c r="M1" t="s">
        <v>215</v>
      </c>
    </row>
    <row r="2" spans="1:13" ht="15.75" thickBot="1">
      <c r="A2">
        <v>2016</v>
      </c>
      <c r="B2" s="2" t="s">
        <v>0</v>
      </c>
      <c r="C2" s="3"/>
      <c r="D2" s="4" t="s">
        <v>1</v>
      </c>
      <c r="E2" s="2">
        <v>24</v>
      </c>
      <c r="F2" s="2">
        <v>5</v>
      </c>
      <c r="G2" s="2">
        <v>10</v>
      </c>
      <c r="H2" s="2">
        <v>9</v>
      </c>
      <c r="I2" s="2">
        <f>E2-F2-G2-H2</f>
        <v>0</v>
      </c>
      <c r="J2" s="15">
        <v>3.83</v>
      </c>
      <c r="K2" s="2">
        <v>2885</v>
      </c>
      <c r="L2">
        <f>SUMIFS('Wins by Year'!E:E,'Wins by Year'!A:A,Recruits!A2,'Wins by Year'!C:C,Recruits!D2)</f>
        <v>14</v>
      </c>
      <c r="M2" s="13">
        <f>(SUMIFS(J:J,A:A,A2,D:D,D2)+SUMIFS(J:J,A:A,(A2-1),D:D,D2)+SUMIFS(J:J,A:A,(A2-2),D:D,D2))/3</f>
        <v>3.8766666666666665</v>
      </c>
    </row>
    <row r="3" spans="1:13" ht="16.5" thickTop="1" thickBot="1">
      <c r="A3">
        <v>2016</v>
      </c>
      <c r="B3" s="2">
        <v>2</v>
      </c>
      <c r="C3" s="3"/>
      <c r="D3" s="4" t="s">
        <v>2</v>
      </c>
      <c r="E3" s="2">
        <v>25</v>
      </c>
      <c r="F3" s="2">
        <v>1</v>
      </c>
      <c r="G3" s="2">
        <v>18</v>
      </c>
      <c r="H3" s="2">
        <v>4</v>
      </c>
      <c r="I3" s="2">
        <f t="shared" ref="I3:I66" si="0">E3-F3-G3-H3</f>
        <v>2</v>
      </c>
      <c r="J3" s="15">
        <v>3.72</v>
      </c>
      <c r="K3" s="2">
        <v>2816</v>
      </c>
      <c r="L3">
        <f>SUMIFS('Wins by Year'!E:E,'Wins by Year'!A:A,Recruits!A3,'Wins by Year'!C:C,Recruits!D3)</f>
        <v>10</v>
      </c>
      <c r="M3" s="13">
        <f t="shared" ref="M3:M66" si="1">(SUMIFS(J:J,A:A,A3,D:D,D3)+SUMIFS(J:J,A:A,(A3-1),D:D,D3)+SUMIFS(J:J,A:A,(A3-2),D:D,D3))/3</f>
        <v>3.77</v>
      </c>
    </row>
    <row r="4" spans="1:13" ht="16.5" thickTop="1" thickBot="1">
      <c r="A4">
        <v>2016</v>
      </c>
      <c r="B4" s="2">
        <v>3</v>
      </c>
      <c r="C4" s="3"/>
      <c r="D4" s="4" t="s">
        <v>3</v>
      </c>
      <c r="E4" s="2">
        <v>25</v>
      </c>
      <c r="F4" s="2">
        <v>2</v>
      </c>
      <c r="G4" s="2">
        <v>15</v>
      </c>
      <c r="H4" s="2">
        <v>8</v>
      </c>
      <c r="I4" s="2">
        <f t="shared" si="0"/>
        <v>0</v>
      </c>
      <c r="J4" s="15">
        <v>3.76</v>
      </c>
      <c r="K4" s="2">
        <v>2704</v>
      </c>
      <c r="L4">
        <f>SUMIFS('Wins by Year'!E:E,'Wins by Year'!A:A,Recruits!A4,'Wins by Year'!C:C,Recruits!D4)</f>
        <v>11</v>
      </c>
      <c r="M4" s="13">
        <f t="shared" si="1"/>
        <v>3.66</v>
      </c>
    </row>
    <row r="5" spans="1:13" ht="16.5" thickTop="1" thickBot="1">
      <c r="A5">
        <v>2016</v>
      </c>
      <c r="B5" s="2">
        <v>4</v>
      </c>
      <c r="C5" s="3"/>
      <c r="D5" s="4" t="s">
        <v>4</v>
      </c>
      <c r="E5" s="2">
        <v>29</v>
      </c>
      <c r="F5" s="2">
        <v>1</v>
      </c>
      <c r="G5" s="2">
        <v>15</v>
      </c>
      <c r="H5" s="2">
        <v>13</v>
      </c>
      <c r="I5" s="2">
        <f t="shared" si="0"/>
        <v>0</v>
      </c>
      <c r="J5" s="15">
        <v>3.59</v>
      </c>
      <c r="K5" s="2">
        <v>2603</v>
      </c>
      <c r="L5">
        <f>SUMIFS('Wins by Year'!E:E,'Wins by Year'!A:A,Recruits!A5,'Wins by Year'!C:C,Recruits!D5)</f>
        <v>10</v>
      </c>
      <c r="M5" s="13">
        <f t="shared" si="1"/>
        <v>3.44</v>
      </c>
    </row>
    <row r="6" spans="1:13" ht="16.5" thickTop="1" thickBot="1">
      <c r="A6">
        <v>2016</v>
      </c>
      <c r="B6" s="2">
        <v>5</v>
      </c>
      <c r="C6" s="3"/>
      <c r="D6" s="4" t="s">
        <v>5</v>
      </c>
      <c r="E6" s="2">
        <v>24</v>
      </c>
      <c r="F6" s="2">
        <v>0</v>
      </c>
      <c r="G6" s="2">
        <v>15</v>
      </c>
      <c r="H6" s="2">
        <v>7</v>
      </c>
      <c r="I6" s="2">
        <f t="shared" si="0"/>
        <v>2</v>
      </c>
      <c r="J6" s="15">
        <v>3.54</v>
      </c>
      <c r="K6" s="2">
        <v>2545</v>
      </c>
      <c r="L6">
        <f>SUMIFS('Wins by Year'!E:E,'Wins by Year'!A:A,Recruits!A6,'Wins by Year'!C:C,Recruits!D6)</f>
        <v>8</v>
      </c>
      <c r="M6" s="13">
        <f t="shared" si="1"/>
        <v>3.5666666666666669</v>
      </c>
    </row>
    <row r="7" spans="1:13" ht="16.5" thickTop="1" thickBot="1">
      <c r="A7">
        <v>2016</v>
      </c>
      <c r="B7" s="2">
        <v>6</v>
      </c>
      <c r="C7" s="3"/>
      <c r="D7" s="4" t="s">
        <v>6</v>
      </c>
      <c r="E7" s="2">
        <v>22</v>
      </c>
      <c r="F7" s="2">
        <v>3</v>
      </c>
      <c r="G7" s="2">
        <v>10</v>
      </c>
      <c r="H7" s="2">
        <v>6</v>
      </c>
      <c r="I7" s="2">
        <f t="shared" si="0"/>
        <v>3</v>
      </c>
      <c r="J7" s="15">
        <v>3.59</v>
      </c>
      <c r="K7" s="2">
        <v>2530</v>
      </c>
      <c r="L7">
        <f>SUMIFS('Wins by Year'!E:E,'Wins by Year'!A:A,Recruits!A7,'Wins by Year'!C:C,Recruits!D7)</f>
        <v>14</v>
      </c>
      <c r="M7" s="13">
        <f t="shared" si="1"/>
        <v>3.4633333333333334</v>
      </c>
    </row>
    <row r="8" spans="1:13" ht="16.5" thickTop="1" thickBot="1">
      <c r="A8">
        <v>2016</v>
      </c>
      <c r="B8" s="2">
        <v>7</v>
      </c>
      <c r="C8" s="3"/>
      <c r="D8" s="4" t="s">
        <v>7</v>
      </c>
      <c r="E8" s="2">
        <v>28</v>
      </c>
      <c r="F8" s="2">
        <v>1</v>
      </c>
      <c r="G8" s="2">
        <v>13</v>
      </c>
      <c r="H8" s="2">
        <v>14</v>
      </c>
      <c r="I8" s="2">
        <f t="shared" si="0"/>
        <v>0</v>
      </c>
      <c r="J8" s="15">
        <v>3.54</v>
      </c>
      <c r="K8" s="2">
        <v>2510</v>
      </c>
      <c r="L8">
        <f>SUMIFS('Wins by Year'!E:E,'Wins by Year'!A:A,Recruits!A8,'Wins by Year'!C:C,Recruits!D8)</f>
        <v>5</v>
      </c>
      <c r="M8" s="13">
        <f t="shared" si="1"/>
        <v>3.3966666666666665</v>
      </c>
    </row>
    <row r="9" spans="1:13" ht="16.5" thickTop="1" thickBot="1">
      <c r="A9">
        <v>2016</v>
      </c>
      <c r="B9" s="2">
        <v>8</v>
      </c>
      <c r="C9" s="3"/>
      <c r="D9" s="4" t="s">
        <v>8</v>
      </c>
      <c r="E9" s="2">
        <v>24</v>
      </c>
      <c r="F9" s="2">
        <v>2</v>
      </c>
      <c r="G9" s="2">
        <v>10</v>
      </c>
      <c r="H9" s="2">
        <v>12</v>
      </c>
      <c r="I9" s="2">
        <f t="shared" si="0"/>
        <v>0</v>
      </c>
      <c r="J9" s="15">
        <v>3.58</v>
      </c>
      <c r="K9" s="2">
        <v>2507</v>
      </c>
      <c r="L9">
        <f>SUMIFS('Wins by Year'!E:E,'Wins by Year'!A:A,Recruits!A9,'Wins by Year'!C:C,Recruits!D9)</f>
        <v>5</v>
      </c>
      <c r="M9" s="13">
        <f t="shared" si="1"/>
        <v>3.3333333333333335</v>
      </c>
    </row>
    <row r="10" spans="1:13" ht="16.5" thickTop="1" thickBot="1">
      <c r="A10">
        <v>2016</v>
      </c>
      <c r="B10" s="2">
        <v>9</v>
      </c>
      <c r="C10" s="3"/>
      <c r="D10" s="4" t="s">
        <v>9</v>
      </c>
      <c r="E10" s="2">
        <v>23</v>
      </c>
      <c r="F10" s="2">
        <v>2</v>
      </c>
      <c r="G10" s="2">
        <v>13</v>
      </c>
      <c r="H10" s="2">
        <v>6</v>
      </c>
      <c r="I10" s="2">
        <f t="shared" si="0"/>
        <v>2</v>
      </c>
      <c r="J10" s="15">
        <v>3.65</v>
      </c>
      <c r="K10" s="2">
        <v>2497</v>
      </c>
      <c r="L10">
        <f>SUMIFS('Wins by Year'!E:E,'Wins by Year'!A:A,Recruits!A10,'Wins by Year'!C:C,Recruits!D10)</f>
        <v>8</v>
      </c>
      <c r="M10" s="13">
        <f t="shared" si="1"/>
        <v>3.6366666666666667</v>
      </c>
    </row>
    <row r="11" spans="1:13" ht="16.5" thickTop="1" thickBot="1">
      <c r="A11">
        <v>2016</v>
      </c>
      <c r="B11" s="2">
        <v>10</v>
      </c>
      <c r="C11" s="3"/>
      <c r="D11" s="4" t="s">
        <v>10</v>
      </c>
      <c r="E11" s="2">
        <v>30</v>
      </c>
      <c r="F11" s="2">
        <v>1</v>
      </c>
      <c r="G11" s="2">
        <v>11</v>
      </c>
      <c r="H11" s="2">
        <v>15</v>
      </c>
      <c r="I11" s="2">
        <f t="shared" si="0"/>
        <v>3</v>
      </c>
      <c r="J11" s="15">
        <v>3.33</v>
      </c>
      <c r="K11" s="2">
        <v>2447</v>
      </c>
      <c r="L11">
        <f>SUMIFS('Wins by Year'!E:E,'Wins by Year'!A:A,Recruits!A11,'Wins by Year'!C:C,Recruits!D11)</f>
        <v>4</v>
      </c>
      <c r="M11" s="13">
        <f t="shared" si="1"/>
        <v>3.5833333333333335</v>
      </c>
    </row>
    <row r="12" spans="1:13" ht="16.5" thickTop="1" thickBot="1">
      <c r="A12">
        <v>2016</v>
      </c>
      <c r="B12" s="2">
        <v>11</v>
      </c>
      <c r="C12" s="3"/>
      <c r="D12" s="4" t="s">
        <v>11</v>
      </c>
      <c r="E12" s="2">
        <v>21</v>
      </c>
      <c r="F12" s="2">
        <v>3</v>
      </c>
      <c r="G12" s="2">
        <v>10</v>
      </c>
      <c r="H12" s="2">
        <v>7</v>
      </c>
      <c r="I12" s="2">
        <f t="shared" si="0"/>
        <v>1</v>
      </c>
      <c r="J12" s="15">
        <v>3.71</v>
      </c>
      <c r="K12" s="2">
        <v>2432</v>
      </c>
      <c r="L12">
        <f>SUMIFS('Wins by Year'!E:E,'Wins by Year'!A:A,Recruits!A12,'Wins by Year'!C:C,Recruits!D12)</f>
        <v>8</v>
      </c>
      <c r="M12" s="13">
        <f t="shared" si="1"/>
        <v>3.5933333333333337</v>
      </c>
    </row>
    <row r="13" spans="1:13" ht="16.5" thickTop="1" thickBot="1">
      <c r="A13">
        <v>2016</v>
      </c>
      <c r="B13" s="2">
        <v>12</v>
      </c>
      <c r="C13" s="3"/>
      <c r="D13" s="4" t="s">
        <v>12</v>
      </c>
      <c r="E13" s="2">
        <v>20</v>
      </c>
      <c r="F13" s="2">
        <v>2</v>
      </c>
      <c r="G13" s="2">
        <v>11</v>
      </c>
      <c r="H13" s="2">
        <v>7</v>
      </c>
      <c r="I13" s="2">
        <f t="shared" si="0"/>
        <v>0</v>
      </c>
      <c r="J13" s="15">
        <v>3.75</v>
      </c>
      <c r="K13" s="2">
        <v>2429</v>
      </c>
      <c r="L13">
        <f>SUMIFS('Wins by Year'!E:E,'Wins by Year'!A:A,Recruits!A13,'Wins by Year'!C:C,Recruits!D13)</f>
        <v>10</v>
      </c>
      <c r="M13" s="13">
        <f t="shared" si="1"/>
        <v>3.7366666666666668</v>
      </c>
    </row>
    <row r="14" spans="1:13" ht="16.5" thickTop="1" thickBot="1">
      <c r="A14">
        <v>2016</v>
      </c>
      <c r="B14" s="2">
        <v>13</v>
      </c>
      <c r="C14" s="3"/>
      <c r="D14" s="4" t="s">
        <v>13</v>
      </c>
      <c r="E14" s="2">
        <v>23</v>
      </c>
      <c r="F14" s="2">
        <v>1</v>
      </c>
      <c r="G14" s="2">
        <v>12</v>
      </c>
      <c r="H14" s="2">
        <v>9</v>
      </c>
      <c r="I14" s="2">
        <f t="shared" si="0"/>
        <v>1</v>
      </c>
      <c r="J14" s="15">
        <v>3.57</v>
      </c>
      <c r="K14" s="2">
        <v>2289</v>
      </c>
      <c r="L14">
        <f>SUMIFS('Wins by Year'!E:E,'Wins by Year'!A:A,Recruits!A14,'Wins by Year'!C:C,Recruits!D14)</f>
        <v>4</v>
      </c>
      <c r="M14" s="13">
        <f t="shared" si="1"/>
        <v>3.543333333333333</v>
      </c>
    </row>
    <row r="15" spans="1:13" ht="16.5" thickTop="1" thickBot="1">
      <c r="A15">
        <v>2016</v>
      </c>
      <c r="B15" s="2">
        <v>14</v>
      </c>
      <c r="C15" s="3"/>
      <c r="D15" s="4" t="s">
        <v>14</v>
      </c>
      <c r="E15" s="2">
        <v>25</v>
      </c>
      <c r="F15" s="2">
        <v>1</v>
      </c>
      <c r="G15" s="2">
        <v>9</v>
      </c>
      <c r="H15" s="2">
        <v>13</v>
      </c>
      <c r="I15" s="2">
        <f t="shared" si="0"/>
        <v>2</v>
      </c>
      <c r="J15" s="15">
        <v>3.36</v>
      </c>
      <c r="K15" s="2">
        <v>2219</v>
      </c>
      <c r="L15">
        <f>SUMIFS('Wins by Year'!E:E,'Wins by Year'!A:A,Recruits!A15,'Wins by Year'!C:C,Recruits!D15)</f>
        <v>9</v>
      </c>
      <c r="M15" s="13">
        <f t="shared" si="1"/>
        <v>3.41</v>
      </c>
    </row>
    <row r="16" spans="1:13" ht="16.5" thickTop="1" thickBot="1">
      <c r="A16">
        <v>2016</v>
      </c>
      <c r="B16" s="2">
        <v>15</v>
      </c>
      <c r="C16" s="3"/>
      <c r="D16" s="4" t="s">
        <v>15</v>
      </c>
      <c r="E16" s="2">
        <v>22</v>
      </c>
      <c r="F16" s="2">
        <v>1</v>
      </c>
      <c r="G16" s="2">
        <v>10</v>
      </c>
      <c r="H16" s="2">
        <v>10</v>
      </c>
      <c r="I16" s="2">
        <f t="shared" si="0"/>
        <v>1</v>
      </c>
      <c r="J16" s="15">
        <v>3.5</v>
      </c>
      <c r="K16" s="2">
        <v>2202</v>
      </c>
      <c r="L16">
        <f>SUMIFS('Wins by Year'!E:E,'Wins by Year'!A:A,Recruits!A16,'Wins by Year'!C:C,Recruits!D16)</f>
        <v>9</v>
      </c>
      <c r="M16" s="13">
        <f t="shared" si="1"/>
        <v>3.6133333333333333</v>
      </c>
    </row>
    <row r="17" spans="1:13" ht="16.5" thickTop="1" thickBot="1">
      <c r="A17">
        <v>2016</v>
      </c>
      <c r="B17" s="2">
        <v>16</v>
      </c>
      <c r="C17" s="3"/>
      <c r="D17" s="4" t="s">
        <v>16</v>
      </c>
      <c r="E17" s="2">
        <v>21</v>
      </c>
      <c r="F17" s="2">
        <v>1</v>
      </c>
      <c r="G17" s="2">
        <v>10</v>
      </c>
      <c r="H17" s="2">
        <v>7</v>
      </c>
      <c r="I17" s="2">
        <f t="shared" si="0"/>
        <v>3</v>
      </c>
      <c r="J17" s="15">
        <v>3.43</v>
      </c>
      <c r="K17" s="2">
        <v>2192</v>
      </c>
      <c r="L17">
        <f>SUMIFS('Wins by Year'!E:E,'Wins by Year'!A:A,Recruits!A17,'Wins by Year'!C:C,Recruits!D17)</f>
        <v>11</v>
      </c>
      <c r="M17" s="13">
        <f t="shared" si="1"/>
        <v>3.3966666666666669</v>
      </c>
    </row>
    <row r="18" spans="1:13" ht="16.5" thickTop="1" thickBot="1">
      <c r="A18">
        <v>2016</v>
      </c>
      <c r="B18" s="2">
        <v>17</v>
      </c>
      <c r="C18" s="3"/>
      <c r="D18" s="4" t="s">
        <v>17</v>
      </c>
      <c r="E18" s="2">
        <v>21</v>
      </c>
      <c r="F18" s="2">
        <v>0</v>
      </c>
      <c r="G18" s="2">
        <v>10</v>
      </c>
      <c r="H18" s="2">
        <v>11</v>
      </c>
      <c r="I18" s="2">
        <f t="shared" si="0"/>
        <v>0</v>
      </c>
      <c r="J18" s="15">
        <v>3.48</v>
      </c>
      <c r="K18" s="2">
        <v>2109</v>
      </c>
      <c r="L18">
        <f>SUMIFS('Wins by Year'!E:E,'Wins by Year'!A:A,Recruits!A18,'Wins by Year'!C:C,Recruits!D18)</f>
        <v>8</v>
      </c>
      <c r="M18" s="13">
        <f t="shared" si="1"/>
        <v>3.4866666666666668</v>
      </c>
    </row>
    <row r="19" spans="1:13" ht="31.5" thickTop="1" thickBot="1">
      <c r="A19">
        <v>2016</v>
      </c>
      <c r="B19" s="2">
        <v>18</v>
      </c>
      <c r="C19" s="3"/>
      <c r="D19" s="4" t="s">
        <v>18</v>
      </c>
      <c r="E19" s="2">
        <v>20</v>
      </c>
      <c r="F19" s="2">
        <v>0</v>
      </c>
      <c r="G19" s="2">
        <v>11</v>
      </c>
      <c r="H19" s="2">
        <v>7</v>
      </c>
      <c r="I19" s="2">
        <f t="shared" si="0"/>
        <v>2</v>
      </c>
      <c r="J19" s="15">
        <v>3.45</v>
      </c>
      <c r="K19" s="2">
        <v>2101</v>
      </c>
      <c r="L19">
        <f>SUMIFS('Wins by Year'!E:E,'Wins by Year'!A:A,Recruits!A19,'Wins by Year'!C:C,Recruits!D19)</f>
        <v>3</v>
      </c>
      <c r="M19" s="13">
        <f t="shared" si="1"/>
        <v>3.3566666666666669</v>
      </c>
    </row>
    <row r="20" spans="1:13" ht="16.5" thickTop="1" thickBot="1">
      <c r="A20">
        <v>2016</v>
      </c>
      <c r="B20" s="2">
        <v>19</v>
      </c>
      <c r="C20" s="3"/>
      <c r="D20" s="4" t="s">
        <v>19</v>
      </c>
      <c r="E20" s="2">
        <v>25</v>
      </c>
      <c r="F20" s="2">
        <v>1</v>
      </c>
      <c r="G20" s="2">
        <v>6</v>
      </c>
      <c r="H20" s="2">
        <v>14</v>
      </c>
      <c r="I20" s="2">
        <f t="shared" si="0"/>
        <v>4</v>
      </c>
      <c r="J20" s="15">
        <v>3.16</v>
      </c>
      <c r="K20" s="2">
        <v>1996</v>
      </c>
      <c r="L20">
        <f>SUMIFS('Wins by Year'!E:E,'Wins by Year'!A:A,Recruits!A20,'Wins by Year'!C:C,Recruits!D20)</f>
        <v>10</v>
      </c>
      <c r="M20" s="13">
        <f t="shared" si="1"/>
        <v>3.293333333333333</v>
      </c>
    </row>
    <row r="21" spans="1:13" ht="16.5" thickTop="1" thickBot="1">
      <c r="A21">
        <v>2016</v>
      </c>
      <c r="B21" s="2">
        <v>20</v>
      </c>
      <c r="C21" s="3"/>
      <c r="D21" s="4" t="s">
        <v>20</v>
      </c>
      <c r="E21" s="2">
        <v>24</v>
      </c>
      <c r="F21" s="2">
        <v>0</v>
      </c>
      <c r="G21" s="2">
        <v>7</v>
      </c>
      <c r="H21" s="2">
        <v>15</v>
      </c>
      <c r="I21" s="2">
        <f t="shared" si="0"/>
        <v>2</v>
      </c>
      <c r="J21" s="15">
        <v>3.21</v>
      </c>
      <c r="K21" s="2">
        <v>1969</v>
      </c>
      <c r="L21">
        <f>SUMIFS('Wins by Year'!E:E,'Wins by Year'!A:A,Recruits!A21,'Wins by Year'!C:C,Recruits!D21)</f>
        <v>6</v>
      </c>
      <c r="M21" s="13">
        <f t="shared" si="1"/>
        <v>2.8733333333333335</v>
      </c>
    </row>
    <row r="22" spans="1:13" ht="16.5" thickTop="1" thickBot="1">
      <c r="A22">
        <v>2016</v>
      </c>
      <c r="B22" s="2">
        <v>21</v>
      </c>
      <c r="C22" s="3"/>
      <c r="D22" s="4" t="s">
        <v>21</v>
      </c>
      <c r="E22" s="2">
        <v>19</v>
      </c>
      <c r="F22" s="2">
        <v>0</v>
      </c>
      <c r="G22" s="2">
        <v>7</v>
      </c>
      <c r="H22" s="2">
        <v>11</v>
      </c>
      <c r="I22" s="2">
        <f t="shared" si="0"/>
        <v>1</v>
      </c>
      <c r="J22" s="15">
        <v>3.32</v>
      </c>
      <c r="K22" s="2">
        <v>1906</v>
      </c>
      <c r="L22">
        <f>SUMIFS('Wins by Year'!E:E,'Wins by Year'!A:A,Recruits!A22,'Wins by Year'!C:C,Recruits!D22)</f>
        <v>9</v>
      </c>
      <c r="M22" s="13">
        <f t="shared" si="1"/>
        <v>3.2533333333333334</v>
      </c>
    </row>
    <row r="23" spans="1:13" ht="16.5" thickTop="1" thickBot="1">
      <c r="A23">
        <v>2016</v>
      </c>
      <c r="B23" s="2">
        <v>22</v>
      </c>
      <c r="C23" s="3"/>
      <c r="D23" s="4" t="s">
        <v>22</v>
      </c>
      <c r="E23" s="2">
        <v>27</v>
      </c>
      <c r="F23" s="2">
        <v>1</v>
      </c>
      <c r="G23" s="2">
        <v>4</v>
      </c>
      <c r="H23" s="2">
        <v>16</v>
      </c>
      <c r="I23" s="2">
        <f t="shared" si="0"/>
        <v>6</v>
      </c>
      <c r="J23" s="15">
        <v>2.93</v>
      </c>
      <c r="K23" s="2">
        <v>1869</v>
      </c>
      <c r="L23">
        <f>SUMIFS('Wins by Year'!E:E,'Wins by Year'!A:A,Recruits!A23,'Wins by Year'!C:C,Recruits!D23)</f>
        <v>5</v>
      </c>
      <c r="M23" s="13">
        <f t="shared" si="1"/>
        <v>2.8233333333333328</v>
      </c>
    </row>
    <row r="24" spans="1:13" ht="16.5" thickTop="1" thickBot="1">
      <c r="A24">
        <v>2016</v>
      </c>
      <c r="B24" s="2">
        <v>23</v>
      </c>
      <c r="C24" s="3"/>
      <c r="D24" s="4" t="s">
        <v>23</v>
      </c>
      <c r="E24" s="2">
        <v>20</v>
      </c>
      <c r="F24" s="2">
        <v>0</v>
      </c>
      <c r="G24" s="2">
        <v>6</v>
      </c>
      <c r="H24" s="2">
        <v>13</v>
      </c>
      <c r="I24" s="2">
        <f t="shared" si="0"/>
        <v>1</v>
      </c>
      <c r="J24" s="15">
        <v>3.25</v>
      </c>
      <c r="K24" s="2">
        <v>1850</v>
      </c>
      <c r="L24">
        <f>SUMIFS('Wins by Year'!E:E,'Wins by Year'!A:A,Recruits!A24,'Wins by Year'!C:C,Recruits!D24)</f>
        <v>11</v>
      </c>
      <c r="M24" s="13">
        <f t="shared" si="1"/>
        <v>3.2966666666666669</v>
      </c>
    </row>
    <row r="25" spans="1:13" ht="31.5" thickTop="1" thickBot="1">
      <c r="A25">
        <v>2016</v>
      </c>
      <c r="B25" s="2">
        <v>24</v>
      </c>
      <c r="C25" s="3"/>
      <c r="D25" s="4" t="s">
        <v>24</v>
      </c>
      <c r="E25" s="2">
        <v>26</v>
      </c>
      <c r="F25" s="2">
        <v>0</v>
      </c>
      <c r="G25" s="2">
        <v>7</v>
      </c>
      <c r="H25" s="2">
        <v>16</v>
      </c>
      <c r="I25" s="2">
        <f t="shared" si="0"/>
        <v>3</v>
      </c>
      <c r="J25" s="15">
        <v>3.15</v>
      </c>
      <c r="K25" s="2">
        <v>1848</v>
      </c>
      <c r="L25">
        <f>SUMIFS('Wins by Year'!E:E,'Wins by Year'!A:A,Recruits!A25,'Wins by Year'!C:C,Recruits!D25)</f>
        <v>8</v>
      </c>
      <c r="M25" s="13">
        <f t="shared" si="1"/>
        <v>3.2133333333333334</v>
      </c>
    </row>
    <row r="26" spans="1:13" ht="31.5" thickTop="1" thickBot="1">
      <c r="A26">
        <v>2016</v>
      </c>
      <c r="B26" s="2">
        <v>25</v>
      </c>
      <c r="C26" s="3"/>
      <c r="D26" s="4" t="s">
        <v>25</v>
      </c>
      <c r="E26" s="2">
        <v>22</v>
      </c>
      <c r="F26" s="2">
        <v>1</v>
      </c>
      <c r="G26" s="2">
        <v>5</v>
      </c>
      <c r="H26" s="2">
        <v>15</v>
      </c>
      <c r="I26" s="2">
        <f t="shared" si="0"/>
        <v>1</v>
      </c>
      <c r="J26" s="15">
        <v>3.18</v>
      </c>
      <c r="K26" s="2">
        <v>1839</v>
      </c>
      <c r="L26">
        <f>SUMIFS('Wins by Year'!E:E,'Wins by Year'!A:A,Recruits!A26,'Wins by Year'!C:C,Recruits!D26)</f>
        <v>6</v>
      </c>
      <c r="M26" s="13">
        <f t="shared" si="1"/>
        <v>3.0366666666666666</v>
      </c>
    </row>
    <row r="27" spans="1:13" ht="16.5" thickTop="1" thickBot="1">
      <c r="A27">
        <v>2016</v>
      </c>
      <c r="B27" s="2">
        <v>26</v>
      </c>
      <c r="C27" s="3"/>
      <c r="D27" s="4" t="s">
        <v>26</v>
      </c>
      <c r="E27" s="2">
        <v>21</v>
      </c>
      <c r="F27" s="2">
        <v>0</v>
      </c>
      <c r="G27" s="2">
        <v>4</v>
      </c>
      <c r="H27" s="2">
        <v>16</v>
      </c>
      <c r="I27" s="2">
        <f t="shared" si="0"/>
        <v>1</v>
      </c>
      <c r="J27" s="15">
        <v>3.14</v>
      </c>
      <c r="K27" s="2">
        <v>1771</v>
      </c>
      <c r="L27">
        <f>SUMIFS('Wins by Year'!E:E,'Wins by Year'!A:A,Recruits!A27,'Wins by Year'!C:C,Recruits!D27)</f>
        <v>9</v>
      </c>
      <c r="M27" s="13">
        <f t="shared" si="1"/>
        <v>3.0266666666666668</v>
      </c>
    </row>
    <row r="28" spans="1:13" ht="31.5" thickTop="1" thickBot="1">
      <c r="A28">
        <v>2016</v>
      </c>
      <c r="B28" s="2">
        <v>27</v>
      </c>
      <c r="C28" s="3"/>
      <c r="D28" s="4" t="s">
        <v>27</v>
      </c>
      <c r="E28" s="2">
        <v>27</v>
      </c>
      <c r="F28" s="2">
        <v>0</v>
      </c>
      <c r="G28" s="2">
        <v>7</v>
      </c>
      <c r="H28" s="2">
        <v>14</v>
      </c>
      <c r="I28" s="2">
        <f t="shared" si="0"/>
        <v>6</v>
      </c>
      <c r="J28" s="15">
        <v>3.04</v>
      </c>
      <c r="K28" s="2">
        <v>1769</v>
      </c>
      <c r="L28">
        <f>SUMIFS('Wins by Year'!E:E,'Wins by Year'!A:A,Recruits!A28,'Wins by Year'!C:C,Recruits!D28)</f>
        <v>6</v>
      </c>
      <c r="M28" s="13">
        <f t="shared" si="1"/>
        <v>3.2733333333333334</v>
      </c>
    </row>
    <row r="29" spans="1:13" ht="16.5" thickTop="1" thickBot="1">
      <c r="A29">
        <v>2016</v>
      </c>
      <c r="B29" s="2">
        <v>28</v>
      </c>
      <c r="C29" s="3"/>
      <c r="D29" s="4" t="s">
        <v>28</v>
      </c>
      <c r="E29" s="2">
        <v>20</v>
      </c>
      <c r="F29" s="2">
        <v>0</v>
      </c>
      <c r="G29" s="2">
        <v>5</v>
      </c>
      <c r="H29" s="2">
        <v>13</v>
      </c>
      <c r="I29" s="2">
        <f t="shared" si="0"/>
        <v>2</v>
      </c>
      <c r="J29" s="15">
        <v>3.05</v>
      </c>
      <c r="K29" s="2">
        <v>1750</v>
      </c>
      <c r="L29">
        <f>SUMIFS('Wins by Year'!E:E,'Wins by Year'!A:A,Recruits!A29,'Wins by Year'!C:C,Recruits!D29)</f>
        <v>4</v>
      </c>
      <c r="M29" s="13">
        <f t="shared" si="1"/>
        <v>3.1833333333333336</v>
      </c>
    </row>
    <row r="30" spans="1:13" ht="16.5" thickTop="1" thickBot="1">
      <c r="A30">
        <v>2016</v>
      </c>
      <c r="B30" s="2">
        <v>29</v>
      </c>
      <c r="C30" s="3"/>
      <c r="D30" s="4" t="s">
        <v>29</v>
      </c>
      <c r="E30" s="2">
        <v>25</v>
      </c>
      <c r="F30" s="2">
        <v>1</v>
      </c>
      <c r="G30" s="2">
        <v>4</v>
      </c>
      <c r="H30" s="2">
        <v>14</v>
      </c>
      <c r="I30" s="2">
        <f t="shared" si="0"/>
        <v>6</v>
      </c>
      <c r="J30" s="15">
        <v>3</v>
      </c>
      <c r="K30" s="2">
        <v>1702</v>
      </c>
      <c r="L30">
        <f>SUMIFS('Wins by Year'!E:E,'Wins by Year'!A:A,Recruits!A30,'Wins by Year'!C:C,Recruits!D30)</f>
        <v>7</v>
      </c>
      <c r="M30" s="13">
        <f t="shared" si="1"/>
        <v>3.09</v>
      </c>
    </row>
    <row r="31" spans="1:13" ht="16.5" thickTop="1" thickBot="1">
      <c r="A31">
        <v>2016</v>
      </c>
      <c r="B31" s="2">
        <v>30</v>
      </c>
      <c r="C31" s="3"/>
      <c r="D31" s="4" t="s">
        <v>30</v>
      </c>
      <c r="E31" s="2">
        <v>20</v>
      </c>
      <c r="F31" s="2">
        <v>1</v>
      </c>
      <c r="G31" s="2">
        <v>4</v>
      </c>
      <c r="H31" s="2">
        <v>13</v>
      </c>
      <c r="I31" s="2">
        <f t="shared" si="0"/>
        <v>2</v>
      </c>
      <c r="J31" s="15">
        <v>3.2</v>
      </c>
      <c r="K31" s="2">
        <v>1680</v>
      </c>
      <c r="L31">
        <f>SUMIFS('Wins by Year'!E:E,'Wins by Year'!A:A,Recruits!A31,'Wins by Year'!C:C,Recruits!D31)</f>
        <v>5</v>
      </c>
      <c r="M31" s="13">
        <f t="shared" si="1"/>
        <v>3.2100000000000004</v>
      </c>
    </row>
    <row r="32" spans="1:13" ht="16.5" thickTop="1" thickBot="1">
      <c r="A32">
        <v>2016</v>
      </c>
      <c r="B32" s="2">
        <v>31</v>
      </c>
      <c r="C32" s="3"/>
      <c r="D32" s="4" t="s">
        <v>31</v>
      </c>
      <c r="E32" s="2">
        <v>24</v>
      </c>
      <c r="F32" s="2">
        <v>0</v>
      </c>
      <c r="G32" s="2">
        <v>5</v>
      </c>
      <c r="H32" s="2">
        <v>16</v>
      </c>
      <c r="I32" s="2">
        <f t="shared" si="0"/>
        <v>3</v>
      </c>
      <c r="J32" s="15">
        <v>3.08</v>
      </c>
      <c r="K32" s="2">
        <v>1678</v>
      </c>
      <c r="L32">
        <f>SUMIFS('Wins by Year'!E:E,'Wins by Year'!A:A,Recruits!A32,'Wins by Year'!C:C,Recruits!D32)</f>
        <v>8</v>
      </c>
      <c r="M32" s="13">
        <f t="shared" si="1"/>
        <v>2.9599999999999995</v>
      </c>
    </row>
    <row r="33" spans="1:13" ht="16.5" thickTop="1" thickBot="1">
      <c r="A33">
        <v>2016</v>
      </c>
      <c r="B33" s="2">
        <v>32</v>
      </c>
      <c r="C33" s="3"/>
      <c r="D33" s="4" t="s">
        <v>32</v>
      </c>
      <c r="E33" s="2">
        <v>23</v>
      </c>
      <c r="F33" s="2">
        <v>0</v>
      </c>
      <c r="G33" s="2">
        <v>4</v>
      </c>
      <c r="H33" s="2">
        <v>15</v>
      </c>
      <c r="I33" s="2">
        <f t="shared" si="0"/>
        <v>4</v>
      </c>
      <c r="J33" s="15">
        <v>2.91</v>
      </c>
      <c r="K33" s="2">
        <v>1668</v>
      </c>
      <c r="L33">
        <f>SUMIFS('Wins by Year'!E:E,'Wins by Year'!A:A,Recruits!A33,'Wins by Year'!C:C,Recruits!D33)</f>
        <v>7</v>
      </c>
      <c r="M33" s="13">
        <f t="shared" si="1"/>
        <v>3.0033333333333334</v>
      </c>
    </row>
    <row r="34" spans="1:13" ht="16.5" thickTop="1" thickBot="1">
      <c r="A34">
        <v>2016</v>
      </c>
      <c r="B34" s="2">
        <v>33</v>
      </c>
      <c r="C34" s="3"/>
      <c r="D34" s="4" t="s">
        <v>33</v>
      </c>
      <c r="E34" s="2">
        <v>21</v>
      </c>
      <c r="F34" s="2">
        <v>0</v>
      </c>
      <c r="G34" s="2">
        <v>4</v>
      </c>
      <c r="H34" s="2">
        <v>14</v>
      </c>
      <c r="I34" s="2">
        <f t="shared" si="0"/>
        <v>3</v>
      </c>
      <c r="J34" s="15">
        <v>3.05</v>
      </c>
      <c r="K34" s="2">
        <v>1656</v>
      </c>
      <c r="L34">
        <f>SUMIFS('Wins by Year'!E:E,'Wins by Year'!A:A,Recruits!A34,'Wins by Year'!C:C,Recruits!D34)</f>
        <v>4</v>
      </c>
      <c r="M34" s="13">
        <f t="shared" si="1"/>
        <v>2.94</v>
      </c>
    </row>
    <row r="35" spans="1:13" ht="16.5" thickTop="1" thickBot="1">
      <c r="A35">
        <v>2016</v>
      </c>
      <c r="B35" s="2">
        <v>34</v>
      </c>
      <c r="C35" s="3"/>
      <c r="D35" s="4" t="s">
        <v>34</v>
      </c>
      <c r="E35" s="2">
        <v>28</v>
      </c>
      <c r="F35" s="2">
        <v>0</v>
      </c>
      <c r="G35" s="2">
        <v>3</v>
      </c>
      <c r="H35" s="2">
        <v>19</v>
      </c>
      <c r="I35" s="2">
        <f t="shared" si="0"/>
        <v>6</v>
      </c>
      <c r="J35" s="15">
        <v>2.82</v>
      </c>
      <c r="K35" s="2">
        <v>1650</v>
      </c>
      <c r="L35">
        <f>SUMIFS('Wins by Year'!E:E,'Wins by Year'!A:A,Recruits!A35,'Wins by Year'!C:C,Recruits!D35)</f>
        <v>9</v>
      </c>
      <c r="M35" s="13">
        <f t="shared" si="1"/>
        <v>2.69</v>
      </c>
    </row>
    <row r="36" spans="1:13" ht="16.5" thickTop="1" thickBot="1">
      <c r="A36">
        <v>2016</v>
      </c>
      <c r="B36" s="2">
        <v>35</v>
      </c>
      <c r="C36" s="3"/>
      <c r="D36" s="4" t="s">
        <v>35</v>
      </c>
      <c r="E36" s="2">
        <v>25</v>
      </c>
      <c r="F36" s="2">
        <v>0</v>
      </c>
      <c r="G36" s="2">
        <v>4</v>
      </c>
      <c r="H36" s="2">
        <v>19</v>
      </c>
      <c r="I36" s="2">
        <f t="shared" si="0"/>
        <v>2</v>
      </c>
      <c r="J36" s="15">
        <v>3.08</v>
      </c>
      <c r="K36" s="2">
        <v>1594</v>
      </c>
      <c r="L36">
        <f>SUMIFS('Wins by Year'!E:E,'Wins by Year'!A:A,Recruits!A36,'Wins by Year'!C:C,Recruits!D36)</f>
        <v>11</v>
      </c>
      <c r="M36" s="13">
        <f t="shared" si="1"/>
        <v>2.97</v>
      </c>
    </row>
    <row r="37" spans="1:13" ht="16.5" thickTop="1" thickBot="1">
      <c r="A37">
        <v>2016</v>
      </c>
      <c r="B37" s="2">
        <v>36</v>
      </c>
      <c r="C37" s="3"/>
      <c r="D37" s="4" t="s">
        <v>36</v>
      </c>
      <c r="E37" s="2">
        <v>28</v>
      </c>
      <c r="F37" s="2">
        <v>0</v>
      </c>
      <c r="G37" s="2">
        <v>3</v>
      </c>
      <c r="H37" s="2">
        <v>16</v>
      </c>
      <c r="I37" s="2">
        <f t="shared" si="0"/>
        <v>9</v>
      </c>
      <c r="J37" s="15">
        <v>2.71</v>
      </c>
      <c r="K37" s="2">
        <v>1571</v>
      </c>
      <c r="L37">
        <f>SUMIFS('Wins by Year'!E:E,'Wins by Year'!A:A,Recruits!A37,'Wins by Year'!C:C,Recruits!D37)</f>
        <v>9</v>
      </c>
      <c r="M37" s="13">
        <f t="shared" si="1"/>
        <v>2.85</v>
      </c>
    </row>
    <row r="38" spans="1:13" ht="16.5" thickTop="1" thickBot="1">
      <c r="A38">
        <v>2016</v>
      </c>
      <c r="B38" s="2">
        <v>37</v>
      </c>
      <c r="C38" s="3"/>
      <c r="D38" s="4" t="s">
        <v>37</v>
      </c>
      <c r="E38" s="2">
        <v>18</v>
      </c>
      <c r="F38" s="2">
        <v>0</v>
      </c>
      <c r="G38" s="2">
        <v>7</v>
      </c>
      <c r="H38" s="2">
        <v>6</v>
      </c>
      <c r="I38" s="2">
        <f t="shared" si="0"/>
        <v>5</v>
      </c>
      <c r="J38" s="15">
        <v>3.11</v>
      </c>
      <c r="K38" s="2">
        <v>1541</v>
      </c>
      <c r="L38">
        <f>SUMIFS('Wins by Year'!E:E,'Wins by Year'!A:A,Recruits!A38,'Wins by Year'!C:C,Recruits!D38)</f>
        <v>12</v>
      </c>
      <c r="M38" s="13">
        <f t="shared" si="1"/>
        <v>2.8966666666666665</v>
      </c>
    </row>
    <row r="39" spans="1:13" ht="16.5" thickTop="1" thickBot="1">
      <c r="A39">
        <v>2016</v>
      </c>
      <c r="B39" s="2">
        <v>38</v>
      </c>
      <c r="C39" s="3"/>
      <c r="D39" s="4" t="s">
        <v>38</v>
      </c>
      <c r="E39" s="2">
        <v>28</v>
      </c>
      <c r="F39" s="2">
        <v>0</v>
      </c>
      <c r="G39" s="2">
        <v>2</v>
      </c>
      <c r="H39" s="2">
        <v>16</v>
      </c>
      <c r="I39" s="2">
        <f t="shared" si="0"/>
        <v>10</v>
      </c>
      <c r="J39" s="15">
        <v>2.64</v>
      </c>
      <c r="K39" s="2">
        <v>1491</v>
      </c>
      <c r="L39">
        <f>SUMIFS('Wins by Year'!E:E,'Wins by Year'!A:A,Recruits!A39,'Wins by Year'!C:C,Recruits!D39)</f>
        <v>10</v>
      </c>
      <c r="M39" s="13">
        <f t="shared" si="1"/>
        <v>2.8800000000000003</v>
      </c>
    </row>
    <row r="40" spans="1:13" ht="16.5" thickTop="1" thickBot="1">
      <c r="A40">
        <v>2016</v>
      </c>
      <c r="B40" s="2">
        <v>39</v>
      </c>
      <c r="C40" s="3"/>
      <c r="D40" s="4" t="s">
        <v>39</v>
      </c>
      <c r="E40" s="2">
        <v>22</v>
      </c>
      <c r="F40" s="2">
        <v>0</v>
      </c>
      <c r="G40" s="2">
        <v>4</v>
      </c>
      <c r="H40" s="2">
        <v>10</v>
      </c>
      <c r="I40" s="2">
        <f t="shared" si="0"/>
        <v>8</v>
      </c>
      <c r="J40" s="15">
        <v>2.73</v>
      </c>
      <c r="K40" s="2">
        <v>1489</v>
      </c>
      <c r="L40">
        <f>SUMIFS('Wins by Year'!E:E,'Wins by Year'!A:A,Recruits!A40,'Wins by Year'!C:C,Recruits!D40)</f>
        <v>6</v>
      </c>
      <c r="M40" s="13">
        <f t="shared" si="1"/>
        <v>2.8733333333333335</v>
      </c>
    </row>
    <row r="41" spans="1:13" ht="16.5" thickTop="1" thickBot="1">
      <c r="A41">
        <v>2016</v>
      </c>
      <c r="B41" s="2">
        <v>40</v>
      </c>
      <c r="C41" s="3"/>
      <c r="D41" s="4" t="s">
        <v>40</v>
      </c>
      <c r="E41" s="2">
        <v>26</v>
      </c>
      <c r="F41" s="2">
        <v>0</v>
      </c>
      <c r="G41" s="2">
        <v>2</v>
      </c>
      <c r="H41" s="2">
        <v>17</v>
      </c>
      <c r="I41" s="2">
        <f t="shared" si="0"/>
        <v>7</v>
      </c>
      <c r="J41" s="15">
        <v>2.65</v>
      </c>
      <c r="K41" s="2">
        <v>1488</v>
      </c>
      <c r="L41">
        <f>SUMIFS('Wins by Year'!E:E,'Wins by Year'!A:A,Recruits!A41,'Wins by Year'!C:C,Recruits!D41)</f>
        <v>4</v>
      </c>
      <c r="M41" s="13">
        <f t="shared" si="1"/>
        <v>2.5533333333333332</v>
      </c>
    </row>
    <row r="42" spans="1:13" ht="16.5" thickTop="1" thickBot="1">
      <c r="A42">
        <v>2016</v>
      </c>
      <c r="B42" s="2">
        <v>41</v>
      </c>
      <c r="C42" s="3"/>
      <c r="D42" s="4" t="s">
        <v>41</v>
      </c>
      <c r="E42" s="2">
        <v>20</v>
      </c>
      <c r="F42" s="2">
        <v>1</v>
      </c>
      <c r="G42" s="2">
        <v>2</v>
      </c>
      <c r="H42" s="2">
        <v>10</v>
      </c>
      <c r="I42" s="2">
        <f t="shared" si="0"/>
        <v>7</v>
      </c>
      <c r="J42" s="15">
        <v>2.85</v>
      </c>
      <c r="K42" s="2">
        <v>1468</v>
      </c>
      <c r="L42">
        <f>SUMIFS('Wins by Year'!E:E,'Wins by Year'!A:A,Recruits!A42,'Wins by Year'!C:C,Recruits!D42)</f>
        <v>9</v>
      </c>
      <c r="M42" s="13">
        <f t="shared" si="1"/>
        <v>2.4133333333333336</v>
      </c>
    </row>
    <row r="43" spans="1:13" ht="16.5" thickTop="1" thickBot="1">
      <c r="A43">
        <v>2016</v>
      </c>
      <c r="B43" s="2">
        <v>42</v>
      </c>
      <c r="C43" s="3"/>
      <c r="D43" s="4" t="s">
        <v>42</v>
      </c>
      <c r="E43" s="2">
        <v>24</v>
      </c>
      <c r="F43" s="2">
        <v>0</v>
      </c>
      <c r="G43" s="2">
        <v>0</v>
      </c>
      <c r="H43" s="2">
        <v>21</v>
      </c>
      <c r="I43" s="2">
        <f t="shared" si="0"/>
        <v>3</v>
      </c>
      <c r="J43" s="15">
        <v>2.88</v>
      </c>
      <c r="K43" s="2">
        <v>1455</v>
      </c>
      <c r="L43">
        <f>SUMIFS('Wins by Year'!E:E,'Wins by Year'!A:A,Recruits!A43,'Wins by Year'!C:C,Recruits!D43)</f>
        <v>8</v>
      </c>
      <c r="M43" s="13">
        <f t="shared" si="1"/>
        <v>2.78</v>
      </c>
    </row>
    <row r="44" spans="1:13" ht="16.5" thickTop="1" thickBot="1">
      <c r="A44">
        <v>2016</v>
      </c>
      <c r="B44" s="2">
        <v>42</v>
      </c>
      <c r="C44" s="3"/>
      <c r="D44" s="4" t="s">
        <v>43</v>
      </c>
      <c r="E44" s="2">
        <v>22</v>
      </c>
      <c r="F44" s="2">
        <v>0</v>
      </c>
      <c r="G44" s="2">
        <v>2</v>
      </c>
      <c r="H44" s="2">
        <v>15</v>
      </c>
      <c r="I44" s="2">
        <f t="shared" si="0"/>
        <v>5</v>
      </c>
      <c r="J44" s="15">
        <v>2.86</v>
      </c>
      <c r="K44" s="2">
        <v>1455</v>
      </c>
      <c r="L44">
        <f>SUMIFS('Wins by Year'!E:E,'Wins by Year'!A:A,Recruits!A44,'Wins by Year'!C:C,Recruits!D44)</f>
        <v>10</v>
      </c>
      <c r="M44" s="13">
        <f t="shared" si="1"/>
        <v>3.0366666666666666</v>
      </c>
    </row>
    <row r="45" spans="1:13" ht="46.5" thickTop="1" thickBot="1">
      <c r="A45">
        <v>2016</v>
      </c>
      <c r="B45" s="2">
        <v>44</v>
      </c>
      <c r="C45" s="3"/>
      <c r="D45" s="4" t="s">
        <v>44</v>
      </c>
      <c r="E45" s="2">
        <v>23</v>
      </c>
      <c r="F45" s="2">
        <v>0</v>
      </c>
      <c r="G45" s="2">
        <v>2</v>
      </c>
      <c r="H45" s="2">
        <v>15</v>
      </c>
      <c r="I45" s="2">
        <f t="shared" si="0"/>
        <v>6</v>
      </c>
      <c r="J45" s="15">
        <v>2.83</v>
      </c>
      <c r="K45" s="2">
        <v>1453</v>
      </c>
      <c r="L45">
        <f>SUMIFS('Wins by Year'!E:E,'Wins by Year'!A:A,Recruits!A45,'Wins by Year'!C:C,Recruits!D45)</f>
        <v>7</v>
      </c>
      <c r="M45" s="13">
        <f t="shared" si="1"/>
        <v>2.8933333333333331</v>
      </c>
    </row>
    <row r="46" spans="1:13" ht="16.5" thickTop="1" thickBot="1">
      <c r="A46">
        <v>2016</v>
      </c>
      <c r="B46" s="2">
        <v>45</v>
      </c>
      <c r="C46" s="3"/>
      <c r="D46" s="4" t="s">
        <v>45</v>
      </c>
      <c r="E46" s="2">
        <v>20</v>
      </c>
      <c r="F46" s="2">
        <v>0</v>
      </c>
      <c r="G46" s="2">
        <v>2</v>
      </c>
      <c r="H46" s="2">
        <v>13</v>
      </c>
      <c r="I46" s="2">
        <f t="shared" si="0"/>
        <v>5</v>
      </c>
      <c r="J46" s="15">
        <v>2.85</v>
      </c>
      <c r="K46" s="2">
        <v>1442</v>
      </c>
      <c r="L46">
        <f>SUMIFS('Wins by Year'!E:E,'Wins by Year'!A:A,Recruits!A46,'Wins by Year'!C:C,Recruits!D46)</f>
        <v>3</v>
      </c>
      <c r="M46" s="13">
        <f t="shared" si="1"/>
        <v>2.8833333333333333</v>
      </c>
    </row>
    <row r="47" spans="1:13" ht="16.5" thickTop="1" thickBot="1">
      <c r="A47">
        <v>2016</v>
      </c>
      <c r="B47" s="2">
        <v>46</v>
      </c>
      <c r="C47" s="3"/>
      <c r="D47" s="4" t="s">
        <v>46</v>
      </c>
      <c r="E47" s="2">
        <v>22</v>
      </c>
      <c r="F47" s="2">
        <v>0</v>
      </c>
      <c r="G47" s="2">
        <v>3</v>
      </c>
      <c r="H47" s="2">
        <v>14</v>
      </c>
      <c r="I47" s="2">
        <f t="shared" si="0"/>
        <v>5</v>
      </c>
      <c r="J47" s="15">
        <v>2.91</v>
      </c>
      <c r="K47" s="2">
        <v>1440</v>
      </c>
      <c r="L47">
        <f>SUMIFS('Wins by Year'!E:E,'Wins by Year'!A:A,Recruits!A47,'Wins by Year'!C:C,Recruits!D47)</f>
        <v>4</v>
      </c>
      <c r="M47" s="13">
        <f t="shared" si="1"/>
        <v>2.9666666666666668</v>
      </c>
    </row>
    <row r="48" spans="1:13" ht="16.5" thickTop="1" thickBot="1">
      <c r="A48">
        <v>2016</v>
      </c>
      <c r="B48" s="2">
        <v>46</v>
      </c>
      <c r="C48" s="3"/>
      <c r="D48" s="4" t="s">
        <v>47</v>
      </c>
      <c r="E48" s="2">
        <v>25</v>
      </c>
      <c r="F48" s="2">
        <v>0</v>
      </c>
      <c r="G48" s="2">
        <v>2</v>
      </c>
      <c r="H48" s="2">
        <v>20</v>
      </c>
      <c r="I48" s="2">
        <f t="shared" si="0"/>
        <v>3</v>
      </c>
      <c r="J48" s="15">
        <v>2.96</v>
      </c>
      <c r="K48" s="2">
        <v>1440</v>
      </c>
      <c r="L48">
        <f>SUMIFS('Wins by Year'!E:E,'Wins by Year'!A:A,Recruits!A48,'Wins by Year'!C:C,Recruits!D48)</f>
        <v>5</v>
      </c>
      <c r="M48" s="13">
        <f t="shared" si="1"/>
        <v>2.8233333333333337</v>
      </c>
    </row>
    <row r="49" spans="1:13" ht="31.5" thickTop="1" thickBot="1">
      <c r="A49">
        <v>2016</v>
      </c>
      <c r="B49" s="2">
        <v>48</v>
      </c>
      <c r="C49" s="3"/>
      <c r="D49" s="4" t="s">
        <v>48</v>
      </c>
      <c r="E49" s="2">
        <v>22</v>
      </c>
      <c r="F49" s="2">
        <v>0</v>
      </c>
      <c r="G49" s="2">
        <v>1</v>
      </c>
      <c r="H49" s="2">
        <v>19</v>
      </c>
      <c r="I49" s="2">
        <f t="shared" si="0"/>
        <v>2</v>
      </c>
      <c r="J49" s="15">
        <v>2.95</v>
      </c>
      <c r="K49" s="2">
        <v>1423</v>
      </c>
      <c r="L49">
        <f>SUMIFS('Wins by Year'!E:E,'Wins by Year'!A:A,Recruits!A49,'Wins by Year'!C:C,Recruits!D49)</f>
        <v>10</v>
      </c>
      <c r="M49" s="13">
        <f t="shared" si="1"/>
        <v>2.9133333333333336</v>
      </c>
    </row>
    <row r="50" spans="1:13" ht="31.5" thickTop="1" thickBot="1">
      <c r="A50">
        <v>2016</v>
      </c>
      <c r="B50" s="2">
        <v>49</v>
      </c>
      <c r="C50" s="3"/>
      <c r="D50" s="4" t="s">
        <v>49</v>
      </c>
      <c r="E50" s="2">
        <v>20</v>
      </c>
      <c r="F50" s="2">
        <v>0</v>
      </c>
      <c r="G50" s="2">
        <v>1</v>
      </c>
      <c r="H50" s="2">
        <v>16</v>
      </c>
      <c r="I50" s="2">
        <f t="shared" si="0"/>
        <v>3</v>
      </c>
      <c r="J50" s="15">
        <v>2.9</v>
      </c>
      <c r="K50" s="2">
        <v>1398</v>
      </c>
      <c r="L50">
        <f>SUMIFS('Wins by Year'!E:E,'Wins by Year'!A:A,Recruits!A50,'Wins by Year'!C:C,Recruits!D50)</f>
        <v>7</v>
      </c>
      <c r="M50" s="13">
        <f t="shared" si="1"/>
        <v>2.85</v>
      </c>
    </row>
    <row r="51" spans="1:13" ht="31.5" thickTop="1" thickBot="1">
      <c r="A51">
        <v>2016</v>
      </c>
      <c r="B51" s="2">
        <v>50</v>
      </c>
      <c r="C51" s="3"/>
      <c r="D51" s="4" t="s">
        <v>50</v>
      </c>
      <c r="E51" s="2">
        <v>26</v>
      </c>
      <c r="F51" s="2">
        <v>0</v>
      </c>
      <c r="G51" s="2">
        <v>4</v>
      </c>
      <c r="H51" s="2">
        <v>9</v>
      </c>
      <c r="I51" s="2">
        <f t="shared" si="0"/>
        <v>13</v>
      </c>
      <c r="J51" s="15">
        <v>2.58</v>
      </c>
      <c r="K51" s="2">
        <v>1388</v>
      </c>
      <c r="L51">
        <f>SUMIFS('Wins by Year'!E:E,'Wins by Year'!A:A,Recruits!A51,'Wins by Year'!C:C,Recruits!D51)</f>
        <v>9</v>
      </c>
      <c r="M51" s="13">
        <f t="shared" si="1"/>
        <v>2.4466666666666668</v>
      </c>
    </row>
    <row r="52" spans="1:13" ht="16.5" thickTop="1" thickBot="1">
      <c r="A52">
        <v>2016</v>
      </c>
      <c r="B52" s="2">
        <v>51</v>
      </c>
      <c r="C52" s="3"/>
      <c r="D52" s="4" t="s">
        <v>51</v>
      </c>
      <c r="E52" s="2">
        <v>21</v>
      </c>
      <c r="F52" s="2">
        <v>0</v>
      </c>
      <c r="G52" s="2">
        <v>1</v>
      </c>
      <c r="H52" s="2">
        <v>13</v>
      </c>
      <c r="I52" s="2">
        <f t="shared" si="0"/>
        <v>7</v>
      </c>
      <c r="J52" s="15">
        <v>2.71</v>
      </c>
      <c r="K52" s="2">
        <v>1371</v>
      </c>
      <c r="L52">
        <f>SUMIFS('Wins by Year'!E:E,'Wins by Year'!A:A,Recruits!A52,'Wins by Year'!C:C,Recruits!D52)</f>
        <v>9</v>
      </c>
      <c r="M52" s="13">
        <f t="shared" si="1"/>
        <v>2.6566666666666667</v>
      </c>
    </row>
    <row r="53" spans="1:13" ht="31.5" thickTop="1" thickBot="1">
      <c r="A53">
        <v>2016</v>
      </c>
      <c r="B53" s="2">
        <v>52</v>
      </c>
      <c r="C53" s="3"/>
      <c r="D53" s="4" t="s">
        <v>52</v>
      </c>
      <c r="E53" s="2">
        <v>29</v>
      </c>
      <c r="F53" s="2">
        <v>0</v>
      </c>
      <c r="G53" s="2">
        <v>0</v>
      </c>
      <c r="H53" s="2">
        <v>20</v>
      </c>
      <c r="I53" s="2">
        <f t="shared" si="0"/>
        <v>9</v>
      </c>
      <c r="J53" s="15">
        <v>2.5499999999999998</v>
      </c>
      <c r="K53" s="2">
        <v>1320</v>
      </c>
      <c r="L53">
        <f>SUMIFS('Wins by Year'!E:E,'Wins by Year'!A:A,Recruits!A53,'Wins by Year'!C:C,Recruits!D53)</f>
        <v>8</v>
      </c>
      <c r="M53" s="13">
        <f t="shared" si="1"/>
        <v>2.6933333333333334</v>
      </c>
    </row>
    <row r="54" spans="1:13" ht="16.5" thickTop="1" thickBot="1">
      <c r="A54">
        <v>2016</v>
      </c>
      <c r="B54" s="2">
        <v>53</v>
      </c>
      <c r="C54" s="3"/>
      <c r="D54" s="4" t="s">
        <v>53</v>
      </c>
      <c r="E54" s="2">
        <v>29</v>
      </c>
      <c r="F54" s="2">
        <v>0</v>
      </c>
      <c r="G54" s="2">
        <v>1</v>
      </c>
      <c r="H54" s="2">
        <v>14</v>
      </c>
      <c r="I54" s="2">
        <f t="shared" si="0"/>
        <v>14</v>
      </c>
      <c r="J54" s="15">
        <v>2.5499999999999998</v>
      </c>
      <c r="K54" s="2">
        <v>1260</v>
      </c>
      <c r="L54">
        <f>SUMIFS('Wins by Year'!E:E,'Wins by Year'!A:A,Recruits!A54,'Wins by Year'!C:C,Recruits!D54)</f>
        <v>3</v>
      </c>
      <c r="M54" s="13">
        <f t="shared" si="1"/>
        <v>2.5233333333333334</v>
      </c>
    </row>
    <row r="55" spans="1:13" ht="16.5" thickTop="1" thickBot="1">
      <c r="A55">
        <v>2016</v>
      </c>
      <c r="B55" s="2">
        <v>54</v>
      </c>
      <c r="C55" s="3"/>
      <c r="D55" s="4" t="s">
        <v>54</v>
      </c>
      <c r="E55" s="2">
        <v>21</v>
      </c>
      <c r="F55" s="2">
        <v>0</v>
      </c>
      <c r="G55" s="2">
        <v>1</v>
      </c>
      <c r="H55" s="2">
        <v>10</v>
      </c>
      <c r="I55" s="2">
        <f t="shared" si="0"/>
        <v>10</v>
      </c>
      <c r="J55" s="15">
        <v>2.57</v>
      </c>
      <c r="K55" s="2">
        <v>1235</v>
      </c>
      <c r="L55">
        <f>SUMIFS('Wins by Year'!E:E,'Wins by Year'!A:A,Recruits!A55,'Wins by Year'!C:C,Recruits!D55)</f>
        <v>6</v>
      </c>
      <c r="M55" s="13">
        <f t="shared" si="1"/>
        <v>2.7433333333333336</v>
      </c>
    </row>
    <row r="56" spans="1:13" ht="16.5" thickTop="1" thickBot="1">
      <c r="A56">
        <v>2016</v>
      </c>
      <c r="B56" s="2">
        <v>55</v>
      </c>
      <c r="C56" s="3"/>
      <c r="D56" s="4" t="s">
        <v>55</v>
      </c>
      <c r="E56" s="2">
        <v>22</v>
      </c>
      <c r="F56" s="2">
        <v>0</v>
      </c>
      <c r="G56" s="2">
        <v>2</v>
      </c>
      <c r="H56" s="2">
        <v>9</v>
      </c>
      <c r="I56" s="2">
        <f t="shared" si="0"/>
        <v>11</v>
      </c>
      <c r="J56" s="15">
        <v>2.5</v>
      </c>
      <c r="K56" s="2">
        <v>1229</v>
      </c>
      <c r="L56">
        <f>SUMIFS('Wins by Year'!E:E,'Wins by Year'!A:A,Recruits!A56,'Wins by Year'!C:C,Recruits!D56)</f>
        <v>6</v>
      </c>
      <c r="M56" s="13">
        <f t="shared" si="1"/>
        <v>2.6066666666666669</v>
      </c>
    </row>
    <row r="57" spans="1:13" ht="16.5" thickTop="1" thickBot="1">
      <c r="A57">
        <v>2016</v>
      </c>
      <c r="B57" s="2">
        <v>56</v>
      </c>
      <c r="C57" s="3"/>
      <c r="D57" s="4" t="s">
        <v>56</v>
      </c>
      <c r="E57" s="2">
        <v>15</v>
      </c>
      <c r="F57" s="2">
        <v>0</v>
      </c>
      <c r="G57" s="2">
        <v>3</v>
      </c>
      <c r="H57" s="2">
        <v>11</v>
      </c>
      <c r="I57" s="2">
        <f t="shared" si="0"/>
        <v>1</v>
      </c>
      <c r="J57" s="15">
        <v>3.13</v>
      </c>
      <c r="K57" s="2">
        <v>1228</v>
      </c>
      <c r="L57">
        <f>SUMIFS('Wins by Year'!E:E,'Wins by Year'!A:A,Recruits!A57,'Wins by Year'!C:C,Recruits!D57)</f>
        <v>7</v>
      </c>
      <c r="M57" s="13">
        <f t="shared" si="1"/>
        <v>2.99</v>
      </c>
    </row>
    <row r="58" spans="1:13" ht="16.5" thickTop="1" thickBot="1">
      <c r="A58">
        <v>2016</v>
      </c>
      <c r="B58" s="2">
        <v>57</v>
      </c>
      <c r="C58" s="3"/>
      <c r="D58" s="4" t="s">
        <v>57</v>
      </c>
      <c r="E58" s="2">
        <v>28</v>
      </c>
      <c r="F58" s="2">
        <v>0</v>
      </c>
      <c r="G58" s="2">
        <v>0</v>
      </c>
      <c r="H58" s="2">
        <v>14</v>
      </c>
      <c r="I58" s="2">
        <f t="shared" si="0"/>
        <v>14</v>
      </c>
      <c r="J58" s="15">
        <v>2.4300000000000002</v>
      </c>
      <c r="K58" s="2">
        <v>1215</v>
      </c>
      <c r="L58">
        <f>SUMIFS('Wins by Year'!E:E,'Wins by Year'!A:A,Recruits!A58,'Wins by Year'!C:C,Recruits!D58)</f>
        <v>10</v>
      </c>
      <c r="M58" s="13">
        <f t="shared" si="1"/>
        <v>2.5366666666666666</v>
      </c>
    </row>
    <row r="59" spans="1:13" ht="16.5" thickTop="1" thickBot="1">
      <c r="A59">
        <v>2016</v>
      </c>
      <c r="B59" s="2">
        <v>57</v>
      </c>
      <c r="C59" s="3"/>
      <c r="D59" s="4" t="s">
        <v>58</v>
      </c>
      <c r="E59" s="2">
        <v>21</v>
      </c>
      <c r="F59" s="2">
        <v>0</v>
      </c>
      <c r="G59" s="2">
        <v>0</v>
      </c>
      <c r="H59" s="2">
        <v>14</v>
      </c>
      <c r="I59" s="2">
        <f t="shared" si="0"/>
        <v>7</v>
      </c>
      <c r="J59" s="15">
        <v>2.67</v>
      </c>
      <c r="K59" s="2">
        <v>1215</v>
      </c>
      <c r="L59">
        <f>SUMIFS('Wins by Year'!E:E,'Wins by Year'!A:A,Recruits!A59,'Wins by Year'!C:C,Recruits!D59)</f>
        <v>6</v>
      </c>
      <c r="M59" s="13">
        <f t="shared" si="1"/>
        <v>2.7266666666666666</v>
      </c>
    </row>
    <row r="60" spans="1:13" ht="16.5" thickTop="1" thickBot="1">
      <c r="A60">
        <v>2016</v>
      </c>
      <c r="B60" s="2">
        <v>57</v>
      </c>
      <c r="C60" s="3"/>
      <c r="D60" s="4" t="s">
        <v>59</v>
      </c>
      <c r="E60" s="2">
        <v>20</v>
      </c>
      <c r="F60" s="2">
        <v>0</v>
      </c>
      <c r="G60" s="2">
        <v>0</v>
      </c>
      <c r="H60" s="2">
        <v>15</v>
      </c>
      <c r="I60" s="2">
        <f t="shared" si="0"/>
        <v>5</v>
      </c>
      <c r="J60" s="15">
        <v>2.75</v>
      </c>
      <c r="K60" s="2">
        <v>1215</v>
      </c>
      <c r="L60">
        <f>SUMIFS('Wins by Year'!E:E,'Wins by Year'!A:A,Recruits!A60,'Wins by Year'!C:C,Recruits!D60)</f>
        <v>4</v>
      </c>
      <c r="M60" s="13">
        <f t="shared" si="1"/>
        <v>2.6533333333333333</v>
      </c>
    </row>
    <row r="61" spans="1:13" ht="16.5" thickTop="1" thickBot="1">
      <c r="A61">
        <v>2016</v>
      </c>
      <c r="B61" s="2">
        <v>60</v>
      </c>
      <c r="C61" s="3"/>
      <c r="D61" s="4" t="s">
        <v>60</v>
      </c>
      <c r="E61" s="2">
        <v>25</v>
      </c>
      <c r="F61" s="2">
        <v>0</v>
      </c>
      <c r="G61" s="2">
        <v>1</v>
      </c>
      <c r="H61" s="2">
        <v>12</v>
      </c>
      <c r="I61" s="2">
        <f t="shared" si="0"/>
        <v>12</v>
      </c>
      <c r="J61" s="15">
        <v>2.56</v>
      </c>
      <c r="K61" s="2">
        <v>1190</v>
      </c>
      <c r="L61">
        <f>SUMIFS('Wins by Year'!E:E,'Wins by Year'!A:A,Recruits!A61,'Wins by Year'!C:C,Recruits!D61)</f>
        <v>10</v>
      </c>
      <c r="M61" s="13">
        <f t="shared" si="1"/>
        <v>2.5266666666666668</v>
      </c>
    </row>
    <row r="62" spans="1:13" ht="16.5" thickTop="1" thickBot="1">
      <c r="A62">
        <v>2016</v>
      </c>
      <c r="B62" s="2">
        <v>61</v>
      </c>
      <c r="C62" s="3"/>
      <c r="D62" s="4" t="s">
        <v>61</v>
      </c>
      <c r="E62" s="2">
        <v>25</v>
      </c>
      <c r="F62" s="2">
        <v>0</v>
      </c>
      <c r="G62" s="2">
        <v>0</v>
      </c>
      <c r="H62" s="2">
        <v>12</v>
      </c>
      <c r="I62" s="2">
        <f t="shared" si="0"/>
        <v>13</v>
      </c>
      <c r="J62" s="15">
        <v>2.48</v>
      </c>
      <c r="K62" s="2">
        <v>1185</v>
      </c>
      <c r="L62">
        <f>SUMIFS('Wins by Year'!E:E,'Wins by Year'!A:A,Recruits!A62,'Wins by Year'!C:C,Recruits!D62)</f>
        <v>2</v>
      </c>
      <c r="M62" s="13">
        <f t="shared" si="1"/>
        <v>2.7266666666666666</v>
      </c>
    </row>
    <row r="63" spans="1:13" ht="16.5" thickTop="1" thickBot="1">
      <c r="A63">
        <v>2016</v>
      </c>
      <c r="B63" s="2">
        <v>61</v>
      </c>
      <c r="C63" s="3"/>
      <c r="D63" s="4" t="s">
        <v>62</v>
      </c>
      <c r="E63" s="2">
        <v>21</v>
      </c>
      <c r="F63" s="2">
        <v>0</v>
      </c>
      <c r="G63" s="2">
        <v>0</v>
      </c>
      <c r="H63" s="2">
        <v>15</v>
      </c>
      <c r="I63" s="2">
        <f t="shared" si="0"/>
        <v>6</v>
      </c>
      <c r="J63" s="15">
        <v>2.71</v>
      </c>
      <c r="K63" s="2">
        <v>1185</v>
      </c>
      <c r="L63">
        <f>SUMIFS('Wins by Year'!E:E,'Wins by Year'!A:A,Recruits!A63,'Wins by Year'!C:C,Recruits!D63)</f>
        <v>7</v>
      </c>
      <c r="M63" s="13">
        <f t="shared" si="1"/>
        <v>2.5966666666666662</v>
      </c>
    </row>
    <row r="64" spans="1:13" ht="31.5" thickTop="1" thickBot="1">
      <c r="A64">
        <v>2016</v>
      </c>
      <c r="B64" s="2">
        <v>63</v>
      </c>
      <c r="C64" s="3"/>
      <c r="D64" s="4" t="s">
        <v>63</v>
      </c>
      <c r="E64" s="2">
        <v>26</v>
      </c>
      <c r="F64" s="2">
        <v>0</v>
      </c>
      <c r="G64" s="2">
        <v>0</v>
      </c>
      <c r="H64" s="2">
        <v>10</v>
      </c>
      <c r="I64" s="2">
        <f t="shared" si="0"/>
        <v>16</v>
      </c>
      <c r="J64" s="15">
        <v>2.31</v>
      </c>
      <c r="K64" s="2">
        <v>1155</v>
      </c>
      <c r="L64">
        <f>SUMIFS('Wins by Year'!E:E,'Wins by Year'!A:A,Recruits!A64,'Wins by Year'!C:C,Recruits!D64)</f>
        <v>7</v>
      </c>
      <c r="M64" s="13">
        <f t="shared" si="1"/>
        <v>1.46</v>
      </c>
    </row>
    <row r="65" spans="1:13" ht="16.5" thickTop="1" thickBot="1">
      <c r="A65">
        <v>2016</v>
      </c>
      <c r="B65" s="2">
        <v>64</v>
      </c>
      <c r="C65" s="3"/>
      <c r="D65" s="4" t="s">
        <v>64</v>
      </c>
      <c r="E65" s="2">
        <v>24</v>
      </c>
      <c r="F65" s="2">
        <v>0</v>
      </c>
      <c r="G65" s="2">
        <v>0</v>
      </c>
      <c r="H65" s="2">
        <v>9</v>
      </c>
      <c r="I65" s="2">
        <f t="shared" si="0"/>
        <v>15</v>
      </c>
      <c r="J65" s="15">
        <v>2.29</v>
      </c>
      <c r="K65" s="2">
        <v>1110</v>
      </c>
      <c r="L65">
        <f>SUMIFS('Wins by Year'!E:E,'Wins by Year'!A:A,Recruits!A65,'Wins by Year'!C:C,Recruits!D65)</f>
        <v>8</v>
      </c>
      <c r="M65" s="13">
        <f t="shared" si="1"/>
        <v>2.0500000000000003</v>
      </c>
    </row>
    <row r="66" spans="1:13" ht="31.5" thickTop="1" thickBot="1">
      <c r="A66">
        <v>2016</v>
      </c>
      <c r="B66" s="2">
        <v>64</v>
      </c>
      <c r="C66" s="3"/>
      <c r="D66" s="4" t="s">
        <v>65</v>
      </c>
      <c r="E66" s="2">
        <v>27</v>
      </c>
      <c r="F66" s="2">
        <v>0</v>
      </c>
      <c r="G66" s="2">
        <v>0</v>
      </c>
      <c r="H66" s="2">
        <v>9</v>
      </c>
      <c r="I66" s="2">
        <f t="shared" si="0"/>
        <v>18</v>
      </c>
      <c r="J66" s="15">
        <v>2.33</v>
      </c>
      <c r="K66" s="2">
        <v>1110</v>
      </c>
      <c r="L66">
        <f>SUMIFS('Wins by Year'!E:E,'Wins by Year'!A:A,Recruits!A66,'Wins by Year'!C:C,Recruits!D66)</f>
        <v>13</v>
      </c>
      <c r="M66" s="13">
        <f t="shared" si="1"/>
        <v>2.35</v>
      </c>
    </row>
    <row r="67" spans="1:13" ht="16.5" thickTop="1" thickBot="1">
      <c r="A67">
        <v>2016</v>
      </c>
      <c r="B67" s="2">
        <v>66</v>
      </c>
      <c r="C67" s="3"/>
      <c r="D67" s="4" t="s">
        <v>66</v>
      </c>
      <c r="E67" s="2">
        <v>18</v>
      </c>
      <c r="F67" s="2">
        <v>0</v>
      </c>
      <c r="G67" s="2">
        <v>2</v>
      </c>
      <c r="H67" s="2">
        <v>9</v>
      </c>
      <c r="I67" s="2">
        <f t="shared" ref="I67:I130" si="2">E67-F67-G67-H67</f>
        <v>7</v>
      </c>
      <c r="J67" s="15">
        <v>2.61</v>
      </c>
      <c r="K67" s="2">
        <v>1099</v>
      </c>
      <c r="L67">
        <f>SUMIFS('Wins by Year'!E:E,'Wins by Year'!A:A,Recruits!A67,'Wins by Year'!C:C,Recruits!D67)</f>
        <v>10</v>
      </c>
      <c r="M67" s="13">
        <f t="shared" ref="M67:M130" si="3">(SUMIFS(J:J,A:A,A67,D:D,D67)+SUMIFS(J:J,A:A,(A67-1),D:D,D67)+SUMIFS(J:J,A:A,(A67-2),D:D,D67))/3</f>
        <v>2.6366666666666667</v>
      </c>
    </row>
    <row r="68" spans="1:13" ht="16.5" thickTop="1" thickBot="1">
      <c r="A68">
        <v>2016</v>
      </c>
      <c r="B68" s="2">
        <v>67</v>
      </c>
      <c r="C68" s="3"/>
      <c r="D68" s="4" t="s">
        <v>67</v>
      </c>
      <c r="E68" s="2">
        <v>28</v>
      </c>
      <c r="F68" s="2">
        <v>0</v>
      </c>
      <c r="G68" s="2">
        <v>1</v>
      </c>
      <c r="H68" s="2">
        <v>6</v>
      </c>
      <c r="I68" s="2">
        <f t="shared" si="2"/>
        <v>21</v>
      </c>
      <c r="J68" s="15">
        <v>2.21</v>
      </c>
      <c r="K68" s="2">
        <v>1081</v>
      </c>
      <c r="L68">
        <f>SUMIFS('Wins by Year'!E:E,'Wins by Year'!A:A,Recruits!A68,'Wins by Year'!C:C,Recruits!D68)</f>
        <v>3</v>
      </c>
      <c r="M68" s="13">
        <f t="shared" si="3"/>
        <v>2.35</v>
      </c>
    </row>
    <row r="69" spans="1:13" ht="16.5" thickTop="1" thickBot="1">
      <c r="A69">
        <v>2016</v>
      </c>
      <c r="B69" s="2">
        <v>68</v>
      </c>
      <c r="C69" s="3"/>
      <c r="D69" s="4" t="s">
        <v>68</v>
      </c>
      <c r="E69" s="2">
        <v>21</v>
      </c>
      <c r="F69" s="2">
        <v>0</v>
      </c>
      <c r="G69" s="2">
        <v>0</v>
      </c>
      <c r="H69" s="2">
        <v>11</v>
      </c>
      <c r="I69" s="2">
        <f t="shared" si="2"/>
        <v>10</v>
      </c>
      <c r="J69" s="15">
        <v>2.4300000000000002</v>
      </c>
      <c r="K69" s="2">
        <v>1050</v>
      </c>
      <c r="L69">
        <f>SUMIFS('Wins by Year'!E:E,'Wins by Year'!A:A,Recruits!A69,'Wins by Year'!C:C,Recruits!D69)</f>
        <v>4</v>
      </c>
      <c r="M69" s="13">
        <f t="shared" si="3"/>
        <v>2.5100000000000002</v>
      </c>
    </row>
    <row r="70" spans="1:13" ht="16.5" thickTop="1" thickBot="1">
      <c r="A70">
        <v>2016</v>
      </c>
      <c r="B70" s="2">
        <v>68</v>
      </c>
      <c r="C70" s="3"/>
      <c r="D70" s="4" t="s">
        <v>69</v>
      </c>
      <c r="E70" s="2">
        <v>18</v>
      </c>
      <c r="F70" s="2">
        <v>0</v>
      </c>
      <c r="G70" s="2">
        <v>1</v>
      </c>
      <c r="H70" s="2">
        <v>10</v>
      </c>
      <c r="I70" s="2">
        <f t="shared" si="2"/>
        <v>7</v>
      </c>
      <c r="J70" s="15">
        <v>2.67</v>
      </c>
      <c r="K70" s="2">
        <v>1050</v>
      </c>
      <c r="L70">
        <f>SUMIFS('Wins by Year'!E:E,'Wins by Year'!A:A,Recruits!A70,'Wins by Year'!C:C,Recruits!D70)</f>
        <v>9</v>
      </c>
      <c r="M70" s="13">
        <f t="shared" si="3"/>
        <v>2.86</v>
      </c>
    </row>
    <row r="71" spans="1:13" ht="16.5" thickTop="1" thickBot="1">
      <c r="A71">
        <v>2016</v>
      </c>
      <c r="B71" s="2">
        <v>68</v>
      </c>
      <c r="C71" s="3"/>
      <c r="D71" s="4" t="s">
        <v>70</v>
      </c>
      <c r="E71" s="2">
        <v>25</v>
      </c>
      <c r="F71" s="2">
        <v>0</v>
      </c>
      <c r="G71" s="2">
        <v>0</v>
      </c>
      <c r="H71" s="2">
        <v>8</v>
      </c>
      <c r="I71" s="2">
        <f t="shared" si="2"/>
        <v>17</v>
      </c>
      <c r="J71" s="15">
        <v>2.3199999999999998</v>
      </c>
      <c r="K71" s="2">
        <v>1050</v>
      </c>
      <c r="L71">
        <f>SUMIFS('Wins by Year'!E:E,'Wins by Year'!A:A,Recruits!A71,'Wins by Year'!C:C,Recruits!D71)</f>
        <v>3</v>
      </c>
      <c r="M71" s="13">
        <f t="shared" si="3"/>
        <v>2.5333333333333332</v>
      </c>
    </row>
    <row r="72" spans="1:13" ht="16.5" thickTop="1" thickBot="1">
      <c r="A72">
        <v>2016</v>
      </c>
      <c r="B72" s="2">
        <v>68</v>
      </c>
      <c r="C72" s="3"/>
      <c r="D72" s="4" t="s">
        <v>71</v>
      </c>
      <c r="E72" s="2">
        <v>25</v>
      </c>
      <c r="F72" s="2">
        <v>0</v>
      </c>
      <c r="G72" s="2">
        <v>0</v>
      </c>
      <c r="H72" s="2">
        <v>10</v>
      </c>
      <c r="I72" s="2">
        <f t="shared" si="2"/>
        <v>15</v>
      </c>
      <c r="J72" s="15">
        <v>2.3199999999999998</v>
      </c>
      <c r="K72" s="2">
        <v>1050</v>
      </c>
      <c r="L72">
        <f>SUMIFS('Wins by Year'!E:E,'Wins by Year'!A:A,Recruits!A72,'Wins by Year'!C:C,Recruits!D72)</f>
        <v>4</v>
      </c>
      <c r="M72" s="13">
        <f t="shared" si="3"/>
        <v>1.4866666666666666</v>
      </c>
    </row>
    <row r="73" spans="1:13" ht="31.5" thickTop="1" thickBot="1">
      <c r="A73">
        <v>2016</v>
      </c>
      <c r="B73" s="2">
        <v>72</v>
      </c>
      <c r="C73" s="3"/>
      <c r="D73" s="4" t="s">
        <v>72</v>
      </c>
      <c r="E73" s="2">
        <v>25</v>
      </c>
      <c r="F73" s="2">
        <v>0</v>
      </c>
      <c r="G73" s="2">
        <v>0</v>
      </c>
      <c r="H73" s="2">
        <v>8</v>
      </c>
      <c r="I73" s="2">
        <f t="shared" si="2"/>
        <v>17</v>
      </c>
      <c r="J73" s="15">
        <v>2.3199999999999998</v>
      </c>
      <c r="K73" s="2">
        <v>1035</v>
      </c>
      <c r="L73">
        <f>SUMIFS('Wins by Year'!E:E,'Wins by Year'!A:A,Recruits!A73,'Wins by Year'!C:C,Recruits!D73)</f>
        <v>11</v>
      </c>
      <c r="M73" s="13">
        <f t="shared" si="3"/>
        <v>2.3733333333333331</v>
      </c>
    </row>
    <row r="74" spans="1:13" ht="16.5" thickTop="1" thickBot="1">
      <c r="A74">
        <v>2016</v>
      </c>
      <c r="B74" s="2">
        <v>72</v>
      </c>
      <c r="C74" s="3"/>
      <c r="D74" s="4" t="s">
        <v>73</v>
      </c>
      <c r="E74" s="2">
        <v>17</v>
      </c>
      <c r="F74" s="2">
        <v>0</v>
      </c>
      <c r="G74" s="2">
        <v>2</v>
      </c>
      <c r="H74" s="2">
        <v>9</v>
      </c>
      <c r="I74" s="2">
        <f t="shared" si="2"/>
        <v>6</v>
      </c>
      <c r="J74" s="15">
        <v>2.65</v>
      </c>
      <c r="K74" s="2">
        <v>1035</v>
      </c>
      <c r="L74">
        <f>SUMIFS('Wins by Year'!E:E,'Wins by Year'!A:A,Recruits!A74,'Wins by Year'!C:C,Recruits!D74)</f>
        <v>11</v>
      </c>
      <c r="M74" s="13">
        <f t="shared" si="3"/>
        <v>2.7166666666666668</v>
      </c>
    </row>
    <row r="75" spans="1:13" ht="16.5" thickTop="1" thickBot="1">
      <c r="A75">
        <v>2016</v>
      </c>
      <c r="B75" s="2">
        <v>74</v>
      </c>
      <c r="C75" s="3"/>
      <c r="D75" s="4" t="s">
        <v>74</v>
      </c>
      <c r="E75" s="2">
        <v>23</v>
      </c>
      <c r="F75" s="2">
        <v>0</v>
      </c>
      <c r="G75" s="2">
        <v>0</v>
      </c>
      <c r="H75" s="2">
        <v>6</v>
      </c>
      <c r="I75" s="2">
        <f t="shared" si="2"/>
        <v>17</v>
      </c>
      <c r="J75" s="15">
        <v>2.17</v>
      </c>
      <c r="K75" s="2">
        <v>1005</v>
      </c>
      <c r="L75">
        <f>SUMIFS('Wins by Year'!E:E,'Wins by Year'!A:A,Recruits!A75,'Wins by Year'!C:C,Recruits!D75)</f>
        <v>3</v>
      </c>
      <c r="M75" s="13">
        <f t="shared" si="3"/>
        <v>2.3866666666666667</v>
      </c>
    </row>
    <row r="76" spans="1:13" ht="31.5" thickTop="1" thickBot="1">
      <c r="A76">
        <v>2016</v>
      </c>
      <c r="B76" s="2">
        <v>74</v>
      </c>
      <c r="C76" s="3"/>
      <c r="D76" s="4" t="s">
        <v>75</v>
      </c>
      <c r="E76" s="2">
        <v>24</v>
      </c>
      <c r="F76" s="2">
        <v>0</v>
      </c>
      <c r="G76" s="2">
        <v>0</v>
      </c>
      <c r="H76" s="2">
        <v>3</v>
      </c>
      <c r="I76" s="2">
        <f t="shared" si="2"/>
        <v>21</v>
      </c>
      <c r="J76" s="15">
        <v>2.13</v>
      </c>
      <c r="K76" s="2">
        <v>1005</v>
      </c>
      <c r="L76">
        <f>SUMIFS('Wins by Year'!E:E,'Wins by Year'!A:A,Recruits!A76,'Wins by Year'!C:C,Recruits!D76)</f>
        <v>5</v>
      </c>
      <c r="M76" s="13">
        <f t="shared" si="3"/>
        <v>2.0866666666666664</v>
      </c>
    </row>
    <row r="77" spans="1:13" ht="16.5" thickTop="1" thickBot="1">
      <c r="A77">
        <v>2016</v>
      </c>
      <c r="B77" s="2">
        <v>76</v>
      </c>
      <c r="C77" s="3"/>
      <c r="D77" s="4" t="s">
        <v>76</v>
      </c>
      <c r="E77" s="2">
        <v>20</v>
      </c>
      <c r="F77" s="2">
        <v>0</v>
      </c>
      <c r="G77" s="2">
        <v>1</v>
      </c>
      <c r="H77" s="2">
        <v>8</v>
      </c>
      <c r="I77" s="2">
        <f t="shared" si="2"/>
        <v>11</v>
      </c>
      <c r="J77" s="15">
        <v>2.2000000000000002</v>
      </c>
      <c r="K77" s="2">
        <v>979</v>
      </c>
      <c r="L77">
        <f>SUMIFS('Wins by Year'!E:E,'Wins by Year'!A:A,Recruits!A77,'Wins by Year'!C:C,Recruits!D77)</f>
        <v>9</v>
      </c>
      <c r="M77" s="13">
        <f t="shared" si="3"/>
        <v>2.4833333333333329</v>
      </c>
    </row>
    <row r="78" spans="1:13" ht="25.5" thickTop="1" thickBot="1">
      <c r="A78">
        <v>2016</v>
      </c>
      <c r="B78" s="2">
        <v>77</v>
      </c>
      <c r="C78" s="3"/>
      <c r="D78" s="2" t="s">
        <v>77</v>
      </c>
      <c r="E78" s="2">
        <v>27</v>
      </c>
      <c r="F78" s="2">
        <v>0</v>
      </c>
      <c r="G78" s="2">
        <v>0</v>
      </c>
      <c r="H78" s="2">
        <v>5</v>
      </c>
      <c r="I78" s="2">
        <f t="shared" si="2"/>
        <v>22</v>
      </c>
      <c r="J78" s="15">
        <v>2.19</v>
      </c>
      <c r="K78" s="2">
        <v>960</v>
      </c>
      <c r="L78">
        <f>SUMIFS('Wins by Year'!E:E,'Wins by Year'!A:A,Recruits!A78,'Wins by Year'!C:C,Recruits!D78)</f>
        <v>5</v>
      </c>
      <c r="M78" s="13">
        <f t="shared" si="3"/>
        <v>1.4433333333333334</v>
      </c>
    </row>
    <row r="79" spans="1:13" ht="16.5" thickTop="1" thickBot="1">
      <c r="A79">
        <v>2016</v>
      </c>
      <c r="B79" s="2">
        <v>78</v>
      </c>
      <c r="C79" s="3"/>
      <c r="D79" s="4" t="s">
        <v>78</v>
      </c>
      <c r="E79" s="2">
        <v>22</v>
      </c>
      <c r="F79" s="2">
        <v>0</v>
      </c>
      <c r="G79" s="2">
        <v>0</v>
      </c>
      <c r="H79" s="2">
        <v>6</v>
      </c>
      <c r="I79" s="2">
        <f t="shared" si="2"/>
        <v>16</v>
      </c>
      <c r="J79" s="15">
        <v>2.1800000000000002</v>
      </c>
      <c r="K79" s="2">
        <v>945</v>
      </c>
      <c r="L79">
        <f>SUMIFS('Wins by Year'!E:E,'Wins by Year'!A:A,Recruits!A79,'Wins by Year'!C:C,Recruits!D79)</f>
        <v>1</v>
      </c>
      <c r="M79" s="13">
        <f t="shared" si="3"/>
        <v>2.2366666666666664</v>
      </c>
    </row>
    <row r="80" spans="1:13" ht="16.5" thickTop="1" thickBot="1">
      <c r="A80">
        <v>2016</v>
      </c>
      <c r="B80" s="2">
        <v>78</v>
      </c>
      <c r="C80" s="3"/>
      <c r="D80" s="4" t="s">
        <v>79</v>
      </c>
      <c r="E80" s="2">
        <v>18</v>
      </c>
      <c r="F80" s="2">
        <v>0</v>
      </c>
      <c r="G80" s="2">
        <v>0</v>
      </c>
      <c r="H80" s="2">
        <v>10</v>
      </c>
      <c r="I80" s="2">
        <f t="shared" si="2"/>
        <v>8</v>
      </c>
      <c r="J80" s="15">
        <v>2.44</v>
      </c>
      <c r="K80" s="2">
        <v>945</v>
      </c>
      <c r="L80">
        <f>SUMIFS('Wins by Year'!E:E,'Wins by Year'!A:A,Recruits!A80,'Wins by Year'!C:C,Recruits!D80)</f>
        <v>2</v>
      </c>
      <c r="M80" s="13">
        <f t="shared" si="3"/>
        <v>2.5133333333333332</v>
      </c>
    </row>
    <row r="81" spans="1:13" ht="31.5" thickTop="1" thickBot="1">
      <c r="A81">
        <v>2016</v>
      </c>
      <c r="B81" s="2">
        <v>78</v>
      </c>
      <c r="C81" s="3"/>
      <c r="D81" s="4" t="s">
        <v>80</v>
      </c>
      <c r="E81" s="2">
        <v>21</v>
      </c>
      <c r="F81" s="2">
        <v>0</v>
      </c>
      <c r="G81" s="2">
        <v>0</v>
      </c>
      <c r="H81" s="2">
        <v>7</v>
      </c>
      <c r="I81" s="2">
        <f t="shared" si="2"/>
        <v>14</v>
      </c>
      <c r="J81" s="15">
        <v>2.2400000000000002</v>
      </c>
      <c r="K81" s="2">
        <v>945</v>
      </c>
      <c r="L81">
        <f>SUMIFS('Wins by Year'!E:E,'Wins by Year'!A:A,Recruits!A81,'Wins by Year'!C:C,Recruits!D81)</f>
        <v>7</v>
      </c>
      <c r="M81" s="13">
        <f t="shared" si="3"/>
        <v>2.04</v>
      </c>
    </row>
    <row r="82" spans="1:13" ht="16.5" thickTop="1" thickBot="1">
      <c r="A82">
        <v>2016</v>
      </c>
      <c r="B82" s="2">
        <v>81</v>
      </c>
      <c r="C82" s="3"/>
      <c r="D82" s="4" t="s">
        <v>81</v>
      </c>
      <c r="E82" s="2">
        <v>24</v>
      </c>
      <c r="F82" s="2">
        <v>0</v>
      </c>
      <c r="G82" s="2">
        <v>0</v>
      </c>
      <c r="H82" s="2">
        <v>5</v>
      </c>
      <c r="I82" s="2">
        <f t="shared" si="2"/>
        <v>19</v>
      </c>
      <c r="J82" s="15">
        <v>2.04</v>
      </c>
      <c r="K82" s="2">
        <v>900</v>
      </c>
      <c r="L82">
        <f>SUMIFS('Wins by Year'!E:E,'Wins by Year'!A:A,Recruits!A82,'Wins by Year'!C:C,Recruits!D82)</f>
        <v>3</v>
      </c>
      <c r="M82" s="13">
        <f t="shared" si="3"/>
        <v>1.3699999999999999</v>
      </c>
    </row>
    <row r="83" spans="1:13" ht="31.5" thickTop="1" thickBot="1">
      <c r="A83">
        <v>2016</v>
      </c>
      <c r="B83" s="2">
        <v>82</v>
      </c>
      <c r="C83" s="3"/>
      <c r="D83" s="4" t="s">
        <v>82</v>
      </c>
      <c r="E83" s="2">
        <v>19</v>
      </c>
      <c r="F83" s="2">
        <v>0</v>
      </c>
      <c r="G83" s="2">
        <v>0</v>
      </c>
      <c r="H83" s="2">
        <v>9</v>
      </c>
      <c r="I83" s="2">
        <f t="shared" si="2"/>
        <v>10</v>
      </c>
      <c r="J83" s="15">
        <v>2.4700000000000002</v>
      </c>
      <c r="K83" s="2">
        <v>885</v>
      </c>
      <c r="L83">
        <f>SUMIFS('Wins by Year'!E:E,'Wins by Year'!A:A,Recruits!A83,'Wins by Year'!C:C,Recruits!D83)</f>
        <v>7</v>
      </c>
      <c r="M83" s="13">
        <f t="shared" si="3"/>
        <v>2.6366666666666667</v>
      </c>
    </row>
    <row r="84" spans="1:13" ht="31.5" thickTop="1" thickBot="1">
      <c r="A84">
        <v>2016</v>
      </c>
      <c r="B84" s="2">
        <v>82</v>
      </c>
      <c r="C84" s="3"/>
      <c r="D84" s="4" t="s">
        <v>83</v>
      </c>
      <c r="E84" s="2">
        <v>18</v>
      </c>
      <c r="F84" s="2">
        <v>0</v>
      </c>
      <c r="G84" s="2">
        <v>0</v>
      </c>
      <c r="H84" s="2">
        <v>5</v>
      </c>
      <c r="I84" s="2">
        <f t="shared" si="2"/>
        <v>13</v>
      </c>
      <c r="J84" s="15">
        <v>2.2799999999999998</v>
      </c>
      <c r="K84" s="2">
        <v>885</v>
      </c>
      <c r="L84">
        <f>SUMIFS('Wins by Year'!E:E,'Wins by Year'!A:A,Recruits!A84,'Wins by Year'!C:C,Recruits!D84)</f>
        <v>3</v>
      </c>
      <c r="M84" s="13">
        <f t="shared" si="3"/>
        <v>2.2666666666666662</v>
      </c>
    </row>
    <row r="85" spans="1:13" ht="16.5" thickTop="1" thickBot="1">
      <c r="A85">
        <v>2016</v>
      </c>
      <c r="B85" s="2">
        <v>84</v>
      </c>
      <c r="C85" s="3"/>
      <c r="D85" s="2" t="s">
        <v>84</v>
      </c>
      <c r="E85" s="2">
        <v>21</v>
      </c>
      <c r="F85" s="2">
        <v>0</v>
      </c>
      <c r="G85" s="2">
        <v>0</v>
      </c>
      <c r="H85" s="2">
        <v>5</v>
      </c>
      <c r="I85" s="2">
        <f t="shared" si="2"/>
        <v>16</v>
      </c>
      <c r="J85" s="15">
        <v>2.2400000000000002</v>
      </c>
      <c r="K85" s="2">
        <v>870</v>
      </c>
      <c r="L85">
        <f>SUMIFS('Wins by Year'!E:E,'Wins by Year'!A:A,Recruits!A85,'Wins by Year'!C:C,Recruits!D85)</f>
        <v>6</v>
      </c>
      <c r="M85" s="13">
        <f t="shared" si="3"/>
        <v>1.51</v>
      </c>
    </row>
    <row r="86" spans="1:13" ht="16.5" thickTop="1" thickBot="1">
      <c r="A86">
        <v>2016</v>
      </c>
      <c r="B86" s="2">
        <v>85</v>
      </c>
      <c r="C86" s="3"/>
      <c r="D86" s="4" t="s">
        <v>85</v>
      </c>
      <c r="E86" s="2">
        <v>16</v>
      </c>
      <c r="F86" s="2">
        <v>0</v>
      </c>
      <c r="G86" s="2">
        <v>1</v>
      </c>
      <c r="H86" s="2">
        <v>4</v>
      </c>
      <c r="I86" s="2">
        <f t="shared" si="2"/>
        <v>11</v>
      </c>
      <c r="J86" s="15">
        <v>2.38</v>
      </c>
      <c r="K86" s="2">
        <v>855</v>
      </c>
      <c r="L86">
        <f>SUMIFS('Wins by Year'!E:E,'Wins by Year'!A:A,Recruits!A86,'Wins by Year'!C:C,Recruits!D86)</f>
        <v>2</v>
      </c>
      <c r="M86" s="13">
        <f t="shared" si="3"/>
        <v>2.4633333333333334</v>
      </c>
    </row>
    <row r="87" spans="1:13" ht="46.5" thickTop="1" thickBot="1">
      <c r="A87">
        <v>2016</v>
      </c>
      <c r="B87" s="2">
        <v>85</v>
      </c>
      <c r="C87" s="3"/>
      <c r="D87" s="4" t="s">
        <v>86</v>
      </c>
      <c r="E87" s="2">
        <v>23</v>
      </c>
      <c r="F87" s="2">
        <v>0</v>
      </c>
      <c r="G87" s="2">
        <v>0</v>
      </c>
      <c r="H87" s="2">
        <v>4</v>
      </c>
      <c r="I87" s="2">
        <f t="shared" si="2"/>
        <v>19</v>
      </c>
      <c r="J87" s="15">
        <v>2.17</v>
      </c>
      <c r="K87" s="2">
        <v>855</v>
      </c>
      <c r="L87">
        <f>SUMIFS('Wins by Year'!E:E,'Wins by Year'!A:A,Recruits!A87,'Wins by Year'!C:C,Recruits!D87)</f>
        <v>8</v>
      </c>
      <c r="M87" s="13">
        <f t="shared" si="3"/>
        <v>2.1733333333333333</v>
      </c>
    </row>
    <row r="88" spans="1:13" ht="31.5" thickTop="1" thickBot="1">
      <c r="A88">
        <v>2016</v>
      </c>
      <c r="B88" s="2">
        <v>85</v>
      </c>
      <c r="C88" s="3"/>
      <c r="D88" s="4" t="s">
        <v>87</v>
      </c>
      <c r="E88" s="2">
        <v>22</v>
      </c>
      <c r="F88" s="2">
        <v>0</v>
      </c>
      <c r="G88" s="2">
        <v>0</v>
      </c>
      <c r="H88" s="2">
        <v>4</v>
      </c>
      <c r="I88" s="2">
        <f t="shared" si="2"/>
        <v>18</v>
      </c>
      <c r="J88" s="15">
        <v>2.1800000000000002</v>
      </c>
      <c r="K88" s="2">
        <v>855</v>
      </c>
      <c r="L88">
        <f>SUMIFS('Wins by Year'!E:E,'Wins by Year'!A:A,Recruits!A88,'Wins by Year'!C:C,Recruits!D88)</f>
        <v>11</v>
      </c>
      <c r="M88" s="13">
        <f t="shared" si="3"/>
        <v>1.4900000000000002</v>
      </c>
    </row>
    <row r="89" spans="1:13" ht="31.5" thickTop="1" thickBot="1">
      <c r="A89">
        <v>2016</v>
      </c>
      <c r="B89" s="2">
        <v>88</v>
      </c>
      <c r="C89" s="3"/>
      <c r="D89" s="4" t="s">
        <v>88</v>
      </c>
      <c r="E89" s="2">
        <v>25</v>
      </c>
      <c r="F89" s="2">
        <v>0</v>
      </c>
      <c r="G89" s="2">
        <v>0</v>
      </c>
      <c r="H89" s="2">
        <v>5</v>
      </c>
      <c r="I89" s="2">
        <f t="shared" si="2"/>
        <v>20</v>
      </c>
      <c r="J89" s="15">
        <v>2.04</v>
      </c>
      <c r="K89" s="2">
        <v>840</v>
      </c>
      <c r="L89">
        <f>SUMIFS('Wins by Year'!E:E,'Wins by Year'!A:A,Recruits!A89,'Wins by Year'!C:C,Recruits!D89)</f>
        <v>8</v>
      </c>
      <c r="M89" s="13">
        <f t="shared" si="3"/>
        <v>2.1066666666666665</v>
      </c>
    </row>
    <row r="90" spans="1:13" ht="31.5" thickTop="1" thickBot="1">
      <c r="A90">
        <v>2016</v>
      </c>
      <c r="B90" s="2">
        <v>88</v>
      </c>
      <c r="C90" s="3"/>
      <c r="D90" s="4" t="s">
        <v>89</v>
      </c>
      <c r="E90" s="2">
        <v>23</v>
      </c>
      <c r="F90" s="2">
        <v>0</v>
      </c>
      <c r="G90" s="2">
        <v>0</v>
      </c>
      <c r="H90" s="2">
        <v>3</v>
      </c>
      <c r="I90" s="2">
        <f t="shared" si="2"/>
        <v>20</v>
      </c>
      <c r="J90" s="15">
        <v>1.96</v>
      </c>
      <c r="K90" s="2">
        <v>840</v>
      </c>
      <c r="L90">
        <f>SUMIFS('Wins by Year'!E:E,'Wins by Year'!A:A,Recruits!A90,'Wins by Year'!C:C,Recruits!D90)</f>
        <v>9</v>
      </c>
      <c r="M90" s="13">
        <f t="shared" si="3"/>
        <v>1.9933333333333332</v>
      </c>
    </row>
    <row r="91" spans="1:13" ht="16.5" thickTop="1" thickBot="1">
      <c r="A91">
        <v>2016</v>
      </c>
      <c r="B91" s="2">
        <v>88</v>
      </c>
      <c r="C91" s="3"/>
      <c r="D91" s="2" t="s">
        <v>90</v>
      </c>
      <c r="E91" s="2">
        <v>27</v>
      </c>
      <c r="F91" s="2">
        <v>0</v>
      </c>
      <c r="G91" s="2">
        <v>0</v>
      </c>
      <c r="H91" s="2">
        <v>1</v>
      </c>
      <c r="I91" s="2">
        <f t="shared" si="2"/>
        <v>26</v>
      </c>
      <c r="J91" s="15">
        <v>1.81</v>
      </c>
      <c r="K91" s="2">
        <v>840</v>
      </c>
      <c r="L91">
        <f>SUMIFS('Wins by Year'!E:E,'Wins by Year'!A:A,Recruits!A91,'Wins by Year'!C:C,Recruits!D91)</f>
        <v>3</v>
      </c>
      <c r="M91" s="13">
        <f t="shared" si="3"/>
        <v>0.60333333333333339</v>
      </c>
    </row>
    <row r="92" spans="1:13" ht="16.5" thickTop="1" thickBot="1">
      <c r="A92">
        <v>2016</v>
      </c>
      <c r="B92" s="2">
        <v>91</v>
      </c>
      <c r="C92" s="3"/>
      <c r="D92" s="4" t="s">
        <v>91</v>
      </c>
      <c r="E92" s="2">
        <v>22</v>
      </c>
      <c r="F92" s="2">
        <v>0</v>
      </c>
      <c r="G92" s="2">
        <v>0</v>
      </c>
      <c r="H92" s="2">
        <v>3</v>
      </c>
      <c r="I92" s="2">
        <f t="shared" si="2"/>
        <v>19</v>
      </c>
      <c r="J92" s="15">
        <v>1.95</v>
      </c>
      <c r="K92" s="2">
        <v>825</v>
      </c>
      <c r="L92">
        <f>SUMIFS('Wins by Year'!E:E,'Wins by Year'!A:A,Recruits!A92,'Wins by Year'!C:C,Recruits!D92)</f>
        <v>4</v>
      </c>
      <c r="M92" s="13">
        <f t="shared" si="3"/>
        <v>1.3933333333333333</v>
      </c>
    </row>
    <row r="93" spans="1:13" ht="16.5" thickTop="1" thickBot="1">
      <c r="A93">
        <v>2016</v>
      </c>
      <c r="B93" s="2">
        <v>91</v>
      </c>
      <c r="C93" s="3"/>
      <c r="D93" s="4" t="s">
        <v>92</v>
      </c>
      <c r="E93" s="2">
        <v>21</v>
      </c>
      <c r="F93" s="2">
        <v>0</v>
      </c>
      <c r="G93" s="2">
        <v>0</v>
      </c>
      <c r="H93" s="2">
        <v>3</v>
      </c>
      <c r="I93" s="2">
        <f t="shared" si="2"/>
        <v>18</v>
      </c>
      <c r="J93" s="15">
        <v>2.0499999999999998</v>
      </c>
      <c r="K93" s="2">
        <v>825</v>
      </c>
      <c r="L93">
        <f>SUMIFS('Wins by Year'!E:E,'Wins by Year'!A:A,Recruits!A93,'Wins by Year'!C:C,Recruits!D93)</f>
        <v>10</v>
      </c>
      <c r="M93" s="13">
        <f t="shared" si="3"/>
        <v>2.1466666666666665</v>
      </c>
    </row>
    <row r="94" spans="1:13" ht="16.5" thickTop="1" thickBot="1">
      <c r="A94">
        <v>2016</v>
      </c>
      <c r="B94" s="2">
        <v>93</v>
      </c>
      <c r="C94" s="3"/>
      <c r="D94" s="2" t="s">
        <v>93</v>
      </c>
      <c r="E94" s="2">
        <v>26</v>
      </c>
      <c r="F94" s="2">
        <v>0</v>
      </c>
      <c r="G94" s="2">
        <v>0</v>
      </c>
      <c r="H94" s="2">
        <v>4</v>
      </c>
      <c r="I94" s="2">
        <f t="shared" si="2"/>
        <v>22</v>
      </c>
      <c r="J94" s="15">
        <v>2.15</v>
      </c>
      <c r="K94" s="2">
        <v>810</v>
      </c>
      <c r="L94">
        <f>SUMIFS('Wins by Year'!E:E,'Wins by Year'!A:A,Recruits!A94,'Wins by Year'!C:C,Recruits!D94)</f>
        <v>6</v>
      </c>
      <c r="M94" s="13">
        <f t="shared" si="3"/>
        <v>0.71666666666666667</v>
      </c>
    </row>
    <row r="95" spans="1:13" ht="16.5" thickTop="1" thickBot="1">
      <c r="A95">
        <v>2016</v>
      </c>
      <c r="B95" s="2">
        <v>93</v>
      </c>
      <c r="C95" s="3"/>
      <c r="D95" s="4" t="s">
        <v>94</v>
      </c>
      <c r="E95" s="2">
        <v>30</v>
      </c>
      <c r="F95" s="2">
        <v>0</v>
      </c>
      <c r="G95" s="2">
        <v>0</v>
      </c>
      <c r="H95" s="2">
        <v>1</v>
      </c>
      <c r="I95" s="2">
        <f t="shared" si="2"/>
        <v>29</v>
      </c>
      <c r="J95" s="15">
        <v>2.0299999999999998</v>
      </c>
      <c r="K95" s="2">
        <v>810</v>
      </c>
      <c r="L95">
        <f>SUMIFS('Wins by Year'!E:E,'Wins by Year'!A:A,Recruits!A95,'Wins by Year'!C:C,Recruits!D95)</f>
        <v>2</v>
      </c>
      <c r="M95" s="13">
        <f t="shared" si="3"/>
        <v>1.9833333333333332</v>
      </c>
    </row>
    <row r="96" spans="1:13" ht="16.5" thickTop="1" thickBot="1">
      <c r="A96">
        <v>2016</v>
      </c>
      <c r="B96" s="2">
        <v>95</v>
      </c>
      <c r="C96" s="3"/>
      <c r="D96" s="2" t="s">
        <v>95</v>
      </c>
      <c r="E96" s="2">
        <v>41</v>
      </c>
      <c r="F96" s="2">
        <v>0</v>
      </c>
      <c r="G96" s="2">
        <v>0</v>
      </c>
      <c r="H96" s="2">
        <v>1</v>
      </c>
      <c r="I96" s="2">
        <f t="shared" si="2"/>
        <v>40</v>
      </c>
      <c r="J96" s="15">
        <v>1.98</v>
      </c>
      <c r="K96" s="2">
        <v>795</v>
      </c>
      <c r="L96">
        <f>SUMIFS('Wins by Year'!E:E,'Wins by Year'!A:A,Recruits!A96,'Wins by Year'!C:C,Recruits!D96)</f>
        <v>10</v>
      </c>
      <c r="M96" s="13">
        <f t="shared" si="3"/>
        <v>0.66</v>
      </c>
    </row>
    <row r="97" spans="1:13" ht="16.5" thickTop="1" thickBot="1">
      <c r="A97">
        <v>2016</v>
      </c>
      <c r="B97" s="2">
        <v>95</v>
      </c>
      <c r="C97" s="3"/>
      <c r="D97" s="4" t="s">
        <v>96</v>
      </c>
      <c r="E97" s="2">
        <v>70</v>
      </c>
      <c r="F97" s="2">
        <v>0</v>
      </c>
      <c r="G97" s="2">
        <v>0</v>
      </c>
      <c r="H97" s="2">
        <v>2</v>
      </c>
      <c r="I97" s="2">
        <f t="shared" si="2"/>
        <v>68</v>
      </c>
      <c r="J97" s="15">
        <v>1.8</v>
      </c>
      <c r="K97" s="2">
        <v>795</v>
      </c>
      <c r="L97">
        <f>SUMIFS('Wins by Year'!E:E,'Wins by Year'!A:A,Recruits!A97,'Wins by Year'!C:C,Recruits!D97)</f>
        <v>8</v>
      </c>
      <c r="M97" s="13">
        <f t="shared" si="3"/>
        <v>1.0866666666666667</v>
      </c>
    </row>
    <row r="98" spans="1:13" ht="16.5" thickTop="1" thickBot="1">
      <c r="A98">
        <v>2016</v>
      </c>
      <c r="B98" s="2">
        <v>95</v>
      </c>
      <c r="C98" s="3"/>
      <c r="D98" s="4" t="s">
        <v>97</v>
      </c>
      <c r="E98" s="2">
        <v>30</v>
      </c>
      <c r="F98" s="2">
        <v>0</v>
      </c>
      <c r="G98" s="2">
        <v>0</v>
      </c>
      <c r="H98" s="2">
        <v>3</v>
      </c>
      <c r="I98" s="2">
        <f t="shared" si="2"/>
        <v>27</v>
      </c>
      <c r="J98" s="15">
        <v>1.97</v>
      </c>
      <c r="K98" s="2">
        <v>795</v>
      </c>
      <c r="L98">
        <f>SUMIFS('Wins by Year'!E:E,'Wins by Year'!A:A,Recruits!A98,'Wins by Year'!C:C,Recruits!D98)</f>
        <v>9</v>
      </c>
      <c r="M98" s="13">
        <f t="shared" si="3"/>
        <v>0.65666666666666662</v>
      </c>
    </row>
    <row r="99" spans="1:13" ht="16.5" thickTop="1" thickBot="1">
      <c r="A99">
        <v>2016</v>
      </c>
      <c r="B99" s="2">
        <v>95</v>
      </c>
      <c r="C99" s="3"/>
      <c r="D99" s="4" t="s">
        <v>98</v>
      </c>
      <c r="E99" s="2">
        <v>20</v>
      </c>
      <c r="F99" s="2">
        <v>0</v>
      </c>
      <c r="G99" s="2">
        <v>0</v>
      </c>
      <c r="H99" s="2">
        <v>4</v>
      </c>
      <c r="I99" s="2">
        <f t="shared" si="2"/>
        <v>16</v>
      </c>
      <c r="J99" s="15">
        <v>2.2000000000000002</v>
      </c>
      <c r="K99" s="2">
        <v>795</v>
      </c>
      <c r="L99">
        <f>SUMIFS('Wins by Year'!E:E,'Wins by Year'!A:A,Recruits!A99,'Wins by Year'!C:C,Recruits!D99)</f>
        <v>9</v>
      </c>
      <c r="M99" s="13">
        <f t="shared" si="3"/>
        <v>1.4133333333333333</v>
      </c>
    </row>
    <row r="100" spans="1:13" ht="16.5" thickTop="1" thickBot="1">
      <c r="A100">
        <v>2016</v>
      </c>
      <c r="B100" s="2">
        <v>95</v>
      </c>
      <c r="C100" s="3"/>
      <c r="D100" s="4" t="s">
        <v>99</v>
      </c>
      <c r="E100" s="2">
        <v>28</v>
      </c>
      <c r="F100" s="2">
        <v>0</v>
      </c>
      <c r="G100" s="2">
        <v>0</v>
      </c>
      <c r="H100" s="2">
        <v>3</v>
      </c>
      <c r="I100" s="2">
        <f t="shared" si="2"/>
        <v>25</v>
      </c>
      <c r="J100" s="15">
        <v>2.11</v>
      </c>
      <c r="K100" s="2">
        <v>795</v>
      </c>
      <c r="L100">
        <f>SUMIFS('Wins by Year'!E:E,'Wins by Year'!A:A,Recruits!A100,'Wins by Year'!C:C,Recruits!D100)</f>
        <v>10</v>
      </c>
      <c r="M100" s="13">
        <f t="shared" si="3"/>
        <v>0.70333333333333325</v>
      </c>
    </row>
    <row r="101" spans="1:13" ht="16.5" thickTop="1" thickBot="1">
      <c r="A101">
        <v>2016</v>
      </c>
      <c r="B101" s="2">
        <v>100</v>
      </c>
      <c r="C101" s="3"/>
      <c r="D101" s="2" t="s">
        <v>100</v>
      </c>
      <c r="E101" s="2">
        <v>30</v>
      </c>
      <c r="F101" s="2">
        <v>0</v>
      </c>
      <c r="G101" s="2">
        <v>0</v>
      </c>
      <c r="H101" s="2">
        <v>4</v>
      </c>
      <c r="I101" s="2">
        <f t="shared" si="2"/>
        <v>26</v>
      </c>
      <c r="J101" s="15">
        <v>1.8</v>
      </c>
      <c r="K101" s="2">
        <v>780</v>
      </c>
      <c r="L101">
        <f>SUMIFS('Wins by Year'!E:E,'Wins by Year'!A:A,Recruits!A101,'Wins by Year'!C:C,Recruits!D101)</f>
        <v>2</v>
      </c>
      <c r="M101" s="13">
        <f t="shared" si="3"/>
        <v>0.6</v>
      </c>
    </row>
    <row r="102" spans="1:13" ht="16.5" thickTop="1" thickBot="1">
      <c r="A102">
        <v>2015</v>
      </c>
      <c r="B102" s="2">
        <v>1</v>
      </c>
      <c r="C102" s="3"/>
      <c r="D102" s="4" t="s">
        <v>12</v>
      </c>
      <c r="E102" s="2">
        <v>26</v>
      </c>
      <c r="F102" s="2">
        <v>4</v>
      </c>
      <c r="G102" s="2">
        <v>17</v>
      </c>
      <c r="H102" s="2">
        <v>5</v>
      </c>
      <c r="I102" s="2">
        <f t="shared" si="2"/>
        <v>0</v>
      </c>
      <c r="J102" s="15">
        <v>3.96</v>
      </c>
      <c r="K102" s="2">
        <v>3193</v>
      </c>
      <c r="L102">
        <f>SUMIFS('Wins by Year'!E:E,'Wins by Year'!A:A,Recruits!A102,'Wins by Year'!C:C,Recruits!D102)</f>
        <v>8</v>
      </c>
      <c r="M102" s="13">
        <f t="shared" si="3"/>
        <v>3.9599999999999995</v>
      </c>
    </row>
    <row r="103" spans="1:13" ht="16.5" thickTop="1" thickBot="1">
      <c r="A103">
        <v>2015</v>
      </c>
      <c r="B103" s="2">
        <v>2</v>
      </c>
      <c r="C103" s="3"/>
      <c r="D103" s="4" t="s">
        <v>1</v>
      </c>
      <c r="E103" s="2">
        <v>25</v>
      </c>
      <c r="F103" s="2">
        <v>4</v>
      </c>
      <c r="G103" s="2">
        <v>15</v>
      </c>
      <c r="H103" s="2">
        <v>5</v>
      </c>
      <c r="I103" s="2">
        <f t="shared" si="2"/>
        <v>1</v>
      </c>
      <c r="J103" s="15">
        <v>3.88</v>
      </c>
      <c r="K103" s="2">
        <v>3034</v>
      </c>
      <c r="L103">
        <f>SUMIFS('Wins by Year'!E:E,'Wins by Year'!A:A,Recruits!A103,'Wins by Year'!C:C,Recruits!D103)</f>
        <v>14</v>
      </c>
      <c r="M103" s="13">
        <f t="shared" si="3"/>
        <v>3.8800000000000003</v>
      </c>
    </row>
    <row r="104" spans="1:13" ht="16.5" thickTop="1" thickBot="1">
      <c r="A104">
        <v>2015</v>
      </c>
      <c r="B104" s="2">
        <v>3</v>
      </c>
      <c r="C104" s="3"/>
      <c r="D104" s="4" t="s">
        <v>2</v>
      </c>
      <c r="E104" s="2">
        <v>19</v>
      </c>
      <c r="F104" s="2">
        <v>5</v>
      </c>
      <c r="G104" s="2">
        <v>9</v>
      </c>
      <c r="H104" s="2">
        <v>5</v>
      </c>
      <c r="I104" s="2">
        <f t="shared" si="2"/>
        <v>0</v>
      </c>
      <c r="J104" s="15">
        <v>4</v>
      </c>
      <c r="K104" s="2">
        <v>2750</v>
      </c>
      <c r="L104">
        <f>SUMIFS('Wins by Year'!E:E,'Wins by Year'!A:A,Recruits!A104,'Wins by Year'!C:C,Recruits!D104)</f>
        <v>10</v>
      </c>
      <c r="M104" s="13">
        <f t="shared" si="3"/>
        <v>3.72</v>
      </c>
    </row>
    <row r="105" spans="1:13" ht="16.5" thickTop="1" thickBot="1">
      <c r="A105">
        <v>2015</v>
      </c>
      <c r="B105" s="2">
        <v>4</v>
      </c>
      <c r="C105" s="3"/>
      <c r="D105" s="4" t="s">
        <v>6</v>
      </c>
      <c r="E105" s="2">
        <v>25</v>
      </c>
      <c r="F105" s="2">
        <v>3</v>
      </c>
      <c r="G105" s="2">
        <v>9</v>
      </c>
      <c r="H105" s="2">
        <v>10</v>
      </c>
      <c r="I105" s="2">
        <f t="shared" si="2"/>
        <v>3</v>
      </c>
      <c r="J105" s="15">
        <v>3.48</v>
      </c>
      <c r="K105" s="2">
        <v>2703</v>
      </c>
      <c r="L105">
        <f>SUMIFS('Wins by Year'!E:E,'Wins by Year'!A:A,Recruits!A105,'Wins by Year'!C:C,Recruits!D105)</f>
        <v>14</v>
      </c>
      <c r="M105" s="13">
        <f t="shared" si="3"/>
        <v>3.3666666666666667</v>
      </c>
    </row>
    <row r="106" spans="1:13" ht="16.5" thickTop="1" thickBot="1">
      <c r="A106">
        <v>2015</v>
      </c>
      <c r="B106" s="2">
        <v>5</v>
      </c>
      <c r="C106" s="3"/>
      <c r="D106" s="4" t="s">
        <v>15</v>
      </c>
      <c r="E106" s="2">
        <v>29</v>
      </c>
      <c r="F106" s="2">
        <v>4</v>
      </c>
      <c r="G106" s="2">
        <v>13</v>
      </c>
      <c r="H106" s="2">
        <v>11</v>
      </c>
      <c r="I106" s="2">
        <f t="shared" si="2"/>
        <v>1</v>
      </c>
      <c r="J106" s="15">
        <v>3.69</v>
      </c>
      <c r="K106" s="2">
        <v>2647</v>
      </c>
      <c r="L106">
        <f>SUMIFS('Wins by Year'!E:E,'Wins by Year'!A:A,Recruits!A106,'Wins by Year'!C:C,Recruits!D106)</f>
        <v>9</v>
      </c>
      <c r="M106" s="13">
        <f t="shared" si="3"/>
        <v>3.5066666666666664</v>
      </c>
    </row>
    <row r="107" spans="1:13" ht="16.5" thickTop="1" thickBot="1">
      <c r="A107">
        <v>2015</v>
      </c>
      <c r="B107" s="2">
        <v>6</v>
      </c>
      <c r="C107" s="3"/>
      <c r="D107" s="4" t="s">
        <v>11</v>
      </c>
      <c r="E107" s="2">
        <v>29</v>
      </c>
      <c r="F107" s="2">
        <v>2</v>
      </c>
      <c r="G107" s="2">
        <v>11</v>
      </c>
      <c r="H107" s="2">
        <v>14</v>
      </c>
      <c r="I107" s="2">
        <f t="shared" si="2"/>
        <v>2</v>
      </c>
      <c r="J107" s="15">
        <v>3.45</v>
      </c>
      <c r="K107" s="2">
        <v>2620</v>
      </c>
      <c r="L107">
        <f>SUMIFS('Wins by Year'!E:E,'Wins by Year'!A:A,Recruits!A107,'Wins by Year'!C:C,Recruits!D107)</f>
        <v>10</v>
      </c>
      <c r="M107" s="13">
        <f t="shared" si="3"/>
        <v>3.5166666666666671</v>
      </c>
    </row>
    <row r="108" spans="1:13" ht="16.5" thickTop="1" thickBot="1">
      <c r="A108">
        <v>2015</v>
      </c>
      <c r="B108" s="2">
        <v>7</v>
      </c>
      <c r="C108" s="3"/>
      <c r="D108" s="4" t="s">
        <v>9</v>
      </c>
      <c r="E108" s="2">
        <v>27</v>
      </c>
      <c r="F108" s="2">
        <v>2</v>
      </c>
      <c r="G108" s="2">
        <v>16</v>
      </c>
      <c r="H108" s="2">
        <v>8</v>
      </c>
      <c r="I108" s="2">
        <f t="shared" si="2"/>
        <v>1</v>
      </c>
      <c r="J108" s="15">
        <v>3.7</v>
      </c>
      <c r="K108" s="2">
        <v>2569</v>
      </c>
      <c r="L108">
        <f>SUMIFS('Wins by Year'!E:E,'Wins by Year'!A:A,Recruits!A108,'Wins by Year'!C:C,Recruits!D108)</f>
        <v>7</v>
      </c>
      <c r="M108" s="13">
        <f t="shared" si="3"/>
        <v>3.6</v>
      </c>
    </row>
    <row r="109" spans="1:13" ht="16.5" thickTop="1" thickBot="1">
      <c r="A109">
        <v>2015</v>
      </c>
      <c r="B109" s="2">
        <v>8</v>
      </c>
      <c r="C109" s="3"/>
      <c r="D109" s="4" t="s">
        <v>5</v>
      </c>
      <c r="E109" s="2">
        <v>25</v>
      </c>
      <c r="F109" s="2">
        <v>4</v>
      </c>
      <c r="G109" s="2">
        <v>8</v>
      </c>
      <c r="H109" s="2">
        <v>8</v>
      </c>
      <c r="I109" s="2">
        <f t="shared" si="2"/>
        <v>5</v>
      </c>
      <c r="J109" s="15">
        <v>3.44</v>
      </c>
      <c r="K109" s="2">
        <v>2538</v>
      </c>
      <c r="L109">
        <f>SUMIFS('Wins by Year'!E:E,'Wins by Year'!A:A,Recruits!A109,'Wins by Year'!C:C,Recruits!D109)</f>
        <v>9</v>
      </c>
      <c r="M109" s="13">
        <f t="shared" si="3"/>
        <v>3.6300000000000003</v>
      </c>
    </row>
    <row r="110" spans="1:13" ht="16.5" thickTop="1" thickBot="1">
      <c r="A110">
        <v>2015</v>
      </c>
      <c r="B110" s="2">
        <v>9</v>
      </c>
      <c r="C110" s="3"/>
      <c r="D110" s="4" t="s">
        <v>3</v>
      </c>
      <c r="E110" s="2">
        <v>27</v>
      </c>
      <c r="F110" s="2">
        <v>0</v>
      </c>
      <c r="G110" s="2">
        <v>14</v>
      </c>
      <c r="H110" s="2">
        <v>12</v>
      </c>
      <c r="I110" s="2">
        <f t="shared" si="2"/>
        <v>1</v>
      </c>
      <c r="J110" s="15">
        <v>3.48</v>
      </c>
      <c r="K110" s="2">
        <v>2528</v>
      </c>
      <c r="L110">
        <f>SUMIFS('Wins by Year'!E:E,'Wins by Year'!A:A,Recruits!A110,'Wins by Year'!C:C,Recruits!D110)</f>
        <v>12</v>
      </c>
      <c r="M110" s="13">
        <f t="shared" si="3"/>
        <v>3.6833333333333336</v>
      </c>
    </row>
    <row r="111" spans="1:13" ht="16.5" thickTop="1" thickBot="1">
      <c r="A111">
        <v>2015</v>
      </c>
      <c r="B111" s="2">
        <v>10</v>
      </c>
      <c r="C111" s="3"/>
      <c r="D111" s="4" t="s">
        <v>17</v>
      </c>
      <c r="E111" s="2">
        <v>26</v>
      </c>
      <c r="F111" s="2">
        <v>1</v>
      </c>
      <c r="G111" s="2">
        <v>11</v>
      </c>
      <c r="H111" s="2">
        <v>10</v>
      </c>
      <c r="I111" s="2">
        <f t="shared" si="2"/>
        <v>4</v>
      </c>
      <c r="J111" s="15">
        <v>3.27</v>
      </c>
      <c r="K111" s="2">
        <v>2478</v>
      </c>
      <c r="L111">
        <f>SUMIFS('Wins by Year'!E:E,'Wins by Year'!A:A,Recruits!A111,'Wins by Year'!C:C,Recruits!D111)</f>
        <v>8</v>
      </c>
      <c r="M111" s="13">
        <f t="shared" si="3"/>
        <v>3.4766666666666666</v>
      </c>
    </row>
    <row r="112" spans="1:13" ht="16.5" thickTop="1" thickBot="1">
      <c r="A112">
        <v>2015</v>
      </c>
      <c r="B112" s="2">
        <v>11</v>
      </c>
      <c r="C112" s="3"/>
      <c r="D112" s="4" t="s">
        <v>13</v>
      </c>
      <c r="E112" s="2">
        <v>24</v>
      </c>
      <c r="F112" s="2">
        <v>0</v>
      </c>
      <c r="G112" s="2">
        <v>13</v>
      </c>
      <c r="H112" s="2">
        <v>11</v>
      </c>
      <c r="I112" s="2">
        <f t="shared" si="2"/>
        <v>0</v>
      </c>
      <c r="J112" s="15">
        <v>3.54</v>
      </c>
      <c r="K112" s="2">
        <v>2423</v>
      </c>
      <c r="L112">
        <f>SUMIFS('Wins by Year'!E:E,'Wins by Year'!A:A,Recruits!A112,'Wins by Year'!C:C,Recruits!D112)</f>
        <v>10</v>
      </c>
      <c r="M112" s="13">
        <f t="shared" si="3"/>
        <v>3.66</v>
      </c>
    </row>
    <row r="113" spans="1:13" ht="16.5" thickTop="1" thickBot="1">
      <c r="A113">
        <v>2015</v>
      </c>
      <c r="B113" s="2">
        <v>12</v>
      </c>
      <c r="C113" s="3"/>
      <c r="D113" s="4" t="s">
        <v>7</v>
      </c>
      <c r="E113" s="2">
        <v>29</v>
      </c>
      <c r="F113" s="2">
        <v>1</v>
      </c>
      <c r="G113" s="2">
        <v>14</v>
      </c>
      <c r="H113" s="2">
        <v>12</v>
      </c>
      <c r="I113" s="2">
        <f t="shared" si="2"/>
        <v>2</v>
      </c>
      <c r="J113" s="15">
        <v>3.48</v>
      </c>
      <c r="K113" s="2">
        <v>2383</v>
      </c>
      <c r="L113">
        <f>SUMIFS('Wins by Year'!E:E,'Wins by Year'!A:A,Recruits!A113,'Wins by Year'!C:C,Recruits!D113)</f>
        <v>5</v>
      </c>
      <c r="M113" s="13">
        <f t="shared" si="3"/>
        <v>3.4166666666666665</v>
      </c>
    </row>
    <row r="114" spans="1:13" ht="16.5" thickTop="1" thickBot="1">
      <c r="A114">
        <v>2015</v>
      </c>
      <c r="B114" s="2">
        <v>13</v>
      </c>
      <c r="C114" s="3"/>
      <c r="D114" s="4" t="s">
        <v>10</v>
      </c>
      <c r="E114" s="2">
        <v>19</v>
      </c>
      <c r="F114" s="2">
        <v>3</v>
      </c>
      <c r="G114" s="2">
        <v>9</v>
      </c>
      <c r="H114" s="2">
        <v>7</v>
      </c>
      <c r="I114" s="2">
        <f t="shared" si="2"/>
        <v>0</v>
      </c>
      <c r="J114" s="15">
        <v>3.79</v>
      </c>
      <c r="K114" s="2">
        <v>2318</v>
      </c>
      <c r="L114">
        <f>SUMIFS('Wins by Year'!E:E,'Wins by Year'!A:A,Recruits!A114,'Wins by Year'!C:C,Recruits!D114)</f>
        <v>8</v>
      </c>
      <c r="M114" s="13">
        <f t="shared" si="3"/>
        <v>3.6999999999999997</v>
      </c>
    </row>
    <row r="115" spans="1:13" ht="16.5" thickTop="1" thickBot="1">
      <c r="A115">
        <v>2015</v>
      </c>
      <c r="B115" s="2">
        <v>14</v>
      </c>
      <c r="C115" s="3"/>
      <c r="D115" s="4" t="s">
        <v>16</v>
      </c>
      <c r="E115" s="2">
        <v>26</v>
      </c>
      <c r="F115" s="2">
        <v>0</v>
      </c>
      <c r="G115" s="2">
        <v>14</v>
      </c>
      <c r="H115" s="2">
        <v>12</v>
      </c>
      <c r="I115" s="2">
        <f t="shared" si="2"/>
        <v>0</v>
      </c>
      <c r="J115" s="15">
        <v>3.54</v>
      </c>
      <c r="K115" s="2">
        <v>2173</v>
      </c>
      <c r="L115">
        <f>SUMIFS('Wins by Year'!E:E,'Wins by Year'!A:A,Recruits!A115,'Wins by Year'!C:C,Recruits!D115)</f>
        <v>11</v>
      </c>
      <c r="M115" s="13">
        <f t="shared" si="3"/>
        <v>3.2666666666666671</v>
      </c>
    </row>
    <row r="116" spans="1:13" ht="16.5" thickTop="1" thickBot="1">
      <c r="A116">
        <v>2015</v>
      </c>
      <c r="B116" s="2">
        <v>15</v>
      </c>
      <c r="C116" s="3"/>
      <c r="D116" s="4" t="s">
        <v>23</v>
      </c>
      <c r="E116" s="2">
        <v>25</v>
      </c>
      <c r="F116" s="2">
        <v>0</v>
      </c>
      <c r="G116" s="2">
        <v>11</v>
      </c>
      <c r="H116" s="2">
        <v>14</v>
      </c>
      <c r="I116" s="2">
        <f t="shared" si="2"/>
        <v>0</v>
      </c>
      <c r="J116" s="15">
        <v>3.44</v>
      </c>
      <c r="K116" s="2">
        <v>2133</v>
      </c>
      <c r="L116">
        <f>SUMIFS('Wins by Year'!E:E,'Wins by Year'!A:A,Recruits!A116,'Wins by Year'!C:C,Recruits!D116)</f>
        <v>7</v>
      </c>
      <c r="M116" s="13">
        <f t="shared" si="3"/>
        <v>3.2333333333333338</v>
      </c>
    </row>
    <row r="117" spans="1:13" ht="31.5" thickTop="1" thickBot="1">
      <c r="A117">
        <v>2015</v>
      </c>
      <c r="B117" s="2">
        <v>16</v>
      </c>
      <c r="C117" s="3"/>
      <c r="D117" s="4" t="s">
        <v>25</v>
      </c>
      <c r="E117" s="2">
        <v>28</v>
      </c>
      <c r="F117" s="2">
        <v>0</v>
      </c>
      <c r="G117" s="2">
        <v>6</v>
      </c>
      <c r="H117" s="2">
        <v>20</v>
      </c>
      <c r="I117" s="2">
        <f t="shared" si="2"/>
        <v>2</v>
      </c>
      <c r="J117" s="15">
        <v>3.14</v>
      </c>
      <c r="K117" s="2">
        <v>2081</v>
      </c>
      <c r="L117">
        <f>SUMIFS('Wins by Year'!E:E,'Wins by Year'!A:A,Recruits!A117,'Wins by Year'!C:C,Recruits!D117)</f>
        <v>9</v>
      </c>
      <c r="M117" s="13">
        <f t="shared" si="3"/>
        <v>3.01</v>
      </c>
    </row>
    <row r="118" spans="1:13" ht="16.5" thickTop="1" thickBot="1">
      <c r="A118">
        <v>2015</v>
      </c>
      <c r="B118" s="2">
        <v>17</v>
      </c>
      <c r="C118" s="3"/>
      <c r="D118" s="4" t="s">
        <v>28</v>
      </c>
      <c r="E118" s="2">
        <v>22</v>
      </c>
      <c r="F118" s="2">
        <v>0</v>
      </c>
      <c r="G118" s="2">
        <v>8</v>
      </c>
      <c r="H118" s="2">
        <v>14</v>
      </c>
      <c r="I118" s="2">
        <f t="shared" si="2"/>
        <v>0</v>
      </c>
      <c r="J118" s="15">
        <v>3.36</v>
      </c>
      <c r="K118" s="2">
        <v>2079</v>
      </c>
      <c r="L118">
        <f>SUMIFS('Wins by Year'!E:E,'Wins by Year'!A:A,Recruits!A118,'Wins by Year'!C:C,Recruits!D118)</f>
        <v>9</v>
      </c>
      <c r="M118" s="13">
        <f t="shared" si="3"/>
        <v>3.2533333333333334</v>
      </c>
    </row>
    <row r="119" spans="1:13" ht="16.5" thickTop="1" thickBot="1">
      <c r="A119">
        <v>2015</v>
      </c>
      <c r="B119" s="2">
        <v>18</v>
      </c>
      <c r="C119" s="3"/>
      <c r="D119" s="4" t="s">
        <v>19</v>
      </c>
      <c r="E119" s="2">
        <v>22</v>
      </c>
      <c r="F119" s="2">
        <v>1</v>
      </c>
      <c r="G119" s="2">
        <v>6</v>
      </c>
      <c r="H119" s="2">
        <v>13</v>
      </c>
      <c r="I119" s="2">
        <f t="shared" si="2"/>
        <v>2</v>
      </c>
      <c r="J119" s="15">
        <v>3.27</v>
      </c>
      <c r="K119" s="2">
        <v>2066</v>
      </c>
      <c r="L119">
        <f>SUMIFS('Wins by Year'!E:E,'Wins by Year'!A:A,Recruits!A119,'Wins by Year'!C:C,Recruits!D119)</f>
        <v>12</v>
      </c>
      <c r="M119" s="13">
        <f t="shared" si="3"/>
        <v>3.35</v>
      </c>
    </row>
    <row r="120" spans="1:13" ht="31.5" thickTop="1" thickBot="1">
      <c r="A120">
        <v>2015</v>
      </c>
      <c r="B120" s="2">
        <v>19</v>
      </c>
      <c r="C120" s="3"/>
      <c r="D120" s="4" t="s">
        <v>27</v>
      </c>
      <c r="E120" s="2">
        <v>30</v>
      </c>
      <c r="F120" s="2">
        <v>0</v>
      </c>
      <c r="G120" s="2">
        <v>11</v>
      </c>
      <c r="H120" s="2">
        <v>17</v>
      </c>
      <c r="I120" s="2">
        <f t="shared" si="2"/>
        <v>2</v>
      </c>
      <c r="J120" s="15">
        <v>3.3</v>
      </c>
      <c r="K120" s="2">
        <v>2044</v>
      </c>
      <c r="L120">
        <f>SUMIFS('Wins by Year'!E:E,'Wins by Year'!A:A,Recruits!A120,'Wins by Year'!C:C,Recruits!D120)</f>
        <v>3</v>
      </c>
      <c r="M120" s="13">
        <f t="shared" si="3"/>
        <v>3.3866666666666667</v>
      </c>
    </row>
    <row r="121" spans="1:13" ht="16.5" thickTop="1" thickBot="1">
      <c r="A121">
        <v>2015</v>
      </c>
      <c r="B121" s="2">
        <v>20</v>
      </c>
      <c r="C121" s="3"/>
      <c r="D121" s="4" t="s">
        <v>30</v>
      </c>
      <c r="E121" s="2">
        <v>24</v>
      </c>
      <c r="F121" s="2">
        <v>0</v>
      </c>
      <c r="G121" s="2">
        <v>7</v>
      </c>
      <c r="H121" s="2">
        <v>16</v>
      </c>
      <c r="I121" s="2">
        <f t="shared" si="2"/>
        <v>1</v>
      </c>
      <c r="J121" s="15">
        <v>3.25</v>
      </c>
      <c r="K121" s="2">
        <v>2001</v>
      </c>
      <c r="L121">
        <f>SUMIFS('Wins by Year'!E:E,'Wins by Year'!A:A,Recruits!A121,'Wins by Year'!C:C,Recruits!D121)</f>
        <v>6</v>
      </c>
      <c r="M121" s="13">
        <f t="shared" si="3"/>
        <v>3.1033333333333331</v>
      </c>
    </row>
    <row r="122" spans="1:13" ht="16.5" thickTop="1" thickBot="1">
      <c r="A122">
        <v>2015</v>
      </c>
      <c r="B122" s="2">
        <v>21</v>
      </c>
      <c r="C122" s="3"/>
      <c r="D122" s="4" t="s">
        <v>8</v>
      </c>
      <c r="E122" s="2">
        <v>22</v>
      </c>
      <c r="F122" s="2">
        <v>0</v>
      </c>
      <c r="G122" s="2">
        <v>6</v>
      </c>
      <c r="H122" s="2">
        <v>14</v>
      </c>
      <c r="I122" s="2">
        <f t="shared" si="2"/>
        <v>2</v>
      </c>
      <c r="J122" s="15">
        <v>3.18</v>
      </c>
      <c r="K122" s="2">
        <v>1948</v>
      </c>
      <c r="L122">
        <f>SUMIFS('Wins by Year'!E:E,'Wins by Year'!A:A,Recruits!A122,'Wins by Year'!C:C,Recruits!D122)</f>
        <v>10</v>
      </c>
      <c r="M122" s="13">
        <f t="shared" si="3"/>
        <v>3.3266666666666667</v>
      </c>
    </row>
    <row r="123" spans="1:13" ht="31.5" thickTop="1" thickBot="1">
      <c r="A123">
        <v>2015</v>
      </c>
      <c r="B123" s="2">
        <v>22</v>
      </c>
      <c r="C123" s="3"/>
      <c r="D123" s="4" t="s">
        <v>18</v>
      </c>
      <c r="E123" s="2">
        <v>20</v>
      </c>
      <c r="F123" s="2">
        <v>0</v>
      </c>
      <c r="G123" s="2">
        <v>7</v>
      </c>
      <c r="H123" s="2">
        <v>13</v>
      </c>
      <c r="I123" s="2">
        <f t="shared" si="2"/>
        <v>0</v>
      </c>
      <c r="J123" s="15">
        <v>3.35</v>
      </c>
      <c r="K123" s="2">
        <v>1872</v>
      </c>
      <c r="L123">
        <f>SUMIFS('Wins by Year'!E:E,'Wins by Year'!A:A,Recruits!A123,'Wins by Year'!C:C,Recruits!D123)</f>
        <v>12</v>
      </c>
      <c r="M123" s="13">
        <f t="shared" si="3"/>
        <v>3.2466666666666666</v>
      </c>
    </row>
    <row r="124" spans="1:13" ht="16.5" thickTop="1" thickBot="1">
      <c r="A124">
        <v>2015</v>
      </c>
      <c r="B124" s="2">
        <v>23</v>
      </c>
      <c r="C124" s="3"/>
      <c r="D124" s="4" t="s">
        <v>14</v>
      </c>
      <c r="E124" s="2">
        <v>21</v>
      </c>
      <c r="F124" s="2">
        <v>2</v>
      </c>
      <c r="G124" s="2">
        <v>5</v>
      </c>
      <c r="H124" s="2">
        <v>11</v>
      </c>
      <c r="I124" s="2">
        <f t="shared" si="2"/>
        <v>3</v>
      </c>
      <c r="J124" s="15">
        <v>3.29</v>
      </c>
      <c r="K124" s="2">
        <v>1844</v>
      </c>
      <c r="L124">
        <f>SUMIFS('Wins by Year'!E:E,'Wins by Year'!A:A,Recruits!A124,'Wins by Year'!C:C,Recruits!D124)</f>
        <v>10</v>
      </c>
      <c r="M124" s="13">
        <f t="shared" si="3"/>
        <v>3.4866666666666668</v>
      </c>
    </row>
    <row r="125" spans="1:13" ht="16.5" thickTop="1" thickBot="1">
      <c r="A125">
        <v>2015</v>
      </c>
      <c r="B125" s="2">
        <v>24</v>
      </c>
      <c r="C125" s="3"/>
      <c r="D125" s="4" t="s">
        <v>43</v>
      </c>
      <c r="E125" s="2">
        <v>24</v>
      </c>
      <c r="F125" s="2">
        <v>0</v>
      </c>
      <c r="G125" s="2">
        <v>8</v>
      </c>
      <c r="H125" s="2">
        <v>14</v>
      </c>
      <c r="I125" s="2">
        <f t="shared" si="2"/>
        <v>2</v>
      </c>
      <c r="J125" s="15">
        <v>3.25</v>
      </c>
      <c r="K125" s="2">
        <v>1809</v>
      </c>
      <c r="L125">
        <f>SUMIFS('Wins by Year'!E:E,'Wins by Year'!A:A,Recruits!A125,'Wins by Year'!C:C,Recruits!D125)</f>
        <v>7</v>
      </c>
      <c r="M125" s="13">
        <f t="shared" si="3"/>
        <v>3.17</v>
      </c>
    </row>
    <row r="126" spans="1:13" ht="16.5" thickTop="1" thickBot="1">
      <c r="A126">
        <v>2015</v>
      </c>
      <c r="B126" s="2">
        <v>25</v>
      </c>
      <c r="C126" s="3"/>
      <c r="D126" s="4" t="s">
        <v>32</v>
      </c>
      <c r="E126" s="2">
        <v>23</v>
      </c>
      <c r="F126" s="2">
        <v>0</v>
      </c>
      <c r="G126" s="2">
        <v>7</v>
      </c>
      <c r="H126" s="2">
        <v>15</v>
      </c>
      <c r="I126" s="2">
        <f t="shared" si="2"/>
        <v>1</v>
      </c>
      <c r="J126" s="15">
        <v>3.26</v>
      </c>
      <c r="K126" s="2">
        <v>1805</v>
      </c>
      <c r="L126">
        <f>SUMIFS('Wins by Year'!E:E,'Wins by Year'!A:A,Recruits!A126,'Wins by Year'!C:C,Recruits!D126)</f>
        <v>8</v>
      </c>
      <c r="M126" s="13">
        <f t="shared" si="3"/>
        <v>3.0199999999999996</v>
      </c>
    </row>
    <row r="127" spans="1:13" ht="16.5" thickTop="1" thickBot="1">
      <c r="A127">
        <v>2015</v>
      </c>
      <c r="B127" s="2">
        <v>26</v>
      </c>
      <c r="C127" s="3"/>
      <c r="D127" s="4" t="s">
        <v>21</v>
      </c>
      <c r="E127" s="2">
        <v>22</v>
      </c>
      <c r="F127" s="2">
        <v>0</v>
      </c>
      <c r="G127" s="2">
        <v>7</v>
      </c>
      <c r="H127" s="2">
        <v>12</v>
      </c>
      <c r="I127" s="2">
        <f t="shared" si="2"/>
        <v>3</v>
      </c>
      <c r="J127" s="15">
        <v>3.18</v>
      </c>
      <c r="K127" s="2">
        <v>1772</v>
      </c>
      <c r="L127">
        <f>SUMIFS('Wins by Year'!E:E,'Wins by Year'!A:A,Recruits!A127,'Wins by Year'!C:C,Recruits!D127)</f>
        <v>8</v>
      </c>
      <c r="M127" s="13">
        <f t="shared" si="3"/>
        <v>3.2699999999999996</v>
      </c>
    </row>
    <row r="128" spans="1:13" ht="16.5" thickTop="1" thickBot="1">
      <c r="A128">
        <v>2015</v>
      </c>
      <c r="B128" s="2">
        <v>27</v>
      </c>
      <c r="C128" s="3"/>
      <c r="D128" s="4" t="s">
        <v>46</v>
      </c>
      <c r="E128" s="2">
        <v>25</v>
      </c>
      <c r="F128" s="2">
        <v>0</v>
      </c>
      <c r="G128" s="2">
        <v>6</v>
      </c>
      <c r="H128" s="2">
        <v>18</v>
      </c>
      <c r="I128" s="2">
        <f t="shared" si="2"/>
        <v>1</v>
      </c>
      <c r="J128" s="15">
        <v>3.2</v>
      </c>
      <c r="K128" s="2">
        <v>1723</v>
      </c>
      <c r="L128">
        <f>SUMIFS('Wins by Year'!E:E,'Wins by Year'!A:A,Recruits!A128,'Wins by Year'!C:C,Recruits!D128)</f>
        <v>5</v>
      </c>
      <c r="M128" s="13">
        <f t="shared" si="3"/>
        <v>2.9800000000000004</v>
      </c>
    </row>
    <row r="129" spans="1:13" ht="16.5" thickTop="1" thickBot="1">
      <c r="A129">
        <v>2015</v>
      </c>
      <c r="B129" s="2">
        <v>28</v>
      </c>
      <c r="C129" s="3"/>
      <c r="D129" s="4" t="s">
        <v>26</v>
      </c>
      <c r="E129" s="2">
        <v>21</v>
      </c>
      <c r="F129" s="2">
        <v>0</v>
      </c>
      <c r="G129" s="2">
        <v>6</v>
      </c>
      <c r="H129" s="2">
        <v>12</v>
      </c>
      <c r="I129" s="2">
        <f t="shared" si="2"/>
        <v>3</v>
      </c>
      <c r="J129" s="15">
        <v>3.14</v>
      </c>
      <c r="K129" s="2">
        <v>1685</v>
      </c>
      <c r="L129">
        <f>SUMIFS('Wins by Year'!E:E,'Wins by Year'!A:A,Recruits!A129,'Wins by Year'!C:C,Recruits!D129)</f>
        <v>6</v>
      </c>
      <c r="M129" s="13">
        <f t="shared" si="3"/>
        <v>3.0333333333333332</v>
      </c>
    </row>
    <row r="130" spans="1:13" ht="31.5" thickTop="1" thickBot="1">
      <c r="A130">
        <v>2015</v>
      </c>
      <c r="B130" s="2">
        <v>29</v>
      </c>
      <c r="C130" s="3"/>
      <c r="D130" s="4" t="s">
        <v>24</v>
      </c>
      <c r="E130" s="2">
        <v>19</v>
      </c>
      <c r="F130" s="2">
        <v>0</v>
      </c>
      <c r="G130" s="2">
        <v>5</v>
      </c>
      <c r="H130" s="2">
        <v>14</v>
      </c>
      <c r="I130" s="2">
        <f t="shared" si="2"/>
        <v>0</v>
      </c>
      <c r="J130" s="15">
        <v>3.26</v>
      </c>
      <c r="K130" s="2">
        <v>1677</v>
      </c>
      <c r="L130">
        <f>SUMIFS('Wins by Year'!E:E,'Wins by Year'!A:A,Recruits!A130,'Wins by Year'!C:C,Recruits!D130)</f>
        <v>11</v>
      </c>
      <c r="M130" s="13">
        <f t="shared" si="3"/>
        <v>3.1833333333333336</v>
      </c>
    </row>
    <row r="131" spans="1:13" ht="16.5" thickTop="1" thickBot="1">
      <c r="A131">
        <v>2015</v>
      </c>
      <c r="B131" s="2">
        <v>30</v>
      </c>
      <c r="C131" s="3"/>
      <c r="D131" s="4" t="s">
        <v>22</v>
      </c>
      <c r="E131" s="2">
        <v>24</v>
      </c>
      <c r="F131" s="2">
        <v>0</v>
      </c>
      <c r="G131" s="2">
        <v>5</v>
      </c>
      <c r="H131" s="2">
        <v>16</v>
      </c>
      <c r="I131" s="2">
        <f t="shared" ref="I131:I194" si="4">E131-F131-G131-H131</f>
        <v>3</v>
      </c>
      <c r="J131" s="15">
        <v>3.08</v>
      </c>
      <c r="K131" s="2">
        <v>1667</v>
      </c>
      <c r="L131">
        <f>SUMIFS('Wins by Year'!E:E,'Wins by Year'!A:A,Recruits!A131,'Wins by Year'!C:C,Recruits!D131)</f>
        <v>8</v>
      </c>
      <c r="M131" s="13">
        <f t="shared" ref="M131:M194" si="5">(SUMIFS(J:J,A:A,A131,D:D,D131)+SUMIFS(J:J,A:A,(A131-1),D:D,D131)+SUMIFS(J:J,A:A,(A131-2),D:D,D131))/3</f>
        <v>2.8333333333333335</v>
      </c>
    </row>
    <row r="132" spans="1:13" ht="16.5" thickTop="1" thickBot="1">
      <c r="A132">
        <v>2015</v>
      </c>
      <c r="B132" s="2">
        <v>31</v>
      </c>
      <c r="C132" s="3"/>
      <c r="D132" s="4" t="s">
        <v>37</v>
      </c>
      <c r="E132" s="2">
        <v>25</v>
      </c>
      <c r="F132" s="2">
        <v>0</v>
      </c>
      <c r="G132" s="2">
        <v>4</v>
      </c>
      <c r="H132" s="2">
        <v>16</v>
      </c>
      <c r="I132" s="2">
        <f t="shared" si="4"/>
        <v>5</v>
      </c>
      <c r="J132" s="15">
        <v>2.8</v>
      </c>
      <c r="K132" s="2">
        <v>1641</v>
      </c>
      <c r="L132">
        <f>SUMIFS('Wins by Year'!E:E,'Wins by Year'!A:A,Recruits!A132,'Wins by Year'!C:C,Recruits!D132)</f>
        <v>7</v>
      </c>
      <c r="M132" s="13">
        <f t="shared" si="5"/>
        <v>2.9666666666666668</v>
      </c>
    </row>
    <row r="133" spans="1:13" ht="16.5" thickTop="1" thickBot="1">
      <c r="A133">
        <v>2015</v>
      </c>
      <c r="B133" s="2">
        <v>32</v>
      </c>
      <c r="C133" s="3"/>
      <c r="D133" s="4" t="s">
        <v>36</v>
      </c>
      <c r="E133" s="2">
        <v>24</v>
      </c>
      <c r="F133" s="2">
        <v>0</v>
      </c>
      <c r="G133" s="2">
        <v>3</v>
      </c>
      <c r="H133" s="2">
        <v>18</v>
      </c>
      <c r="I133" s="2">
        <f t="shared" si="4"/>
        <v>3</v>
      </c>
      <c r="J133" s="15">
        <v>3</v>
      </c>
      <c r="K133" s="2">
        <v>1560</v>
      </c>
      <c r="L133">
        <f>SUMIFS('Wins by Year'!E:E,'Wins by Year'!A:A,Recruits!A133,'Wins by Year'!C:C,Recruits!D133)</f>
        <v>8</v>
      </c>
      <c r="M133" s="13">
        <f t="shared" si="5"/>
        <v>2.9466666666666668</v>
      </c>
    </row>
    <row r="134" spans="1:13" ht="16.5" thickTop="1" thickBot="1">
      <c r="A134">
        <v>2015</v>
      </c>
      <c r="B134" s="2">
        <v>33</v>
      </c>
      <c r="C134" s="3"/>
      <c r="D134" s="4" t="s">
        <v>38</v>
      </c>
      <c r="E134" s="2">
        <v>21</v>
      </c>
      <c r="F134" s="2">
        <v>0</v>
      </c>
      <c r="G134" s="2">
        <v>4</v>
      </c>
      <c r="H134" s="2">
        <v>14</v>
      </c>
      <c r="I134" s="2">
        <f t="shared" si="4"/>
        <v>3</v>
      </c>
      <c r="J134" s="15">
        <v>3.05</v>
      </c>
      <c r="K134" s="2">
        <v>1546</v>
      </c>
      <c r="L134">
        <f>SUMIFS('Wins by Year'!E:E,'Wins by Year'!A:A,Recruits!A134,'Wins by Year'!C:C,Recruits!D134)</f>
        <v>8</v>
      </c>
      <c r="M134" s="13">
        <f t="shared" si="5"/>
        <v>2.9499999999999997</v>
      </c>
    </row>
    <row r="135" spans="1:13" ht="16.5" thickTop="1" thickBot="1">
      <c r="A135">
        <v>2015</v>
      </c>
      <c r="B135" s="2">
        <v>34</v>
      </c>
      <c r="C135" s="3"/>
      <c r="D135" s="4" t="s">
        <v>29</v>
      </c>
      <c r="E135" s="2">
        <v>22</v>
      </c>
      <c r="F135" s="2">
        <v>0</v>
      </c>
      <c r="G135" s="2">
        <v>2</v>
      </c>
      <c r="H135" s="2">
        <v>17</v>
      </c>
      <c r="I135" s="2">
        <f t="shared" si="4"/>
        <v>3</v>
      </c>
      <c r="J135" s="15">
        <v>2.95</v>
      </c>
      <c r="K135" s="2">
        <v>1530</v>
      </c>
      <c r="L135">
        <f>SUMIFS('Wins by Year'!E:E,'Wins by Year'!A:A,Recruits!A135,'Wins by Year'!C:C,Recruits!D135)</f>
        <v>5</v>
      </c>
      <c r="M135" s="13">
        <f t="shared" si="5"/>
        <v>3.06</v>
      </c>
    </row>
    <row r="136" spans="1:13" ht="16.5" thickTop="1" thickBot="1">
      <c r="A136">
        <v>2015</v>
      </c>
      <c r="B136" s="2">
        <v>35</v>
      </c>
      <c r="C136" s="3"/>
      <c r="D136" s="4" t="s">
        <v>20</v>
      </c>
      <c r="E136" s="2">
        <v>23</v>
      </c>
      <c r="F136" s="2">
        <v>0</v>
      </c>
      <c r="G136" s="2">
        <v>1</v>
      </c>
      <c r="H136" s="2">
        <v>19</v>
      </c>
      <c r="I136" s="2">
        <f t="shared" si="4"/>
        <v>3</v>
      </c>
      <c r="J136" s="15">
        <v>2.91</v>
      </c>
      <c r="K136" s="2">
        <v>1522</v>
      </c>
      <c r="L136">
        <f>SUMIFS('Wins by Year'!E:E,'Wins by Year'!A:A,Recruits!A136,'Wins by Year'!C:C,Recruits!D136)</f>
        <v>11</v>
      </c>
      <c r="M136" s="13">
        <f t="shared" si="5"/>
        <v>2.7466666666666666</v>
      </c>
    </row>
    <row r="137" spans="1:13" ht="46.5" thickTop="1" thickBot="1">
      <c r="A137">
        <v>2015</v>
      </c>
      <c r="B137" s="2">
        <v>36</v>
      </c>
      <c r="C137" s="3"/>
      <c r="D137" s="4" t="s">
        <v>44</v>
      </c>
      <c r="E137" s="2">
        <v>22</v>
      </c>
      <c r="F137" s="2">
        <v>0</v>
      </c>
      <c r="G137" s="2">
        <v>5</v>
      </c>
      <c r="H137" s="2">
        <v>10</v>
      </c>
      <c r="I137" s="2">
        <f t="shared" si="4"/>
        <v>7</v>
      </c>
      <c r="J137" s="15">
        <v>2.91</v>
      </c>
      <c r="K137" s="2">
        <v>1515</v>
      </c>
      <c r="L137">
        <f>SUMIFS('Wins by Year'!E:E,'Wins by Year'!A:A,Recruits!A137,'Wins by Year'!C:C,Recruits!D137)</f>
        <v>7</v>
      </c>
      <c r="M137" s="13">
        <f t="shared" si="5"/>
        <v>2.8933333333333331</v>
      </c>
    </row>
    <row r="138" spans="1:13" ht="31.5" thickTop="1" thickBot="1">
      <c r="A138">
        <v>2015</v>
      </c>
      <c r="B138" s="2">
        <v>37</v>
      </c>
      <c r="C138" s="3"/>
      <c r="D138" s="4" t="s">
        <v>48</v>
      </c>
      <c r="E138" s="2">
        <v>20</v>
      </c>
      <c r="F138" s="2">
        <v>0</v>
      </c>
      <c r="G138" s="2">
        <v>2</v>
      </c>
      <c r="H138" s="2">
        <v>14</v>
      </c>
      <c r="I138" s="2">
        <f t="shared" si="4"/>
        <v>4</v>
      </c>
      <c r="J138" s="15">
        <v>2.9</v>
      </c>
      <c r="K138" s="2">
        <v>1475</v>
      </c>
      <c r="L138">
        <f>SUMIFS('Wins by Year'!E:E,'Wins by Year'!A:A,Recruits!A138,'Wins by Year'!C:C,Recruits!D138)</f>
        <v>10</v>
      </c>
      <c r="M138" s="13">
        <f t="shared" si="5"/>
        <v>2.89</v>
      </c>
    </row>
    <row r="139" spans="1:13" ht="16.5" thickTop="1" thickBot="1">
      <c r="A139">
        <v>2015</v>
      </c>
      <c r="B139" s="2">
        <v>38</v>
      </c>
      <c r="C139" s="3"/>
      <c r="D139" s="4" t="s">
        <v>69</v>
      </c>
      <c r="E139" s="2">
        <v>27</v>
      </c>
      <c r="F139" s="2">
        <v>0</v>
      </c>
      <c r="G139" s="2">
        <v>0</v>
      </c>
      <c r="H139" s="2">
        <v>27</v>
      </c>
      <c r="I139" s="2">
        <f t="shared" si="4"/>
        <v>0</v>
      </c>
      <c r="J139" s="15">
        <v>3</v>
      </c>
      <c r="K139" s="2">
        <v>1455</v>
      </c>
      <c r="L139">
        <f>SUMIFS('Wins by Year'!E:E,'Wins by Year'!A:A,Recruits!A139,'Wins by Year'!C:C,Recruits!D139)</f>
        <v>3</v>
      </c>
      <c r="M139" s="13">
        <f t="shared" si="5"/>
        <v>2.8733333333333335</v>
      </c>
    </row>
    <row r="140" spans="1:13" ht="16.5" thickTop="1" thickBot="1">
      <c r="A140">
        <v>2015</v>
      </c>
      <c r="B140" s="2">
        <v>39</v>
      </c>
      <c r="C140" s="3"/>
      <c r="D140" s="4" t="s">
        <v>76</v>
      </c>
      <c r="E140" s="2">
        <v>26</v>
      </c>
      <c r="F140" s="2">
        <v>0</v>
      </c>
      <c r="G140" s="2">
        <v>2</v>
      </c>
      <c r="H140" s="2">
        <v>15</v>
      </c>
      <c r="I140" s="2">
        <f t="shared" si="4"/>
        <v>9</v>
      </c>
      <c r="J140" s="15">
        <v>2.73</v>
      </c>
      <c r="K140" s="2">
        <v>1447</v>
      </c>
      <c r="L140">
        <f>SUMIFS('Wins by Year'!E:E,'Wins by Year'!A:A,Recruits!A140,'Wins by Year'!C:C,Recruits!D140)</f>
        <v>6</v>
      </c>
      <c r="M140" s="13">
        <f t="shared" si="5"/>
        <v>2.5233333333333334</v>
      </c>
    </row>
    <row r="141" spans="1:13" ht="16.5" thickTop="1" thickBot="1">
      <c r="A141">
        <v>2015</v>
      </c>
      <c r="B141" s="2">
        <v>40</v>
      </c>
      <c r="C141" s="3"/>
      <c r="D141" s="4" t="s">
        <v>47</v>
      </c>
      <c r="E141" s="2">
        <v>20</v>
      </c>
      <c r="F141" s="2">
        <v>0</v>
      </c>
      <c r="G141" s="2">
        <v>3</v>
      </c>
      <c r="H141" s="2">
        <v>10</v>
      </c>
      <c r="I141" s="2">
        <f t="shared" si="4"/>
        <v>7</v>
      </c>
      <c r="J141" s="15">
        <v>2.7</v>
      </c>
      <c r="K141" s="2">
        <v>1415</v>
      </c>
      <c r="L141">
        <f>SUMIFS('Wins by Year'!E:E,'Wins by Year'!A:A,Recruits!A141,'Wins by Year'!C:C,Recruits!D141)</f>
        <v>7</v>
      </c>
      <c r="M141" s="13">
        <f t="shared" si="5"/>
        <v>2.6766666666666663</v>
      </c>
    </row>
    <row r="142" spans="1:13" ht="16.5" thickTop="1" thickBot="1">
      <c r="A142">
        <v>2015</v>
      </c>
      <c r="B142" s="2">
        <v>41</v>
      </c>
      <c r="C142" s="3"/>
      <c r="D142" s="4" t="s">
        <v>45</v>
      </c>
      <c r="E142" s="2">
        <v>25</v>
      </c>
      <c r="F142" s="2">
        <v>0</v>
      </c>
      <c r="G142" s="2">
        <v>0</v>
      </c>
      <c r="H142" s="2">
        <v>20</v>
      </c>
      <c r="I142" s="2">
        <f t="shared" si="4"/>
        <v>5</v>
      </c>
      <c r="J142" s="15">
        <v>2.8</v>
      </c>
      <c r="K142" s="2">
        <v>1410</v>
      </c>
      <c r="L142">
        <f>SUMIFS('Wins by Year'!E:E,'Wins by Year'!A:A,Recruits!A142,'Wins by Year'!C:C,Recruits!D142)</f>
        <v>7</v>
      </c>
      <c r="M142" s="13">
        <f t="shared" si="5"/>
        <v>2.8933333333333331</v>
      </c>
    </row>
    <row r="143" spans="1:13" ht="16.5" thickTop="1" thickBot="1">
      <c r="A143">
        <v>2015</v>
      </c>
      <c r="B143" s="2">
        <v>41</v>
      </c>
      <c r="C143" s="3"/>
      <c r="D143" s="4" t="s">
        <v>34</v>
      </c>
      <c r="E143" s="2">
        <v>26</v>
      </c>
      <c r="F143" s="2">
        <v>0</v>
      </c>
      <c r="G143" s="2">
        <v>1</v>
      </c>
      <c r="H143" s="2">
        <v>18</v>
      </c>
      <c r="I143" s="2">
        <f t="shared" si="4"/>
        <v>7</v>
      </c>
      <c r="J143" s="15">
        <v>2.62</v>
      </c>
      <c r="K143" s="2">
        <v>1410</v>
      </c>
      <c r="L143">
        <f>SUMIFS('Wins by Year'!E:E,'Wins by Year'!A:A,Recruits!A143,'Wins by Year'!C:C,Recruits!D143)</f>
        <v>10</v>
      </c>
      <c r="M143" s="13">
        <f t="shared" si="5"/>
        <v>2.6933333333333334</v>
      </c>
    </row>
    <row r="144" spans="1:13" ht="16.5" thickTop="1" thickBot="1">
      <c r="A144">
        <v>2015</v>
      </c>
      <c r="B144" s="2">
        <v>43</v>
      </c>
      <c r="C144" s="3"/>
      <c r="D144" s="4" t="s">
        <v>56</v>
      </c>
      <c r="E144" s="2">
        <v>19</v>
      </c>
      <c r="F144" s="2">
        <v>0</v>
      </c>
      <c r="G144" s="2">
        <v>4</v>
      </c>
      <c r="H144" s="2">
        <v>10</v>
      </c>
      <c r="I144" s="2">
        <f t="shared" si="4"/>
        <v>5</v>
      </c>
      <c r="J144" s="15">
        <v>2.95</v>
      </c>
      <c r="K144" s="2">
        <v>1409</v>
      </c>
      <c r="L144">
        <f>SUMIFS('Wins by Year'!E:E,'Wins by Year'!A:A,Recruits!A144,'Wins by Year'!C:C,Recruits!D144)</f>
        <v>10</v>
      </c>
      <c r="M144" s="13">
        <f t="shared" si="5"/>
        <v>2.9299999999999997</v>
      </c>
    </row>
    <row r="145" spans="1:13" ht="16.5" thickTop="1" thickBot="1">
      <c r="A145">
        <v>2015</v>
      </c>
      <c r="B145" s="2">
        <v>44</v>
      </c>
      <c r="C145" s="3"/>
      <c r="D145" s="4" t="s">
        <v>35</v>
      </c>
      <c r="E145" s="2">
        <v>19</v>
      </c>
      <c r="F145" s="2">
        <v>0</v>
      </c>
      <c r="G145" s="2">
        <v>3</v>
      </c>
      <c r="H145" s="2">
        <v>12</v>
      </c>
      <c r="I145" s="2">
        <f t="shared" si="4"/>
        <v>4</v>
      </c>
      <c r="J145" s="15">
        <v>2.95</v>
      </c>
      <c r="K145" s="2">
        <v>1391</v>
      </c>
      <c r="L145">
        <f>SUMIFS('Wins by Year'!E:E,'Wins by Year'!A:A,Recruits!A145,'Wins by Year'!C:C,Recruits!D145)</f>
        <v>10</v>
      </c>
      <c r="M145" s="13">
        <f t="shared" si="5"/>
        <v>2.89</v>
      </c>
    </row>
    <row r="146" spans="1:13" ht="16.5" thickTop="1" thickBot="1">
      <c r="A146">
        <v>2015</v>
      </c>
      <c r="B146" s="2">
        <v>45</v>
      </c>
      <c r="C146" s="3"/>
      <c r="D146" s="4" t="s">
        <v>54</v>
      </c>
      <c r="E146" s="2">
        <v>19</v>
      </c>
      <c r="F146" s="2">
        <v>0</v>
      </c>
      <c r="G146" s="2">
        <v>3</v>
      </c>
      <c r="H146" s="2">
        <v>11</v>
      </c>
      <c r="I146" s="2">
        <f t="shared" si="4"/>
        <v>5</v>
      </c>
      <c r="J146" s="15">
        <v>2.89</v>
      </c>
      <c r="K146" s="2">
        <v>1382</v>
      </c>
      <c r="L146">
        <f>SUMIFS('Wins by Year'!E:E,'Wins by Year'!A:A,Recruits!A146,'Wins by Year'!C:C,Recruits!D146)</f>
        <v>4</v>
      </c>
      <c r="M146" s="13">
        <f t="shared" si="5"/>
        <v>2.936666666666667</v>
      </c>
    </row>
    <row r="147" spans="1:13" ht="16.5" thickTop="1" thickBot="1">
      <c r="A147">
        <v>2015</v>
      </c>
      <c r="B147" s="2">
        <v>46</v>
      </c>
      <c r="C147" s="3"/>
      <c r="D147" s="4" t="s">
        <v>61</v>
      </c>
      <c r="E147" s="2">
        <v>23</v>
      </c>
      <c r="F147" s="2">
        <v>0</v>
      </c>
      <c r="G147" s="2">
        <v>2</v>
      </c>
      <c r="H147" s="2">
        <v>12</v>
      </c>
      <c r="I147" s="2">
        <f t="shared" si="4"/>
        <v>9</v>
      </c>
      <c r="J147" s="15">
        <v>2.7</v>
      </c>
      <c r="K147" s="2">
        <v>1375</v>
      </c>
      <c r="L147">
        <f>SUMIFS('Wins by Year'!E:E,'Wins by Year'!A:A,Recruits!A147,'Wins by Year'!C:C,Recruits!D147)</f>
        <v>4</v>
      </c>
      <c r="M147" s="13">
        <f t="shared" si="5"/>
        <v>2.9</v>
      </c>
    </row>
    <row r="148" spans="1:13" ht="31.5" thickTop="1" thickBot="1">
      <c r="A148">
        <v>2015</v>
      </c>
      <c r="B148" s="2">
        <v>47</v>
      </c>
      <c r="C148" s="3"/>
      <c r="D148" s="4" t="s">
        <v>52</v>
      </c>
      <c r="E148" s="2">
        <v>24</v>
      </c>
      <c r="F148" s="2">
        <v>0</v>
      </c>
      <c r="G148" s="2">
        <v>2</v>
      </c>
      <c r="H148" s="2">
        <v>15</v>
      </c>
      <c r="I148" s="2">
        <f t="shared" si="4"/>
        <v>7</v>
      </c>
      <c r="J148" s="15">
        <v>2.79</v>
      </c>
      <c r="K148" s="2">
        <v>1350</v>
      </c>
      <c r="L148">
        <f>SUMIFS('Wins by Year'!E:E,'Wins by Year'!A:A,Recruits!A148,'Wins by Year'!C:C,Recruits!D148)</f>
        <v>9</v>
      </c>
      <c r="M148" s="13">
        <f t="shared" si="5"/>
        <v>2.7100000000000004</v>
      </c>
    </row>
    <row r="149" spans="1:13" ht="16.5" thickTop="1" thickBot="1">
      <c r="A149">
        <v>2015</v>
      </c>
      <c r="B149" s="2">
        <v>48</v>
      </c>
      <c r="C149" s="3"/>
      <c r="D149" s="4" t="s">
        <v>70</v>
      </c>
      <c r="E149" s="2">
        <v>24</v>
      </c>
      <c r="F149" s="2">
        <v>0</v>
      </c>
      <c r="G149" s="2">
        <v>2</v>
      </c>
      <c r="H149" s="2">
        <v>14</v>
      </c>
      <c r="I149" s="2">
        <f t="shared" si="4"/>
        <v>8</v>
      </c>
      <c r="J149" s="15">
        <v>2.75</v>
      </c>
      <c r="K149" s="2">
        <v>1342</v>
      </c>
      <c r="L149">
        <f>SUMIFS('Wins by Year'!E:E,'Wins by Year'!A:A,Recruits!A149,'Wins by Year'!C:C,Recruits!D149)</f>
        <v>5</v>
      </c>
      <c r="M149" s="13">
        <f t="shared" si="5"/>
        <v>2.6366666666666663</v>
      </c>
    </row>
    <row r="150" spans="1:13" ht="31.5" thickTop="1" thickBot="1">
      <c r="A150">
        <v>2015</v>
      </c>
      <c r="B150" s="2">
        <v>49</v>
      </c>
      <c r="C150" s="3"/>
      <c r="D150" s="4" t="s">
        <v>82</v>
      </c>
      <c r="E150" s="2">
        <v>25</v>
      </c>
      <c r="F150" s="2">
        <v>0</v>
      </c>
      <c r="G150" s="2">
        <v>0</v>
      </c>
      <c r="H150" s="2">
        <v>19</v>
      </c>
      <c r="I150" s="2">
        <f t="shared" si="4"/>
        <v>6</v>
      </c>
      <c r="J150" s="15">
        <v>2.76</v>
      </c>
      <c r="K150" s="2">
        <v>1335</v>
      </c>
      <c r="L150">
        <f>SUMIFS('Wins by Year'!E:E,'Wins by Year'!A:A,Recruits!A150,'Wins by Year'!C:C,Recruits!D150)</f>
        <v>3</v>
      </c>
      <c r="M150" s="13">
        <f t="shared" si="5"/>
        <v>2.6566666666666663</v>
      </c>
    </row>
    <row r="151" spans="1:13" ht="16.5" thickTop="1" thickBot="1">
      <c r="A151">
        <v>2015</v>
      </c>
      <c r="B151" s="2">
        <v>50</v>
      </c>
      <c r="C151" s="3"/>
      <c r="D151" s="4" t="s">
        <v>58</v>
      </c>
      <c r="E151" s="2">
        <v>22</v>
      </c>
      <c r="F151" s="2">
        <v>0</v>
      </c>
      <c r="G151" s="2">
        <v>0</v>
      </c>
      <c r="H151" s="2">
        <v>18</v>
      </c>
      <c r="I151" s="2">
        <f t="shared" si="4"/>
        <v>4</v>
      </c>
      <c r="J151" s="15">
        <v>2.82</v>
      </c>
      <c r="K151" s="2">
        <v>1320</v>
      </c>
      <c r="L151">
        <f>SUMIFS('Wins by Year'!E:E,'Wins by Year'!A:A,Recruits!A151,'Wins by Year'!C:C,Recruits!D151)</f>
        <v>6</v>
      </c>
      <c r="M151" s="13">
        <f t="shared" si="5"/>
        <v>2.7699999999999996</v>
      </c>
    </row>
    <row r="152" spans="1:13" ht="16.5" thickTop="1" thickBot="1">
      <c r="A152">
        <v>2015</v>
      </c>
      <c r="B152" s="2">
        <v>51</v>
      </c>
      <c r="C152" s="3"/>
      <c r="D152" s="4" t="s">
        <v>4</v>
      </c>
      <c r="E152" s="2">
        <v>14</v>
      </c>
      <c r="F152" s="2">
        <v>0</v>
      </c>
      <c r="G152" s="2">
        <v>6</v>
      </c>
      <c r="H152" s="2">
        <v>6</v>
      </c>
      <c r="I152" s="2">
        <f t="shared" si="4"/>
        <v>2</v>
      </c>
      <c r="J152" s="15">
        <v>3.29</v>
      </c>
      <c r="K152" s="2">
        <v>1301</v>
      </c>
      <c r="L152">
        <f>SUMIFS('Wins by Year'!E:E,'Wins by Year'!A:A,Recruits!A152,'Wins by Year'!C:C,Recruits!D152)</f>
        <v>10</v>
      </c>
      <c r="M152" s="13">
        <f t="shared" si="5"/>
        <v>3.4533333333333331</v>
      </c>
    </row>
    <row r="153" spans="1:13" ht="16.5" thickTop="1" thickBot="1">
      <c r="A153">
        <v>2015</v>
      </c>
      <c r="B153" s="2">
        <v>52</v>
      </c>
      <c r="C153" s="3"/>
      <c r="D153" s="4" t="s">
        <v>62</v>
      </c>
      <c r="E153" s="2">
        <v>22</v>
      </c>
      <c r="F153" s="2">
        <v>0</v>
      </c>
      <c r="G153" s="2">
        <v>1</v>
      </c>
      <c r="H153" s="2">
        <v>12</v>
      </c>
      <c r="I153" s="2">
        <f t="shared" si="4"/>
        <v>9</v>
      </c>
      <c r="J153" s="15">
        <v>2.64</v>
      </c>
      <c r="K153" s="2">
        <v>1290</v>
      </c>
      <c r="L153">
        <f>SUMIFS('Wins by Year'!E:E,'Wins by Year'!A:A,Recruits!A153,'Wins by Year'!C:C,Recruits!D153)</f>
        <v>3</v>
      </c>
      <c r="M153" s="13">
        <f t="shared" si="5"/>
        <v>2.5933333333333333</v>
      </c>
    </row>
    <row r="154" spans="1:13" ht="16.5" thickTop="1" thickBot="1">
      <c r="A154">
        <v>2015</v>
      </c>
      <c r="B154" s="2">
        <v>53</v>
      </c>
      <c r="C154" s="3"/>
      <c r="D154" s="4" t="s">
        <v>51</v>
      </c>
      <c r="E154" s="2">
        <v>24</v>
      </c>
      <c r="F154" s="2">
        <v>0</v>
      </c>
      <c r="G154" s="2">
        <v>1</v>
      </c>
      <c r="H154" s="2">
        <v>15</v>
      </c>
      <c r="I154" s="2">
        <f t="shared" si="4"/>
        <v>8</v>
      </c>
      <c r="J154" s="15">
        <v>2.71</v>
      </c>
      <c r="K154" s="2">
        <v>1275</v>
      </c>
      <c r="L154">
        <f>SUMIFS('Wins by Year'!E:E,'Wins by Year'!A:A,Recruits!A154,'Wins by Year'!C:C,Recruits!D154)</f>
        <v>6</v>
      </c>
      <c r="M154" s="13">
        <f t="shared" si="5"/>
        <v>2.6666666666666665</v>
      </c>
    </row>
    <row r="155" spans="1:13" ht="16.5" thickTop="1" thickBot="1">
      <c r="A155">
        <v>2015</v>
      </c>
      <c r="B155" s="2">
        <v>54</v>
      </c>
      <c r="C155" s="3"/>
      <c r="D155" s="4" t="s">
        <v>79</v>
      </c>
      <c r="E155" s="2">
        <v>25</v>
      </c>
      <c r="F155" s="2">
        <v>0</v>
      </c>
      <c r="G155" s="2">
        <v>1</v>
      </c>
      <c r="H155" s="2">
        <v>13</v>
      </c>
      <c r="I155" s="2">
        <f t="shared" si="4"/>
        <v>11</v>
      </c>
      <c r="J155" s="15">
        <v>2.6</v>
      </c>
      <c r="K155" s="2">
        <v>1260</v>
      </c>
      <c r="L155">
        <f>SUMIFS('Wins by Year'!E:E,'Wins by Year'!A:A,Recruits!A155,'Wins by Year'!C:C,Recruits!D155)</f>
        <v>4</v>
      </c>
      <c r="M155" s="13">
        <f t="shared" si="5"/>
        <v>2.64</v>
      </c>
    </row>
    <row r="156" spans="1:13" ht="16.5" thickTop="1" thickBot="1">
      <c r="A156">
        <v>2015</v>
      </c>
      <c r="B156" s="2">
        <v>55</v>
      </c>
      <c r="C156" s="3"/>
      <c r="D156" s="4" t="s">
        <v>39</v>
      </c>
      <c r="E156" s="2">
        <v>18</v>
      </c>
      <c r="F156" s="2">
        <v>0</v>
      </c>
      <c r="G156" s="2">
        <v>3</v>
      </c>
      <c r="H156" s="2">
        <v>9</v>
      </c>
      <c r="I156" s="2">
        <f t="shared" si="4"/>
        <v>6</v>
      </c>
      <c r="J156" s="15">
        <v>2.83</v>
      </c>
      <c r="K156" s="2">
        <v>1248</v>
      </c>
      <c r="L156">
        <f>SUMIFS('Wins by Year'!E:E,'Wins by Year'!A:A,Recruits!A156,'Wins by Year'!C:C,Recruits!D156)</f>
        <v>3</v>
      </c>
      <c r="M156" s="13">
        <f t="shared" si="5"/>
        <v>2.9466666666666668</v>
      </c>
    </row>
    <row r="157" spans="1:13" ht="31.5" thickTop="1" thickBot="1">
      <c r="A157">
        <v>2015</v>
      </c>
      <c r="B157" s="2">
        <v>56</v>
      </c>
      <c r="C157" s="3"/>
      <c r="D157" s="4" t="s">
        <v>49</v>
      </c>
      <c r="E157" s="2">
        <v>20</v>
      </c>
      <c r="F157" s="2">
        <v>0</v>
      </c>
      <c r="G157" s="2">
        <v>0</v>
      </c>
      <c r="H157" s="2">
        <v>15</v>
      </c>
      <c r="I157" s="2">
        <f t="shared" si="4"/>
        <v>5</v>
      </c>
      <c r="J157" s="15">
        <v>2.65</v>
      </c>
      <c r="K157" s="2">
        <v>1245</v>
      </c>
      <c r="L157">
        <f>SUMIFS('Wins by Year'!E:E,'Wins by Year'!A:A,Recruits!A157,'Wins by Year'!C:C,Recruits!D157)</f>
        <v>10</v>
      </c>
      <c r="M157" s="13">
        <f t="shared" si="5"/>
        <v>2.8466666666666671</v>
      </c>
    </row>
    <row r="158" spans="1:13" ht="16.5" thickTop="1" thickBot="1">
      <c r="A158">
        <v>2015</v>
      </c>
      <c r="B158" s="2">
        <v>57</v>
      </c>
      <c r="C158" s="3"/>
      <c r="D158" s="4" t="s">
        <v>68</v>
      </c>
      <c r="E158" s="2">
        <v>25</v>
      </c>
      <c r="F158" s="2">
        <v>0</v>
      </c>
      <c r="G158" s="2">
        <v>0</v>
      </c>
      <c r="H158" s="2">
        <v>13</v>
      </c>
      <c r="I158" s="2">
        <f t="shared" si="4"/>
        <v>12</v>
      </c>
      <c r="J158" s="15">
        <v>2.52</v>
      </c>
      <c r="K158" s="2">
        <v>1185</v>
      </c>
      <c r="L158">
        <f>SUMIFS('Wins by Year'!E:E,'Wins by Year'!A:A,Recruits!A158,'Wins by Year'!C:C,Recruits!D158)</f>
        <v>7</v>
      </c>
      <c r="M158" s="13">
        <f t="shared" si="5"/>
        <v>2.5666666666666664</v>
      </c>
    </row>
    <row r="159" spans="1:13" ht="16.5" thickTop="1" thickBot="1">
      <c r="A159">
        <v>2015</v>
      </c>
      <c r="B159" s="2">
        <v>57</v>
      </c>
      <c r="C159" s="3"/>
      <c r="D159" s="4" t="s">
        <v>73</v>
      </c>
      <c r="E159" s="2">
        <v>20</v>
      </c>
      <c r="F159" s="2">
        <v>0</v>
      </c>
      <c r="G159" s="2">
        <v>0</v>
      </c>
      <c r="H159" s="2">
        <v>12</v>
      </c>
      <c r="I159" s="2">
        <f t="shared" si="4"/>
        <v>8</v>
      </c>
      <c r="J159" s="15">
        <v>2.6</v>
      </c>
      <c r="K159" s="2">
        <v>1185</v>
      </c>
      <c r="L159">
        <f>SUMIFS('Wins by Year'!E:E,'Wins by Year'!A:A,Recruits!A159,'Wins by Year'!C:C,Recruits!D159)</f>
        <v>8</v>
      </c>
      <c r="M159" s="13">
        <f t="shared" si="5"/>
        <v>2.7766666666666668</v>
      </c>
    </row>
    <row r="160" spans="1:13" ht="16.5" thickTop="1" thickBot="1">
      <c r="A160">
        <v>2015</v>
      </c>
      <c r="B160" s="2">
        <v>59</v>
      </c>
      <c r="C160" s="3"/>
      <c r="D160" s="4" t="s">
        <v>42</v>
      </c>
      <c r="E160" s="2">
        <v>21</v>
      </c>
      <c r="F160" s="2">
        <v>0</v>
      </c>
      <c r="G160" s="2">
        <v>1</v>
      </c>
      <c r="H160" s="2">
        <v>13</v>
      </c>
      <c r="I160" s="2">
        <f t="shared" si="4"/>
        <v>7</v>
      </c>
      <c r="J160" s="15">
        <v>2.71</v>
      </c>
      <c r="K160" s="2">
        <v>1170</v>
      </c>
      <c r="L160">
        <f>SUMIFS('Wins by Year'!E:E,'Wins by Year'!A:A,Recruits!A160,'Wins by Year'!C:C,Recruits!D160)</f>
        <v>12</v>
      </c>
      <c r="M160" s="13">
        <f t="shared" si="5"/>
        <v>2.7433333333333336</v>
      </c>
    </row>
    <row r="161" spans="1:13" ht="16.5" thickTop="1" thickBot="1">
      <c r="A161">
        <v>2015</v>
      </c>
      <c r="B161" s="2">
        <v>59</v>
      </c>
      <c r="C161" s="3"/>
      <c r="D161" s="4" t="s">
        <v>40</v>
      </c>
      <c r="E161" s="2">
        <v>23</v>
      </c>
      <c r="F161" s="2">
        <v>0</v>
      </c>
      <c r="G161" s="2">
        <v>0</v>
      </c>
      <c r="H161" s="2">
        <v>12</v>
      </c>
      <c r="I161" s="2">
        <f t="shared" si="4"/>
        <v>11</v>
      </c>
      <c r="J161" s="15">
        <v>2.35</v>
      </c>
      <c r="K161" s="2">
        <v>1170</v>
      </c>
      <c r="L161">
        <f>SUMIFS('Wins by Year'!E:E,'Wins by Year'!A:A,Recruits!A161,'Wins by Year'!C:C,Recruits!D161)</f>
        <v>2</v>
      </c>
      <c r="M161" s="13">
        <f t="shared" si="5"/>
        <v>2.6433333333333331</v>
      </c>
    </row>
    <row r="162" spans="1:13" ht="16.5" thickTop="1" thickBot="1">
      <c r="A162">
        <v>2015</v>
      </c>
      <c r="B162" s="2">
        <v>61</v>
      </c>
      <c r="C162" s="3"/>
      <c r="D162" s="2" t="s">
        <v>111</v>
      </c>
      <c r="E162" s="2">
        <v>26</v>
      </c>
      <c r="F162" s="2">
        <v>0</v>
      </c>
      <c r="G162" s="2">
        <v>1</v>
      </c>
      <c r="H162" s="2">
        <v>9</v>
      </c>
      <c r="I162" s="2">
        <f t="shared" si="4"/>
        <v>16</v>
      </c>
      <c r="J162" s="15">
        <v>2.35</v>
      </c>
      <c r="K162" s="2">
        <v>1155</v>
      </c>
      <c r="L162">
        <f>SUMIFS('Wins by Year'!E:E,'Wins by Year'!A:A,Recruits!A162,'Wins by Year'!C:C,Recruits!D162)</f>
        <v>6</v>
      </c>
      <c r="M162" s="13">
        <f t="shared" si="5"/>
        <v>1.4666666666666668</v>
      </c>
    </row>
    <row r="163" spans="1:13" ht="16.5" thickTop="1" thickBot="1">
      <c r="A163">
        <v>2015</v>
      </c>
      <c r="B163" s="2">
        <v>61</v>
      </c>
      <c r="C163" s="3"/>
      <c r="D163" s="4" t="s">
        <v>59</v>
      </c>
      <c r="E163" s="2">
        <v>26</v>
      </c>
      <c r="F163" s="2">
        <v>0</v>
      </c>
      <c r="G163" s="2">
        <v>0</v>
      </c>
      <c r="H163" s="2">
        <v>13</v>
      </c>
      <c r="I163" s="2">
        <f t="shared" si="4"/>
        <v>13</v>
      </c>
      <c r="J163" s="15">
        <v>2.5</v>
      </c>
      <c r="K163" s="2">
        <v>1155</v>
      </c>
      <c r="L163">
        <f>SUMIFS('Wins by Year'!E:E,'Wins by Year'!A:A,Recruits!A163,'Wins by Year'!C:C,Recruits!D163)</f>
        <v>4</v>
      </c>
      <c r="M163" s="13">
        <f t="shared" si="5"/>
        <v>2.5233333333333334</v>
      </c>
    </row>
    <row r="164" spans="1:13" ht="16.5" thickTop="1" thickBot="1">
      <c r="A164">
        <v>2015</v>
      </c>
      <c r="B164" s="2">
        <v>63</v>
      </c>
      <c r="C164" s="3"/>
      <c r="D164" s="4" t="s">
        <v>33</v>
      </c>
      <c r="E164" s="2">
        <v>17</v>
      </c>
      <c r="F164" s="2">
        <v>0</v>
      </c>
      <c r="G164" s="2">
        <v>1</v>
      </c>
      <c r="H164" s="2">
        <v>13</v>
      </c>
      <c r="I164" s="2">
        <f t="shared" si="4"/>
        <v>3</v>
      </c>
      <c r="J164" s="15">
        <v>2.88</v>
      </c>
      <c r="K164" s="2">
        <v>1143</v>
      </c>
      <c r="L164">
        <f>SUMIFS('Wins by Year'!E:E,'Wins by Year'!A:A,Recruits!A164,'Wins by Year'!C:C,Recruits!D164)</f>
        <v>8</v>
      </c>
      <c r="M164" s="13">
        <f t="shared" si="5"/>
        <v>2.7733333333333334</v>
      </c>
    </row>
    <row r="165" spans="1:13" ht="31.5" thickTop="1" thickBot="1">
      <c r="A165">
        <v>2015</v>
      </c>
      <c r="B165" s="2">
        <v>64</v>
      </c>
      <c r="C165" s="3"/>
      <c r="D165" s="4" t="s">
        <v>72</v>
      </c>
      <c r="E165" s="2">
        <v>25</v>
      </c>
      <c r="F165" s="2">
        <v>0</v>
      </c>
      <c r="G165" s="2">
        <v>2</v>
      </c>
      <c r="H165" s="2">
        <v>8</v>
      </c>
      <c r="I165" s="2">
        <f t="shared" si="4"/>
        <v>15</v>
      </c>
      <c r="J165" s="15">
        <v>2.48</v>
      </c>
      <c r="K165" s="2">
        <v>1140</v>
      </c>
      <c r="L165">
        <f>SUMIFS('Wins by Year'!E:E,'Wins by Year'!A:A,Recruits!A165,'Wins by Year'!C:C,Recruits!D165)</f>
        <v>11</v>
      </c>
      <c r="M165" s="13">
        <f t="shared" si="5"/>
        <v>2.3766666666666665</v>
      </c>
    </row>
    <row r="166" spans="1:13" ht="16.5" thickTop="1" thickBot="1">
      <c r="A166">
        <v>2015</v>
      </c>
      <c r="B166" s="2">
        <v>65</v>
      </c>
      <c r="C166" s="3"/>
      <c r="D166" s="4" t="s">
        <v>55</v>
      </c>
      <c r="E166" s="2">
        <v>18</v>
      </c>
      <c r="F166" s="2">
        <v>0</v>
      </c>
      <c r="G166" s="2">
        <v>1</v>
      </c>
      <c r="H166" s="2">
        <v>12</v>
      </c>
      <c r="I166" s="2">
        <f t="shared" si="4"/>
        <v>5</v>
      </c>
      <c r="J166" s="15">
        <v>2.67</v>
      </c>
      <c r="K166" s="2">
        <v>1119</v>
      </c>
      <c r="L166">
        <f>SUMIFS('Wins by Year'!E:E,'Wins by Year'!A:A,Recruits!A166,'Wins by Year'!C:C,Recruits!D166)</f>
        <v>0</v>
      </c>
      <c r="M166" s="13">
        <f t="shared" si="5"/>
        <v>2.6333333333333333</v>
      </c>
    </row>
    <row r="167" spans="1:13" ht="16.5" thickTop="1" thickBot="1">
      <c r="A167">
        <v>2015</v>
      </c>
      <c r="B167" s="2">
        <v>66</v>
      </c>
      <c r="C167" s="3"/>
      <c r="D167" s="4" t="s">
        <v>57</v>
      </c>
      <c r="E167" s="2">
        <v>21</v>
      </c>
      <c r="F167" s="2">
        <v>0</v>
      </c>
      <c r="G167" s="2">
        <v>1</v>
      </c>
      <c r="H167" s="2">
        <v>12</v>
      </c>
      <c r="I167" s="2">
        <f t="shared" si="4"/>
        <v>8</v>
      </c>
      <c r="J167" s="15">
        <v>2.57</v>
      </c>
      <c r="K167" s="2">
        <v>1116</v>
      </c>
      <c r="L167">
        <f>SUMIFS('Wins by Year'!E:E,'Wins by Year'!A:A,Recruits!A167,'Wins by Year'!C:C,Recruits!D167)</f>
        <v>9</v>
      </c>
      <c r="M167" s="13">
        <f t="shared" si="5"/>
        <v>2.56</v>
      </c>
    </row>
    <row r="168" spans="1:13" ht="16.5" thickTop="1" thickBot="1">
      <c r="A168">
        <v>2015</v>
      </c>
      <c r="B168" s="2">
        <v>67</v>
      </c>
      <c r="C168" s="3"/>
      <c r="D168" s="4" t="s">
        <v>53</v>
      </c>
      <c r="E168" s="2">
        <v>22</v>
      </c>
      <c r="F168" s="2">
        <v>0</v>
      </c>
      <c r="G168" s="2">
        <v>0</v>
      </c>
      <c r="H168" s="2">
        <v>11</v>
      </c>
      <c r="I168" s="2">
        <f t="shared" si="4"/>
        <v>11</v>
      </c>
      <c r="J168" s="15">
        <v>2.5</v>
      </c>
      <c r="K168" s="2">
        <v>1110</v>
      </c>
      <c r="L168">
        <f>SUMIFS('Wins by Year'!E:E,'Wins by Year'!A:A,Recruits!A168,'Wins by Year'!C:C,Recruits!D168)</f>
        <v>3</v>
      </c>
      <c r="M168" s="13">
        <f t="shared" si="5"/>
        <v>2.5266666666666668</v>
      </c>
    </row>
    <row r="169" spans="1:13" ht="31.5" thickTop="1" thickBot="1">
      <c r="A169">
        <v>2015</v>
      </c>
      <c r="B169" s="2">
        <v>68</v>
      </c>
      <c r="C169" s="3"/>
      <c r="D169" s="4" t="s">
        <v>50</v>
      </c>
      <c r="E169" s="2">
        <v>26</v>
      </c>
      <c r="F169" s="2">
        <v>0</v>
      </c>
      <c r="G169" s="2">
        <v>0</v>
      </c>
      <c r="H169" s="2">
        <v>8</v>
      </c>
      <c r="I169" s="2">
        <f t="shared" si="4"/>
        <v>18</v>
      </c>
      <c r="J169" s="15">
        <v>2.08</v>
      </c>
      <c r="K169" s="2">
        <v>1095</v>
      </c>
      <c r="L169">
        <f>SUMIFS('Wins by Year'!E:E,'Wins by Year'!A:A,Recruits!A169,'Wins by Year'!C:C,Recruits!D169)</f>
        <v>9</v>
      </c>
      <c r="M169" s="13">
        <f t="shared" si="5"/>
        <v>2.31</v>
      </c>
    </row>
    <row r="170" spans="1:13" ht="16.5" thickTop="1" thickBot="1">
      <c r="A170">
        <v>2015</v>
      </c>
      <c r="B170" s="2">
        <v>68</v>
      </c>
      <c r="C170" s="3"/>
      <c r="D170" s="4" t="s">
        <v>85</v>
      </c>
      <c r="E170" s="2">
        <v>25</v>
      </c>
      <c r="F170" s="2">
        <v>0</v>
      </c>
      <c r="G170" s="2">
        <v>0</v>
      </c>
      <c r="H170" s="2">
        <v>9</v>
      </c>
      <c r="I170" s="2">
        <f t="shared" si="4"/>
        <v>16</v>
      </c>
      <c r="J170" s="15">
        <v>2.36</v>
      </c>
      <c r="K170" s="2">
        <v>1095</v>
      </c>
      <c r="L170">
        <f>SUMIFS('Wins by Year'!E:E,'Wins by Year'!A:A,Recruits!A170,'Wins by Year'!C:C,Recruits!D170)</f>
        <v>0</v>
      </c>
      <c r="M170" s="13">
        <f t="shared" si="5"/>
        <v>2.6566666666666667</v>
      </c>
    </row>
    <row r="171" spans="1:13" ht="16.5" thickTop="1" thickBot="1">
      <c r="A171">
        <v>2015</v>
      </c>
      <c r="B171" s="2">
        <v>70</v>
      </c>
      <c r="C171" s="3"/>
      <c r="D171" s="4" t="s">
        <v>31</v>
      </c>
      <c r="E171" s="2">
        <v>15</v>
      </c>
      <c r="F171" s="2">
        <v>0</v>
      </c>
      <c r="G171" s="2">
        <v>2</v>
      </c>
      <c r="H171" s="2">
        <v>8</v>
      </c>
      <c r="I171" s="2">
        <f t="shared" si="4"/>
        <v>5</v>
      </c>
      <c r="J171" s="15">
        <v>2.8</v>
      </c>
      <c r="K171" s="2">
        <v>1087</v>
      </c>
      <c r="L171">
        <f>SUMIFS('Wins by Year'!E:E,'Wins by Year'!A:A,Recruits!A171,'Wins by Year'!C:C,Recruits!D171)</f>
        <v>8</v>
      </c>
      <c r="M171" s="13">
        <f t="shared" si="5"/>
        <v>2.8699999999999997</v>
      </c>
    </row>
    <row r="172" spans="1:13" ht="16.5" thickTop="1" thickBot="1">
      <c r="A172">
        <v>2015</v>
      </c>
      <c r="B172" s="2">
        <v>71</v>
      </c>
      <c r="C172" s="3"/>
      <c r="D172" s="4" t="s">
        <v>74</v>
      </c>
      <c r="E172" s="2">
        <v>26</v>
      </c>
      <c r="F172" s="2">
        <v>0</v>
      </c>
      <c r="G172" s="2">
        <v>0</v>
      </c>
      <c r="H172" s="2">
        <v>12</v>
      </c>
      <c r="I172" s="2">
        <f t="shared" si="4"/>
        <v>14</v>
      </c>
      <c r="J172" s="15">
        <v>2.46</v>
      </c>
      <c r="K172" s="2">
        <v>1080</v>
      </c>
      <c r="L172">
        <f>SUMIFS('Wins by Year'!E:E,'Wins by Year'!A:A,Recruits!A172,'Wins by Year'!C:C,Recruits!D172)</f>
        <v>2</v>
      </c>
      <c r="M172" s="13">
        <f t="shared" si="5"/>
        <v>2.5766666666666667</v>
      </c>
    </row>
    <row r="173" spans="1:13" ht="16.5" thickTop="1" thickBot="1">
      <c r="A173">
        <v>2015</v>
      </c>
      <c r="B173" s="2">
        <v>72</v>
      </c>
      <c r="C173" s="3"/>
      <c r="D173" s="4" t="s">
        <v>66</v>
      </c>
      <c r="E173" s="2">
        <v>18</v>
      </c>
      <c r="F173" s="2">
        <v>0</v>
      </c>
      <c r="G173" s="2">
        <v>0</v>
      </c>
      <c r="H173" s="2">
        <v>14</v>
      </c>
      <c r="I173" s="2">
        <f t="shared" si="4"/>
        <v>4</v>
      </c>
      <c r="J173" s="15">
        <v>2.78</v>
      </c>
      <c r="K173" s="2">
        <v>1065</v>
      </c>
      <c r="L173">
        <f>SUMIFS('Wins by Year'!E:E,'Wins by Year'!A:A,Recruits!A173,'Wins by Year'!C:C,Recruits!D173)</f>
        <v>4</v>
      </c>
      <c r="M173" s="13">
        <f t="shared" si="5"/>
        <v>2.6066666666666669</v>
      </c>
    </row>
    <row r="174" spans="1:13" ht="16.5" thickTop="1" thickBot="1">
      <c r="A174">
        <v>2015</v>
      </c>
      <c r="B174" s="2">
        <v>73</v>
      </c>
      <c r="C174" s="3"/>
      <c r="D174" s="4" t="s">
        <v>60</v>
      </c>
      <c r="E174" s="2">
        <v>20</v>
      </c>
      <c r="F174" s="2">
        <v>0</v>
      </c>
      <c r="G174" s="2">
        <v>2</v>
      </c>
      <c r="H174" s="2">
        <v>6</v>
      </c>
      <c r="I174" s="2">
        <f t="shared" si="4"/>
        <v>12</v>
      </c>
      <c r="J174" s="15">
        <v>2.5</v>
      </c>
      <c r="K174" s="2">
        <v>1039</v>
      </c>
      <c r="L174">
        <f>SUMIFS('Wins by Year'!E:E,'Wins by Year'!A:A,Recruits!A174,'Wins by Year'!C:C,Recruits!D174)</f>
        <v>10</v>
      </c>
      <c r="M174" s="13">
        <f t="shared" si="5"/>
        <v>2.4499999999999997</v>
      </c>
    </row>
    <row r="175" spans="1:13" ht="16.5" thickTop="1" thickBot="1">
      <c r="A175">
        <v>2015</v>
      </c>
      <c r="B175" s="2">
        <v>74</v>
      </c>
      <c r="C175" s="3"/>
      <c r="D175" s="4" t="s">
        <v>67</v>
      </c>
      <c r="E175" s="2">
        <v>26</v>
      </c>
      <c r="F175" s="2">
        <v>0</v>
      </c>
      <c r="G175" s="2">
        <v>0</v>
      </c>
      <c r="H175" s="2">
        <v>11</v>
      </c>
      <c r="I175" s="2">
        <f t="shared" si="4"/>
        <v>15</v>
      </c>
      <c r="J175" s="15">
        <v>2.42</v>
      </c>
      <c r="K175" s="2">
        <v>1035</v>
      </c>
      <c r="L175">
        <f>SUMIFS('Wins by Year'!E:E,'Wins by Year'!A:A,Recruits!A175,'Wins by Year'!C:C,Recruits!D175)</f>
        <v>10</v>
      </c>
      <c r="M175" s="13">
        <f t="shared" si="5"/>
        <v>2.4933333333333336</v>
      </c>
    </row>
    <row r="176" spans="1:13" ht="31.5" thickTop="1" thickBot="1">
      <c r="A176">
        <v>2015</v>
      </c>
      <c r="B176" s="2">
        <v>75</v>
      </c>
      <c r="C176" s="3"/>
      <c r="D176" s="4" t="s">
        <v>83</v>
      </c>
      <c r="E176" s="2">
        <v>27</v>
      </c>
      <c r="F176" s="2">
        <v>0</v>
      </c>
      <c r="G176" s="2">
        <v>0</v>
      </c>
      <c r="H176" s="2">
        <v>9</v>
      </c>
      <c r="I176" s="2">
        <f t="shared" si="4"/>
        <v>18</v>
      </c>
      <c r="J176" s="15">
        <v>2.33</v>
      </c>
      <c r="K176" s="2">
        <v>990</v>
      </c>
      <c r="L176">
        <f>SUMIFS('Wins by Year'!E:E,'Wins by Year'!A:A,Recruits!A176,'Wins by Year'!C:C,Recruits!D176)</f>
        <v>3</v>
      </c>
      <c r="M176" s="13">
        <f t="shared" si="5"/>
        <v>2.2200000000000002</v>
      </c>
    </row>
    <row r="177" spans="1:13" ht="16.5" thickTop="1" thickBot="1">
      <c r="A177">
        <v>2015</v>
      </c>
      <c r="B177" s="2">
        <v>76</v>
      </c>
      <c r="C177" s="3"/>
      <c r="D177" s="4" t="s">
        <v>64</v>
      </c>
      <c r="E177" s="2">
        <v>29</v>
      </c>
      <c r="F177" s="2">
        <v>0</v>
      </c>
      <c r="G177" s="2">
        <v>1</v>
      </c>
      <c r="H177" s="2">
        <v>2</v>
      </c>
      <c r="I177" s="2">
        <f t="shared" si="4"/>
        <v>26</v>
      </c>
      <c r="J177" s="15">
        <v>1.86</v>
      </c>
      <c r="K177" s="2">
        <v>960</v>
      </c>
      <c r="L177">
        <f>SUMIFS('Wins by Year'!E:E,'Wins by Year'!A:A,Recruits!A177,'Wins by Year'!C:C,Recruits!D177)</f>
        <v>9</v>
      </c>
      <c r="M177" s="13">
        <f t="shared" si="5"/>
        <v>2.0233333333333334</v>
      </c>
    </row>
    <row r="178" spans="1:13" ht="16.5" thickTop="1" thickBot="1">
      <c r="A178">
        <v>2015</v>
      </c>
      <c r="B178" s="2">
        <v>76</v>
      </c>
      <c r="C178" s="3"/>
      <c r="D178" s="2" t="s">
        <v>84</v>
      </c>
      <c r="E178" s="2">
        <v>28</v>
      </c>
      <c r="F178" s="2">
        <v>0</v>
      </c>
      <c r="G178" s="2">
        <v>1</v>
      </c>
      <c r="H178" s="2">
        <v>6</v>
      </c>
      <c r="I178" s="2">
        <f t="shared" si="4"/>
        <v>21</v>
      </c>
      <c r="J178" s="15">
        <v>2.29</v>
      </c>
      <c r="K178" s="2">
        <v>960</v>
      </c>
      <c r="L178">
        <f>SUMIFS('Wins by Year'!E:E,'Wins by Year'!A:A,Recruits!A178,'Wins by Year'!C:C,Recruits!D178)</f>
        <v>3</v>
      </c>
      <c r="M178" s="13">
        <f t="shared" si="5"/>
        <v>0.76333333333333331</v>
      </c>
    </row>
    <row r="179" spans="1:13" ht="16.5" thickTop="1" thickBot="1">
      <c r="A179">
        <v>2015</v>
      </c>
      <c r="B179" s="2">
        <v>78</v>
      </c>
      <c r="C179" s="3"/>
      <c r="D179" s="4" t="s">
        <v>78</v>
      </c>
      <c r="E179" s="2">
        <v>19</v>
      </c>
      <c r="F179" s="2">
        <v>0</v>
      </c>
      <c r="G179" s="2">
        <v>0</v>
      </c>
      <c r="H179" s="2">
        <v>10</v>
      </c>
      <c r="I179" s="2">
        <f t="shared" si="4"/>
        <v>9</v>
      </c>
      <c r="J179" s="15">
        <v>2.42</v>
      </c>
      <c r="K179" s="2">
        <v>945</v>
      </c>
      <c r="L179">
        <f>SUMIFS('Wins by Year'!E:E,'Wins by Year'!A:A,Recruits!A179,'Wins by Year'!C:C,Recruits!D179)</f>
        <v>3</v>
      </c>
      <c r="M179" s="13">
        <f t="shared" si="5"/>
        <v>2.2899999999999996</v>
      </c>
    </row>
    <row r="180" spans="1:13" ht="31.5" thickTop="1" thickBot="1">
      <c r="A180">
        <v>2015</v>
      </c>
      <c r="B180" s="2">
        <v>78</v>
      </c>
      <c r="C180" s="3"/>
      <c r="D180" s="4" t="s">
        <v>89</v>
      </c>
      <c r="E180" s="2">
        <v>23</v>
      </c>
      <c r="F180" s="2">
        <v>0</v>
      </c>
      <c r="G180" s="2">
        <v>0</v>
      </c>
      <c r="H180" s="2">
        <v>5</v>
      </c>
      <c r="I180" s="2">
        <f t="shared" si="4"/>
        <v>18</v>
      </c>
      <c r="J180" s="15">
        <v>2.2200000000000002</v>
      </c>
      <c r="K180" s="2">
        <v>945</v>
      </c>
      <c r="L180">
        <f>SUMIFS('Wins by Year'!E:E,'Wins by Year'!A:A,Recruits!A180,'Wins by Year'!C:C,Recruits!D180)</f>
        <v>9</v>
      </c>
      <c r="M180" s="13">
        <f t="shared" si="5"/>
        <v>2.0866666666666669</v>
      </c>
    </row>
    <row r="181" spans="1:13" ht="31.5" thickTop="1" thickBot="1">
      <c r="A181">
        <v>2015</v>
      </c>
      <c r="B181" s="2">
        <v>78</v>
      </c>
      <c r="C181" s="3"/>
      <c r="D181" s="4" t="s">
        <v>65</v>
      </c>
      <c r="E181" s="2">
        <v>27</v>
      </c>
      <c r="F181" s="2">
        <v>0</v>
      </c>
      <c r="G181" s="2">
        <v>0</v>
      </c>
      <c r="H181" s="2">
        <v>6</v>
      </c>
      <c r="I181" s="2">
        <f t="shared" si="4"/>
        <v>21</v>
      </c>
      <c r="J181" s="15">
        <v>2.2200000000000002</v>
      </c>
      <c r="K181" s="2">
        <v>945</v>
      </c>
      <c r="L181">
        <f>SUMIFS('Wins by Year'!E:E,'Wins by Year'!A:A,Recruits!A181,'Wins by Year'!C:C,Recruits!D181)</f>
        <v>8</v>
      </c>
      <c r="M181" s="13">
        <f t="shared" si="5"/>
        <v>1.5733333333333335</v>
      </c>
    </row>
    <row r="182" spans="1:13" ht="31.5" thickTop="1" thickBot="1">
      <c r="A182">
        <v>2015</v>
      </c>
      <c r="B182" s="2">
        <v>81</v>
      </c>
      <c r="C182" s="3"/>
      <c r="D182" s="4" t="s">
        <v>88</v>
      </c>
      <c r="E182" s="2">
        <v>26</v>
      </c>
      <c r="F182" s="2">
        <v>0</v>
      </c>
      <c r="G182" s="2">
        <v>0</v>
      </c>
      <c r="H182" s="2">
        <v>6</v>
      </c>
      <c r="I182" s="2">
        <f t="shared" si="4"/>
        <v>20</v>
      </c>
      <c r="J182" s="15">
        <v>2.15</v>
      </c>
      <c r="K182" s="2">
        <v>930</v>
      </c>
      <c r="L182">
        <f>SUMIFS('Wins by Year'!E:E,'Wins by Year'!A:A,Recruits!A182,'Wins by Year'!C:C,Recruits!D182)</f>
        <v>9</v>
      </c>
      <c r="M182" s="13">
        <f t="shared" si="5"/>
        <v>1.4266666666666665</v>
      </c>
    </row>
    <row r="183" spans="1:13" ht="25.5" thickTop="1" thickBot="1">
      <c r="A183">
        <v>2015</v>
      </c>
      <c r="B183" s="2">
        <v>81</v>
      </c>
      <c r="C183" s="3"/>
      <c r="D183" s="2" t="s">
        <v>112</v>
      </c>
      <c r="E183" s="2">
        <v>32</v>
      </c>
      <c r="F183" s="2">
        <v>0</v>
      </c>
      <c r="G183" s="2">
        <v>0</v>
      </c>
      <c r="H183" s="2">
        <v>5</v>
      </c>
      <c r="I183" s="2">
        <f t="shared" si="4"/>
        <v>27</v>
      </c>
      <c r="J183" s="15">
        <v>2.09</v>
      </c>
      <c r="K183" s="2">
        <v>930</v>
      </c>
      <c r="L183">
        <f>SUMIFS('Wins by Year'!E:E,'Wins by Year'!A:A,Recruits!A183,'Wins by Year'!C:C,Recruits!D183)</f>
        <v>8</v>
      </c>
      <c r="M183" s="13">
        <f t="shared" si="5"/>
        <v>1.3933333333333333</v>
      </c>
    </row>
    <row r="184" spans="1:13" ht="31.5" thickTop="1" thickBot="1">
      <c r="A184">
        <v>2015</v>
      </c>
      <c r="B184" s="2">
        <v>81</v>
      </c>
      <c r="C184" s="3"/>
      <c r="D184" s="4" t="s">
        <v>75</v>
      </c>
      <c r="E184" s="2">
        <v>23</v>
      </c>
      <c r="F184" s="2">
        <v>0</v>
      </c>
      <c r="G184" s="2">
        <v>0</v>
      </c>
      <c r="H184" s="2">
        <v>4</v>
      </c>
      <c r="I184" s="2">
        <f t="shared" si="4"/>
        <v>19</v>
      </c>
      <c r="J184" s="15">
        <v>2.17</v>
      </c>
      <c r="K184" s="2">
        <v>930</v>
      </c>
      <c r="L184">
        <f>SUMIFS('Wins by Year'!E:E,'Wins by Year'!A:A,Recruits!A184,'Wins by Year'!C:C,Recruits!D184)</f>
        <v>2</v>
      </c>
      <c r="M184" s="13">
        <f t="shared" si="5"/>
        <v>2.14</v>
      </c>
    </row>
    <row r="185" spans="1:13" ht="31.5" thickTop="1" thickBot="1">
      <c r="A185">
        <v>2015</v>
      </c>
      <c r="B185" s="2">
        <v>84</v>
      </c>
      <c r="C185" s="3"/>
      <c r="D185" s="4" t="s">
        <v>113</v>
      </c>
      <c r="E185" s="2">
        <v>37</v>
      </c>
      <c r="F185" s="2">
        <v>0</v>
      </c>
      <c r="G185" s="2">
        <v>0</v>
      </c>
      <c r="H185" s="2">
        <v>2</v>
      </c>
      <c r="I185" s="2">
        <f t="shared" si="4"/>
        <v>35</v>
      </c>
      <c r="J185" s="15">
        <v>2</v>
      </c>
      <c r="K185" s="2">
        <v>900</v>
      </c>
      <c r="L185">
        <f>SUMIFS('Wins by Year'!E:E,'Wins by Year'!A:A,Recruits!A185,'Wins by Year'!C:C,Recruits!D185)</f>
        <v>3</v>
      </c>
      <c r="M185" s="13">
        <f t="shared" si="5"/>
        <v>0.66666666666666663</v>
      </c>
    </row>
    <row r="186" spans="1:13" ht="46.5" thickTop="1" thickBot="1">
      <c r="A186">
        <v>2015</v>
      </c>
      <c r="B186" s="2">
        <v>85</v>
      </c>
      <c r="C186" s="3"/>
      <c r="D186" s="4" t="s">
        <v>86</v>
      </c>
      <c r="E186" s="2">
        <v>23</v>
      </c>
      <c r="F186" s="2">
        <v>0</v>
      </c>
      <c r="G186" s="2">
        <v>0</v>
      </c>
      <c r="H186" s="2">
        <v>5</v>
      </c>
      <c r="I186" s="2">
        <f t="shared" si="4"/>
        <v>18</v>
      </c>
      <c r="J186" s="15">
        <v>2.2200000000000002</v>
      </c>
      <c r="K186" s="2">
        <v>870</v>
      </c>
      <c r="L186">
        <f>SUMIFS('Wins by Year'!E:E,'Wins by Year'!A:A,Recruits!A186,'Wins by Year'!C:C,Recruits!D186)</f>
        <v>7</v>
      </c>
      <c r="M186" s="13">
        <f t="shared" si="5"/>
        <v>2.1933333333333334</v>
      </c>
    </row>
    <row r="187" spans="1:13" ht="25.5" thickTop="1" thickBot="1">
      <c r="A187">
        <v>2015</v>
      </c>
      <c r="B187" s="2">
        <v>86</v>
      </c>
      <c r="C187" s="3"/>
      <c r="D187" s="2" t="s">
        <v>77</v>
      </c>
      <c r="E187" s="2">
        <v>22</v>
      </c>
      <c r="F187" s="2">
        <v>0</v>
      </c>
      <c r="G187" s="2">
        <v>0</v>
      </c>
      <c r="H187" s="2">
        <v>3</v>
      </c>
      <c r="I187" s="2">
        <f t="shared" si="4"/>
        <v>19</v>
      </c>
      <c r="J187" s="15">
        <v>2.14</v>
      </c>
      <c r="K187" s="2">
        <v>825</v>
      </c>
      <c r="L187">
        <f>SUMIFS('Wins by Year'!E:E,'Wins by Year'!A:A,Recruits!A187,'Wins by Year'!C:C,Recruits!D187)</f>
        <v>9</v>
      </c>
      <c r="M187" s="13">
        <f t="shared" si="5"/>
        <v>0.71333333333333337</v>
      </c>
    </row>
    <row r="188" spans="1:13" ht="16.5" thickTop="1" thickBot="1">
      <c r="A188">
        <v>2015</v>
      </c>
      <c r="B188" s="2">
        <v>86</v>
      </c>
      <c r="C188" s="3"/>
      <c r="D188" s="4" t="s">
        <v>94</v>
      </c>
      <c r="E188" s="2">
        <v>26</v>
      </c>
      <c r="F188" s="2">
        <v>0</v>
      </c>
      <c r="G188" s="2">
        <v>0</v>
      </c>
      <c r="H188" s="2">
        <v>3</v>
      </c>
      <c r="I188" s="2">
        <f t="shared" si="4"/>
        <v>23</v>
      </c>
      <c r="J188" s="15">
        <v>1.88</v>
      </c>
      <c r="K188" s="2">
        <v>825</v>
      </c>
      <c r="L188">
        <f>SUMIFS('Wins by Year'!E:E,'Wins by Year'!A:A,Recruits!A188,'Wins by Year'!C:C,Recruits!D188)</f>
        <v>3</v>
      </c>
      <c r="M188" s="13">
        <f t="shared" si="5"/>
        <v>2.0566666666666666</v>
      </c>
    </row>
    <row r="189" spans="1:13" ht="25.5" thickTop="1" thickBot="1">
      <c r="A189">
        <v>2015</v>
      </c>
      <c r="B189" s="2">
        <v>88</v>
      </c>
      <c r="C189" s="3"/>
      <c r="D189" s="2" t="s">
        <v>114</v>
      </c>
      <c r="E189" s="2">
        <v>27</v>
      </c>
      <c r="F189" s="2">
        <v>0</v>
      </c>
      <c r="G189" s="2">
        <v>0</v>
      </c>
      <c r="H189" s="2">
        <v>4</v>
      </c>
      <c r="I189" s="2">
        <f t="shared" si="4"/>
        <v>23</v>
      </c>
      <c r="J189" s="15">
        <v>2.15</v>
      </c>
      <c r="K189" s="2">
        <v>810</v>
      </c>
      <c r="L189">
        <f>SUMIFS('Wins by Year'!E:E,'Wins by Year'!A:A,Recruits!A189,'Wins by Year'!C:C,Recruits!D189)</f>
        <v>4</v>
      </c>
      <c r="M189" s="13">
        <f t="shared" si="5"/>
        <v>1.4266666666666665</v>
      </c>
    </row>
    <row r="190" spans="1:13" ht="16.5" thickTop="1" thickBot="1">
      <c r="A190">
        <v>2015</v>
      </c>
      <c r="B190" s="2">
        <v>88</v>
      </c>
      <c r="C190" s="3"/>
      <c r="D190" s="4" t="s">
        <v>115</v>
      </c>
      <c r="E190" s="2">
        <v>26</v>
      </c>
      <c r="F190" s="2">
        <v>0</v>
      </c>
      <c r="G190" s="2">
        <v>0</v>
      </c>
      <c r="H190" s="2">
        <v>2</v>
      </c>
      <c r="I190" s="2">
        <f t="shared" si="4"/>
        <v>24</v>
      </c>
      <c r="J190" s="15">
        <v>2.08</v>
      </c>
      <c r="K190" s="2">
        <v>810</v>
      </c>
      <c r="L190">
        <f>SUMIFS('Wins by Year'!E:E,'Wins by Year'!A:A,Recruits!A190,'Wins by Year'!C:C,Recruits!D190)</f>
        <v>1</v>
      </c>
      <c r="M190" s="13">
        <f t="shared" si="5"/>
        <v>1.4333333333333336</v>
      </c>
    </row>
    <row r="191" spans="1:13" ht="16.5" thickTop="1" thickBot="1">
      <c r="A191">
        <v>2015</v>
      </c>
      <c r="B191" s="2">
        <v>90</v>
      </c>
      <c r="C191" s="3"/>
      <c r="D191" s="2" t="s">
        <v>116</v>
      </c>
      <c r="E191" s="2">
        <v>22</v>
      </c>
      <c r="F191" s="2">
        <v>0</v>
      </c>
      <c r="G191" s="2">
        <v>0</v>
      </c>
      <c r="H191" s="2">
        <v>2</v>
      </c>
      <c r="I191" s="2">
        <f t="shared" si="4"/>
        <v>20</v>
      </c>
      <c r="J191" s="15">
        <v>2.09</v>
      </c>
      <c r="K191" s="2">
        <v>795</v>
      </c>
      <c r="L191">
        <f>SUMIFS('Wins by Year'!E:E,'Wins by Year'!A:A,Recruits!A191,'Wins by Year'!C:C,Recruits!D191)</f>
        <v>10</v>
      </c>
      <c r="M191" s="13">
        <f t="shared" si="5"/>
        <v>1.4066666666666665</v>
      </c>
    </row>
    <row r="192" spans="1:13" ht="16.5" thickTop="1" thickBot="1">
      <c r="A192">
        <v>2015</v>
      </c>
      <c r="B192" s="2">
        <v>91</v>
      </c>
      <c r="C192" s="3"/>
      <c r="D192" s="4" t="s">
        <v>96</v>
      </c>
      <c r="E192" s="2">
        <v>67</v>
      </c>
      <c r="F192" s="2">
        <v>0</v>
      </c>
      <c r="G192" s="2">
        <v>0</v>
      </c>
      <c r="H192" s="2">
        <v>2</v>
      </c>
      <c r="I192" s="2">
        <f t="shared" si="4"/>
        <v>65</v>
      </c>
      <c r="J192" s="15">
        <v>1.46</v>
      </c>
      <c r="K192" s="2">
        <v>780</v>
      </c>
      <c r="L192">
        <f>SUMIFS('Wins by Year'!E:E,'Wins by Year'!A:A,Recruits!A192,'Wins by Year'!C:C,Recruits!D192)</f>
        <v>2</v>
      </c>
      <c r="M192" s="13">
        <f t="shared" si="5"/>
        <v>0.48666666666666664</v>
      </c>
    </row>
    <row r="193" spans="1:13" ht="16.5" thickTop="1" thickBot="1">
      <c r="A193">
        <v>2015</v>
      </c>
      <c r="B193" s="2">
        <v>91</v>
      </c>
      <c r="C193" s="3"/>
      <c r="D193" s="4" t="s">
        <v>117</v>
      </c>
      <c r="E193" s="2">
        <v>23</v>
      </c>
      <c r="F193" s="2">
        <v>0</v>
      </c>
      <c r="G193" s="2">
        <v>0</v>
      </c>
      <c r="H193" s="2">
        <v>4</v>
      </c>
      <c r="I193" s="2">
        <f t="shared" si="4"/>
        <v>19</v>
      </c>
      <c r="J193" s="15">
        <v>2.09</v>
      </c>
      <c r="K193" s="2">
        <v>780</v>
      </c>
      <c r="L193">
        <f>SUMIFS('Wins by Year'!E:E,'Wins by Year'!A:A,Recruits!A193,'Wins by Year'!C:C,Recruits!D193)</f>
        <v>6</v>
      </c>
      <c r="M193" s="13">
        <f t="shared" si="5"/>
        <v>1.5233333333333334</v>
      </c>
    </row>
    <row r="194" spans="1:13" ht="16.5" thickTop="1" thickBot="1">
      <c r="A194">
        <v>2015</v>
      </c>
      <c r="B194" s="2">
        <v>91</v>
      </c>
      <c r="C194" s="3"/>
      <c r="D194" s="4" t="s">
        <v>41</v>
      </c>
      <c r="E194" s="2">
        <v>16</v>
      </c>
      <c r="F194" s="2">
        <v>0</v>
      </c>
      <c r="G194" s="2">
        <v>0</v>
      </c>
      <c r="H194" s="2">
        <v>5</v>
      </c>
      <c r="I194" s="2">
        <f t="shared" si="4"/>
        <v>11</v>
      </c>
      <c r="J194" s="15">
        <v>2.31</v>
      </c>
      <c r="K194" s="2">
        <v>780</v>
      </c>
      <c r="L194">
        <f>SUMIFS('Wins by Year'!E:E,'Wins by Year'!A:A,Recruits!A194,'Wins by Year'!C:C,Recruits!D194)</f>
        <v>13</v>
      </c>
      <c r="M194" s="13">
        <f t="shared" si="5"/>
        <v>2.36</v>
      </c>
    </row>
    <row r="195" spans="1:13" ht="16.5" thickTop="1" thickBot="1">
      <c r="A195">
        <v>2015</v>
      </c>
      <c r="B195" s="2">
        <v>91</v>
      </c>
      <c r="C195" s="3"/>
      <c r="D195" s="4" t="s">
        <v>71</v>
      </c>
      <c r="E195" s="2">
        <v>22</v>
      </c>
      <c r="F195" s="2">
        <v>0</v>
      </c>
      <c r="G195" s="2">
        <v>0</v>
      </c>
      <c r="H195" s="2">
        <v>5</v>
      </c>
      <c r="I195" s="2">
        <f t="shared" ref="I195:I258" si="6">E195-F195-G195-H195</f>
        <v>17</v>
      </c>
      <c r="J195" s="15">
        <v>2.14</v>
      </c>
      <c r="K195" s="2">
        <v>780</v>
      </c>
      <c r="L195">
        <f>SUMIFS('Wins by Year'!E:E,'Wins by Year'!A:A,Recruits!A195,'Wins by Year'!C:C,Recruits!D195)</f>
        <v>3</v>
      </c>
      <c r="M195" s="13">
        <f t="shared" ref="M195:M258" si="7">(SUMIFS(J:J,A:A,A195,D:D,D195)+SUMIFS(J:J,A:A,(A195-1),D:D,D195)+SUMIFS(J:J,A:A,(A195-2),D:D,D195))/3</f>
        <v>0.71333333333333337</v>
      </c>
    </row>
    <row r="196" spans="1:13" ht="31.5" thickTop="1" thickBot="1">
      <c r="A196">
        <v>2015</v>
      </c>
      <c r="B196" s="2">
        <v>95</v>
      </c>
      <c r="C196" s="3"/>
      <c r="D196" s="4" t="s">
        <v>118</v>
      </c>
      <c r="E196" s="2">
        <v>22</v>
      </c>
      <c r="F196" s="2">
        <v>0</v>
      </c>
      <c r="G196" s="2">
        <v>0</v>
      </c>
      <c r="H196" s="2">
        <v>3</v>
      </c>
      <c r="I196" s="2">
        <f t="shared" si="6"/>
        <v>19</v>
      </c>
      <c r="J196" s="15">
        <v>2.0499999999999998</v>
      </c>
      <c r="K196" s="2">
        <v>765</v>
      </c>
      <c r="L196">
        <f>SUMIFS('Wins by Year'!E:E,'Wins by Year'!A:A,Recruits!A196,'Wins by Year'!C:C,Recruits!D196)</f>
        <v>11</v>
      </c>
      <c r="M196" s="13">
        <f t="shared" si="7"/>
        <v>1.2766666666666666</v>
      </c>
    </row>
    <row r="197" spans="1:13" ht="31.5" thickTop="1" thickBot="1">
      <c r="A197">
        <v>2015</v>
      </c>
      <c r="B197" s="2">
        <v>95</v>
      </c>
      <c r="C197" s="3"/>
      <c r="D197" s="4" t="s">
        <v>119</v>
      </c>
      <c r="E197" s="2">
        <v>22</v>
      </c>
      <c r="F197" s="2">
        <v>0</v>
      </c>
      <c r="G197" s="2">
        <v>0</v>
      </c>
      <c r="H197" s="2">
        <v>3</v>
      </c>
      <c r="I197" s="2">
        <f t="shared" si="6"/>
        <v>19</v>
      </c>
      <c r="J197" s="15">
        <v>2.14</v>
      </c>
      <c r="K197" s="2">
        <v>765</v>
      </c>
      <c r="L197">
        <f>SUMIFS('Wins by Year'!E:E,'Wins by Year'!A:A,Recruits!A197,'Wins by Year'!C:C,Recruits!D197)</f>
        <v>5</v>
      </c>
      <c r="M197" s="13">
        <f t="shared" si="7"/>
        <v>1.3800000000000001</v>
      </c>
    </row>
    <row r="198" spans="1:13" ht="31.5" thickTop="1" thickBot="1">
      <c r="A198">
        <v>2015</v>
      </c>
      <c r="B198" s="2">
        <v>95</v>
      </c>
      <c r="C198" s="3"/>
      <c r="D198" s="4" t="s">
        <v>120</v>
      </c>
      <c r="E198" s="2">
        <v>27</v>
      </c>
      <c r="F198" s="2">
        <v>0</v>
      </c>
      <c r="G198" s="2">
        <v>0</v>
      </c>
      <c r="H198" s="2">
        <v>2</v>
      </c>
      <c r="I198" s="2">
        <f t="shared" si="6"/>
        <v>25</v>
      </c>
      <c r="J198" s="15">
        <v>2.0699999999999998</v>
      </c>
      <c r="K198" s="2">
        <v>765</v>
      </c>
      <c r="L198">
        <f>SUMIFS('Wins by Year'!E:E,'Wins by Year'!A:A,Recruits!A198,'Wins by Year'!C:C,Recruits!D198)</f>
        <v>2</v>
      </c>
      <c r="M198" s="13">
        <f t="shared" si="7"/>
        <v>0.69</v>
      </c>
    </row>
    <row r="199" spans="1:13" ht="31.5" thickTop="1" thickBot="1">
      <c r="A199">
        <v>2015</v>
      </c>
      <c r="B199" s="2">
        <v>95</v>
      </c>
      <c r="C199" s="3"/>
      <c r="D199" s="4" t="s">
        <v>80</v>
      </c>
      <c r="E199" s="2">
        <v>23</v>
      </c>
      <c r="F199" s="2">
        <v>0</v>
      </c>
      <c r="G199" s="2">
        <v>0</v>
      </c>
      <c r="H199" s="2">
        <v>2</v>
      </c>
      <c r="I199" s="2">
        <f t="shared" si="6"/>
        <v>21</v>
      </c>
      <c r="J199" s="15">
        <v>2.09</v>
      </c>
      <c r="K199" s="2">
        <v>765</v>
      </c>
      <c r="L199">
        <f>SUMIFS('Wins by Year'!E:E,'Wins by Year'!A:A,Recruits!A199,'Wins by Year'!C:C,Recruits!D199)</f>
        <v>9</v>
      </c>
      <c r="M199" s="13">
        <f t="shared" si="7"/>
        <v>2.0266666666666668</v>
      </c>
    </row>
    <row r="200" spans="1:13" ht="16.5" thickTop="1" thickBot="1">
      <c r="A200">
        <v>2015</v>
      </c>
      <c r="B200" s="2">
        <v>95</v>
      </c>
      <c r="C200" s="3"/>
      <c r="D200" s="4" t="s">
        <v>121</v>
      </c>
      <c r="E200" s="2">
        <v>21</v>
      </c>
      <c r="F200" s="2">
        <v>0</v>
      </c>
      <c r="G200" s="2">
        <v>0</v>
      </c>
      <c r="H200" s="2">
        <v>4</v>
      </c>
      <c r="I200" s="2">
        <f t="shared" si="6"/>
        <v>17</v>
      </c>
      <c r="J200" s="15">
        <v>1.81</v>
      </c>
      <c r="K200" s="2">
        <v>765</v>
      </c>
      <c r="L200">
        <f>SUMIFS('Wins by Year'!E:E,'Wins by Year'!A:A,Recruits!A200,'Wins by Year'!C:C,Recruits!D200)</f>
        <v>2</v>
      </c>
      <c r="M200" s="13">
        <f t="shared" si="7"/>
        <v>0.60333333333333339</v>
      </c>
    </row>
    <row r="201" spans="1:13" ht="16.5" thickTop="1" thickBot="1">
      <c r="A201">
        <v>2015</v>
      </c>
      <c r="B201" s="2">
        <v>100</v>
      </c>
      <c r="C201" s="3"/>
      <c r="D201" s="4" t="s">
        <v>92</v>
      </c>
      <c r="E201" s="2">
        <v>18</v>
      </c>
      <c r="F201" s="2">
        <v>0</v>
      </c>
      <c r="G201" s="2">
        <v>1</v>
      </c>
      <c r="H201" s="2">
        <v>2</v>
      </c>
      <c r="I201" s="2">
        <f t="shared" si="6"/>
        <v>15</v>
      </c>
      <c r="J201" s="15">
        <v>2.2200000000000002</v>
      </c>
      <c r="K201" s="2">
        <v>760</v>
      </c>
      <c r="L201">
        <f>SUMIFS('Wins by Year'!E:E,'Wins by Year'!A:A,Recruits!A201,'Wins by Year'!C:C,Recruits!D201)</f>
        <v>6</v>
      </c>
      <c r="M201" s="13">
        <f t="shared" si="7"/>
        <v>2.2400000000000002</v>
      </c>
    </row>
    <row r="202" spans="1:13" ht="16.5" thickTop="1" thickBot="1">
      <c r="A202">
        <v>2014</v>
      </c>
      <c r="B202" s="2">
        <v>1</v>
      </c>
      <c r="C202" s="3"/>
      <c r="D202" s="4" t="s">
        <v>1</v>
      </c>
      <c r="E202" s="2">
        <v>26</v>
      </c>
      <c r="F202" s="2">
        <v>6</v>
      </c>
      <c r="G202" s="2">
        <v>13</v>
      </c>
      <c r="H202" s="2">
        <v>6</v>
      </c>
      <c r="I202" s="2">
        <f t="shared" si="6"/>
        <v>1</v>
      </c>
      <c r="J202" s="15">
        <v>3.92</v>
      </c>
      <c r="K202" s="2">
        <v>3263</v>
      </c>
      <c r="L202">
        <f>SUMIFS('Wins by Year'!E:E,'Wins by Year'!A:A,Recruits!A202,'Wins by Year'!C:C,Recruits!D202)</f>
        <v>12</v>
      </c>
      <c r="M202" s="13">
        <f t="shared" si="7"/>
        <v>3.8433333333333333</v>
      </c>
    </row>
    <row r="203" spans="1:13" ht="16.5" thickTop="1" thickBot="1">
      <c r="A203">
        <v>2014</v>
      </c>
      <c r="B203" s="2">
        <v>2</v>
      </c>
      <c r="C203" s="3"/>
      <c r="D203" s="4" t="s">
        <v>5</v>
      </c>
      <c r="E203" s="2">
        <v>25</v>
      </c>
      <c r="F203" s="2">
        <v>2</v>
      </c>
      <c r="G203" s="2">
        <v>15</v>
      </c>
      <c r="H203" s="2">
        <v>7</v>
      </c>
      <c r="I203" s="2">
        <f t="shared" si="6"/>
        <v>1</v>
      </c>
      <c r="J203" s="15">
        <v>3.72</v>
      </c>
      <c r="K203" s="2">
        <v>2859</v>
      </c>
      <c r="L203">
        <f>SUMIFS('Wins by Year'!E:E,'Wins by Year'!A:A,Recruits!A203,'Wins by Year'!C:C,Recruits!D203)</f>
        <v>8</v>
      </c>
      <c r="M203" s="13">
        <f t="shared" si="7"/>
        <v>3.5566666666666666</v>
      </c>
    </row>
    <row r="204" spans="1:13" ht="16.5" thickTop="1" thickBot="1">
      <c r="A204">
        <v>2014</v>
      </c>
      <c r="B204" s="2">
        <v>3</v>
      </c>
      <c r="C204" s="3"/>
      <c r="D204" s="4" t="s">
        <v>3</v>
      </c>
      <c r="E204" s="2">
        <v>23</v>
      </c>
      <c r="F204" s="2">
        <v>1</v>
      </c>
      <c r="G204" s="2">
        <v>15</v>
      </c>
      <c r="H204" s="2">
        <v>7</v>
      </c>
      <c r="I204" s="2">
        <f t="shared" si="6"/>
        <v>0</v>
      </c>
      <c r="J204" s="15">
        <v>3.74</v>
      </c>
      <c r="K204" s="2">
        <v>2734</v>
      </c>
      <c r="L204">
        <f>SUMIFS('Wins by Year'!E:E,'Wins by Year'!A:A,Recruits!A204,'Wins by Year'!C:C,Recruits!D204)</f>
        <v>14</v>
      </c>
      <c r="M204" s="13">
        <f t="shared" si="7"/>
        <v>3.7633333333333336</v>
      </c>
    </row>
    <row r="205" spans="1:13" ht="16.5" thickTop="1" thickBot="1">
      <c r="A205">
        <v>2014</v>
      </c>
      <c r="B205" s="2">
        <v>4</v>
      </c>
      <c r="C205" s="3"/>
      <c r="D205" s="4" t="s">
        <v>2</v>
      </c>
      <c r="E205" s="2">
        <v>29</v>
      </c>
      <c r="F205" s="2">
        <v>3</v>
      </c>
      <c r="G205" s="2">
        <v>13</v>
      </c>
      <c r="H205" s="2">
        <v>11</v>
      </c>
      <c r="I205" s="2">
        <f t="shared" si="6"/>
        <v>2</v>
      </c>
      <c r="J205" s="15">
        <v>3.59</v>
      </c>
      <c r="K205" s="2">
        <v>2636</v>
      </c>
      <c r="L205">
        <f>SUMIFS('Wins by Year'!E:E,'Wins by Year'!A:A,Recruits!A205,'Wins by Year'!C:C,Recruits!D205)</f>
        <v>13</v>
      </c>
      <c r="M205" s="13">
        <f t="shared" si="7"/>
        <v>3.65</v>
      </c>
    </row>
    <row r="206" spans="1:13" ht="16.5" thickTop="1" thickBot="1">
      <c r="A206">
        <v>2014</v>
      </c>
      <c r="B206" s="2">
        <v>5</v>
      </c>
      <c r="C206" s="3"/>
      <c r="D206" s="4" t="s">
        <v>15</v>
      </c>
      <c r="E206" s="2">
        <v>31</v>
      </c>
      <c r="F206" s="2">
        <v>2</v>
      </c>
      <c r="G206" s="2">
        <v>16</v>
      </c>
      <c r="H206" s="2">
        <v>13</v>
      </c>
      <c r="I206" s="2">
        <f t="shared" si="6"/>
        <v>0</v>
      </c>
      <c r="J206" s="15">
        <v>3.65</v>
      </c>
      <c r="K206" s="2">
        <v>2600</v>
      </c>
      <c r="L206">
        <f>SUMIFS('Wins by Year'!E:E,'Wins by Year'!A:A,Recruits!A206,'Wins by Year'!C:C,Recruits!D206)</f>
        <v>7</v>
      </c>
      <c r="M206" s="13">
        <f t="shared" si="7"/>
        <v>3.4133333333333336</v>
      </c>
    </row>
    <row r="207" spans="1:13" ht="16.5" thickTop="1" thickBot="1">
      <c r="A207">
        <v>2014</v>
      </c>
      <c r="B207" s="2">
        <v>6</v>
      </c>
      <c r="C207" s="3"/>
      <c r="D207" s="4" t="s">
        <v>17</v>
      </c>
      <c r="E207" s="2">
        <v>21</v>
      </c>
      <c r="F207" s="2">
        <v>3</v>
      </c>
      <c r="G207" s="2">
        <v>10</v>
      </c>
      <c r="H207" s="2">
        <v>7</v>
      </c>
      <c r="I207" s="2">
        <f t="shared" si="6"/>
        <v>1</v>
      </c>
      <c r="J207" s="15">
        <v>3.71</v>
      </c>
      <c r="K207" s="2">
        <v>2558</v>
      </c>
      <c r="L207">
        <f>SUMIFS('Wins by Year'!E:E,'Wins by Year'!A:A,Recruits!A207,'Wins by Year'!C:C,Recruits!D207)</f>
        <v>8</v>
      </c>
      <c r="M207" s="13">
        <f t="shared" si="7"/>
        <v>3.5266666666666668</v>
      </c>
    </row>
    <row r="208" spans="1:13" ht="16.5" thickTop="1" thickBot="1">
      <c r="A208">
        <v>2014</v>
      </c>
      <c r="B208" s="2">
        <v>7</v>
      </c>
      <c r="C208" s="3"/>
      <c r="D208" s="4" t="s">
        <v>11</v>
      </c>
      <c r="E208" s="2">
        <v>21</v>
      </c>
      <c r="F208" s="2">
        <v>1</v>
      </c>
      <c r="G208" s="2">
        <v>12</v>
      </c>
      <c r="H208" s="2">
        <v>7</v>
      </c>
      <c r="I208" s="2">
        <f t="shared" si="6"/>
        <v>1</v>
      </c>
      <c r="J208" s="15">
        <v>3.62</v>
      </c>
      <c r="K208" s="2">
        <v>2441</v>
      </c>
      <c r="L208">
        <f>SUMIFS('Wins by Year'!E:E,'Wins by Year'!A:A,Recruits!A208,'Wins by Year'!C:C,Recruits!D208)</f>
        <v>10</v>
      </c>
      <c r="M208" s="13">
        <f t="shared" si="7"/>
        <v>3.5233333333333334</v>
      </c>
    </row>
    <row r="209" spans="1:13" ht="16.5" thickTop="1" thickBot="1">
      <c r="A209">
        <v>2014</v>
      </c>
      <c r="B209" s="2">
        <v>8</v>
      </c>
      <c r="C209" s="3"/>
      <c r="D209" s="4" t="s">
        <v>14</v>
      </c>
      <c r="E209" s="2">
        <v>24</v>
      </c>
      <c r="F209" s="2">
        <v>1</v>
      </c>
      <c r="G209" s="2">
        <v>12</v>
      </c>
      <c r="H209" s="2">
        <v>11</v>
      </c>
      <c r="I209" s="2">
        <f t="shared" si="6"/>
        <v>0</v>
      </c>
      <c r="J209" s="15">
        <v>3.58</v>
      </c>
      <c r="K209" s="2">
        <v>2389</v>
      </c>
      <c r="L209">
        <f>SUMIFS('Wins by Year'!E:E,'Wins by Year'!A:A,Recruits!A209,'Wins by Year'!C:C,Recruits!D209)</f>
        <v>7</v>
      </c>
      <c r="M209" s="13">
        <f t="shared" si="7"/>
        <v>3.6166666666666667</v>
      </c>
    </row>
    <row r="210" spans="1:13" ht="16.5" thickTop="1" thickBot="1">
      <c r="A210">
        <v>2014</v>
      </c>
      <c r="B210" s="2">
        <v>9</v>
      </c>
      <c r="C210" s="3"/>
      <c r="D210" s="4" t="s">
        <v>9</v>
      </c>
      <c r="E210" s="2">
        <v>25</v>
      </c>
      <c r="F210" s="2">
        <v>3</v>
      </c>
      <c r="G210" s="2">
        <v>11</v>
      </c>
      <c r="H210" s="2">
        <v>8</v>
      </c>
      <c r="I210" s="2">
        <f t="shared" si="6"/>
        <v>3</v>
      </c>
      <c r="J210" s="15">
        <v>3.56</v>
      </c>
      <c r="K210" s="2">
        <v>2382</v>
      </c>
      <c r="L210">
        <f>SUMIFS('Wins by Year'!E:E,'Wins by Year'!A:A,Recruits!A210,'Wins by Year'!C:C,Recruits!D210)</f>
        <v>8</v>
      </c>
      <c r="M210" s="13">
        <f t="shared" si="7"/>
        <v>3.5733333333333328</v>
      </c>
    </row>
    <row r="211" spans="1:13" ht="16.5" thickTop="1" thickBot="1">
      <c r="A211">
        <v>2014</v>
      </c>
      <c r="B211" s="2">
        <v>10</v>
      </c>
      <c r="C211" s="3"/>
      <c r="D211" s="4" t="s">
        <v>12</v>
      </c>
      <c r="E211" s="2">
        <v>20</v>
      </c>
      <c r="F211" s="2">
        <v>2</v>
      </c>
      <c r="G211" s="2">
        <v>9</v>
      </c>
      <c r="H211" s="2">
        <v>8</v>
      </c>
      <c r="I211" s="2">
        <f t="shared" si="6"/>
        <v>1</v>
      </c>
      <c r="J211" s="15">
        <v>3.5</v>
      </c>
      <c r="K211" s="2">
        <v>2220</v>
      </c>
      <c r="L211">
        <f>SUMIFS('Wins by Year'!E:E,'Wins by Year'!A:A,Recruits!A211,'Wins by Year'!C:C,Recruits!D211)</f>
        <v>9</v>
      </c>
      <c r="M211" s="13">
        <f t="shared" si="7"/>
        <v>3.91</v>
      </c>
    </row>
    <row r="212" spans="1:13" ht="16.5" thickTop="1" thickBot="1">
      <c r="A212">
        <v>2014</v>
      </c>
      <c r="B212" s="2">
        <v>11</v>
      </c>
      <c r="C212" s="3"/>
      <c r="D212" s="4" t="s">
        <v>13</v>
      </c>
      <c r="E212" s="2">
        <v>23</v>
      </c>
      <c r="F212" s="2">
        <v>1</v>
      </c>
      <c r="G212" s="2">
        <v>10</v>
      </c>
      <c r="H212" s="2">
        <v>12</v>
      </c>
      <c r="I212" s="2">
        <f t="shared" si="6"/>
        <v>0</v>
      </c>
      <c r="J212" s="15">
        <v>3.52</v>
      </c>
      <c r="K212" s="2">
        <v>2211</v>
      </c>
      <c r="L212">
        <f>SUMIFS('Wins by Year'!E:E,'Wins by Year'!A:A,Recruits!A212,'Wins by Year'!C:C,Recruits!D212)</f>
        <v>8</v>
      </c>
      <c r="M212" s="13">
        <f t="shared" si="7"/>
        <v>3.6566666666666663</v>
      </c>
    </row>
    <row r="213" spans="1:13" ht="16.5" thickTop="1" thickBot="1">
      <c r="A213">
        <v>2014</v>
      </c>
      <c r="B213" s="2">
        <v>12</v>
      </c>
      <c r="C213" s="3"/>
      <c r="D213" s="4" t="s">
        <v>21</v>
      </c>
      <c r="E213" s="2">
        <v>27</v>
      </c>
      <c r="F213" s="2">
        <v>1</v>
      </c>
      <c r="G213" s="2">
        <v>8</v>
      </c>
      <c r="H213" s="2">
        <v>17</v>
      </c>
      <c r="I213" s="2">
        <f t="shared" si="6"/>
        <v>1</v>
      </c>
      <c r="J213" s="15">
        <v>3.26</v>
      </c>
      <c r="K213" s="2">
        <v>2148</v>
      </c>
      <c r="L213">
        <f>SUMIFS('Wins by Year'!E:E,'Wins by Year'!A:A,Recruits!A213,'Wins by Year'!C:C,Recruits!D213)</f>
        <v>6</v>
      </c>
      <c r="M213" s="13">
        <f t="shared" si="7"/>
        <v>3.33</v>
      </c>
    </row>
    <row r="214" spans="1:13" ht="16.5" thickTop="1" thickBot="1">
      <c r="A214">
        <v>2014</v>
      </c>
      <c r="B214" s="2">
        <v>13</v>
      </c>
      <c r="C214" s="3"/>
      <c r="D214" s="4" t="s">
        <v>6</v>
      </c>
      <c r="E214" s="2">
        <v>22</v>
      </c>
      <c r="F214" s="2">
        <v>1</v>
      </c>
      <c r="G214" s="2">
        <v>7</v>
      </c>
      <c r="H214" s="2">
        <v>12</v>
      </c>
      <c r="I214" s="2">
        <f t="shared" si="6"/>
        <v>2</v>
      </c>
      <c r="J214" s="15">
        <v>3.32</v>
      </c>
      <c r="K214" s="2">
        <v>2116</v>
      </c>
      <c r="L214">
        <f>SUMIFS('Wins by Year'!E:E,'Wins by Year'!A:A,Recruits!A214,'Wins by Year'!C:C,Recruits!D214)</f>
        <v>10</v>
      </c>
      <c r="M214" s="13">
        <f t="shared" si="7"/>
        <v>3.3566666666666669</v>
      </c>
    </row>
    <row r="215" spans="1:13" ht="16.5" thickTop="1" thickBot="1">
      <c r="A215">
        <v>2014</v>
      </c>
      <c r="B215" s="2">
        <v>14</v>
      </c>
      <c r="C215" s="3"/>
      <c r="D215" s="4" t="s">
        <v>19</v>
      </c>
      <c r="E215" s="2">
        <v>20</v>
      </c>
      <c r="F215" s="2">
        <v>0</v>
      </c>
      <c r="G215" s="2">
        <v>9</v>
      </c>
      <c r="H215" s="2">
        <v>11</v>
      </c>
      <c r="I215" s="2">
        <f t="shared" si="6"/>
        <v>0</v>
      </c>
      <c r="J215" s="15">
        <v>3.45</v>
      </c>
      <c r="K215" s="2">
        <v>2115</v>
      </c>
      <c r="L215">
        <f>SUMIFS('Wins by Year'!E:E,'Wins by Year'!A:A,Recruits!A215,'Wins by Year'!C:C,Recruits!D215)</f>
        <v>8</v>
      </c>
      <c r="M215" s="13">
        <f t="shared" si="7"/>
        <v>3.5033333333333334</v>
      </c>
    </row>
    <row r="216" spans="1:13" ht="16.5" thickTop="1" thickBot="1">
      <c r="A216">
        <v>2014</v>
      </c>
      <c r="B216" s="2">
        <v>15</v>
      </c>
      <c r="C216" s="3"/>
      <c r="D216" s="4" t="s">
        <v>16</v>
      </c>
      <c r="E216" s="2">
        <v>27</v>
      </c>
      <c r="F216" s="2">
        <v>1</v>
      </c>
      <c r="G216" s="2">
        <v>8</v>
      </c>
      <c r="H216" s="2">
        <v>14</v>
      </c>
      <c r="I216" s="2">
        <f t="shared" si="6"/>
        <v>4</v>
      </c>
      <c r="J216" s="15">
        <v>3.22</v>
      </c>
      <c r="K216" s="2">
        <v>2110</v>
      </c>
      <c r="L216">
        <f>SUMIFS('Wins by Year'!E:E,'Wins by Year'!A:A,Recruits!A216,'Wins by Year'!C:C,Recruits!D216)</f>
        <v>8</v>
      </c>
      <c r="M216" s="13">
        <f t="shared" si="7"/>
        <v>3.2466666666666666</v>
      </c>
    </row>
    <row r="217" spans="1:13" ht="16.5" thickTop="1" thickBot="1">
      <c r="A217">
        <v>2014</v>
      </c>
      <c r="B217" s="2">
        <v>16</v>
      </c>
      <c r="C217" s="3"/>
      <c r="D217" s="4" t="s">
        <v>10</v>
      </c>
      <c r="E217" s="2">
        <v>19</v>
      </c>
      <c r="F217" s="2">
        <v>0</v>
      </c>
      <c r="G217" s="2">
        <v>12</v>
      </c>
      <c r="H217" s="2">
        <v>7</v>
      </c>
      <c r="I217" s="2">
        <f t="shared" si="6"/>
        <v>0</v>
      </c>
      <c r="J217" s="15">
        <v>3.63</v>
      </c>
      <c r="K217" s="2">
        <v>2094</v>
      </c>
      <c r="L217">
        <f>SUMIFS('Wins by Year'!E:E,'Wins by Year'!A:A,Recruits!A217,'Wins by Year'!C:C,Recruits!D217)</f>
        <v>10</v>
      </c>
      <c r="M217" s="13">
        <f t="shared" si="7"/>
        <v>3.5266666666666668</v>
      </c>
    </row>
    <row r="218" spans="1:13" ht="31.5" thickTop="1" thickBot="1">
      <c r="A218">
        <v>2014</v>
      </c>
      <c r="B218" s="2">
        <v>17</v>
      </c>
      <c r="C218" s="3"/>
      <c r="D218" s="4" t="s">
        <v>27</v>
      </c>
      <c r="E218" s="2">
        <v>21</v>
      </c>
      <c r="F218" s="2">
        <v>0</v>
      </c>
      <c r="G218" s="2">
        <v>10</v>
      </c>
      <c r="H218" s="2">
        <v>11</v>
      </c>
      <c r="I218" s="2">
        <f t="shared" si="6"/>
        <v>0</v>
      </c>
      <c r="J218" s="15">
        <v>3.48</v>
      </c>
      <c r="K218" s="2">
        <v>2033</v>
      </c>
      <c r="L218">
        <f>SUMIFS('Wins by Year'!E:E,'Wins by Year'!A:A,Recruits!A218,'Wins by Year'!C:C,Recruits!D218)</f>
        <v>7</v>
      </c>
      <c r="M218" s="13">
        <f t="shared" si="7"/>
        <v>3.3666666666666667</v>
      </c>
    </row>
    <row r="219" spans="1:13" ht="16.5" thickTop="1" thickBot="1">
      <c r="A219">
        <v>2014</v>
      </c>
      <c r="B219" s="2">
        <v>18</v>
      </c>
      <c r="C219" s="3"/>
      <c r="D219" s="4" t="s">
        <v>29</v>
      </c>
      <c r="E219" s="2">
        <v>28</v>
      </c>
      <c r="F219" s="2">
        <v>0</v>
      </c>
      <c r="G219" s="2">
        <v>10</v>
      </c>
      <c r="H219" s="2">
        <v>17</v>
      </c>
      <c r="I219" s="2">
        <f t="shared" si="6"/>
        <v>1</v>
      </c>
      <c r="J219" s="15">
        <v>3.32</v>
      </c>
      <c r="K219" s="2">
        <v>2016</v>
      </c>
      <c r="L219">
        <f>SUMIFS('Wins by Year'!E:E,'Wins by Year'!A:A,Recruits!A219,'Wins by Year'!C:C,Recruits!D219)</f>
        <v>5</v>
      </c>
      <c r="M219" s="13">
        <f t="shared" si="7"/>
        <v>3.0366666666666666</v>
      </c>
    </row>
    <row r="220" spans="1:13" ht="16.5" thickTop="1" thickBot="1">
      <c r="A220">
        <v>2014</v>
      </c>
      <c r="B220" s="2">
        <v>19</v>
      </c>
      <c r="C220" s="3"/>
      <c r="D220" s="4" t="s">
        <v>8</v>
      </c>
      <c r="E220" s="2">
        <v>25</v>
      </c>
      <c r="F220" s="2">
        <v>0</v>
      </c>
      <c r="G220" s="2">
        <v>7</v>
      </c>
      <c r="H220" s="2">
        <v>17</v>
      </c>
      <c r="I220" s="2">
        <f t="shared" si="6"/>
        <v>1</v>
      </c>
      <c r="J220" s="15">
        <v>3.24</v>
      </c>
      <c r="K220" s="2">
        <v>1965</v>
      </c>
      <c r="L220">
        <f>SUMIFS('Wins by Year'!E:E,'Wins by Year'!A:A,Recruits!A220,'Wins by Year'!C:C,Recruits!D220)</f>
        <v>9</v>
      </c>
      <c r="M220" s="13">
        <f t="shared" si="7"/>
        <v>3.25</v>
      </c>
    </row>
    <row r="221" spans="1:13" ht="16.5" thickTop="1" thickBot="1">
      <c r="A221">
        <v>2014</v>
      </c>
      <c r="B221" s="2">
        <v>20</v>
      </c>
      <c r="C221" s="3"/>
      <c r="D221" s="4" t="s">
        <v>7</v>
      </c>
      <c r="E221" s="2">
        <v>23</v>
      </c>
      <c r="F221" s="2">
        <v>0</v>
      </c>
      <c r="G221" s="2">
        <v>6</v>
      </c>
      <c r="H221" s="2">
        <v>15</v>
      </c>
      <c r="I221" s="2">
        <f t="shared" si="6"/>
        <v>2</v>
      </c>
      <c r="J221" s="15">
        <v>3.17</v>
      </c>
      <c r="K221" s="2">
        <v>1931</v>
      </c>
      <c r="L221">
        <f>SUMIFS('Wins by Year'!E:E,'Wins by Year'!A:A,Recruits!A221,'Wins by Year'!C:C,Recruits!D221)</f>
        <v>6</v>
      </c>
      <c r="M221" s="13">
        <f t="shared" si="7"/>
        <v>3.47</v>
      </c>
    </row>
    <row r="222" spans="1:13" ht="16.5" thickTop="1" thickBot="1">
      <c r="A222">
        <v>2014</v>
      </c>
      <c r="B222" s="2">
        <v>21</v>
      </c>
      <c r="C222" s="3"/>
      <c r="D222" s="4" t="s">
        <v>30</v>
      </c>
      <c r="E222" s="2">
        <v>28</v>
      </c>
      <c r="F222" s="2">
        <v>0</v>
      </c>
      <c r="G222" s="2">
        <v>7</v>
      </c>
      <c r="H222" s="2">
        <v>19</v>
      </c>
      <c r="I222" s="2">
        <f t="shared" si="6"/>
        <v>2</v>
      </c>
      <c r="J222" s="15">
        <v>3.18</v>
      </c>
      <c r="K222" s="2">
        <v>1918</v>
      </c>
      <c r="L222">
        <f>SUMIFS('Wins by Year'!E:E,'Wins by Year'!A:A,Recruits!A222,'Wins by Year'!C:C,Recruits!D222)</f>
        <v>10</v>
      </c>
      <c r="M222" s="13">
        <f t="shared" si="7"/>
        <v>2.9500000000000006</v>
      </c>
    </row>
    <row r="223" spans="1:13" ht="31.5" thickTop="1" thickBot="1">
      <c r="A223">
        <v>2014</v>
      </c>
      <c r="B223" s="2">
        <v>22</v>
      </c>
      <c r="C223" s="3"/>
      <c r="D223" s="4" t="s">
        <v>18</v>
      </c>
      <c r="E223" s="2">
        <v>22</v>
      </c>
      <c r="F223" s="2">
        <v>1</v>
      </c>
      <c r="G223" s="2">
        <v>6</v>
      </c>
      <c r="H223" s="2">
        <v>13</v>
      </c>
      <c r="I223" s="2">
        <f t="shared" si="6"/>
        <v>2</v>
      </c>
      <c r="J223" s="15">
        <v>3.27</v>
      </c>
      <c r="K223" s="2">
        <v>1897</v>
      </c>
      <c r="L223">
        <f>SUMIFS('Wins by Year'!E:E,'Wins by Year'!A:A,Recruits!A223,'Wins by Year'!C:C,Recruits!D223)</f>
        <v>11</v>
      </c>
      <c r="M223" s="13">
        <f t="shared" si="7"/>
        <v>3.0633333333333339</v>
      </c>
    </row>
    <row r="224" spans="1:13" ht="16.5" thickTop="1" thickBot="1">
      <c r="A224">
        <v>2014</v>
      </c>
      <c r="B224" s="2">
        <v>23</v>
      </c>
      <c r="C224" s="3"/>
      <c r="D224" s="4" t="s">
        <v>28</v>
      </c>
      <c r="E224" s="2">
        <v>21</v>
      </c>
      <c r="F224" s="2">
        <v>0</v>
      </c>
      <c r="G224" s="2">
        <v>5</v>
      </c>
      <c r="H224" s="2">
        <v>14</v>
      </c>
      <c r="I224" s="2">
        <f t="shared" si="6"/>
        <v>2</v>
      </c>
      <c r="J224" s="15">
        <v>3.14</v>
      </c>
      <c r="K224" s="2">
        <v>1822</v>
      </c>
      <c r="L224">
        <f>SUMIFS('Wins by Year'!E:E,'Wins by Year'!A:A,Recruits!A224,'Wins by Year'!C:C,Recruits!D224)</f>
        <v>13</v>
      </c>
      <c r="M224" s="13">
        <f t="shared" si="7"/>
        <v>3.2600000000000002</v>
      </c>
    </row>
    <row r="225" spans="1:13" ht="31.5" thickTop="1" thickBot="1">
      <c r="A225">
        <v>2014</v>
      </c>
      <c r="B225" s="2">
        <v>24</v>
      </c>
      <c r="C225" s="3"/>
      <c r="D225" s="4" t="s">
        <v>24</v>
      </c>
      <c r="E225" s="2">
        <v>22</v>
      </c>
      <c r="F225" s="2">
        <v>1</v>
      </c>
      <c r="G225" s="2">
        <v>4</v>
      </c>
      <c r="H225" s="2">
        <v>16</v>
      </c>
      <c r="I225" s="2">
        <f t="shared" si="6"/>
        <v>1</v>
      </c>
      <c r="J225" s="15">
        <v>3.23</v>
      </c>
      <c r="K225" s="2">
        <v>1818</v>
      </c>
      <c r="L225">
        <f>SUMIFS('Wins by Year'!E:E,'Wins by Year'!A:A,Recruits!A225,'Wins by Year'!C:C,Recruits!D225)</f>
        <v>6</v>
      </c>
      <c r="M225" s="13">
        <f t="shared" si="7"/>
        <v>3.11</v>
      </c>
    </row>
    <row r="226" spans="1:13" ht="16.5" thickTop="1" thickBot="1">
      <c r="A226">
        <v>2014</v>
      </c>
      <c r="B226" s="2">
        <v>25</v>
      </c>
      <c r="C226" s="3"/>
      <c r="D226" s="4" t="s">
        <v>23</v>
      </c>
      <c r="E226" s="2">
        <v>25</v>
      </c>
      <c r="F226" s="2">
        <v>0</v>
      </c>
      <c r="G226" s="2">
        <v>6</v>
      </c>
      <c r="H226" s="2">
        <v>18</v>
      </c>
      <c r="I226" s="2">
        <f t="shared" si="6"/>
        <v>1</v>
      </c>
      <c r="J226" s="15">
        <v>3.2</v>
      </c>
      <c r="K226" s="2">
        <v>1797</v>
      </c>
      <c r="L226">
        <f>SUMIFS('Wins by Year'!E:E,'Wins by Year'!A:A,Recruits!A226,'Wins by Year'!C:C,Recruits!D226)</f>
        <v>7</v>
      </c>
      <c r="M226" s="13">
        <f t="shared" si="7"/>
        <v>2.9466666666666668</v>
      </c>
    </row>
    <row r="227" spans="1:13" ht="16.5" thickTop="1" thickBot="1">
      <c r="A227">
        <v>2014</v>
      </c>
      <c r="B227" s="2">
        <v>26</v>
      </c>
      <c r="C227" s="3"/>
      <c r="D227" s="4" t="s">
        <v>43</v>
      </c>
      <c r="E227" s="2">
        <v>27</v>
      </c>
      <c r="F227" s="2">
        <v>0</v>
      </c>
      <c r="G227" s="2">
        <v>8</v>
      </c>
      <c r="H227" s="2">
        <v>13</v>
      </c>
      <c r="I227" s="2">
        <f t="shared" si="6"/>
        <v>6</v>
      </c>
      <c r="J227" s="15">
        <v>3</v>
      </c>
      <c r="K227" s="2">
        <v>1792</v>
      </c>
      <c r="L227">
        <f>SUMIFS('Wins by Year'!E:E,'Wins by Year'!A:A,Recruits!A227,'Wins by Year'!C:C,Recruits!D227)</f>
        <v>7</v>
      </c>
      <c r="M227" s="13">
        <f t="shared" si="7"/>
        <v>3.1466666666666665</v>
      </c>
    </row>
    <row r="228" spans="1:13" ht="31.5" thickTop="1" thickBot="1">
      <c r="A228">
        <v>2014</v>
      </c>
      <c r="B228" s="2">
        <v>27</v>
      </c>
      <c r="C228" s="3"/>
      <c r="D228" s="4" t="s">
        <v>48</v>
      </c>
      <c r="E228" s="2">
        <v>28</v>
      </c>
      <c r="F228" s="2">
        <v>0</v>
      </c>
      <c r="G228" s="2">
        <v>4</v>
      </c>
      <c r="H228" s="2">
        <v>17</v>
      </c>
      <c r="I228" s="2">
        <f t="shared" si="6"/>
        <v>7</v>
      </c>
      <c r="J228" s="15">
        <v>2.89</v>
      </c>
      <c r="K228" s="2">
        <v>1737</v>
      </c>
      <c r="L228">
        <f>SUMIFS('Wins by Year'!E:E,'Wins by Year'!A:A,Recruits!A228,'Wins by Year'!C:C,Recruits!D228)</f>
        <v>7</v>
      </c>
      <c r="M228" s="13">
        <f t="shared" si="7"/>
        <v>2.91</v>
      </c>
    </row>
    <row r="229" spans="1:13" ht="16.5" thickTop="1" thickBot="1">
      <c r="A229">
        <v>2014</v>
      </c>
      <c r="B229" s="2">
        <v>28</v>
      </c>
      <c r="C229" s="3"/>
      <c r="D229" s="4" t="s">
        <v>45</v>
      </c>
      <c r="E229" s="2">
        <v>28</v>
      </c>
      <c r="F229" s="2">
        <v>0</v>
      </c>
      <c r="G229" s="2">
        <v>6</v>
      </c>
      <c r="H229" s="2">
        <v>16</v>
      </c>
      <c r="I229" s="2">
        <f t="shared" si="6"/>
        <v>6</v>
      </c>
      <c r="J229" s="15">
        <v>3</v>
      </c>
      <c r="K229" s="2">
        <v>1720</v>
      </c>
      <c r="L229">
        <f>SUMIFS('Wins by Year'!E:E,'Wins by Year'!A:A,Recruits!A229,'Wins by Year'!C:C,Recruits!D229)</f>
        <v>10</v>
      </c>
      <c r="M229" s="13">
        <f t="shared" si="7"/>
        <v>2.92</v>
      </c>
    </row>
    <row r="230" spans="1:13" ht="16.5" thickTop="1" thickBot="1">
      <c r="A230">
        <v>2014</v>
      </c>
      <c r="B230" s="2">
        <v>29</v>
      </c>
      <c r="C230" s="3"/>
      <c r="D230" s="4" t="s">
        <v>32</v>
      </c>
      <c r="E230" s="2">
        <v>25</v>
      </c>
      <c r="F230" s="2">
        <v>0</v>
      </c>
      <c r="G230" s="2">
        <v>3</v>
      </c>
      <c r="H230" s="2">
        <v>17</v>
      </c>
      <c r="I230" s="2">
        <f t="shared" si="6"/>
        <v>5</v>
      </c>
      <c r="J230" s="15">
        <v>2.84</v>
      </c>
      <c r="K230" s="2">
        <v>1671</v>
      </c>
      <c r="L230">
        <f>SUMIFS('Wins by Year'!E:E,'Wins by Year'!A:A,Recruits!A230,'Wins by Year'!C:C,Recruits!D230)</f>
        <v>7</v>
      </c>
      <c r="M230" s="13">
        <f t="shared" si="7"/>
        <v>2.9466666666666668</v>
      </c>
    </row>
    <row r="231" spans="1:13" ht="46.5" thickTop="1" thickBot="1">
      <c r="A231">
        <v>2014</v>
      </c>
      <c r="B231" s="2">
        <v>30</v>
      </c>
      <c r="C231" s="3"/>
      <c r="D231" s="4" t="s">
        <v>44</v>
      </c>
      <c r="E231" s="2">
        <v>31</v>
      </c>
      <c r="F231" s="2">
        <v>0</v>
      </c>
      <c r="G231" s="2">
        <v>3</v>
      </c>
      <c r="H231" s="2">
        <v>23</v>
      </c>
      <c r="I231" s="2">
        <f t="shared" si="6"/>
        <v>5</v>
      </c>
      <c r="J231" s="15">
        <v>2.94</v>
      </c>
      <c r="K231" s="2">
        <v>1666</v>
      </c>
      <c r="L231">
        <f>SUMIFS('Wins by Year'!E:E,'Wins by Year'!A:A,Recruits!A231,'Wins by Year'!C:C,Recruits!D231)</f>
        <v>8</v>
      </c>
      <c r="M231" s="13">
        <f t="shared" si="7"/>
        <v>2.8466666666666662</v>
      </c>
    </row>
    <row r="232" spans="1:13" ht="16.5" thickTop="1" thickBot="1">
      <c r="A232">
        <v>2014</v>
      </c>
      <c r="B232" s="2">
        <v>31</v>
      </c>
      <c r="C232" s="3"/>
      <c r="D232" s="4" t="s">
        <v>4</v>
      </c>
      <c r="E232" s="2">
        <v>16</v>
      </c>
      <c r="F232" s="2">
        <v>1</v>
      </c>
      <c r="G232" s="2">
        <v>6</v>
      </c>
      <c r="H232" s="2">
        <v>8</v>
      </c>
      <c r="I232" s="2">
        <f t="shared" si="6"/>
        <v>1</v>
      </c>
      <c r="J232" s="15">
        <v>3.44</v>
      </c>
      <c r="K232" s="2">
        <v>1641</v>
      </c>
      <c r="L232">
        <f>SUMIFS('Wins by Year'!E:E,'Wins by Year'!A:A,Recruits!A232,'Wins by Year'!C:C,Recruits!D232)</f>
        <v>5</v>
      </c>
      <c r="M232" s="13">
        <f t="shared" si="7"/>
        <v>3.5033333333333334</v>
      </c>
    </row>
    <row r="233" spans="1:13" ht="16.5" thickTop="1" thickBot="1">
      <c r="A233">
        <v>2014</v>
      </c>
      <c r="B233" s="2">
        <v>32</v>
      </c>
      <c r="C233" s="3"/>
      <c r="D233" s="4" t="s">
        <v>26</v>
      </c>
      <c r="E233" s="2">
        <v>25</v>
      </c>
      <c r="F233" s="2">
        <v>0</v>
      </c>
      <c r="G233" s="2">
        <v>4</v>
      </c>
      <c r="H233" s="2">
        <v>14</v>
      </c>
      <c r="I233" s="2">
        <f t="shared" si="6"/>
        <v>7</v>
      </c>
      <c r="J233" s="15">
        <v>2.8</v>
      </c>
      <c r="K233" s="2">
        <v>1585</v>
      </c>
      <c r="L233">
        <f>SUMIFS('Wins by Year'!E:E,'Wins by Year'!A:A,Recruits!A233,'Wins by Year'!C:C,Recruits!D233)</f>
        <v>9</v>
      </c>
      <c r="M233" s="13">
        <f t="shared" si="7"/>
        <v>3.1033333333333335</v>
      </c>
    </row>
    <row r="234" spans="1:13" ht="16.5" thickTop="1" thickBot="1">
      <c r="A234">
        <v>2014</v>
      </c>
      <c r="B234" s="2">
        <v>33</v>
      </c>
      <c r="C234" s="3"/>
      <c r="D234" s="4" t="s">
        <v>35</v>
      </c>
      <c r="E234" s="2">
        <v>26</v>
      </c>
      <c r="F234" s="2">
        <v>0</v>
      </c>
      <c r="G234" s="2">
        <v>4</v>
      </c>
      <c r="H234" s="2">
        <v>15</v>
      </c>
      <c r="I234" s="2">
        <f t="shared" si="6"/>
        <v>7</v>
      </c>
      <c r="J234" s="15">
        <v>2.88</v>
      </c>
      <c r="K234" s="2">
        <v>1580</v>
      </c>
      <c r="L234">
        <f>SUMIFS('Wins by Year'!E:E,'Wins by Year'!A:A,Recruits!A234,'Wins by Year'!C:C,Recruits!D234)</f>
        <v>11</v>
      </c>
      <c r="M234" s="13">
        <f t="shared" si="7"/>
        <v>2.9333333333333336</v>
      </c>
    </row>
    <row r="235" spans="1:13" ht="16.5" thickTop="1" thickBot="1">
      <c r="A235">
        <v>2014</v>
      </c>
      <c r="B235" s="2">
        <v>34</v>
      </c>
      <c r="C235" s="3"/>
      <c r="D235" s="4" t="s">
        <v>56</v>
      </c>
      <c r="E235" s="2">
        <v>27</v>
      </c>
      <c r="F235" s="2">
        <v>0</v>
      </c>
      <c r="G235" s="2">
        <v>2</v>
      </c>
      <c r="H235" s="2">
        <v>20</v>
      </c>
      <c r="I235" s="2">
        <f t="shared" si="6"/>
        <v>5</v>
      </c>
      <c r="J235" s="15">
        <v>2.89</v>
      </c>
      <c r="K235" s="2">
        <v>1550</v>
      </c>
      <c r="L235">
        <f>SUMIFS('Wins by Year'!E:E,'Wins by Year'!A:A,Recruits!A235,'Wins by Year'!C:C,Recruits!D235)</f>
        <v>11</v>
      </c>
      <c r="M235" s="13">
        <f t="shared" si="7"/>
        <v>2.9466666666666668</v>
      </c>
    </row>
    <row r="236" spans="1:13" ht="16.5" thickTop="1" thickBot="1">
      <c r="A236">
        <v>2014</v>
      </c>
      <c r="B236" s="2">
        <v>35</v>
      </c>
      <c r="C236" s="3"/>
      <c r="D236" s="4" t="s">
        <v>46</v>
      </c>
      <c r="E236" s="2">
        <v>28</v>
      </c>
      <c r="F236" s="2">
        <v>0</v>
      </c>
      <c r="G236" s="2">
        <v>2</v>
      </c>
      <c r="H236" s="2">
        <v>18</v>
      </c>
      <c r="I236" s="2">
        <f t="shared" si="6"/>
        <v>8</v>
      </c>
      <c r="J236" s="15">
        <v>2.79</v>
      </c>
      <c r="K236" s="2">
        <v>1540</v>
      </c>
      <c r="L236">
        <f>SUMIFS('Wins by Year'!E:E,'Wins by Year'!A:A,Recruits!A236,'Wins by Year'!C:C,Recruits!D236)</f>
        <v>11</v>
      </c>
      <c r="M236" s="13">
        <f t="shared" si="7"/>
        <v>2.9499999999999997</v>
      </c>
    </row>
    <row r="237" spans="1:13" ht="16.5" thickTop="1" thickBot="1">
      <c r="A237">
        <v>2014</v>
      </c>
      <c r="B237" s="2">
        <v>36</v>
      </c>
      <c r="C237" s="3"/>
      <c r="D237" s="4" t="s">
        <v>36</v>
      </c>
      <c r="E237" s="2">
        <v>25</v>
      </c>
      <c r="F237" s="2">
        <v>0</v>
      </c>
      <c r="G237" s="2">
        <v>0</v>
      </c>
      <c r="H237" s="2">
        <v>21</v>
      </c>
      <c r="I237" s="2">
        <f t="shared" si="6"/>
        <v>4</v>
      </c>
      <c r="J237" s="15">
        <v>2.84</v>
      </c>
      <c r="K237" s="2">
        <v>1515</v>
      </c>
      <c r="L237">
        <f>SUMIFS('Wins by Year'!E:E,'Wins by Year'!A:A,Recruits!A237,'Wins by Year'!C:C,Recruits!D237)</f>
        <v>9</v>
      </c>
      <c r="M237" s="13">
        <f t="shared" si="7"/>
        <v>2.9466666666666668</v>
      </c>
    </row>
    <row r="238" spans="1:13" ht="16.5" thickTop="1" thickBot="1">
      <c r="A238">
        <v>2014</v>
      </c>
      <c r="B238" s="2">
        <v>37</v>
      </c>
      <c r="C238" s="3"/>
      <c r="D238" s="4" t="s">
        <v>37</v>
      </c>
      <c r="E238" s="2">
        <v>23</v>
      </c>
      <c r="F238" s="2">
        <v>0</v>
      </c>
      <c r="G238" s="2">
        <v>3</v>
      </c>
      <c r="H238" s="2">
        <v>14</v>
      </c>
      <c r="I238" s="2">
        <f t="shared" si="6"/>
        <v>6</v>
      </c>
      <c r="J238" s="15">
        <v>2.78</v>
      </c>
      <c r="K238" s="2">
        <v>1503</v>
      </c>
      <c r="L238">
        <f>SUMIFS('Wins by Year'!E:E,'Wins by Year'!A:A,Recruits!A238,'Wins by Year'!C:C,Recruits!D238)</f>
        <v>8</v>
      </c>
      <c r="M238" s="13">
        <f t="shared" si="7"/>
        <v>3.06</v>
      </c>
    </row>
    <row r="239" spans="1:13" ht="31.5" thickTop="1" thickBot="1">
      <c r="A239">
        <v>2014</v>
      </c>
      <c r="B239" s="2">
        <v>38</v>
      </c>
      <c r="C239" s="3"/>
      <c r="D239" s="4" t="s">
        <v>25</v>
      </c>
      <c r="E239" s="2">
        <v>24</v>
      </c>
      <c r="F239" s="2">
        <v>0</v>
      </c>
      <c r="G239" s="2">
        <v>2</v>
      </c>
      <c r="H239" s="2">
        <v>15</v>
      </c>
      <c r="I239" s="2">
        <f t="shared" si="6"/>
        <v>7</v>
      </c>
      <c r="J239" s="15">
        <v>2.79</v>
      </c>
      <c r="K239" s="2">
        <v>1493</v>
      </c>
      <c r="L239">
        <f>SUMIFS('Wins by Year'!E:E,'Wins by Year'!A:A,Recruits!A239,'Wins by Year'!C:C,Recruits!D239)</f>
        <v>10</v>
      </c>
      <c r="M239" s="13">
        <f t="shared" si="7"/>
        <v>2.9766666666666666</v>
      </c>
    </row>
    <row r="240" spans="1:13" ht="16.5" thickTop="1" thickBot="1">
      <c r="A240">
        <v>2014</v>
      </c>
      <c r="B240" s="2">
        <v>39</v>
      </c>
      <c r="C240" s="3"/>
      <c r="D240" s="4" t="s">
        <v>58</v>
      </c>
      <c r="E240" s="2">
        <v>26</v>
      </c>
      <c r="F240" s="2">
        <v>0</v>
      </c>
      <c r="G240" s="2">
        <v>2</v>
      </c>
      <c r="H240" s="2">
        <v>16</v>
      </c>
      <c r="I240" s="2">
        <f t="shared" si="6"/>
        <v>8</v>
      </c>
      <c r="J240" s="15">
        <v>2.69</v>
      </c>
      <c r="K240" s="2">
        <v>1470</v>
      </c>
      <c r="L240">
        <f>SUMIFS('Wins by Year'!E:E,'Wins by Year'!A:A,Recruits!A240,'Wins by Year'!C:C,Recruits!D240)</f>
        <v>4</v>
      </c>
      <c r="M240" s="13">
        <f t="shared" si="7"/>
        <v>2.6966666666666668</v>
      </c>
    </row>
    <row r="241" spans="1:13" ht="16.5" thickTop="1" thickBot="1">
      <c r="A241">
        <v>2014</v>
      </c>
      <c r="B241" s="2">
        <v>40</v>
      </c>
      <c r="C241" s="3"/>
      <c r="D241" s="4" t="s">
        <v>38</v>
      </c>
      <c r="E241" s="2">
        <v>22</v>
      </c>
      <c r="F241" s="2">
        <v>0</v>
      </c>
      <c r="G241" s="2">
        <v>3</v>
      </c>
      <c r="H241" s="2">
        <v>15</v>
      </c>
      <c r="I241" s="2">
        <f t="shared" si="6"/>
        <v>4</v>
      </c>
      <c r="J241" s="15">
        <v>2.95</v>
      </c>
      <c r="K241" s="2">
        <v>1465</v>
      </c>
      <c r="L241">
        <f>SUMIFS('Wins by Year'!E:E,'Wins by Year'!A:A,Recruits!A241,'Wins by Year'!C:C,Recruits!D241)</f>
        <v>7</v>
      </c>
      <c r="M241" s="13">
        <f t="shared" si="7"/>
        <v>2.9000000000000004</v>
      </c>
    </row>
    <row r="242" spans="1:13" ht="16.5" thickTop="1" thickBot="1">
      <c r="A242">
        <v>2014</v>
      </c>
      <c r="B242" s="2">
        <v>41</v>
      </c>
      <c r="C242" s="3"/>
      <c r="D242" s="4" t="s">
        <v>73</v>
      </c>
      <c r="E242" s="2">
        <v>29</v>
      </c>
      <c r="F242" s="2">
        <v>0</v>
      </c>
      <c r="G242" s="2">
        <v>2</v>
      </c>
      <c r="H242" s="2">
        <v>22</v>
      </c>
      <c r="I242" s="2">
        <f t="shared" si="6"/>
        <v>5</v>
      </c>
      <c r="J242" s="15">
        <v>2.9</v>
      </c>
      <c r="K242" s="2">
        <v>1456</v>
      </c>
      <c r="L242">
        <f>SUMIFS('Wins by Year'!E:E,'Wins by Year'!A:A,Recruits!A242,'Wins by Year'!C:C,Recruits!D242)</f>
        <v>4</v>
      </c>
      <c r="M242" s="13">
        <f t="shared" si="7"/>
        <v>2.91</v>
      </c>
    </row>
    <row r="243" spans="1:13" ht="16.5" thickTop="1" thickBot="1">
      <c r="A243">
        <v>2014</v>
      </c>
      <c r="B243" s="2">
        <v>42</v>
      </c>
      <c r="C243" s="3"/>
      <c r="D243" s="4" t="s">
        <v>61</v>
      </c>
      <c r="E243" s="2">
        <v>17</v>
      </c>
      <c r="F243" s="2">
        <v>2</v>
      </c>
      <c r="G243" s="2">
        <v>2</v>
      </c>
      <c r="H243" s="2">
        <v>7</v>
      </c>
      <c r="I243" s="2">
        <f t="shared" si="6"/>
        <v>6</v>
      </c>
      <c r="J243" s="15">
        <v>3</v>
      </c>
      <c r="K243" s="2">
        <v>1449</v>
      </c>
      <c r="L243">
        <f>SUMIFS('Wins by Year'!E:E,'Wins by Year'!A:A,Recruits!A243,'Wins by Year'!C:C,Recruits!D243)</f>
        <v>5</v>
      </c>
      <c r="M243" s="13">
        <f t="shared" si="7"/>
        <v>2.936666666666667</v>
      </c>
    </row>
    <row r="244" spans="1:13" ht="31.5" thickTop="1" thickBot="1">
      <c r="A244">
        <v>2014</v>
      </c>
      <c r="B244" s="2">
        <v>43</v>
      </c>
      <c r="C244" s="3"/>
      <c r="D244" s="4" t="s">
        <v>82</v>
      </c>
      <c r="E244" s="2">
        <v>28</v>
      </c>
      <c r="F244" s="2">
        <v>0</v>
      </c>
      <c r="G244" s="2">
        <v>3</v>
      </c>
      <c r="H244" s="2">
        <v>15</v>
      </c>
      <c r="I244" s="2">
        <f t="shared" si="6"/>
        <v>10</v>
      </c>
      <c r="J244" s="15">
        <v>2.68</v>
      </c>
      <c r="K244" s="2">
        <v>1441</v>
      </c>
      <c r="L244">
        <f>SUMIFS('Wins by Year'!E:E,'Wins by Year'!A:A,Recruits!A244,'Wins by Year'!C:C,Recruits!D244)</f>
        <v>7</v>
      </c>
      <c r="M244" s="13">
        <f t="shared" si="7"/>
        <v>2.64</v>
      </c>
    </row>
    <row r="245" spans="1:13" ht="16.5" thickTop="1" thickBot="1">
      <c r="A245">
        <v>2014</v>
      </c>
      <c r="B245" s="2">
        <v>44</v>
      </c>
      <c r="C245" s="3"/>
      <c r="D245" s="4" t="s">
        <v>47</v>
      </c>
      <c r="E245" s="2">
        <v>26</v>
      </c>
      <c r="F245" s="2">
        <v>0</v>
      </c>
      <c r="G245" s="2">
        <v>1</v>
      </c>
      <c r="H245" s="2">
        <v>19</v>
      </c>
      <c r="I245" s="2">
        <f t="shared" si="6"/>
        <v>6</v>
      </c>
      <c r="J245" s="15">
        <v>2.81</v>
      </c>
      <c r="K245" s="2">
        <v>1440</v>
      </c>
      <c r="L245">
        <f>SUMIFS('Wins by Year'!E:E,'Wins by Year'!A:A,Recruits!A245,'Wins by Year'!C:C,Recruits!D245)</f>
        <v>4</v>
      </c>
      <c r="M245" s="13">
        <f t="shared" si="7"/>
        <v>2.7533333333333334</v>
      </c>
    </row>
    <row r="246" spans="1:13" ht="16.5" thickTop="1" thickBot="1">
      <c r="A246">
        <v>2014</v>
      </c>
      <c r="B246" s="2">
        <v>45</v>
      </c>
      <c r="C246" s="3"/>
      <c r="D246" s="4" t="s">
        <v>31</v>
      </c>
      <c r="E246" s="2">
        <v>23</v>
      </c>
      <c r="F246" s="2">
        <v>0</v>
      </c>
      <c r="G246" s="2">
        <v>4</v>
      </c>
      <c r="H246" s="2">
        <v>15</v>
      </c>
      <c r="I246" s="2">
        <f t="shared" si="6"/>
        <v>4</v>
      </c>
      <c r="J246" s="15">
        <v>3</v>
      </c>
      <c r="K246" s="2">
        <v>1428</v>
      </c>
      <c r="L246">
        <f>SUMIFS('Wins by Year'!E:E,'Wins by Year'!A:A,Recruits!A246,'Wins by Year'!C:C,Recruits!D246)</f>
        <v>6</v>
      </c>
      <c r="M246" s="13">
        <f t="shared" si="7"/>
        <v>2.9800000000000004</v>
      </c>
    </row>
    <row r="247" spans="1:13" ht="16.5" thickTop="1" thickBot="1">
      <c r="A247">
        <v>2014</v>
      </c>
      <c r="B247" s="2">
        <v>46</v>
      </c>
      <c r="C247" s="3"/>
      <c r="D247" s="4" t="s">
        <v>22</v>
      </c>
      <c r="E247" s="2">
        <v>24</v>
      </c>
      <c r="F247" s="2">
        <v>0</v>
      </c>
      <c r="G247" s="2">
        <v>3</v>
      </c>
      <c r="H247" s="2">
        <v>11</v>
      </c>
      <c r="I247" s="2">
        <f t="shared" si="6"/>
        <v>10</v>
      </c>
      <c r="J247" s="15">
        <v>2.46</v>
      </c>
      <c r="K247" s="2">
        <v>1390</v>
      </c>
      <c r="L247">
        <f>SUMIFS('Wins by Year'!E:E,'Wins by Year'!A:A,Recruits!A247,'Wins by Year'!C:C,Recruits!D247)</f>
        <v>5</v>
      </c>
      <c r="M247" s="13">
        <f t="shared" si="7"/>
        <v>2.8433333333333333</v>
      </c>
    </row>
    <row r="248" spans="1:13" ht="16.5" thickTop="1" thickBot="1">
      <c r="A248">
        <v>2014</v>
      </c>
      <c r="B248" s="2">
        <v>47</v>
      </c>
      <c r="C248" s="3"/>
      <c r="D248" s="4" t="s">
        <v>76</v>
      </c>
      <c r="E248" s="2">
        <v>23</v>
      </c>
      <c r="F248" s="2">
        <v>0</v>
      </c>
      <c r="G248" s="2">
        <v>2</v>
      </c>
      <c r="H248" s="2">
        <v>12</v>
      </c>
      <c r="I248" s="2">
        <f t="shared" si="6"/>
        <v>9</v>
      </c>
      <c r="J248" s="15">
        <v>2.52</v>
      </c>
      <c r="K248" s="2">
        <v>1380</v>
      </c>
      <c r="L248">
        <f>SUMIFS('Wins by Year'!E:E,'Wins by Year'!A:A,Recruits!A248,'Wins by Year'!C:C,Recruits!D248)</f>
        <v>9</v>
      </c>
      <c r="M248" s="13">
        <f t="shared" si="7"/>
        <v>2.5333333333333332</v>
      </c>
    </row>
    <row r="249" spans="1:13" ht="16.5" thickTop="1" thickBot="1">
      <c r="A249">
        <v>2014</v>
      </c>
      <c r="B249" s="2">
        <v>48</v>
      </c>
      <c r="C249" s="3"/>
      <c r="D249" s="4" t="s">
        <v>39</v>
      </c>
      <c r="E249" s="2">
        <v>18</v>
      </c>
      <c r="F249" s="2">
        <v>1</v>
      </c>
      <c r="G249" s="2">
        <v>3</v>
      </c>
      <c r="H249" s="2">
        <v>10</v>
      </c>
      <c r="I249" s="2">
        <f t="shared" si="6"/>
        <v>4</v>
      </c>
      <c r="J249" s="15">
        <v>3.06</v>
      </c>
      <c r="K249" s="2">
        <v>1372</v>
      </c>
      <c r="L249">
        <f>SUMIFS('Wins by Year'!E:E,'Wins by Year'!A:A,Recruits!A249,'Wins by Year'!C:C,Recruits!D249)</f>
        <v>7</v>
      </c>
      <c r="M249" s="13">
        <f t="shared" si="7"/>
        <v>2.9366666666666661</v>
      </c>
    </row>
    <row r="250" spans="1:13" ht="16.5" thickTop="1" thickBot="1">
      <c r="A250">
        <v>2014</v>
      </c>
      <c r="B250" s="2">
        <v>49</v>
      </c>
      <c r="C250" s="3"/>
      <c r="D250" s="4" t="s">
        <v>69</v>
      </c>
      <c r="E250" s="2">
        <v>22</v>
      </c>
      <c r="F250" s="2">
        <v>0</v>
      </c>
      <c r="G250" s="2">
        <v>1</v>
      </c>
      <c r="H250" s="2">
        <v>18</v>
      </c>
      <c r="I250" s="2">
        <f t="shared" si="6"/>
        <v>3</v>
      </c>
      <c r="J250" s="15">
        <v>2.91</v>
      </c>
      <c r="K250" s="2">
        <v>1365</v>
      </c>
      <c r="L250">
        <f>SUMIFS('Wins by Year'!E:E,'Wins by Year'!A:A,Recruits!A250,'Wins by Year'!C:C,Recruits!D250)</f>
        <v>11</v>
      </c>
      <c r="M250" s="13">
        <f t="shared" si="7"/>
        <v>2.8733333333333335</v>
      </c>
    </row>
    <row r="251" spans="1:13" ht="16.5" thickTop="1" thickBot="1">
      <c r="A251">
        <v>2014</v>
      </c>
      <c r="B251" s="2">
        <v>50</v>
      </c>
      <c r="C251" s="3"/>
      <c r="D251" s="4" t="s">
        <v>40</v>
      </c>
      <c r="E251" s="2">
        <v>29</v>
      </c>
      <c r="F251" s="2">
        <v>0</v>
      </c>
      <c r="G251" s="2">
        <v>0</v>
      </c>
      <c r="H251" s="2">
        <v>19</v>
      </c>
      <c r="I251" s="2">
        <f t="shared" si="6"/>
        <v>10</v>
      </c>
      <c r="J251" s="15">
        <v>2.66</v>
      </c>
      <c r="K251" s="2">
        <v>1335</v>
      </c>
      <c r="L251">
        <f>SUMIFS('Wins by Year'!E:E,'Wins by Year'!A:A,Recruits!A251,'Wins by Year'!C:C,Recruits!D251)</f>
        <v>5</v>
      </c>
      <c r="M251" s="13">
        <f t="shared" si="7"/>
        <v>2.8166666666666664</v>
      </c>
    </row>
    <row r="252" spans="1:13" ht="16.5" thickTop="1" thickBot="1">
      <c r="A252">
        <v>2014</v>
      </c>
      <c r="B252" s="2">
        <v>51</v>
      </c>
      <c r="C252" s="3"/>
      <c r="D252" s="4" t="s">
        <v>54</v>
      </c>
      <c r="E252" s="2">
        <v>22</v>
      </c>
      <c r="F252" s="2">
        <v>0</v>
      </c>
      <c r="G252" s="2">
        <v>3</v>
      </c>
      <c r="H252" s="2">
        <v>11</v>
      </c>
      <c r="I252" s="2">
        <f t="shared" si="6"/>
        <v>8</v>
      </c>
      <c r="J252" s="15">
        <v>2.77</v>
      </c>
      <c r="K252" s="2">
        <v>1317</v>
      </c>
      <c r="L252">
        <f>SUMIFS('Wins by Year'!E:E,'Wins by Year'!A:A,Recruits!A252,'Wins by Year'!C:C,Recruits!D252)</f>
        <v>3</v>
      </c>
      <c r="M252" s="13">
        <f t="shared" si="7"/>
        <v>3.02</v>
      </c>
    </row>
    <row r="253" spans="1:13" ht="16.5" thickTop="1" thickBot="1">
      <c r="A253">
        <v>2014</v>
      </c>
      <c r="B253" s="2">
        <v>52</v>
      </c>
      <c r="C253" s="3"/>
      <c r="D253" s="4" t="s">
        <v>20</v>
      </c>
      <c r="E253" s="2">
        <v>24</v>
      </c>
      <c r="F253" s="2">
        <v>0</v>
      </c>
      <c r="G253" s="2">
        <v>1</v>
      </c>
      <c r="H253" s="2">
        <v>12</v>
      </c>
      <c r="I253" s="2">
        <f t="shared" si="6"/>
        <v>11</v>
      </c>
      <c r="J253" s="15">
        <v>2.5</v>
      </c>
      <c r="K253" s="2">
        <v>1313</v>
      </c>
      <c r="L253">
        <f>SUMIFS('Wins by Year'!E:E,'Wins by Year'!A:A,Recruits!A253,'Wins by Year'!C:C,Recruits!D253)</f>
        <v>12</v>
      </c>
      <c r="M253" s="13">
        <f t="shared" si="7"/>
        <v>2.793333333333333</v>
      </c>
    </row>
    <row r="254" spans="1:13" ht="16.5" thickTop="1" thickBot="1">
      <c r="A254">
        <v>2014</v>
      </c>
      <c r="B254" s="2">
        <v>53</v>
      </c>
      <c r="C254" s="3"/>
      <c r="D254" s="4" t="s">
        <v>59</v>
      </c>
      <c r="E254" s="2">
        <v>24</v>
      </c>
      <c r="F254" s="2">
        <v>0</v>
      </c>
      <c r="G254" s="2">
        <v>1</v>
      </c>
      <c r="H254" s="2">
        <v>15</v>
      </c>
      <c r="I254" s="2">
        <f t="shared" si="6"/>
        <v>8</v>
      </c>
      <c r="J254" s="15">
        <v>2.71</v>
      </c>
      <c r="K254" s="2">
        <v>1308</v>
      </c>
      <c r="L254">
        <f>SUMIFS('Wins by Year'!E:E,'Wins by Year'!A:A,Recruits!A254,'Wins by Year'!C:C,Recruits!D254)</f>
        <v>3</v>
      </c>
      <c r="M254" s="13">
        <f t="shared" si="7"/>
        <v>2.5633333333333335</v>
      </c>
    </row>
    <row r="255" spans="1:13" ht="16.5" thickTop="1" thickBot="1">
      <c r="A255">
        <v>2014</v>
      </c>
      <c r="B255" s="2">
        <v>54</v>
      </c>
      <c r="C255" s="3"/>
      <c r="D255" s="4" t="s">
        <v>51</v>
      </c>
      <c r="E255" s="2">
        <v>22</v>
      </c>
      <c r="F255" s="2">
        <v>0</v>
      </c>
      <c r="G255" s="2">
        <v>1</v>
      </c>
      <c r="H255" s="2">
        <v>12</v>
      </c>
      <c r="I255" s="2">
        <f t="shared" si="6"/>
        <v>9</v>
      </c>
      <c r="J255" s="15">
        <v>2.5499999999999998</v>
      </c>
      <c r="K255" s="2">
        <v>1307</v>
      </c>
      <c r="L255">
        <f>SUMIFS('Wins by Year'!E:E,'Wins by Year'!A:A,Recruits!A255,'Wins by Year'!C:C,Recruits!D255)</f>
        <v>8</v>
      </c>
      <c r="M255" s="13">
        <f t="shared" si="7"/>
        <v>2.6633333333333336</v>
      </c>
    </row>
    <row r="256" spans="1:13" ht="16.5" thickTop="1" thickBot="1">
      <c r="A256">
        <v>2014</v>
      </c>
      <c r="B256" s="2">
        <v>55</v>
      </c>
      <c r="C256" s="3"/>
      <c r="D256" s="4" t="s">
        <v>85</v>
      </c>
      <c r="E256" s="2">
        <v>23</v>
      </c>
      <c r="F256" s="2">
        <v>0</v>
      </c>
      <c r="G256" s="2">
        <v>1</v>
      </c>
      <c r="H256" s="2">
        <v>13</v>
      </c>
      <c r="I256" s="2">
        <f t="shared" si="6"/>
        <v>9</v>
      </c>
      <c r="J256" s="15">
        <v>2.65</v>
      </c>
      <c r="K256" s="2">
        <v>1275</v>
      </c>
      <c r="L256">
        <f>SUMIFS('Wins by Year'!E:E,'Wins by Year'!A:A,Recruits!A256,'Wins by Year'!C:C,Recruits!D256)</f>
        <v>3</v>
      </c>
      <c r="M256" s="13">
        <f t="shared" si="7"/>
        <v>2.7433333333333336</v>
      </c>
    </row>
    <row r="257" spans="1:13" ht="16.5" thickTop="1" thickBot="1">
      <c r="A257">
        <v>2014</v>
      </c>
      <c r="B257" s="2">
        <v>56</v>
      </c>
      <c r="C257" s="3"/>
      <c r="D257" s="4" t="s">
        <v>42</v>
      </c>
      <c r="E257" s="2">
        <v>20</v>
      </c>
      <c r="F257" s="2">
        <v>0</v>
      </c>
      <c r="G257" s="2">
        <v>2</v>
      </c>
      <c r="H257" s="2">
        <v>11</v>
      </c>
      <c r="I257" s="2">
        <f t="shared" si="6"/>
        <v>7</v>
      </c>
      <c r="J257" s="15">
        <v>2.75</v>
      </c>
      <c r="K257" s="2">
        <v>1245</v>
      </c>
      <c r="L257">
        <f>SUMIFS('Wins by Year'!E:E,'Wins by Year'!A:A,Recruits!A257,'Wins by Year'!C:C,Recruits!D257)</f>
        <v>7</v>
      </c>
      <c r="M257" s="13">
        <f t="shared" si="7"/>
        <v>2.8266666666666667</v>
      </c>
    </row>
    <row r="258" spans="1:13" ht="16.5" thickTop="1" thickBot="1">
      <c r="A258">
        <v>2014</v>
      </c>
      <c r="B258" s="2">
        <v>56</v>
      </c>
      <c r="C258" s="3"/>
      <c r="D258" s="4" t="s">
        <v>53</v>
      </c>
      <c r="E258" s="2">
        <v>25</v>
      </c>
      <c r="F258" s="2">
        <v>0</v>
      </c>
      <c r="G258" s="2">
        <v>1</v>
      </c>
      <c r="H258" s="2">
        <v>11</v>
      </c>
      <c r="I258" s="2">
        <f t="shared" si="6"/>
        <v>13</v>
      </c>
      <c r="J258" s="15">
        <v>2.52</v>
      </c>
      <c r="K258" s="2">
        <v>1245</v>
      </c>
      <c r="L258">
        <f>SUMIFS('Wins by Year'!E:E,'Wins by Year'!A:A,Recruits!A258,'Wins by Year'!C:C,Recruits!D258)</f>
        <v>2</v>
      </c>
      <c r="M258" s="13">
        <f t="shared" si="7"/>
        <v>2.6133333333333333</v>
      </c>
    </row>
    <row r="259" spans="1:13" ht="16.5" thickTop="1" thickBot="1">
      <c r="A259">
        <v>2014</v>
      </c>
      <c r="B259" s="2">
        <v>58</v>
      </c>
      <c r="C259" s="3"/>
      <c r="D259" s="4" t="s">
        <v>79</v>
      </c>
      <c r="E259" s="2">
        <v>26</v>
      </c>
      <c r="F259" s="2">
        <v>0</v>
      </c>
      <c r="G259" s="2">
        <v>0</v>
      </c>
      <c r="H259" s="2">
        <v>15</v>
      </c>
      <c r="I259" s="2">
        <f t="shared" ref="I259:I322" si="8">E259-F259-G259-H259</f>
        <v>11</v>
      </c>
      <c r="J259" s="15">
        <v>2.5</v>
      </c>
      <c r="K259" s="2">
        <v>1230</v>
      </c>
      <c r="L259">
        <f>SUMIFS('Wins by Year'!E:E,'Wins by Year'!A:A,Recruits!A259,'Wins by Year'!C:C,Recruits!D259)</f>
        <v>8</v>
      </c>
      <c r="M259" s="13">
        <f t="shared" ref="M259:M322" si="9">(SUMIFS(J:J,A:A,A259,D:D,D259)+SUMIFS(J:J,A:A,(A259-1),D:D,D259)+SUMIFS(J:J,A:A,(A259-2),D:D,D259))/3</f>
        <v>2.86</v>
      </c>
    </row>
    <row r="260" spans="1:13" ht="16.5" thickTop="1" thickBot="1">
      <c r="A260">
        <v>2014</v>
      </c>
      <c r="B260" s="2">
        <v>59</v>
      </c>
      <c r="C260" s="3"/>
      <c r="D260" s="4" t="s">
        <v>33</v>
      </c>
      <c r="E260" s="2">
        <v>18</v>
      </c>
      <c r="F260" s="2">
        <v>0</v>
      </c>
      <c r="G260" s="2">
        <v>0</v>
      </c>
      <c r="H260" s="2">
        <v>16</v>
      </c>
      <c r="I260" s="2">
        <f t="shared" si="8"/>
        <v>2</v>
      </c>
      <c r="J260" s="15">
        <v>2.89</v>
      </c>
      <c r="K260" s="2">
        <v>1215</v>
      </c>
      <c r="L260">
        <f>SUMIFS('Wins by Year'!E:E,'Wins by Year'!A:A,Recruits!A260,'Wins by Year'!C:C,Recruits!D260)</f>
        <v>9</v>
      </c>
      <c r="M260" s="13">
        <f t="shared" si="9"/>
        <v>2.6799999999999997</v>
      </c>
    </row>
    <row r="261" spans="1:13" ht="16.5" thickTop="1" thickBot="1">
      <c r="A261">
        <v>2014</v>
      </c>
      <c r="B261" s="2">
        <v>59</v>
      </c>
      <c r="C261" s="3"/>
      <c r="D261" s="4" t="s">
        <v>60</v>
      </c>
      <c r="E261" s="2">
        <v>29</v>
      </c>
      <c r="F261" s="2">
        <v>0</v>
      </c>
      <c r="G261" s="2">
        <v>1</v>
      </c>
      <c r="H261" s="2">
        <v>13</v>
      </c>
      <c r="I261" s="2">
        <f t="shared" si="8"/>
        <v>15</v>
      </c>
      <c r="J261" s="15">
        <v>2.52</v>
      </c>
      <c r="K261" s="2">
        <v>1215</v>
      </c>
      <c r="L261">
        <f>SUMIFS('Wins by Year'!E:E,'Wins by Year'!A:A,Recruits!A261,'Wins by Year'!C:C,Recruits!D261)</f>
        <v>6</v>
      </c>
      <c r="M261" s="13">
        <f t="shared" si="9"/>
        <v>2.34</v>
      </c>
    </row>
    <row r="262" spans="1:13" ht="16.5" thickTop="1" thickBot="1">
      <c r="A262">
        <v>2014</v>
      </c>
      <c r="B262" s="2">
        <v>59</v>
      </c>
      <c r="C262" s="3"/>
      <c r="D262" s="4" t="s">
        <v>62</v>
      </c>
      <c r="E262" s="2">
        <v>27</v>
      </c>
      <c r="F262" s="2">
        <v>0</v>
      </c>
      <c r="G262" s="2">
        <v>0</v>
      </c>
      <c r="H262" s="2">
        <v>12</v>
      </c>
      <c r="I262" s="2">
        <f t="shared" si="8"/>
        <v>15</v>
      </c>
      <c r="J262" s="15">
        <v>2.44</v>
      </c>
      <c r="K262" s="2">
        <v>1215</v>
      </c>
      <c r="L262">
        <f>SUMIFS('Wins by Year'!E:E,'Wins by Year'!A:A,Recruits!A262,'Wins by Year'!C:C,Recruits!D262)</f>
        <v>3</v>
      </c>
      <c r="M262" s="13">
        <f t="shared" si="9"/>
        <v>2.66</v>
      </c>
    </row>
    <row r="263" spans="1:13" ht="31.5" thickTop="1" thickBot="1">
      <c r="A263">
        <v>2014</v>
      </c>
      <c r="B263" s="2">
        <v>62</v>
      </c>
      <c r="C263" s="3"/>
      <c r="D263" s="4" t="s">
        <v>65</v>
      </c>
      <c r="E263" s="2">
        <v>28</v>
      </c>
      <c r="F263" s="2">
        <v>0</v>
      </c>
      <c r="G263" s="2">
        <v>0</v>
      </c>
      <c r="H263" s="2">
        <v>14</v>
      </c>
      <c r="I263" s="2">
        <f t="shared" si="8"/>
        <v>14</v>
      </c>
      <c r="J263" s="15">
        <v>2.5</v>
      </c>
      <c r="K263" s="2">
        <v>1200</v>
      </c>
      <c r="L263">
        <f>SUMIFS('Wins by Year'!E:E,'Wins by Year'!A:A,Recruits!A263,'Wins by Year'!C:C,Recruits!D263)</f>
        <v>8</v>
      </c>
      <c r="M263" s="13">
        <f t="shared" si="9"/>
        <v>1.55</v>
      </c>
    </row>
    <row r="264" spans="1:13" ht="16.5" thickTop="1" thickBot="1">
      <c r="A264">
        <v>2014</v>
      </c>
      <c r="B264" s="2">
        <v>63</v>
      </c>
      <c r="C264" s="3"/>
      <c r="D264" s="4" t="s">
        <v>68</v>
      </c>
      <c r="E264" s="2">
        <v>24</v>
      </c>
      <c r="F264" s="2">
        <v>0</v>
      </c>
      <c r="G264" s="2">
        <v>1</v>
      </c>
      <c r="H264" s="2">
        <v>12</v>
      </c>
      <c r="I264" s="2">
        <f t="shared" si="8"/>
        <v>11</v>
      </c>
      <c r="J264" s="15">
        <v>2.58</v>
      </c>
      <c r="K264" s="2">
        <v>1196</v>
      </c>
      <c r="L264">
        <f>SUMIFS('Wins by Year'!E:E,'Wins by Year'!A:A,Recruits!A264,'Wins by Year'!C:C,Recruits!D264)</f>
        <v>9</v>
      </c>
      <c r="M264" s="13">
        <f t="shared" si="9"/>
        <v>2.6799999999999997</v>
      </c>
    </row>
    <row r="265" spans="1:13" ht="16.5" thickTop="1" thickBot="1">
      <c r="A265">
        <v>2014</v>
      </c>
      <c r="B265" s="2">
        <v>64</v>
      </c>
      <c r="C265" s="3"/>
      <c r="D265" s="4" t="s">
        <v>66</v>
      </c>
      <c r="E265" s="2">
        <v>23</v>
      </c>
      <c r="F265" s="2">
        <v>0</v>
      </c>
      <c r="G265" s="2">
        <v>1</v>
      </c>
      <c r="H265" s="2">
        <v>12</v>
      </c>
      <c r="I265" s="2">
        <f t="shared" si="8"/>
        <v>10</v>
      </c>
      <c r="J265" s="15">
        <v>2.52</v>
      </c>
      <c r="K265" s="2">
        <v>1185</v>
      </c>
      <c r="L265">
        <f>SUMIFS('Wins by Year'!E:E,'Wins by Year'!A:A,Recruits!A265,'Wins by Year'!C:C,Recruits!D265)</f>
        <v>2</v>
      </c>
      <c r="M265" s="13">
        <f t="shared" si="9"/>
        <v>2.61</v>
      </c>
    </row>
    <row r="266" spans="1:13" ht="16.5" thickTop="1" thickBot="1">
      <c r="A266">
        <v>2014</v>
      </c>
      <c r="B266" s="2">
        <v>65</v>
      </c>
      <c r="C266" s="3"/>
      <c r="D266" s="4" t="s">
        <v>67</v>
      </c>
      <c r="E266" s="2">
        <v>26</v>
      </c>
      <c r="F266" s="2">
        <v>0</v>
      </c>
      <c r="G266" s="2">
        <v>0</v>
      </c>
      <c r="H266" s="2">
        <v>11</v>
      </c>
      <c r="I266" s="2">
        <f t="shared" si="8"/>
        <v>15</v>
      </c>
      <c r="J266" s="15">
        <v>2.42</v>
      </c>
      <c r="K266" s="2">
        <v>1170</v>
      </c>
      <c r="L266">
        <f>SUMIFS('Wins by Year'!E:E,'Wins by Year'!A:A,Recruits!A266,'Wins by Year'!C:C,Recruits!D266)</f>
        <v>13</v>
      </c>
      <c r="M266" s="13">
        <f t="shared" si="9"/>
        <v>2.5533333333333332</v>
      </c>
    </row>
    <row r="267" spans="1:13" ht="16.5" thickTop="1" thickBot="1">
      <c r="A267">
        <v>2014</v>
      </c>
      <c r="B267" s="2">
        <v>66</v>
      </c>
      <c r="C267" s="3"/>
      <c r="D267" s="4" t="s">
        <v>57</v>
      </c>
      <c r="E267" s="2">
        <v>18</v>
      </c>
      <c r="F267" s="2">
        <v>0</v>
      </c>
      <c r="G267" s="2">
        <v>2</v>
      </c>
      <c r="H267" s="2">
        <v>7</v>
      </c>
      <c r="I267" s="2">
        <f t="shared" si="8"/>
        <v>9</v>
      </c>
      <c r="J267" s="15">
        <v>2.61</v>
      </c>
      <c r="K267" s="2">
        <v>1153</v>
      </c>
      <c r="L267">
        <f>SUMIFS('Wins by Year'!E:E,'Wins by Year'!A:A,Recruits!A267,'Wins by Year'!C:C,Recruits!D267)</f>
        <v>12</v>
      </c>
      <c r="M267" s="13">
        <f t="shared" si="9"/>
        <v>2.4899999999999998</v>
      </c>
    </row>
    <row r="268" spans="1:13" ht="16.5" thickTop="1" thickBot="1">
      <c r="A268">
        <v>2014</v>
      </c>
      <c r="B268" s="2">
        <v>67</v>
      </c>
      <c r="C268" s="3"/>
      <c r="D268" s="4" t="s">
        <v>34</v>
      </c>
      <c r="E268" s="2">
        <v>19</v>
      </c>
      <c r="F268" s="2">
        <v>0</v>
      </c>
      <c r="G268" s="2">
        <v>1</v>
      </c>
      <c r="H268" s="2">
        <v>10</v>
      </c>
      <c r="I268" s="2">
        <f t="shared" si="8"/>
        <v>8</v>
      </c>
      <c r="J268" s="15">
        <v>2.63</v>
      </c>
      <c r="K268" s="2">
        <v>1149</v>
      </c>
      <c r="L268">
        <f>SUMIFS('Wins by Year'!E:E,'Wins by Year'!A:A,Recruits!A268,'Wins by Year'!C:C,Recruits!D268)</f>
        <v>9</v>
      </c>
      <c r="M268" s="13">
        <f t="shared" si="9"/>
        <v>2.7966666666666669</v>
      </c>
    </row>
    <row r="269" spans="1:13" ht="31.5" thickTop="1" thickBot="1">
      <c r="A269">
        <v>2014</v>
      </c>
      <c r="B269" s="2">
        <v>68</v>
      </c>
      <c r="C269" s="3"/>
      <c r="D269" s="4" t="s">
        <v>49</v>
      </c>
      <c r="E269" s="2">
        <v>15</v>
      </c>
      <c r="F269" s="2">
        <v>0</v>
      </c>
      <c r="G269" s="2">
        <v>4</v>
      </c>
      <c r="H269" s="2">
        <v>7</v>
      </c>
      <c r="I269" s="2">
        <f t="shared" si="8"/>
        <v>4</v>
      </c>
      <c r="J269" s="15">
        <v>3</v>
      </c>
      <c r="K269" s="2">
        <v>1147</v>
      </c>
      <c r="L269">
        <f>SUMIFS('Wins by Year'!E:E,'Wins by Year'!A:A,Recruits!A269,'Wins by Year'!C:C,Recruits!D269)</f>
        <v>5</v>
      </c>
      <c r="M269" s="13">
        <f t="shared" si="9"/>
        <v>2.8833333333333333</v>
      </c>
    </row>
    <row r="270" spans="1:13" ht="31.5" thickTop="1" thickBot="1">
      <c r="A270">
        <v>2014</v>
      </c>
      <c r="B270" s="2">
        <v>69</v>
      </c>
      <c r="C270" s="3"/>
      <c r="D270" s="4" t="s">
        <v>52</v>
      </c>
      <c r="E270" s="2">
        <v>19</v>
      </c>
      <c r="F270" s="2">
        <v>0</v>
      </c>
      <c r="G270" s="2">
        <v>0</v>
      </c>
      <c r="H270" s="2">
        <v>14</v>
      </c>
      <c r="I270" s="2">
        <f t="shared" si="8"/>
        <v>5</v>
      </c>
      <c r="J270" s="15">
        <v>2.74</v>
      </c>
      <c r="K270" s="2">
        <v>1110</v>
      </c>
      <c r="L270">
        <f>SUMIFS('Wins by Year'!E:E,'Wins by Year'!A:A,Recruits!A270,'Wins by Year'!C:C,Recruits!D270)</f>
        <v>3</v>
      </c>
      <c r="M270" s="13">
        <f t="shared" si="9"/>
        <v>2.6766666666666663</v>
      </c>
    </row>
    <row r="271" spans="1:13" ht="31.5" thickTop="1" thickBot="1">
      <c r="A271">
        <v>2014</v>
      </c>
      <c r="B271" s="2">
        <v>70</v>
      </c>
      <c r="C271" s="3"/>
      <c r="D271" s="4" t="s">
        <v>50</v>
      </c>
      <c r="E271" s="2">
        <v>19</v>
      </c>
      <c r="F271" s="2">
        <v>0</v>
      </c>
      <c r="G271" s="2">
        <v>2</v>
      </c>
      <c r="H271" s="2">
        <v>9</v>
      </c>
      <c r="I271" s="2">
        <f t="shared" si="8"/>
        <v>8</v>
      </c>
      <c r="J271" s="15">
        <v>2.68</v>
      </c>
      <c r="K271" s="2">
        <v>1103</v>
      </c>
      <c r="L271">
        <f>SUMIFS('Wins by Year'!E:E,'Wins by Year'!A:A,Recruits!A271,'Wins by Year'!C:C,Recruits!D271)</f>
        <v>8</v>
      </c>
      <c r="M271" s="13">
        <f t="shared" si="9"/>
        <v>2.5733333333333333</v>
      </c>
    </row>
    <row r="272" spans="1:13" ht="16.5" thickTop="1" thickBot="1">
      <c r="A272">
        <v>2014</v>
      </c>
      <c r="B272" s="2">
        <v>71</v>
      </c>
      <c r="C272" s="3"/>
      <c r="D272" s="4" t="s">
        <v>74</v>
      </c>
      <c r="E272" s="2">
        <v>19</v>
      </c>
      <c r="F272" s="2">
        <v>0</v>
      </c>
      <c r="G272" s="2">
        <v>1</v>
      </c>
      <c r="H272" s="2">
        <v>8</v>
      </c>
      <c r="I272" s="2">
        <f t="shared" si="8"/>
        <v>10</v>
      </c>
      <c r="J272" s="15">
        <v>2.5299999999999998</v>
      </c>
      <c r="K272" s="2">
        <v>1080</v>
      </c>
      <c r="L272">
        <f>SUMIFS('Wins by Year'!E:E,'Wins by Year'!A:A,Recruits!A272,'Wins by Year'!C:C,Recruits!D272)</f>
        <v>3</v>
      </c>
      <c r="M272" s="13">
        <f t="shared" si="9"/>
        <v>2.7566666666666664</v>
      </c>
    </row>
    <row r="273" spans="1:13" ht="16.5" thickTop="1" thickBot="1">
      <c r="A273">
        <v>2014</v>
      </c>
      <c r="B273" s="2">
        <v>72</v>
      </c>
      <c r="C273" s="3"/>
      <c r="D273" s="4" t="s">
        <v>70</v>
      </c>
      <c r="E273" s="2">
        <v>19</v>
      </c>
      <c r="F273" s="2">
        <v>0</v>
      </c>
      <c r="G273" s="2">
        <v>0</v>
      </c>
      <c r="H273" s="2">
        <v>12</v>
      </c>
      <c r="I273" s="2">
        <f t="shared" si="8"/>
        <v>7</v>
      </c>
      <c r="J273" s="15">
        <v>2.5299999999999998</v>
      </c>
      <c r="K273" s="2">
        <v>1065</v>
      </c>
      <c r="L273">
        <f>SUMIFS('Wins by Year'!E:E,'Wins by Year'!A:A,Recruits!A273,'Wins by Year'!C:C,Recruits!D273)</f>
        <v>6</v>
      </c>
      <c r="M273" s="13">
        <f t="shared" si="9"/>
        <v>2.6333333333333333</v>
      </c>
    </row>
    <row r="274" spans="1:13" ht="31.5" thickTop="1" thickBot="1">
      <c r="A274">
        <v>2014</v>
      </c>
      <c r="B274" s="2">
        <v>72</v>
      </c>
      <c r="C274" s="3"/>
      <c r="D274" s="4" t="s">
        <v>72</v>
      </c>
      <c r="E274" s="2">
        <v>25</v>
      </c>
      <c r="F274" s="2">
        <v>0</v>
      </c>
      <c r="G274" s="2">
        <v>0</v>
      </c>
      <c r="H274" s="2">
        <v>10</v>
      </c>
      <c r="I274" s="2">
        <f t="shared" si="8"/>
        <v>15</v>
      </c>
      <c r="J274" s="15">
        <v>2.3199999999999998</v>
      </c>
      <c r="K274" s="2">
        <v>1065</v>
      </c>
      <c r="L274">
        <f>SUMIFS('Wins by Year'!E:E,'Wins by Year'!A:A,Recruits!A274,'Wins by Year'!C:C,Recruits!D274)</f>
        <v>7</v>
      </c>
      <c r="M274" s="13">
        <f t="shared" si="9"/>
        <v>1.55</v>
      </c>
    </row>
    <row r="275" spans="1:13" ht="16.5" thickTop="1" thickBot="1">
      <c r="A275">
        <v>2014</v>
      </c>
      <c r="B275" s="2">
        <v>74</v>
      </c>
      <c r="C275" s="3"/>
      <c r="D275" s="4" t="s">
        <v>55</v>
      </c>
      <c r="E275" s="2">
        <v>17</v>
      </c>
      <c r="F275" s="2">
        <v>0</v>
      </c>
      <c r="G275" s="2">
        <v>1</v>
      </c>
      <c r="H275" s="2">
        <v>9</v>
      </c>
      <c r="I275" s="2">
        <f t="shared" si="8"/>
        <v>7</v>
      </c>
      <c r="J275" s="15">
        <v>2.65</v>
      </c>
      <c r="K275" s="2">
        <v>1046</v>
      </c>
      <c r="L275">
        <f>SUMIFS('Wins by Year'!E:E,'Wins by Year'!A:A,Recruits!A275,'Wins by Year'!C:C,Recruits!D275)</f>
        <v>9</v>
      </c>
      <c r="M275" s="13">
        <f t="shared" si="9"/>
        <v>2.6133333333333333</v>
      </c>
    </row>
    <row r="276" spans="1:13" ht="16.5" thickTop="1" thickBot="1">
      <c r="A276">
        <v>2014</v>
      </c>
      <c r="B276" s="2">
        <v>75</v>
      </c>
      <c r="C276" s="3"/>
      <c r="D276" s="4" t="s">
        <v>81</v>
      </c>
      <c r="E276" s="2">
        <v>27</v>
      </c>
      <c r="F276" s="2">
        <v>0</v>
      </c>
      <c r="G276" s="2">
        <v>0</v>
      </c>
      <c r="H276" s="2">
        <v>4</v>
      </c>
      <c r="I276" s="2">
        <f t="shared" si="8"/>
        <v>23</v>
      </c>
      <c r="J276" s="15">
        <v>2.0699999999999998</v>
      </c>
      <c r="K276" s="2">
        <v>945</v>
      </c>
      <c r="L276">
        <f>SUMIFS('Wins by Year'!E:E,'Wins by Year'!A:A,Recruits!A276,'Wins by Year'!C:C,Recruits!D276)</f>
        <v>8</v>
      </c>
      <c r="M276" s="13">
        <f t="shared" si="9"/>
        <v>2.2000000000000002</v>
      </c>
    </row>
    <row r="277" spans="1:13" ht="16.5" thickTop="1" thickBot="1">
      <c r="A277">
        <v>2014</v>
      </c>
      <c r="B277" s="2">
        <v>76</v>
      </c>
      <c r="C277" s="3"/>
      <c r="D277" s="4" t="s">
        <v>78</v>
      </c>
      <c r="E277" s="2">
        <v>27</v>
      </c>
      <c r="F277" s="2">
        <v>0</v>
      </c>
      <c r="G277" s="2">
        <v>0</v>
      </c>
      <c r="H277" s="2">
        <v>5</v>
      </c>
      <c r="I277" s="2">
        <f t="shared" si="8"/>
        <v>22</v>
      </c>
      <c r="J277" s="15">
        <v>2.11</v>
      </c>
      <c r="K277" s="2">
        <v>930</v>
      </c>
      <c r="L277">
        <f>SUMIFS('Wins by Year'!E:E,'Wins by Year'!A:A,Recruits!A277,'Wins by Year'!C:C,Recruits!D277)</f>
        <v>6</v>
      </c>
      <c r="M277" s="13">
        <f t="shared" si="9"/>
        <v>1.9733333333333329</v>
      </c>
    </row>
    <row r="278" spans="1:13" ht="31.5" thickTop="1" thickBot="1">
      <c r="A278">
        <v>2014</v>
      </c>
      <c r="B278" s="2">
        <v>77</v>
      </c>
      <c r="C278" s="3"/>
      <c r="D278" s="4" t="s">
        <v>63</v>
      </c>
      <c r="E278" s="2">
        <v>27</v>
      </c>
      <c r="F278" s="2">
        <v>0</v>
      </c>
      <c r="G278" s="2">
        <v>0</v>
      </c>
      <c r="H278" s="2">
        <v>6</v>
      </c>
      <c r="I278" s="2">
        <f t="shared" si="8"/>
        <v>21</v>
      </c>
      <c r="J278" s="15">
        <v>2.0699999999999998</v>
      </c>
      <c r="K278" s="2">
        <v>915</v>
      </c>
      <c r="L278">
        <f>SUMIFS('Wins by Year'!E:E,'Wins by Year'!A:A,Recruits!A278,'Wins by Year'!C:C,Recruits!D278)</f>
        <v>10</v>
      </c>
      <c r="M278" s="13">
        <f t="shared" si="9"/>
        <v>1.3966666666666665</v>
      </c>
    </row>
    <row r="279" spans="1:13" ht="16.5" thickTop="1" thickBot="1">
      <c r="A279">
        <v>2014</v>
      </c>
      <c r="B279" s="2">
        <v>77</v>
      </c>
      <c r="C279" s="3"/>
      <c r="D279" s="4" t="s">
        <v>41</v>
      </c>
      <c r="E279" s="2">
        <v>26</v>
      </c>
      <c r="F279" s="2">
        <v>0</v>
      </c>
      <c r="G279" s="2">
        <v>0</v>
      </c>
      <c r="H279" s="2">
        <v>2</v>
      </c>
      <c r="I279" s="2">
        <f t="shared" si="8"/>
        <v>24</v>
      </c>
      <c r="J279" s="15">
        <v>2.08</v>
      </c>
      <c r="K279" s="2">
        <v>915</v>
      </c>
      <c r="L279">
        <f>SUMIFS('Wins by Year'!E:E,'Wins by Year'!A:A,Recruits!A279,'Wins by Year'!C:C,Recruits!D279)</f>
        <v>8</v>
      </c>
      <c r="M279" s="13">
        <f t="shared" si="9"/>
        <v>2.4966666666666666</v>
      </c>
    </row>
    <row r="280" spans="1:13" ht="16.5" thickTop="1" thickBot="1">
      <c r="A280">
        <v>2014</v>
      </c>
      <c r="B280" s="2">
        <v>79</v>
      </c>
      <c r="C280" s="3"/>
      <c r="D280" s="4" t="s">
        <v>92</v>
      </c>
      <c r="E280" s="2">
        <v>23</v>
      </c>
      <c r="F280" s="2">
        <v>0</v>
      </c>
      <c r="G280" s="2">
        <v>0</v>
      </c>
      <c r="H280" s="2">
        <v>4</v>
      </c>
      <c r="I280" s="2">
        <f t="shared" si="8"/>
        <v>19</v>
      </c>
      <c r="J280" s="15">
        <v>2.17</v>
      </c>
      <c r="K280" s="2">
        <v>900</v>
      </c>
      <c r="L280">
        <f>SUMIFS('Wins by Year'!E:E,'Wins by Year'!A:A,Recruits!A280,'Wins by Year'!C:C,Recruits!D280)</f>
        <v>2</v>
      </c>
      <c r="M280" s="13">
        <f t="shared" si="9"/>
        <v>2.3166666666666669</v>
      </c>
    </row>
    <row r="281" spans="1:13" ht="31.5" thickTop="1" thickBot="1">
      <c r="A281">
        <v>2014</v>
      </c>
      <c r="B281" s="2">
        <v>79</v>
      </c>
      <c r="C281" s="3"/>
      <c r="D281" s="4" t="s">
        <v>87</v>
      </c>
      <c r="E281" s="2">
        <v>24</v>
      </c>
      <c r="F281" s="2">
        <v>0</v>
      </c>
      <c r="G281" s="2">
        <v>0</v>
      </c>
      <c r="H281" s="2">
        <v>7</v>
      </c>
      <c r="I281" s="2">
        <f t="shared" si="8"/>
        <v>17</v>
      </c>
      <c r="J281" s="15">
        <v>2.29</v>
      </c>
      <c r="K281" s="2">
        <v>900</v>
      </c>
      <c r="L281">
        <f>SUMIFS('Wins by Year'!E:E,'Wins by Year'!A:A,Recruits!A281,'Wins by Year'!C:C,Recruits!D281)</f>
        <v>8</v>
      </c>
      <c r="M281" s="13">
        <f t="shared" si="9"/>
        <v>2.2966666666666664</v>
      </c>
    </row>
    <row r="282" spans="1:13" ht="46.5" thickTop="1" thickBot="1">
      <c r="A282">
        <v>2014</v>
      </c>
      <c r="B282" s="2">
        <v>81</v>
      </c>
      <c r="C282" s="3"/>
      <c r="D282" s="4" t="s">
        <v>86</v>
      </c>
      <c r="E282" s="2">
        <v>23</v>
      </c>
      <c r="F282" s="2">
        <v>0</v>
      </c>
      <c r="G282" s="2">
        <v>0</v>
      </c>
      <c r="H282" s="2">
        <v>3</v>
      </c>
      <c r="I282" s="2">
        <f t="shared" si="8"/>
        <v>20</v>
      </c>
      <c r="J282" s="15">
        <v>2.13</v>
      </c>
      <c r="K282" s="2">
        <v>885</v>
      </c>
      <c r="L282">
        <f>SUMIFS('Wins by Year'!E:E,'Wins by Year'!A:A,Recruits!A282,'Wins by Year'!C:C,Recruits!D282)</f>
        <v>6</v>
      </c>
      <c r="M282" s="13">
        <f t="shared" si="9"/>
        <v>1.4533333333333331</v>
      </c>
    </row>
    <row r="283" spans="1:13" ht="16.5" thickTop="1" thickBot="1">
      <c r="A283">
        <v>2014</v>
      </c>
      <c r="B283" s="2">
        <v>82</v>
      </c>
      <c r="C283" s="3"/>
      <c r="D283" s="4" t="s">
        <v>91</v>
      </c>
      <c r="E283" s="2">
        <v>22</v>
      </c>
      <c r="F283" s="2">
        <v>0</v>
      </c>
      <c r="G283" s="2">
        <v>0</v>
      </c>
      <c r="H283" s="2">
        <v>5</v>
      </c>
      <c r="I283" s="2">
        <f t="shared" si="8"/>
        <v>17</v>
      </c>
      <c r="J283" s="15">
        <v>2.23</v>
      </c>
      <c r="K283" s="2">
        <v>870</v>
      </c>
      <c r="L283">
        <f>SUMIFS('Wins by Year'!E:E,'Wins by Year'!A:A,Recruits!A283,'Wins by Year'!C:C,Recruits!D283)</f>
        <v>3</v>
      </c>
      <c r="M283" s="13">
        <f t="shared" si="9"/>
        <v>2.25</v>
      </c>
    </row>
    <row r="284" spans="1:13" ht="31.5" thickTop="1" thickBot="1">
      <c r="A284">
        <v>2014</v>
      </c>
      <c r="B284" s="2">
        <v>83</v>
      </c>
      <c r="C284" s="3"/>
      <c r="D284" s="4" t="s">
        <v>119</v>
      </c>
      <c r="E284" s="2">
        <v>25</v>
      </c>
      <c r="F284" s="2">
        <v>0</v>
      </c>
      <c r="G284" s="2">
        <v>0</v>
      </c>
      <c r="H284" s="2">
        <v>0</v>
      </c>
      <c r="I284" s="2">
        <f t="shared" si="8"/>
        <v>25</v>
      </c>
      <c r="J284" s="15">
        <v>2</v>
      </c>
      <c r="K284" s="2">
        <v>855</v>
      </c>
      <c r="L284">
        <f>SUMIFS('Wins by Year'!E:E,'Wins by Year'!A:A,Recruits!A284,'Wins by Year'!C:C,Recruits!D284)</f>
        <v>4</v>
      </c>
      <c r="M284" s="13">
        <f t="shared" si="9"/>
        <v>1.5533333333333335</v>
      </c>
    </row>
    <row r="285" spans="1:13" ht="31.5" thickTop="1" thickBot="1">
      <c r="A285">
        <v>2014</v>
      </c>
      <c r="B285" s="2">
        <v>83</v>
      </c>
      <c r="C285" s="3"/>
      <c r="D285" s="4" t="s">
        <v>89</v>
      </c>
      <c r="E285" s="2">
        <v>25</v>
      </c>
      <c r="F285" s="2">
        <v>0</v>
      </c>
      <c r="G285" s="2">
        <v>0</v>
      </c>
      <c r="H285" s="2">
        <v>3</v>
      </c>
      <c r="I285" s="2">
        <f t="shared" si="8"/>
        <v>22</v>
      </c>
      <c r="J285" s="15">
        <v>1.8</v>
      </c>
      <c r="K285" s="2">
        <v>855</v>
      </c>
      <c r="L285">
        <f>SUMIFS('Wins by Year'!E:E,'Wins by Year'!A:A,Recruits!A285,'Wins by Year'!C:C,Recruits!D285)</f>
        <v>9</v>
      </c>
      <c r="M285" s="13">
        <f t="shared" si="9"/>
        <v>1.3466666666666667</v>
      </c>
    </row>
    <row r="286" spans="1:13" ht="16.5" thickTop="1" thickBot="1">
      <c r="A286">
        <v>2014</v>
      </c>
      <c r="B286" s="2">
        <v>83</v>
      </c>
      <c r="C286" s="3"/>
      <c r="D286" s="4" t="s">
        <v>64</v>
      </c>
      <c r="E286" s="2">
        <v>22</v>
      </c>
      <c r="F286" s="2">
        <v>0</v>
      </c>
      <c r="G286" s="2">
        <v>0</v>
      </c>
      <c r="H286" s="2">
        <v>4</v>
      </c>
      <c r="I286" s="2">
        <f t="shared" si="8"/>
        <v>18</v>
      </c>
      <c r="J286" s="15">
        <v>2</v>
      </c>
      <c r="K286" s="2">
        <v>855</v>
      </c>
      <c r="L286">
        <f>SUMIFS('Wins by Year'!E:E,'Wins by Year'!A:A,Recruits!A286,'Wins by Year'!C:C,Recruits!D286)</f>
        <v>10</v>
      </c>
      <c r="M286" s="13">
        <f t="shared" si="9"/>
        <v>2.1533333333333333</v>
      </c>
    </row>
    <row r="287" spans="1:13" ht="25.5" thickTop="1" thickBot="1">
      <c r="A287">
        <v>2014</v>
      </c>
      <c r="B287" s="2">
        <v>83</v>
      </c>
      <c r="C287" s="3"/>
      <c r="D287" s="2" t="s">
        <v>112</v>
      </c>
      <c r="E287" s="2">
        <v>35</v>
      </c>
      <c r="F287" s="2">
        <v>0</v>
      </c>
      <c r="G287" s="2">
        <v>0</v>
      </c>
      <c r="H287" s="2">
        <v>3</v>
      </c>
      <c r="I287" s="2">
        <f t="shared" si="8"/>
        <v>32</v>
      </c>
      <c r="J287" s="15">
        <v>2.09</v>
      </c>
      <c r="K287" s="2">
        <v>855</v>
      </c>
      <c r="L287">
        <f>SUMIFS('Wins by Year'!E:E,'Wins by Year'!A:A,Recruits!A287,'Wins by Year'!C:C,Recruits!D287)</f>
        <v>11</v>
      </c>
      <c r="M287" s="13">
        <f t="shared" si="9"/>
        <v>0.69666666666666666</v>
      </c>
    </row>
    <row r="288" spans="1:13" ht="31.5" thickTop="1" thickBot="1">
      <c r="A288">
        <v>2014</v>
      </c>
      <c r="B288" s="2">
        <v>83</v>
      </c>
      <c r="C288" s="3"/>
      <c r="D288" s="4" t="s">
        <v>80</v>
      </c>
      <c r="E288" s="2">
        <v>28</v>
      </c>
      <c r="F288" s="2">
        <v>0</v>
      </c>
      <c r="G288" s="2">
        <v>0</v>
      </c>
      <c r="H288" s="2">
        <v>2</v>
      </c>
      <c r="I288" s="2">
        <f t="shared" si="8"/>
        <v>26</v>
      </c>
      <c r="J288" s="15">
        <v>1.79</v>
      </c>
      <c r="K288" s="2">
        <v>855</v>
      </c>
      <c r="L288">
        <f>SUMIFS('Wins by Year'!E:E,'Wins by Year'!A:A,Recruits!A288,'Wins by Year'!C:C,Recruits!D288)</f>
        <v>3</v>
      </c>
      <c r="M288" s="13">
        <f t="shared" si="9"/>
        <v>2.1766666666666667</v>
      </c>
    </row>
    <row r="289" spans="1:13" ht="31.5" thickTop="1" thickBot="1">
      <c r="A289">
        <v>2014</v>
      </c>
      <c r="B289" s="2">
        <v>88</v>
      </c>
      <c r="C289" s="3"/>
      <c r="D289" s="4" t="s">
        <v>88</v>
      </c>
      <c r="E289" s="2">
        <v>24</v>
      </c>
      <c r="F289" s="2">
        <v>0</v>
      </c>
      <c r="G289" s="2">
        <v>0</v>
      </c>
      <c r="H289" s="2">
        <v>3</v>
      </c>
      <c r="I289" s="2">
        <f t="shared" si="8"/>
        <v>21</v>
      </c>
      <c r="J289" s="15">
        <v>2.13</v>
      </c>
      <c r="K289" s="2">
        <v>840</v>
      </c>
      <c r="L289">
        <f>SUMIFS('Wins by Year'!E:E,'Wins by Year'!A:A,Recruits!A289,'Wins by Year'!C:C,Recruits!D289)</f>
        <v>7</v>
      </c>
      <c r="M289" s="13">
        <f t="shared" si="9"/>
        <v>1.5666666666666664</v>
      </c>
    </row>
    <row r="290" spans="1:13" ht="31.5" thickTop="1" thickBot="1">
      <c r="A290">
        <v>2014</v>
      </c>
      <c r="B290" s="2">
        <v>89</v>
      </c>
      <c r="C290" s="3"/>
      <c r="D290" s="4" t="s">
        <v>83</v>
      </c>
      <c r="E290" s="2">
        <v>21</v>
      </c>
      <c r="F290" s="2">
        <v>0</v>
      </c>
      <c r="G290" s="2">
        <v>0</v>
      </c>
      <c r="H290" s="2">
        <v>4</v>
      </c>
      <c r="I290" s="2">
        <f t="shared" si="8"/>
        <v>17</v>
      </c>
      <c r="J290" s="15">
        <v>2.19</v>
      </c>
      <c r="K290" s="2">
        <v>825</v>
      </c>
      <c r="L290">
        <f>SUMIFS('Wins by Year'!E:E,'Wins by Year'!A:A,Recruits!A290,'Wins by Year'!C:C,Recruits!D290)</f>
        <v>3</v>
      </c>
      <c r="M290" s="13">
        <f t="shared" si="9"/>
        <v>1.4433333333333334</v>
      </c>
    </row>
    <row r="291" spans="1:13" ht="31.5" thickTop="1" thickBot="1">
      <c r="A291">
        <v>2014</v>
      </c>
      <c r="B291" s="2">
        <v>90</v>
      </c>
      <c r="C291" s="3"/>
      <c r="D291" s="4" t="s">
        <v>118</v>
      </c>
      <c r="E291" s="2">
        <v>27</v>
      </c>
      <c r="F291" s="2">
        <v>0</v>
      </c>
      <c r="G291" s="2">
        <v>0</v>
      </c>
      <c r="H291" s="2">
        <v>2</v>
      </c>
      <c r="I291" s="2">
        <f t="shared" si="8"/>
        <v>25</v>
      </c>
      <c r="J291" s="15">
        <v>1.78</v>
      </c>
      <c r="K291" s="2">
        <v>795</v>
      </c>
      <c r="L291">
        <f>SUMIFS('Wins by Year'!E:E,'Wins by Year'!A:A,Recruits!A291,'Wins by Year'!C:C,Recruits!D291)</f>
        <v>7</v>
      </c>
      <c r="M291" s="13">
        <f t="shared" si="9"/>
        <v>0.59333333333333338</v>
      </c>
    </row>
    <row r="292" spans="1:13" ht="16.5" thickTop="1" thickBot="1">
      <c r="A292">
        <v>2014</v>
      </c>
      <c r="B292" s="2">
        <v>90</v>
      </c>
      <c r="C292" s="3"/>
      <c r="D292" s="4" t="s">
        <v>122</v>
      </c>
      <c r="E292" s="2">
        <v>29</v>
      </c>
      <c r="F292" s="2">
        <v>0</v>
      </c>
      <c r="G292" s="2">
        <v>0</v>
      </c>
      <c r="H292" s="2">
        <v>3</v>
      </c>
      <c r="I292" s="2">
        <f t="shared" si="8"/>
        <v>26</v>
      </c>
      <c r="J292" s="15">
        <v>2.0299999999999998</v>
      </c>
      <c r="K292" s="2">
        <v>795</v>
      </c>
      <c r="L292">
        <f>SUMIFS('Wins by Year'!E:E,'Wins by Year'!A:A,Recruits!A292,'Wins by Year'!C:C,Recruits!D292)</f>
        <v>7</v>
      </c>
      <c r="M292" s="13">
        <f t="shared" si="9"/>
        <v>2.1233333333333335</v>
      </c>
    </row>
    <row r="293" spans="1:13" ht="16.5" thickTop="1" thickBot="1">
      <c r="A293">
        <v>2014</v>
      </c>
      <c r="B293" s="2">
        <v>92</v>
      </c>
      <c r="C293" s="3"/>
      <c r="D293" s="4" t="s">
        <v>123</v>
      </c>
      <c r="E293" s="2">
        <v>23</v>
      </c>
      <c r="F293" s="2">
        <v>0</v>
      </c>
      <c r="G293" s="2">
        <v>0</v>
      </c>
      <c r="H293" s="2">
        <v>4</v>
      </c>
      <c r="I293" s="2">
        <f t="shared" si="8"/>
        <v>19</v>
      </c>
      <c r="J293" s="15">
        <v>2.09</v>
      </c>
      <c r="K293" s="2">
        <v>780</v>
      </c>
      <c r="L293">
        <f>SUMIFS('Wins by Year'!E:E,'Wins by Year'!A:A,Recruits!A293,'Wins by Year'!C:C,Recruits!D293)</f>
        <v>4</v>
      </c>
      <c r="M293" s="13">
        <f t="shared" si="9"/>
        <v>2.0699999999999998</v>
      </c>
    </row>
    <row r="294" spans="1:13" ht="16.5" thickTop="1" thickBot="1">
      <c r="A294">
        <v>2014</v>
      </c>
      <c r="B294" s="2">
        <v>92</v>
      </c>
      <c r="C294" s="3"/>
      <c r="D294" s="4" t="s">
        <v>98</v>
      </c>
      <c r="E294" s="2">
        <v>24</v>
      </c>
      <c r="F294" s="2">
        <v>0</v>
      </c>
      <c r="G294" s="2">
        <v>0</v>
      </c>
      <c r="H294" s="2">
        <v>3</v>
      </c>
      <c r="I294" s="2">
        <f t="shared" si="8"/>
        <v>21</v>
      </c>
      <c r="J294" s="15">
        <v>2.04</v>
      </c>
      <c r="K294" s="2">
        <v>780</v>
      </c>
      <c r="L294">
        <f>SUMIFS('Wins by Year'!E:E,'Wins by Year'!A:A,Recruits!A294,'Wins by Year'!C:C,Recruits!D294)</f>
        <v>9</v>
      </c>
      <c r="M294" s="13">
        <f t="shared" si="9"/>
        <v>2.2400000000000002</v>
      </c>
    </row>
    <row r="295" spans="1:13" ht="16.5" thickTop="1" thickBot="1">
      <c r="A295">
        <v>2014</v>
      </c>
      <c r="B295" s="2">
        <v>94</v>
      </c>
      <c r="C295" s="3"/>
      <c r="D295" s="4" t="s">
        <v>124</v>
      </c>
      <c r="E295" s="2">
        <v>19</v>
      </c>
      <c r="F295" s="2">
        <v>0</v>
      </c>
      <c r="G295" s="2">
        <v>0</v>
      </c>
      <c r="H295" s="2">
        <v>2</v>
      </c>
      <c r="I295" s="2">
        <f t="shared" si="8"/>
        <v>17</v>
      </c>
      <c r="J295" s="15">
        <v>2.11</v>
      </c>
      <c r="K295" s="2">
        <v>750</v>
      </c>
      <c r="L295">
        <f>SUMIFS('Wins by Year'!E:E,'Wins by Year'!A:A,Recruits!A295,'Wins by Year'!C:C,Recruits!D295)</f>
        <v>8</v>
      </c>
      <c r="M295" s="13">
        <f t="shared" si="9"/>
        <v>2.23</v>
      </c>
    </row>
    <row r="296" spans="1:13" ht="31.5" thickTop="1" thickBot="1">
      <c r="A296">
        <v>2014</v>
      </c>
      <c r="B296" s="2">
        <v>94</v>
      </c>
      <c r="C296" s="3"/>
      <c r="D296" s="4" t="s">
        <v>75</v>
      </c>
      <c r="E296" s="2">
        <v>24</v>
      </c>
      <c r="F296" s="2">
        <v>0</v>
      </c>
      <c r="G296" s="2">
        <v>0</v>
      </c>
      <c r="H296" s="2">
        <v>3</v>
      </c>
      <c r="I296" s="2">
        <f t="shared" si="8"/>
        <v>21</v>
      </c>
      <c r="J296" s="15">
        <v>1.96</v>
      </c>
      <c r="K296" s="2">
        <v>750</v>
      </c>
      <c r="L296">
        <f>SUMIFS('Wins by Year'!E:E,'Wins by Year'!A:A,Recruits!A296,'Wins by Year'!C:C,Recruits!D296)</f>
        <v>1</v>
      </c>
      <c r="M296" s="13">
        <f t="shared" si="9"/>
        <v>2.2733333333333334</v>
      </c>
    </row>
    <row r="297" spans="1:13" ht="16.5" thickTop="1" thickBot="1">
      <c r="A297">
        <v>2014</v>
      </c>
      <c r="B297" s="2">
        <v>96</v>
      </c>
      <c r="C297" s="3"/>
      <c r="D297" s="4" t="s">
        <v>94</v>
      </c>
      <c r="E297" s="2">
        <v>26</v>
      </c>
      <c r="F297" s="2">
        <v>0</v>
      </c>
      <c r="G297" s="2">
        <v>0</v>
      </c>
      <c r="H297" s="2">
        <v>1</v>
      </c>
      <c r="I297" s="2">
        <f t="shared" si="8"/>
        <v>25</v>
      </c>
      <c r="J297" s="15">
        <v>2.04</v>
      </c>
      <c r="K297" s="2">
        <v>735</v>
      </c>
      <c r="L297">
        <f>SUMIFS('Wins by Year'!E:E,'Wins by Year'!A:A,Recruits!A297,'Wins by Year'!C:C,Recruits!D297)</f>
        <v>7</v>
      </c>
      <c r="M297" s="13">
        <f t="shared" si="9"/>
        <v>2.2233333333333332</v>
      </c>
    </row>
    <row r="298" spans="1:13" ht="16.5" thickTop="1" thickBot="1">
      <c r="A298">
        <v>2014</v>
      </c>
      <c r="B298" s="2">
        <v>97</v>
      </c>
      <c r="C298" s="3"/>
      <c r="D298" s="4" t="s">
        <v>115</v>
      </c>
      <c r="E298" s="2">
        <v>18</v>
      </c>
      <c r="F298" s="2">
        <v>0</v>
      </c>
      <c r="G298" s="2">
        <v>0</v>
      </c>
      <c r="H298" s="2">
        <v>4</v>
      </c>
      <c r="I298" s="2">
        <f t="shared" si="8"/>
        <v>14</v>
      </c>
      <c r="J298" s="15">
        <v>2.2200000000000002</v>
      </c>
      <c r="K298" s="2">
        <v>720</v>
      </c>
      <c r="L298">
        <f>SUMIFS('Wins by Year'!E:E,'Wins by Year'!A:A,Recruits!A298,'Wins by Year'!C:C,Recruits!D298)</f>
        <v>4</v>
      </c>
      <c r="M298" s="13">
        <f t="shared" si="9"/>
        <v>0.7400000000000001</v>
      </c>
    </row>
    <row r="299" spans="1:13" ht="16.5" thickTop="1" thickBot="1">
      <c r="A299">
        <v>2014</v>
      </c>
      <c r="B299" s="2">
        <v>97</v>
      </c>
      <c r="C299" s="3"/>
      <c r="D299" s="2" t="s">
        <v>111</v>
      </c>
      <c r="E299" s="2">
        <v>22</v>
      </c>
      <c r="F299" s="2">
        <v>0</v>
      </c>
      <c r="G299" s="2">
        <v>0</v>
      </c>
      <c r="H299" s="2">
        <v>5</v>
      </c>
      <c r="I299" s="2">
        <f t="shared" si="8"/>
        <v>17</v>
      </c>
      <c r="J299" s="15">
        <v>2.0499999999999998</v>
      </c>
      <c r="K299" s="2">
        <v>720</v>
      </c>
      <c r="L299">
        <f>SUMIFS('Wins by Year'!E:E,'Wins by Year'!A:A,Recruits!A299,'Wins by Year'!C:C,Recruits!D299)</f>
        <v>3</v>
      </c>
      <c r="M299" s="13">
        <f t="shared" si="9"/>
        <v>0.68333333333333324</v>
      </c>
    </row>
    <row r="300" spans="1:13" ht="16.5" thickTop="1" thickBot="1">
      <c r="A300">
        <v>2014</v>
      </c>
      <c r="B300" s="2">
        <v>99</v>
      </c>
      <c r="C300" s="3"/>
      <c r="D300" s="2" t="s">
        <v>125</v>
      </c>
      <c r="E300" s="2">
        <v>19</v>
      </c>
      <c r="F300" s="2">
        <v>0</v>
      </c>
      <c r="G300" s="2">
        <v>0</v>
      </c>
      <c r="H300" s="2">
        <v>0</v>
      </c>
      <c r="I300" s="2">
        <f t="shared" si="8"/>
        <v>19</v>
      </c>
      <c r="J300" s="15">
        <v>2</v>
      </c>
      <c r="K300" s="2">
        <v>705</v>
      </c>
      <c r="L300">
        <f>SUMIFS('Wins by Year'!E:E,'Wins by Year'!A:A,Recruits!A300,'Wins by Year'!C:C,Recruits!D300)</f>
        <v>5</v>
      </c>
      <c r="M300" s="13">
        <f t="shared" si="9"/>
        <v>0.66666666666666663</v>
      </c>
    </row>
    <row r="301" spans="1:13" ht="16.5" thickTop="1" thickBot="1">
      <c r="A301">
        <v>2014</v>
      </c>
      <c r="B301" s="2">
        <v>99</v>
      </c>
      <c r="C301" s="3"/>
      <c r="D301" s="2" t="s">
        <v>126</v>
      </c>
      <c r="E301" s="2">
        <v>22</v>
      </c>
      <c r="F301" s="2">
        <v>0</v>
      </c>
      <c r="G301" s="2">
        <v>0</v>
      </c>
      <c r="H301" s="2">
        <v>2</v>
      </c>
      <c r="I301" s="2">
        <f t="shared" si="8"/>
        <v>20</v>
      </c>
      <c r="J301" s="15">
        <v>2.09</v>
      </c>
      <c r="K301" s="2">
        <v>705</v>
      </c>
      <c r="L301">
        <f>SUMIFS('Wins by Year'!E:E,'Wins by Year'!A:A,Recruits!A301,'Wins by Year'!C:C,Recruits!D301)</f>
        <v>1</v>
      </c>
      <c r="M301" s="13">
        <f t="shared" si="9"/>
        <v>0.69666666666666666</v>
      </c>
    </row>
    <row r="302" spans="1:13" ht="16.5" thickTop="1" thickBot="1">
      <c r="A302">
        <v>2013</v>
      </c>
      <c r="B302" s="2">
        <v>1</v>
      </c>
      <c r="C302" s="3"/>
      <c r="D302" s="4" t="s">
        <v>1</v>
      </c>
      <c r="E302" s="2">
        <v>25</v>
      </c>
      <c r="F302" s="2">
        <v>4</v>
      </c>
      <c r="G302" s="2">
        <v>13</v>
      </c>
      <c r="H302" s="2">
        <v>8</v>
      </c>
      <c r="I302" s="2">
        <f t="shared" si="8"/>
        <v>0</v>
      </c>
      <c r="J302" s="15">
        <v>3.84</v>
      </c>
      <c r="K302" s="2">
        <v>3166</v>
      </c>
      <c r="L302">
        <f>SUMIFS('Wins by Year'!E:E,'Wins by Year'!A:A,Recruits!A302,'Wins by Year'!C:C,Recruits!D302)</f>
        <v>11</v>
      </c>
      <c r="M302" s="13">
        <f t="shared" si="9"/>
        <v>3.8266666666666667</v>
      </c>
    </row>
    <row r="303" spans="1:13" ht="16.5" thickTop="1" thickBot="1">
      <c r="A303">
        <v>2013</v>
      </c>
      <c r="B303" s="2">
        <v>2</v>
      </c>
      <c r="C303" s="3"/>
      <c r="D303" s="4" t="s">
        <v>3</v>
      </c>
      <c r="E303" s="2">
        <v>24</v>
      </c>
      <c r="F303" s="2">
        <v>2</v>
      </c>
      <c r="G303" s="2">
        <v>16</v>
      </c>
      <c r="H303" s="2">
        <v>6</v>
      </c>
      <c r="I303" s="2">
        <f t="shared" si="8"/>
        <v>0</v>
      </c>
      <c r="J303" s="15">
        <v>3.83</v>
      </c>
      <c r="K303" s="2">
        <v>2903</v>
      </c>
      <c r="L303">
        <f>SUMIFS('Wins by Year'!E:E,'Wins by Year'!A:A,Recruits!A303,'Wins by Year'!C:C,Recruits!D303)</f>
        <v>12</v>
      </c>
      <c r="M303" s="13">
        <f t="shared" si="9"/>
        <v>3.6566666666666667</v>
      </c>
    </row>
    <row r="304" spans="1:13" ht="16.5" thickTop="1" thickBot="1">
      <c r="A304">
        <v>2013</v>
      </c>
      <c r="B304" s="2">
        <v>3</v>
      </c>
      <c r="C304" s="3"/>
      <c r="D304" s="4" t="s">
        <v>13</v>
      </c>
      <c r="E304" s="2">
        <v>24</v>
      </c>
      <c r="F304" s="2">
        <v>4</v>
      </c>
      <c r="G304" s="2">
        <v>14</v>
      </c>
      <c r="H304" s="2">
        <v>6</v>
      </c>
      <c r="I304" s="2">
        <f t="shared" si="8"/>
        <v>0</v>
      </c>
      <c r="J304" s="15">
        <v>3.92</v>
      </c>
      <c r="K304" s="2">
        <v>2893</v>
      </c>
      <c r="L304">
        <f>SUMIFS('Wins by Year'!E:E,'Wins by Year'!A:A,Recruits!A304,'Wins by Year'!C:C,Recruits!D304)</f>
        <v>9</v>
      </c>
      <c r="M304" s="13">
        <f t="shared" si="9"/>
        <v>3.6433333333333331</v>
      </c>
    </row>
    <row r="305" spans="1:13" ht="16.5" thickTop="1" thickBot="1">
      <c r="A305">
        <v>2013</v>
      </c>
      <c r="B305" s="2">
        <v>4</v>
      </c>
      <c r="C305" s="3"/>
      <c r="D305" s="4" t="s">
        <v>14</v>
      </c>
      <c r="E305" s="2">
        <v>29</v>
      </c>
      <c r="F305" s="2">
        <v>2</v>
      </c>
      <c r="G305" s="2">
        <v>14</v>
      </c>
      <c r="H305" s="2">
        <v>12</v>
      </c>
      <c r="I305" s="2">
        <f t="shared" si="8"/>
        <v>1</v>
      </c>
      <c r="J305" s="15">
        <v>3.59</v>
      </c>
      <c r="K305" s="2">
        <v>2792</v>
      </c>
      <c r="L305">
        <f>SUMIFS('Wins by Year'!E:E,'Wins by Year'!A:A,Recruits!A305,'Wins by Year'!C:C,Recruits!D305)</f>
        <v>4</v>
      </c>
      <c r="M305" s="13">
        <f t="shared" si="9"/>
        <v>3.6166666666666667</v>
      </c>
    </row>
    <row r="306" spans="1:13" ht="16.5" thickTop="1" thickBot="1">
      <c r="A306">
        <v>2013</v>
      </c>
      <c r="B306" s="2">
        <v>5</v>
      </c>
      <c r="C306" s="3"/>
      <c r="D306" s="4" t="s">
        <v>4</v>
      </c>
      <c r="E306" s="2">
        <v>27</v>
      </c>
      <c r="F306" s="2">
        <v>1</v>
      </c>
      <c r="G306" s="2">
        <v>16</v>
      </c>
      <c r="H306" s="2">
        <v>9</v>
      </c>
      <c r="I306" s="2">
        <f t="shared" si="8"/>
        <v>1</v>
      </c>
      <c r="J306" s="15">
        <v>3.63</v>
      </c>
      <c r="K306" s="2">
        <v>2661</v>
      </c>
      <c r="L306">
        <f>SUMIFS('Wins by Year'!E:E,'Wins by Year'!A:A,Recruits!A306,'Wins by Year'!C:C,Recruits!D306)</f>
        <v>7</v>
      </c>
      <c r="M306" s="13">
        <f t="shared" si="9"/>
        <v>3.44</v>
      </c>
    </row>
    <row r="307" spans="1:13" ht="16.5" thickTop="1" thickBot="1">
      <c r="A307">
        <v>2013</v>
      </c>
      <c r="B307" s="2">
        <v>6</v>
      </c>
      <c r="C307" s="3"/>
      <c r="D307" s="4" t="s">
        <v>5</v>
      </c>
      <c r="E307" s="2">
        <v>26</v>
      </c>
      <c r="F307" s="2">
        <v>2</v>
      </c>
      <c r="G307" s="2">
        <v>15</v>
      </c>
      <c r="H307" s="2">
        <v>9</v>
      </c>
      <c r="I307" s="2">
        <f t="shared" si="8"/>
        <v>0</v>
      </c>
      <c r="J307" s="15">
        <v>3.73</v>
      </c>
      <c r="K307" s="2">
        <v>2643</v>
      </c>
      <c r="L307">
        <f>SUMIFS('Wins by Year'!E:E,'Wins by Year'!A:A,Recruits!A307,'Wins by Year'!C:C,Recruits!D307)</f>
        <v>10</v>
      </c>
      <c r="M307" s="13">
        <f t="shared" si="9"/>
        <v>3.5333333333333332</v>
      </c>
    </row>
    <row r="308" spans="1:13" ht="16.5" thickTop="1" thickBot="1">
      <c r="A308">
        <v>2013</v>
      </c>
      <c r="B308" s="2">
        <v>7</v>
      </c>
      <c r="C308" s="3"/>
      <c r="D308" s="4" t="s">
        <v>8</v>
      </c>
      <c r="E308" s="2">
        <v>27</v>
      </c>
      <c r="F308" s="2">
        <v>3</v>
      </c>
      <c r="G308" s="2">
        <v>9</v>
      </c>
      <c r="H308" s="2">
        <v>15</v>
      </c>
      <c r="I308" s="2">
        <f t="shared" si="8"/>
        <v>0</v>
      </c>
      <c r="J308" s="15">
        <v>3.56</v>
      </c>
      <c r="K308" s="2">
        <v>2496</v>
      </c>
      <c r="L308">
        <f>SUMIFS('Wins by Year'!E:E,'Wins by Year'!A:A,Recruits!A308,'Wins by Year'!C:C,Recruits!D308)</f>
        <v>8</v>
      </c>
      <c r="M308" s="13">
        <f t="shared" si="9"/>
        <v>3.2033333333333331</v>
      </c>
    </row>
    <row r="309" spans="1:13" ht="16.5" thickTop="1" thickBot="1">
      <c r="A309">
        <v>2013</v>
      </c>
      <c r="B309" s="2">
        <v>8</v>
      </c>
      <c r="C309" s="3"/>
      <c r="D309" s="4" t="s">
        <v>10</v>
      </c>
      <c r="E309" s="2">
        <v>25</v>
      </c>
      <c r="F309" s="2">
        <v>0</v>
      </c>
      <c r="G309" s="2">
        <v>18</v>
      </c>
      <c r="H309" s="2">
        <v>6</v>
      </c>
      <c r="I309" s="2">
        <f t="shared" si="8"/>
        <v>1</v>
      </c>
      <c r="J309" s="15">
        <v>3.68</v>
      </c>
      <c r="K309" s="2">
        <v>2399</v>
      </c>
      <c r="L309">
        <f>SUMIFS('Wins by Year'!E:E,'Wins by Year'!A:A,Recruits!A309,'Wins by Year'!C:C,Recruits!D309)</f>
        <v>10</v>
      </c>
      <c r="M309" s="13">
        <f t="shared" si="9"/>
        <v>3.2566666666666664</v>
      </c>
    </row>
    <row r="310" spans="1:13" ht="16.5" thickTop="1" thickBot="1">
      <c r="A310">
        <v>2013</v>
      </c>
      <c r="B310" s="2">
        <v>9</v>
      </c>
      <c r="C310" s="3"/>
      <c r="D310" s="4" t="s">
        <v>9</v>
      </c>
      <c r="E310" s="2">
        <v>24</v>
      </c>
      <c r="F310" s="2">
        <v>2</v>
      </c>
      <c r="G310" s="2">
        <v>9</v>
      </c>
      <c r="H310" s="2">
        <v>13</v>
      </c>
      <c r="I310" s="2">
        <f t="shared" si="8"/>
        <v>0</v>
      </c>
      <c r="J310" s="15">
        <v>3.54</v>
      </c>
      <c r="K310" s="2">
        <v>2384</v>
      </c>
      <c r="L310">
        <f>SUMIFS('Wins by Year'!E:E,'Wins by Year'!A:A,Recruits!A310,'Wins by Year'!C:C,Recruits!D310)</f>
        <v>12</v>
      </c>
      <c r="M310" s="13">
        <f t="shared" si="9"/>
        <v>3.5966666666666662</v>
      </c>
    </row>
    <row r="311" spans="1:13" ht="16.5" thickTop="1" thickBot="1">
      <c r="A311">
        <v>2013</v>
      </c>
      <c r="B311" s="2">
        <v>10</v>
      </c>
      <c r="C311" s="3"/>
      <c r="D311" s="4" t="s">
        <v>2</v>
      </c>
      <c r="E311" s="2">
        <v>21</v>
      </c>
      <c r="F311" s="2">
        <v>2</v>
      </c>
      <c r="G311" s="2">
        <v>9</v>
      </c>
      <c r="H311" s="2">
        <v>9</v>
      </c>
      <c r="I311" s="2">
        <f t="shared" si="8"/>
        <v>1</v>
      </c>
      <c r="J311" s="15">
        <v>3.57</v>
      </c>
      <c r="K311" s="2">
        <v>2352</v>
      </c>
      <c r="L311">
        <f>SUMIFS('Wins by Year'!E:E,'Wins by Year'!A:A,Recruits!A311,'Wins by Year'!C:C,Recruits!D311)</f>
        <v>14</v>
      </c>
      <c r="M311" s="13">
        <f t="shared" si="9"/>
        <v>3.6366666666666667</v>
      </c>
    </row>
    <row r="312" spans="1:13" ht="16.5" thickTop="1" thickBot="1">
      <c r="A312">
        <v>2013</v>
      </c>
      <c r="B312" s="2">
        <v>11</v>
      </c>
      <c r="C312" s="3"/>
      <c r="D312" s="4" t="s">
        <v>17</v>
      </c>
      <c r="E312" s="2">
        <v>31</v>
      </c>
      <c r="F312" s="2">
        <v>0</v>
      </c>
      <c r="G312" s="2">
        <v>15</v>
      </c>
      <c r="H312" s="2">
        <v>15</v>
      </c>
      <c r="I312" s="2">
        <f t="shared" si="8"/>
        <v>1</v>
      </c>
      <c r="J312" s="15">
        <v>3.45</v>
      </c>
      <c r="K312" s="2">
        <v>2332</v>
      </c>
      <c r="L312">
        <f>SUMIFS('Wins by Year'!E:E,'Wins by Year'!A:A,Recruits!A312,'Wins by Year'!C:C,Recruits!D312)</f>
        <v>9</v>
      </c>
      <c r="M312" s="13">
        <f t="shared" si="9"/>
        <v>3.2733333333333334</v>
      </c>
    </row>
    <row r="313" spans="1:13" ht="16.5" thickTop="1" thickBot="1">
      <c r="A313">
        <v>2013</v>
      </c>
      <c r="B313" s="2">
        <v>12</v>
      </c>
      <c r="C313" s="3"/>
      <c r="D313" s="4" t="s">
        <v>11</v>
      </c>
      <c r="E313" s="2">
        <v>33</v>
      </c>
      <c r="F313" s="2">
        <v>0</v>
      </c>
      <c r="G313" s="2">
        <v>16</v>
      </c>
      <c r="H313" s="2">
        <v>17</v>
      </c>
      <c r="I313" s="2">
        <f t="shared" si="8"/>
        <v>0</v>
      </c>
      <c r="J313" s="15">
        <v>3.48</v>
      </c>
      <c r="K313" s="2">
        <v>2226</v>
      </c>
      <c r="L313">
        <f>SUMIFS('Wins by Year'!E:E,'Wins by Year'!A:A,Recruits!A313,'Wins by Year'!C:C,Recruits!D313)</f>
        <v>8</v>
      </c>
      <c r="M313" s="13">
        <f t="shared" si="9"/>
        <v>3.5100000000000002</v>
      </c>
    </row>
    <row r="314" spans="1:13" ht="16.5" thickTop="1" thickBot="1">
      <c r="A314">
        <v>2013</v>
      </c>
      <c r="B314" s="2">
        <v>13</v>
      </c>
      <c r="C314" s="3"/>
      <c r="D314" s="4" t="s">
        <v>12</v>
      </c>
      <c r="E314" s="2">
        <v>12</v>
      </c>
      <c r="F314" s="2">
        <v>5</v>
      </c>
      <c r="G314" s="2">
        <v>7</v>
      </c>
      <c r="H314" s="2">
        <v>0</v>
      </c>
      <c r="I314" s="2">
        <f t="shared" si="8"/>
        <v>0</v>
      </c>
      <c r="J314" s="15">
        <v>4.42</v>
      </c>
      <c r="K314" s="2">
        <v>2193</v>
      </c>
      <c r="L314">
        <f>SUMIFS('Wins by Year'!E:E,'Wins by Year'!A:A,Recruits!A314,'Wins by Year'!C:C,Recruits!D314)</f>
        <v>10</v>
      </c>
      <c r="M314" s="13">
        <f t="shared" si="9"/>
        <v>3.9000000000000004</v>
      </c>
    </row>
    <row r="315" spans="1:13" ht="16.5" thickTop="1" thickBot="1">
      <c r="A315">
        <v>2013</v>
      </c>
      <c r="B315" s="2">
        <v>14</v>
      </c>
      <c r="C315" s="3"/>
      <c r="D315" s="4" t="s">
        <v>6</v>
      </c>
      <c r="E315" s="2">
        <v>23</v>
      </c>
      <c r="F315" s="2">
        <v>0</v>
      </c>
      <c r="G315" s="2">
        <v>10</v>
      </c>
      <c r="H315" s="2">
        <v>10</v>
      </c>
      <c r="I315" s="2">
        <f t="shared" si="8"/>
        <v>3</v>
      </c>
      <c r="J315" s="15">
        <v>3.3</v>
      </c>
      <c r="K315" s="2">
        <v>2131</v>
      </c>
      <c r="L315">
        <f>SUMIFS('Wins by Year'!E:E,'Wins by Year'!A:A,Recruits!A315,'Wins by Year'!C:C,Recruits!D315)</f>
        <v>11</v>
      </c>
      <c r="M315" s="13">
        <f t="shared" si="9"/>
        <v>3.3633333333333333</v>
      </c>
    </row>
    <row r="316" spans="1:13" ht="16.5" thickTop="1" thickBot="1">
      <c r="A316">
        <v>2013</v>
      </c>
      <c r="B316" s="2">
        <v>15</v>
      </c>
      <c r="C316" s="3"/>
      <c r="D316" s="4" t="s">
        <v>16</v>
      </c>
      <c r="E316" s="2">
        <v>25</v>
      </c>
      <c r="F316" s="2">
        <v>0</v>
      </c>
      <c r="G316" s="2">
        <v>7</v>
      </c>
      <c r="H316" s="2">
        <v>14</v>
      </c>
      <c r="I316" s="2">
        <f t="shared" si="8"/>
        <v>4</v>
      </c>
      <c r="J316" s="15">
        <v>3.04</v>
      </c>
      <c r="K316" s="2">
        <v>2068</v>
      </c>
      <c r="L316">
        <f>SUMIFS('Wins by Year'!E:E,'Wins by Year'!A:A,Recruits!A316,'Wins by Year'!C:C,Recruits!D316)</f>
        <v>11</v>
      </c>
      <c r="M316" s="13">
        <f t="shared" si="9"/>
        <v>3.39</v>
      </c>
    </row>
    <row r="317" spans="1:13" ht="31.5" thickTop="1" thickBot="1">
      <c r="A317">
        <v>2013</v>
      </c>
      <c r="B317" s="2">
        <v>16</v>
      </c>
      <c r="C317" s="3"/>
      <c r="D317" s="4" t="s">
        <v>27</v>
      </c>
      <c r="E317" s="2">
        <v>21</v>
      </c>
      <c r="F317" s="2">
        <v>0</v>
      </c>
      <c r="G317" s="2">
        <v>8</v>
      </c>
      <c r="H317" s="2">
        <v>13</v>
      </c>
      <c r="I317" s="2">
        <f t="shared" si="8"/>
        <v>0</v>
      </c>
      <c r="J317" s="15">
        <v>3.38</v>
      </c>
      <c r="K317" s="2">
        <v>1962</v>
      </c>
      <c r="L317">
        <f>SUMIFS('Wins by Year'!E:E,'Wins by Year'!A:A,Recruits!A317,'Wins by Year'!C:C,Recruits!D317)</f>
        <v>11</v>
      </c>
      <c r="M317" s="13">
        <f t="shared" si="9"/>
        <v>3.2900000000000005</v>
      </c>
    </row>
    <row r="318" spans="1:13" ht="16.5" thickTop="1" thickBot="1">
      <c r="A318">
        <v>2013</v>
      </c>
      <c r="B318" s="2">
        <v>17</v>
      </c>
      <c r="C318" s="3"/>
      <c r="D318" s="4" t="s">
        <v>26</v>
      </c>
      <c r="E318" s="2">
        <v>25</v>
      </c>
      <c r="F318" s="2">
        <v>0</v>
      </c>
      <c r="G318" s="2">
        <v>5</v>
      </c>
      <c r="H318" s="2">
        <v>19</v>
      </c>
      <c r="I318" s="2">
        <f t="shared" si="8"/>
        <v>1</v>
      </c>
      <c r="J318" s="15">
        <v>3.16</v>
      </c>
      <c r="K318" s="2">
        <v>1921</v>
      </c>
      <c r="L318">
        <f>SUMIFS('Wins by Year'!E:E,'Wins by Year'!A:A,Recruits!A318,'Wins by Year'!C:C,Recruits!D318)</f>
        <v>9</v>
      </c>
      <c r="M318" s="13">
        <f t="shared" si="9"/>
        <v>3.3200000000000003</v>
      </c>
    </row>
    <row r="319" spans="1:13" ht="16.5" thickTop="1" thickBot="1">
      <c r="A319">
        <v>2013</v>
      </c>
      <c r="B319" s="2">
        <v>18</v>
      </c>
      <c r="C319" s="3"/>
      <c r="D319" s="4" t="s">
        <v>37</v>
      </c>
      <c r="E319" s="2">
        <v>22</v>
      </c>
      <c r="F319" s="2">
        <v>0</v>
      </c>
      <c r="G319" s="2">
        <v>7</v>
      </c>
      <c r="H319" s="2">
        <v>15</v>
      </c>
      <c r="I319" s="2">
        <f t="shared" si="8"/>
        <v>0</v>
      </c>
      <c r="J319" s="15">
        <v>3.32</v>
      </c>
      <c r="K319" s="2">
        <v>1906</v>
      </c>
      <c r="L319">
        <f>SUMIFS('Wins by Year'!E:E,'Wins by Year'!A:A,Recruits!A319,'Wins by Year'!C:C,Recruits!D319)</f>
        <v>9</v>
      </c>
      <c r="M319" s="13">
        <f t="shared" si="9"/>
        <v>3.1633333333333336</v>
      </c>
    </row>
    <row r="320" spans="1:13" ht="16.5" thickTop="1" thickBot="1">
      <c r="A320">
        <v>2013</v>
      </c>
      <c r="B320" s="2">
        <v>19</v>
      </c>
      <c r="C320" s="3"/>
      <c r="D320" s="4" t="s">
        <v>21</v>
      </c>
      <c r="E320" s="2">
        <v>19</v>
      </c>
      <c r="F320" s="2">
        <v>0</v>
      </c>
      <c r="G320" s="2">
        <v>9</v>
      </c>
      <c r="H320" s="2">
        <v>8</v>
      </c>
      <c r="I320" s="2">
        <f t="shared" si="8"/>
        <v>2</v>
      </c>
      <c r="J320" s="15">
        <v>3.37</v>
      </c>
      <c r="K320" s="2">
        <v>1883</v>
      </c>
      <c r="L320">
        <f>SUMIFS('Wins by Year'!E:E,'Wins by Year'!A:A,Recruits!A320,'Wins by Year'!C:C,Recruits!D320)</f>
        <v>9</v>
      </c>
      <c r="M320" s="13">
        <f t="shared" si="9"/>
        <v>3.1366666666666667</v>
      </c>
    </row>
    <row r="321" spans="1:13" ht="16.5" thickTop="1" thickBot="1">
      <c r="A321">
        <v>2013</v>
      </c>
      <c r="B321" s="2">
        <v>20</v>
      </c>
      <c r="C321" s="3"/>
      <c r="D321" s="4" t="s">
        <v>54</v>
      </c>
      <c r="E321" s="2">
        <v>26</v>
      </c>
      <c r="F321" s="2">
        <v>0</v>
      </c>
      <c r="G321" s="2">
        <v>5</v>
      </c>
      <c r="H321" s="2">
        <v>20</v>
      </c>
      <c r="I321" s="2">
        <f t="shared" si="8"/>
        <v>1</v>
      </c>
      <c r="J321" s="15">
        <v>3.15</v>
      </c>
      <c r="K321" s="2">
        <v>1870</v>
      </c>
      <c r="L321">
        <f>SUMIFS('Wins by Year'!E:E,'Wins by Year'!A:A,Recruits!A321,'Wins by Year'!C:C,Recruits!D321)</f>
        <v>9</v>
      </c>
      <c r="M321" s="13">
        <f t="shared" si="9"/>
        <v>3</v>
      </c>
    </row>
    <row r="322" spans="1:13" ht="16.5" thickTop="1" thickBot="1">
      <c r="A322">
        <v>2013</v>
      </c>
      <c r="B322" s="2">
        <v>21</v>
      </c>
      <c r="C322" s="3"/>
      <c r="D322" s="4" t="s">
        <v>15</v>
      </c>
      <c r="E322" s="2">
        <v>22</v>
      </c>
      <c r="F322" s="2">
        <v>0</v>
      </c>
      <c r="G322" s="2">
        <v>5</v>
      </c>
      <c r="H322" s="2">
        <v>16</v>
      </c>
      <c r="I322" s="2">
        <f t="shared" si="8"/>
        <v>1</v>
      </c>
      <c r="J322" s="15">
        <v>3.18</v>
      </c>
      <c r="K322" s="2">
        <v>1820</v>
      </c>
      <c r="L322">
        <f>SUMIFS('Wins by Year'!E:E,'Wins by Year'!A:A,Recruits!A322,'Wins by Year'!C:C,Recruits!D322)</f>
        <v>5</v>
      </c>
      <c r="M322" s="13">
        <f t="shared" si="9"/>
        <v>3.3333333333333335</v>
      </c>
    </row>
    <row r="323" spans="1:13" ht="16.5" thickTop="1" thickBot="1">
      <c r="A323">
        <v>2013</v>
      </c>
      <c r="B323" s="2">
        <v>22</v>
      </c>
      <c r="C323" s="3"/>
      <c r="D323" s="4" t="s">
        <v>28</v>
      </c>
      <c r="E323" s="2">
        <v>19</v>
      </c>
      <c r="F323" s="2">
        <v>1</v>
      </c>
      <c r="G323" s="2">
        <v>7</v>
      </c>
      <c r="H323" s="2">
        <v>7</v>
      </c>
      <c r="I323" s="2">
        <f t="shared" ref="I323:I386" si="10">E323-F323-G323-H323</f>
        <v>4</v>
      </c>
      <c r="J323" s="15">
        <v>3.26</v>
      </c>
      <c r="K323" s="2">
        <v>1778</v>
      </c>
      <c r="L323">
        <f>SUMIFS('Wins by Year'!E:E,'Wins by Year'!A:A,Recruits!A323,'Wins by Year'!C:C,Recruits!D323)</f>
        <v>11</v>
      </c>
      <c r="M323" s="13">
        <f t="shared" ref="M323:M386" si="11">(SUMIFS(J:J,A:A,A323,D:D,D323)+SUMIFS(J:J,A:A,(A323-1),D:D,D323)+SUMIFS(J:J,A:A,(A323-2),D:D,D323))/3</f>
        <v>3.4033333333333329</v>
      </c>
    </row>
    <row r="324" spans="1:13" ht="16.5" thickTop="1" thickBot="1">
      <c r="A324">
        <v>2013</v>
      </c>
      <c r="B324" s="2">
        <v>23</v>
      </c>
      <c r="C324" s="3"/>
      <c r="D324" s="4" t="s">
        <v>43</v>
      </c>
      <c r="E324" s="2">
        <v>19</v>
      </c>
      <c r="F324" s="2">
        <v>1</v>
      </c>
      <c r="G324" s="2">
        <v>3</v>
      </c>
      <c r="H324" s="2">
        <v>15</v>
      </c>
      <c r="I324" s="2">
        <f t="shared" si="10"/>
        <v>0</v>
      </c>
      <c r="J324" s="15">
        <v>3.26</v>
      </c>
      <c r="K324" s="2">
        <v>1758</v>
      </c>
      <c r="L324">
        <f>SUMIFS('Wins by Year'!E:E,'Wins by Year'!A:A,Recruits!A324,'Wins by Year'!C:C,Recruits!D324)</f>
        <v>8</v>
      </c>
      <c r="M324" s="13">
        <f t="shared" si="11"/>
        <v>3.1633333333333327</v>
      </c>
    </row>
    <row r="325" spans="1:13" ht="16.5" thickTop="1" thickBot="1">
      <c r="A325">
        <v>2013</v>
      </c>
      <c r="B325" s="2">
        <v>24</v>
      </c>
      <c r="C325" s="3"/>
      <c r="D325" s="4" t="s">
        <v>7</v>
      </c>
      <c r="E325" s="2">
        <v>15</v>
      </c>
      <c r="F325" s="2">
        <v>0</v>
      </c>
      <c r="G325" s="2">
        <v>9</v>
      </c>
      <c r="H325" s="2">
        <v>6</v>
      </c>
      <c r="I325" s="2">
        <f t="shared" si="10"/>
        <v>0</v>
      </c>
      <c r="J325" s="15">
        <v>3.6</v>
      </c>
      <c r="K325" s="2">
        <v>1737</v>
      </c>
      <c r="L325">
        <f>SUMIFS('Wins by Year'!E:E,'Wins by Year'!A:A,Recruits!A325,'Wins by Year'!C:C,Recruits!D325)</f>
        <v>8</v>
      </c>
      <c r="M325" s="13">
        <f t="shared" si="11"/>
        <v>3.67</v>
      </c>
    </row>
    <row r="326" spans="1:13" ht="31.5" thickTop="1" thickBot="1">
      <c r="A326">
        <v>2013</v>
      </c>
      <c r="B326" s="2">
        <v>25</v>
      </c>
      <c r="C326" s="3"/>
      <c r="D326" s="4" t="s">
        <v>25</v>
      </c>
      <c r="E326" s="2">
        <v>21</v>
      </c>
      <c r="F326" s="2">
        <v>1</v>
      </c>
      <c r="G326" s="2">
        <v>2</v>
      </c>
      <c r="H326" s="2">
        <v>16</v>
      </c>
      <c r="I326" s="2">
        <f t="shared" si="10"/>
        <v>2</v>
      </c>
      <c r="J326" s="15">
        <v>3.1</v>
      </c>
      <c r="K326" s="2">
        <v>1712</v>
      </c>
      <c r="L326">
        <f>SUMIFS('Wins by Year'!E:E,'Wins by Year'!A:A,Recruits!A326,'Wins by Year'!C:C,Recruits!D326)</f>
        <v>7</v>
      </c>
      <c r="M326" s="13">
        <f t="shared" si="11"/>
        <v>3.0633333333333339</v>
      </c>
    </row>
    <row r="327" spans="1:13" ht="16.5" thickTop="1" thickBot="1">
      <c r="A327">
        <v>2013</v>
      </c>
      <c r="B327" s="2">
        <v>26</v>
      </c>
      <c r="C327" s="3"/>
      <c r="D327" s="4" t="s">
        <v>32</v>
      </c>
      <c r="E327" s="2">
        <v>23</v>
      </c>
      <c r="F327" s="2">
        <v>0</v>
      </c>
      <c r="G327" s="2">
        <v>4</v>
      </c>
      <c r="H327" s="2">
        <v>14</v>
      </c>
      <c r="I327" s="2">
        <f t="shared" si="10"/>
        <v>5</v>
      </c>
      <c r="J327" s="15">
        <v>2.96</v>
      </c>
      <c r="K327" s="2">
        <v>1691</v>
      </c>
      <c r="L327">
        <f>SUMIFS('Wins by Year'!E:E,'Wins by Year'!A:A,Recruits!A327,'Wins by Year'!C:C,Recruits!D327)</f>
        <v>3</v>
      </c>
      <c r="M327" s="13">
        <f t="shared" si="11"/>
        <v>3.02</v>
      </c>
    </row>
    <row r="328" spans="1:13" ht="16.5" thickTop="1" thickBot="1">
      <c r="A328">
        <v>2013</v>
      </c>
      <c r="B328" s="2">
        <v>27</v>
      </c>
      <c r="C328" s="3"/>
      <c r="D328" s="4" t="s">
        <v>38</v>
      </c>
      <c r="E328" s="2">
        <v>26</v>
      </c>
      <c r="F328" s="2">
        <v>0</v>
      </c>
      <c r="G328" s="2">
        <v>2</v>
      </c>
      <c r="H328" s="2">
        <v>20</v>
      </c>
      <c r="I328" s="2">
        <f t="shared" si="10"/>
        <v>4</v>
      </c>
      <c r="J328" s="15">
        <v>2.85</v>
      </c>
      <c r="K328" s="2">
        <v>1662</v>
      </c>
      <c r="L328">
        <f>SUMIFS('Wins by Year'!E:E,'Wins by Year'!A:A,Recruits!A328,'Wins by Year'!C:C,Recruits!D328)</f>
        <v>4</v>
      </c>
      <c r="M328" s="13">
        <f t="shared" si="11"/>
        <v>2.9</v>
      </c>
    </row>
    <row r="329" spans="1:13" ht="16.5" thickTop="1" thickBot="1">
      <c r="A329">
        <v>2013</v>
      </c>
      <c r="B329" s="2">
        <v>28</v>
      </c>
      <c r="C329" s="3"/>
      <c r="D329" s="4" t="s">
        <v>61</v>
      </c>
      <c r="E329" s="2">
        <v>21</v>
      </c>
      <c r="F329" s="2">
        <v>1</v>
      </c>
      <c r="G329" s="2">
        <v>2</v>
      </c>
      <c r="H329" s="2">
        <v>14</v>
      </c>
      <c r="I329" s="2">
        <f t="shared" si="10"/>
        <v>4</v>
      </c>
      <c r="J329" s="15">
        <v>3</v>
      </c>
      <c r="K329" s="2">
        <v>1645</v>
      </c>
      <c r="L329">
        <f>SUMIFS('Wins by Year'!E:E,'Wins by Year'!A:A,Recruits!A329,'Wins by Year'!C:C,Recruits!D329)</f>
        <v>2</v>
      </c>
      <c r="M329" s="13">
        <f t="shared" si="11"/>
        <v>2.9500000000000006</v>
      </c>
    </row>
    <row r="330" spans="1:13" ht="16.5" thickTop="1" thickBot="1">
      <c r="A330">
        <v>2013</v>
      </c>
      <c r="B330" s="2">
        <v>29</v>
      </c>
      <c r="C330" s="3"/>
      <c r="D330" s="4" t="s">
        <v>29</v>
      </c>
      <c r="E330" s="2">
        <v>23</v>
      </c>
      <c r="F330" s="2">
        <v>0</v>
      </c>
      <c r="G330" s="2">
        <v>3</v>
      </c>
      <c r="H330" s="2">
        <v>17</v>
      </c>
      <c r="I330" s="2">
        <f t="shared" si="10"/>
        <v>3</v>
      </c>
      <c r="J330" s="15">
        <v>2.91</v>
      </c>
      <c r="K330" s="2">
        <v>1641</v>
      </c>
      <c r="L330">
        <f>SUMIFS('Wins by Year'!E:E,'Wins by Year'!A:A,Recruits!A330,'Wins by Year'!C:C,Recruits!D330)</f>
        <v>2</v>
      </c>
      <c r="M330" s="13">
        <f t="shared" si="11"/>
        <v>2.8766666666666665</v>
      </c>
    </row>
    <row r="331" spans="1:13" ht="16.5" thickTop="1" thickBot="1">
      <c r="A331">
        <v>2013</v>
      </c>
      <c r="B331" s="2">
        <v>30</v>
      </c>
      <c r="C331" s="3"/>
      <c r="D331" s="4" t="s">
        <v>20</v>
      </c>
      <c r="E331" s="2">
        <v>23</v>
      </c>
      <c r="F331" s="2">
        <v>0</v>
      </c>
      <c r="G331" s="2">
        <v>2</v>
      </c>
      <c r="H331" s="2">
        <v>17</v>
      </c>
      <c r="I331" s="2">
        <f t="shared" si="10"/>
        <v>4</v>
      </c>
      <c r="J331" s="15">
        <v>2.83</v>
      </c>
      <c r="K331" s="2">
        <v>1620</v>
      </c>
      <c r="L331">
        <f>SUMIFS('Wins by Year'!E:E,'Wins by Year'!A:A,Recruits!A331,'Wins by Year'!C:C,Recruits!D331)</f>
        <v>4</v>
      </c>
      <c r="M331" s="13">
        <f t="shared" si="11"/>
        <v>2.9866666666666668</v>
      </c>
    </row>
    <row r="332" spans="1:13" ht="16.5" thickTop="1" thickBot="1">
      <c r="A332">
        <v>2013</v>
      </c>
      <c r="B332" s="2">
        <v>31</v>
      </c>
      <c r="C332" s="3"/>
      <c r="D332" s="4" t="s">
        <v>56</v>
      </c>
      <c r="E332" s="2">
        <v>22</v>
      </c>
      <c r="F332" s="2">
        <v>0</v>
      </c>
      <c r="G332" s="2">
        <v>3</v>
      </c>
      <c r="H332" s="2">
        <v>15</v>
      </c>
      <c r="I332" s="2">
        <f t="shared" si="10"/>
        <v>4</v>
      </c>
      <c r="J332" s="15">
        <v>2.95</v>
      </c>
      <c r="K332" s="2">
        <v>1618</v>
      </c>
      <c r="L332">
        <f>SUMIFS('Wins by Year'!E:E,'Wins by Year'!A:A,Recruits!A332,'Wins by Year'!C:C,Recruits!D332)</f>
        <v>11</v>
      </c>
      <c r="M332" s="13">
        <f t="shared" si="11"/>
        <v>2.9</v>
      </c>
    </row>
    <row r="333" spans="1:13" ht="16.5" thickTop="1" thickBot="1">
      <c r="A333">
        <v>2013</v>
      </c>
      <c r="B333" s="2">
        <v>32</v>
      </c>
      <c r="C333" s="3"/>
      <c r="D333" s="4" t="s">
        <v>22</v>
      </c>
      <c r="E333" s="2">
        <v>26</v>
      </c>
      <c r="F333" s="2">
        <v>0</v>
      </c>
      <c r="G333" s="2">
        <v>3</v>
      </c>
      <c r="H333" s="2">
        <v>19</v>
      </c>
      <c r="I333" s="2">
        <f t="shared" si="10"/>
        <v>4</v>
      </c>
      <c r="J333" s="15">
        <v>2.96</v>
      </c>
      <c r="K333" s="2">
        <v>1600</v>
      </c>
      <c r="L333">
        <f>SUMIFS('Wins by Year'!E:E,'Wins by Year'!A:A,Recruits!A333,'Wins by Year'!C:C,Recruits!D333)</f>
        <v>1</v>
      </c>
      <c r="M333" s="13">
        <f t="shared" si="11"/>
        <v>3.1733333333333333</v>
      </c>
    </row>
    <row r="334" spans="1:13" ht="16.5" thickTop="1" thickBot="1">
      <c r="A334">
        <v>2013</v>
      </c>
      <c r="B334" s="2">
        <v>33</v>
      </c>
      <c r="C334" s="3"/>
      <c r="D334" s="4" t="s">
        <v>39</v>
      </c>
      <c r="E334" s="2">
        <v>22</v>
      </c>
      <c r="F334" s="2">
        <v>1</v>
      </c>
      <c r="G334" s="2">
        <v>4</v>
      </c>
      <c r="H334" s="2">
        <v>10</v>
      </c>
      <c r="I334" s="2">
        <f t="shared" si="10"/>
        <v>7</v>
      </c>
      <c r="J334" s="15">
        <v>2.95</v>
      </c>
      <c r="K334" s="2">
        <v>1589</v>
      </c>
      <c r="L334">
        <f>SUMIFS('Wins by Year'!E:E,'Wins by Year'!A:A,Recruits!A334,'Wins by Year'!C:C,Recruits!D334)</f>
        <v>7</v>
      </c>
      <c r="M334" s="13">
        <f t="shared" si="11"/>
        <v>2.8533333333333335</v>
      </c>
    </row>
    <row r="335" spans="1:13" ht="16.5" thickTop="1" thickBot="1">
      <c r="A335">
        <v>2013</v>
      </c>
      <c r="B335" s="2">
        <v>34</v>
      </c>
      <c r="C335" s="3"/>
      <c r="D335" s="4" t="s">
        <v>30</v>
      </c>
      <c r="E335" s="2">
        <v>25</v>
      </c>
      <c r="F335" s="2">
        <v>0</v>
      </c>
      <c r="G335" s="2">
        <v>3</v>
      </c>
      <c r="H335" s="2">
        <v>18</v>
      </c>
      <c r="I335" s="2">
        <f t="shared" si="10"/>
        <v>4</v>
      </c>
      <c r="J335" s="15">
        <v>2.88</v>
      </c>
      <c r="K335" s="2">
        <v>1582</v>
      </c>
      <c r="L335">
        <f>SUMIFS('Wins by Year'!E:E,'Wins by Year'!A:A,Recruits!A335,'Wins by Year'!C:C,Recruits!D335)</f>
        <v>10</v>
      </c>
      <c r="M335" s="13">
        <f t="shared" si="11"/>
        <v>2.7666666666666671</v>
      </c>
    </row>
    <row r="336" spans="1:13" ht="16.5" thickTop="1" thickBot="1">
      <c r="A336">
        <v>2013</v>
      </c>
      <c r="B336" s="2">
        <v>35</v>
      </c>
      <c r="C336" s="3"/>
      <c r="D336" s="4" t="s">
        <v>31</v>
      </c>
      <c r="E336" s="2">
        <v>27</v>
      </c>
      <c r="F336" s="2">
        <v>1</v>
      </c>
      <c r="G336" s="2">
        <v>2</v>
      </c>
      <c r="H336" s="2">
        <v>15</v>
      </c>
      <c r="I336" s="2">
        <f t="shared" si="10"/>
        <v>9</v>
      </c>
      <c r="J336" s="15">
        <v>2.81</v>
      </c>
      <c r="K336" s="2">
        <v>1568</v>
      </c>
      <c r="L336">
        <f>SUMIFS('Wins by Year'!E:E,'Wins by Year'!A:A,Recruits!A336,'Wins by Year'!C:C,Recruits!D336)</f>
        <v>7</v>
      </c>
      <c r="M336" s="13">
        <f t="shared" si="11"/>
        <v>2.8699999999999997</v>
      </c>
    </row>
    <row r="337" spans="1:13" ht="31.5" thickTop="1" thickBot="1">
      <c r="A337">
        <v>2013</v>
      </c>
      <c r="B337" s="2">
        <v>36</v>
      </c>
      <c r="C337" s="3"/>
      <c r="D337" s="4" t="s">
        <v>48</v>
      </c>
      <c r="E337" s="2">
        <v>24</v>
      </c>
      <c r="F337" s="2">
        <v>0</v>
      </c>
      <c r="G337" s="2">
        <v>3</v>
      </c>
      <c r="H337" s="2">
        <v>17</v>
      </c>
      <c r="I337" s="2">
        <f t="shared" si="10"/>
        <v>4</v>
      </c>
      <c r="J337" s="15">
        <v>2.88</v>
      </c>
      <c r="K337" s="2">
        <v>1564</v>
      </c>
      <c r="L337">
        <f>SUMIFS('Wins by Year'!E:E,'Wins by Year'!A:A,Recruits!A337,'Wins by Year'!C:C,Recruits!D337)</f>
        <v>10</v>
      </c>
      <c r="M337" s="13">
        <f t="shared" si="11"/>
        <v>2.9333333333333336</v>
      </c>
    </row>
    <row r="338" spans="1:13" ht="16.5" thickTop="1" thickBot="1">
      <c r="A338">
        <v>2013</v>
      </c>
      <c r="B338" s="2">
        <v>37</v>
      </c>
      <c r="C338" s="3"/>
      <c r="D338" s="4" t="s">
        <v>45</v>
      </c>
      <c r="E338" s="2">
        <v>25</v>
      </c>
      <c r="F338" s="2">
        <v>0</v>
      </c>
      <c r="G338" s="2">
        <v>2</v>
      </c>
      <c r="H338" s="2">
        <v>18</v>
      </c>
      <c r="I338" s="2">
        <f t="shared" si="10"/>
        <v>5</v>
      </c>
      <c r="J338" s="15">
        <v>2.88</v>
      </c>
      <c r="K338" s="2">
        <v>1548</v>
      </c>
      <c r="L338">
        <f>SUMIFS('Wins by Year'!E:E,'Wins by Year'!A:A,Recruits!A338,'Wins by Year'!C:C,Recruits!D338)</f>
        <v>8</v>
      </c>
      <c r="M338" s="13">
        <f t="shared" si="11"/>
        <v>2.8566666666666669</v>
      </c>
    </row>
    <row r="339" spans="1:13" ht="16.5" thickTop="1" thickBot="1">
      <c r="A339">
        <v>2013</v>
      </c>
      <c r="B339" s="2">
        <v>38</v>
      </c>
      <c r="C339" s="3"/>
      <c r="D339" s="4" t="s">
        <v>40</v>
      </c>
      <c r="E339" s="2">
        <v>25</v>
      </c>
      <c r="F339" s="2">
        <v>0</v>
      </c>
      <c r="G339" s="2">
        <v>1</v>
      </c>
      <c r="H339" s="2">
        <v>21</v>
      </c>
      <c r="I339" s="2">
        <f t="shared" si="10"/>
        <v>3</v>
      </c>
      <c r="J339" s="15">
        <v>2.92</v>
      </c>
      <c r="K339" s="2">
        <v>1500</v>
      </c>
      <c r="L339">
        <f>SUMIFS('Wins by Year'!E:E,'Wins by Year'!A:A,Recruits!A339,'Wins by Year'!C:C,Recruits!D339)</f>
        <v>7</v>
      </c>
      <c r="M339" s="13">
        <f t="shared" si="11"/>
        <v>2.8233333333333337</v>
      </c>
    </row>
    <row r="340" spans="1:13" ht="31.5" thickTop="1" thickBot="1">
      <c r="A340">
        <v>2013</v>
      </c>
      <c r="B340" s="2">
        <v>39</v>
      </c>
      <c r="C340" s="3"/>
      <c r="D340" s="4" t="s">
        <v>24</v>
      </c>
      <c r="E340" s="2">
        <v>18</v>
      </c>
      <c r="F340" s="2">
        <v>0</v>
      </c>
      <c r="G340" s="2">
        <v>2</v>
      </c>
      <c r="H340" s="2">
        <v>15</v>
      </c>
      <c r="I340" s="2">
        <f t="shared" si="10"/>
        <v>1</v>
      </c>
      <c r="J340" s="15">
        <v>3.06</v>
      </c>
      <c r="K340" s="2">
        <v>1475</v>
      </c>
      <c r="L340">
        <f>SUMIFS('Wins by Year'!E:E,'Wins by Year'!A:A,Recruits!A340,'Wins by Year'!C:C,Recruits!D340)</f>
        <v>7</v>
      </c>
      <c r="M340" s="13">
        <f t="shared" si="11"/>
        <v>3.1033333333333331</v>
      </c>
    </row>
    <row r="341" spans="1:13" ht="16.5" thickTop="1" thickBot="1">
      <c r="A341">
        <v>2013</v>
      </c>
      <c r="B341" s="2">
        <v>40</v>
      </c>
      <c r="C341" s="3"/>
      <c r="D341" s="4" t="s">
        <v>46</v>
      </c>
      <c r="E341" s="2">
        <v>21</v>
      </c>
      <c r="F341" s="2">
        <v>0</v>
      </c>
      <c r="G341" s="2">
        <v>1</v>
      </c>
      <c r="H341" s="2">
        <v>18</v>
      </c>
      <c r="I341" s="2">
        <f t="shared" si="10"/>
        <v>2</v>
      </c>
      <c r="J341" s="15">
        <v>2.95</v>
      </c>
      <c r="K341" s="2">
        <v>1462</v>
      </c>
      <c r="L341">
        <f>SUMIFS('Wins by Year'!E:E,'Wins by Year'!A:A,Recruits!A341,'Wins by Year'!C:C,Recruits!D341)</f>
        <v>12</v>
      </c>
      <c r="M341" s="13">
        <f t="shared" si="11"/>
        <v>3.0400000000000005</v>
      </c>
    </row>
    <row r="342" spans="1:13" ht="16.5" thickTop="1" thickBot="1">
      <c r="A342">
        <v>2013</v>
      </c>
      <c r="B342" s="2">
        <v>41</v>
      </c>
      <c r="C342" s="3"/>
      <c r="D342" s="4" t="s">
        <v>36</v>
      </c>
      <c r="E342" s="2">
        <v>18</v>
      </c>
      <c r="F342" s="2">
        <v>0</v>
      </c>
      <c r="G342" s="2">
        <v>2</v>
      </c>
      <c r="H342" s="2">
        <v>14</v>
      </c>
      <c r="I342" s="2">
        <f t="shared" si="10"/>
        <v>2</v>
      </c>
      <c r="J342" s="15">
        <v>3</v>
      </c>
      <c r="K342" s="2">
        <v>1460</v>
      </c>
      <c r="L342">
        <f>SUMIFS('Wins by Year'!E:E,'Wins by Year'!A:A,Recruits!A342,'Wins by Year'!C:C,Recruits!D342)</f>
        <v>12</v>
      </c>
      <c r="M342" s="13">
        <f t="shared" si="11"/>
        <v>3.0466666666666669</v>
      </c>
    </row>
    <row r="343" spans="1:13" ht="16.5" thickTop="1" thickBot="1">
      <c r="A343">
        <v>2013</v>
      </c>
      <c r="B343" s="2">
        <v>42</v>
      </c>
      <c r="C343" s="3"/>
      <c r="D343" s="4" t="s">
        <v>23</v>
      </c>
      <c r="E343" s="2">
        <v>16</v>
      </c>
      <c r="F343" s="2">
        <v>1</v>
      </c>
      <c r="G343" s="2">
        <v>3</v>
      </c>
      <c r="H343" s="2">
        <v>8</v>
      </c>
      <c r="I343" s="2">
        <f t="shared" si="10"/>
        <v>4</v>
      </c>
      <c r="J343" s="15">
        <v>3.06</v>
      </c>
      <c r="K343" s="2">
        <v>1456</v>
      </c>
      <c r="L343">
        <f>SUMIFS('Wins by Year'!E:E,'Wins by Year'!A:A,Recruits!A343,'Wins by Year'!C:C,Recruits!D343)</f>
        <v>7</v>
      </c>
      <c r="M343" s="13">
        <f t="shared" si="11"/>
        <v>2.9233333333333333</v>
      </c>
    </row>
    <row r="344" spans="1:13" ht="16.5" thickTop="1" thickBot="1">
      <c r="A344">
        <v>2013</v>
      </c>
      <c r="B344" s="2">
        <v>43</v>
      </c>
      <c r="C344" s="3"/>
      <c r="D344" s="4" t="s">
        <v>34</v>
      </c>
      <c r="E344" s="2">
        <v>23</v>
      </c>
      <c r="F344" s="2">
        <v>0</v>
      </c>
      <c r="G344" s="2">
        <v>1</v>
      </c>
      <c r="H344" s="2">
        <v>19</v>
      </c>
      <c r="I344" s="2">
        <f t="shared" si="10"/>
        <v>3</v>
      </c>
      <c r="J344" s="15">
        <v>2.83</v>
      </c>
      <c r="K344" s="2">
        <v>1455</v>
      </c>
      <c r="L344">
        <f>SUMIFS('Wins by Year'!E:E,'Wins by Year'!A:A,Recruits!A344,'Wins by Year'!C:C,Recruits!D344)</f>
        <v>5</v>
      </c>
      <c r="M344" s="13">
        <f t="shared" si="11"/>
        <v>2.9033333333333338</v>
      </c>
    </row>
    <row r="345" spans="1:13" ht="16.5" thickTop="1" thickBot="1">
      <c r="A345">
        <v>2013</v>
      </c>
      <c r="B345" s="2">
        <v>44</v>
      </c>
      <c r="C345" s="3"/>
      <c r="D345" s="4" t="s">
        <v>79</v>
      </c>
      <c r="E345" s="2">
        <v>22</v>
      </c>
      <c r="F345" s="2">
        <v>0</v>
      </c>
      <c r="G345" s="2">
        <v>1</v>
      </c>
      <c r="H345" s="2">
        <v>16</v>
      </c>
      <c r="I345" s="2">
        <f t="shared" si="10"/>
        <v>5</v>
      </c>
      <c r="J345" s="15">
        <v>2.82</v>
      </c>
      <c r="K345" s="2">
        <v>1452</v>
      </c>
      <c r="L345">
        <f>SUMIFS('Wins by Year'!E:E,'Wins by Year'!A:A,Recruits!A345,'Wins by Year'!C:C,Recruits!D345)</f>
        <v>6</v>
      </c>
      <c r="M345" s="13">
        <f t="shared" si="11"/>
        <v>3.0133333333333332</v>
      </c>
    </row>
    <row r="346" spans="1:13" ht="16.5" thickTop="1" thickBot="1">
      <c r="A346">
        <v>2013</v>
      </c>
      <c r="B346" s="2">
        <v>45</v>
      </c>
      <c r="C346" s="3"/>
      <c r="D346" s="4" t="s">
        <v>85</v>
      </c>
      <c r="E346" s="2">
        <v>24</v>
      </c>
      <c r="F346" s="2">
        <v>0</v>
      </c>
      <c r="G346" s="2">
        <v>2</v>
      </c>
      <c r="H346" s="2">
        <v>19</v>
      </c>
      <c r="I346" s="2">
        <f t="shared" si="10"/>
        <v>3</v>
      </c>
      <c r="J346" s="15">
        <v>2.96</v>
      </c>
      <c r="K346" s="2">
        <v>1440</v>
      </c>
      <c r="L346">
        <f>SUMIFS('Wins by Year'!E:E,'Wins by Year'!A:A,Recruits!A346,'Wins by Year'!C:C,Recruits!D346)</f>
        <v>3</v>
      </c>
      <c r="M346" s="13">
        <f t="shared" si="11"/>
        <v>2.8366666666666664</v>
      </c>
    </row>
    <row r="347" spans="1:13" ht="46.5" thickTop="1" thickBot="1">
      <c r="A347">
        <v>2013</v>
      </c>
      <c r="B347" s="2">
        <v>46</v>
      </c>
      <c r="C347" s="3"/>
      <c r="D347" s="4" t="s">
        <v>44</v>
      </c>
      <c r="E347" s="2">
        <v>23</v>
      </c>
      <c r="F347" s="2">
        <v>0</v>
      </c>
      <c r="G347" s="2">
        <v>0</v>
      </c>
      <c r="H347" s="2">
        <v>19</v>
      </c>
      <c r="I347" s="2">
        <f t="shared" si="10"/>
        <v>4</v>
      </c>
      <c r="J347" s="15">
        <v>2.83</v>
      </c>
      <c r="K347" s="2">
        <v>1425</v>
      </c>
      <c r="L347">
        <f>SUMIFS('Wins by Year'!E:E,'Wins by Year'!A:A,Recruits!A347,'Wins by Year'!C:C,Recruits!D347)</f>
        <v>3</v>
      </c>
      <c r="M347" s="13">
        <f t="shared" si="11"/>
        <v>2.7833333333333332</v>
      </c>
    </row>
    <row r="348" spans="1:13" ht="31.5" thickTop="1" thickBot="1">
      <c r="A348">
        <v>2013</v>
      </c>
      <c r="B348" s="2">
        <v>47</v>
      </c>
      <c r="C348" s="3"/>
      <c r="D348" s="4" t="s">
        <v>18</v>
      </c>
      <c r="E348" s="2">
        <v>17</v>
      </c>
      <c r="F348" s="2">
        <v>0</v>
      </c>
      <c r="G348" s="2">
        <v>3</v>
      </c>
      <c r="H348" s="2">
        <v>13</v>
      </c>
      <c r="I348" s="2">
        <f t="shared" si="10"/>
        <v>1</v>
      </c>
      <c r="J348" s="15">
        <v>3.12</v>
      </c>
      <c r="K348" s="2">
        <v>1418</v>
      </c>
      <c r="L348">
        <f>SUMIFS('Wins by Year'!E:E,'Wins by Year'!A:A,Recruits!A348,'Wins by Year'!C:C,Recruits!D348)</f>
        <v>13</v>
      </c>
      <c r="M348" s="13">
        <f t="shared" si="11"/>
        <v>2.9733333333333332</v>
      </c>
    </row>
    <row r="349" spans="1:13" ht="16.5" thickTop="1" thickBot="1">
      <c r="A349">
        <v>2013</v>
      </c>
      <c r="B349" s="2">
        <v>48</v>
      </c>
      <c r="C349" s="3"/>
      <c r="D349" s="4" t="s">
        <v>41</v>
      </c>
      <c r="E349" s="2">
        <v>26</v>
      </c>
      <c r="F349" s="2">
        <v>0</v>
      </c>
      <c r="G349" s="2">
        <v>0</v>
      </c>
      <c r="H349" s="2">
        <v>18</v>
      </c>
      <c r="I349" s="2">
        <f t="shared" si="10"/>
        <v>8</v>
      </c>
      <c r="J349" s="15">
        <v>2.69</v>
      </c>
      <c r="K349" s="2">
        <v>1410</v>
      </c>
      <c r="L349">
        <f>SUMIFS('Wins by Year'!E:E,'Wins by Year'!A:A,Recruits!A349,'Wins by Year'!C:C,Recruits!D349)</f>
        <v>8</v>
      </c>
      <c r="M349" s="13">
        <f t="shared" si="11"/>
        <v>2.7133333333333334</v>
      </c>
    </row>
    <row r="350" spans="1:13" ht="16.5" thickTop="1" thickBot="1">
      <c r="A350">
        <v>2013</v>
      </c>
      <c r="B350" s="2">
        <v>48</v>
      </c>
      <c r="C350" s="3"/>
      <c r="D350" s="4" t="s">
        <v>70</v>
      </c>
      <c r="E350" s="2">
        <v>24</v>
      </c>
      <c r="F350" s="2">
        <v>0</v>
      </c>
      <c r="G350" s="2">
        <v>2</v>
      </c>
      <c r="H350" s="2">
        <v>13</v>
      </c>
      <c r="I350" s="2">
        <f t="shared" si="10"/>
        <v>9</v>
      </c>
      <c r="J350" s="15">
        <v>2.63</v>
      </c>
      <c r="K350" s="2">
        <v>1410</v>
      </c>
      <c r="L350">
        <f>SUMIFS('Wins by Year'!E:E,'Wins by Year'!A:A,Recruits!A350,'Wins by Year'!C:C,Recruits!D350)</f>
        <v>4</v>
      </c>
      <c r="M350" s="13">
        <f t="shared" si="11"/>
        <v>2.7266666666666666</v>
      </c>
    </row>
    <row r="351" spans="1:13" ht="16.5" thickTop="1" thickBot="1">
      <c r="A351">
        <v>2013</v>
      </c>
      <c r="B351" s="2">
        <v>48</v>
      </c>
      <c r="C351" s="3"/>
      <c r="D351" s="4" t="s">
        <v>73</v>
      </c>
      <c r="E351" s="2">
        <v>24</v>
      </c>
      <c r="F351" s="2">
        <v>0</v>
      </c>
      <c r="G351" s="2">
        <v>2</v>
      </c>
      <c r="H351" s="2">
        <v>16</v>
      </c>
      <c r="I351" s="2">
        <f t="shared" si="10"/>
        <v>6</v>
      </c>
      <c r="J351" s="15">
        <v>2.83</v>
      </c>
      <c r="K351" s="2">
        <v>1410</v>
      </c>
      <c r="L351">
        <f>SUMIFS('Wins by Year'!E:E,'Wins by Year'!A:A,Recruits!A351,'Wins by Year'!C:C,Recruits!D351)</f>
        <v>2</v>
      </c>
      <c r="M351" s="13">
        <f t="shared" si="11"/>
        <v>2.8933333333333331</v>
      </c>
    </row>
    <row r="352" spans="1:13" ht="16.5" thickTop="1" thickBot="1">
      <c r="A352">
        <v>2013</v>
      </c>
      <c r="B352" s="2">
        <v>51</v>
      </c>
      <c r="C352" s="3"/>
      <c r="D352" s="4" t="s">
        <v>42</v>
      </c>
      <c r="E352" s="2">
        <v>22</v>
      </c>
      <c r="F352" s="2">
        <v>0</v>
      </c>
      <c r="G352" s="2">
        <v>0</v>
      </c>
      <c r="H352" s="2">
        <v>17</v>
      </c>
      <c r="I352" s="2">
        <f t="shared" si="10"/>
        <v>5</v>
      </c>
      <c r="J352" s="15">
        <v>2.77</v>
      </c>
      <c r="K352" s="2">
        <v>1350</v>
      </c>
      <c r="L352">
        <f>SUMIFS('Wins by Year'!E:E,'Wins by Year'!A:A,Recruits!A352,'Wins by Year'!C:C,Recruits!D352)</f>
        <v>8</v>
      </c>
      <c r="M352" s="13">
        <f t="shared" si="11"/>
        <v>2.8966666666666669</v>
      </c>
    </row>
    <row r="353" spans="1:13" ht="31.5" thickTop="1" thickBot="1">
      <c r="A353">
        <v>2013</v>
      </c>
      <c r="B353" s="2">
        <v>51</v>
      </c>
      <c r="C353" s="3"/>
      <c r="D353" s="4" t="s">
        <v>52</v>
      </c>
      <c r="E353" s="2">
        <v>25</v>
      </c>
      <c r="F353" s="2">
        <v>0</v>
      </c>
      <c r="G353" s="2">
        <v>1</v>
      </c>
      <c r="H353" s="2">
        <v>17</v>
      </c>
      <c r="I353" s="2">
        <f t="shared" si="10"/>
        <v>7</v>
      </c>
      <c r="J353" s="15">
        <v>2.6</v>
      </c>
      <c r="K353" s="2">
        <v>1350</v>
      </c>
      <c r="L353">
        <f>SUMIFS('Wins by Year'!E:E,'Wins by Year'!A:A,Recruits!A353,'Wins by Year'!C:C,Recruits!D353)</f>
        <v>6</v>
      </c>
      <c r="M353" s="13">
        <f t="shared" si="11"/>
        <v>2.563333333333333</v>
      </c>
    </row>
    <row r="354" spans="1:13" ht="16.5" thickTop="1" thickBot="1">
      <c r="A354">
        <v>2013</v>
      </c>
      <c r="B354" s="2">
        <v>53</v>
      </c>
      <c r="C354" s="3"/>
      <c r="D354" s="4" t="s">
        <v>47</v>
      </c>
      <c r="E354" s="2">
        <v>23</v>
      </c>
      <c r="F354" s="2">
        <v>0</v>
      </c>
      <c r="G354" s="2">
        <v>1</v>
      </c>
      <c r="H354" s="2">
        <v>12</v>
      </c>
      <c r="I354" s="2">
        <f t="shared" si="10"/>
        <v>10</v>
      </c>
      <c r="J354" s="15">
        <v>2.52</v>
      </c>
      <c r="K354" s="2">
        <v>1344</v>
      </c>
      <c r="L354">
        <f>SUMIFS('Wins by Year'!E:E,'Wins by Year'!A:A,Recruits!A354,'Wins by Year'!C:C,Recruits!D354)</f>
        <v>8</v>
      </c>
      <c r="M354" s="13">
        <f t="shared" si="11"/>
        <v>2.89</v>
      </c>
    </row>
    <row r="355" spans="1:13" ht="16.5" thickTop="1" thickBot="1">
      <c r="A355">
        <v>2013</v>
      </c>
      <c r="B355" s="2">
        <v>54</v>
      </c>
      <c r="C355" s="3"/>
      <c r="D355" s="4" t="s">
        <v>35</v>
      </c>
      <c r="E355" s="2">
        <v>19</v>
      </c>
      <c r="F355" s="2">
        <v>0</v>
      </c>
      <c r="G355" s="2">
        <v>3</v>
      </c>
      <c r="H355" s="2">
        <v>12</v>
      </c>
      <c r="I355" s="2">
        <f t="shared" si="10"/>
        <v>4</v>
      </c>
      <c r="J355" s="15">
        <v>2.84</v>
      </c>
      <c r="K355" s="2">
        <v>1343</v>
      </c>
      <c r="L355">
        <f>SUMIFS('Wins by Year'!E:E,'Wins by Year'!A:A,Recruits!A355,'Wins by Year'!C:C,Recruits!D355)</f>
        <v>9</v>
      </c>
      <c r="M355" s="13">
        <f t="shared" si="11"/>
        <v>2.9899999999999998</v>
      </c>
    </row>
    <row r="356" spans="1:13" ht="31.5" thickTop="1" thickBot="1">
      <c r="A356">
        <v>2013</v>
      </c>
      <c r="B356" s="2">
        <v>55</v>
      </c>
      <c r="C356" s="3"/>
      <c r="D356" s="4" t="s">
        <v>49</v>
      </c>
      <c r="E356" s="2">
        <v>19</v>
      </c>
      <c r="F356" s="2">
        <v>0</v>
      </c>
      <c r="G356" s="2">
        <v>1</v>
      </c>
      <c r="H356" s="2">
        <v>15</v>
      </c>
      <c r="I356" s="2">
        <f t="shared" si="10"/>
        <v>3</v>
      </c>
      <c r="J356" s="15">
        <v>2.89</v>
      </c>
      <c r="K356" s="2">
        <v>1335</v>
      </c>
      <c r="L356">
        <f>SUMIFS('Wins by Year'!E:E,'Wins by Year'!A:A,Recruits!A356,'Wins by Year'!C:C,Recruits!D356)</f>
        <v>5</v>
      </c>
      <c r="M356" s="13">
        <f t="shared" si="11"/>
        <v>2.8433333333333337</v>
      </c>
    </row>
    <row r="357" spans="1:13" ht="16.5" thickTop="1" thickBot="1">
      <c r="A357">
        <v>2013</v>
      </c>
      <c r="B357" s="2">
        <v>56</v>
      </c>
      <c r="C357" s="3"/>
      <c r="D357" s="4" t="s">
        <v>74</v>
      </c>
      <c r="E357" s="2">
        <v>23</v>
      </c>
      <c r="F357" s="2">
        <v>0</v>
      </c>
      <c r="G357" s="2">
        <v>1</v>
      </c>
      <c r="H357" s="2">
        <v>15</v>
      </c>
      <c r="I357" s="2">
        <f t="shared" si="10"/>
        <v>7</v>
      </c>
      <c r="J357" s="15">
        <v>2.74</v>
      </c>
      <c r="K357" s="2">
        <v>1294</v>
      </c>
      <c r="L357">
        <f>SUMIFS('Wins by Year'!E:E,'Wins by Year'!A:A,Recruits!A357,'Wins by Year'!C:C,Recruits!D357)</f>
        <v>1</v>
      </c>
      <c r="M357" s="13">
        <f t="shared" si="11"/>
        <v>1.9133333333333333</v>
      </c>
    </row>
    <row r="358" spans="1:13" ht="16.5" thickTop="1" thickBot="1">
      <c r="A358">
        <v>2013</v>
      </c>
      <c r="B358" s="2">
        <v>57</v>
      </c>
      <c r="C358" s="3"/>
      <c r="D358" s="4" t="s">
        <v>58</v>
      </c>
      <c r="E358" s="2">
        <v>20</v>
      </c>
      <c r="F358" s="2">
        <v>0</v>
      </c>
      <c r="G358" s="2">
        <v>4</v>
      </c>
      <c r="H358" s="2">
        <v>10</v>
      </c>
      <c r="I358" s="2">
        <f t="shared" si="10"/>
        <v>6</v>
      </c>
      <c r="J358" s="15">
        <v>2.8</v>
      </c>
      <c r="K358" s="2">
        <v>1290</v>
      </c>
      <c r="L358">
        <f>SUMIFS('Wins by Year'!E:E,'Wins by Year'!A:A,Recruits!A358,'Wins by Year'!C:C,Recruits!D358)</f>
        <v>5</v>
      </c>
      <c r="M358" s="13">
        <f t="shared" si="11"/>
        <v>2.6833333333333336</v>
      </c>
    </row>
    <row r="359" spans="1:13" ht="16.5" thickTop="1" thickBot="1">
      <c r="A359">
        <v>2013</v>
      </c>
      <c r="B359" s="2">
        <v>58</v>
      </c>
      <c r="C359" s="3"/>
      <c r="D359" s="4" t="s">
        <v>53</v>
      </c>
      <c r="E359" s="2">
        <v>25</v>
      </c>
      <c r="F359" s="2">
        <v>0</v>
      </c>
      <c r="G359" s="2">
        <v>1</v>
      </c>
      <c r="H359" s="2">
        <v>12</v>
      </c>
      <c r="I359" s="2">
        <f t="shared" si="10"/>
        <v>12</v>
      </c>
      <c r="J359" s="15">
        <v>2.56</v>
      </c>
      <c r="K359" s="2">
        <v>1245</v>
      </c>
      <c r="L359">
        <f>SUMIFS('Wins by Year'!E:E,'Wins by Year'!A:A,Recruits!A359,'Wins by Year'!C:C,Recruits!D359)</f>
        <v>3</v>
      </c>
      <c r="M359" s="13">
        <f t="shared" si="11"/>
        <v>2.65</v>
      </c>
    </row>
    <row r="360" spans="1:13" ht="16.5" thickTop="1" thickBot="1">
      <c r="A360">
        <v>2013</v>
      </c>
      <c r="B360" s="2">
        <v>58</v>
      </c>
      <c r="C360" s="3"/>
      <c r="D360" s="4" t="s">
        <v>67</v>
      </c>
      <c r="E360" s="2">
        <v>22</v>
      </c>
      <c r="F360" s="2">
        <v>0</v>
      </c>
      <c r="G360" s="2">
        <v>3</v>
      </c>
      <c r="H360" s="2">
        <v>8</v>
      </c>
      <c r="I360" s="2">
        <f t="shared" si="10"/>
        <v>11</v>
      </c>
      <c r="J360" s="15">
        <v>2.64</v>
      </c>
      <c r="K360" s="2">
        <v>1245</v>
      </c>
      <c r="L360">
        <f>SUMIFS('Wins by Year'!E:E,'Wins by Year'!A:A,Recruits!A360,'Wins by Year'!C:C,Recruits!D360)</f>
        <v>10</v>
      </c>
      <c r="M360" s="13">
        <f t="shared" si="11"/>
        <v>2.65</v>
      </c>
    </row>
    <row r="361" spans="1:13" ht="16.5" thickTop="1" thickBot="1">
      <c r="A361">
        <v>2013</v>
      </c>
      <c r="B361" s="2">
        <v>58</v>
      </c>
      <c r="C361" s="3"/>
      <c r="D361" s="4" t="s">
        <v>62</v>
      </c>
      <c r="E361" s="2">
        <v>23</v>
      </c>
      <c r="F361" s="2">
        <v>0</v>
      </c>
      <c r="G361" s="2">
        <v>0</v>
      </c>
      <c r="H361" s="2">
        <v>16</v>
      </c>
      <c r="I361" s="2">
        <f t="shared" si="10"/>
        <v>7</v>
      </c>
      <c r="J361" s="15">
        <v>2.7</v>
      </c>
      <c r="K361" s="2">
        <v>1245</v>
      </c>
      <c r="L361">
        <f>SUMIFS('Wins by Year'!E:E,'Wins by Year'!A:A,Recruits!A361,'Wins by Year'!C:C,Recruits!D361)</f>
        <v>4</v>
      </c>
      <c r="M361" s="13">
        <f t="shared" si="11"/>
        <v>2.7433333333333336</v>
      </c>
    </row>
    <row r="362" spans="1:13" ht="16.5" thickTop="1" thickBot="1">
      <c r="A362">
        <v>2013</v>
      </c>
      <c r="B362" s="2">
        <v>61</v>
      </c>
      <c r="C362" s="3"/>
      <c r="D362" s="4" t="s">
        <v>51</v>
      </c>
      <c r="E362" s="2">
        <v>19</v>
      </c>
      <c r="F362" s="2">
        <v>0</v>
      </c>
      <c r="G362" s="2">
        <v>0</v>
      </c>
      <c r="H362" s="2">
        <v>14</v>
      </c>
      <c r="I362" s="2">
        <f t="shared" si="10"/>
        <v>5</v>
      </c>
      <c r="J362" s="15">
        <v>2.74</v>
      </c>
      <c r="K362" s="2">
        <v>1215</v>
      </c>
      <c r="L362">
        <f>SUMIFS('Wins by Year'!E:E,'Wins by Year'!A:A,Recruits!A362,'Wins by Year'!C:C,Recruits!D362)</f>
        <v>8</v>
      </c>
      <c r="M362" s="13">
        <f t="shared" si="11"/>
        <v>2.7366666666666668</v>
      </c>
    </row>
    <row r="363" spans="1:13" ht="16.5" thickTop="1" thickBot="1">
      <c r="A363">
        <v>2013</v>
      </c>
      <c r="B363" s="2">
        <v>62</v>
      </c>
      <c r="C363" s="3"/>
      <c r="D363" s="4" t="s">
        <v>57</v>
      </c>
      <c r="E363" s="2">
        <v>22</v>
      </c>
      <c r="F363" s="2">
        <v>0</v>
      </c>
      <c r="G363" s="2">
        <v>0</v>
      </c>
      <c r="H363" s="2">
        <v>13</v>
      </c>
      <c r="I363" s="2">
        <f t="shared" si="10"/>
        <v>9</v>
      </c>
      <c r="J363" s="15">
        <v>2.5</v>
      </c>
      <c r="K363" s="2">
        <v>1200</v>
      </c>
      <c r="L363">
        <f>SUMIFS('Wins by Year'!E:E,'Wins by Year'!A:A,Recruits!A363,'Wins by Year'!C:C,Recruits!D363)</f>
        <v>8</v>
      </c>
      <c r="M363" s="13">
        <f t="shared" si="11"/>
        <v>2.4699999999999998</v>
      </c>
    </row>
    <row r="364" spans="1:13" ht="16.5" thickTop="1" thickBot="1">
      <c r="A364">
        <v>2013</v>
      </c>
      <c r="B364" s="2">
        <v>63</v>
      </c>
      <c r="C364" s="3"/>
      <c r="D364" s="4" t="s">
        <v>19</v>
      </c>
      <c r="E364" s="2">
        <v>12</v>
      </c>
      <c r="F364" s="2">
        <v>0</v>
      </c>
      <c r="G364" s="2">
        <v>4</v>
      </c>
      <c r="H364" s="2">
        <v>8</v>
      </c>
      <c r="I364" s="2">
        <f t="shared" si="10"/>
        <v>0</v>
      </c>
      <c r="J364" s="15">
        <v>3.33</v>
      </c>
      <c r="K364" s="2">
        <v>1176</v>
      </c>
      <c r="L364">
        <f>SUMIFS('Wins by Year'!E:E,'Wins by Year'!A:A,Recruits!A364,'Wins by Year'!C:C,Recruits!D364)</f>
        <v>11</v>
      </c>
      <c r="M364" s="13">
        <f t="shared" si="11"/>
        <v>3.4600000000000004</v>
      </c>
    </row>
    <row r="365" spans="1:13" ht="16.5" thickTop="1" thickBot="1">
      <c r="A365">
        <v>2013</v>
      </c>
      <c r="B365" s="2">
        <v>64</v>
      </c>
      <c r="C365" s="3"/>
      <c r="D365" s="4" t="s">
        <v>117</v>
      </c>
      <c r="E365" s="2">
        <v>25</v>
      </c>
      <c r="F365" s="2">
        <v>0</v>
      </c>
      <c r="G365" s="2">
        <v>0</v>
      </c>
      <c r="H365" s="2">
        <v>12</v>
      </c>
      <c r="I365" s="2">
        <f t="shared" si="10"/>
        <v>13</v>
      </c>
      <c r="J365" s="15">
        <v>2.48</v>
      </c>
      <c r="K365" s="2">
        <v>1155</v>
      </c>
      <c r="L365">
        <f>SUMIFS('Wins by Year'!E:E,'Wins by Year'!A:A,Recruits!A365,'Wins by Year'!C:C,Recruits!D365)</f>
        <v>3</v>
      </c>
      <c r="M365" s="13">
        <f t="shared" si="11"/>
        <v>1.6233333333333333</v>
      </c>
    </row>
    <row r="366" spans="1:13" ht="16.5" thickTop="1" thickBot="1">
      <c r="A366">
        <v>2013</v>
      </c>
      <c r="B366" s="2">
        <v>65</v>
      </c>
      <c r="C366" s="3"/>
      <c r="D366" s="4" t="s">
        <v>76</v>
      </c>
      <c r="E366" s="2">
        <v>22</v>
      </c>
      <c r="F366" s="2">
        <v>0</v>
      </c>
      <c r="G366" s="2">
        <v>2</v>
      </c>
      <c r="H366" s="2">
        <v>9</v>
      </c>
      <c r="I366" s="2">
        <f t="shared" si="10"/>
        <v>11</v>
      </c>
      <c r="J366" s="15">
        <v>2.3199999999999998</v>
      </c>
      <c r="K366" s="2">
        <v>1140</v>
      </c>
      <c r="L366">
        <f>SUMIFS('Wins by Year'!E:E,'Wins by Year'!A:A,Recruits!A366,'Wins by Year'!C:C,Recruits!D366)</f>
        <v>8</v>
      </c>
      <c r="M366" s="13">
        <f t="shared" si="11"/>
        <v>2.5733333333333337</v>
      </c>
    </row>
    <row r="367" spans="1:13" ht="16.5" thickTop="1" thickBot="1">
      <c r="A367">
        <v>2013</v>
      </c>
      <c r="B367" s="2">
        <v>66</v>
      </c>
      <c r="C367" s="3"/>
      <c r="D367" s="4" t="s">
        <v>66</v>
      </c>
      <c r="E367" s="2">
        <v>21</v>
      </c>
      <c r="F367" s="2">
        <v>0</v>
      </c>
      <c r="G367" s="2">
        <v>0</v>
      </c>
      <c r="H367" s="2">
        <v>13</v>
      </c>
      <c r="I367" s="2">
        <f t="shared" si="10"/>
        <v>8</v>
      </c>
      <c r="J367" s="15">
        <v>2.52</v>
      </c>
      <c r="K367" s="2">
        <v>1110</v>
      </c>
      <c r="L367">
        <f>SUMIFS('Wins by Year'!E:E,'Wins by Year'!A:A,Recruits!A367,'Wins by Year'!C:C,Recruits!D367)</f>
        <v>4</v>
      </c>
      <c r="M367" s="13">
        <f t="shared" si="11"/>
        <v>2.5666666666666669</v>
      </c>
    </row>
    <row r="368" spans="1:13" ht="16.5" thickTop="1" thickBot="1">
      <c r="A368">
        <v>2013</v>
      </c>
      <c r="B368" s="2">
        <v>66</v>
      </c>
      <c r="C368" s="3"/>
      <c r="D368" s="4" t="s">
        <v>78</v>
      </c>
      <c r="E368" s="2">
        <v>29</v>
      </c>
      <c r="F368" s="2">
        <v>0</v>
      </c>
      <c r="G368" s="2">
        <v>0</v>
      </c>
      <c r="H368" s="2">
        <v>10</v>
      </c>
      <c r="I368" s="2">
        <f t="shared" si="10"/>
        <v>19</v>
      </c>
      <c r="J368" s="15">
        <v>2.34</v>
      </c>
      <c r="K368" s="2">
        <v>1110</v>
      </c>
      <c r="L368">
        <f>SUMIFS('Wins by Year'!E:E,'Wins by Year'!A:A,Recruits!A368,'Wins by Year'!C:C,Recruits!D368)</f>
        <v>11</v>
      </c>
      <c r="M368" s="13">
        <f t="shared" si="11"/>
        <v>2.02</v>
      </c>
    </row>
    <row r="369" spans="1:13" ht="16.5" thickTop="1" thickBot="1">
      <c r="A369">
        <v>2013</v>
      </c>
      <c r="B369" s="2">
        <v>66</v>
      </c>
      <c r="C369" s="3"/>
      <c r="D369" s="4" t="s">
        <v>59</v>
      </c>
      <c r="E369" s="2">
        <v>22</v>
      </c>
      <c r="F369" s="2">
        <v>0</v>
      </c>
      <c r="G369" s="2">
        <v>0</v>
      </c>
      <c r="H369" s="2">
        <v>12</v>
      </c>
      <c r="I369" s="2">
        <f t="shared" si="10"/>
        <v>10</v>
      </c>
      <c r="J369" s="15">
        <v>2.36</v>
      </c>
      <c r="K369" s="2">
        <v>1110</v>
      </c>
      <c r="L369">
        <f>SUMIFS('Wins by Year'!E:E,'Wins by Year'!A:A,Recruits!A369,'Wins by Year'!C:C,Recruits!D369)</f>
        <v>7</v>
      </c>
      <c r="M369" s="13">
        <f t="shared" si="11"/>
        <v>2.48</v>
      </c>
    </row>
    <row r="370" spans="1:13" ht="16.5" thickTop="1" thickBot="1">
      <c r="A370">
        <v>2013</v>
      </c>
      <c r="B370" s="2">
        <v>69</v>
      </c>
      <c r="C370" s="3"/>
      <c r="D370" s="4" t="s">
        <v>33</v>
      </c>
      <c r="E370" s="2">
        <v>20</v>
      </c>
      <c r="F370" s="2">
        <v>0</v>
      </c>
      <c r="G370" s="2">
        <v>0</v>
      </c>
      <c r="H370" s="2">
        <v>11</v>
      </c>
      <c r="I370" s="2">
        <f t="shared" si="10"/>
        <v>9</v>
      </c>
      <c r="J370" s="15">
        <v>2.5499999999999998</v>
      </c>
      <c r="K370" s="2">
        <v>1095</v>
      </c>
      <c r="L370">
        <f>SUMIFS('Wins by Year'!E:E,'Wins by Year'!A:A,Recruits!A370,'Wins by Year'!C:C,Recruits!D370)</f>
        <v>10</v>
      </c>
      <c r="M370" s="13">
        <f t="shared" si="11"/>
        <v>2.5666666666666669</v>
      </c>
    </row>
    <row r="371" spans="1:13" ht="16.5" thickTop="1" thickBot="1">
      <c r="A371">
        <v>2013</v>
      </c>
      <c r="B371" s="2">
        <v>70</v>
      </c>
      <c r="C371" s="3"/>
      <c r="D371" s="4" t="s">
        <v>98</v>
      </c>
      <c r="E371" s="2">
        <v>23</v>
      </c>
      <c r="F371" s="2">
        <v>0</v>
      </c>
      <c r="G371" s="2">
        <v>0</v>
      </c>
      <c r="H371" s="2">
        <v>8</v>
      </c>
      <c r="I371" s="2">
        <f t="shared" si="10"/>
        <v>15</v>
      </c>
      <c r="J371" s="15">
        <v>2.35</v>
      </c>
      <c r="K371" s="2">
        <v>1080</v>
      </c>
      <c r="L371">
        <f>SUMIFS('Wins by Year'!E:E,'Wins by Year'!A:A,Recruits!A371,'Wins by Year'!C:C,Recruits!D371)</f>
        <v>7</v>
      </c>
      <c r="M371" s="13">
        <f t="shared" si="11"/>
        <v>2.3366666666666664</v>
      </c>
    </row>
    <row r="372" spans="1:13" ht="31.5" thickTop="1" thickBot="1">
      <c r="A372">
        <v>2013</v>
      </c>
      <c r="B372" s="2">
        <v>71</v>
      </c>
      <c r="C372" s="3"/>
      <c r="D372" s="4" t="s">
        <v>50</v>
      </c>
      <c r="E372" s="2">
        <v>30</v>
      </c>
      <c r="F372" s="2">
        <v>0</v>
      </c>
      <c r="G372" s="2">
        <v>1</v>
      </c>
      <c r="H372" s="2">
        <v>7</v>
      </c>
      <c r="I372" s="2">
        <f t="shared" si="10"/>
        <v>22</v>
      </c>
      <c r="J372" s="15">
        <v>2.17</v>
      </c>
      <c r="K372" s="2">
        <v>1065</v>
      </c>
      <c r="L372">
        <f>SUMIFS('Wins by Year'!E:E,'Wins by Year'!A:A,Recruits!A372,'Wins by Year'!C:C,Recruits!D372)</f>
        <v>8</v>
      </c>
      <c r="M372" s="13">
        <f t="shared" si="11"/>
        <v>2.54</v>
      </c>
    </row>
    <row r="373" spans="1:13" ht="16.5" thickTop="1" thickBot="1">
      <c r="A373">
        <v>2013</v>
      </c>
      <c r="B373" s="2">
        <v>71</v>
      </c>
      <c r="C373" s="3"/>
      <c r="D373" s="4" t="s">
        <v>68</v>
      </c>
      <c r="E373" s="2">
        <v>20</v>
      </c>
      <c r="F373" s="2">
        <v>0</v>
      </c>
      <c r="G373" s="2">
        <v>0</v>
      </c>
      <c r="H373" s="2">
        <v>12</v>
      </c>
      <c r="I373" s="2">
        <f t="shared" si="10"/>
        <v>8</v>
      </c>
      <c r="J373" s="15">
        <v>2.6</v>
      </c>
      <c r="K373" s="2">
        <v>1065</v>
      </c>
      <c r="L373">
        <f>SUMIFS('Wins by Year'!E:E,'Wins by Year'!A:A,Recruits!A373,'Wins by Year'!C:C,Recruits!D373)</f>
        <v>9</v>
      </c>
      <c r="M373" s="13">
        <f t="shared" si="11"/>
        <v>2.78</v>
      </c>
    </row>
    <row r="374" spans="1:13" ht="16.5" thickTop="1" thickBot="1">
      <c r="A374">
        <v>2013</v>
      </c>
      <c r="B374" s="2">
        <v>71</v>
      </c>
      <c r="C374" s="3"/>
      <c r="D374" s="4" t="s">
        <v>55</v>
      </c>
      <c r="E374" s="2">
        <v>19</v>
      </c>
      <c r="F374" s="2">
        <v>0</v>
      </c>
      <c r="G374" s="2">
        <v>0</v>
      </c>
      <c r="H374" s="2">
        <v>11</v>
      </c>
      <c r="I374" s="2">
        <f t="shared" si="10"/>
        <v>8</v>
      </c>
      <c r="J374" s="15">
        <v>2.58</v>
      </c>
      <c r="K374" s="2">
        <v>1065</v>
      </c>
      <c r="L374">
        <f>SUMIFS('Wins by Year'!E:E,'Wins by Year'!A:A,Recruits!A374,'Wins by Year'!C:C,Recruits!D374)</f>
        <v>12</v>
      </c>
      <c r="M374" s="13">
        <f t="shared" si="11"/>
        <v>2.6833333333333331</v>
      </c>
    </row>
    <row r="375" spans="1:13" ht="31.5" thickTop="1" thickBot="1">
      <c r="A375">
        <v>2013</v>
      </c>
      <c r="B375" s="2">
        <v>74</v>
      </c>
      <c r="C375" s="3"/>
      <c r="D375" s="4" t="s">
        <v>80</v>
      </c>
      <c r="E375" s="2">
        <v>25</v>
      </c>
      <c r="F375" s="2">
        <v>0</v>
      </c>
      <c r="G375" s="2">
        <v>0</v>
      </c>
      <c r="H375" s="2">
        <v>7</v>
      </c>
      <c r="I375" s="2">
        <f t="shared" si="10"/>
        <v>18</v>
      </c>
      <c r="J375" s="15">
        <v>2.2000000000000002</v>
      </c>
      <c r="K375" s="2">
        <v>1035</v>
      </c>
      <c r="L375">
        <f>SUMIFS('Wins by Year'!E:E,'Wins by Year'!A:A,Recruits!A375,'Wins by Year'!C:C,Recruits!D375)</f>
        <v>1</v>
      </c>
      <c r="M375" s="13">
        <f t="shared" si="11"/>
        <v>2.4133333333333336</v>
      </c>
    </row>
    <row r="376" spans="1:13" ht="16.5" thickTop="1" thickBot="1">
      <c r="A376">
        <v>2013</v>
      </c>
      <c r="B376" s="2">
        <v>74</v>
      </c>
      <c r="C376" s="3"/>
      <c r="D376" s="4" t="s">
        <v>92</v>
      </c>
      <c r="E376" s="2">
        <v>21</v>
      </c>
      <c r="F376" s="2">
        <v>0</v>
      </c>
      <c r="G376" s="2">
        <v>1</v>
      </c>
      <c r="H376" s="2">
        <v>5</v>
      </c>
      <c r="I376" s="2">
        <f t="shared" si="10"/>
        <v>15</v>
      </c>
      <c r="J376" s="15">
        <v>2.33</v>
      </c>
      <c r="K376" s="2">
        <v>1035</v>
      </c>
      <c r="L376">
        <f>SUMIFS('Wins by Year'!E:E,'Wins by Year'!A:A,Recruits!A376,'Wins by Year'!C:C,Recruits!D376)</f>
        <v>3</v>
      </c>
      <c r="M376" s="13">
        <f t="shared" si="11"/>
        <v>2.4333333333333336</v>
      </c>
    </row>
    <row r="377" spans="1:13" ht="31.5" thickTop="1" thickBot="1">
      <c r="A377">
        <v>2013</v>
      </c>
      <c r="B377" s="2">
        <v>76</v>
      </c>
      <c r="C377" s="3"/>
      <c r="D377" s="4" t="s">
        <v>75</v>
      </c>
      <c r="E377" s="2">
        <v>21</v>
      </c>
      <c r="F377" s="2">
        <v>0</v>
      </c>
      <c r="G377" s="2">
        <v>0</v>
      </c>
      <c r="H377" s="2">
        <v>6</v>
      </c>
      <c r="I377" s="2">
        <f t="shared" si="10"/>
        <v>15</v>
      </c>
      <c r="J377" s="15">
        <v>2.29</v>
      </c>
      <c r="K377" s="2">
        <v>1020</v>
      </c>
      <c r="L377">
        <f>SUMIFS('Wins by Year'!E:E,'Wins by Year'!A:A,Recruits!A377,'Wins by Year'!C:C,Recruits!D377)</f>
        <v>5</v>
      </c>
      <c r="M377" s="13">
        <f t="shared" si="11"/>
        <v>2.5566666666666666</v>
      </c>
    </row>
    <row r="378" spans="1:13" ht="16.5" thickTop="1" thickBot="1">
      <c r="A378">
        <v>2013</v>
      </c>
      <c r="B378" s="2">
        <v>77</v>
      </c>
      <c r="C378" s="3"/>
      <c r="D378" s="4" t="s">
        <v>91</v>
      </c>
      <c r="E378" s="2">
        <v>23</v>
      </c>
      <c r="F378" s="2">
        <v>0</v>
      </c>
      <c r="G378" s="2">
        <v>0</v>
      </c>
      <c r="H378" s="2">
        <v>7</v>
      </c>
      <c r="I378" s="2">
        <f t="shared" si="10"/>
        <v>16</v>
      </c>
      <c r="J378" s="15">
        <v>2.2999999999999998</v>
      </c>
      <c r="K378" s="2">
        <v>1005</v>
      </c>
      <c r="L378">
        <f>SUMIFS('Wins by Year'!E:E,'Wins by Year'!A:A,Recruits!A378,'Wins by Year'!C:C,Recruits!D378)</f>
        <v>7</v>
      </c>
      <c r="M378" s="13">
        <f t="shared" si="11"/>
        <v>2.2533333333333334</v>
      </c>
    </row>
    <row r="379" spans="1:13" ht="25.5" thickTop="1" thickBot="1">
      <c r="A379">
        <v>2013</v>
      </c>
      <c r="B379" s="2">
        <v>78</v>
      </c>
      <c r="C379" s="3"/>
      <c r="D379" s="2" t="s">
        <v>114</v>
      </c>
      <c r="E379" s="2">
        <v>24</v>
      </c>
      <c r="F379" s="2">
        <v>0</v>
      </c>
      <c r="G379" s="2">
        <v>0</v>
      </c>
      <c r="H379" s="2">
        <v>7</v>
      </c>
      <c r="I379" s="2">
        <f t="shared" si="10"/>
        <v>17</v>
      </c>
      <c r="J379" s="15">
        <v>2.13</v>
      </c>
      <c r="K379" s="2">
        <v>975</v>
      </c>
      <c r="L379">
        <f>SUMIFS('Wins by Year'!E:E,'Wins by Year'!A:A,Recruits!A379,'Wins by Year'!C:C,Recruits!D379)</f>
        <v>9</v>
      </c>
      <c r="M379" s="13">
        <f t="shared" si="11"/>
        <v>0.71</v>
      </c>
    </row>
    <row r="380" spans="1:13" ht="31.5" thickTop="1" thickBot="1">
      <c r="A380">
        <v>2013</v>
      </c>
      <c r="B380" s="2">
        <v>78</v>
      </c>
      <c r="C380" s="3"/>
      <c r="D380" s="4" t="s">
        <v>72</v>
      </c>
      <c r="E380" s="2">
        <v>24</v>
      </c>
      <c r="F380" s="2">
        <v>0</v>
      </c>
      <c r="G380" s="2">
        <v>0</v>
      </c>
      <c r="H380" s="2">
        <v>8</v>
      </c>
      <c r="I380" s="2">
        <f t="shared" si="10"/>
        <v>16</v>
      </c>
      <c r="J380" s="15">
        <v>2.33</v>
      </c>
      <c r="K380" s="2">
        <v>975</v>
      </c>
      <c r="L380">
        <f>SUMIFS('Wins by Year'!E:E,'Wins by Year'!A:A,Recruits!A380,'Wins by Year'!C:C,Recruits!D380)</f>
        <v>8</v>
      </c>
      <c r="M380" s="13">
        <f t="shared" si="11"/>
        <v>1.6333333333333335</v>
      </c>
    </row>
    <row r="381" spans="1:13" ht="31.5" thickTop="1" thickBot="1">
      <c r="A381">
        <v>2013</v>
      </c>
      <c r="B381" s="2">
        <v>80</v>
      </c>
      <c r="C381" s="3"/>
      <c r="D381" s="4" t="s">
        <v>89</v>
      </c>
      <c r="E381" s="2">
        <v>21</v>
      </c>
      <c r="F381" s="2">
        <v>0</v>
      </c>
      <c r="G381" s="2">
        <v>0</v>
      </c>
      <c r="H381" s="2">
        <v>7</v>
      </c>
      <c r="I381" s="2">
        <f t="shared" si="10"/>
        <v>14</v>
      </c>
      <c r="J381" s="15">
        <v>2.2400000000000002</v>
      </c>
      <c r="K381" s="2">
        <v>960</v>
      </c>
      <c r="L381">
        <f>SUMIFS('Wins by Year'!E:E,'Wins by Year'!A:A,Recruits!A381,'Wins by Year'!C:C,Recruits!D381)</f>
        <v>4</v>
      </c>
      <c r="M381" s="13">
        <f t="shared" si="11"/>
        <v>1.64</v>
      </c>
    </row>
    <row r="382" spans="1:13" ht="16.5" thickTop="1" thickBot="1">
      <c r="A382">
        <v>2013</v>
      </c>
      <c r="B382" s="2">
        <v>81</v>
      </c>
      <c r="C382" s="3"/>
      <c r="D382" s="4" t="s">
        <v>94</v>
      </c>
      <c r="E382" s="2">
        <v>24</v>
      </c>
      <c r="F382" s="2">
        <v>0</v>
      </c>
      <c r="G382" s="2">
        <v>0</v>
      </c>
      <c r="H382" s="2">
        <v>8</v>
      </c>
      <c r="I382" s="2">
        <f t="shared" si="10"/>
        <v>16</v>
      </c>
      <c r="J382" s="15">
        <v>2.25</v>
      </c>
      <c r="K382" s="2">
        <v>930</v>
      </c>
      <c r="L382">
        <f>SUMIFS('Wins by Year'!E:E,'Wins by Year'!A:A,Recruits!A382,'Wins by Year'!C:C,Recruits!D382)</f>
        <v>6</v>
      </c>
      <c r="M382" s="13">
        <f t="shared" si="11"/>
        <v>1.5433333333333332</v>
      </c>
    </row>
    <row r="383" spans="1:13" ht="31.5" thickTop="1" thickBot="1">
      <c r="A383">
        <v>2013</v>
      </c>
      <c r="B383" s="2">
        <v>82</v>
      </c>
      <c r="C383" s="3"/>
      <c r="D383" s="4" t="s">
        <v>63</v>
      </c>
      <c r="E383" s="2">
        <v>26</v>
      </c>
      <c r="F383" s="2">
        <v>0</v>
      </c>
      <c r="G383" s="2">
        <v>0</v>
      </c>
      <c r="H383" s="2">
        <v>7</v>
      </c>
      <c r="I383" s="2">
        <f t="shared" si="10"/>
        <v>19</v>
      </c>
      <c r="J383" s="15">
        <v>2.12</v>
      </c>
      <c r="K383" s="2">
        <v>915</v>
      </c>
      <c r="L383">
        <f>SUMIFS('Wins by Year'!E:E,'Wins by Year'!A:A,Recruits!A383,'Wins by Year'!C:C,Recruits!D383)</f>
        <v>8</v>
      </c>
      <c r="M383" s="13">
        <f t="shared" si="11"/>
        <v>1.4566666666666668</v>
      </c>
    </row>
    <row r="384" spans="1:13" ht="16.5" thickTop="1" thickBot="1">
      <c r="A384">
        <v>2013</v>
      </c>
      <c r="B384" s="2">
        <v>83</v>
      </c>
      <c r="C384" s="3"/>
      <c r="D384" s="2" t="s">
        <v>116</v>
      </c>
      <c r="E384" s="2">
        <v>23</v>
      </c>
      <c r="F384" s="2">
        <v>0</v>
      </c>
      <c r="G384" s="2">
        <v>0</v>
      </c>
      <c r="H384" s="2">
        <v>3</v>
      </c>
      <c r="I384" s="2">
        <f t="shared" si="10"/>
        <v>20</v>
      </c>
      <c r="J384" s="15">
        <v>2.13</v>
      </c>
      <c r="K384" s="2">
        <v>900</v>
      </c>
      <c r="L384">
        <f>SUMIFS('Wins by Year'!E:E,'Wins by Year'!A:A,Recruits!A384,'Wins by Year'!C:C,Recruits!D384)</f>
        <v>10</v>
      </c>
      <c r="M384" s="13">
        <f t="shared" si="11"/>
        <v>0.71</v>
      </c>
    </row>
    <row r="385" spans="1:13" ht="31.5" thickTop="1" thickBot="1">
      <c r="A385">
        <v>2013</v>
      </c>
      <c r="B385" s="2">
        <v>84</v>
      </c>
      <c r="C385" s="3"/>
      <c r="D385" s="4" t="s">
        <v>127</v>
      </c>
      <c r="E385" s="2">
        <v>22</v>
      </c>
      <c r="F385" s="2">
        <v>0</v>
      </c>
      <c r="G385" s="2">
        <v>0</v>
      </c>
      <c r="H385" s="2">
        <v>5</v>
      </c>
      <c r="I385" s="2">
        <f t="shared" si="10"/>
        <v>17</v>
      </c>
      <c r="J385" s="15">
        <v>2.23</v>
      </c>
      <c r="K385" s="2">
        <v>885</v>
      </c>
      <c r="L385">
        <f>SUMIFS('Wins by Year'!E:E,'Wins by Year'!A:A,Recruits!A385,'Wins by Year'!C:C,Recruits!D385)</f>
        <v>6</v>
      </c>
      <c r="M385" s="13">
        <f t="shared" si="11"/>
        <v>0.74333333333333329</v>
      </c>
    </row>
    <row r="386" spans="1:13" ht="16.5" thickTop="1" thickBot="1">
      <c r="A386">
        <v>2013</v>
      </c>
      <c r="B386" s="2">
        <v>84</v>
      </c>
      <c r="C386" s="3"/>
      <c r="D386" s="4" t="s">
        <v>69</v>
      </c>
      <c r="E386" s="2">
        <v>14</v>
      </c>
      <c r="F386" s="2">
        <v>0</v>
      </c>
      <c r="G386" s="2">
        <v>0</v>
      </c>
      <c r="H386" s="2">
        <v>10</v>
      </c>
      <c r="I386" s="2">
        <f t="shared" si="10"/>
        <v>4</v>
      </c>
      <c r="J386" s="15">
        <v>2.71</v>
      </c>
      <c r="K386" s="2">
        <v>885</v>
      </c>
      <c r="L386">
        <f>SUMIFS('Wins by Year'!E:E,'Wins by Year'!A:A,Recruits!A386,'Wins by Year'!C:C,Recruits!D386)</f>
        <v>7</v>
      </c>
      <c r="M386" s="13">
        <f t="shared" si="11"/>
        <v>2.86</v>
      </c>
    </row>
    <row r="387" spans="1:13" ht="16.5" thickTop="1" thickBot="1">
      <c r="A387">
        <v>2013</v>
      </c>
      <c r="B387" s="2">
        <v>84</v>
      </c>
      <c r="C387" s="3"/>
      <c r="D387" s="4" t="s">
        <v>60</v>
      </c>
      <c r="E387" s="2">
        <v>21</v>
      </c>
      <c r="F387" s="2">
        <v>0</v>
      </c>
      <c r="G387" s="2">
        <v>0</v>
      </c>
      <c r="H387" s="2">
        <v>7</v>
      </c>
      <c r="I387" s="2">
        <f t="shared" ref="I387:I450" si="12">E387-F387-G387-H387</f>
        <v>14</v>
      </c>
      <c r="J387" s="15">
        <v>2.33</v>
      </c>
      <c r="K387" s="2">
        <v>885</v>
      </c>
      <c r="L387">
        <f>SUMIFS('Wins by Year'!E:E,'Wins by Year'!A:A,Recruits!A387,'Wins by Year'!C:C,Recruits!D387)</f>
        <v>2</v>
      </c>
      <c r="M387" s="13">
        <f t="shared" ref="M387:M450" si="13">(SUMIFS(J:J,A:A,A387,D:D,D387)+SUMIFS(J:J,A:A,(A387-1),D:D,D387)+SUMIFS(J:J,A:A,(A387-2),D:D,D387))/3</f>
        <v>2.1666666666666665</v>
      </c>
    </row>
    <row r="388" spans="1:13" ht="31.5" thickTop="1" thickBot="1">
      <c r="A388">
        <v>2013</v>
      </c>
      <c r="B388" s="2">
        <v>87</v>
      </c>
      <c r="C388" s="3"/>
      <c r="D388" s="4" t="s">
        <v>83</v>
      </c>
      <c r="E388" s="2">
        <v>22</v>
      </c>
      <c r="F388" s="2">
        <v>0</v>
      </c>
      <c r="G388" s="2">
        <v>0</v>
      </c>
      <c r="H388" s="2">
        <v>3</v>
      </c>
      <c r="I388" s="2">
        <f t="shared" si="12"/>
        <v>19</v>
      </c>
      <c r="J388" s="15">
        <v>2.14</v>
      </c>
      <c r="K388" s="2">
        <v>870</v>
      </c>
      <c r="L388">
        <f>SUMIFS('Wins by Year'!E:E,'Wins by Year'!A:A,Recruits!A388,'Wins by Year'!C:C,Recruits!D388)</f>
        <v>6</v>
      </c>
      <c r="M388" s="13">
        <f t="shared" si="13"/>
        <v>0.71333333333333337</v>
      </c>
    </row>
    <row r="389" spans="1:13" ht="31.5" thickTop="1" thickBot="1">
      <c r="A389">
        <v>2013</v>
      </c>
      <c r="B389" s="2">
        <v>87</v>
      </c>
      <c r="C389" s="3"/>
      <c r="D389" s="4" t="s">
        <v>87</v>
      </c>
      <c r="E389" s="2">
        <v>33</v>
      </c>
      <c r="F389" s="2">
        <v>0</v>
      </c>
      <c r="G389" s="2">
        <v>0</v>
      </c>
      <c r="H389" s="2">
        <v>4</v>
      </c>
      <c r="I389" s="2">
        <f t="shared" si="12"/>
        <v>29</v>
      </c>
      <c r="J389" s="15">
        <v>2.06</v>
      </c>
      <c r="K389" s="2">
        <v>870</v>
      </c>
      <c r="L389">
        <f>SUMIFS('Wins by Year'!E:E,'Wins by Year'!A:A,Recruits!A389,'Wins by Year'!C:C,Recruits!D389)</f>
        <v>8</v>
      </c>
      <c r="M389" s="13">
        <f t="shared" si="13"/>
        <v>1.5333333333333332</v>
      </c>
    </row>
    <row r="390" spans="1:13" ht="31.5" thickTop="1" thickBot="1">
      <c r="A390">
        <v>2013</v>
      </c>
      <c r="B390" s="2">
        <v>89</v>
      </c>
      <c r="C390" s="3"/>
      <c r="D390" s="4" t="s">
        <v>82</v>
      </c>
      <c r="E390" s="2">
        <v>15</v>
      </c>
      <c r="F390" s="2">
        <v>0</v>
      </c>
      <c r="G390" s="2">
        <v>0</v>
      </c>
      <c r="H390" s="2">
        <v>8</v>
      </c>
      <c r="I390" s="2">
        <f t="shared" si="12"/>
        <v>7</v>
      </c>
      <c r="J390" s="15">
        <v>2.5299999999999998</v>
      </c>
      <c r="K390" s="2">
        <v>855</v>
      </c>
      <c r="L390">
        <f>SUMIFS('Wins by Year'!E:E,'Wins by Year'!A:A,Recruits!A390,'Wins by Year'!C:C,Recruits!D390)</f>
        <v>7</v>
      </c>
      <c r="M390" s="13">
        <f t="shared" si="13"/>
        <v>2.66</v>
      </c>
    </row>
    <row r="391" spans="1:13" ht="16.5" thickTop="1" thickBot="1">
      <c r="A391">
        <v>2013</v>
      </c>
      <c r="B391" s="2">
        <v>90</v>
      </c>
      <c r="C391" s="3"/>
      <c r="D391" s="4" t="s">
        <v>64</v>
      </c>
      <c r="E391" s="2">
        <v>28</v>
      </c>
      <c r="F391" s="2">
        <v>0</v>
      </c>
      <c r="G391" s="2">
        <v>0</v>
      </c>
      <c r="H391" s="2">
        <v>6</v>
      </c>
      <c r="I391" s="2">
        <f t="shared" si="12"/>
        <v>22</v>
      </c>
      <c r="J391" s="15">
        <v>2.21</v>
      </c>
      <c r="K391" s="2">
        <v>840</v>
      </c>
      <c r="L391">
        <f>SUMIFS('Wins by Year'!E:E,'Wins by Year'!A:A,Recruits!A391,'Wins by Year'!C:C,Recruits!D391)</f>
        <v>3</v>
      </c>
      <c r="M391" s="13">
        <f t="shared" si="13"/>
        <v>2.35</v>
      </c>
    </row>
    <row r="392" spans="1:13" ht="16.5" thickTop="1" thickBot="1">
      <c r="A392">
        <v>2013</v>
      </c>
      <c r="B392" s="2">
        <v>90</v>
      </c>
      <c r="C392" s="3"/>
      <c r="D392" s="4" t="s">
        <v>122</v>
      </c>
      <c r="E392" s="2">
        <v>23</v>
      </c>
      <c r="F392" s="2">
        <v>0</v>
      </c>
      <c r="G392" s="2">
        <v>0</v>
      </c>
      <c r="H392" s="2">
        <v>5</v>
      </c>
      <c r="I392" s="2">
        <f t="shared" si="12"/>
        <v>18</v>
      </c>
      <c r="J392" s="15">
        <v>2.13</v>
      </c>
      <c r="K392" s="2">
        <v>840</v>
      </c>
      <c r="L392">
        <f>SUMIFS('Wins by Year'!E:E,'Wins by Year'!A:A,Recruits!A392,'Wins by Year'!C:C,Recruits!D392)</f>
        <v>4</v>
      </c>
      <c r="M392" s="13">
        <f t="shared" si="13"/>
        <v>2.1266666666666665</v>
      </c>
    </row>
    <row r="393" spans="1:13" ht="46.5" thickTop="1" thickBot="1">
      <c r="A393">
        <v>2013</v>
      </c>
      <c r="B393" s="2">
        <v>92</v>
      </c>
      <c r="C393" s="3"/>
      <c r="D393" s="4" t="s">
        <v>86</v>
      </c>
      <c r="E393" s="2">
        <v>26</v>
      </c>
      <c r="F393" s="2">
        <v>0</v>
      </c>
      <c r="G393" s="2">
        <v>0</v>
      </c>
      <c r="H393" s="2">
        <v>6</v>
      </c>
      <c r="I393" s="2">
        <f t="shared" si="12"/>
        <v>20</v>
      </c>
      <c r="J393" s="15">
        <v>2.23</v>
      </c>
      <c r="K393" s="2">
        <v>825</v>
      </c>
      <c r="L393">
        <f>SUMIFS('Wins by Year'!E:E,'Wins by Year'!A:A,Recruits!A393,'Wins by Year'!C:C,Recruits!D393)</f>
        <v>8</v>
      </c>
      <c r="M393" s="13">
        <f t="shared" si="13"/>
        <v>0.74333333333333329</v>
      </c>
    </row>
    <row r="394" spans="1:13" ht="16.5" thickTop="1" thickBot="1">
      <c r="A394">
        <v>2013</v>
      </c>
      <c r="B394" s="2">
        <v>92</v>
      </c>
      <c r="C394" s="3"/>
      <c r="D394" s="4" t="s">
        <v>124</v>
      </c>
      <c r="E394" s="2">
        <v>18</v>
      </c>
      <c r="F394" s="2">
        <v>0</v>
      </c>
      <c r="G394" s="2">
        <v>0</v>
      </c>
      <c r="H394" s="2">
        <v>4</v>
      </c>
      <c r="I394" s="2">
        <f t="shared" si="12"/>
        <v>14</v>
      </c>
      <c r="J394" s="15">
        <v>2.2200000000000002</v>
      </c>
      <c r="K394" s="2">
        <v>825</v>
      </c>
      <c r="L394">
        <f>SUMIFS('Wins by Year'!E:E,'Wins by Year'!A:A,Recruits!A394,'Wins by Year'!C:C,Recruits!D394)</f>
        <v>10</v>
      </c>
      <c r="M394" s="13">
        <f t="shared" si="13"/>
        <v>2.42</v>
      </c>
    </row>
    <row r="395" spans="1:13" ht="16.5" thickTop="1" thickBot="1">
      <c r="A395">
        <v>2013</v>
      </c>
      <c r="B395" s="2">
        <v>94</v>
      </c>
      <c r="C395" s="3"/>
      <c r="D395" s="4" t="s">
        <v>81</v>
      </c>
      <c r="E395" s="2">
        <v>26</v>
      </c>
      <c r="F395" s="2">
        <v>0</v>
      </c>
      <c r="G395" s="2">
        <v>0</v>
      </c>
      <c r="H395" s="2">
        <v>6</v>
      </c>
      <c r="I395" s="2">
        <f t="shared" si="12"/>
        <v>20</v>
      </c>
      <c r="J395" s="15">
        <v>2.08</v>
      </c>
      <c r="K395" s="2">
        <v>810</v>
      </c>
      <c r="L395">
        <f>SUMIFS('Wins by Year'!E:E,'Wins by Year'!A:A,Recruits!A395,'Wins by Year'!C:C,Recruits!D395)</f>
        <v>10</v>
      </c>
      <c r="M395" s="13">
        <f t="shared" si="13"/>
        <v>2.2833333333333332</v>
      </c>
    </row>
    <row r="396" spans="1:13" ht="16.5" thickTop="1" thickBot="1">
      <c r="A396">
        <v>2013</v>
      </c>
      <c r="B396" s="2">
        <v>94</v>
      </c>
      <c r="C396" s="3"/>
      <c r="D396" s="2" t="s">
        <v>128</v>
      </c>
      <c r="E396" s="2">
        <v>25</v>
      </c>
      <c r="F396" s="2">
        <v>0</v>
      </c>
      <c r="G396" s="2">
        <v>0</v>
      </c>
      <c r="H396" s="2">
        <v>4</v>
      </c>
      <c r="I396" s="2">
        <f t="shared" si="12"/>
        <v>21</v>
      </c>
      <c r="J396" s="15">
        <v>2.16</v>
      </c>
      <c r="K396" s="2">
        <v>810</v>
      </c>
      <c r="L396">
        <f>SUMIFS('Wins by Year'!E:E,'Wins by Year'!A:A,Recruits!A396,'Wins by Year'!C:C,Recruits!D396)</f>
        <v>1</v>
      </c>
      <c r="M396" s="13">
        <f t="shared" si="13"/>
        <v>2.1633333333333336</v>
      </c>
    </row>
    <row r="397" spans="1:13" ht="16.5" thickTop="1" thickBot="1">
      <c r="A397">
        <v>2013</v>
      </c>
      <c r="B397" s="2">
        <v>94</v>
      </c>
      <c r="C397" s="3"/>
      <c r="D397" s="4" t="s">
        <v>97</v>
      </c>
      <c r="E397" s="2">
        <v>28</v>
      </c>
      <c r="F397" s="2">
        <v>0</v>
      </c>
      <c r="G397" s="2">
        <v>0</v>
      </c>
      <c r="H397" s="2">
        <v>2</v>
      </c>
      <c r="I397" s="2">
        <f t="shared" si="12"/>
        <v>26</v>
      </c>
      <c r="J397" s="15">
        <v>1.86</v>
      </c>
      <c r="K397" s="2">
        <v>810</v>
      </c>
      <c r="L397">
        <f>SUMIFS('Wins by Year'!E:E,'Wins by Year'!A:A,Recruits!A397,'Wins by Year'!C:C,Recruits!D397)</f>
        <v>9</v>
      </c>
      <c r="M397" s="13">
        <f t="shared" si="13"/>
        <v>1.1133333333333333</v>
      </c>
    </row>
    <row r="398" spans="1:13" ht="16.5" thickTop="1" thickBot="1">
      <c r="A398">
        <v>2013</v>
      </c>
      <c r="B398" s="2">
        <v>97</v>
      </c>
      <c r="C398" s="3"/>
      <c r="D398" s="4" t="s">
        <v>99</v>
      </c>
      <c r="E398" s="2">
        <v>24</v>
      </c>
      <c r="F398" s="2">
        <v>0</v>
      </c>
      <c r="G398" s="2">
        <v>0</v>
      </c>
      <c r="H398" s="2">
        <v>3</v>
      </c>
      <c r="I398" s="2">
        <f t="shared" si="12"/>
        <v>21</v>
      </c>
      <c r="J398" s="15">
        <v>2.04</v>
      </c>
      <c r="K398" s="2">
        <v>795</v>
      </c>
      <c r="L398">
        <f>SUMIFS('Wins by Year'!E:E,'Wins by Year'!A:A,Recruits!A398,'Wins by Year'!C:C,Recruits!D398)</f>
        <v>6</v>
      </c>
      <c r="M398" s="13">
        <f t="shared" si="13"/>
        <v>0.68</v>
      </c>
    </row>
    <row r="399" spans="1:13" ht="16.5" thickTop="1" thickBot="1">
      <c r="A399">
        <v>2013</v>
      </c>
      <c r="B399" s="2">
        <v>97</v>
      </c>
      <c r="C399" s="3"/>
      <c r="D399" s="4" t="s">
        <v>129</v>
      </c>
      <c r="E399" s="2">
        <v>23</v>
      </c>
      <c r="F399" s="2">
        <v>0</v>
      </c>
      <c r="G399" s="2">
        <v>0</v>
      </c>
      <c r="H399" s="2">
        <v>2</v>
      </c>
      <c r="I399" s="2">
        <f t="shared" si="12"/>
        <v>21</v>
      </c>
      <c r="J399" s="15">
        <v>1.91</v>
      </c>
      <c r="K399" s="2">
        <v>795</v>
      </c>
      <c r="L399">
        <f>SUMIFS('Wins by Year'!E:E,'Wins by Year'!A:A,Recruits!A399,'Wins by Year'!C:C,Recruits!D399)</f>
        <v>2</v>
      </c>
      <c r="M399" s="13">
        <f t="shared" si="13"/>
        <v>0.6366666666666666</v>
      </c>
    </row>
    <row r="400" spans="1:13" ht="16.5" thickTop="1" thickBot="1">
      <c r="A400">
        <v>2013</v>
      </c>
      <c r="B400" s="2">
        <v>99</v>
      </c>
      <c r="C400" s="3"/>
      <c r="D400" s="4" t="s">
        <v>123</v>
      </c>
      <c r="E400" s="2">
        <v>25</v>
      </c>
      <c r="F400" s="2">
        <v>0</v>
      </c>
      <c r="G400" s="2">
        <v>0</v>
      </c>
      <c r="H400" s="2">
        <v>6</v>
      </c>
      <c r="I400" s="2">
        <f t="shared" si="12"/>
        <v>19</v>
      </c>
      <c r="J400" s="15">
        <v>2.08</v>
      </c>
      <c r="K400" s="2">
        <v>765</v>
      </c>
      <c r="L400">
        <f>SUMIFS('Wins by Year'!E:E,'Wins by Year'!A:A,Recruits!A400,'Wins by Year'!C:C,Recruits!D400)</f>
        <v>3</v>
      </c>
      <c r="M400" s="13">
        <f t="shared" si="13"/>
        <v>2.186666666666667</v>
      </c>
    </row>
    <row r="401" spans="1:13" ht="16.5" thickTop="1" thickBot="1">
      <c r="A401">
        <v>2013</v>
      </c>
      <c r="B401" s="2">
        <v>100</v>
      </c>
      <c r="C401" s="3"/>
      <c r="D401" s="2" t="s">
        <v>95</v>
      </c>
      <c r="E401" s="2">
        <v>33</v>
      </c>
      <c r="F401" s="2">
        <v>0</v>
      </c>
      <c r="G401" s="2">
        <v>0</v>
      </c>
      <c r="H401" s="2">
        <v>2</v>
      </c>
      <c r="I401" s="2">
        <f t="shared" si="12"/>
        <v>31</v>
      </c>
      <c r="J401" s="15">
        <v>1.7</v>
      </c>
      <c r="K401" s="2">
        <v>750</v>
      </c>
      <c r="L401">
        <f>SUMIFS('Wins by Year'!E:E,'Wins by Year'!A:A,Recruits!A401,'Wins by Year'!C:C,Recruits!D401)</f>
        <v>2</v>
      </c>
      <c r="M401" s="13">
        <f t="shared" si="13"/>
        <v>0.97666666666666657</v>
      </c>
    </row>
    <row r="402" spans="1:13" ht="16.5" thickTop="1" thickBot="1">
      <c r="A402">
        <v>2012</v>
      </c>
      <c r="B402" s="2">
        <v>1</v>
      </c>
      <c r="C402" s="3"/>
      <c r="D402" s="4" t="s">
        <v>1</v>
      </c>
      <c r="E402" s="2">
        <v>26</v>
      </c>
      <c r="F402" s="2">
        <v>3</v>
      </c>
      <c r="G402" s="2">
        <v>14</v>
      </c>
      <c r="H402" s="2">
        <v>9</v>
      </c>
      <c r="I402" s="2">
        <f t="shared" si="12"/>
        <v>0</v>
      </c>
      <c r="J402" s="15">
        <v>3.77</v>
      </c>
      <c r="K402" s="2">
        <v>2621</v>
      </c>
      <c r="L402">
        <f>SUMIFS('Wins by Year'!E:E,'Wins by Year'!A:A,Recruits!A402,'Wins by Year'!C:C,Recruits!D402)</f>
        <v>13</v>
      </c>
      <c r="M402" s="13">
        <f t="shared" si="13"/>
        <v>3.7533333333333339</v>
      </c>
    </row>
    <row r="403" spans="1:13" ht="16.5" thickTop="1" thickBot="1">
      <c r="A403">
        <v>2012</v>
      </c>
      <c r="B403" s="2">
        <v>2</v>
      </c>
      <c r="C403" s="3"/>
      <c r="D403" s="4" t="s">
        <v>7</v>
      </c>
      <c r="E403" s="2">
        <v>28</v>
      </c>
      <c r="F403" s="2">
        <v>2</v>
      </c>
      <c r="G403" s="2">
        <v>15</v>
      </c>
      <c r="H403" s="2">
        <v>10</v>
      </c>
      <c r="I403" s="2">
        <f t="shared" si="12"/>
        <v>1</v>
      </c>
      <c r="J403" s="15">
        <v>3.64</v>
      </c>
      <c r="K403" s="2">
        <v>2481</v>
      </c>
      <c r="L403">
        <f>SUMIFS('Wins by Year'!E:E,'Wins by Year'!A:A,Recruits!A403,'Wins by Year'!C:C,Recruits!D403)</f>
        <v>9</v>
      </c>
      <c r="M403" s="13">
        <f t="shared" si="13"/>
        <v>3.7766666666666668</v>
      </c>
    </row>
    <row r="404" spans="1:13" ht="16.5" thickTop="1" thickBot="1">
      <c r="A404">
        <v>2012</v>
      </c>
      <c r="B404" s="2">
        <v>3</v>
      </c>
      <c r="C404" s="3"/>
      <c r="D404" s="4" t="s">
        <v>14</v>
      </c>
      <c r="E404" s="2">
        <v>22</v>
      </c>
      <c r="F404" s="2">
        <v>3</v>
      </c>
      <c r="G404" s="2">
        <v>10</v>
      </c>
      <c r="H404" s="2">
        <v>8</v>
      </c>
      <c r="I404" s="2">
        <f t="shared" si="12"/>
        <v>1</v>
      </c>
      <c r="J404" s="15">
        <v>3.68</v>
      </c>
      <c r="K404" s="2">
        <v>2421</v>
      </c>
      <c r="L404">
        <f>SUMIFS('Wins by Year'!E:E,'Wins by Year'!A:A,Recruits!A404,'Wins by Year'!C:C,Recruits!D404)</f>
        <v>11</v>
      </c>
      <c r="M404" s="13">
        <f t="shared" si="13"/>
        <v>3.7166666666666668</v>
      </c>
    </row>
    <row r="405" spans="1:13" ht="16.5" thickTop="1" thickBot="1">
      <c r="A405">
        <v>2012</v>
      </c>
      <c r="B405" s="2">
        <v>4</v>
      </c>
      <c r="C405" s="3"/>
      <c r="D405" s="4" t="s">
        <v>3</v>
      </c>
      <c r="E405" s="2">
        <v>25</v>
      </c>
      <c r="F405" s="2">
        <v>2</v>
      </c>
      <c r="G405" s="2">
        <v>14</v>
      </c>
      <c r="H405" s="2">
        <v>9</v>
      </c>
      <c r="I405" s="2">
        <f t="shared" si="12"/>
        <v>0</v>
      </c>
      <c r="J405" s="15">
        <v>3.72</v>
      </c>
      <c r="K405" s="2">
        <v>2382</v>
      </c>
      <c r="L405">
        <f>SUMIFS('Wins by Year'!E:E,'Wins by Year'!A:A,Recruits!A405,'Wins by Year'!C:C,Recruits!D405)</f>
        <v>12</v>
      </c>
      <c r="M405" s="13">
        <f t="shared" si="13"/>
        <v>3.4866666666666668</v>
      </c>
    </row>
    <row r="406" spans="1:13" ht="16.5" thickTop="1" thickBot="1">
      <c r="A406">
        <v>2012</v>
      </c>
      <c r="B406" s="2">
        <v>5</v>
      </c>
      <c r="C406" s="3"/>
      <c r="D406" s="4" t="s">
        <v>19</v>
      </c>
      <c r="E406" s="2">
        <v>22</v>
      </c>
      <c r="F406" s="2">
        <v>3</v>
      </c>
      <c r="G406" s="2">
        <v>10</v>
      </c>
      <c r="H406" s="2">
        <v>9</v>
      </c>
      <c r="I406" s="2">
        <f t="shared" si="12"/>
        <v>0</v>
      </c>
      <c r="J406" s="15">
        <v>3.73</v>
      </c>
      <c r="K406" s="2">
        <v>2297</v>
      </c>
      <c r="L406">
        <f>SUMIFS('Wins by Year'!E:E,'Wins by Year'!A:A,Recruits!A406,'Wins by Year'!C:C,Recruits!D406)</f>
        <v>12</v>
      </c>
      <c r="M406" s="13">
        <f t="shared" si="13"/>
        <v>3.3966666666666665</v>
      </c>
    </row>
    <row r="407" spans="1:13" ht="16.5" thickTop="1" thickBot="1">
      <c r="A407">
        <v>2012</v>
      </c>
      <c r="B407" s="2">
        <v>6</v>
      </c>
      <c r="C407" s="3"/>
      <c r="D407" s="4" t="s">
        <v>2</v>
      </c>
      <c r="E407" s="2">
        <v>19</v>
      </c>
      <c r="F407" s="2">
        <v>3</v>
      </c>
      <c r="G407" s="2">
        <v>10</v>
      </c>
      <c r="H407" s="2">
        <v>5</v>
      </c>
      <c r="I407" s="2">
        <f t="shared" si="12"/>
        <v>1</v>
      </c>
      <c r="J407" s="15">
        <v>3.79</v>
      </c>
      <c r="K407" s="2">
        <v>2263</v>
      </c>
      <c r="L407">
        <f>SUMIFS('Wins by Year'!E:E,'Wins by Year'!A:A,Recruits!A407,'Wins by Year'!C:C,Recruits!D407)</f>
        <v>12</v>
      </c>
      <c r="M407" s="13">
        <f t="shared" si="13"/>
        <v>3.6199999999999997</v>
      </c>
    </row>
    <row r="408" spans="1:13" ht="16.5" thickTop="1" thickBot="1">
      <c r="A408">
        <v>2012</v>
      </c>
      <c r="B408" s="2">
        <v>7</v>
      </c>
      <c r="C408" s="3"/>
      <c r="D408" s="4" t="s">
        <v>4</v>
      </c>
      <c r="E408" s="2">
        <v>25</v>
      </c>
      <c r="F408" s="2">
        <v>2</v>
      </c>
      <c r="G408" s="2">
        <v>10</v>
      </c>
      <c r="H408" s="2">
        <v>12</v>
      </c>
      <c r="I408" s="2">
        <f t="shared" si="12"/>
        <v>1</v>
      </c>
      <c r="J408" s="15">
        <v>3.44</v>
      </c>
      <c r="K408" s="2">
        <v>2132</v>
      </c>
      <c r="L408">
        <f>SUMIFS('Wins by Year'!E:E,'Wins by Year'!A:A,Recruits!A408,'Wins by Year'!C:C,Recruits!D408)</f>
        <v>8</v>
      </c>
      <c r="M408" s="13">
        <f t="shared" si="13"/>
        <v>3.293333333333333</v>
      </c>
    </row>
    <row r="409" spans="1:13" ht="16.5" thickTop="1" thickBot="1">
      <c r="A409">
        <v>2012</v>
      </c>
      <c r="B409" s="2">
        <v>8</v>
      </c>
      <c r="C409" s="3"/>
      <c r="D409" s="4" t="s">
        <v>12</v>
      </c>
      <c r="E409" s="2">
        <v>16</v>
      </c>
      <c r="F409" s="2">
        <v>3</v>
      </c>
      <c r="G409" s="2">
        <v>10</v>
      </c>
      <c r="H409" s="2">
        <v>2</v>
      </c>
      <c r="I409" s="2">
        <f t="shared" si="12"/>
        <v>1</v>
      </c>
      <c r="J409" s="15">
        <v>3.81</v>
      </c>
      <c r="K409" s="2">
        <v>2040</v>
      </c>
      <c r="L409">
        <f>SUMIFS('Wins by Year'!E:E,'Wins by Year'!A:A,Recruits!A409,'Wins by Year'!C:C,Recruits!D409)</f>
        <v>7</v>
      </c>
      <c r="M409" s="13">
        <f t="shared" si="13"/>
        <v>3.8166666666666664</v>
      </c>
    </row>
    <row r="410" spans="1:13" ht="16.5" thickTop="1" thickBot="1">
      <c r="A410">
        <v>2012</v>
      </c>
      <c r="B410" s="2">
        <v>9</v>
      </c>
      <c r="C410" s="3"/>
      <c r="D410" s="4" t="s">
        <v>21</v>
      </c>
      <c r="E410" s="2">
        <v>33</v>
      </c>
      <c r="F410" s="2">
        <v>2</v>
      </c>
      <c r="G410" s="2">
        <v>8</v>
      </c>
      <c r="H410" s="2">
        <v>23</v>
      </c>
      <c r="I410" s="2">
        <f t="shared" si="12"/>
        <v>0</v>
      </c>
      <c r="J410" s="15">
        <v>3.36</v>
      </c>
      <c r="K410" s="2">
        <v>1975</v>
      </c>
      <c r="L410">
        <f>SUMIFS('Wins by Year'!E:E,'Wins by Year'!A:A,Recruits!A410,'Wins by Year'!C:C,Recruits!D410)</f>
        <v>7</v>
      </c>
      <c r="M410" s="13">
        <f t="shared" si="13"/>
        <v>3.0933333333333337</v>
      </c>
    </row>
    <row r="411" spans="1:13" ht="16.5" thickTop="1" thickBot="1">
      <c r="A411">
        <v>2012</v>
      </c>
      <c r="B411" s="2">
        <v>10</v>
      </c>
      <c r="C411" s="3"/>
      <c r="D411" s="4" t="s">
        <v>9</v>
      </c>
      <c r="E411" s="2">
        <v>21</v>
      </c>
      <c r="F411" s="2">
        <v>0</v>
      </c>
      <c r="G411" s="2">
        <v>13</v>
      </c>
      <c r="H411" s="2">
        <v>8</v>
      </c>
      <c r="I411" s="2">
        <f t="shared" si="12"/>
        <v>0</v>
      </c>
      <c r="J411" s="15">
        <v>3.62</v>
      </c>
      <c r="K411" s="2">
        <v>1951</v>
      </c>
      <c r="L411">
        <f>SUMIFS('Wins by Year'!E:E,'Wins by Year'!A:A,Recruits!A411,'Wins by Year'!C:C,Recruits!D411)</f>
        <v>3</v>
      </c>
      <c r="M411" s="13">
        <f t="shared" si="13"/>
        <v>3.6</v>
      </c>
    </row>
    <row r="412" spans="1:13" ht="16.5" thickTop="1" thickBot="1">
      <c r="A412">
        <v>2012</v>
      </c>
      <c r="B412" s="2">
        <v>11</v>
      </c>
      <c r="C412" s="3"/>
      <c r="D412" s="4" t="s">
        <v>16</v>
      </c>
      <c r="E412" s="2">
        <v>25</v>
      </c>
      <c r="F412" s="2">
        <v>1</v>
      </c>
      <c r="G412" s="2">
        <v>10</v>
      </c>
      <c r="H412" s="2">
        <v>14</v>
      </c>
      <c r="I412" s="2">
        <f t="shared" si="12"/>
        <v>0</v>
      </c>
      <c r="J412" s="15">
        <v>3.48</v>
      </c>
      <c r="K412" s="2">
        <v>1937</v>
      </c>
      <c r="L412">
        <f>SUMIFS('Wins by Year'!E:E,'Wins by Year'!A:A,Recruits!A412,'Wins by Year'!C:C,Recruits!D412)</f>
        <v>10</v>
      </c>
      <c r="M412" s="13">
        <f t="shared" si="13"/>
        <v>3.56</v>
      </c>
    </row>
    <row r="413" spans="1:13" ht="16.5" thickTop="1" thickBot="1">
      <c r="A413">
        <v>2012</v>
      </c>
      <c r="B413" s="2">
        <v>12</v>
      </c>
      <c r="C413" s="3"/>
      <c r="D413" s="4" t="s">
        <v>11</v>
      </c>
      <c r="E413" s="2">
        <v>19</v>
      </c>
      <c r="F413" s="2">
        <v>2</v>
      </c>
      <c r="G413" s="2">
        <v>6</v>
      </c>
      <c r="H413" s="2">
        <v>10</v>
      </c>
      <c r="I413" s="2">
        <f t="shared" si="12"/>
        <v>1</v>
      </c>
      <c r="J413" s="15">
        <v>3.47</v>
      </c>
      <c r="K413" s="2">
        <v>1775</v>
      </c>
      <c r="L413">
        <f>SUMIFS('Wins by Year'!E:E,'Wins by Year'!A:A,Recruits!A413,'Wins by Year'!C:C,Recruits!D413)</f>
        <v>12</v>
      </c>
      <c r="M413" s="13">
        <f t="shared" si="13"/>
        <v>3.49</v>
      </c>
    </row>
    <row r="414" spans="1:13" ht="16.5" thickTop="1" thickBot="1">
      <c r="A414">
        <v>2012</v>
      </c>
      <c r="B414" s="2">
        <v>13</v>
      </c>
      <c r="C414" s="3"/>
      <c r="D414" s="4" t="s">
        <v>10</v>
      </c>
      <c r="E414" s="2">
        <v>26</v>
      </c>
      <c r="F414" s="2">
        <v>1</v>
      </c>
      <c r="G414" s="2">
        <v>8</v>
      </c>
      <c r="H414" s="2">
        <v>14</v>
      </c>
      <c r="I414" s="2">
        <f t="shared" si="12"/>
        <v>3</v>
      </c>
      <c r="J414" s="15">
        <v>3.27</v>
      </c>
      <c r="K414" s="2">
        <v>1731</v>
      </c>
      <c r="L414">
        <f>SUMIFS('Wins by Year'!E:E,'Wins by Year'!A:A,Recruits!A414,'Wins by Year'!C:C,Recruits!D414)</f>
        <v>9</v>
      </c>
      <c r="M414" s="13">
        <f t="shared" si="13"/>
        <v>3.1300000000000003</v>
      </c>
    </row>
    <row r="415" spans="1:13" ht="16.5" thickTop="1" thickBot="1">
      <c r="A415">
        <v>2012</v>
      </c>
      <c r="B415" s="2">
        <v>14</v>
      </c>
      <c r="C415" s="3"/>
      <c r="D415" s="4" t="s">
        <v>6</v>
      </c>
      <c r="E415" s="2">
        <v>20</v>
      </c>
      <c r="F415" s="2">
        <v>0</v>
      </c>
      <c r="G415" s="2">
        <v>9</v>
      </c>
      <c r="H415" s="2">
        <v>11</v>
      </c>
      <c r="I415" s="2">
        <f t="shared" si="12"/>
        <v>0</v>
      </c>
      <c r="J415" s="15">
        <v>3.45</v>
      </c>
      <c r="K415" s="2">
        <v>1680</v>
      </c>
      <c r="L415">
        <f>SUMIFS('Wins by Year'!E:E,'Wins by Year'!A:A,Recruits!A415,'Wins by Year'!C:C,Recruits!D415)</f>
        <v>11</v>
      </c>
      <c r="M415" s="13">
        <f t="shared" si="13"/>
        <v>3.3333333333333335</v>
      </c>
    </row>
    <row r="416" spans="1:13" ht="16.5" thickTop="1" thickBot="1">
      <c r="A416">
        <v>2012</v>
      </c>
      <c r="B416" s="2">
        <v>15</v>
      </c>
      <c r="C416" s="3"/>
      <c r="D416" s="4" t="s">
        <v>17</v>
      </c>
      <c r="E416" s="2">
        <v>19</v>
      </c>
      <c r="F416" s="2">
        <v>1</v>
      </c>
      <c r="G416" s="2">
        <v>6</v>
      </c>
      <c r="H416" s="2">
        <v>12</v>
      </c>
      <c r="I416" s="2">
        <f t="shared" si="12"/>
        <v>0</v>
      </c>
      <c r="J416" s="15">
        <v>3.42</v>
      </c>
      <c r="K416" s="2">
        <v>1647</v>
      </c>
      <c r="L416">
        <f>SUMIFS('Wins by Year'!E:E,'Wins by Year'!A:A,Recruits!A416,'Wins by Year'!C:C,Recruits!D416)</f>
        <v>11</v>
      </c>
      <c r="M416" s="13">
        <f t="shared" si="13"/>
        <v>3.22</v>
      </c>
    </row>
    <row r="417" spans="1:13" ht="16.5" thickTop="1" thickBot="1">
      <c r="A417">
        <v>2012</v>
      </c>
      <c r="B417" s="2">
        <v>16</v>
      </c>
      <c r="C417" s="3"/>
      <c r="D417" s="4" t="s">
        <v>28</v>
      </c>
      <c r="E417" s="2">
        <v>21</v>
      </c>
      <c r="F417" s="2">
        <v>0</v>
      </c>
      <c r="G417" s="2">
        <v>10</v>
      </c>
      <c r="H417" s="2">
        <v>9</v>
      </c>
      <c r="I417" s="2">
        <f t="shared" si="12"/>
        <v>2</v>
      </c>
      <c r="J417" s="15">
        <v>3.38</v>
      </c>
      <c r="K417" s="2">
        <v>1641</v>
      </c>
      <c r="L417">
        <f>SUMIFS('Wins by Year'!E:E,'Wins by Year'!A:A,Recruits!A417,'Wins by Year'!C:C,Recruits!D417)</f>
        <v>12</v>
      </c>
      <c r="M417" s="13">
        <f t="shared" si="13"/>
        <v>3.4266666666666663</v>
      </c>
    </row>
    <row r="418" spans="1:13" ht="16.5" thickTop="1" thickBot="1">
      <c r="A418">
        <v>2012</v>
      </c>
      <c r="B418" s="2">
        <v>17</v>
      </c>
      <c r="C418" s="3"/>
      <c r="D418" s="4" t="s">
        <v>15</v>
      </c>
      <c r="E418" s="2">
        <v>22</v>
      </c>
      <c r="F418" s="2">
        <v>0</v>
      </c>
      <c r="G418" s="2">
        <v>11</v>
      </c>
      <c r="H418" s="2">
        <v>9</v>
      </c>
      <c r="I418" s="2">
        <f t="shared" si="12"/>
        <v>2</v>
      </c>
      <c r="J418" s="15">
        <v>3.41</v>
      </c>
      <c r="K418" s="2">
        <v>1595</v>
      </c>
      <c r="L418">
        <f>SUMIFS('Wins by Year'!E:E,'Wins by Year'!A:A,Recruits!A418,'Wins by Year'!C:C,Recruits!D418)</f>
        <v>5</v>
      </c>
      <c r="M418" s="13">
        <f t="shared" si="13"/>
        <v>3.3966666666666669</v>
      </c>
    </row>
    <row r="419" spans="1:13" ht="16.5" thickTop="1" thickBot="1">
      <c r="A419">
        <v>2012</v>
      </c>
      <c r="B419" s="2">
        <v>18</v>
      </c>
      <c r="C419" s="3"/>
      <c r="D419" s="4" t="s">
        <v>5</v>
      </c>
      <c r="E419" s="2">
        <v>23</v>
      </c>
      <c r="F419" s="2">
        <v>0</v>
      </c>
      <c r="G419" s="2">
        <v>9</v>
      </c>
      <c r="H419" s="2">
        <v>12</v>
      </c>
      <c r="I419" s="2">
        <f t="shared" si="12"/>
        <v>2</v>
      </c>
      <c r="J419" s="15">
        <v>3.22</v>
      </c>
      <c r="K419" s="2">
        <v>1567</v>
      </c>
      <c r="L419">
        <f>SUMIFS('Wins by Year'!E:E,'Wins by Year'!A:A,Recruits!A419,'Wins by Year'!C:C,Recruits!D419)</f>
        <v>10</v>
      </c>
      <c r="M419" s="13">
        <f t="shared" si="13"/>
        <v>3.4866666666666668</v>
      </c>
    </row>
    <row r="420" spans="1:13" ht="31.5" thickTop="1" thickBot="1">
      <c r="A420">
        <v>2012</v>
      </c>
      <c r="B420" s="2">
        <v>19</v>
      </c>
      <c r="C420" s="3"/>
      <c r="D420" s="4" t="s">
        <v>27</v>
      </c>
      <c r="E420" s="2">
        <v>25</v>
      </c>
      <c r="F420" s="2">
        <v>0</v>
      </c>
      <c r="G420" s="2">
        <v>8</v>
      </c>
      <c r="H420" s="2">
        <v>15</v>
      </c>
      <c r="I420" s="2">
        <f t="shared" si="12"/>
        <v>2</v>
      </c>
      <c r="J420" s="15">
        <v>3.24</v>
      </c>
      <c r="K420" s="2">
        <v>1534</v>
      </c>
      <c r="L420">
        <f>SUMIFS('Wins by Year'!E:E,'Wins by Year'!A:A,Recruits!A420,'Wins by Year'!C:C,Recruits!D420)</f>
        <v>11</v>
      </c>
      <c r="M420" s="13">
        <f t="shared" si="13"/>
        <v>3.1766666666666672</v>
      </c>
    </row>
    <row r="421" spans="1:13" ht="31.5" thickTop="1" thickBot="1">
      <c r="A421">
        <v>2012</v>
      </c>
      <c r="B421" s="2">
        <v>20</v>
      </c>
      <c r="C421" s="3"/>
      <c r="D421" s="4" t="s">
        <v>120</v>
      </c>
      <c r="E421" s="2">
        <v>23</v>
      </c>
      <c r="F421" s="2">
        <v>0</v>
      </c>
      <c r="G421" s="2">
        <v>0</v>
      </c>
      <c r="H421" s="2">
        <v>3</v>
      </c>
      <c r="I421" s="2">
        <f t="shared" si="12"/>
        <v>20</v>
      </c>
      <c r="J421" s="15">
        <v>2.04</v>
      </c>
      <c r="K421" s="2">
        <v>1521</v>
      </c>
      <c r="L421">
        <f>SUMIFS('Wins by Year'!E:E,'Wins by Year'!A:A,Recruits!A421,'Wins by Year'!C:C,Recruits!D421)</f>
        <v>8</v>
      </c>
      <c r="M421" s="13">
        <f t="shared" si="13"/>
        <v>2.1033333333333331</v>
      </c>
    </row>
    <row r="422" spans="1:13" ht="16.5" thickTop="1" thickBot="1">
      <c r="A422">
        <v>2012</v>
      </c>
      <c r="B422" s="2">
        <v>20</v>
      </c>
      <c r="C422" s="3"/>
      <c r="D422" s="4" t="s">
        <v>13</v>
      </c>
      <c r="E422" s="2">
        <v>17</v>
      </c>
      <c r="F422" s="2">
        <v>1</v>
      </c>
      <c r="G422" s="2">
        <v>8</v>
      </c>
      <c r="H422" s="2">
        <v>7</v>
      </c>
      <c r="I422" s="2">
        <f t="shared" si="12"/>
        <v>1</v>
      </c>
      <c r="J422" s="15">
        <v>3.53</v>
      </c>
      <c r="K422" s="2">
        <v>1521</v>
      </c>
      <c r="L422">
        <f>SUMIFS('Wins by Year'!E:E,'Wins by Year'!A:A,Recruits!A422,'Wins by Year'!C:C,Recruits!D422)</f>
        <v>12</v>
      </c>
      <c r="M422" s="13">
        <f t="shared" si="13"/>
        <v>3.4666666666666668</v>
      </c>
    </row>
    <row r="423" spans="1:13" ht="16.5" thickTop="1" thickBot="1">
      <c r="A423">
        <v>2012</v>
      </c>
      <c r="B423" s="2">
        <v>22</v>
      </c>
      <c r="C423" s="3"/>
      <c r="D423" s="4" t="s">
        <v>37</v>
      </c>
      <c r="E423" s="2">
        <v>25</v>
      </c>
      <c r="F423" s="2">
        <v>1</v>
      </c>
      <c r="G423" s="2">
        <v>5</v>
      </c>
      <c r="H423" s="2">
        <v>14</v>
      </c>
      <c r="I423" s="2">
        <f t="shared" si="12"/>
        <v>5</v>
      </c>
      <c r="J423" s="15">
        <v>3.08</v>
      </c>
      <c r="K423" s="2">
        <v>1452</v>
      </c>
      <c r="L423">
        <f>SUMIFS('Wins by Year'!E:E,'Wins by Year'!A:A,Recruits!A423,'Wins by Year'!C:C,Recruits!D423)</f>
        <v>7</v>
      </c>
      <c r="M423" s="13">
        <f t="shared" si="13"/>
        <v>3.09</v>
      </c>
    </row>
    <row r="424" spans="1:13" ht="16.5" thickTop="1" thickBot="1">
      <c r="A424">
        <v>2012</v>
      </c>
      <c r="B424" s="2">
        <v>23</v>
      </c>
      <c r="C424" s="3"/>
      <c r="D424" s="4" t="s">
        <v>43</v>
      </c>
      <c r="E424" s="2">
        <v>28</v>
      </c>
      <c r="F424" s="2">
        <v>0</v>
      </c>
      <c r="G424" s="2">
        <v>7</v>
      </c>
      <c r="H424" s="2">
        <v>19</v>
      </c>
      <c r="I424" s="2">
        <f t="shared" si="12"/>
        <v>2</v>
      </c>
      <c r="J424" s="15">
        <v>3.18</v>
      </c>
      <c r="K424" s="2">
        <v>1429</v>
      </c>
      <c r="L424">
        <f>SUMIFS('Wins by Year'!E:E,'Wins by Year'!A:A,Recruits!A424,'Wins by Year'!C:C,Recruits!D424)</f>
        <v>7</v>
      </c>
      <c r="M424" s="13">
        <f t="shared" si="13"/>
        <v>3.1633333333333336</v>
      </c>
    </row>
    <row r="425" spans="1:13" ht="16.5" thickTop="1" thickBot="1">
      <c r="A425">
        <v>2012</v>
      </c>
      <c r="B425" s="2">
        <v>24</v>
      </c>
      <c r="C425" s="3"/>
      <c r="D425" s="4" t="s">
        <v>22</v>
      </c>
      <c r="E425" s="2">
        <v>19</v>
      </c>
      <c r="F425" s="2">
        <v>0</v>
      </c>
      <c r="G425" s="2">
        <v>7</v>
      </c>
      <c r="H425" s="2">
        <v>9</v>
      </c>
      <c r="I425" s="2">
        <f t="shared" si="12"/>
        <v>3</v>
      </c>
      <c r="J425" s="15">
        <v>3.11</v>
      </c>
      <c r="K425" s="2">
        <v>1316</v>
      </c>
      <c r="L425">
        <f>SUMIFS('Wins by Year'!E:E,'Wins by Year'!A:A,Recruits!A425,'Wins by Year'!C:C,Recruits!D425)</f>
        <v>3</v>
      </c>
      <c r="M425" s="13">
        <f t="shared" si="13"/>
        <v>3.3800000000000003</v>
      </c>
    </row>
    <row r="426" spans="1:13" ht="16.5" thickTop="1" thickBot="1">
      <c r="A426">
        <v>2012</v>
      </c>
      <c r="B426" s="2">
        <v>25</v>
      </c>
      <c r="C426" s="3"/>
      <c r="D426" s="4" t="s">
        <v>79</v>
      </c>
      <c r="E426" s="2">
        <v>19</v>
      </c>
      <c r="F426" s="2">
        <v>1</v>
      </c>
      <c r="G426" s="2">
        <v>4</v>
      </c>
      <c r="H426" s="2">
        <v>13</v>
      </c>
      <c r="I426" s="2">
        <f t="shared" si="12"/>
        <v>1</v>
      </c>
      <c r="J426" s="15">
        <v>3.26</v>
      </c>
      <c r="K426" s="2">
        <v>1296</v>
      </c>
      <c r="L426">
        <f>SUMIFS('Wins by Year'!E:E,'Wins by Year'!A:A,Recruits!A426,'Wins by Year'!C:C,Recruits!D426)</f>
        <v>9</v>
      </c>
      <c r="M426" s="13">
        <f t="shared" si="13"/>
        <v>2.9899999999999998</v>
      </c>
    </row>
    <row r="427" spans="1:13" ht="16.5" thickTop="1" thickBot="1">
      <c r="A427">
        <v>2012</v>
      </c>
      <c r="B427" s="2">
        <v>26</v>
      </c>
      <c r="C427" s="3"/>
      <c r="D427" s="4" t="s">
        <v>26</v>
      </c>
      <c r="E427" s="2">
        <v>17</v>
      </c>
      <c r="F427" s="2">
        <v>0</v>
      </c>
      <c r="G427" s="2">
        <v>6</v>
      </c>
      <c r="H427" s="2">
        <v>11</v>
      </c>
      <c r="I427" s="2">
        <f t="shared" si="12"/>
        <v>0</v>
      </c>
      <c r="J427" s="15">
        <v>3.35</v>
      </c>
      <c r="K427" s="2">
        <v>1257</v>
      </c>
      <c r="L427">
        <f>SUMIFS('Wins by Year'!E:E,'Wins by Year'!A:A,Recruits!A427,'Wins by Year'!C:C,Recruits!D427)</f>
        <v>10</v>
      </c>
      <c r="M427" s="13">
        <f t="shared" si="13"/>
        <v>3.2966666666666669</v>
      </c>
    </row>
    <row r="428" spans="1:13" ht="16.5" thickTop="1" thickBot="1">
      <c r="A428">
        <v>2012</v>
      </c>
      <c r="B428" s="2">
        <v>27</v>
      </c>
      <c r="C428" s="3"/>
      <c r="D428" s="4" t="s">
        <v>47</v>
      </c>
      <c r="E428" s="2">
        <v>27</v>
      </c>
      <c r="F428" s="2">
        <v>0</v>
      </c>
      <c r="G428" s="2">
        <v>3</v>
      </c>
      <c r="H428" s="2">
        <v>21</v>
      </c>
      <c r="I428" s="2">
        <f t="shared" si="12"/>
        <v>3</v>
      </c>
      <c r="J428" s="15">
        <v>2.93</v>
      </c>
      <c r="K428" s="2">
        <v>1139</v>
      </c>
      <c r="L428">
        <f>SUMIFS('Wins by Year'!E:E,'Wins by Year'!A:A,Recruits!A428,'Wins by Year'!C:C,Recruits!D428)</f>
        <v>8</v>
      </c>
      <c r="M428" s="13">
        <f t="shared" si="13"/>
        <v>3.0133333333333336</v>
      </c>
    </row>
    <row r="429" spans="1:13" ht="16.5" thickTop="1" thickBot="1">
      <c r="A429">
        <v>2012</v>
      </c>
      <c r="B429" s="2">
        <v>28</v>
      </c>
      <c r="C429" s="3"/>
      <c r="D429" s="4" t="s">
        <v>61</v>
      </c>
      <c r="E429" s="2">
        <v>27</v>
      </c>
      <c r="F429" s="2">
        <v>0</v>
      </c>
      <c r="G429" s="2">
        <v>4</v>
      </c>
      <c r="H429" s="2">
        <v>16</v>
      </c>
      <c r="I429" s="2">
        <f t="shared" si="12"/>
        <v>7</v>
      </c>
      <c r="J429" s="15">
        <v>2.81</v>
      </c>
      <c r="K429" s="2">
        <v>1126</v>
      </c>
      <c r="L429">
        <f>SUMIFS('Wins by Year'!E:E,'Wins by Year'!A:A,Recruits!A429,'Wins by Year'!C:C,Recruits!D429)</f>
        <v>4</v>
      </c>
      <c r="M429" s="13">
        <f t="shared" si="13"/>
        <v>2.8766666666666665</v>
      </c>
    </row>
    <row r="430" spans="1:13" ht="16.5" thickTop="1" thickBot="1">
      <c r="A430">
        <v>2012</v>
      </c>
      <c r="B430" s="2">
        <v>29</v>
      </c>
      <c r="C430" s="3"/>
      <c r="D430" s="4" t="s">
        <v>34</v>
      </c>
      <c r="E430" s="2">
        <v>29</v>
      </c>
      <c r="F430" s="2">
        <v>0</v>
      </c>
      <c r="G430" s="2">
        <v>5</v>
      </c>
      <c r="H430" s="2">
        <v>19</v>
      </c>
      <c r="I430" s="2">
        <f t="shared" si="12"/>
        <v>5</v>
      </c>
      <c r="J430" s="15">
        <v>2.93</v>
      </c>
      <c r="K430" s="2">
        <v>1088</v>
      </c>
      <c r="L430">
        <f>SUMIFS('Wins by Year'!E:E,'Wins by Year'!A:A,Recruits!A430,'Wins by Year'!C:C,Recruits!D430)</f>
        <v>5</v>
      </c>
      <c r="M430" s="13">
        <f t="shared" si="13"/>
        <v>2.99</v>
      </c>
    </row>
    <row r="431" spans="1:13" ht="16.5" thickTop="1" thickBot="1">
      <c r="A431">
        <v>2012</v>
      </c>
      <c r="B431" s="2">
        <v>30</v>
      </c>
      <c r="C431" s="3"/>
      <c r="D431" s="4" t="s">
        <v>54</v>
      </c>
      <c r="E431" s="2">
        <v>22</v>
      </c>
      <c r="F431" s="2">
        <v>0</v>
      </c>
      <c r="G431" s="2">
        <v>3</v>
      </c>
      <c r="H431" s="2">
        <v>19</v>
      </c>
      <c r="I431" s="2">
        <f t="shared" si="12"/>
        <v>0</v>
      </c>
      <c r="J431" s="15">
        <v>3.14</v>
      </c>
      <c r="K431" s="2">
        <v>1069</v>
      </c>
      <c r="L431">
        <f>SUMIFS('Wins by Year'!E:E,'Wins by Year'!A:A,Recruits!A431,'Wins by Year'!C:C,Recruits!D431)</f>
        <v>9</v>
      </c>
      <c r="M431" s="13">
        <f t="shared" si="13"/>
        <v>2.8699999999999997</v>
      </c>
    </row>
    <row r="432" spans="1:13" ht="31.5" thickTop="1" thickBot="1">
      <c r="A432">
        <v>2012</v>
      </c>
      <c r="B432" s="2">
        <v>31</v>
      </c>
      <c r="C432" s="3"/>
      <c r="D432" s="4" t="s">
        <v>25</v>
      </c>
      <c r="E432" s="2">
        <v>28</v>
      </c>
      <c r="F432" s="2">
        <v>0</v>
      </c>
      <c r="G432" s="2">
        <v>4</v>
      </c>
      <c r="H432" s="2">
        <v>21</v>
      </c>
      <c r="I432" s="2">
        <f t="shared" si="12"/>
        <v>3</v>
      </c>
      <c r="J432" s="15">
        <v>3.04</v>
      </c>
      <c r="K432" s="2">
        <v>1056</v>
      </c>
      <c r="L432">
        <f>SUMIFS('Wins by Year'!E:E,'Wins by Year'!A:A,Recruits!A432,'Wins by Year'!C:C,Recruits!D432)</f>
        <v>8</v>
      </c>
      <c r="M432" s="13">
        <f t="shared" si="13"/>
        <v>3.0033333333333334</v>
      </c>
    </row>
    <row r="433" spans="1:13" ht="16.5" thickTop="1" thickBot="1">
      <c r="A433">
        <v>2012</v>
      </c>
      <c r="B433" s="2">
        <v>32</v>
      </c>
      <c r="C433" s="3"/>
      <c r="D433" s="4" t="s">
        <v>46</v>
      </c>
      <c r="E433" s="2">
        <v>19</v>
      </c>
      <c r="F433" s="2">
        <v>1</v>
      </c>
      <c r="G433" s="2">
        <v>1</v>
      </c>
      <c r="H433" s="2">
        <v>16</v>
      </c>
      <c r="I433" s="2">
        <f t="shared" si="12"/>
        <v>1</v>
      </c>
      <c r="J433" s="15">
        <v>3.11</v>
      </c>
      <c r="K433" s="2">
        <v>1037</v>
      </c>
      <c r="L433">
        <f>SUMIFS('Wins by Year'!E:E,'Wins by Year'!A:A,Recruits!A433,'Wins by Year'!C:C,Recruits!D433)</f>
        <v>5</v>
      </c>
      <c r="M433" s="13">
        <f t="shared" si="13"/>
        <v>3.1566666666666663</v>
      </c>
    </row>
    <row r="434" spans="1:13" ht="31.5" thickTop="1" thickBot="1">
      <c r="A434">
        <v>2012</v>
      </c>
      <c r="B434" s="2">
        <v>33</v>
      </c>
      <c r="C434" s="3"/>
      <c r="D434" s="4" t="s">
        <v>48</v>
      </c>
      <c r="E434" s="2">
        <v>24</v>
      </c>
      <c r="F434" s="2">
        <v>0</v>
      </c>
      <c r="G434" s="2">
        <v>3</v>
      </c>
      <c r="H434" s="2">
        <v>17</v>
      </c>
      <c r="I434" s="2">
        <f t="shared" si="12"/>
        <v>4</v>
      </c>
      <c r="J434" s="15">
        <v>2.96</v>
      </c>
      <c r="K434" s="2">
        <v>1015</v>
      </c>
      <c r="L434">
        <f>SUMIFS('Wins by Year'!E:E,'Wins by Year'!A:A,Recruits!A434,'Wins by Year'!C:C,Recruits!D434)</f>
        <v>8</v>
      </c>
      <c r="M434" s="13">
        <f t="shared" si="13"/>
        <v>3.0366666666666666</v>
      </c>
    </row>
    <row r="435" spans="1:13" ht="16.5" thickTop="1" thickBot="1">
      <c r="A435">
        <v>2012</v>
      </c>
      <c r="B435" s="2">
        <v>34</v>
      </c>
      <c r="C435" s="3"/>
      <c r="D435" s="4" t="s">
        <v>74</v>
      </c>
      <c r="E435" s="2">
        <v>26</v>
      </c>
      <c r="F435" s="2">
        <v>0</v>
      </c>
      <c r="G435" s="2">
        <v>2</v>
      </c>
      <c r="H435" s="2">
        <v>22</v>
      </c>
      <c r="I435" s="2">
        <f t="shared" si="12"/>
        <v>2</v>
      </c>
      <c r="J435" s="15">
        <v>3</v>
      </c>
      <c r="K435" s="2">
        <v>1005</v>
      </c>
      <c r="L435">
        <f>SUMIFS('Wins by Year'!E:E,'Wins by Year'!A:A,Recruits!A435,'Wins by Year'!C:C,Recruits!D435)</f>
        <v>6</v>
      </c>
      <c r="M435" s="13">
        <f t="shared" si="13"/>
        <v>1.8766666666666667</v>
      </c>
    </row>
    <row r="436" spans="1:13" ht="16.5" thickTop="1" thickBot="1">
      <c r="A436">
        <v>2012</v>
      </c>
      <c r="B436" s="2">
        <v>35</v>
      </c>
      <c r="C436" s="3"/>
      <c r="D436" s="4" t="s">
        <v>32</v>
      </c>
      <c r="E436" s="2">
        <v>24</v>
      </c>
      <c r="F436" s="2">
        <v>0</v>
      </c>
      <c r="G436" s="2">
        <v>2</v>
      </c>
      <c r="H436" s="2">
        <v>21</v>
      </c>
      <c r="I436" s="2">
        <f t="shared" si="12"/>
        <v>1</v>
      </c>
      <c r="J436" s="15">
        <v>3.04</v>
      </c>
      <c r="K436" s="2">
        <v>1001</v>
      </c>
      <c r="L436">
        <f>SUMIFS('Wins by Year'!E:E,'Wins by Year'!A:A,Recruits!A436,'Wins by Year'!C:C,Recruits!D436)</f>
        <v>4</v>
      </c>
      <c r="M436" s="13">
        <f t="shared" si="13"/>
        <v>3.0199999999999996</v>
      </c>
    </row>
    <row r="437" spans="1:13" ht="16.5" thickTop="1" thickBot="1">
      <c r="A437">
        <v>2012</v>
      </c>
      <c r="B437" s="2">
        <v>36</v>
      </c>
      <c r="C437" s="3"/>
      <c r="D437" s="4" t="s">
        <v>39</v>
      </c>
      <c r="E437" s="2">
        <v>25</v>
      </c>
      <c r="F437" s="2">
        <v>1</v>
      </c>
      <c r="G437" s="2">
        <v>2</v>
      </c>
      <c r="H437" s="2">
        <v>15</v>
      </c>
      <c r="I437" s="2">
        <f t="shared" si="12"/>
        <v>7</v>
      </c>
      <c r="J437" s="15">
        <v>2.8</v>
      </c>
      <c r="K437" s="2">
        <v>975</v>
      </c>
      <c r="L437">
        <f>SUMIFS('Wins by Year'!E:E,'Wins by Year'!A:A,Recruits!A437,'Wins by Year'!C:C,Recruits!D437)</f>
        <v>4</v>
      </c>
      <c r="M437" s="13">
        <f t="shared" si="13"/>
        <v>2.9033333333333329</v>
      </c>
    </row>
    <row r="438" spans="1:13" ht="16.5" thickTop="1" thickBot="1">
      <c r="A438">
        <v>2012</v>
      </c>
      <c r="B438" s="2">
        <v>37</v>
      </c>
      <c r="C438" s="3"/>
      <c r="D438" s="4" t="s">
        <v>66</v>
      </c>
      <c r="E438" s="2">
        <v>28</v>
      </c>
      <c r="F438" s="2">
        <v>0</v>
      </c>
      <c r="G438" s="2">
        <v>2</v>
      </c>
      <c r="H438" s="2">
        <v>20</v>
      </c>
      <c r="I438" s="2">
        <f t="shared" si="12"/>
        <v>6</v>
      </c>
      <c r="J438" s="15">
        <v>2.79</v>
      </c>
      <c r="K438" s="2">
        <v>965</v>
      </c>
      <c r="L438">
        <f>SUMIFS('Wins by Year'!E:E,'Wins by Year'!A:A,Recruits!A438,'Wins by Year'!C:C,Recruits!D438)</f>
        <v>1</v>
      </c>
      <c r="M438" s="13">
        <f t="shared" si="13"/>
        <v>2.64</v>
      </c>
    </row>
    <row r="439" spans="1:13" ht="16.5" thickTop="1" thickBot="1">
      <c r="A439">
        <v>2012</v>
      </c>
      <c r="B439" s="2">
        <v>38</v>
      </c>
      <c r="C439" s="3"/>
      <c r="D439" s="4" t="s">
        <v>20</v>
      </c>
      <c r="E439" s="2">
        <v>22</v>
      </c>
      <c r="F439" s="2">
        <v>0</v>
      </c>
      <c r="G439" s="2">
        <v>3</v>
      </c>
      <c r="H439" s="2">
        <v>17</v>
      </c>
      <c r="I439" s="2">
        <f t="shared" si="12"/>
        <v>2</v>
      </c>
      <c r="J439" s="15">
        <v>3.05</v>
      </c>
      <c r="K439" s="2">
        <v>952</v>
      </c>
      <c r="L439">
        <f>SUMIFS('Wins by Year'!E:E,'Wins by Year'!A:A,Recruits!A439,'Wins by Year'!C:C,Recruits!D439)</f>
        <v>7</v>
      </c>
      <c r="M439" s="13">
        <f t="shared" si="13"/>
        <v>3.08</v>
      </c>
    </row>
    <row r="440" spans="1:13" ht="16.5" thickTop="1" thickBot="1">
      <c r="A440">
        <v>2012</v>
      </c>
      <c r="B440" s="2">
        <v>39</v>
      </c>
      <c r="C440" s="3"/>
      <c r="D440" s="4" t="s">
        <v>30</v>
      </c>
      <c r="E440" s="2">
        <v>24</v>
      </c>
      <c r="F440" s="2">
        <v>0</v>
      </c>
      <c r="G440" s="2">
        <v>3</v>
      </c>
      <c r="H440" s="2">
        <v>15</v>
      </c>
      <c r="I440" s="2">
        <f t="shared" si="12"/>
        <v>6</v>
      </c>
      <c r="J440" s="15">
        <v>2.79</v>
      </c>
      <c r="K440" s="2">
        <v>944</v>
      </c>
      <c r="L440">
        <f>SUMIFS('Wins by Year'!E:E,'Wins by Year'!A:A,Recruits!A440,'Wins by Year'!C:C,Recruits!D440)</f>
        <v>8</v>
      </c>
      <c r="M440" s="13">
        <f t="shared" si="13"/>
        <v>2.8200000000000003</v>
      </c>
    </row>
    <row r="441" spans="1:13" ht="16.5" thickTop="1" thickBot="1">
      <c r="A441">
        <v>2012</v>
      </c>
      <c r="B441" s="2">
        <v>40</v>
      </c>
      <c r="C441" s="3"/>
      <c r="D441" s="4" t="s">
        <v>40</v>
      </c>
      <c r="E441" s="2">
        <v>23</v>
      </c>
      <c r="F441" s="2">
        <v>0</v>
      </c>
      <c r="G441" s="2">
        <v>2</v>
      </c>
      <c r="H441" s="2">
        <v>16</v>
      </c>
      <c r="I441" s="2">
        <f t="shared" si="12"/>
        <v>5</v>
      </c>
      <c r="J441" s="15">
        <v>2.87</v>
      </c>
      <c r="K441" s="2">
        <v>917</v>
      </c>
      <c r="L441">
        <f>SUMIFS('Wins by Year'!E:E,'Wins by Year'!A:A,Recruits!A441,'Wins by Year'!C:C,Recruits!D441)</f>
        <v>9</v>
      </c>
      <c r="M441" s="13">
        <f t="shared" si="13"/>
        <v>2.7833333333333337</v>
      </c>
    </row>
    <row r="442" spans="1:13" ht="16.5" thickTop="1" thickBot="1">
      <c r="A442">
        <v>2012</v>
      </c>
      <c r="B442" s="2">
        <v>41</v>
      </c>
      <c r="C442" s="3"/>
      <c r="D442" s="4" t="s">
        <v>8</v>
      </c>
      <c r="E442" s="2">
        <v>19</v>
      </c>
      <c r="F442" s="2">
        <v>0</v>
      </c>
      <c r="G442" s="2">
        <v>2</v>
      </c>
      <c r="H442" s="2">
        <v>14</v>
      </c>
      <c r="I442" s="2">
        <f t="shared" si="12"/>
        <v>3</v>
      </c>
      <c r="J442" s="15">
        <v>2.95</v>
      </c>
      <c r="K442" s="2">
        <v>907</v>
      </c>
      <c r="L442">
        <f>SUMIFS('Wins by Year'!E:E,'Wins by Year'!A:A,Recruits!A442,'Wins by Year'!C:C,Recruits!D442)</f>
        <v>7</v>
      </c>
      <c r="M442" s="13">
        <f t="shared" si="13"/>
        <v>3.0666666666666669</v>
      </c>
    </row>
    <row r="443" spans="1:13" ht="31.5" thickTop="1" thickBot="1">
      <c r="A443">
        <v>2012</v>
      </c>
      <c r="B443" s="2">
        <v>42</v>
      </c>
      <c r="C443" s="3"/>
      <c r="D443" s="4" t="s">
        <v>18</v>
      </c>
      <c r="E443" s="2">
        <v>20</v>
      </c>
      <c r="F443" s="2">
        <v>0</v>
      </c>
      <c r="G443" s="2">
        <v>3</v>
      </c>
      <c r="H443" s="2">
        <v>14</v>
      </c>
      <c r="I443" s="2">
        <f t="shared" si="12"/>
        <v>3</v>
      </c>
      <c r="J443" s="15">
        <v>2.8</v>
      </c>
      <c r="K443" s="2">
        <v>876</v>
      </c>
      <c r="L443">
        <f>SUMIFS('Wins by Year'!E:E,'Wins by Year'!A:A,Recruits!A443,'Wins by Year'!C:C,Recruits!D443)</f>
        <v>7</v>
      </c>
      <c r="M443" s="13">
        <f t="shared" si="13"/>
        <v>2.9499999999999997</v>
      </c>
    </row>
    <row r="444" spans="1:13" ht="16.5" thickTop="1" thickBot="1">
      <c r="A444">
        <v>2012</v>
      </c>
      <c r="B444" s="2">
        <v>43</v>
      </c>
      <c r="C444" s="3"/>
      <c r="D444" s="4" t="s">
        <v>36</v>
      </c>
      <c r="E444" s="2">
        <v>22</v>
      </c>
      <c r="F444" s="2">
        <v>0</v>
      </c>
      <c r="G444" s="2">
        <v>3</v>
      </c>
      <c r="H444" s="2">
        <v>16</v>
      </c>
      <c r="I444" s="2">
        <f t="shared" si="12"/>
        <v>3</v>
      </c>
      <c r="J444" s="15">
        <v>3</v>
      </c>
      <c r="K444" s="2">
        <v>873</v>
      </c>
      <c r="L444">
        <f>SUMIFS('Wins by Year'!E:E,'Wins by Year'!A:A,Recruits!A444,'Wins by Year'!C:C,Recruits!D444)</f>
        <v>11</v>
      </c>
      <c r="M444" s="13">
        <f t="shared" si="13"/>
        <v>2.9966666666666666</v>
      </c>
    </row>
    <row r="445" spans="1:13" ht="16.5" thickTop="1" thickBot="1">
      <c r="A445">
        <v>2012</v>
      </c>
      <c r="B445" s="2">
        <v>44</v>
      </c>
      <c r="C445" s="3"/>
      <c r="D445" s="4" t="s">
        <v>42</v>
      </c>
      <c r="E445" s="2">
        <v>24</v>
      </c>
      <c r="F445" s="2">
        <v>0</v>
      </c>
      <c r="G445" s="2">
        <v>4</v>
      </c>
      <c r="H445" s="2">
        <v>15</v>
      </c>
      <c r="I445" s="2">
        <f t="shared" si="12"/>
        <v>5</v>
      </c>
      <c r="J445" s="15">
        <v>2.96</v>
      </c>
      <c r="K445" s="2">
        <v>853</v>
      </c>
      <c r="L445">
        <f>SUMIFS('Wins by Year'!E:E,'Wins by Year'!A:A,Recruits!A445,'Wins by Year'!C:C,Recruits!D445)</f>
        <v>4</v>
      </c>
      <c r="M445" s="13">
        <f t="shared" si="13"/>
        <v>2.956666666666667</v>
      </c>
    </row>
    <row r="446" spans="1:13" ht="31.5" thickTop="1" thickBot="1">
      <c r="A446">
        <v>2012</v>
      </c>
      <c r="B446" s="2">
        <v>45</v>
      </c>
      <c r="C446" s="3"/>
      <c r="D446" s="4" t="s">
        <v>24</v>
      </c>
      <c r="E446" s="2">
        <v>23</v>
      </c>
      <c r="F446" s="2">
        <v>0</v>
      </c>
      <c r="G446" s="2">
        <v>3</v>
      </c>
      <c r="H446" s="2">
        <v>18</v>
      </c>
      <c r="I446" s="2">
        <f t="shared" si="12"/>
        <v>2</v>
      </c>
      <c r="J446" s="15">
        <v>3.04</v>
      </c>
      <c r="K446" s="2">
        <v>813</v>
      </c>
      <c r="L446">
        <f>SUMIFS('Wins by Year'!E:E,'Wins by Year'!A:A,Recruits!A446,'Wins by Year'!C:C,Recruits!D446)</f>
        <v>8</v>
      </c>
      <c r="M446" s="13">
        <f t="shared" si="13"/>
        <v>3.1300000000000003</v>
      </c>
    </row>
    <row r="447" spans="1:13" ht="16.5" thickTop="1" thickBot="1">
      <c r="A447">
        <v>2012</v>
      </c>
      <c r="B447" s="2">
        <v>46</v>
      </c>
      <c r="C447" s="3"/>
      <c r="D447" s="4" t="s">
        <v>56</v>
      </c>
      <c r="E447" s="2">
        <v>23</v>
      </c>
      <c r="F447" s="2">
        <v>0</v>
      </c>
      <c r="G447" s="2">
        <v>3</v>
      </c>
      <c r="H447" s="2">
        <v>17</v>
      </c>
      <c r="I447" s="2">
        <f t="shared" si="12"/>
        <v>3</v>
      </c>
      <c r="J447" s="15">
        <v>3</v>
      </c>
      <c r="K447" s="2">
        <v>810</v>
      </c>
      <c r="L447">
        <f>SUMIFS('Wins by Year'!E:E,'Wins by Year'!A:A,Recruits!A447,'Wins by Year'!C:C,Recruits!D447)</f>
        <v>8</v>
      </c>
      <c r="M447" s="13">
        <f t="shared" si="13"/>
        <v>2.9433333333333334</v>
      </c>
    </row>
    <row r="448" spans="1:13" ht="16.5" thickTop="1" thickBot="1">
      <c r="A448">
        <v>2012</v>
      </c>
      <c r="B448" s="2">
        <v>47</v>
      </c>
      <c r="C448" s="3"/>
      <c r="D448" s="4" t="s">
        <v>45</v>
      </c>
      <c r="E448" s="2">
        <v>24</v>
      </c>
      <c r="F448" s="2">
        <v>0</v>
      </c>
      <c r="G448" s="2">
        <v>2</v>
      </c>
      <c r="H448" s="2">
        <v>17</v>
      </c>
      <c r="I448" s="2">
        <f t="shared" si="12"/>
        <v>5</v>
      </c>
      <c r="J448" s="15">
        <v>2.88</v>
      </c>
      <c r="K448" s="2">
        <v>808</v>
      </c>
      <c r="L448">
        <f>SUMIFS('Wins by Year'!E:E,'Wins by Year'!A:A,Recruits!A448,'Wins by Year'!C:C,Recruits!D448)</f>
        <v>8</v>
      </c>
      <c r="M448" s="13">
        <f t="shared" si="13"/>
        <v>2.91</v>
      </c>
    </row>
    <row r="449" spans="1:13" ht="31.5" thickTop="1" thickBot="1">
      <c r="A449">
        <v>2012</v>
      </c>
      <c r="B449" s="2">
        <v>47</v>
      </c>
      <c r="C449" s="3"/>
      <c r="D449" s="4" t="s">
        <v>65</v>
      </c>
      <c r="E449" s="2">
        <v>26</v>
      </c>
      <c r="F449" s="2">
        <v>0</v>
      </c>
      <c r="G449" s="2">
        <v>0</v>
      </c>
      <c r="H449" s="2">
        <v>4</v>
      </c>
      <c r="I449" s="2">
        <f t="shared" si="12"/>
        <v>22</v>
      </c>
      <c r="J449" s="15">
        <v>2.15</v>
      </c>
      <c r="K449" s="2">
        <v>808</v>
      </c>
      <c r="L449">
        <f>SUMIFS('Wins by Year'!E:E,'Wins by Year'!A:A,Recruits!A449,'Wins by Year'!C:C,Recruits!D449)</f>
        <v>4</v>
      </c>
      <c r="M449" s="13">
        <f t="shared" si="13"/>
        <v>2.1933333333333334</v>
      </c>
    </row>
    <row r="450" spans="1:13" ht="16.5" thickTop="1" thickBot="1">
      <c r="A450">
        <v>2012</v>
      </c>
      <c r="B450" s="2">
        <v>49</v>
      </c>
      <c r="C450" s="3"/>
      <c r="D450" s="4" t="s">
        <v>31</v>
      </c>
      <c r="E450" s="2">
        <v>16</v>
      </c>
      <c r="F450" s="2">
        <v>0</v>
      </c>
      <c r="G450" s="2">
        <v>4</v>
      </c>
      <c r="H450" s="2">
        <v>10</v>
      </c>
      <c r="I450" s="2">
        <f t="shared" si="12"/>
        <v>2</v>
      </c>
      <c r="J450" s="15">
        <v>3.13</v>
      </c>
      <c r="K450" s="2">
        <v>795</v>
      </c>
      <c r="L450">
        <f>SUMIFS('Wins by Year'!E:E,'Wins by Year'!A:A,Recruits!A450,'Wins by Year'!C:C,Recruits!D450)</f>
        <v>6</v>
      </c>
      <c r="M450" s="13">
        <f t="shared" si="13"/>
        <v>2.9766666666666666</v>
      </c>
    </row>
    <row r="451" spans="1:13" ht="16.5" thickTop="1" thickBot="1">
      <c r="A451">
        <v>2012</v>
      </c>
      <c r="B451" s="2">
        <v>50</v>
      </c>
      <c r="C451" s="3"/>
      <c r="D451" s="4" t="s">
        <v>38</v>
      </c>
      <c r="E451" s="2">
        <v>29</v>
      </c>
      <c r="F451" s="2">
        <v>0</v>
      </c>
      <c r="G451" s="2">
        <v>1</v>
      </c>
      <c r="H451" s="2">
        <v>24</v>
      </c>
      <c r="I451" s="2">
        <f t="shared" ref="I451:I514" si="14">E451-F451-G451-H451</f>
        <v>4</v>
      </c>
      <c r="J451" s="15">
        <v>2.9</v>
      </c>
      <c r="K451" s="2">
        <v>787</v>
      </c>
      <c r="L451">
        <f>SUMIFS('Wins by Year'!E:E,'Wins by Year'!A:A,Recruits!A451,'Wins by Year'!C:C,Recruits!D451)</f>
        <v>7</v>
      </c>
      <c r="M451" s="13">
        <f t="shared" ref="M451:M514" si="15">(SUMIFS(J:J,A:A,A451,D:D,D451)+SUMIFS(J:J,A:A,(A451-1),D:D,D451)+SUMIFS(J:J,A:A,(A451-2),D:D,D451))/3</f>
        <v>3</v>
      </c>
    </row>
    <row r="452" spans="1:13" ht="16.5" thickTop="1" thickBot="1">
      <c r="A452">
        <v>2012</v>
      </c>
      <c r="B452" s="2">
        <v>51</v>
      </c>
      <c r="C452" s="3"/>
      <c r="D452" s="4" t="s">
        <v>73</v>
      </c>
      <c r="E452" s="2">
        <v>20</v>
      </c>
      <c r="F452" s="2">
        <v>0</v>
      </c>
      <c r="G452" s="2">
        <v>2</v>
      </c>
      <c r="H452" s="2">
        <v>16</v>
      </c>
      <c r="I452" s="2">
        <f t="shared" si="14"/>
        <v>2</v>
      </c>
      <c r="J452" s="15">
        <v>3</v>
      </c>
      <c r="K452" s="2">
        <v>780</v>
      </c>
      <c r="L452">
        <f>SUMIFS('Wins by Year'!E:E,'Wins by Year'!A:A,Recruits!A452,'Wins by Year'!C:C,Recruits!D452)</f>
        <v>3</v>
      </c>
      <c r="M452" s="13">
        <f t="shared" si="15"/>
        <v>2.8533333333333331</v>
      </c>
    </row>
    <row r="453" spans="1:13" ht="31.5" thickTop="1" thickBot="1">
      <c r="A453">
        <v>2012</v>
      </c>
      <c r="B453" s="2">
        <v>51</v>
      </c>
      <c r="C453" s="3"/>
      <c r="D453" s="4" t="s">
        <v>113</v>
      </c>
      <c r="E453" s="2">
        <v>21</v>
      </c>
      <c r="F453" s="2">
        <v>0</v>
      </c>
      <c r="G453" s="2">
        <v>0</v>
      </c>
      <c r="H453" s="2">
        <v>2</v>
      </c>
      <c r="I453" s="2">
        <f t="shared" si="14"/>
        <v>19</v>
      </c>
      <c r="J453" s="15">
        <v>2.1</v>
      </c>
      <c r="K453" s="2">
        <v>780</v>
      </c>
      <c r="L453">
        <f>SUMIFS('Wins by Year'!E:E,'Wins by Year'!A:A,Recruits!A453,'Wins by Year'!C:C,Recruits!D453)</f>
        <v>8</v>
      </c>
      <c r="M453" s="13">
        <f t="shared" si="15"/>
        <v>1.5866666666666667</v>
      </c>
    </row>
    <row r="454" spans="1:13" ht="16.5" thickTop="1" thickBot="1">
      <c r="A454">
        <v>2012</v>
      </c>
      <c r="B454" s="2">
        <v>53</v>
      </c>
      <c r="C454" s="3"/>
      <c r="D454" s="4" t="s">
        <v>96</v>
      </c>
      <c r="E454" s="2">
        <v>32</v>
      </c>
      <c r="F454" s="2">
        <v>0</v>
      </c>
      <c r="G454" s="2">
        <v>0</v>
      </c>
      <c r="H454" s="2">
        <v>1</v>
      </c>
      <c r="I454" s="2">
        <f t="shared" si="14"/>
        <v>31</v>
      </c>
      <c r="J454" s="15">
        <v>0.22</v>
      </c>
      <c r="K454" s="2">
        <v>756</v>
      </c>
      <c r="L454">
        <f>SUMIFS('Wins by Year'!E:E,'Wins by Year'!A:A,Recruits!A454,'Wins by Year'!C:C,Recruits!D454)</f>
        <v>2</v>
      </c>
      <c r="M454" s="13">
        <f t="shared" si="15"/>
        <v>1.0533333333333335</v>
      </c>
    </row>
    <row r="455" spans="1:13" ht="16.5" thickTop="1" thickBot="1">
      <c r="A455">
        <v>2012</v>
      </c>
      <c r="B455" s="2">
        <v>53</v>
      </c>
      <c r="C455" s="3"/>
      <c r="D455" s="4" t="s">
        <v>68</v>
      </c>
      <c r="E455" s="2">
        <v>29</v>
      </c>
      <c r="F455" s="2">
        <v>0</v>
      </c>
      <c r="G455" s="2">
        <v>0</v>
      </c>
      <c r="H455" s="2">
        <v>25</v>
      </c>
      <c r="I455" s="2">
        <f t="shared" si="14"/>
        <v>4</v>
      </c>
      <c r="J455" s="15">
        <v>2.86</v>
      </c>
      <c r="K455" s="2">
        <v>756</v>
      </c>
      <c r="L455">
        <f>SUMIFS('Wins by Year'!E:E,'Wins by Year'!A:A,Recruits!A455,'Wins by Year'!C:C,Recruits!D455)</f>
        <v>10</v>
      </c>
      <c r="M455" s="13">
        <f t="shared" si="15"/>
        <v>2.7133333333333334</v>
      </c>
    </row>
    <row r="456" spans="1:13" ht="16.5" thickTop="1" thickBot="1">
      <c r="A456">
        <v>2012</v>
      </c>
      <c r="B456" s="2">
        <v>55</v>
      </c>
      <c r="C456" s="3"/>
      <c r="D456" s="4" t="s">
        <v>23</v>
      </c>
      <c r="E456" s="2">
        <v>19</v>
      </c>
      <c r="F456" s="2">
        <v>0</v>
      </c>
      <c r="G456" s="2">
        <v>1</v>
      </c>
      <c r="H456" s="2">
        <v>11</v>
      </c>
      <c r="I456" s="2">
        <f t="shared" si="14"/>
        <v>7</v>
      </c>
      <c r="J456" s="15">
        <v>2.58</v>
      </c>
      <c r="K456" s="2">
        <v>708</v>
      </c>
      <c r="L456">
        <f>SUMIFS('Wins by Year'!E:E,'Wins by Year'!A:A,Recruits!A456,'Wins by Year'!C:C,Recruits!D456)</f>
        <v>8</v>
      </c>
      <c r="M456" s="13">
        <f t="shared" si="15"/>
        <v>3.0966666666666662</v>
      </c>
    </row>
    <row r="457" spans="1:13" ht="16.5" thickTop="1" thickBot="1">
      <c r="A457">
        <v>2012</v>
      </c>
      <c r="B457" s="2">
        <v>56</v>
      </c>
      <c r="C457" s="3"/>
      <c r="D457" s="4" t="s">
        <v>33</v>
      </c>
      <c r="E457" s="2">
        <v>20</v>
      </c>
      <c r="F457" s="2">
        <v>0</v>
      </c>
      <c r="G457" s="2">
        <v>1</v>
      </c>
      <c r="H457" s="2">
        <v>10</v>
      </c>
      <c r="I457" s="2">
        <f t="shared" si="14"/>
        <v>9</v>
      </c>
      <c r="J457" s="15">
        <v>2.6</v>
      </c>
      <c r="K457" s="2">
        <v>621</v>
      </c>
      <c r="L457">
        <f>SUMIFS('Wins by Year'!E:E,'Wins by Year'!A:A,Recruits!A457,'Wins by Year'!C:C,Recruits!D457)</f>
        <v>6</v>
      </c>
      <c r="M457" s="13">
        <f t="shared" si="15"/>
        <v>2.5500000000000003</v>
      </c>
    </row>
    <row r="458" spans="1:13" ht="46.5" thickTop="1" thickBot="1">
      <c r="A458">
        <v>2012</v>
      </c>
      <c r="B458" s="2">
        <v>57</v>
      </c>
      <c r="C458" s="3"/>
      <c r="D458" s="4" t="s">
        <v>44</v>
      </c>
      <c r="E458" s="2">
        <v>22</v>
      </c>
      <c r="F458" s="2">
        <v>0</v>
      </c>
      <c r="G458" s="2">
        <v>0</v>
      </c>
      <c r="H458" s="2">
        <v>17</v>
      </c>
      <c r="I458" s="2">
        <f t="shared" si="14"/>
        <v>5</v>
      </c>
      <c r="J458" s="15">
        <v>2.77</v>
      </c>
      <c r="K458" s="2">
        <v>618</v>
      </c>
      <c r="L458">
        <f>SUMIFS('Wins by Year'!E:E,'Wins by Year'!A:A,Recruits!A458,'Wins by Year'!C:C,Recruits!D458)</f>
        <v>7</v>
      </c>
      <c r="M458" s="13">
        <f t="shared" si="15"/>
        <v>2.8566666666666669</v>
      </c>
    </row>
    <row r="459" spans="1:13" ht="16.5" thickTop="1" thickBot="1">
      <c r="A459">
        <v>2012</v>
      </c>
      <c r="B459" s="2">
        <v>58</v>
      </c>
      <c r="C459" s="3"/>
      <c r="D459" s="4" t="s">
        <v>57</v>
      </c>
      <c r="E459" s="2">
        <v>25</v>
      </c>
      <c r="F459" s="2">
        <v>0</v>
      </c>
      <c r="G459" s="2">
        <v>0</v>
      </c>
      <c r="H459" s="2">
        <v>13</v>
      </c>
      <c r="I459" s="2">
        <f t="shared" si="14"/>
        <v>12</v>
      </c>
      <c r="J459" s="15">
        <v>2.36</v>
      </c>
      <c r="K459" s="2">
        <v>605</v>
      </c>
      <c r="L459">
        <f>SUMIFS('Wins by Year'!E:E,'Wins by Year'!A:A,Recruits!A459,'Wins by Year'!C:C,Recruits!D459)</f>
        <v>11</v>
      </c>
      <c r="M459" s="13">
        <f t="shared" si="15"/>
        <v>2.6</v>
      </c>
    </row>
    <row r="460" spans="1:13" ht="31.5" thickTop="1" thickBot="1">
      <c r="A460">
        <v>2012</v>
      </c>
      <c r="B460" s="2">
        <v>59</v>
      </c>
      <c r="C460" s="3"/>
      <c r="D460" s="4" t="s">
        <v>52</v>
      </c>
      <c r="E460" s="2">
        <v>26</v>
      </c>
      <c r="F460" s="2">
        <v>0</v>
      </c>
      <c r="G460" s="2">
        <v>2</v>
      </c>
      <c r="H460" s="2">
        <v>14</v>
      </c>
      <c r="I460" s="2">
        <f t="shared" si="14"/>
        <v>10</v>
      </c>
      <c r="J460" s="15">
        <v>2.69</v>
      </c>
      <c r="K460" s="2">
        <v>602</v>
      </c>
      <c r="L460">
        <f>SUMIFS('Wins by Year'!E:E,'Wins by Year'!A:A,Recruits!A460,'Wins by Year'!C:C,Recruits!D460)</f>
        <v>3</v>
      </c>
      <c r="M460" s="13">
        <f t="shared" si="15"/>
        <v>1.6966666666666665</v>
      </c>
    </row>
    <row r="461" spans="1:13" ht="16.5" thickTop="1" thickBot="1">
      <c r="A461">
        <v>2012</v>
      </c>
      <c r="B461" s="2">
        <v>60</v>
      </c>
      <c r="C461" s="3"/>
      <c r="D461" s="4" t="s">
        <v>69</v>
      </c>
      <c r="E461" s="2">
        <v>17</v>
      </c>
      <c r="F461" s="2">
        <v>0</v>
      </c>
      <c r="G461" s="2">
        <v>2</v>
      </c>
      <c r="H461" s="2">
        <v>13</v>
      </c>
      <c r="I461" s="2">
        <f t="shared" si="14"/>
        <v>2</v>
      </c>
      <c r="J461" s="15">
        <v>3</v>
      </c>
      <c r="K461" s="2">
        <v>587</v>
      </c>
      <c r="L461">
        <f>SUMIFS('Wins by Year'!E:E,'Wins by Year'!A:A,Recruits!A461,'Wins by Year'!C:C,Recruits!D461)</f>
        <v>7</v>
      </c>
      <c r="M461" s="13">
        <f t="shared" si="15"/>
        <v>3.0100000000000002</v>
      </c>
    </row>
    <row r="462" spans="1:13" ht="16.5" thickTop="1" thickBot="1">
      <c r="A462">
        <v>2012</v>
      </c>
      <c r="B462" s="2">
        <v>60</v>
      </c>
      <c r="C462" s="3"/>
      <c r="D462" s="4" t="s">
        <v>35</v>
      </c>
      <c r="E462" s="2">
        <v>12</v>
      </c>
      <c r="F462" s="2">
        <v>0</v>
      </c>
      <c r="G462" s="2">
        <v>3</v>
      </c>
      <c r="H462" s="2">
        <v>7</v>
      </c>
      <c r="I462" s="2">
        <f t="shared" si="14"/>
        <v>2</v>
      </c>
      <c r="J462" s="15">
        <v>3.08</v>
      </c>
      <c r="K462" s="2">
        <v>587</v>
      </c>
      <c r="L462">
        <f>SUMIFS('Wins by Year'!E:E,'Wins by Year'!A:A,Recruits!A462,'Wins by Year'!C:C,Recruits!D462)</f>
        <v>8</v>
      </c>
      <c r="M462" s="13">
        <f t="shared" si="15"/>
        <v>3.0033333333333334</v>
      </c>
    </row>
    <row r="463" spans="1:13" ht="16.5" thickTop="1" thickBot="1">
      <c r="A463">
        <v>2012</v>
      </c>
      <c r="B463" s="2">
        <v>62</v>
      </c>
      <c r="C463" s="3"/>
      <c r="D463" s="4" t="s">
        <v>76</v>
      </c>
      <c r="E463" s="2">
        <v>21</v>
      </c>
      <c r="F463" s="2">
        <v>0</v>
      </c>
      <c r="G463" s="2">
        <v>1</v>
      </c>
      <c r="H463" s="2">
        <v>14</v>
      </c>
      <c r="I463" s="2">
        <f t="shared" si="14"/>
        <v>6</v>
      </c>
      <c r="J463" s="15">
        <v>2.76</v>
      </c>
      <c r="K463" s="2">
        <v>580</v>
      </c>
      <c r="L463">
        <f>SUMIFS('Wins by Year'!E:E,'Wins by Year'!A:A,Recruits!A463,'Wins by Year'!C:C,Recruits!D463)</f>
        <v>11</v>
      </c>
      <c r="M463" s="13">
        <f t="shared" si="15"/>
        <v>2.78</v>
      </c>
    </row>
    <row r="464" spans="1:13" ht="16.5" thickTop="1" thickBot="1">
      <c r="A464">
        <v>2012</v>
      </c>
      <c r="B464" s="2">
        <v>63</v>
      </c>
      <c r="C464" s="3"/>
      <c r="D464" s="4" t="s">
        <v>41</v>
      </c>
      <c r="E464" s="2">
        <v>25</v>
      </c>
      <c r="F464" s="2">
        <v>0</v>
      </c>
      <c r="G464" s="2">
        <v>1</v>
      </c>
      <c r="H464" s="2">
        <v>16</v>
      </c>
      <c r="I464" s="2">
        <f t="shared" si="14"/>
        <v>8</v>
      </c>
      <c r="J464" s="15">
        <v>2.72</v>
      </c>
      <c r="K464" s="2">
        <v>531</v>
      </c>
      <c r="L464">
        <f>SUMIFS('Wins by Year'!E:E,'Wins by Year'!A:A,Recruits!A464,'Wins by Year'!C:C,Recruits!D464)</f>
        <v>5</v>
      </c>
      <c r="M464" s="13">
        <f t="shared" si="15"/>
        <v>2.7533333333333334</v>
      </c>
    </row>
    <row r="465" spans="1:13" ht="31.5" thickTop="1" thickBot="1">
      <c r="A465">
        <v>2012</v>
      </c>
      <c r="B465" s="2">
        <v>64</v>
      </c>
      <c r="C465" s="3"/>
      <c r="D465" s="4" t="s">
        <v>49</v>
      </c>
      <c r="E465" s="2">
        <v>21</v>
      </c>
      <c r="F465" s="2">
        <v>0</v>
      </c>
      <c r="G465" s="2">
        <v>2</v>
      </c>
      <c r="H465" s="2">
        <v>12</v>
      </c>
      <c r="I465" s="2">
        <f t="shared" si="14"/>
        <v>7</v>
      </c>
      <c r="J465" s="15">
        <v>2.76</v>
      </c>
      <c r="K465" s="2">
        <v>525</v>
      </c>
      <c r="L465">
        <f>SUMIFS('Wins by Year'!E:E,'Wins by Year'!A:A,Recruits!A465,'Wins by Year'!C:C,Recruits!D465)</f>
        <v>10</v>
      </c>
      <c r="M465" s="13">
        <f t="shared" si="15"/>
        <v>2.86</v>
      </c>
    </row>
    <row r="466" spans="1:13" ht="16.5" thickTop="1" thickBot="1">
      <c r="A466">
        <v>2012</v>
      </c>
      <c r="B466" s="2">
        <v>65</v>
      </c>
      <c r="C466" s="3"/>
      <c r="D466" s="2" t="s">
        <v>95</v>
      </c>
      <c r="E466" s="2">
        <v>52</v>
      </c>
      <c r="F466" s="2">
        <v>0</v>
      </c>
      <c r="G466" s="2">
        <v>0</v>
      </c>
      <c r="H466" s="2">
        <v>4</v>
      </c>
      <c r="I466" s="2">
        <f t="shared" si="14"/>
        <v>48</v>
      </c>
      <c r="J466" s="15">
        <v>1.23</v>
      </c>
      <c r="K466" s="2">
        <v>514</v>
      </c>
      <c r="L466">
        <f>SUMIFS('Wins by Year'!E:E,'Wins by Year'!A:A,Recruits!A466,'Wins by Year'!C:C,Recruits!D466)</f>
        <v>6</v>
      </c>
      <c r="M466" s="13">
        <f t="shared" si="15"/>
        <v>1.0966666666666667</v>
      </c>
    </row>
    <row r="467" spans="1:13" ht="31.5" thickTop="1" thickBot="1">
      <c r="A467">
        <v>2012</v>
      </c>
      <c r="B467" s="2">
        <v>65</v>
      </c>
      <c r="C467" s="3"/>
      <c r="D467" s="4" t="s">
        <v>50</v>
      </c>
      <c r="E467" s="2">
        <v>15</v>
      </c>
      <c r="F467" s="2">
        <v>0</v>
      </c>
      <c r="G467" s="2">
        <v>2</v>
      </c>
      <c r="H467" s="2">
        <v>9</v>
      </c>
      <c r="I467" s="2">
        <f t="shared" si="14"/>
        <v>4</v>
      </c>
      <c r="J467" s="15">
        <v>2.87</v>
      </c>
      <c r="K467" s="2">
        <v>514</v>
      </c>
      <c r="L467">
        <f>SUMIFS('Wins by Year'!E:E,'Wins by Year'!A:A,Recruits!A467,'Wins by Year'!C:C,Recruits!D467)</f>
        <v>8</v>
      </c>
      <c r="M467" s="13">
        <f t="shared" si="15"/>
        <v>2.7433333333333336</v>
      </c>
    </row>
    <row r="468" spans="1:13" ht="16.5" thickTop="1" thickBot="1">
      <c r="A468">
        <v>2012</v>
      </c>
      <c r="B468" s="2">
        <v>67</v>
      </c>
      <c r="C468" s="3"/>
      <c r="D468" s="4" t="s">
        <v>29</v>
      </c>
      <c r="E468" s="2">
        <v>26</v>
      </c>
      <c r="F468" s="2">
        <v>0</v>
      </c>
      <c r="G468" s="2">
        <v>1</v>
      </c>
      <c r="H468" s="2">
        <v>21</v>
      </c>
      <c r="I468" s="2">
        <f t="shared" si="14"/>
        <v>4</v>
      </c>
      <c r="J468" s="15">
        <v>2.88</v>
      </c>
      <c r="K468" s="2">
        <v>504</v>
      </c>
      <c r="L468">
        <f>SUMIFS('Wins by Year'!E:E,'Wins by Year'!A:A,Recruits!A468,'Wins by Year'!C:C,Recruits!D468)</f>
        <v>2</v>
      </c>
      <c r="M468" s="13">
        <f t="shared" si="15"/>
        <v>2.8200000000000003</v>
      </c>
    </row>
    <row r="469" spans="1:13" ht="31.5" thickTop="1" thickBot="1">
      <c r="A469">
        <v>2012</v>
      </c>
      <c r="B469" s="2">
        <v>68</v>
      </c>
      <c r="C469" s="3"/>
      <c r="D469" s="4" t="s">
        <v>82</v>
      </c>
      <c r="E469" s="2">
        <v>17</v>
      </c>
      <c r="F469" s="2">
        <v>0</v>
      </c>
      <c r="G469" s="2">
        <v>2</v>
      </c>
      <c r="H469" s="2">
        <v>8</v>
      </c>
      <c r="I469" s="2">
        <f t="shared" si="14"/>
        <v>7</v>
      </c>
      <c r="J469" s="15">
        <v>2.71</v>
      </c>
      <c r="K469" s="2">
        <v>468</v>
      </c>
      <c r="L469">
        <f>SUMIFS('Wins by Year'!E:E,'Wins by Year'!A:A,Recruits!A469,'Wins by Year'!C:C,Recruits!D469)</f>
        <v>2</v>
      </c>
      <c r="M469" s="13">
        <f t="shared" si="15"/>
        <v>2.77</v>
      </c>
    </row>
    <row r="470" spans="1:13" ht="16.5" thickTop="1" thickBot="1">
      <c r="A470">
        <v>2012</v>
      </c>
      <c r="B470" s="2">
        <v>69</v>
      </c>
      <c r="C470" s="3"/>
      <c r="D470" s="4" t="s">
        <v>70</v>
      </c>
      <c r="E470" s="2">
        <v>19</v>
      </c>
      <c r="F470" s="2">
        <v>0</v>
      </c>
      <c r="G470" s="2">
        <v>0</v>
      </c>
      <c r="H470" s="2">
        <v>14</v>
      </c>
      <c r="I470" s="2">
        <f t="shared" si="14"/>
        <v>5</v>
      </c>
      <c r="J470" s="15">
        <v>2.74</v>
      </c>
      <c r="K470" s="2">
        <v>459</v>
      </c>
      <c r="L470">
        <f>SUMIFS('Wins by Year'!E:E,'Wins by Year'!A:A,Recruits!A470,'Wins by Year'!C:C,Recruits!D470)</f>
        <v>2</v>
      </c>
      <c r="M470" s="13">
        <f t="shared" si="15"/>
        <v>2.7433333333333336</v>
      </c>
    </row>
    <row r="471" spans="1:13" ht="16.5" thickTop="1" thickBot="1">
      <c r="A471">
        <v>2012</v>
      </c>
      <c r="B471" s="2">
        <v>70</v>
      </c>
      <c r="C471" s="3"/>
      <c r="D471" s="4" t="s">
        <v>59</v>
      </c>
      <c r="E471" s="2">
        <v>21</v>
      </c>
      <c r="F471" s="2">
        <v>0</v>
      </c>
      <c r="G471" s="2">
        <v>0</v>
      </c>
      <c r="H471" s="2">
        <v>13</v>
      </c>
      <c r="I471" s="2">
        <f t="shared" si="14"/>
        <v>8</v>
      </c>
      <c r="J471" s="15">
        <v>2.62</v>
      </c>
      <c r="K471" s="2">
        <v>437</v>
      </c>
      <c r="L471">
        <f>SUMIFS('Wins by Year'!E:E,'Wins by Year'!A:A,Recruits!A471,'Wins by Year'!C:C,Recruits!D471)</f>
        <v>8</v>
      </c>
      <c r="M471" s="13">
        <f t="shared" si="15"/>
        <v>2.4666666666666668</v>
      </c>
    </row>
    <row r="472" spans="1:13" ht="16.5" thickTop="1" thickBot="1">
      <c r="A472">
        <v>2012</v>
      </c>
      <c r="B472" s="2">
        <v>71</v>
      </c>
      <c r="C472" s="3"/>
      <c r="D472" s="4" t="s">
        <v>58</v>
      </c>
      <c r="E472" s="2">
        <v>25</v>
      </c>
      <c r="F472" s="2">
        <v>0</v>
      </c>
      <c r="G472" s="2">
        <v>0</v>
      </c>
      <c r="H472" s="2">
        <v>17</v>
      </c>
      <c r="I472" s="2">
        <f t="shared" si="14"/>
        <v>8</v>
      </c>
      <c r="J472" s="15">
        <v>2.6</v>
      </c>
      <c r="K472" s="2">
        <v>436</v>
      </c>
      <c r="L472">
        <f>SUMIFS('Wins by Year'!E:E,'Wins by Year'!A:A,Recruits!A472,'Wins by Year'!C:C,Recruits!D472)</f>
        <v>4</v>
      </c>
      <c r="M472" s="13">
        <f t="shared" si="15"/>
        <v>1.75</v>
      </c>
    </row>
    <row r="473" spans="1:13" ht="25.5" thickTop="1" thickBot="1">
      <c r="A473">
        <v>2012</v>
      </c>
      <c r="B473" s="2">
        <v>72</v>
      </c>
      <c r="C473" s="3"/>
      <c r="D473" s="2" t="s">
        <v>77</v>
      </c>
      <c r="E473" s="2">
        <v>10</v>
      </c>
      <c r="F473" s="2">
        <v>0</v>
      </c>
      <c r="G473" s="2">
        <v>0</v>
      </c>
      <c r="H473" s="2">
        <v>3</v>
      </c>
      <c r="I473" s="2">
        <f t="shared" si="14"/>
        <v>7</v>
      </c>
      <c r="J473" s="15">
        <v>1.3</v>
      </c>
      <c r="K473" s="2">
        <v>427</v>
      </c>
      <c r="L473">
        <f>SUMIFS('Wins by Year'!E:E,'Wins by Year'!A:A,Recruits!A473,'Wins by Year'!C:C,Recruits!D473)</f>
        <v>0</v>
      </c>
      <c r="M473" s="13">
        <f t="shared" si="15"/>
        <v>1.3</v>
      </c>
    </row>
    <row r="474" spans="1:13" ht="16.5" thickTop="1" thickBot="1">
      <c r="A474">
        <v>2012</v>
      </c>
      <c r="B474" s="2">
        <v>72</v>
      </c>
      <c r="C474" s="3"/>
      <c r="D474" s="4" t="s">
        <v>67</v>
      </c>
      <c r="E474" s="2">
        <v>20</v>
      </c>
      <c r="F474" s="2">
        <v>0</v>
      </c>
      <c r="G474" s="2">
        <v>1</v>
      </c>
      <c r="H474" s="2">
        <v>10</v>
      </c>
      <c r="I474" s="2">
        <f t="shared" si="14"/>
        <v>9</v>
      </c>
      <c r="J474" s="15">
        <v>2.6</v>
      </c>
      <c r="K474" s="2">
        <v>427</v>
      </c>
      <c r="L474">
        <f>SUMIFS('Wins by Year'!E:E,'Wins by Year'!A:A,Recruits!A474,'Wins by Year'!C:C,Recruits!D474)</f>
        <v>5</v>
      </c>
      <c r="M474" s="13">
        <f t="shared" si="15"/>
        <v>2.5700000000000003</v>
      </c>
    </row>
    <row r="475" spans="1:13" ht="31.5" thickTop="1" thickBot="1">
      <c r="A475">
        <v>2012</v>
      </c>
      <c r="B475" s="2">
        <v>74</v>
      </c>
      <c r="C475" s="3"/>
      <c r="D475" s="4" t="s">
        <v>88</v>
      </c>
      <c r="E475" s="2">
        <v>28</v>
      </c>
      <c r="F475" s="2">
        <v>0</v>
      </c>
      <c r="G475" s="2">
        <v>0</v>
      </c>
      <c r="H475" s="2">
        <v>16</v>
      </c>
      <c r="I475" s="2">
        <f t="shared" si="14"/>
        <v>12</v>
      </c>
      <c r="J475" s="15">
        <v>2.57</v>
      </c>
      <c r="K475" s="2">
        <v>420</v>
      </c>
      <c r="L475">
        <f>SUMIFS('Wins by Year'!E:E,'Wins by Year'!A:A,Recruits!A475,'Wins by Year'!C:C,Recruits!D475)</f>
        <v>10</v>
      </c>
      <c r="M475" s="13">
        <f t="shared" si="15"/>
        <v>0.85666666666666658</v>
      </c>
    </row>
    <row r="476" spans="1:13" ht="16.5" thickTop="1" thickBot="1">
      <c r="A476">
        <v>2012</v>
      </c>
      <c r="B476" s="2">
        <v>75</v>
      </c>
      <c r="C476" s="3"/>
      <c r="D476" s="4" t="s">
        <v>62</v>
      </c>
      <c r="E476" s="2">
        <v>19</v>
      </c>
      <c r="F476" s="2">
        <v>0</v>
      </c>
      <c r="G476" s="2">
        <v>0</v>
      </c>
      <c r="H476" s="2">
        <v>16</v>
      </c>
      <c r="I476" s="2">
        <f t="shared" si="14"/>
        <v>3</v>
      </c>
      <c r="J476" s="15">
        <v>2.84</v>
      </c>
      <c r="K476" s="2">
        <v>409</v>
      </c>
      <c r="L476">
        <f>SUMIFS('Wins by Year'!E:E,'Wins by Year'!A:A,Recruits!A476,'Wins by Year'!C:C,Recruits!D476)</f>
        <v>5</v>
      </c>
      <c r="M476" s="13">
        <f t="shared" si="15"/>
        <v>2.7566666666666664</v>
      </c>
    </row>
    <row r="477" spans="1:13" ht="31.5" thickTop="1" thickBot="1">
      <c r="A477">
        <v>2012</v>
      </c>
      <c r="B477" s="2">
        <v>76</v>
      </c>
      <c r="C477" s="3"/>
      <c r="D477" s="4" t="s">
        <v>80</v>
      </c>
      <c r="E477" s="2">
        <v>26</v>
      </c>
      <c r="F477" s="2">
        <v>0</v>
      </c>
      <c r="G477" s="2">
        <v>1</v>
      </c>
      <c r="H477" s="2">
        <v>12</v>
      </c>
      <c r="I477" s="2">
        <f t="shared" si="14"/>
        <v>13</v>
      </c>
      <c r="J477" s="15">
        <v>2.54</v>
      </c>
      <c r="K477" s="2">
        <v>407</v>
      </c>
      <c r="L477">
        <f>SUMIFS('Wins by Year'!E:E,'Wins by Year'!A:A,Recruits!A477,'Wins by Year'!C:C,Recruits!D477)</f>
        <v>0</v>
      </c>
      <c r="M477" s="13">
        <f t="shared" si="15"/>
        <v>2.61</v>
      </c>
    </row>
    <row r="478" spans="1:13" ht="16.5" thickTop="1" thickBot="1">
      <c r="A478">
        <v>2012</v>
      </c>
      <c r="B478" s="2">
        <v>77</v>
      </c>
      <c r="C478" s="3"/>
      <c r="D478" s="4" t="s">
        <v>64</v>
      </c>
      <c r="E478" s="2">
        <v>28</v>
      </c>
      <c r="F478" s="2">
        <v>0</v>
      </c>
      <c r="G478" s="2">
        <v>0</v>
      </c>
      <c r="H478" s="2">
        <v>11</v>
      </c>
      <c r="I478" s="2">
        <f t="shared" si="14"/>
        <v>17</v>
      </c>
      <c r="J478" s="15">
        <v>2.25</v>
      </c>
      <c r="K478" s="2">
        <v>341</v>
      </c>
      <c r="L478">
        <f>SUMIFS('Wins by Year'!E:E,'Wins by Year'!A:A,Recruits!A478,'Wins by Year'!C:C,Recruits!D478)</f>
        <v>4</v>
      </c>
      <c r="M478" s="13">
        <f t="shared" si="15"/>
        <v>2.4533333333333331</v>
      </c>
    </row>
    <row r="479" spans="1:13" ht="16.5" thickTop="1" thickBot="1">
      <c r="A479">
        <v>2012</v>
      </c>
      <c r="B479" s="2">
        <v>78</v>
      </c>
      <c r="C479" s="3"/>
      <c r="D479" s="4" t="s">
        <v>51</v>
      </c>
      <c r="E479" s="2">
        <v>27</v>
      </c>
      <c r="F479" s="2">
        <v>0</v>
      </c>
      <c r="G479" s="2">
        <v>0</v>
      </c>
      <c r="H479" s="2">
        <v>19</v>
      </c>
      <c r="I479" s="2">
        <f t="shared" si="14"/>
        <v>8</v>
      </c>
      <c r="J479" s="15">
        <v>2.7</v>
      </c>
      <c r="K479" s="2">
        <v>333</v>
      </c>
      <c r="L479">
        <f>SUMIFS('Wins by Year'!E:E,'Wins by Year'!A:A,Recruits!A479,'Wins by Year'!C:C,Recruits!D479)</f>
        <v>6</v>
      </c>
      <c r="M479" s="13">
        <f t="shared" si="15"/>
        <v>2.7733333333333334</v>
      </c>
    </row>
    <row r="480" spans="1:13" ht="16.5" thickTop="1" thickBot="1">
      <c r="A480">
        <v>2012</v>
      </c>
      <c r="B480" s="2">
        <v>79</v>
      </c>
      <c r="C480" s="3"/>
      <c r="D480" s="4" t="s">
        <v>81</v>
      </c>
      <c r="E480" s="2">
        <v>20</v>
      </c>
      <c r="F480" s="2">
        <v>0</v>
      </c>
      <c r="G480" s="2">
        <v>0</v>
      </c>
      <c r="H480" s="2">
        <v>11</v>
      </c>
      <c r="I480" s="2">
        <f t="shared" si="14"/>
        <v>9</v>
      </c>
      <c r="J480" s="15">
        <v>2.4500000000000002</v>
      </c>
      <c r="K480" s="2">
        <v>324</v>
      </c>
      <c r="L480">
        <f>SUMIFS('Wins by Year'!E:E,'Wins by Year'!A:A,Recruits!A480,'Wins by Year'!C:C,Recruits!D480)</f>
        <v>8</v>
      </c>
      <c r="M480" s="13">
        <f t="shared" si="15"/>
        <v>2.4299999999999997</v>
      </c>
    </row>
    <row r="481" spans="1:13" ht="16.5" thickTop="1" thickBot="1">
      <c r="A481">
        <v>2012</v>
      </c>
      <c r="B481" s="2">
        <v>80</v>
      </c>
      <c r="C481" s="3"/>
      <c r="D481" s="4" t="s">
        <v>85</v>
      </c>
      <c r="E481" s="2">
        <v>21</v>
      </c>
      <c r="F481" s="2">
        <v>0</v>
      </c>
      <c r="G481" s="2">
        <v>0</v>
      </c>
      <c r="H481" s="2">
        <v>15</v>
      </c>
      <c r="I481" s="2">
        <f t="shared" si="14"/>
        <v>6</v>
      </c>
      <c r="J481" s="15">
        <v>2.62</v>
      </c>
      <c r="K481" s="2">
        <v>285</v>
      </c>
      <c r="L481">
        <f>SUMIFS('Wins by Year'!E:E,'Wins by Year'!A:A,Recruits!A481,'Wins by Year'!C:C,Recruits!D481)</f>
        <v>1</v>
      </c>
      <c r="M481" s="13">
        <f t="shared" si="15"/>
        <v>2.7633333333333336</v>
      </c>
    </row>
    <row r="482" spans="1:13" ht="31.5" thickTop="1" thickBot="1">
      <c r="A482">
        <v>2012</v>
      </c>
      <c r="B482" s="2">
        <v>81</v>
      </c>
      <c r="C482" s="3"/>
      <c r="D482" s="4" t="s">
        <v>87</v>
      </c>
      <c r="E482" s="2">
        <v>13</v>
      </c>
      <c r="F482" s="2">
        <v>0</v>
      </c>
      <c r="G482" s="2">
        <v>0</v>
      </c>
      <c r="H482" s="2">
        <v>7</v>
      </c>
      <c r="I482" s="2">
        <f t="shared" si="14"/>
        <v>6</v>
      </c>
      <c r="J482" s="15">
        <v>2.54</v>
      </c>
      <c r="K482" s="2">
        <v>259</v>
      </c>
      <c r="L482">
        <f>SUMIFS('Wins by Year'!E:E,'Wins by Year'!A:A,Recruits!A482,'Wins by Year'!C:C,Recruits!D482)</f>
        <v>7</v>
      </c>
      <c r="M482" s="13">
        <f t="shared" si="15"/>
        <v>0.84666666666666668</v>
      </c>
    </row>
    <row r="483" spans="1:13" ht="16.5" thickTop="1" thickBot="1">
      <c r="A483">
        <v>2012</v>
      </c>
      <c r="B483" s="2">
        <v>82</v>
      </c>
      <c r="C483" s="3"/>
      <c r="D483" s="4" t="s">
        <v>60</v>
      </c>
      <c r="E483" s="2">
        <v>29</v>
      </c>
      <c r="F483" s="2">
        <v>0</v>
      </c>
      <c r="G483" s="2">
        <v>0</v>
      </c>
      <c r="H483" s="2">
        <v>5</v>
      </c>
      <c r="I483" s="2">
        <f t="shared" si="14"/>
        <v>24</v>
      </c>
      <c r="J483" s="15">
        <v>2.17</v>
      </c>
      <c r="K483" s="2">
        <v>228</v>
      </c>
      <c r="L483">
        <f>SUMIFS('Wins by Year'!E:E,'Wins by Year'!A:A,Recruits!A483,'Wins by Year'!C:C,Recruits!D483)</f>
        <v>4</v>
      </c>
      <c r="M483" s="13">
        <f t="shared" si="15"/>
        <v>2.15</v>
      </c>
    </row>
    <row r="484" spans="1:13" ht="16.5" thickTop="1" thickBot="1">
      <c r="A484">
        <v>2012</v>
      </c>
      <c r="B484" s="2">
        <v>83</v>
      </c>
      <c r="C484" s="3"/>
      <c r="D484" s="4" t="s">
        <v>117</v>
      </c>
      <c r="E484" s="2">
        <v>23</v>
      </c>
      <c r="F484" s="2">
        <v>0</v>
      </c>
      <c r="G484" s="2">
        <v>0</v>
      </c>
      <c r="H484" s="2">
        <v>9</v>
      </c>
      <c r="I484" s="2">
        <f t="shared" si="14"/>
        <v>14</v>
      </c>
      <c r="J484" s="15">
        <v>2.39</v>
      </c>
      <c r="K484" s="2">
        <v>214</v>
      </c>
      <c r="L484">
        <f>SUMIFS('Wins by Year'!E:E,'Wins by Year'!A:A,Recruits!A484,'Wins by Year'!C:C,Recruits!D484)</f>
        <v>5</v>
      </c>
      <c r="M484" s="13">
        <f t="shared" si="15"/>
        <v>1.6133333333333333</v>
      </c>
    </row>
    <row r="485" spans="1:13" ht="16.5" thickTop="1" thickBot="1">
      <c r="A485">
        <v>2012</v>
      </c>
      <c r="B485" s="2">
        <v>83</v>
      </c>
      <c r="C485" s="3"/>
      <c r="D485" s="4" t="s">
        <v>98</v>
      </c>
      <c r="E485" s="2">
        <v>27</v>
      </c>
      <c r="F485" s="2">
        <v>0</v>
      </c>
      <c r="G485" s="2">
        <v>0</v>
      </c>
      <c r="H485" s="2">
        <v>9</v>
      </c>
      <c r="I485" s="2">
        <f t="shared" si="14"/>
        <v>18</v>
      </c>
      <c r="J485" s="15">
        <v>2.33</v>
      </c>
      <c r="K485" s="2">
        <v>214</v>
      </c>
      <c r="L485">
        <f>SUMIFS('Wins by Year'!E:E,'Wins by Year'!A:A,Recruits!A485,'Wins by Year'!C:C,Recruits!D485)</f>
        <v>9</v>
      </c>
      <c r="M485" s="13">
        <f t="shared" si="15"/>
        <v>2.3733333333333335</v>
      </c>
    </row>
    <row r="486" spans="1:13" ht="16.5" thickTop="1" thickBot="1">
      <c r="A486">
        <v>2012</v>
      </c>
      <c r="B486" s="2">
        <v>85</v>
      </c>
      <c r="C486" s="3"/>
      <c r="D486" s="2" t="s">
        <v>130</v>
      </c>
      <c r="E486" s="2">
        <v>20</v>
      </c>
      <c r="F486" s="2">
        <v>0</v>
      </c>
      <c r="G486" s="2">
        <v>0</v>
      </c>
      <c r="H486" s="2">
        <v>8</v>
      </c>
      <c r="I486" s="2">
        <f t="shared" si="14"/>
        <v>12</v>
      </c>
      <c r="J486" s="15">
        <v>2.2999999999999998</v>
      </c>
      <c r="K486" s="2">
        <v>197</v>
      </c>
      <c r="L486">
        <f>SUMIFS('Wins by Year'!E:E,'Wins by Year'!A:A,Recruits!A486,'Wins by Year'!C:C,Recruits!D486)</f>
        <v>9</v>
      </c>
      <c r="M486" s="13">
        <f t="shared" si="15"/>
        <v>1.4533333333333331</v>
      </c>
    </row>
    <row r="487" spans="1:13" ht="16.5" thickTop="1" thickBot="1">
      <c r="A487">
        <v>2012</v>
      </c>
      <c r="B487" s="2">
        <v>86</v>
      </c>
      <c r="C487" s="3"/>
      <c r="D487" s="4" t="s">
        <v>91</v>
      </c>
      <c r="E487" s="2">
        <v>18</v>
      </c>
      <c r="F487" s="2">
        <v>0</v>
      </c>
      <c r="G487" s="2">
        <v>1</v>
      </c>
      <c r="H487" s="2">
        <v>6</v>
      </c>
      <c r="I487" s="2">
        <f t="shared" si="14"/>
        <v>11</v>
      </c>
      <c r="J487" s="15">
        <v>2.2200000000000002</v>
      </c>
      <c r="K487" s="2">
        <v>181</v>
      </c>
      <c r="L487">
        <f>SUMIFS('Wins by Year'!E:E,'Wins by Year'!A:A,Recruits!A487,'Wins by Year'!C:C,Recruits!D487)</f>
        <v>2</v>
      </c>
      <c r="M487" s="13">
        <f t="shared" si="15"/>
        <v>2.1966666666666668</v>
      </c>
    </row>
    <row r="488" spans="1:13" ht="16.5" thickTop="1" thickBot="1">
      <c r="A488">
        <v>2012</v>
      </c>
      <c r="B488" s="2">
        <v>87</v>
      </c>
      <c r="C488" s="3"/>
      <c r="D488" s="4" t="s">
        <v>131</v>
      </c>
      <c r="E488" s="2">
        <v>25</v>
      </c>
      <c r="F488" s="2">
        <v>0</v>
      </c>
      <c r="G488" s="2">
        <v>0</v>
      </c>
      <c r="H488" s="2">
        <v>5</v>
      </c>
      <c r="I488" s="2">
        <f t="shared" si="14"/>
        <v>20</v>
      </c>
      <c r="J488" s="15">
        <v>2.2000000000000002</v>
      </c>
      <c r="K488" s="2">
        <v>178</v>
      </c>
      <c r="L488">
        <f>SUMIFS('Wins by Year'!E:E,'Wins by Year'!A:A,Recruits!A488,'Wins by Year'!C:C,Recruits!D488)</f>
        <v>11</v>
      </c>
      <c r="M488" s="13">
        <f t="shared" si="15"/>
        <v>2.1033333333333331</v>
      </c>
    </row>
    <row r="489" spans="1:13" ht="16.5" thickTop="1" thickBot="1">
      <c r="A489">
        <v>2012</v>
      </c>
      <c r="B489" s="2">
        <v>87</v>
      </c>
      <c r="C489" s="3"/>
      <c r="D489" s="2" t="s">
        <v>84</v>
      </c>
      <c r="E489" s="2">
        <v>25</v>
      </c>
      <c r="F489" s="2">
        <v>0</v>
      </c>
      <c r="G489" s="2">
        <v>0</v>
      </c>
      <c r="H489" s="2">
        <v>5</v>
      </c>
      <c r="I489" s="2">
        <f t="shared" si="14"/>
        <v>20</v>
      </c>
      <c r="J489" s="15">
        <v>2.2000000000000002</v>
      </c>
      <c r="K489" s="2">
        <v>178</v>
      </c>
      <c r="L489">
        <f>SUMIFS('Wins by Year'!E:E,'Wins by Year'!A:A,Recruits!A489,'Wins by Year'!C:C,Recruits!D489)</f>
        <v>4</v>
      </c>
      <c r="M489" s="13">
        <f t="shared" si="15"/>
        <v>0.73333333333333339</v>
      </c>
    </row>
    <row r="490" spans="1:13" ht="16.5" thickTop="1" thickBot="1">
      <c r="A490">
        <v>2012</v>
      </c>
      <c r="B490" s="2">
        <v>89</v>
      </c>
      <c r="C490" s="3"/>
      <c r="D490" s="4" t="s">
        <v>122</v>
      </c>
      <c r="E490" s="2">
        <v>24</v>
      </c>
      <c r="F490" s="2">
        <v>0</v>
      </c>
      <c r="G490" s="2">
        <v>0</v>
      </c>
      <c r="H490" s="2">
        <v>7</v>
      </c>
      <c r="I490" s="2">
        <f t="shared" si="14"/>
        <v>17</v>
      </c>
      <c r="J490" s="15">
        <v>2.21</v>
      </c>
      <c r="K490" s="2">
        <v>169</v>
      </c>
      <c r="L490">
        <f>SUMIFS('Wins by Year'!E:E,'Wins by Year'!A:A,Recruits!A490,'Wins by Year'!C:C,Recruits!D490)</f>
        <v>7</v>
      </c>
      <c r="M490" s="13">
        <f t="shared" si="15"/>
        <v>1.4166666666666667</v>
      </c>
    </row>
    <row r="491" spans="1:13" ht="16.5" thickTop="1" thickBot="1">
      <c r="A491">
        <v>2012</v>
      </c>
      <c r="B491" s="2">
        <v>90</v>
      </c>
      <c r="C491" s="3"/>
      <c r="D491" s="4" t="s">
        <v>123</v>
      </c>
      <c r="E491" s="2">
        <v>26</v>
      </c>
      <c r="F491" s="2">
        <v>0</v>
      </c>
      <c r="G491" s="2">
        <v>0</v>
      </c>
      <c r="H491" s="2">
        <v>5</v>
      </c>
      <c r="I491" s="2">
        <f t="shared" si="14"/>
        <v>21</v>
      </c>
      <c r="J491" s="15">
        <v>2.04</v>
      </c>
      <c r="K491" s="2">
        <v>166</v>
      </c>
      <c r="L491">
        <f>SUMIFS('Wins by Year'!E:E,'Wins by Year'!A:A,Recruits!A491,'Wins by Year'!C:C,Recruits!D491)</f>
        <v>4</v>
      </c>
      <c r="M491" s="13">
        <f t="shared" si="15"/>
        <v>2.2966666666666669</v>
      </c>
    </row>
    <row r="492" spans="1:13" ht="31.5" thickTop="1" thickBot="1">
      <c r="A492">
        <v>2012</v>
      </c>
      <c r="B492" s="2">
        <v>91</v>
      </c>
      <c r="C492" s="3"/>
      <c r="D492" s="4" t="s">
        <v>119</v>
      </c>
      <c r="E492" s="2">
        <v>29</v>
      </c>
      <c r="F492" s="2">
        <v>0</v>
      </c>
      <c r="G492" s="2">
        <v>0</v>
      </c>
      <c r="H492" s="2">
        <v>19</v>
      </c>
      <c r="I492" s="2">
        <f t="shared" si="14"/>
        <v>10</v>
      </c>
      <c r="J492" s="15">
        <v>2.66</v>
      </c>
      <c r="K492" s="2">
        <v>155</v>
      </c>
      <c r="L492">
        <f>SUMIFS('Wins by Year'!E:E,'Wins by Year'!A:A,Recruits!A492,'Wins by Year'!C:C,Recruits!D492)</f>
        <v>3</v>
      </c>
      <c r="M492" s="13">
        <f t="shared" si="15"/>
        <v>0.88666666666666671</v>
      </c>
    </row>
    <row r="493" spans="1:13" ht="16.5" thickTop="1" thickBot="1">
      <c r="A493">
        <v>2012</v>
      </c>
      <c r="B493" s="2">
        <v>92</v>
      </c>
      <c r="C493" s="3"/>
      <c r="D493" s="4" t="s">
        <v>78</v>
      </c>
      <c r="E493" s="2">
        <v>15</v>
      </c>
      <c r="F493" s="2">
        <v>0</v>
      </c>
      <c r="G493" s="2">
        <v>0</v>
      </c>
      <c r="H493" s="2">
        <v>4</v>
      </c>
      <c r="I493" s="2">
        <f t="shared" si="14"/>
        <v>11</v>
      </c>
      <c r="J493" s="15">
        <v>1.47</v>
      </c>
      <c r="K493" s="2">
        <v>149</v>
      </c>
      <c r="L493">
        <f>SUMIFS('Wins by Year'!E:E,'Wins by Year'!A:A,Recruits!A493,'Wins by Year'!C:C,Recruits!D493)</f>
        <v>9</v>
      </c>
      <c r="M493" s="13">
        <f t="shared" si="15"/>
        <v>2.1733333333333333</v>
      </c>
    </row>
    <row r="494" spans="1:13" ht="16.5" thickTop="1" thickBot="1">
      <c r="A494">
        <v>2012</v>
      </c>
      <c r="B494" s="2">
        <v>92</v>
      </c>
      <c r="C494" s="3"/>
      <c r="D494" s="2" t="s">
        <v>128</v>
      </c>
      <c r="E494" s="2">
        <v>20</v>
      </c>
      <c r="F494" s="2">
        <v>0</v>
      </c>
      <c r="G494" s="2">
        <v>0</v>
      </c>
      <c r="H494" s="2">
        <v>6</v>
      </c>
      <c r="I494" s="2">
        <f t="shared" si="14"/>
        <v>14</v>
      </c>
      <c r="J494" s="15">
        <v>2</v>
      </c>
      <c r="K494" s="2">
        <v>149</v>
      </c>
      <c r="L494">
        <f>SUMIFS('Wins by Year'!E:E,'Wins by Year'!A:A,Recruits!A494,'Wins by Year'!C:C,Recruits!D494)</f>
        <v>3</v>
      </c>
      <c r="M494" s="13">
        <f t="shared" si="15"/>
        <v>2.2400000000000002</v>
      </c>
    </row>
    <row r="495" spans="1:13" ht="16.5" thickTop="1" thickBot="1">
      <c r="A495">
        <v>2012</v>
      </c>
      <c r="B495" s="2">
        <v>94</v>
      </c>
      <c r="C495" s="3"/>
      <c r="D495" s="4" t="s">
        <v>97</v>
      </c>
      <c r="E495" s="2">
        <v>27</v>
      </c>
      <c r="F495" s="2">
        <v>0</v>
      </c>
      <c r="G495" s="2">
        <v>0</v>
      </c>
      <c r="H495" s="2">
        <v>4</v>
      </c>
      <c r="I495" s="2">
        <f t="shared" si="14"/>
        <v>23</v>
      </c>
      <c r="J495" s="15">
        <v>1.48</v>
      </c>
      <c r="K495" s="2">
        <v>144</v>
      </c>
      <c r="L495">
        <f>SUMIFS('Wins by Year'!E:E,'Wins by Year'!A:A,Recruits!A495,'Wins by Year'!C:C,Recruits!D495)</f>
        <v>8</v>
      </c>
      <c r="M495" s="13">
        <f t="shared" si="15"/>
        <v>0.49333333333333335</v>
      </c>
    </row>
    <row r="496" spans="1:13" ht="16.5" thickTop="1" thickBot="1">
      <c r="A496">
        <v>2012</v>
      </c>
      <c r="B496" s="2">
        <v>95</v>
      </c>
      <c r="C496" s="3"/>
      <c r="D496" s="4" t="s">
        <v>53</v>
      </c>
      <c r="E496" s="2">
        <v>21</v>
      </c>
      <c r="F496" s="2">
        <v>0</v>
      </c>
      <c r="G496" s="2">
        <v>0</v>
      </c>
      <c r="H496" s="2">
        <v>16</v>
      </c>
      <c r="I496" s="2">
        <f t="shared" si="14"/>
        <v>5</v>
      </c>
      <c r="J496" s="15">
        <v>2.76</v>
      </c>
      <c r="K496" s="2">
        <v>140</v>
      </c>
      <c r="L496">
        <f>SUMIFS('Wins by Year'!E:E,'Wins by Year'!A:A,Recruits!A496,'Wins by Year'!C:C,Recruits!D496)</f>
        <v>6</v>
      </c>
      <c r="M496" s="13">
        <f t="shared" si="15"/>
        <v>2.6999999999999997</v>
      </c>
    </row>
    <row r="497" spans="1:13" ht="16.5" thickTop="1" thickBot="1">
      <c r="A497">
        <v>2012</v>
      </c>
      <c r="B497" s="2">
        <v>96</v>
      </c>
      <c r="C497" s="3"/>
      <c r="D497" s="4" t="s">
        <v>92</v>
      </c>
      <c r="E497" s="2">
        <v>22</v>
      </c>
      <c r="F497" s="2">
        <v>0</v>
      </c>
      <c r="G497" s="2">
        <v>0</v>
      </c>
      <c r="H497" s="2">
        <v>14</v>
      </c>
      <c r="I497" s="2">
        <f t="shared" si="14"/>
        <v>8</v>
      </c>
      <c r="J497" s="15">
        <v>2.4500000000000002</v>
      </c>
      <c r="K497" s="2">
        <v>130</v>
      </c>
      <c r="L497">
        <f>SUMIFS('Wins by Year'!E:E,'Wins by Year'!A:A,Recruits!A497,'Wins by Year'!C:C,Recruits!D497)</f>
        <v>11</v>
      </c>
      <c r="M497" s="13">
        <f t="shared" si="15"/>
        <v>2.5500000000000003</v>
      </c>
    </row>
    <row r="498" spans="1:13" ht="31.5" thickTop="1" thickBot="1">
      <c r="A498">
        <v>2012</v>
      </c>
      <c r="B498" s="2">
        <v>97</v>
      </c>
      <c r="C498" s="3"/>
      <c r="D498" s="4" t="s">
        <v>75</v>
      </c>
      <c r="E498" s="2">
        <v>21</v>
      </c>
      <c r="F498" s="2">
        <v>0</v>
      </c>
      <c r="G498" s="2">
        <v>0</v>
      </c>
      <c r="H498" s="2">
        <v>12</v>
      </c>
      <c r="I498" s="2">
        <f t="shared" si="14"/>
        <v>9</v>
      </c>
      <c r="J498" s="15">
        <v>2.57</v>
      </c>
      <c r="K498" s="2">
        <v>125</v>
      </c>
      <c r="L498">
        <f>SUMIFS('Wins by Year'!E:E,'Wins by Year'!A:A,Recruits!A498,'Wins by Year'!C:C,Recruits!D498)</f>
        <v>7</v>
      </c>
      <c r="M498" s="13">
        <f t="shared" si="15"/>
        <v>2.6666666666666665</v>
      </c>
    </row>
    <row r="499" spans="1:13" ht="16.5" thickTop="1" thickBot="1">
      <c r="A499">
        <v>2012</v>
      </c>
      <c r="B499" s="2">
        <v>98</v>
      </c>
      <c r="C499" s="3"/>
      <c r="D499" s="4" t="s">
        <v>55</v>
      </c>
      <c r="E499" s="2">
        <v>18</v>
      </c>
      <c r="F499" s="2">
        <v>0</v>
      </c>
      <c r="G499" s="2">
        <v>0</v>
      </c>
      <c r="H499" s="2">
        <v>13</v>
      </c>
      <c r="I499" s="2">
        <f t="shared" si="14"/>
        <v>5</v>
      </c>
      <c r="J499" s="15">
        <v>2.61</v>
      </c>
      <c r="K499" s="2">
        <v>116</v>
      </c>
      <c r="L499">
        <f>SUMIFS('Wins by Year'!E:E,'Wins by Year'!A:A,Recruits!A499,'Wins by Year'!C:C,Recruits!D499)</f>
        <v>10</v>
      </c>
      <c r="M499" s="13">
        <f t="shared" si="15"/>
        <v>2.6933333333333334</v>
      </c>
    </row>
    <row r="500" spans="1:13" ht="16.5" thickTop="1" thickBot="1">
      <c r="A500">
        <v>2012</v>
      </c>
      <c r="B500" s="2">
        <v>99</v>
      </c>
      <c r="C500" s="3"/>
      <c r="D500" s="4" t="s">
        <v>124</v>
      </c>
      <c r="E500" s="2">
        <v>25</v>
      </c>
      <c r="F500" s="2">
        <v>0</v>
      </c>
      <c r="G500" s="2">
        <v>0</v>
      </c>
      <c r="H500" s="2">
        <v>11</v>
      </c>
      <c r="I500" s="2">
        <f t="shared" si="14"/>
        <v>14</v>
      </c>
      <c r="J500" s="15">
        <v>2.36</v>
      </c>
      <c r="K500" s="2">
        <v>115</v>
      </c>
      <c r="L500">
        <f>SUMIFS('Wins by Year'!E:E,'Wins by Year'!A:A,Recruits!A500,'Wins by Year'!C:C,Recruits!D500)</f>
        <v>7</v>
      </c>
      <c r="M500" s="13">
        <f t="shared" si="15"/>
        <v>2.4633333333333334</v>
      </c>
    </row>
    <row r="501" spans="1:13" ht="16.5" thickTop="1" thickBot="1">
      <c r="A501">
        <v>2012</v>
      </c>
      <c r="B501" s="2">
        <v>99</v>
      </c>
      <c r="C501" s="3"/>
      <c r="D501" s="4" t="s">
        <v>94</v>
      </c>
      <c r="E501" s="2">
        <v>24</v>
      </c>
      <c r="F501" s="2">
        <v>0</v>
      </c>
      <c r="G501" s="2">
        <v>0</v>
      </c>
      <c r="H501" s="2">
        <v>11</v>
      </c>
      <c r="I501" s="2">
        <f t="shared" si="14"/>
        <v>13</v>
      </c>
      <c r="J501" s="15">
        <v>2.38</v>
      </c>
      <c r="K501" s="2">
        <v>115</v>
      </c>
      <c r="L501">
        <f>SUMIFS('Wins by Year'!E:E,'Wins by Year'!A:A,Recruits!A501,'Wins by Year'!C:C,Recruits!D501)</f>
        <v>4</v>
      </c>
      <c r="M501" s="13">
        <f t="shared" si="15"/>
        <v>0.79333333333333333</v>
      </c>
    </row>
    <row r="502" spans="1:13" ht="16.5" thickTop="1" thickBot="1">
      <c r="A502">
        <v>2011</v>
      </c>
      <c r="B502" s="2">
        <v>1</v>
      </c>
      <c r="C502" s="3"/>
      <c r="D502" s="4" t="s">
        <v>1</v>
      </c>
      <c r="E502" s="2">
        <v>23</v>
      </c>
      <c r="F502" s="2">
        <v>3</v>
      </c>
      <c r="G502" s="2">
        <v>14</v>
      </c>
      <c r="H502" s="2">
        <v>6</v>
      </c>
      <c r="I502" s="2">
        <f t="shared" si="14"/>
        <v>0</v>
      </c>
      <c r="J502" s="15">
        <v>3.87</v>
      </c>
      <c r="K502" s="2">
        <v>2632</v>
      </c>
      <c r="L502">
        <f>SUMIFS('Wins by Year'!E:E,'Wins by Year'!A:A,Recruits!A502,'Wins by Year'!C:C,Recruits!D502)</f>
        <v>12</v>
      </c>
      <c r="M502" s="13">
        <f t="shared" si="15"/>
        <v>3.7666666666666671</v>
      </c>
    </row>
    <row r="503" spans="1:13" ht="16.5" thickTop="1" thickBot="1">
      <c r="A503">
        <v>2011</v>
      </c>
      <c r="B503" s="2">
        <v>2</v>
      </c>
      <c r="C503" s="3"/>
      <c r="D503" s="4" t="s">
        <v>2</v>
      </c>
      <c r="E503" s="2">
        <v>29</v>
      </c>
      <c r="F503" s="2">
        <v>2</v>
      </c>
      <c r="G503" s="2">
        <v>13</v>
      </c>
      <c r="H503" s="2">
        <v>13</v>
      </c>
      <c r="I503" s="2">
        <f t="shared" si="14"/>
        <v>1</v>
      </c>
      <c r="J503" s="15">
        <v>3.55</v>
      </c>
      <c r="K503" s="2">
        <v>2365</v>
      </c>
      <c r="L503">
        <f>SUMIFS('Wins by Year'!E:E,'Wins by Year'!A:A,Recruits!A503,'Wins by Year'!C:C,Recruits!D503)</f>
        <v>9</v>
      </c>
      <c r="M503" s="13">
        <f t="shared" si="15"/>
        <v>3.5633333333333339</v>
      </c>
    </row>
    <row r="504" spans="1:13" ht="16.5" thickTop="1" thickBot="1">
      <c r="A504">
        <v>2011</v>
      </c>
      <c r="B504" s="2">
        <v>3</v>
      </c>
      <c r="C504" s="3"/>
      <c r="D504" s="4" t="s">
        <v>7</v>
      </c>
      <c r="E504" s="2">
        <v>22</v>
      </c>
      <c r="F504" s="2">
        <v>1</v>
      </c>
      <c r="G504" s="2">
        <v>15</v>
      </c>
      <c r="H504" s="2">
        <v>6</v>
      </c>
      <c r="I504" s="2">
        <f t="shared" si="14"/>
        <v>0</v>
      </c>
      <c r="J504" s="15">
        <v>3.77</v>
      </c>
      <c r="K504" s="2">
        <v>2322</v>
      </c>
      <c r="L504">
        <f>SUMIFS('Wins by Year'!E:E,'Wins by Year'!A:A,Recruits!A504,'Wins by Year'!C:C,Recruits!D504)</f>
        <v>8</v>
      </c>
      <c r="M504" s="13">
        <f t="shared" si="15"/>
        <v>3.8466666666666662</v>
      </c>
    </row>
    <row r="505" spans="1:13" ht="16.5" thickTop="1" thickBot="1">
      <c r="A505">
        <v>2011</v>
      </c>
      <c r="B505" s="2">
        <v>4</v>
      </c>
      <c r="C505" s="3"/>
      <c r="D505" s="4" t="s">
        <v>12</v>
      </c>
      <c r="E505" s="2">
        <v>30</v>
      </c>
      <c r="F505" s="2">
        <v>1</v>
      </c>
      <c r="G505" s="2">
        <v>14</v>
      </c>
      <c r="H505" s="2">
        <v>13</v>
      </c>
      <c r="I505" s="2">
        <f t="shared" si="14"/>
        <v>2</v>
      </c>
      <c r="J505" s="15">
        <v>3.47</v>
      </c>
      <c r="K505" s="2">
        <v>2315</v>
      </c>
      <c r="L505">
        <f>SUMIFS('Wins by Year'!E:E,'Wins by Year'!A:A,Recruits!A505,'Wins by Year'!C:C,Recruits!D505)</f>
        <v>10</v>
      </c>
      <c r="M505" s="13">
        <f t="shared" si="15"/>
        <v>3.86</v>
      </c>
    </row>
    <row r="506" spans="1:13" ht="16.5" thickTop="1" thickBot="1">
      <c r="A506">
        <v>2011</v>
      </c>
      <c r="B506" s="2">
        <v>5</v>
      </c>
      <c r="C506" s="3"/>
      <c r="D506" s="4" t="s">
        <v>11</v>
      </c>
      <c r="E506" s="2">
        <v>26</v>
      </c>
      <c r="F506" s="2">
        <v>2</v>
      </c>
      <c r="G506" s="2">
        <v>12</v>
      </c>
      <c r="H506" s="2">
        <v>11</v>
      </c>
      <c r="I506" s="2">
        <f t="shared" si="14"/>
        <v>1</v>
      </c>
      <c r="J506" s="15">
        <v>3.58</v>
      </c>
      <c r="K506" s="2">
        <v>2309</v>
      </c>
      <c r="L506">
        <f>SUMIFS('Wins by Year'!E:E,'Wins by Year'!A:A,Recruits!A506,'Wins by Year'!C:C,Recruits!D506)</f>
        <v>10</v>
      </c>
      <c r="M506" s="13">
        <f t="shared" si="15"/>
        <v>3.5500000000000003</v>
      </c>
    </row>
    <row r="507" spans="1:13" ht="16.5" thickTop="1" thickBot="1">
      <c r="A507">
        <v>2011</v>
      </c>
      <c r="B507" s="2">
        <v>6</v>
      </c>
      <c r="C507" s="3"/>
      <c r="D507" s="4" t="s">
        <v>5</v>
      </c>
      <c r="E507" s="2">
        <v>23</v>
      </c>
      <c r="F507" s="2">
        <v>3</v>
      </c>
      <c r="G507" s="2">
        <v>10</v>
      </c>
      <c r="H507" s="2">
        <v>9</v>
      </c>
      <c r="I507" s="2">
        <f t="shared" si="14"/>
        <v>1</v>
      </c>
      <c r="J507" s="15">
        <v>3.65</v>
      </c>
      <c r="K507" s="2">
        <v>2224</v>
      </c>
      <c r="L507">
        <f>SUMIFS('Wins by Year'!E:E,'Wins by Year'!A:A,Recruits!A507,'Wins by Year'!C:C,Recruits!D507)</f>
        <v>13</v>
      </c>
      <c r="M507" s="13">
        <f t="shared" si="15"/>
        <v>3.6766666666666672</v>
      </c>
    </row>
    <row r="508" spans="1:13" ht="16.5" thickTop="1" thickBot="1">
      <c r="A508">
        <v>2011</v>
      </c>
      <c r="B508" s="2">
        <v>7</v>
      </c>
      <c r="C508" s="3"/>
      <c r="D508" s="4" t="s">
        <v>9</v>
      </c>
      <c r="E508" s="2">
        <v>24</v>
      </c>
      <c r="F508" s="2">
        <v>1</v>
      </c>
      <c r="G508" s="2">
        <v>13</v>
      </c>
      <c r="H508" s="2">
        <v>10</v>
      </c>
      <c r="I508" s="2">
        <f t="shared" si="14"/>
        <v>0</v>
      </c>
      <c r="J508" s="15">
        <v>3.63</v>
      </c>
      <c r="K508" s="2">
        <v>2194</v>
      </c>
      <c r="L508">
        <f>SUMIFS('Wins by Year'!E:E,'Wins by Year'!A:A,Recruits!A508,'Wins by Year'!C:C,Recruits!D508)</f>
        <v>8</v>
      </c>
      <c r="M508" s="13">
        <f t="shared" si="15"/>
        <v>3.4633333333333334</v>
      </c>
    </row>
    <row r="509" spans="1:13" ht="16.5" thickTop="1" thickBot="1">
      <c r="A509">
        <v>2011</v>
      </c>
      <c r="B509" s="2">
        <v>8</v>
      </c>
      <c r="C509" s="3"/>
      <c r="D509" s="4" t="s">
        <v>6</v>
      </c>
      <c r="E509" s="2">
        <v>29</v>
      </c>
      <c r="F509" s="2">
        <v>4</v>
      </c>
      <c r="G509" s="2">
        <v>6</v>
      </c>
      <c r="H509" s="2">
        <v>15</v>
      </c>
      <c r="I509" s="2">
        <f t="shared" si="14"/>
        <v>4</v>
      </c>
      <c r="J509" s="15">
        <v>3.34</v>
      </c>
      <c r="K509" s="2">
        <v>2173</v>
      </c>
      <c r="L509">
        <f>SUMIFS('Wins by Year'!E:E,'Wins by Year'!A:A,Recruits!A509,'Wins by Year'!C:C,Recruits!D509)</f>
        <v>10</v>
      </c>
      <c r="M509" s="13">
        <f t="shared" si="15"/>
        <v>3.35</v>
      </c>
    </row>
    <row r="510" spans="1:13" ht="16.5" thickTop="1" thickBot="1">
      <c r="A510">
        <v>2011</v>
      </c>
      <c r="B510" s="2">
        <v>9</v>
      </c>
      <c r="C510" s="3"/>
      <c r="D510" s="4" t="s">
        <v>28</v>
      </c>
      <c r="E510" s="2">
        <v>23</v>
      </c>
      <c r="F510" s="2">
        <v>2</v>
      </c>
      <c r="G510" s="2">
        <v>9</v>
      </c>
      <c r="H510" s="2">
        <v>12</v>
      </c>
      <c r="I510" s="2">
        <f t="shared" si="14"/>
        <v>0</v>
      </c>
      <c r="J510" s="15">
        <v>3.57</v>
      </c>
      <c r="K510" s="2">
        <v>2048</v>
      </c>
      <c r="L510">
        <f>SUMIFS('Wins by Year'!E:E,'Wins by Year'!A:A,Recruits!A510,'Wins by Year'!C:C,Recruits!D510)</f>
        <v>12</v>
      </c>
      <c r="M510" s="13">
        <f t="shared" si="15"/>
        <v>3.2733333333333334</v>
      </c>
    </row>
    <row r="511" spans="1:13" ht="31.5" thickTop="1" thickBot="1">
      <c r="A511">
        <v>2011</v>
      </c>
      <c r="B511" s="2">
        <v>10</v>
      </c>
      <c r="C511" s="3"/>
      <c r="D511" s="4" t="s">
        <v>120</v>
      </c>
      <c r="E511" s="2">
        <v>21</v>
      </c>
      <c r="F511" s="2">
        <v>0</v>
      </c>
      <c r="G511" s="2">
        <v>0</v>
      </c>
      <c r="H511" s="2">
        <v>3</v>
      </c>
      <c r="I511" s="2">
        <f t="shared" si="14"/>
        <v>18</v>
      </c>
      <c r="J511" s="15">
        <v>2.14</v>
      </c>
      <c r="K511" s="2">
        <v>1976</v>
      </c>
      <c r="L511">
        <f>SUMIFS('Wins by Year'!E:E,'Wins by Year'!A:A,Recruits!A511,'Wins by Year'!C:C,Recruits!D511)</f>
        <v>4</v>
      </c>
      <c r="M511" s="13">
        <f t="shared" si="15"/>
        <v>2.0766666666666667</v>
      </c>
    </row>
    <row r="512" spans="1:13" ht="16.5" thickTop="1" thickBot="1">
      <c r="A512">
        <v>2011</v>
      </c>
      <c r="B512" s="2">
        <v>10</v>
      </c>
      <c r="C512" s="3"/>
      <c r="D512" s="4" t="s">
        <v>13</v>
      </c>
      <c r="E512" s="2">
        <v>23</v>
      </c>
      <c r="F512" s="2">
        <v>2</v>
      </c>
      <c r="G512" s="2">
        <v>8</v>
      </c>
      <c r="H512" s="2">
        <v>12</v>
      </c>
      <c r="I512" s="2">
        <f t="shared" si="14"/>
        <v>1</v>
      </c>
      <c r="J512" s="15">
        <v>3.48</v>
      </c>
      <c r="K512" s="2">
        <v>1976</v>
      </c>
      <c r="L512">
        <f>SUMIFS('Wins by Year'!E:E,'Wins by Year'!A:A,Recruits!A512,'Wins by Year'!C:C,Recruits!D512)</f>
        <v>8</v>
      </c>
      <c r="M512" s="13">
        <f t="shared" si="15"/>
        <v>3.436666666666667</v>
      </c>
    </row>
    <row r="513" spans="1:13" ht="16.5" thickTop="1" thickBot="1">
      <c r="A513">
        <v>2011</v>
      </c>
      <c r="B513" s="2">
        <v>12</v>
      </c>
      <c r="C513" s="3"/>
      <c r="D513" s="4" t="s">
        <v>3</v>
      </c>
      <c r="E513" s="2">
        <v>24</v>
      </c>
      <c r="F513" s="2">
        <v>1</v>
      </c>
      <c r="G513" s="2">
        <v>9</v>
      </c>
      <c r="H513" s="2">
        <v>13</v>
      </c>
      <c r="I513" s="2">
        <f t="shared" si="14"/>
        <v>1</v>
      </c>
      <c r="J513" s="15">
        <v>3.42</v>
      </c>
      <c r="K513" s="2">
        <v>1927</v>
      </c>
      <c r="L513">
        <f>SUMIFS('Wins by Year'!E:E,'Wins by Year'!A:A,Recruits!A513,'Wins by Year'!C:C,Recruits!D513)</f>
        <v>6</v>
      </c>
      <c r="M513" s="13">
        <f t="shared" si="15"/>
        <v>3.5</v>
      </c>
    </row>
    <row r="514" spans="1:13" ht="16.5" thickTop="1" thickBot="1">
      <c r="A514">
        <v>2011</v>
      </c>
      <c r="B514" s="2">
        <v>13</v>
      </c>
      <c r="C514" s="3"/>
      <c r="D514" s="4" t="s">
        <v>14</v>
      </c>
      <c r="E514" s="2">
        <v>19</v>
      </c>
      <c r="F514" s="2">
        <v>0</v>
      </c>
      <c r="G514" s="2">
        <v>11</v>
      </c>
      <c r="H514" s="2">
        <v>8</v>
      </c>
      <c r="I514" s="2">
        <f t="shared" si="14"/>
        <v>0</v>
      </c>
      <c r="J514" s="15">
        <v>3.58</v>
      </c>
      <c r="K514" s="2">
        <v>1851</v>
      </c>
      <c r="L514">
        <f>SUMIFS('Wins by Year'!E:E,'Wins by Year'!A:A,Recruits!A514,'Wins by Year'!C:C,Recruits!D514)</f>
        <v>7</v>
      </c>
      <c r="M514" s="13">
        <f t="shared" si="15"/>
        <v>3.7833333333333337</v>
      </c>
    </row>
    <row r="515" spans="1:13" ht="16.5" thickTop="1" thickBot="1">
      <c r="A515">
        <v>2011</v>
      </c>
      <c r="B515" s="2">
        <v>14</v>
      </c>
      <c r="C515" s="3"/>
      <c r="D515" s="4" t="s">
        <v>15</v>
      </c>
      <c r="E515" s="2">
        <v>27</v>
      </c>
      <c r="F515" s="2">
        <v>0</v>
      </c>
      <c r="G515" s="2">
        <v>12</v>
      </c>
      <c r="H515" s="2">
        <v>14</v>
      </c>
      <c r="I515" s="2">
        <f t="shared" ref="I515:I578" si="16">E515-F515-G515-H515</f>
        <v>1</v>
      </c>
      <c r="J515" s="15">
        <v>3.41</v>
      </c>
      <c r="K515" s="2">
        <v>1811</v>
      </c>
      <c r="L515">
        <f>SUMIFS('Wins by Year'!E:E,'Wins by Year'!A:A,Recruits!A515,'Wins by Year'!C:C,Recruits!D515)</f>
        <v>5</v>
      </c>
      <c r="M515" s="13">
        <f t="shared" ref="M515:M578" si="17">(SUMIFS(J:J,A:A,A515,D:D,D515)+SUMIFS(J:J,A:A,(A515-1),D:D,D515)+SUMIFS(J:J,A:A,(A515-2),D:D,D515))/3</f>
        <v>3.456666666666667</v>
      </c>
    </row>
    <row r="516" spans="1:13" ht="16.5" thickTop="1" thickBot="1">
      <c r="A516">
        <v>2011</v>
      </c>
      <c r="B516" s="2">
        <v>15</v>
      </c>
      <c r="C516" s="3"/>
      <c r="D516" s="4" t="s">
        <v>16</v>
      </c>
      <c r="E516" s="2">
        <v>17</v>
      </c>
      <c r="F516" s="2">
        <v>2</v>
      </c>
      <c r="G516" s="2">
        <v>7</v>
      </c>
      <c r="H516" s="2">
        <v>8</v>
      </c>
      <c r="I516" s="2">
        <f t="shared" si="16"/>
        <v>0</v>
      </c>
      <c r="J516" s="15">
        <v>3.65</v>
      </c>
      <c r="K516" s="2">
        <v>1722</v>
      </c>
      <c r="L516">
        <f>SUMIFS('Wins by Year'!E:E,'Wins by Year'!A:A,Recruits!A516,'Wins by Year'!C:C,Recruits!D516)</f>
        <v>10</v>
      </c>
      <c r="M516" s="13">
        <f t="shared" si="17"/>
        <v>3.543333333333333</v>
      </c>
    </row>
    <row r="517" spans="1:13" ht="16.5" thickTop="1" thickBot="1">
      <c r="A517">
        <v>2011</v>
      </c>
      <c r="B517" s="2">
        <v>16</v>
      </c>
      <c r="C517" s="3"/>
      <c r="D517" s="4" t="s">
        <v>26</v>
      </c>
      <c r="E517" s="2">
        <v>20</v>
      </c>
      <c r="F517" s="2">
        <v>0</v>
      </c>
      <c r="G517" s="2">
        <v>11</v>
      </c>
      <c r="H517" s="2">
        <v>7</v>
      </c>
      <c r="I517" s="2">
        <f t="shared" si="16"/>
        <v>2</v>
      </c>
      <c r="J517" s="15">
        <v>3.45</v>
      </c>
      <c r="K517" s="2">
        <v>1698</v>
      </c>
      <c r="L517">
        <f>SUMIFS('Wins by Year'!E:E,'Wins by Year'!A:A,Recruits!A517,'Wins by Year'!C:C,Recruits!D517)</f>
        <v>9</v>
      </c>
      <c r="M517" s="13">
        <f t="shared" si="17"/>
        <v>3.2633333333333332</v>
      </c>
    </row>
    <row r="518" spans="1:13" ht="31.5" thickTop="1" thickBot="1">
      <c r="A518">
        <v>2011</v>
      </c>
      <c r="B518" s="2">
        <v>17</v>
      </c>
      <c r="C518" s="3"/>
      <c r="D518" s="4" t="s">
        <v>24</v>
      </c>
      <c r="E518" s="2">
        <v>24</v>
      </c>
      <c r="F518" s="2">
        <v>0</v>
      </c>
      <c r="G518" s="2">
        <v>8</v>
      </c>
      <c r="H518" s="2">
        <v>13</v>
      </c>
      <c r="I518" s="2">
        <f t="shared" si="16"/>
        <v>3</v>
      </c>
      <c r="J518" s="15">
        <v>3.21</v>
      </c>
      <c r="K518" s="2">
        <v>1661</v>
      </c>
      <c r="L518">
        <f>SUMIFS('Wins by Year'!E:E,'Wins by Year'!A:A,Recruits!A518,'Wins by Year'!C:C,Recruits!D518)</f>
        <v>7</v>
      </c>
      <c r="M518" s="13">
        <f t="shared" si="17"/>
        <v>3.2366666666666664</v>
      </c>
    </row>
    <row r="519" spans="1:13" ht="16.5" thickTop="1" thickBot="1">
      <c r="A519">
        <v>2011</v>
      </c>
      <c r="B519" s="2">
        <v>18</v>
      </c>
      <c r="C519" s="3"/>
      <c r="D519" s="4" t="s">
        <v>22</v>
      </c>
      <c r="E519" s="2">
        <v>22</v>
      </c>
      <c r="F519" s="2">
        <v>0</v>
      </c>
      <c r="G519" s="2">
        <v>10</v>
      </c>
      <c r="H519" s="2">
        <v>12</v>
      </c>
      <c r="I519" s="2">
        <f t="shared" si="16"/>
        <v>0</v>
      </c>
      <c r="J519" s="15">
        <v>3.45</v>
      </c>
      <c r="K519" s="2">
        <v>1646</v>
      </c>
      <c r="L519">
        <f>SUMIFS('Wins by Year'!E:E,'Wins by Year'!A:A,Recruits!A519,'Wins by Year'!C:C,Recruits!D519)</f>
        <v>7</v>
      </c>
      <c r="M519" s="13">
        <f t="shared" si="17"/>
        <v>3.2633333333333332</v>
      </c>
    </row>
    <row r="520" spans="1:13" ht="31.5" thickTop="1" thickBot="1">
      <c r="A520">
        <v>2011</v>
      </c>
      <c r="B520" s="2">
        <v>19</v>
      </c>
      <c r="C520" s="3"/>
      <c r="D520" s="4" t="s">
        <v>27</v>
      </c>
      <c r="E520" s="2">
        <v>32</v>
      </c>
      <c r="F520" s="2">
        <v>1</v>
      </c>
      <c r="G520" s="2">
        <v>6</v>
      </c>
      <c r="H520" s="2">
        <v>25</v>
      </c>
      <c r="I520" s="2">
        <f t="shared" si="16"/>
        <v>0</v>
      </c>
      <c r="J520" s="15">
        <v>3.25</v>
      </c>
      <c r="K520" s="2">
        <v>1638</v>
      </c>
      <c r="L520">
        <f>SUMIFS('Wins by Year'!E:E,'Wins by Year'!A:A,Recruits!A520,'Wins by Year'!C:C,Recruits!D520)</f>
        <v>11</v>
      </c>
      <c r="M520" s="13">
        <f t="shared" si="17"/>
        <v>3.2099999999999995</v>
      </c>
    </row>
    <row r="521" spans="1:13" ht="16.5" thickTop="1" thickBot="1">
      <c r="A521">
        <v>2011</v>
      </c>
      <c r="B521" s="2">
        <v>20</v>
      </c>
      <c r="C521" s="3"/>
      <c r="D521" s="4" t="s">
        <v>8</v>
      </c>
      <c r="E521" s="2">
        <v>29</v>
      </c>
      <c r="F521" s="2">
        <v>1</v>
      </c>
      <c r="G521" s="2">
        <v>5</v>
      </c>
      <c r="H521" s="2">
        <v>21</v>
      </c>
      <c r="I521" s="2">
        <f t="shared" si="16"/>
        <v>2</v>
      </c>
      <c r="J521" s="15">
        <v>3.1</v>
      </c>
      <c r="K521" s="2">
        <v>1573</v>
      </c>
      <c r="L521">
        <f>SUMIFS('Wins by Year'!E:E,'Wins by Year'!A:A,Recruits!A521,'Wins by Year'!C:C,Recruits!D521)</f>
        <v>2</v>
      </c>
      <c r="M521" s="13">
        <f t="shared" si="17"/>
        <v>3.1199999999999997</v>
      </c>
    </row>
    <row r="522" spans="1:13" ht="16.5" thickTop="1" thickBot="1">
      <c r="A522">
        <v>2011</v>
      </c>
      <c r="B522" s="2">
        <v>21</v>
      </c>
      <c r="C522" s="3"/>
      <c r="D522" s="4" t="s">
        <v>47</v>
      </c>
      <c r="E522" s="2">
        <v>27</v>
      </c>
      <c r="F522" s="2">
        <v>0</v>
      </c>
      <c r="G522" s="2">
        <v>7</v>
      </c>
      <c r="H522" s="2">
        <v>19</v>
      </c>
      <c r="I522" s="2">
        <f t="shared" si="16"/>
        <v>1</v>
      </c>
      <c r="J522" s="15">
        <v>3.22</v>
      </c>
      <c r="K522" s="2">
        <v>1457</v>
      </c>
      <c r="L522">
        <f>SUMIFS('Wins by Year'!E:E,'Wins by Year'!A:A,Recruits!A522,'Wins by Year'!C:C,Recruits!D522)</f>
        <v>5</v>
      </c>
      <c r="M522" s="13">
        <f t="shared" si="17"/>
        <v>3.0366666666666666</v>
      </c>
    </row>
    <row r="523" spans="1:13" ht="16.5" thickTop="1" thickBot="1">
      <c r="A523">
        <v>2011</v>
      </c>
      <c r="B523" s="2">
        <v>22</v>
      </c>
      <c r="C523" s="3"/>
      <c r="D523" s="4" t="s">
        <v>4</v>
      </c>
      <c r="E523" s="2">
        <v>20</v>
      </c>
      <c r="F523" s="2">
        <v>0</v>
      </c>
      <c r="G523" s="2">
        <v>6</v>
      </c>
      <c r="H523" s="2">
        <v>13</v>
      </c>
      <c r="I523" s="2">
        <f t="shared" si="16"/>
        <v>1</v>
      </c>
      <c r="J523" s="15">
        <v>3.25</v>
      </c>
      <c r="K523" s="2">
        <v>1314</v>
      </c>
      <c r="L523">
        <f>SUMIFS('Wins by Year'!E:E,'Wins by Year'!A:A,Recruits!A523,'Wins by Year'!C:C,Recruits!D523)</f>
        <v>11</v>
      </c>
      <c r="M523" s="13">
        <f t="shared" si="17"/>
        <v>3.3433333333333333</v>
      </c>
    </row>
    <row r="524" spans="1:13" ht="16.5" thickTop="1" thickBot="1">
      <c r="A524">
        <v>2011</v>
      </c>
      <c r="B524" s="2">
        <v>23</v>
      </c>
      <c r="C524" s="3"/>
      <c r="D524" s="4" t="s">
        <v>19</v>
      </c>
      <c r="E524" s="2">
        <v>19</v>
      </c>
      <c r="F524" s="2">
        <v>0</v>
      </c>
      <c r="G524" s="2">
        <v>7</v>
      </c>
      <c r="H524" s="2">
        <v>11</v>
      </c>
      <c r="I524" s="2">
        <f t="shared" si="16"/>
        <v>1</v>
      </c>
      <c r="J524" s="15">
        <v>3.32</v>
      </c>
      <c r="K524" s="2">
        <v>1311</v>
      </c>
      <c r="L524">
        <f>SUMIFS('Wins by Year'!E:E,'Wins by Year'!A:A,Recruits!A524,'Wins by Year'!C:C,Recruits!D524)</f>
        <v>11</v>
      </c>
      <c r="M524" s="13">
        <f t="shared" si="17"/>
        <v>3.2433333333333336</v>
      </c>
    </row>
    <row r="525" spans="1:13" ht="16.5" thickTop="1" thickBot="1">
      <c r="A525">
        <v>2011</v>
      </c>
      <c r="B525" s="2">
        <v>24</v>
      </c>
      <c r="C525" s="3"/>
      <c r="D525" s="4" t="s">
        <v>37</v>
      </c>
      <c r="E525" s="2">
        <v>23</v>
      </c>
      <c r="F525" s="2">
        <v>0</v>
      </c>
      <c r="G525" s="2">
        <v>5</v>
      </c>
      <c r="H525" s="2">
        <v>15</v>
      </c>
      <c r="I525" s="2">
        <f t="shared" si="16"/>
        <v>3</v>
      </c>
      <c r="J525" s="15">
        <v>3.09</v>
      </c>
      <c r="K525" s="2">
        <v>1300</v>
      </c>
      <c r="L525">
        <f>SUMIFS('Wins by Year'!E:E,'Wins by Year'!A:A,Recruits!A525,'Wins by Year'!C:C,Recruits!D525)</f>
        <v>7</v>
      </c>
      <c r="M525" s="13">
        <f t="shared" si="17"/>
        <v>3.0266666666666668</v>
      </c>
    </row>
    <row r="526" spans="1:13" ht="16.5" thickTop="1" thickBot="1">
      <c r="A526">
        <v>2011</v>
      </c>
      <c r="B526" s="2">
        <v>25</v>
      </c>
      <c r="C526" s="3"/>
      <c r="D526" s="4" t="s">
        <v>32</v>
      </c>
      <c r="E526" s="2">
        <v>32</v>
      </c>
      <c r="F526" s="2">
        <v>0</v>
      </c>
      <c r="G526" s="2">
        <v>4</v>
      </c>
      <c r="H526" s="2">
        <v>26</v>
      </c>
      <c r="I526" s="2">
        <f t="shared" si="16"/>
        <v>2</v>
      </c>
      <c r="J526" s="15">
        <v>3.06</v>
      </c>
      <c r="K526" s="2">
        <v>1189</v>
      </c>
      <c r="L526">
        <f>SUMIFS('Wins by Year'!E:E,'Wins by Year'!A:A,Recruits!A526,'Wins by Year'!C:C,Recruits!D526)</f>
        <v>11</v>
      </c>
      <c r="M526" s="13">
        <f t="shared" si="17"/>
        <v>3.1033333333333331</v>
      </c>
    </row>
    <row r="527" spans="1:13" ht="16.5" thickTop="1" thickBot="1">
      <c r="A527">
        <v>2011</v>
      </c>
      <c r="B527" s="2">
        <v>26</v>
      </c>
      <c r="C527" s="3"/>
      <c r="D527" s="4" t="s">
        <v>61</v>
      </c>
      <c r="E527" s="2">
        <v>26</v>
      </c>
      <c r="F527" s="2">
        <v>0</v>
      </c>
      <c r="G527" s="2">
        <v>5</v>
      </c>
      <c r="H527" s="2">
        <v>17</v>
      </c>
      <c r="I527" s="2">
        <f t="shared" si="16"/>
        <v>4</v>
      </c>
      <c r="J527" s="15">
        <v>3.04</v>
      </c>
      <c r="K527" s="2">
        <v>1144</v>
      </c>
      <c r="L527">
        <f>SUMIFS('Wins by Year'!E:E,'Wins by Year'!A:A,Recruits!A527,'Wins by Year'!C:C,Recruits!D527)</f>
        <v>8</v>
      </c>
      <c r="M527" s="13">
        <f t="shared" si="17"/>
        <v>2.8866666666666667</v>
      </c>
    </row>
    <row r="528" spans="1:13" ht="16.5" thickTop="1" thickBot="1">
      <c r="A528">
        <v>2011</v>
      </c>
      <c r="B528" s="2">
        <v>27</v>
      </c>
      <c r="C528" s="3"/>
      <c r="D528" s="4" t="s">
        <v>20</v>
      </c>
      <c r="E528" s="2">
        <v>25</v>
      </c>
      <c r="F528" s="2">
        <v>0</v>
      </c>
      <c r="G528" s="2">
        <v>2</v>
      </c>
      <c r="H528" s="2">
        <v>23</v>
      </c>
      <c r="I528" s="2">
        <f t="shared" si="16"/>
        <v>0</v>
      </c>
      <c r="J528" s="15">
        <v>3.08</v>
      </c>
      <c r="K528" s="2">
        <v>1122</v>
      </c>
      <c r="L528">
        <f>SUMIFS('Wins by Year'!E:E,'Wins by Year'!A:A,Recruits!A528,'Wins by Year'!C:C,Recruits!D528)</f>
        <v>11</v>
      </c>
      <c r="M528" s="13">
        <f t="shared" si="17"/>
        <v>3.0166666666666662</v>
      </c>
    </row>
    <row r="529" spans="1:13" ht="16.5" thickTop="1" thickBot="1">
      <c r="A529">
        <v>2011</v>
      </c>
      <c r="B529" s="2">
        <v>28</v>
      </c>
      <c r="C529" s="3"/>
      <c r="D529" s="4" t="s">
        <v>17</v>
      </c>
      <c r="E529" s="2">
        <v>21</v>
      </c>
      <c r="F529" s="2">
        <v>0</v>
      </c>
      <c r="G529" s="2">
        <v>3</v>
      </c>
      <c r="H529" s="2">
        <v>14</v>
      </c>
      <c r="I529" s="2">
        <f t="shared" si="16"/>
        <v>4</v>
      </c>
      <c r="J529" s="15">
        <v>2.95</v>
      </c>
      <c r="K529" s="2">
        <v>1098</v>
      </c>
      <c r="L529">
        <f>SUMIFS('Wins by Year'!E:E,'Wins by Year'!A:A,Recruits!A529,'Wins by Year'!C:C,Recruits!D529)</f>
        <v>7</v>
      </c>
      <c r="M529" s="13">
        <f t="shared" si="17"/>
        <v>3.1266666666666669</v>
      </c>
    </row>
    <row r="530" spans="1:13" ht="31.5" thickTop="1" thickBot="1">
      <c r="A530">
        <v>2011</v>
      </c>
      <c r="B530" s="2">
        <v>29</v>
      </c>
      <c r="C530" s="3"/>
      <c r="D530" s="4" t="s">
        <v>48</v>
      </c>
      <c r="E530" s="2">
        <v>26</v>
      </c>
      <c r="F530" s="2">
        <v>0</v>
      </c>
      <c r="G530" s="2">
        <v>2</v>
      </c>
      <c r="H530" s="2">
        <v>21</v>
      </c>
      <c r="I530" s="2">
        <f t="shared" si="16"/>
        <v>3</v>
      </c>
      <c r="J530" s="15">
        <v>2.96</v>
      </c>
      <c r="K530" s="2">
        <v>1096</v>
      </c>
      <c r="L530">
        <f>SUMIFS('Wins by Year'!E:E,'Wins by Year'!A:A,Recruits!A530,'Wins by Year'!C:C,Recruits!D530)</f>
        <v>12</v>
      </c>
      <c r="M530" s="13">
        <f t="shared" si="17"/>
        <v>2.9600000000000004</v>
      </c>
    </row>
    <row r="531" spans="1:13" ht="16.5" thickTop="1" thickBot="1">
      <c r="A531">
        <v>2011</v>
      </c>
      <c r="B531" s="2">
        <v>30</v>
      </c>
      <c r="C531" s="3"/>
      <c r="D531" s="4" t="s">
        <v>36</v>
      </c>
      <c r="E531" s="2">
        <v>21</v>
      </c>
      <c r="F531" s="2">
        <v>0</v>
      </c>
      <c r="G531" s="2">
        <v>4</v>
      </c>
      <c r="H531" s="2">
        <v>16</v>
      </c>
      <c r="I531" s="2">
        <f t="shared" si="16"/>
        <v>1</v>
      </c>
      <c r="J531" s="15">
        <v>3.14</v>
      </c>
      <c r="K531" s="2">
        <v>1086</v>
      </c>
      <c r="L531">
        <f>SUMIFS('Wins by Year'!E:E,'Wins by Year'!A:A,Recruits!A531,'Wins by Year'!C:C,Recruits!D531)</f>
        <v>7</v>
      </c>
      <c r="M531" s="13">
        <f t="shared" si="17"/>
        <v>2.686666666666667</v>
      </c>
    </row>
    <row r="532" spans="1:13" ht="16.5" thickTop="1" thickBot="1">
      <c r="A532">
        <v>2011</v>
      </c>
      <c r="B532" s="2">
        <v>31</v>
      </c>
      <c r="C532" s="3"/>
      <c r="D532" s="4" t="s">
        <v>42</v>
      </c>
      <c r="E532" s="2">
        <v>25</v>
      </c>
      <c r="F532" s="2">
        <v>0</v>
      </c>
      <c r="G532" s="2">
        <v>4</v>
      </c>
      <c r="H532" s="2">
        <v>16</v>
      </c>
      <c r="I532" s="2">
        <f t="shared" si="16"/>
        <v>5</v>
      </c>
      <c r="J532" s="15">
        <v>2.96</v>
      </c>
      <c r="K532" s="2">
        <v>1065</v>
      </c>
      <c r="L532">
        <f>SUMIFS('Wins by Year'!E:E,'Wins by Year'!A:A,Recruits!A532,'Wins by Year'!C:C,Recruits!D532)</f>
        <v>7</v>
      </c>
      <c r="M532" s="13">
        <f t="shared" si="17"/>
        <v>2.7866666666666666</v>
      </c>
    </row>
    <row r="533" spans="1:13" ht="31.5" thickTop="1" thickBot="1">
      <c r="A533">
        <v>2011</v>
      </c>
      <c r="B533" s="2">
        <v>32</v>
      </c>
      <c r="C533" s="3"/>
      <c r="D533" s="4" t="s">
        <v>18</v>
      </c>
      <c r="E533" s="2">
        <v>21</v>
      </c>
      <c r="F533" s="2">
        <v>0</v>
      </c>
      <c r="G533" s="2">
        <v>2</v>
      </c>
      <c r="H533" s="2">
        <v>17</v>
      </c>
      <c r="I533" s="2">
        <f t="shared" si="16"/>
        <v>2</v>
      </c>
      <c r="J533" s="15">
        <v>3</v>
      </c>
      <c r="K533" s="2">
        <v>1028</v>
      </c>
      <c r="L533">
        <f>SUMIFS('Wins by Year'!E:E,'Wins by Year'!A:A,Recruits!A533,'Wins by Year'!C:C,Recruits!D533)</f>
        <v>11</v>
      </c>
      <c r="M533" s="13">
        <f t="shared" si="17"/>
        <v>3.1166666666666667</v>
      </c>
    </row>
    <row r="534" spans="1:13" ht="16.5" thickTop="1" thickBot="1">
      <c r="A534">
        <v>2011</v>
      </c>
      <c r="B534" s="2">
        <v>33</v>
      </c>
      <c r="C534" s="3"/>
      <c r="D534" s="4" t="s">
        <v>79</v>
      </c>
      <c r="E534" s="2">
        <v>24</v>
      </c>
      <c r="F534" s="2">
        <v>0</v>
      </c>
      <c r="G534" s="2">
        <v>4</v>
      </c>
      <c r="H534" s="2">
        <v>15</v>
      </c>
      <c r="I534" s="2">
        <f t="shared" si="16"/>
        <v>5</v>
      </c>
      <c r="J534" s="15">
        <v>2.96</v>
      </c>
      <c r="K534" s="2">
        <v>1014</v>
      </c>
      <c r="L534">
        <f>SUMIFS('Wins by Year'!E:E,'Wins by Year'!A:A,Recruits!A534,'Wins by Year'!C:C,Recruits!D534)</f>
        <v>9</v>
      </c>
      <c r="M534" s="13">
        <f t="shared" si="17"/>
        <v>2.9033333333333338</v>
      </c>
    </row>
    <row r="535" spans="1:13" ht="16.5" thickTop="1" thickBot="1">
      <c r="A535">
        <v>2011</v>
      </c>
      <c r="B535" s="2">
        <v>34</v>
      </c>
      <c r="C535" s="3"/>
      <c r="D535" s="4" t="s">
        <v>60</v>
      </c>
      <c r="E535" s="2">
        <v>22</v>
      </c>
      <c r="F535" s="2">
        <v>0</v>
      </c>
      <c r="G535" s="2">
        <v>0</v>
      </c>
      <c r="H535" s="2">
        <v>4</v>
      </c>
      <c r="I535" s="2">
        <f t="shared" si="16"/>
        <v>18</v>
      </c>
      <c r="J535" s="15">
        <v>2</v>
      </c>
      <c r="K535" s="2">
        <v>928</v>
      </c>
      <c r="L535">
        <f>SUMIFS('Wins by Year'!E:E,'Wins by Year'!A:A,Recruits!A535,'Wins by Year'!C:C,Recruits!D535)</f>
        <v>9</v>
      </c>
      <c r="M535" s="13">
        <f t="shared" si="17"/>
        <v>2.1066666666666665</v>
      </c>
    </row>
    <row r="536" spans="1:13" ht="16.5" thickTop="1" thickBot="1">
      <c r="A536">
        <v>2011</v>
      </c>
      <c r="B536" s="2">
        <v>34</v>
      </c>
      <c r="C536" s="3"/>
      <c r="D536" s="4" t="s">
        <v>43</v>
      </c>
      <c r="E536" s="2">
        <v>21</v>
      </c>
      <c r="F536" s="2">
        <v>0</v>
      </c>
      <c r="G536" s="2">
        <v>4</v>
      </c>
      <c r="H536" s="2">
        <v>14</v>
      </c>
      <c r="I536" s="2">
        <f t="shared" si="16"/>
        <v>3</v>
      </c>
      <c r="J536" s="15">
        <v>3.05</v>
      </c>
      <c r="K536" s="2">
        <v>928</v>
      </c>
      <c r="L536">
        <f>SUMIFS('Wins by Year'!E:E,'Wins by Year'!A:A,Recruits!A536,'Wins by Year'!C:C,Recruits!D536)</f>
        <v>11</v>
      </c>
      <c r="M536" s="13">
        <f t="shared" si="17"/>
        <v>3.1333333333333329</v>
      </c>
    </row>
    <row r="537" spans="1:13" ht="16.5" thickTop="1" thickBot="1">
      <c r="A537">
        <v>2011</v>
      </c>
      <c r="B537" s="2">
        <v>36</v>
      </c>
      <c r="C537" s="3"/>
      <c r="D537" s="4" t="s">
        <v>85</v>
      </c>
      <c r="E537" s="2">
        <v>27</v>
      </c>
      <c r="F537" s="2">
        <v>0</v>
      </c>
      <c r="G537" s="2">
        <v>2</v>
      </c>
      <c r="H537" s="2">
        <v>21</v>
      </c>
      <c r="I537" s="2">
        <f t="shared" si="16"/>
        <v>4</v>
      </c>
      <c r="J537" s="15">
        <v>2.93</v>
      </c>
      <c r="K537" s="2">
        <v>899</v>
      </c>
      <c r="L537">
        <f>SUMIFS('Wins by Year'!E:E,'Wins by Year'!A:A,Recruits!A537,'Wins by Year'!C:C,Recruits!D537)</f>
        <v>2</v>
      </c>
      <c r="M537" s="13">
        <f t="shared" si="17"/>
        <v>2.8766666666666665</v>
      </c>
    </row>
    <row r="538" spans="1:13" ht="16.5" thickTop="1" thickBot="1">
      <c r="A538">
        <v>2011</v>
      </c>
      <c r="B538" s="2">
        <v>37</v>
      </c>
      <c r="C538" s="3"/>
      <c r="D538" s="4" t="s">
        <v>23</v>
      </c>
      <c r="E538" s="2">
        <v>16</v>
      </c>
      <c r="F538" s="2">
        <v>0</v>
      </c>
      <c r="G538" s="2">
        <v>5</v>
      </c>
      <c r="H538" s="2">
        <v>8</v>
      </c>
      <c r="I538" s="2">
        <f t="shared" si="16"/>
        <v>3</v>
      </c>
      <c r="J538" s="15">
        <v>3.13</v>
      </c>
      <c r="K538" s="2">
        <v>890</v>
      </c>
      <c r="L538">
        <f>SUMIFS('Wins by Year'!E:E,'Wins by Year'!A:A,Recruits!A538,'Wins by Year'!C:C,Recruits!D538)</f>
        <v>9</v>
      </c>
      <c r="M538" s="13">
        <f t="shared" si="17"/>
        <v>3.2233333333333332</v>
      </c>
    </row>
    <row r="539" spans="1:13" ht="16.5" thickTop="1" thickBot="1">
      <c r="A539">
        <v>2011</v>
      </c>
      <c r="B539" s="2">
        <v>38</v>
      </c>
      <c r="C539" s="3"/>
      <c r="D539" s="4" t="s">
        <v>21</v>
      </c>
      <c r="E539" s="2">
        <v>19</v>
      </c>
      <c r="F539" s="2">
        <v>0</v>
      </c>
      <c r="G539" s="2">
        <v>2</v>
      </c>
      <c r="H539" s="2">
        <v>13</v>
      </c>
      <c r="I539" s="2">
        <f t="shared" si="16"/>
        <v>4</v>
      </c>
      <c r="J539" s="15">
        <v>2.68</v>
      </c>
      <c r="K539" s="2">
        <v>855</v>
      </c>
      <c r="L539">
        <f>SUMIFS('Wins by Year'!E:E,'Wins by Year'!A:A,Recruits!A539,'Wins by Year'!C:C,Recruits!D539)</f>
        <v>6</v>
      </c>
      <c r="M539" s="13">
        <f t="shared" si="17"/>
        <v>3.15</v>
      </c>
    </row>
    <row r="540" spans="1:13" ht="16.5" thickTop="1" thickBot="1">
      <c r="A540">
        <v>2011</v>
      </c>
      <c r="B540" s="2">
        <v>39</v>
      </c>
      <c r="C540" s="3"/>
      <c r="D540" s="4" t="s">
        <v>34</v>
      </c>
      <c r="E540" s="2">
        <v>20</v>
      </c>
      <c r="F540" s="2">
        <v>0</v>
      </c>
      <c r="G540" s="2">
        <v>2</v>
      </c>
      <c r="H540" s="2">
        <v>15</v>
      </c>
      <c r="I540" s="2">
        <f t="shared" si="16"/>
        <v>3</v>
      </c>
      <c r="J540" s="15">
        <v>2.95</v>
      </c>
      <c r="K540" s="2">
        <v>853</v>
      </c>
      <c r="L540">
        <f>SUMIFS('Wins by Year'!E:E,'Wins by Year'!A:A,Recruits!A540,'Wins by Year'!C:C,Recruits!D540)</f>
        <v>8</v>
      </c>
      <c r="M540" s="13">
        <f t="shared" si="17"/>
        <v>2.9233333333333333</v>
      </c>
    </row>
    <row r="541" spans="1:13" ht="31.5" thickTop="1" thickBot="1">
      <c r="A541">
        <v>2011</v>
      </c>
      <c r="B541" s="2">
        <v>40</v>
      </c>
      <c r="C541" s="3"/>
      <c r="D541" s="4" t="s">
        <v>82</v>
      </c>
      <c r="E541" s="2">
        <v>23</v>
      </c>
      <c r="F541" s="2">
        <v>0</v>
      </c>
      <c r="G541" s="2">
        <v>4</v>
      </c>
      <c r="H541" s="2">
        <v>9</v>
      </c>
      <c r="I541" s="2">
        <f t="shared" si="16"/>
        <v>10</v>
      </c>
      <c r="J541" s="15">
        <v>2.74</v>
      </c>
      <c r="K541" s="2">
        <v>834</v>
      </c>
      <c r="L541">
        <f>SUMIFS('Wins by Year'!E:E,'Wins by Year'!A:A,Recruits!A541,'Wins by Year'!C:C,Recruits!D541)</f>
        <v>4</v>
      </c>
      <c r="M541" s="13">
        <f t="shared" si="17"/>
        <v>2.6799999999999997</v>
      </c>
    </row>
    <row r="542" spans="1:13" ht="16.5" thickTop="1" thickBot="1">
      <c r="A542">
        <v>2011</v>
      </c>
      <c r="B542" s="2">
        <v>41</v>
      </c>
      <c r="C542" s="3"/>
      <c r="D542" s="4" t="s">
        <v>55</v>
      </c>
      <c r="E542" s="2">
        <v>29</v>
      </c>
      <c r="F542" s="2">
        <v>0</v>
      </c>
      <c r="G542" s="2">
        <v>3</v>
      </c>
      <c r="H542" s="2">
        <v>19</v>
      </c>
      <c r="I542" s="2">
        <f t="shared" si="16"/>
        <v>7</v>
      </c>
      <c r="J542" s="15">
        <v>2.86</v>
      </c>
      <c r="K542" s="2">
        <v>778</v>
      </c>
      <c r="L542">
        <f>SUMIFS('Wins by Year'!E:E,'Wins by Year'!A:A,Recruits!A542,'Wins by Year'!C:C,Recruits!D542)</f>
        <v>5</v>
      </c>
      <c r="M542" s="13">
        <f t="shared" si="17"/>
        <v>2.63</v>
      </c>
    </row>
    <row r="543" spans="1:13" ht="16.5" thickTop="1" thickBot="1">
      <c r="A543">
        <v>2011</v>
      </c>
      <c r="B543" s="2">
        <v>42</v>
      </c>
      <c r="C543" s="3"/>
      <c r="D543" s="4" t="s">
        <v>35</v>
      </c>
      <c r="E543" s="2">
        <v>20</v>
      </c>
      <c r="F543" s="2">
        <v>0</v>
      </c>
      <c r="G543" s="2">
        <v>3</v>
      </c>
      <c r="H543" s="2">
        <v>15</v>
      </c>
      <c r="I543" s="2">
        <f t="shared" si="16"/>
        <v>2</v>
      </c>
      <c r="J543" s="15">
        <v>3.05</v>
      </c>
      <c r="K543" s="2">
        <v>767</v>
      </c>
      <c r="L543">
        <f>SUMIFS('Wins by Year'!E:E,'Wins by Year'!A:A,Recruits!A543,'Wins by Year'!C:C,Recruits!D543)</f>
        <v>11</v>
      </c>
      <c r="M543" s="13">
        <f t="shared" si="17"/>
        <v>2.9766666666666666</v>
      </c>
    </row>
    <row r="544" spans="1:13" ht="16.5" thickTop="1" thickBot="1">
      <c r="A544">
        <v>2011</v>
      </c>
      <c r="B544" s="2">
        <v>43</v>
      </c>
      <c r="C544" s="3"/>
      <c r="D544" s="4" t="s">
        <v>69</v>
      </c>
      <c r="E544" s="2">
        <v>23</v>
      </c>
      <c r="F544" s="2">
        <v>0</v>
      </c>
      <c r="G544" s="2">
        <v>1</v>
      </c>
      <c r="H544" s="2">
        <v>18</v>
      </c>
      <c r="I544" s="2">
        <f t="shared" si="16"/>
        <v>4</v>
      </c>
      <c r="J544" s="15">
        <v>2.87</v>
      </c>
      <c r="K544" s="2">
        <v>759</v>
      </c>
      <c r="L544">
        <f>SUMIFS('Wins by Year'!E:E,'Wins by Year'!A:A,Recruits!A544,'Wins by Year'!C:C,Recruits!D544)</f>
        <v>8</v>
      </c>
      <c r="M544" s="13">
        <f t="shared" si="17"/>
        <v>2.9766666666666666</v>
      </c>
    </row>
    <row r="545" spans="1:13" ht="16.5" thickTop="1" thickBot="1">
      <c r="A545">
        <v>2011</v>
      </c>
      <c r="B545" s="2">
        <v>44</v>
      </c>
      <c r="C545" s="3"/>
      <c r="D545" s="4" t="s">
        <v>70</v>
      </c>
      <c r="E545" s="2">
        <v>27</v>
      </c>
      <c r="F545" s="2">
        <v>0</v>
      </c>
      <c r="G545" s="2">
        <v>1</v>
      </c>
      <c r="H545" s="2">
        <v>20</v>
      </c>
      <c r="I545" s="2">
        <f t="shared" si="16"/>
        <v>6</v>
      </c>
      <c r="J545" s="15">
        <v>2.81</v>
      </c>
      <c r="K545" s="2">
        <v>711</v>
      </c>
      <c r="L545">
        <f>SUMIFS('Wins by Year'!E:E,'Wins by Year'!A:A,Recruits!A545,'Wins by Year'!C:C,Recruits!D545)</f>
        <v>7</v>
      </c>
      <c r="M545" s="13">
        <f t="shared" si="17"/>
        <v>2.7966666666666669</v>
      </c>
    </row>
    <row r="546" spans="1:13" ht="16.5" thickTop="1" thickBot="1">
      <c r="A546">
        <v>2011</v>
      </c>
      <c r="B546" s="2">
        <v>45</v>
      </c>
      <c r="C546" s="3"/>
      <c r="D546" s="4" t="s">
        <v>39</v>
      </c>
      <c r="E546" s="2">
        <v>21</v>
      </c>
      <c r="F546" s="2">
        <v>0</v>
      </c>
      <c r="G546" s="2">
        <v>1</v>
      </c>
      <c r="H546" s="2">
        <v>15</v>
      </c>
      <c r="I546" s="2">
        <f t="shared" si="16"/>
        <v>5</v>
      </c>
      <c r="J546" s="15">
        <v>2.81</v>
      </c>
      <c r="K546" s="2">
        <v>692</v>
      </c>
      <c r="L546">
        <f>SUMIFS('Wins by Year'!E:E,'Wins by Year'!A:A,Recruits!A546,'Wins by Year'!C:C,Recruits!D546)</f>
        <v>2</v>
      </c>
      <c r="M546" s="13">
        <f t="shared" si="17"/>
        <v>2.9966666666666666</v>
      </c>
    </row>
    <row r="547" spans="1:13" ht="31.5" thickTop="1" thickBot="1">
      <c r="A547">
        <v>2011</v>
      </c>
      <c r="B547" s="2">
        <v>46</v>
      </c>
      <c r="C547" s="3"/>
      <c r="D547" s="4" t="s">
        <v>25</v>
      </c>
      <c r="E547" s="2">
        <v>22</v>
      </c>
      <c r="F547" s="2">
        <v>0</v>
      </c>
      <c r="G547" s="2">
        <v>1</v>
      </c>
      <c r="H547" s="2">
        <v>21</v>
      </c>
      <c r="I547" s="2">
        <f t="shared" si="16"/>
        <v>0</v>
      </c>
      <c r="J547" s="15">
        <v>3.05</v>
      </c>
      <c r="K547" s="2">
        <v>673</v>
      </c>
      <c r="L547">
        <f>SUMIFS('Wins by Year'!E:E,'Wins by Year'!A:A,Recruits!A547,'Wins by Year'!C:C,Recruits!D547)</f>
        <v>7</v>
      </c>
      <c r="M547" s="13">
        <f t="shared" si="17"/>
        <v>3.0399999999999996</v>
      </c>
    </row>
    <row r="548" spans="1:13" ht="16.5" thickTop="1" thickBot="1">
      <c r="A548">
        <v>2011</v>
      </c>
      <c r="B548" s="2">
        <v>47</v>
      </c>
      <c r="C548" s="3"/>
      <c r="D548" s="4" t="s">
        <v>10</v>
      </c>
      <c r="E548" s="2">
        <v>17</v>
      </c>
      <c r="F548" s="2">
        <v>0</v>
      </c>
      <c r="G548" s="2">
        <v>3</v>
      </c>
      <c r="H548" s="2">
        <v>10</v>
      </c>
      <c r="I548" s="2">
        <f t="shared" si="16"/>
        <v>4</v>
      </c>
      <c r="J548" s="15">
        <v>2.82</v>
      </c>
      <c r="K548" s="2">
        <v>636</v>
      </c>
      <c r="L548">
        <f>SUMIFS('Wins by Year'!E:E,'Wins by Year'!A:A,Recruits!A548,'Wins by Year'!C:C,Recruits!D548)</f>
        <v>6</v>
      </c>
      <c r="M548" s="13">
        <f t="shared" si="17"/>
        <v>3.15</v>
      </c>
    </row>
    <row r="549" spans="1:13" ht="16.5" thickTop="1" thickBot="1">
      <c r="A549">
        <v>2011</v>
      </c>
      <c r="B549" s="2">
        <v>48</v>
      </c>
      <c r="C549" s="3"/>
      <c r="D549" s="4" t="s">
        <v>56</v>
      </c>
      <c r="E549" s="2">
        <v>20</v>
      </c>
      <c r="F549" s="2">
        <v>0</v>
      </c>
      <c r="G549" s="2">
        <v>1</v>
      </c>
      <c r="H549" s="2">
        <v>15</v>
      </c>
      <c r="I549" s="2">
        <f t="shared" si="16"/>
        <v>4</v>
      </c>
      <c r="J549" s="15">
        <v>2.75</v>
      </c>
      <c r="K549" s="2">
        <v>628</v>
      </c>
      <c r="L549">
        <f>SUMIFS('Wins by Year'!E:E,'Wins by Year'!A:A,Recruits!A549,'Wins by Year'!C:C,Recruits!D549)</f>
        <v>10</v>
      </c>
      <c r="M549" s="13">
        <f t="shared" si="17"/>
        <v>2.8466666666666662</v>
      </c>
    </row>
    <row r="550" spans="1:13" ht="16.5" thickTop="1" thickBot="1">
      <c r="A550">
        <v>2011</v>
      </c>
      <c r="B550" s="2">
        <v>49</v>
      </c>
      <c r="C550" s="3"/>
      <c r="D550" s="4" t="s">
        <v>38</v>
      </c>
      <c r="E550" s="2">
        <v>22</v>
      </c>
      <c r="F550" s="2">
        <v>0</v>
      </c>
      <c r="G550" s="2">
        <v>3</v>
      </c>
      <c r="H550" s="2">
        <v>15</v>
      </c>
      <c r="I550" s="2">
        <f t="shared" si="16"/>
        <v>4</v>
      </c>
      <c r="J550" s="15">
        <v>2.95</v>
      </c>
      <c r="K550" s="2">
        <v>624</v>
      </c>
      <c r="L550">
        <f>SUMIFS('Wins by Year'!E:E,'Wins by Year'!A:A,Recruits!A550,'Wins by Year'!C:C,Recruits!D550)</f>
        <v>10</v>
      </c>
      <c r="M550" s="13">
        <f t="shared" si="17"/>
        <v>3.0466666666666669</v>
      </c>
    </row>
    <row r="551" spans="1:13" ht="16.5" thickTop="1" thickBot="1">
      <c r="A551">
        <v>2011</v>
      </c>
      <c r="B551" s="2">
        <v>50</v>
      </c>
      <c r="C551" s="3"/>
      <c r="D551" s="4" t="s">
        <v>46</v>
      </c>
      <c r="E551" s="2">
        <v>17</v>
      </c>
      <c r="F551" s="2">
        <v>0</v>
      </c>
      <c r="G551" s="2">
        <v>1</v>
      </c>
      <c r="H551" s="2">
        <v>16</v>
      </c>
      <c r="I551" s="2">
        <f t="shared" si="16"/>
        <v>0</v>
      </c>
      <c r="J551" s="15">
        <v>3.06</v>
      </c>
      <c r="K551" s="2">
        <v>607</v>
      </c>
      <c r="L551">
        <f>SUMIFS('Wins by Year'!E:E,'Wins by Year'!A:A,Recruits!A551,'Wins by Year'!C:C,Recruits!D551)</f>
        <v>8</v>
      </c>
      <c r="M551" s="13">
        <f t="shared" si="17"/>
        <v>3.0533333333333332</v>
      </c>
    </row>
    <row r="552" spans="1:13" ht="16.5" thickTop="1" thickBot="1">
      <c r="A552">
        <v>2011</v>
      </c>
      <c r="B552" s="2">
        <v>51</v>
      </c>
      <c r="C552" s="3"/>
      <c r="D552" s="4" t="s">
        <v>96</v>
      </c>
      <c r="E552" s="2">
        <v>60</v>
      </c>
      <c r="F552" s="2">
        <v>0</v>
      </c>
      <c r="G552" s="2">
        <v>0</v>
      </c>
      <c r="H552" s="2">
        <v>1</v>
      </c>
      <c r="I552" s="2">
        <f t="shared" si="16"/>
        <v>59</v>
      </c>
      <c r="J552" s="15">
        <v>1.82</v>
      </c>
      <c r="K552" s="2">
        <v>605</v>
      </c>
      <c r="L552">
        <f>SUMIFS('Wins by Year'!E:E,'Wins by Year'!A:A,Recruits!A552,'Wins by Year'!C:C,Recruits!D552)</f>
        <v>3</v>
      </c>
      <c r="M552" s="13">
        <f t="shared" si="17"/>
        <v>1.2700000000000002</v>
      </c>
    </row>
    <row r="553" spans="1:13" ht="16.5" thickTop="1" thickBot="1">
      <c r="A553">
        <v>2011</v>
      </c>
      <c r="B553" s="2">
        <v>51</v>
      </c>
      <c r="C553" s="3"/>
      <c r="D553" s="4" t="s">
        <v>68</v>
      </c>
      <c r="E553" s="2">
        <v>25</v>
      </c>
      <c r="F553" s="2">
        <v>0</v>
      </c>
      <c r="G553" s="2">
        <v>1</v>
      </c>
      <c r="H553" s="2">
        <v>20</v>
      </c>
      <c r="I553" s="2">
        <f t="shared" si="16"/>
        <v>4</v>
      </c>
      <c r="J553" s="15">
        <v>2.88</v>
      </c>
      <c r="K553" s="2">
        <v>605</v>
      </c>
      <c r="L553">
        <f>SUMIFS('Wins by Year'!E:E,'Wins by Year'!A:A,Recruits!A553,'Wins by Year'!C:C,Recruits!D553)</f>
        <v>10</v>
      </c>
      <c r="M553" s="13">
        <f t="shared" si="17"/>
        <v>2.5866666666666664</v>
      </c>
    </row>
    <row r="554" spans="1:13" ht="31.5" thickTop="1" thickBot="1">
      <c r="A554">
        <v>2011</v>
      </c>
      <c r="B554" s="2">
        <v>53</v>
      </c>
      <c r="C554" s="3"/>
      <c r="D554" s="4" t="s">
        <v>75</v>
      </c>
      <c r="E554" s="2">
        <v>27</v>
      </c>
      <c r="F554" s="2">
        <v>0</v>
      </c>
      <c r="G554" s="2">
        <v>1</v>
      </c>
      <c r="H554" s="2">
        <v>20</v>
      </c>
      <c r="I554" s="2">
        <f t="shared" si="16"/>
        <v>6</v>
      </c>
      <c r="J554" s="15">
        <v>2.81</v>
      </c>
      <c r="K554" s="2">
        <v>504</v>
      </c>
      <c r="L554">
        <f>SUMIFS('Wins by Year'!E:E,'Wins by Year'!A:A,Recruits!A554,'Wins by Year'!C:C,Recruits!D554)</f>
        <v>8</v>
      </c>
      <c r="M554" s="13">
        <f t="shared" si="17"/>
        <v>2.563333333333333</v>
      </c>
    </row>
    <row r="555" spans="1:13" ht="16.5" thickTop="1" thickBot="1">
      <c r="A555">
        <v>2011</v>
      </c>
      <c r="B555" s="2">
        <v>54</v>
      </c>
      <c r="C555" s="3"/>
      <c r="D555" s="4" t="s">
        <v>53</v>
      </c>
      <c r="E555" s="2">
        <v>24</v>
      </c>
      <c r="F555" s="2">
        <v>0</v>
      </c>
      <c r="G555" s="2">
        <v>0</v>
      </c>
      <c r="H555" s="2">
        <v>15</v>
      </c>
      <c r="I555" s="2">
        <f t="shared" si="16"/>
        <v>9</v>
      </c>
      <c r="J555" s="15">
        <v>2.63</v>
      </c>
      <c r="K555" s="2">
        <v>478</v>
      </c>
      <c r="L555">
        <f>SUMIFS('Wins by Year'!E:E,'Wins by Year'!A:A,Recruits!A555,'Wins by Year'!C:C,Recruits!D555)</f>
        <v>6</v>
      </c>
      <c r="M555" s="13">
        <f t="shared" si="17"/>
        <v>2.6333333333333333</v>
      </c>
    </row>
    <row r="556" spans="1:13" ht="16.5" thickTop="1" thickBot="1">
      <c r="A556">
        <v>2011</v>
      </c>
      <c r="B556" s="2">
        <v>55</v>
      </c>
      <c r="C556" s="3"/>
      <c r="D556" s="4" t="s">
        <v>51</v>
      </c>
      <c r="E556" s="2">
        <v>26</v>
      </c>
      <c r="F556" s="2">
        <v>0</v>
      </c>
      <c r="G556" s="2">
        <v>0</v>
      </c>
      <c r="H556" s="2">
        <v>20</v>
      </c>
      <c r="I556" s="2">
        <f t="shared" si="16"/>
        <v>6</v>
      </c>
      <c r="J556" s="15">
        <v>2.77</v>
      </c>
      <c r="K556" s="2">
        <v>468</v>
      </c>
      <c r="L556">
        <f>SUMIFS('Wins by Year'!E:E,'Wins by Year'!A:A,Recruits!A556,'Wins by Year'!C:C,Recruits!D556)</f>
        <v>3</v>
      </c>
      <c r="M556" s="13">
        <f t="shared" si="17"/>
        <v>2.89</v>
      </c>
    </row>
    <row r="557" spans="1:13" ht="16.5" thickTop="1" thickBot="1">
      <c r="A557">
        <v>2011</v>
      </c>
      <c r="B557" s="2">
        <v>56</v>
      </c>
      <c r="C557" s="3"/>
      <c r="D557" s="4" t="s">
        <v>57</v>
      </c>
      <c r="E557" s="2">
        <v>20</v>
      </c>
      <c r="F557" s="2">
        <v>0</v>
      </c>
      <c r="G557" s="2">
        <v>0</v>
      </c>
      <c r="H557" s="2">
        <v>11</v>
      </c>
      <c r="I557" s="2">
        <f t="shared" si="16"/>
        <v>9</v>
      </c>
      <c r="J557" s="15">
        <v>2.5499999999999998</v>
      </c>
      <c r="K557" s="2">
        <v>453</v>
      </c>
      <c r="L557">
        <f>SUMIFS('Wins by Year'!E:E,'Wins by Year'!A:A,Recruits!A557,'Wins by Year'!C:C,Recruits!D557)</f>
        <v>12</v>
      </c>
      <c r="M557" s="13">
        <f t="shared" si="17"/>
        <v>2.6533333333333329</v>
      </c>
    </row>
    <row r="558" spans="1:13" ht="25.5" thickTop="1" thickBot="1">
      <c r="A558">
        <v>2011</v>
      </c>
      <c r="B558" s="2">
        <v>57</v>
      </c>
      <c r="C558" s="3"/>
      <c r="D558" s="2" t="s">
        <v>77</v>
      </c>
      <c r="E558" s="2">
        <v>5</v>
      </c>
      <c r="F558" s="2">
        <v>0</v>
      </c>
      <c r="G558" s="2">
        <v>0</v>
      </c>
      <c r="H558" s="2">
        <v>1</v>
      </c>
      <c r="I558" s="2">
        <f t="shared" si="16"/>
        <v>4</v>
      </c>
      <c r="J558" s="15">
        <v>1.4</v>
      </c>
      <c r="K558" s="2">
        <v>451</v>
      </c>
      <c r="L558">
        <f>SUMIFS('Wins by Year'!E:E,'Wins by Year'!A:A,Recruits!A558,'Wins by Year'!C:C,Recruits!D558)</f>
        <v>0</v>
      </c>
      <c r="M558" s="13">
        <f t="shared" si="17"/>
        <v>0.86666666666666659</v>
      </c>
    </row>
    <row r="559" spans="1:13" ht="16.5" thickTop="1" thickBot="1">
      <c r="A559">
        <v>2011</v>
      </c>
      <c r="B559" s="2">
        <v>57</v>
      </c>
      <c r="C559" s="3"/>
      <c r="D559" s="4" t="s">
        <v>67</v>
      </c>
      <c r="E559" s="2">
        <v>24</v>
      </c>
      <c r="F559" s="2">
        <v>0</v>
      </c>
      <c r="G559" s="2">
        <v>0</v>
      </c>
      <c r="H559" s="2">
        <v>17</v>
      </c>
      <c r="I559" s="2">
        <f t="shared" si="16"/>
        <v>7</v>
      </c>
      <c r="J559" s="15">
        <v>2.71</v>
      </c>
      <c r="K559" s="2">
        <v>451</v>
      </c>
      <c r="L559">
        <f>SUMIFS('Wins by Year'!E:E,'Wins by Year'!A:A,Recruits!A559,'Wins by Year'!C:C,Recruits!D559)</f>
        <v>7</v>
      </c>
      <c r="M559" s="13">
        <f t="shared" si="17"/>
        <v>1.7033333333333331</v>
      </c>
    </row>
    <row r="560" spans="1:13" ht="16.5" thickTop="1" thickBot="1">
      <c r="A560">
        <v>2011</v>
      </c>
      <c r="B560" s="2">
        <v>59</v>
      </c>
      <c r="C560" s="3"/>
      <c r="D560" s="4" t="s">
        <v>45</v>
      </c>
      <c r="E560" s="2">
        <v>21</v>
      </c>
      <c r="F560" s="2">
        <v>0</v>
      </c>
      <c r="G560" s="2">
        <v>1</v>
      </c>
      <c r="H560" s="2">
        <v>15</v>
      </c>
      <c r="I560" s="2">
        <f t="shared" si="16"/>
        <v>5</v>
      </c>
      <c r="J560" s="15">
        <v>2.81</v>
      </c>
      <c r="K560" s="2">
        <v>435</v>
      </c>
      <c r="L560">
        <f>SUMIFS('Wins by Year'!E:E,'Wins by Year'!A:A,Recruits!A560,'Wins by Year'!C:C,Recruits!D560)</f>
        <v>4</v>
      </c>
      <c r="M560" s="13">
        <f t="shared" si="17"/>
        <v>2.9366666666666661</v>
      </c>
    </row>
    <row r="561" spans="1:13" ht="16.5" thickTop="1" thickBot="1">
      <c r="A561">
        <v>2011</v>
      </c>
      <c r="B561" s="2">
        <v>59</v>
      </c>
      <c r="C561" s="3"/>
      <c r="D561" s="4" t="s">
        <v>40</v>
      </c>
      <c r="E561" s="2">
        <v>25</v>
      </c>
      <c r="F561" s="2">
        <v>0</v>
      </c>
      <c r="G561" s="2">
        <v>1</v>
      </c>
      <c r="H561" s="2">
        <v>15</v>
      </c>
      <c r="I561" s="2">
        <f t="shared" si="16"/>
        <v>9</v>
      </c>
      <c r="J561" s="15">
        <v>2.68</v>
      </c>
      <c r="K561" s="2">
        <v>435</v>
      </c>
      <c r="L561">
        <f>SUMIFS('Wins by Year'!E:E,'Wins by Year'!A:A,Recruits!A561,'Wins by Year'!C:C,Recruits!D561)</f>
        <v>3</v>
      </c>
      <c r="M561" s="13">
        <f t="shared" si="17"/>
        <v>2.7033333333333331</v>
      </c>
    </row>
    <row r="562" spans="1:13" ht="31.5" thickTop="1" thickBot="1">
      <c r="A562">
        <v>2011</v>
      </c>
      <c r="B562" s="2">
        <v>59</v>
      </c>
      <c r="C562" s="3"/>
      <c r="D562" s="4" t="s">
        <v>65</v>
      </c>
      <c r="E562" s="2">
        <v>21</v>
      </c>
      <c r="F562" s="2">
        <v>0</v>
      </c>
      <c r="G562" s="2">
        <v>0</v>
      </c>
      <c r="H562" s="2">
        <v>5</v>
      </c>
      <c r="I562" s="2">
        <f t="shared" si="16"/>
        <v>16</v>
      </c>
      <c r="J562" s="15">
        <v>2.14</v>
      </c>
      <c r="K562" s="2">
        <v>435</v>
      </c>
      <c r="L562">
        <f>SUMIFS('Wins by Year'!E:E,'Wins by Year'!A:A,Recruits!A562,'Wins by Year'!C:C,Recruits!D562)</f>
        <v>7</v>
      </c>
      <c r="M562" s="13">
        <f t="shared" si="17"/>
        <v>2.1433333333333331</v>
      </c>
    </row>
    <row r="563" spans="1:13" ht="16.5" thickTop="1" thickBot="1">
      <c r="A563">
        <v>2011</v>
      </c>
      <c r="B563" s="2">
        <v>62</v>
      </c>
      <c r="C563" s="3"/>
      <c r="D563" s="4" t="s">
        <v>30</v>
      </c>
      <c r="E563" s="2">
        <v>19</v>
      </c>
      <c r="F563" s="2">
        <v>0</v>
      </c>
      <c r="G563" s="2">
        <v>2</v>
      </c>
      <c r="H563" s="2">
        <v>8</v>
      </c>
      <c r="I563" s="2">
        <f t="shared" si="16"/>
        <v>9</v>
      </c>
      <c r="J563" s="15">
        <v>2.63</v>
      </c>
      <c r="K563" s="2">
        <v>413</v>
      </c>
      <c r="L563">
        <f>SUMIFS('Wins by Year'!E:E,'Wins by Year'!A:A,Recruits!A563,'Wins by Year'!C:C,Recruits!D563)</f>
        <v>6</v>
      </c>
      <c r="M563" s="13">
        <f t="shared" si="17"/>
        <v>2.8733333333333335</v>
      </c>
    </row>
    <row r="564" spans="1:13" ht="16.5" thickTop="1" thickBot="1">
      <c r="A564">
        <v>2011</v>
      </c>
      <c r="B564" s="2">
        <v>63</v>
      </c>
      <c r="C564" s="3"/>
      <c r="D564" s="4" t="s">
        <v>31</v>
      </c>
      <c r="E564" s="2">
        <v>21</v>
      </c>
      <c r="F564" s="2">
        <v>0</v>
      </c>
      <c r="G564" s="2">
        <v>2</v>
      </c>
      <c r="H564" s="2">
        <v>10</v>
      </c>
      <c r="I564" s="2">
        <f t="shared" si="16"/>
        <v>9</v>
      </c>
      <c r="J564" s="15">
        <v>2.67</v>
      </c>
      <c r="K564" s="2">
        <v>385</v>
      </c>
      <c r="L564">
        <f>SUMIFS('Wins by Year'!E:E,'Wins by Year'!A:A,Recruits!A564,'Wins by Year'!C:C,Recruits!D564)</f>
        <v>6</v>
      </c>
      <c r="M564" s="13">
        <f t="shared" si="17"/>
        <v>2.9166666666666665</v>
      </c>
    </row>
    <row r="565" spans="1:13" ht="16.5" thickTop="1" thickBot="1">
      <c r="A565">
        <v>2011</v>
      </c>
      <c r="B565" s="2">
        <v>64</v>
      </c>
      <c r="C565" s="3"/>
      <c r="D565" s="4" t="s">
        <v>58</v>
      </c>
      <c r="E565" s="2">
        <v>23</v>
      </c>
      <c r="F565" s="2">
        <v>0</v>
      </c>
      <c r="G565" s="2">
        <v>1</v>
      </c>
      <c r="H565" s="2">
        <v>13</v>
      </c>
      <c r="I565" s="2">
        <f t="shared" si="16"/>
        <v>9</v>
      </c>
      <c r="J565" s="15">
        <v>2.65</v>
      </c>
      <c r="K565" s="2">
        <v>384</v>
      </c>
      <c r="L565">
        <f>SUMIFS('Wins by Year'!E:E,'Wins by Year'!A:A,Recruits!A565,'Wins by Year'!C:C,Recruits!D565)</f>
        <v>1</v>
      </c>
      <c r="M565" s="13">
        <f t="shared" si="17"/>
        <v>1.7766666666666666</v>
      </c>
    </row>
    <row r="566" spans="1:13" ht="31.5" thickTop="1" thickBot="1">
      <c r="A566">
        <v>2011</v>
      </c>
      <c r="B566" s="2">
        <v>65</v>
      </c>
      <c r="C566" s="3"/>
      <c r="D566" s="4" t="s">
        <v>72</v>
      </c>
      <c r="E566" s="2">
        <v>23</v>
      </c>
      <c r="F566" s="2">
        <v>0</v>
      </c>
      <c r="G566" s="2">
        <v>0</v>
      </c>
      <c r="H566" s="2">
        <v>13</v>
      </c>
      <c r="I566" s="2">
        <f t="shared" si="16"/>
        <v>10</v>
      </c>
      <c r="J566" s="15">
        <v>2.57</v>
      </c>
      <c r="K566" s="2">
        <v>365</v>
      </c>
      <c r="L566">
        <f>SUMIFS('Wins by Year'!E:E,'Wins by Year'!A:A,Recruits!A566,'Wins by Year'!C:C,Recruits!D566)</f>
        <v>8</v>
      </c>
      <c r="M566" s="13">
        <f t="shared" si="17"/>
        <v>2.4</v>
      </c>
    </row>
    <row r="567" spans="1:13" ht="16.5" thickTop="1" thickBot="1">
      <c r="A567">
        <v>2011</v>
      </c>
      <c r="B567" s="2">
        <v>66</v>
      </c>
      <c r="C567" s="3"/>
      <c r="D567" s="4" t="s">
        <v>29</v>
      </c>
      <c r="E567" s="2">
        <v>25</v>
      </c>
      <c r="F567" s="2">
        <v>0</v>
      </c>
      <c r="G567" s="2">
        <v>1</v>
      </c>
      <c r="H567" s="2">
        <v>21</v>
      </c>
      <c r="I567" s="2">
        <f t="shared" si="16"/>
        <v>3</v>
      </c>
      <c r="J567" s="15">
        <v>2.84</v>
      </c>
      <c r="K567" s="2">
        <v>357</v>
      </c>
      <c r="L567">
        <f>SUMIFS('Wins by Year'!E:E,'Wins by Year'!A:A,Recruits!A567,'Wins by Year'!C:C,Recruits!D567)</f>
        <v>5</v>
      </c>
      <c r="M567" s="13">
        <f t="shared" si="17"/>
        <v>2.73</v>
      </c>
    </row>
    <row r="568" spans="1:13" ht="31.5" thickTop="1" thickBot="1">
      <c r="A568">
        <v>2011</v>
      </c>
      <c r="B568" s="2">
        <v>67</v>
      </c>
      <c r="C568" s="3"/>
      <c r="D568" s="4" t="s">
        <v>50</v>
      </c>
      <c r="E568" s="2">
        <v>19</v>
      </c>
      <c r="F568" s="2">
        <v>0</v>
      </c>
      <c r="G568" s="2">
        <v>1</v>
      </c>
      <c r="H568" s="2">
        <v>9</v>
      </c>
      <c r="I568" s="2">
        <f t="shared" si="16"/>
        <v>9</v>
      </c>
      <c r="J568" s="15">
        <v>2.58</v>
      </c>
      <c r="K568" s="2">
        <v>325</v>
      </c>
      <c r="L568">
        <f>SUMIFS('Wins by Year'!E:E,'Wins by Year'!A:A,Recruits!A568,'Wins by Year'!C:C,Recruits!D568)</f>
        <v>10</v>
      </c>
      <c r="M568" s="13">
        <f t="shared" si="17"/>
        <v>2.7399999999999998</v>
      </c>
    </row>
    <row r="569" spans="1:13" ht="16.5" thickTop="1" thickBot="1">
      <c r="A569">
        <v>2011</v>
      </c>
      <c r="B569" s="2">
        <v>68</v>
      </c>
      <c r="C569" s="3"/>
      <c r="D569" s="4" t="s">
        <v>73</v>
      </c>
      <c r="E569" s="2">
        <v>20</v>
      </c>
      <c r="F569" s="2">
        <v>0</v>
      </c>
      <c r="G569" s="2">
        <v>1</v>
      </c>
      <c r="H569" s="2">
        <v>15</v>
      </c>
      <c r="I569" s="2">
        <f t="shared" si="16"/>
        <v>4</v>
      </c>
      <c r="J569" s="15">
        <v>2.85</v>
      </c>
      <c r="K569" s="2">
        <v>322</v>
      </c>
      <c r="L569">
        <f>SUMIFS('Wins by Year'!E:E,'Wins by Year'!A:A,Recruits!A569,'Wins by Year'!C:C,Recruits!D569)</f>
        <v>5</v>
      </c>
      <c r="M569" s="13">
        <f t="shared" si="17"/>
        <v>2.84</v>
      </c>
    </row>
    <row r="570" spans="1:13" ht="31.5" thickTop="1" thickBot="1">
      <c r="A570">
        <v>2011</v>
      </c>
      <c r="B570" s="2">
        <v>68</v>
      </c>
      <c r="C570" s="3"/>
      <c r="D570" s="4" t="s">
        <v>113</v>
      </c>
      <c r="E570" s="2">
        <v>9</v>
      </c>
      <c r="F570" s="2">
        <v>0</v>
      </c>
      <c r="G570" s="2">
        <v>0</v>
      </c>
      <c r="H570" s="2">
        <v>2</v>
      </c>
      <c r="I570" s="2">
        <f t="shared" si="16"/>
        <v>7</v>
      </c>
      <c r="J570" s="15">
        <v>1.78</v>
      </c>
      <c r="K570" s="2">
        <v>322</v>
      </c>
      <c r="L570">
        <f>SUMIFS('Wins by Year'!E:E,'Wins by Year'!A:A,Recruits!A570,'Wins by Year'!C:C,Recruits!D570)</f>
        <v>0</v>
      </c>
      <c r="M570" s="13">
        <f t="shared" si="17"/>
        <v>0.88666666666666671</v>
      </c>
    </row>
    <row r="571" spans="1:13" ht="31.5" thickTop="1" thickBot="1">
      <c r="A571">
        <v>2011</v>
      </c>
      <c r="B571" s="2">
        <v>70</v>
      </c>
      <c r="C571" s="3"/>
      <c r="D571" s="4" t="s">
        <v>63</v>
      </c>
      <c r="E571" s="2">
        <v>28</v>
      </c>
      <c r="F571" s="2">
        <v>0</v>
      </c>
      <c r="G571" s="2">
        <v>0</v>
      </c>
      <c r="H571" s="2">
        <v>11</v>
      </c>
      <c r="I571" s="2">
        <f t="shared" si="16"/>
        <v>17</v>
      </c>
      <c r="J571" s="15">
        <v>2.25</v>
      </c>
      <c r="K571" s="2">
        <v>310</v>
      </c>
      <c r="L571">
        <f>SUMIFS('Wins by Year'!E:E,'Wins by Year'!A:A,Recruits!A571,'Wins by Year'!C:C,Recruits!D571)</f>
        <v>3</v>
      </c>
      <c r="M571" s="13">
        <f t="shared" si="17"/>
        <v>2.2600000000000002</v>
      </c>
    </row>
    <row r="572" spans="1:13" ht="16.5" thickTop="1" thickBot="1">
      <c r="A572">
        <v>2011</v>
      </c>
      <c r="B572" s="2">
        <v>71</v>
      </c>
      <c r="C572" s="3"/>
      <c r="D572" s="4" t="s">
        <v>64</v>
      </c>
      <c r="E572" s="2">
        <v>29</v>
      </c>
      <c r="F572" s="2">
        <v>0</v>
      </c>
      <c r="G572" s="2">
        <v>0</v>
      </c>
      <c r="H572" s="2">
        <v>17</v>
      </c>
      <c r="I572" s="2">
        <f t="shared" si="16"/>
        <v>12</v>
      </c>
      <c r="J572" s="15">
        <v>2.59</v>
      </c>
      <c r="K572" s="2">
        <v>309</v>
      </c>
      <c r="L572">
        <f>SUMIFS('Wins by Year'!E:E,'Wins by Year'!A:A,Recruits!A572,'Wins by Year'!C:C,Recruits!D572)</f>
        <v>2</v>
      </c>
      <c r="M572" s="13">
        <f t="shared" si="17"/>
        <v>2.5299999999999998</v>
      </c>
    </row>
    <row r="573" spans="1:13" ht="16.5" thickTop="1" thickBot="1">
      <c r="A573">
        <v>2011</v>
      </c>
      <c r="B573" s="2">
        <v>72</v>
      </c>
      <c r="C573" s="3"/>
      <c r="D573" s="4" t="s">
        <v>98</v>
      </c>
      <c r="E573" s="2">
        <v>21</v>
      </c>
      <c r="F573" s="2">
        <v>0</v>
      </c>
      <c r="G573" s="2">
        <v>1</v>
      </c>
      <c r="H573" s="2">
        <v>7</v>
      </c>
      <c r="I573" s="2">
        <f t="shared" si="16"/>
        <v>13</v>
      </c>
      <c r="J573" s="15">
        <v>2.33</v>
      </c>
      <c r="K573" s="2">
        <v>298</v>
      </c>
      <c r="L573">
        <f>SUMIFS('Wins by Year'!E:E,'Wins by Year'!A:A,Recruits!A573,'Wins by Year'!C:C,Recruits!D573)</f>
        <v>9</v>
      </c>
      <c r="M573" s="13">
        <f t="shared" si="17"/>
        <v>2.313333333333333</v>
      </c>
    </row>
    <row r="574" spans="1:13" ht="16.5" thickTop="1" thickBot="1">
      <c r="A574">
        <v>2011</v>
      </c>
      <c r="B574" s="2">
        <v>73</v>
      </c>
      <c r="C574" s="3"/>
      <c r="D574" s="4" t="s">
        <v>81</v>
      </c>
      <c r="E574" s="2">
        <v>25</v>
      </c>
      <c r="F574" s="2">
        <v>0</v>
      </c>
      <c r="G574" s="2">
        <v>0</v>
      </c>
      <c r="H574" s="2">
        <v>8</v>
      </c>
      <c r="I574" s="2">
        <f t="shared" si="16"/>
        <v>17</v>
      </c>
      <c r="J574" s="15">
        <v>2.3199999999999998</v>
      </c>
      <c r="K574" s="2">
        <v>295</v>
      </c>
      <c r="L574">
        <f>SUMIFS('Wins by Year'!E:E,'Wins by Year'!A:A,Recruits!A574,'Wins by Year'!C:C,Recruits!D574)</f>
        <v>5</v>
      </c>
      <c r="M574" s="13">
        <f t="shared" si="17"/>
        <v>1.6133333333333333</v>
      </c>
    </row>
    <row r="575" spans="1:13" ht="16.5" thickTop="1" thickBot="1">
      <c r="A575">
        <v>2011</v>
      </c>
      <c r="B575" s="2">
        <v>74</v>
      </c>
      <c r="C575" s="3"/>
      <c r="D575" s="4" t="s">
        <v>76</v>
      </c>
      <c r="E575" s="2">
        <v>28</v>
      </c>
      <c r="F575" s="2">
        <v>0</v>
      </c>
      <c r="G575" s="2">
        <v>0</v>
      </c>
      <c r="H575" s="2">
        <v>18</v>
      </c>
      <c r="I575" s="2">
        <f t="shared" si="16"/>
        <v>10</v>
      </c>
      <c r="J575" s="15">
        <v>2.64</v>
      </c>
      <c r="K575" s="2">
        <v>291</v>
      </c>
      <c r="L575">
        <f>SUMIFS('Wins by Year'!E:E,'Wins by Year'!A:A,Recruits!A575,'Wins by Year'!C:C,Recruits!D575)</f>
        <v>10</v>
      </c>
      <c r="M575" s="13">
        <f t="shared" si="17"/>
        <v>1.86</v>
      </c>
    </row>
    <row r="576" spans="1:13" ht="16.5" thickTop="1" thickBot="1">
      <c r="A576">
        <v>2011</v>
      </c>
      <c r="B576" s="2">
        <v>75</v>
      </c>
      <c r="C576" s="3"/>
      <c r="D576" s="4" t="s">
        <v>62</v>
      </c>
      <c r="E576" s="2">
        <v>16</v>
      </c>
      <c r="F576" s="2">
        <v>0</v>
      </c>
      <c r="G576" s="2">
        <v>0</v>
      </c>
      <c r="H576" s="2">
        <v>11</v>
      </c>
      <c r="I576" s="2">
        <f t="shared" si="16"/>
        <v>5</v>
      </c>
      <c r="J576" s="15">
        <v>2.69</v>
      </c>
      <c r="K576" s="2">
        <v>288</v>
      </c>
      <c r="L576">
        <f>SUMIFS('Wins by Year'!E:E,'Wins by Year'!A:A,Recruits!A576,'Wins by Year'!C:C,Recruits!D576)</f>
        <v>6</v>
      </c>
      <c r="M576" s="13">
        <f t="shared" si="17"/>
        <v>2.6366666666666667</v>
      </c>
    </row>
    <row r="577" spans="1:13" ht="16.5" thickTop="1" thickBot="1">
      <c r="A577">
        <v>2011</v>
      </c>
      <c r="B577" s="2">
        <v>76</v>
      </c>
      <c r="C577" s="3"/>
      <c r="D577" s="4" t="s">
        <v>54</v>
      </c>
      <c r="E577" s="2">
        <v>21</v>
      </c>
      <c r="F577" s="2">
        <v>0</v>
      </c>
      <c r="G577" s="2">
        <v>0</v>
      </c>
      <c r="H577" s="2">
        <v>15</v>
      </c>
      <c r="I577" s="2">
        <f t="shared" si="16"/>
        <v>6</v>
      </c>
      <c r="J577" s="15">
        <v>2.71</v>
      </c>
      <c r="K577" s="2">
        <v>285</v>
      </c>
      <c r="L577">
        <f>SUMIFS('Wins by Year'!E:E,'Wins by Year'!A:A,Recruits!A577,'Wins by Year'!C:C,Recruits!D577)</f>
        <v>6</v>
      </c>
      <c r="M577" s="13">
        <f t="shared" si="17"/>
        <v>2.73</v>
      </c>
    </row>
    <row r="578" spans="1:13" ht="16.5" thickTop="1" thickBot="1">
      <c r="A578">
        <v>2011</v>
      </c>
      <c r="B578" s="2">
        <v>77</v>
      </c>
      <c r="C578" s="3"/>
      <c r="D578" s="4" t="s">
        <v>132</v>
      </c>
      <c r="E578" s="2">
        <v>21</v>
      </c>
      <c r="F578" s="2">
        <v>0</v>
      </c>
      <c r="G578" s="2">
        <v>0</v>
      </c>
      <c r="H578" s="2">
        <v>2</v>
      </c>
      <c r="I578" s="2">
        <f t="shared" si="16"/>
        <v>19</v>
      </c>
      <c r="J578" s="15">
        <v>2.1</v>
      </c>
      <c r="K578" s="2">
        <v>279</v>
      </c>
      <c r="L578">
        <f>SUMIFS('Wins by Year'!E:E,'Wins by Year'!A:A,Recruits!A578,'Wins by Year'!C:C,Recruits!D578)</f>
        <v>5</v>
      </c>
      <c r="M578" s="13">
        <f t="shared" si="17"/>
        <v>1.4366666666666668</v>
      </c>
    </row>
    <row r="579" spans="1:13" ht="16.5" thickTop="1" thickBot="1">
      <c r="A579">
        <v>2011</v>
      </c>
      <c r="B579" s="2">
        <v>77</v>
      </c>
      <c r="C579" s="3"/>
      <c r="D579" s="4" t="s">
        <v>121</v>
      </c>
      <c r="E579" s="2">
        <v>25</v>
      </c>
      <c r="F579" s="2">
        <v>0</v>
      </c>
      <c r="G579" s="2">
        <v>0</v>
      </c>
      <c r="H579" s="2">
        <v>8</v>
      </c>
      <c r="I579" s="2">
        <f t="shared" ref="I579:I642" si="18">E579-F579-G579-H579</f>
        <v>17</v>
      </c>
      <c r="J579" s="15">
        <v>2.3199999999999998</v>
      </c>
      <c r="K579" s="2">
        <v>279</v>
      </c>
      <c r="L579">
        <f>SUMIFS('Wins by Year'!E:E,'Wins by Year'!A:A,Recruits!A579,'Wins by Year'!C:C,Recruits!D579)</f>
        <v>8</v>
      </c>
      <c r="M579" s="13">
        <f t="shared" ref="M579:M642" si="19">(SUMIFS(J:J,A:A,A579,D:D,D579)+SUMIFS(J:J,A:A,(A579-1),D:D,D579)+SUMIFS(J:J,A:A,(A579-2),D:D,D579))/3</f>
        <v>1.4966666666666668</v>
      </c>
    </row>
    <row r="580" spans="1:13" ht="31.5" thickTop="1" thickBot="1">
      <c r="A580">
        <v>2011</v>
      </c>
      <c r="B580" s="2">
        <v>79</v>
      </c>
      <c r="C580" s="3"/>
      <c r="D580" s="4" t="s">
        <v>52</v>
      </c>
      <c r="E580" s="2">
        <v>25</v>
      </c>
      <c r="F580" s="2">
        <v>0</v>
      </c>
      <c r="G580" s="2">
        <v>0</v>
      </c>
      <c r="H580" s="2">
        <v>10</v>
      </c>
      <c r="I580" s="2">
        <f t="shared" si="18"/>
        <v>15</v>
      </c>
      <c r="J580" s="15">
        <v>2.4</v>
      </c>
      <c r="K580" s="2">
        <v>274</v>
      </c>
      <c r="L580">
        <f>SUMIFS('Wins by Year'!E:E,'Wins by Year'!A:A,Recruits!A580,'Wins by Year'!C:C,Recruits!D580)</f>
        <v>4</v>
      </c>
      <c r="M580" s="13">
        <f t="shared" si="19"/>
        <v>0.79999999999999993</v>
      </c>
    </row>
    <row r="581" spans="1:13" ht="16.5" thickTop="1" thickBot="1">
      <c r="A581">
        <v>2011</v>
      </c>
      <c r="B581" s="2">
        <v>80</v>
      </c>
      <c r="C581" s="3"/>
      <c r="D581" s="4" t="s">
        <v>41</v>
      </c>
      <c r="E581" s="2">
        <v>22</v>
      </c>
      <c r="F581" s="2">
        <v>0</v>
      </c>
      <c r="G581" s="2">
        <v>0</v>
      </c>
      <c r="H581" s="2">
        <v>16</v>
      </c>
      <c r="I581" s="2">
        <f t="shared" si="18"/>
        <v>6</v>
      </c>
      <c r="J581" s="15">
        <v>2.73</v>
      </c>
      <c r="K581" s="2">
        <v>262</v>
      </c>
      <c r="L581">
        <f>SUMIFS('Wins by Year'!E:E,'Wins by Year'!A:A,Recruits!A581,'Wins by Year'!C:C,Recruits!D581)</f>
        <v>13</v>
      </c>
      <c r="M581" s="13">
        <f t="shared" si="19"/>
        <v>2.686666666666667</v>
      </c>
    </row>
    <row r="582" spans="1:13" ht="16.5" thickTop="1" thickBot="1">
      <c r="A582">
        <v>2011</v>
      </c>
      <c r="B582" s="2">
        <v>81</v>
      </c>
      <c r="C582" s="3"/>
      <c r="D582" s="4" t="s">
        <v>66</v>
      </c>
      <c r="E582" s="2">
        <v>23</v>
      </c>
      <c r="F582" s="2">
        <v>0</v>
      </c>
      <c r="G582" s="2">
        <v>0</v>
      </c>
      <c r="H582" s="2">
        <v>13</v>
      </c>
      <c r="I582" s="2">
        <f t="shared" si="18"/>
        <v>10</v>
      </c>
      <c r="J582" s="15">
        <v>2.39</v>
      </c>
      <c r="K582" s="2">
        <v>256</v>
      </c>
      <c r="L582">
        <f>SUMIFS('Wins by Year'!E:E,'Wins by Year'!A:A,Recruits!A582,'Wins by Year'!C:C,Recruits!D582)</f>
        <v>3</v>
      </c>
      <c r="M582" s="13">
        <f t="shared" si="19"/>
        <v>2.6100000000000003</v>
      </c>
    </row>
    <row r="583" spans="1:13" ht="16.5" thickTop="1" thickBot="1">
      <c r="A583">
        <v>2011</v>
      </c>
      <c r="B583" s="2">
        <v>82</v>
      </c>
      <c r="C583" s="3"/>
      <c r="D583" s="4" t="s">
        <v>59</v>
      </c>
      <c r="E583" s="2">
        <v>26</v>
      </c>
      <c r="F583" s="2">
        <v>0</v>
      </c>
      <c r="G583" s="2">
        <v>0</v>
      </c>
      <c r="H583" s="2">
        <v>12</v>
      </c>
      <c r="I583" s="2">
        <f t="shared" si="18"/>
        <v>14</v>
      </c>
      <c r="J583" s="15">
        <v>2.46</v>
      </c>
      <c r="K583" s="2">
        <v>250</v>
      </c>
      <c r="L583">
        <f>SUMIFS('Wins by Year'!E:E,'Wins by Year'!A:A,Recruits!A583,'Wins by Year'!C:C,Recruits!D583)</f>
        <v>5</v>
      </c>
      <c r="M583" s="13">
        <f t="shared" si="19"/>
        <v>1.593333333333333</v>
      </c>
    </row>
    <row r="584" spans="1:13" ht="16.5" thickTop="1" thickBot="1">
      <c r="A584">
        <v>2011</v>
      </c>
      <c r="B584" s="2">
        <v>83</v>
      </c>
      <c r="C584" s="3"/>
      <c r="D584" s="4" t="s">
        <v>33</v>
      </c>
      <c r="E584" s="2">
        <v>20</v>
      </c>
      <c r="F584" s="2">
        <v>0</v>
      </c>
      <c r="G584" s="2">
        <v>0</v>
      </c>
      <c r="H584" s="2">
        <v>11</v>
      </c>
      <c r="I584" s="2">
        <f t="shared" si="18"/>
        <v>9</v>
      </c>
      <c r="J584" s="15">
        <v>2.5499999999999998</v>
      </c>
      <c r="K584" s="2">
        <v>238</v>
      </c>
      <c r="L584">
        <f>SUMIFS('Wins by Year'!E:E,'Wins by Year'!A:A,Recruits!A584,'Wins by Year'!C:C,Recruits!D584)</f>
        <v>3</v>
      </c>
      <c r="M584" s="13">
        <f t="shared" si="19"/>
        <v>2.56</v>
      </c>
    </row>
    <row r="585" spans="1:13" ht="16.5" thickTop="1" thickBot="1">
      <c r="A585">
        <v>2011</v>
      </c>
      <c r="B585" s="2">
        <v>84</v>
      </c>
      <c r="C585" s="3"/>
      <c r="D585" s="2" t="s">
        <v>90</v>
      </c>
      <c r="E585" s="2">
        <v>26</v>
      </c>
      <c r="F585" s="2">
        <v>0</v>
      </c>
      <c r="G585" s="2">
        <v>0</v>
      </c>
      <c r="H585" s="2">
        <v>9</v>
      </c>
      <c r="I585" s="2">
        <f t="shared" si="18"/>
        <v>17</v>
      </c>
      <c r="J585" s="15">
        <v>2.35</v>
      </c>
      <c r="K585" s="2">
        <v>191</v>
      </c>
      <c r="L585">
        <f>SUMIFS('Wins by Year'!E:E,'Wins by Year'!A:A,Recruits!A585,'Wins by Year'!C:C,Recruits!D585)</f>
        <v>7</v>
      </c>
      <c r="M585" s="13">
        <f t="shared" si="19"/>
        <v>2.1633333333333336</v>
      </c>
    </row>
    <row r="586" spans="1:13" ht="16.5" thickTop="1" thickBot="1">
      <c r="A586">
        <v>2011</v>
      </c>
      <c r="B586" s="2">
        <v>85</v>
      </c>
      <c r="C586" s="3"/>
      <c r="D586" s="2" t="s">
        <v>128</v>
      </c>
      <c r="E586" s="2">
        <v>27</v>
      </c>
      <c r="F586" s="2">
        <v>0</v>
      </c>
      <c r="G586" s="2">
        <v>0</v>
      </c>
      <c r="H586" s="2">
        <v>9</v>
      </c>
      <c r="I586" s="2">
        <f t="shared" si="18"/>
        <v>18</v>
      </c>
      <c r="J586" s="15">
        <v>2.33</v>
      </c>
      <c r="K586" s="2">
        <v>190</v>
      </c>
      <c r="L586">
        <f>SUMIFS('Wins by Year'!E:E,'Wins by Year'!A:A,Recruits!A586,'Wins by Year'!C:C,Recruits!D586)</f>
        <v>6</v>
      </c>
      <c r="M586" s="13">
        <f t="shared" si="19"/>
        <v>1.5733333333333335</v>
      </c>
    </row>
    <row r="587" spans="1:13" ht="31.5" thickTop="1" thickBot="1">
      <c r="A587">
        <v>2011</v>
      </c>
      <c r="B587" s="2">
        <v>85</v>
      </c>
      <c r="C587" s="3"/>
      <c r="D587" s="4" t="s">
        <v>133</v>
      </c>
      <c r="E587" s="2">
        <v>21</v>
      </c>
      <c r="F587" s="2">
        <v>0</v>
      </c>
      <c r="G587" s="2">
        <v>0</v>
      </c>
      <c r="H587" s="2">
        <v>5</v>
      </c>
      <c r="I587" s="2">
        <f t="shared" si="18"/>
        <v>16</v>
      </c>
      <c r="J587" s="15">
        <v>2.2400000000000002</v>
      </c>
      <c r="K587" s="2">
        <v>190</v>
      </c>
      <c r="L587">
        <f>SUMIFS('Wins by Year'!E:E,'Wins by Year'!A:A,Recruits!A587,'Wins by Year'!C:C,Recruits!D587)</f>
        <v>4</v>
      </c>
      <c r="M587" s="13">
        <f t="shared" si="19"/>
        <v>2.2866666666666666</v>
      </c>
    </row>
    <row r="588" spans="1:13" ht="25.5" thickTop="1" thickBot="1">
      <c r="A588">
        <v>2011</v>
      </c>
      <c r="B588" s="2">
        <v>85</v>
      </c>
      <c r="C588" s="3"/>
      <c r="D588" s="2" t="s">
        <v>112</v>
      </c>
      <c r="E588" s="2">
        <v>22</v>
      </c>
      <c r="F588" s="2">
        <v>0</v>
      </c>
      <c r="G588" s="2">
        <v>0</v>
      </c>
      <c r="H588" s="2">
        <v>7</v>
      </c>
      <c r="I588" s="2">
        <f t="shared" si="18"/>
        <v>15</v>
      </c>
      <c r="J588" s="15">
        <v>2.3199999999999998</v>
      </c>
      <c r="K588" s="2">
        <v>190</v>
      </c>
      <c r="L588">
        <f>SUMIFS('Wins by Year'!E:E,'Wins by Year'!A:A,Recruits!A588,'Wins by Year'!C:C,Recruits!D588)</f>
        <v>11</v>
      </c>
      <c r="M588" s="13">
        <f t="shared" si="19"/>
        <v>1.55</v>
      </c>
    </row>
    <row r="589" spans="1:13" ht="16.5" thickTop="1" thickBot="1">
      <c r="A589">
        <v>2011</v>
      </c>
      <c r="B589" s="2">
        <v>88</v>
      </c>
      <c r="C589" s="3"/>
      <c r="D589" s="4" t="s">
        <v>122</v>
      </c>
      <c r="E589" s="2">
        <v>24</v>
      </c>
      <c r="F589" s="2">
        <v>0</v>
      </c>
      <c r="G589" s="2">
        <v>0</v>
      </c>
      <c r="H589" s="2">
        <v>3</v>
      </c>
      <c r="I589" s="2">
        <f t="shared" si="18"/>
        <v>21</v>
      </c>
      <c r="J589" s="15">
        <v>2.04</v>
      </c>
      <c r="K589" s="2">
        <v>178</v>
      </c>
      <c r="L589">
        <f>SUMIFS('Wins by Year'!E:E,'Wins by Year'!A:A,Recruits!A589,'Wins by Year'!C:C,Recruits!D589)</f>
        <v>7</v>
      </c>
      <c r="M589" s="13">
        <f t="shared" si="19"/>
        <v>1.4266666666666667</v>
      </c>
    </row>
    <row r="590" spans="1:13" ht="16.5" thickTop="1" thickBot="1">
      <c r="A590">
        <v>2011</v>
      </c>
      <c r="B590" s="2">
        <v>88</v>
      </c>
      <c r="C590" s="3"/>
      <c r="D590" s="4" t="s">
        <v>71</v>
      </c>
      <c r="E590" s="2">
        <v>24</v>
      </c>
      <c r="F590" s="2">
        <v>0</v>
      </c>
      <c r="G590" s="2">
        <v>0</v>
      </c>
      <c r="H590" s="2">
        <v>7</v>
      </c>
      <c r="I590" s="2">
        <f t="shared" si="18"/>
        <v>17</v>
      </c>
      <c r="J590" s="15">
        <v>2.29</v>
      </c>
      <c r="K590" s="2">
        <v>178</v>
      </c>
      <c r="L590">
        <f>SUMIFS('Wins by Year'!E:E,'Wins by Year'!A:A,Recruits!A590,'Wins by Year'!C:C,Recruits!D590)</f>
        <v>2</v>
      </c>
      <c r="M590" s="13">
        <f t="shared" si="19"/>
        <v>2.3199999999999998</v>
      </c>
    </row>
    <row r="591" spans="1:13" ht="16.5" thickTop="1" thickBot="1">
      <c r="A591">
        <v>2011</v>
      </c>
      <c r="B591" s="2">
        <v>90</v>
      </c>
      <c r="C591" s="3"/>
      <c r="D591" s="4" t="s">
        <v>123</v>
      </c>
      <c r="E591" s="2">
        <v>18</v>
      </c>
      <c r="F591" s="2">
        <v>0</v>
      </c>
      <c r="G591" s="2">
        <v>0</v>
      </c>
      <c r="H591" s="2">
        <v>8</v>
      </c>
      <c r="I591" s="2">
        <f t="shared" si="18"/>
        <v>10</v>
      </c>
      <c r="J591" s="15">
        <v>2.44</v>
      </c>
      <c r="K591" s="2">
        <v>154</v>
      </c>
      <c r="L591">
        <f>SUMIFS('Wins by Year'!E:E,'Wins by Year'!A:A,Recruits!A591,'Wins by Year'!C:C,Recruits!D591)</f>
        <v>1</v>
      </c>
      <c r="M591" s="13">
        <f t="shared" si="19"/>
        <v>2.35</v>
      </c>
    </row>
    <row r="592" spans="1:13" ht="25.5" thickTop="1" thickBot="1">
      <c r="A592">
        <v>2011</v>
      </c>
      <c r="B592" s="2">
        <v>91</v>
      </c>
      <c r="C592" s="3"/>
      <c r="D592" s="2" t="s">
        <v>134</v>
      </c>
      <c r="E592" s="2">
        <v>18</v>
      </c>
      <c r="F592" s="2">
        <v>0</v>
      </c>
      <c r="G592" s="2">
        <v>0</v>
      </c>
      <c r="H592" s="2">
        <v>1</v>
      </c>
      <c r="I592" s="2">
        <f t="shared" si="18"/>
        <v>17</v>
      </c>
      <c r="J592" s="15">
        <v>2.06</v>
      </c>
      <c r="K592" s="2">
        <v>153</v>
      </c>
      <c r="L592">
        <f>SUMIFS('Wins by Year'!E:E,'Wins by Year'!A:A,Recruits!A592,'Wins by Year'!C:C,Recruits!D592)</f>
        <v>6</v>
      </c>
      <c r="M592" s="13">
        <f t="shared" si="19"/>
        <v>2.0933333333333337</v>
      </c>
    </row>
    <row r="593" spans="1:13" ht="16.5" thickTop="1" thickBot="1">
      <c r="A593">
        <v>2011</v>
      </c>
      <c r="B593" s="2">
        <v>91</v>
      </c>
      <c r="C593" s="3"/>
      <c r="D593" s="4" t="s">
        <v>131</v>
      </c>
      <c r="E593" s="2">
        <v>18</v>
      </c>
      <c r="F593" s="2">
        <v>0</v>
      </c>
      <c r="G593" s="2">
        <v>0</v>
      </c>
      <c r="H593" s="2">
        <v>1</v>
      </c>
      <c r="I593" s="2">
        <f t="shared" si="18"/>
        <v>17</v>
      </c>
      <c r="J593" s="15">
        <v>2.06</v>
      </c>
      <c r="K593" s="2">
        <v>153</v>
      </c>
      <c r="L593">
        <f>SUMIFS('Wins by Year'!E:E,'Wins by Year'!A:A,Recruits!A593,'Wins by Year'!C:C,Recruits!D593)</f>
        <v>5</v>
      </c>
      <c r="M593" s="13">
        <f t="shared" si="19"/>
        <v>2.11</v>
      </c>
    </row>
    <row r="594" spans="1:13" ht="31.5" thickTop="1" thickBot="1">
      <c r="A594">
        <v>2011</v>
      </c>
      <c r="B594" s="2">
        <v>93</v>
      </c>
      <c r="C594" s="3"/>
      <c r="D594" s="4" t="s">
        <v>89</v>
      </c>
      <c r="E594" s="2">
        <v>25</v>
      </c>
      <c r="F594" s="2">
        <v>0</v>
      </c>
      <c r="G594" s="2">
        <v>0</v>
      </c>
      <c r="H594" s="2">
        <v>17</v>
      </c>
      <c r="I594" s="2">
        <f t="shared" si="18"/>
        <v>8</v>
      </c>
      <c r="J594" s="15">
        <v>2.68</v>
      </c>
      <c r="K594" s="2">
        <v>145</v>
      </c>
      <c r="L594">
        <f>SUMIFS('Wins by Year'!E:E,'Wins by Year'!A:A,Recruits!A594,'Wins by Year'!C:C,Recruits!D594)</f>
        <v>8</v>
      </c>
      <c r="M594" s="13">
        <f t="shared" si="19"/>
        <v>1.6766666666666667</v>
      </c>
    </row>
    <row r="595" spans="1:13" ht="16.5" thickTop="1" thickBot="1">
      <c r="A595">
        <v>2011</v>
      </c>
      <c r="B595" s="2">
        <v>94</v>
      </c>
      <c r="C595" s="3"/>
      <c r="D595" s="4" t="s">
        <v>78</v>
      </c>
      <c r="E595" s="2">
        <v>16</v>
      </c>
      <c r="F595" s="2">
        <v>0</v>
      </c>
      <c r="G595" s="2">
        <v>0</v>
      </c>
      <c r="H595" s="2">
        <v>4</v>
      </c>
      <c r="I595" s="2">
        <f t="shared" si="18"/>
        <v>12</v>
      </c>
      <c r="J595" s="15">
        <v>2.25</v>
      </c>
      <c r="K595" s="2">
        <v>138</v>
      </c>
      <c r="L595">
        <f>SUMIFS('Wins by Year'!E:E,'Wins by Year'!A:A,Recruits!A595,'Wins by Year'!C:C,Recruits!D595)</f>
        <v>4</v>
      </c>
      <c r="M595" s="13">
        <f t="shared" si="19"/>
        <v>2.4466666666666668</v>
      </c>
    </row>
    <row r="596" spans="1:13" ht="31.5" thickTop="1" thickBot="1">
      <c r="A596">
        <v>2011</v>
      </c>
      <c r="B596" s="2">
        <v>95</v>
      </c>
      <c r="C596" s="3"/>
      <c r="D596" s="4" t="s">
        <v>80</v>
      </c>
      <c r="E596" s="2">
        <v>26</v>
      </c>
      <c r="F596" s="2">
        <v>0</v>
      </c>
      <c r="G596" s="2">
        <v>0</v>
      </c>
      <c r="H596" s="2">
        <v>15</v>
      </c>
      <c r="I596" s="2">
        <f t="shared" si="18"/>
        <v>11</v>
      </c>
      <c r="J596" s="15">
        <v>2.5</v>
      </c>
      <c r="K596" s="2">
        <v>135</v>
      </c>
      <c r="L596">
        <f>SUMIFS('Wins by Year'!E:E,'Wins by Year'!A:A,Recruits!A596,'Wins by Year'!C:C,Recruits!D596)</f>
        <v>12</v>
      </c>
      <c r="M596" s="13">
        <f t="shared" si="19"/>
        <v>2.6733333333333333</v>
      </c>
    </row>
    <row r="597" spans="1:13" ht="46.5" thickTop="1" thickBot="1">
      <c r="A597">
        <v>2011</v>
      </c>
      <c r="B597" s="2">
        <v>96</v>
      </c>
      <c r="C597" s="3"/>
      <c r="D597" s="4" t="s">
        <v>44</v>
      </c>
      <c r="E597" s="2">
        <v>20</v>
      </c>
      <c r="F597" s="2">
        <v>0</v>
      </c>
      <c r="G597" s="2">
        <v>1</v>
      </c>
      <c r="H597" s="2">
        <v>13</v>
      </c>
      <c r="I597" s="2">
        <f t="shared" si="18"/>
        <v>6</v>
      </c>
      <c r="J597" s="15">
        <v>2.75</v>
      </c>
      <c r="K597" s="2">
        <v>134</v>
      </c>
      <c r="L597">
        <f>SUMIFS('Wins by Year'!E:E,'Wins by Year'!A:A,Recruits!A597,'Wins by Year'!C:C,Recruits!D597)</f>
        <v>8</v>
      </c>
      <c r="M597" s="13">
        <f t="shared" si="19"/>
        <v>2.86</v>
      </c>
    </row>
    <row r="598" spans="1:13" ht="31.5" thickTop="1" thickBot="1">
      <c r="A598">
        <v>2011</v>
      </c>
      <c r="B598" s="2">
        <v>97</v>
      </c>
      <c r="C598" s="3"/>
      <c r="D598" s="4" t="s">
        <v>49</v>
      </c>
      <c r="E598" s="2">
        <v>17</v>
      </c>
      <c r="F598" s="2">
        <v>0</v>
      </c>
      <c r="G598" s="2">
        <v>0</v>
      </c>
      <c r="H598" s="2">
        <v>15</v>
      </c>
      <c r="I598" s="2">
        <f t="shared" si="18"/>
        <v>2</v>
      </c>
      <c r="J598" s="15">
        <v>2.88</v>
      </c>
      <c r="K598" s="2">
        <v>126</v>
      </c>
      <c r="L598">
        <f>SUMIFS('Wins by Year'!E:E,'Wins by Year'!A:A,Recruits!A598,'Wins by Year'!C:C,Recruits!D598)</f>
        <v>6</v>
      </c>
      <c r="M598" s="13">
        <f t="shared" si="19"/>
        <v>2.83</v>
      </c>
    </row>
    <row r="599" spans="1:13" ht="16.5" thickTop="1" thickBot="1">
      <c r="A599">
        <v>2011</v>
      </c>
      <c r="B599" s="2">
        <v>98</v>
      </c>
      <c r="C599" s="3"/>
      <c r="D599" s="4" t="s">
        <v>124</v>
      </c>
      <c r="E599" s="2">
        <v>19</v>
      </c>
      <c r="F599" s="2">
        <v>0</v>
      </c>
      <c r="G599" s="2">
        <v>0</v>
      </c>
      <c r="H599" s="2">
        <v>13</v>
      </c>
      <c r="I599" s="2">
        <f t="shared" si="18"/>
        <v>6</v>
      </c>
      <c r="J599" s="15">
        <v>2.68</v>
      </c>
      <c r="K599" s="2">
        <v>122</v>
      </c>
      <c r="L599">
        <f>SUMIFS('Wins by Year'!E:E,'Wins by Year'!A:A,Recruits!A599,'Wins by Year'!C:C,Recruits!D599)</f>
        <v>4</v>
      </c>
      <c r="M599" s="13">
        <f t="shared" si="19"/>
        <v>2.3866666666666667</v>
      </c>
    </row>
    <row r="600" spans="1:13" ht="16.5" thickTop="1" thickBot="1">
      <c r="A600">
        <v>2011</v>
      </c>
      <c r="B600" s="2">
        <v>99</v>
      </c>
      <c r="C600" s="3"/>
      <c r="D600" s="4" t="s">
        <v>91</v>
      </c>
      <c r="E600" s="2">
        <v>21</v>
      </c>
      <c r="F600" s="2">
        <v>0</v>
      </c>
      <c r="G600" s="2">
        <v>0</v>
      </c>
      <c r="H600" s="2">
        <v>5</v>
      </c>
      <c r="I600" s="2">
        <f t="shared" si="18"/>
        <v>16</v>
      </c>
      <c r="J600" s="15">
        <v>2.2400000000000002</v>
      </c>
      <c r="K600" s="2">
        <v>120</v>
      </c>
      <c r="L600">
        <f>SUMIFS('Wins by Year'!E:E,'Wins by Year'!A:A,Recruits!A600,'Wins by Year'!C:C,Recruits!D600)</f>
        <v>2</v>
      </c>
      <c r="M600" s="13">
        <f t="shared" si="19"/>
        <v>1.4566666666666668</v>
      </c>
    </row>
    <row r="601" spans="1:13" ht="16.5" thickTop="1" thickBot="1">
      <c r="A601">
        <v>2011</v>
      </c>
      <c r="B601" s="2">
        <v>99</v>
      </c>
      <c r="C601" s="3"/>
      <c r="D601" s="4" t="s">
        <v>92</v>
      </c>
      <c r="E601" s="2">
        <v>23</v>
      </c>
      <c r="F601" s="2">
        <v>0</v>
      </c>
      <c r="G601" s="2">
        <v>0</v>
      </c>
      <c r="H601" s="2">
        <v>12</v>
      </c>
      <c r="I601" s="2">
        <f t="shared" si="18"/>
        <v>11</v>
      </c>
      <c r="J601" s="15">
        <v>2.52</v>
      </c>
      <c r="K601" s="2">
        <v>120</v>
      </c>
      <c r="L601">
        <f>SUMIFS('Wins by Year'!E:E,'Wins by Year'!A:A,Recruits!A601,'Wins by Year'!C:C,Recruits!D601)</f>
        <v>8</v>
      </c>
      <c r="M601" s="13">
        <f t="shared" si="19"/>
        <v>2.6166666666666667</v>
      </c>
    </row>
    <row r="602" spans="1:13" ht="16.5" thickTop="1" thickBot="1">
      <c r="A602">
        <v>2010</v>
      </c>
      <c r="B602" s="2">
        <v>1</v>
      </c>
      <c r="C602" s="3"/>
      <c r="D602" s="4" t="s">
        <v>12</v>
      </c>
      <c r="E602" s="2">
        <v>18</v>
      </c>
      <c r="F602" s="2">
        <v>4</v>
      </c>
      <c r="G602" s="2">
        <v>13</v>
      </c>
      <c r="H602" s="2">
        <v>1</v>
      </c>
      <c r="I602" s="2">
        <f t="shared" si="18"/>
        <v>0</v>
      </c>
      <c r="J602" s="15">
        <v>4.17</v>
      </c>
      <c r="K602" s="2">
        <v>3003</v>
      </c>
      <c r="L602">
        <f>SUMIFS('Wins by Year'!E:E,'Wins by Year'!A:A,Recruits!A602,'Wins by Year'!C:C,Recruits!D602)</f>
        <v>8</v>
      </c>
      <c r="M602" s="13">
        <f t="shared" si="19"/>
        <v>4</v>
      </c>
    </row>
    <row r="603" spans="1:13" ht="16.5" thickTop="1" thickBot="1">
      <c r="A603">
        <v>2010</v>
      </c>
      <c r="B603" s="2">
        <v>2</v>
      </c>
      <c r="C603" s="3"/>
      <c r="D603" s="4" t="s">
        <v>14</v>
      </c>
      <c r="E603" s="2">
        <v>27</v>
      </c>
      <c r="F603" s="2">
        <v>4</v>
      </c>
      <c r="G603" s="2">
        <v>17</v>
      </c>
      <c r="H603" s="2">
        <v>5</v>
      </c>
      <c r="I603" s="2">
        <f t="shared" si="18"/>
        <v>1</v>
      </c>
      <c r="J603" s="15">
        <v>3.89</v>
      </c>
      <c r="K603" s="2">
        <v>2938</v>
      </c>
      <c r="L603">
        <f>SUMIFS('Wins by Year'!E:E,'Wins by Year'!A:A,Recruits!A603,'Wins by Year'!C:C,Recruits!D603)</f>
        <v>8</v>
      </c>
      <c r="M603" s="13">
        <f t="shared" si="19"/>
        <v>3.8633333333333333</v>
      </c>
    </row>
    <row r="604" spans="1:13" ht="16.5" thickTop="1" thickBot="1">
      <c r="A604">
        <v>2010</v>
      </c>
      <c r="B604" s="2">
        <v>3</v>
      </c>
      <c r="C604" s="3"/>
      <c r="D604" s="4" t="s">
        <v>7</v>
      </c>
      <c r="E604" s="2">
        <v>25</v>
      </c>
      <c r="F604" s="2">
        <v>2</v>
      </c>
      <c r="G604" s="2">
        <v>19</v>
      </c>
      <c r="H604" s="2">
        <v>4</v>
      </c>
      <c r="I604" s="2">
        <f t="shared" si="18"/>
        <v>0</v>
      </c>
      <c r="J604" s="15">
        <v>3.92</v>
      </c>
      <c r="K604" s="2">
        <v>2728</v>
      </c>
      <c r="L604">
        <f>SUMIFS('Wins by Year'!E:E,'Wins by Year'!A:A,Recruits!A604,'Wins by Year'!C:C,Recruits!D604)</f>
        <v>5</v>
      </c>
      <c r="M604" s="13">
        <f t="shared" si="19"/>
        <v>3.7733333333333334</v>
      </c>
    </row>
    <row r="605" spans="1:13" ht="16.5" thickTop="1" thickBot="1">
      <c r="A605">
        <v>2010</v>
      </c>
      <c r="B605" s="2">
        <v>4</v>
      </c>
      <c r="C605" s="3"/>
      <c r="D605" s="4" t="s">
        <v>9</v>
      </c>
      <c r="E605" s="2">
        <v>31</v>
      </c>
      <c r="F605" s="2">
        <v>3</v>
      </c>
      <c r="G605" s="2">
        <v>13</v>
      </c>
      <c r="H605" s="2">
        <v>13</v>
      </c>
      <c r="I605" s="2">
        <f t="shared" si="18"/>
        <v>2</v>
      </c>
      <c r="J605" s="15">
        <v>3.55</v>
      </c>
      <c r="K605" s="2">
        <v>2485</v>
      </c>
      <c r="L605">
        <f>SUMIFS('Wins by Year'!E:E,'Wins by Year'!A:A,Recruits!A605,'Wins by Year'!C:C,Recruits!D605)</f>
        <v>14</v>
      </c>
      <c r="M605" s="13">
        <f t="shared" si="19"/>
        <v>3.2633333333333332</v>
      </c>
    </row>
    <row r="606" spans="1:13" ht="16.5" thickTop="1" thickBot="1">
      <c r="A606">
        <v>2010</v>
      </c>
      <c r="B606" s="2">
        <v>5</v>
      </c>
      <c r="C606" s="3"/>
      <c r="D606" s="4" t="s">
        <v>1</v>
      </c>
      <c r="E606" s="2">
        <v>26</v>
      </c>
      <c r="F606" s="2">
        <v>1</v>
      </c>
      <c r="G606" s="2">
        <v>15</v>
      </c>
      <c r="H606" s="2">
        <v>9</v>
      </c>
      <c r="I606" s="2">
        <f t="shared" si="18"/>
        <v>1</v>
      </c>
      <c r="J606" s="15">
        <v>3.62</v>
      </c>
      <c r="K606" s="2">
        <v>2308</v>
      </c>
      <c r="L606">
        <f>SUMIFS('Wins by Year'!E:E,'Wins by Year'!A:A,Recruits!A606,'Wins by Year'!C:C,Recruits!D606)</f>
        <v>10</v>
      </c>
      <c r="M606" s="13">
        <f t="shared" si="19"/>
        <v>3.7166666666666668</v>
      </c>
    </row>
    <row r="607" spans="1:13" ht="16.5" thickTop="1" thickBot="1">
      <c r="A607">
        <v>2010</v>
      </c>
      <c r="B607" s="2">
        <v>6</v>
      </c>
      <c r="C607" s="3"/>
      <c r="D607" s="4" t="s">
        <v>5</v>
      </c>
      <c r="E607" s="2">
        <v>29</v>
      </c>
      <c r="F607" s="2">
        <v>1</v>
      </c>
      <c r="G607" s="2">
        <v>15</v>
      </c>
      <c r="H607" s="2">
        <v>13</v>
      </c>
      <c r="I607" s="2">
        <f t="shared" si="18"/>
        <v>0</v>
      </c>
      <c r="J607" s="15">
        <v>3.59</v>
      </c>
      <c r="K607" s="2">
        <v>2255</v>
      </c>
      <c r="L607">
        <f>SUMIFS('Wins by Year'!E:E,'Wins by Year'!A:A,Recruits!A607,'Wins by Year'!C:C,Recruits!D607)</f>
        <v>11</v>
      </c>
      <c r="M607" s="13">
        <f t="shared" si="19"/>
        <v>3.6533333333333338</v>
      </c>
    </row>
    <row r="608" spans="1:13" ht="16.5" thickTop="1" thickBot="1">
      <c r="A608">
        <v>2010</v>
      </c>
      <c r="B608" s="2">
        <v>7</v>
      </c>
      <c r="C608" s="3"/>
      <c r="D608" s="4" t="s">
        <v>16</v>
      </c>
      <c r="E608" s="2">
        <v>29</v>
      </c>
      <c r="F608" s="2">
        <v>0</v>
      </c>
      <c r="G608" s="2">
        <v>16</v>
      </c>
      <c r="H608" s="2">
        <v>13</v>
      </c>
      <c r="I608" s="2">
        <f t="shared" si="18"/>
        <v>0</v>
      </c>
      <c r="J608" s="15">
        <v>3.55</v>
      </c>
      <c r="K608" s="2">
        <v>2213</v>
      </c>
      <c r="L608">
        <f>SUMIFS('Wins by Year'!E:E,'Wins by Year'!A:A,Recruits!A608,'Wins by Year'!C:C,Recruits!D608)</f>
        <v>12</v>
      </c>
      <c r="M608" s="13">
        <f t="shared" si="19"/>
        <v>3.5966666666666671</v>
      </c>
    </row>
    <row r="609" spans="1:13" ht="16.5" thickTop="1" thickBot="1">
      <c r="A609">
        <v>2010</v>
      </c>
      <c r="B609" s="2">
        <v>8</v>
      </c>
      <c r="C609" s="3"/>
      <c r="D609" s="4" t="s">
        <v>10</v>
      </c>
      <c r="E609" s="2">
        <v>23</v>
      </c>
      <c r="F609" s="2">
        <v>1</v>
      </c>
      <c r="G609" s="2">
        <v>11</v>
      </c>
      <c r="H609" s="2">
        <v>9</v>
      </c>
      <c r="I609" s="2">
        <f t="shared" si="18"/>
        <v>2</v>
      </c>
      <c r="J609" s="15">
        <v>3.3</v>
      </c>
      <c r="K609" s="2">
        <v>2105</v>
      </c>
      <c r="L609">
        <f>SUMIFS('Wins by Year'!E:E,'Wins by Year'!A:A,Recruits!A609,'Wins by Year'!C:C,Recruits!D609)</f>
        <v>4</v>
      </c>
      <c r="M609" s="13">
        <f t="shared" si="19"/>
        <v>3.3833333333333333</v>
      </c>
    </row>
    <row r="610" spans="1:13" ht="16.5" thickTop="1" thickBot="1">
      <c r="A610">
        <v>2010</v>
      </c>
      <c r="B610" s="2">
        <v>9</v>
      </c>
      <c r="C610" s="3"/>
      <c r="D610" s="4" t="s">
        <v>15</v>
      </c>
      <c r="E610" s="2">
        <v>27</v>
      </c>
      <c r="F610" s="2">
        <v>1</v>
      </c>
      <c r="G610" s="2">
        <v>12</v>
      </c>
      <c r="H610" s="2">
        <v>10</v>
      </c>
      <c r="I610" s="2">
        <f t="shared" si="18"/>
        <v>4</v>
      </c>
      <c r="J610" s="15">
        <v>3.37</v>
      </c>
      <c r="K610" s="2">
        <v>2048</v>
      </c>
      <c r="L610">
        <f>SUMIFS('Wins by Year'!E:E,'Wins by Year'!A:A,Recruits!A610,'Wins by Year'!C:C,Recruits!D610)</f>
        <v>6</v>
      </c>
      <c r="M610" s="13">
        <f t="shared" si="19"/>
        <v>3.34</v>
      </c>
    </row>
    <row r="611" spans="1:13" ht="16.5" thickTop="1" thickBot="1">
      <c r="A611">
        <v>2010</v>
      </c>
      <c r="B611" s="2">
        <v>10</v>
      </c>
      <c r="C611" s="3"/>
      <c r="D611" s="4" t="s">
        <v>2</v>
      </c>
      <c r="E611" s="2">
        <v>25</v>
      </c>
      <c r="F611" s="2">
        <v>2</v>
      </c>
      <c r="G611" s="2">
        <v>9</v>
      </c>
      <c r="H611" s="2">
        <v>14</v>
      </c>
      <c r="I611" s="2">
        <f t="shared" si="18"/>
        <v>0</v>
      </c>
      <c r="J611" s="15">
        <v>3.52</v>
      </c>
      <c r="K611" s="2">
        <v>1953</v>
      </c>
      <c r="L611">
        <f>SUMIFS('Wins by Year'!E:E,'Wins by Year'!A:A,Recruits!A611,'Wins by Year'!C:C,Recruits!D611)</f>
        <v>10</v>
      </c>
      <c r="M611" s="13">
        <f t="shared" si="19"/>
        <v>3.4433333333333334</v>
      </c>
    </row>
    <row r="612" spans="1:13" ht="16.5" thickTop="1" thickBot="1">
      <c r="A612">
        <v>2010</v>
      </c>
      <c r="B612" s="2">
        <v>11</v>
      </c>
      <c r="C612" s="3"/>
      <c r="D612" s="4" t="s">
        <v>22</v>
      </c>
      <c r="E612" s="2">
        <v>19</v>
      </c>
      <c r="F612" s="2">
        <v>2</v>
      </c>
      <c r="G612" s="2">
        <v>7</v>
      </c>
      <c r="H612" s="2">
        <v>10</v>
      </c>
      <c r="I612" s="2">
        <f t="shared" si="18"/>
        <v>0</v>
      </c>
      <c r="J612" s="15">
        <v>3.58</v>
      </c>
      <c r="K612" s="2">
        <v>1875</v>
      </c>
      <c r="L612">
        <f>SUMIFS('Wins by Year'!E:E,'Wins by Year'!A:A,Recruits!A612,'Wins by Year'!C:C,Recruits!D612)</f>
        <v>5</v>
      </c>
      <c r="M612" s="13">
        <f t="shared" si="19"/>
        <v>3.0833333333333335</v>
      </c>
    </row>
    <row r="613" spans="1:13" ht="16.5" thickTop="1" thickBot="1">
      <c r="A613">
        <v>2010</v>
      </c>
      <c r="B613" s="2">
        <v>12</v>
      </c>
      <c r="C613" s="3"/>
      <c r="D613" s="4" t="s">
        <v>23</v>
      </c>
      <c r="E613" s="2">
        <v>19</v>
      </c>
      <c r="F613" s="2">
        <v>0</v>
      </c>
      <c r="G613" s="2">
        <v>12</v>
      </c>
      <c r="H613" s="2">
        <v>6</v>
      </c>
      <c r="I613" s="2">
        <f t="shared" si="18"/>
        <v>1</v>
      </c>
      <c r="J613" s="15">
        <v>3.58</v>
      </c>
      <c r="K613" s="2">
        <v>1852</v>
      </c>
      <c r="L613">
        <f>SUMIFS('Wins by Year'!E:E,'Wins by Year'!A:A,Recruits!A613,'Wins by Year'!C:C,Recruits!D613)</f>
        <v>7</v>
      </c>
      <c r="M613" s="13">
        <f t="shared" si="19"/>
        <v>3.1799999999999997</v>
      </c>
    </row>
    <row r="614" spans="1:13" ht="16.5" thickTop="1" thickBot="1">
      <c r="A614">
        <v>2010</v>
      </c>
      <c r="B614" s="2">
        <v>13</v>
      </c>
      <c r="C614" s="3"/>
      <c r="D614" s="4" t="s">
        <v>28</v>
      </c>
      <c r="E614" s="2">
        <v>24</v>
      </c>
      <c r="F614" s="2">
        <v>1</v>
      </c>
      <c r="G614" s="2">
        <v>10</v>
      </c>
      <c r="H614" s="2">
        <v>9</v>
      </c>
      <c r="I614" s="2">
        <f t="shared" si="18"/>
        <v>4</v>
      </c>
      <c r="J614" s="15">
        <v>3.33</v>
      </c>
      <c r="K614" s="2">
        <v>1851</v>
      </c>
      <c r="L614">
        <f>SUMIFS('Wins by Year'!E:E,'Wins by Year'!A:A,Recruits!A614,'Wins by Year'!C:C,Recruits!D614)</f>
        <v>12</v>
      </c>
      <c r="M614" s="13">
        <f t="shared" si="19"/>
        <v>3.0666666666666664</v>
      </c>
    </row>
    <row r="615" spans="1:13" ht="31.5" thickTop="1" thickBot="1">
      <c r="A615">
        <v>2010</v>
      </c>
      <c r="B615" s="2">
        <v>14</v>
      </c>
      <c r="C615" s="3"/>
      <c r="D615" s="4" t="s">
        <v>120</v>
      </c>
      <c r="E615" s="2">
        <v>23</v>
      </c>
      <c r="F615" s="2">
        <v>0</v>
      </c>
      <c r="G615" s="2">
        <v>0</v>
      </c>
      <c r="H615" s="2">
        <v>3</v>
      </c>
      <c r="I615" s="2">
        <f t="shared" si="18"/>
        <v>20</v>
      </c>
      <c r="J615" s="15">
        <v>2.13</v>
      </c>
      <c r="K615" s="2">
        <v>1618</v>
      </c>
      <c r="L615">
        <f>SUMIFS('Wins by Year'!E:E,'Wins by Year'!A:A,Recruits!A615,'Wins by Year'!C:C,Recruits!D615)</f>
        <v>5</v>
      </c>
      <c r="M615" s="13">
        <f t="shared" si="19"/>
        <v>1.3633333333333333</v>
      </c>
    </row>
    <row r="616" spans="1:13" ht="16.5" thickTop="1" thickBot="1">
      <c r="A616">
        <v>2010</v>
      </c>
      <c r="B616" s="2">
        <v>14</v>
      </c>
      <c r="C616" s="3"/>
      <c r="D616" s="4" t="s">
        <v>13</v>
      </c>
      <c r="E616" s="2">
        <v>23</v>
      </c>
      <c r="F616" s="2">
        <v>0</v>
      </c>
      <c r="G616" s="2">
        <v>10</v>
      </c>
      <c r="H616" s="2">
        <v>12</v>
      </c>
      <c r="I616" s="2">
        <f t="shared" si="18"/>
        <v>1</v>
      </c>
      <c r="J616" s="15">
        <v>3.39</v>
      </c>
      <c r="K616" s="2">
        <v>1618</v>
      </c>
      <c r="L616">
        <f>SUMIFS('Wins by Year'!E:E,'Wins by Year'!A:A,Recruits!A616,'Wins by Year'!C:C,Recruits!D616)</f>
        <v>8</v>
      </c>
      <c r="M616" s="13">
        <f t="shared" si="19"/>
        <v>3.5966666666666662</v>
      </c>
    </row>
    <row r="617" spans="1:13" ht="16.5" thickTop="1" thickBot="1">
      <c r="A617">
        <v>2010</v>
      </c>
      <c r="B617" s="2">
        <v>16</v>
      </c>
      <c r="C617" s="3"/>
      <c r="D617" s="4" t="s">
        <v>11</v>
      </c>
      <c r="E617" s="2">
        <v>19</v>
      </c>
      <c r="F617" s="2">
        <v>0</v>
      </c>
      <c r="G617" s="2">
        <v>9</v>
      </c>
      <c r="H617" s="2">
        <v>9</v>
      </c>
      <c r="I617" s="2">
        <f t="shared" si="18"/>
        <v>1</v>
      </c>
      <c r="J617" s="15">
        <v>3.42</v>
      </c>
      <c r="K617" s="2">
        <v>1581</v>
      </c>
      <c r="L617">
        <f>SUMIFS('Wins by Year'!E:E,'Wins by Year'!A:A,Recruits!A617,'Wins by Year'!C:C,Recruits!D617)</f>
        <v>6</v>
      </c>
      <c r="M617" s="13">
        <f t="shared" si="19"/>
        <v>3.58</v>
      </c>
    </row>
    <row r="618" spans="1:13" ht="16.5" thickTop="1" thickBot="1">
      <c r="A618">
        <v>2010</v>
      </c>
      <c r="B618" s="2">
        <v>17</v>
      </c>
      <c r="C618" s="3"/>
      <c r="D618" s="4" t="s">
        <v>21</v>
      </c>
      <c r="E618" s="2">
        <v>29</v>
      </c>
      <c r="F618" s="2">
        <v>2</v>
      </c>
      <c r="G618" s="2">
        <v>6</v>
      </c>
      <c r="H618" s="2">
        <v>18</v>
      </c>
      <c r="I618" s="2">
        <f t="shared" si="18"/>
        <v>3</v>
      </c>
      <c r="J618" s="15">
        <v>3.24</v>
      </c>
      <c r="K618" s="2">
        <v>1575</v>
      </c>
      <c r="L618">
        <f>SUMIFS('Wins by Year'!E:E,'Wins by Year'!A:A,Recruits!A618,'Wins by Year'!C:C,Recruits!D618)</f>
        <v>7</v>
      </c>
      <c r="M618" s="13">
        <f t="shared" si="19"/>
        <v>3.3666666666666667</v>
      </c>
    </row>
    <row r="619" spans="1:13" ht="16.5" thickTop="1" thickBot="1">
      <c r="A619">
        <v>2010</v>
      </c>
      <c r="B619" s="2">
        <v>18</v>
      </c>
      <c r="C619" s="3"/>
      <c r="D619" s="4" t="s">
        <v>17</v>
      </c>
      <c r="E619" s="2">
        <v>24</v>
      </c>
      <c r="F619" s="2">
        <v>0</v>
      </c>
      <c r="G619" s="2">
        <v>9</v>
      </c>
      <c r="H619" s="2">
        <v>13</v>
      </c>
      <c r="I619" s="2">
        <f t="shared" si="18"/>
        <v>2</v>
      </c>
      <c r="J619" s="15">
        <v>3.29</v>
      </c>
      <c r="K619" s="2">
        <v>1572</v>
      </c>
      <c r="L619">
        <f>SUMIFS('Wins by Year'!E:E,'Wins by Year'!A:A,Recruits!A619,'Wins by Year'!C:C,Recruits!D619)</f>
        <v>9</v>
      </c>
      <c r="M619" s="13">
        <f t="shared" si="19"/>
        <v>3.1999999999999997</v>
      </c>
    </row>
    <row r="620" spans="1:13" ht="16.5" thickTop="1" thickBot="1">
      <c r="A620">
        <v>2010</v>
      </c>
      <c r="B620" s="2">
        <v>19</v>
      </c>
      <c r="C620" s="3"/>
      <c r="D620" s="4" t="s">
        <v>8</v>
      </c>
      <c r="E620" s="2">
        <v>26</v>
      </c>
      <c r="F620" s="2">
        <v>0</v>
      </c>
      <c r="G620" s="2">
        <v>8</v>
      </c>
      <c r="H620" s="2">
        <v>16</v>
      </c>
      <c r="I620" s="2">
        <f t="shared" si="18"/>
        <v>2</v>
      </c>
      <c r="J620" s="15">
        <v>3.15</v>
      </c>
      <c r="K620" s="2">
        <v>1554</v>
      </c>
      <c r="L620">
        <f>SUMIFS('Wins by Year'!E:E,'Wins by Year'!A:A,Recruits!A620,'Wins by Year'!C:C,Recruits!D620)</f>
        <v>4</v>
      </c>
      <c r="M620" s="13">
        <f t="shared" si="19"/>
        <v>2.9966666666666666</v>
      </c>
    </row>
    <row r="621" spans="1:13" ht="16.5" thickTop="1" thickBot="1">
      <c r="A621">
        <v>2010</v>
      </c>
      <c r="B621" s="2">
        <v>20</v>
      </c>
      <c r="C621" s="3"/>
      <c r="D621" s="4" t="s">
        <v>6</v>
      </c>
      <c r="E621" s="2">
        <v>24</v>
      </c>
      <c r="F621" s="2">
        <v>0</v>
      </c>
      <c r="G621" s="2">
        <v>9</v>
      </c>
      <c r="H621" s="2">
        <v>13</v>
      </c>
      <c r="I621" s="2">
        <f t="shared" si="18"/>
        <v>2</v>
      </c>
      <c r="J621" s="15">
        <v>3.21</v>
      </c>
      <c r="K621" s="2">
        <v>1551</v>
      </c>
      <c r="L621">
        <f>SUMIFS('Wins by Year'!E:E,'Wins by Year'!A:A,Recruits!A621,'Wins by Year'!C:C,Recruits!D621)</f>
        <v>6</v>
      </c>
      <c r="M621" s="13">
        <f t="shared" si="19"/>
        <v>3.3699999999999997</v>
      </c>
    </row>
    <row r="622" spans="1:13" ht="16.5" thickTop="1" thickBot="1">
      <c r="A622">
        <v>2010</v>
      </c>
      <c r="B622" s="2">
        <v>21</v>
      </c>
      <c r="C622" s="3"/>
      <c r="D622" s="4" t="s">
        <v>4</v>
      </c>
      <c r="E622" s="2">
        <v>27</v>
      </c>
      <c r="F622" s="2">
        <v>0</v>
      </c>
      <c r="G622" s="2">
        <v>6</v>
      </c>
      <c r="H622" s="2">
        <v>20</v>
      </c>
      <c r="I622" s="2">
        <f t="shared" si="18"/>
        <v>1</v>
      </c>
      <c r="J622" s="15">
        <v>3.19</v>
      </c>
      <c r="K622" s="2">
        <v>1479</v>
      </c>
      <c r="L622">
        <f>SUMIFS('Wins by Year'!E:E,'Wins by Year'!A:A,Recruits!A622,'Wins by Year'!C:C,Recruits!D622)</f>
        <v>7</v>
      </c>
      <c r="M622" s="13">
        <f t="shared" si="19"/>
        <v>3.4833333333333329</v>
      </c>
    </row>
    <row r="623" spans="1:13" ht="16.5" thickTop="1" thickBot="1">
      <c r="A623">
        <v>2010</v>
      </c>
      <c r="B623" s="2">
        <v>22</v>
      </c>
      <c r="C623" s="3"/>
      <c r="D623" s="4" t="s">
        <v>46</v>
      </c>
      <c r="E623" s="2">
        <v>23</v>
      </c>
      <c r="F623" s="2">
        <v>0</v>
      </c>
      <c r="G623" s="2">
        <v>7</v>
      </c>
      <c r="H623" s="2">
        <v>16</v>
      </c>
      <c r="I623" s="2">
        <f t="shared" si="18"/>
        <v>0</v>
      </c>
      <c r="J623" s="15">
        <v>3.3</v>
      </c>
      <c r="K623" s="2">
        <v>1446</v>
      </c>
      <c r="L623">
        <f>SUMIFS('Wins by Year'!E:E,'Wins by Year'!A:A,Recruits!A623,'Wins by Year'!C:C,Recruits!D623)</f>
        <v>10</v>
      </c>
      <c r="M623" s="13">
        <f t="shared" si="19"/>
        <v>2.9933333333333336</v>
      </c>
    </row>
    <row r="624" spans="1:13" ht="16.5" thickTop="1" thickBot="1">
      <c r="A624">
        <v>2010</v>
      </c>
      <c r="B624" s="2">
        <v>23</v>
      </c>
      <c r="C624" s="3"/>
      <c r="D624" s="4" t="s">
        <v>26</v>
      </c>
      <c r="E624" s="2">
        <v>22</v>
      </c>
      <c r="F624" s="2">
        <v>0</v>
      </c>
      <c r="G624" s="2">
        <v>8</v>
      </c>
      <c r="H624" s="2">
        <v>10</v>
      </c>
      <c r="I624" s="2">
        <f t="shared" si="18"/>
        <v>4</v>
      </c>
      <c r="J624" s="15">
        <v>3.09</v>
      </c>
      <c r="K624" s="2">
        <v>1407</v>
      </c>
      <c r="L624">
        <f>SUMIFS('Wins by Year'!E:E,'Wins by Year'!A:A,Recruits!A624,'Wins by Year'!C:C,Recruits!D624)</f>
        <v>10</v>
      </c>
      <c r="M624" s="13">
        <f t="shared" si="19"/>
        <v>3.1</v>
      </c>
    </row>
    <row r="625" spans="1:13" ht="16.5" thickTop="1" thickBot="1">
      <c r="A625">
        <v>2010</v>
      </c>
      <c r="B625" s="2">
        <v>24</v>
      </c>
      <c r="C625" s="3"/>
      <c r="D625" s="4" t="s">
        <v>43</v>
      </c>
      <c r="E625" s="2">
        <v>19</v>
      </c>
      <c r="F625" s="2">
        <v>0</v>
      </c>
      <c r="G625" s="2">
        <v>5</v>
      </c>
      <c r="H625" s="2">
        <v>14</v>
      </c>
      <c r="I625" s="2">
        <f t="shared" si="18"/>
        <v>0</v>
      </c>
      <c r="J625" s="15">
        <v>3.26</v>
      </c>
      <c r="K625" s="2">
        <v>1350</v>
      </c>
      <c r="L625">
        <f>SUMIFS('Wins by Year'!E:E,'Wins by Year'!A:A,Recruits!A625,'Wins by Year'!C:C,Recruits!D625)</f>
        <v>11</v>
      </c>
      <c r="M625" s="13">
        <f t="shared" si="19"/>
        <v>3.15</v>
      </c>
    </row>
    <row r="626" spans="1:13" ht="31.5" thickTop="1" thickBot="1">
      <c r="A626">
        <v>2010</v>
      </c>
      <c r="B626" s="2">
        <v>25</v>
      </c>
      <c r="C626" s="3"/>
      <c r="D626" s="4" t="s">
        <v>27</v>
      </c>
      <c r="E626" s="2">
        <v>23</v>
      </c>
      <c r="F626" s="2">
        <v>1</v>
      </c>
      <c r="G626" s="2">
        <v>5</v>
      </c>
      <c r="H626" s="2">
        <v>11</v>
      </c>
      <c r="I626" s="2">
        <f t="shared" si="18"/>
        <v>6</v>
      </c>
      <c r="J626" s="15">
        <v>3.04</v>
      </c>
      <c r="K626" s="2">
        <v>1342</v>
      </c>
      <c r="L626">
        <f>SUMIFS('Wins by Year'!E:E,'Wins by Year'!A:A,Recruits!A626,'Wins by Year'!C:C,Recruits!D626)</f>
        <v>9</v>
      </c>
      <c r="M626" s="13">
        <f t="shared" si="19"/>
        <v>3.14</v>
      </c>
    </row>
    <row r="627" spans="1:13" ht="16.5" thickTop="1" thickBot="1">
      <c r="A627">
        <v>2010</v>
      </c>
      <c r="B627" s="2">
        <v>26</v>
      </c>
      <c r="C627" s="3"/>
      <c r="D627" s="4" t="s">
        <v>3</v>
      </c>
      <c r="E627" s="2">
        <v>19</v>
      </c>
      <c r="F627" s="2">
        <v>0</v>
      </c>
      <c r="G627" s="2">
        <v>8</v>
      </c>
      <c r="H627" s="2">
        <v>9</v>
      </c>
      <c r="I627" s="2">
        <f t="shared" si="18"/>
        <v>2</v>
      </c>
      <c r="J627" s="15">
        <v>3.32</v>
      </c>
      <c r="K627" s="2">
        <v>1327</v>
      </c>
      <c r="L627">
        <f>SUMIFS('Wins by Year'!E:E,'Wins by Year'!A:A,Recruits!A627,'Wins by Year'!C:C,Recruits!D627)</f>
        <v>12</v>
      </c>
      <c r="M627" s="13">
        <f t="shared" si="19"/>
        <v>3.6433333333333331</v>
      </c>
    </row>
    <row r="628" spans="1:13" ht="16.5" thickTop="1" thickBot="1">
      <c r="A628">
        <v>2010</v>
      </c>
      <c r="B628" s="2">
        <v>27</v>
      </c>
      <c r="C628" s="3"/>
      <c r="D628" s="4" t="s">
        <v>19</v>
      </c>
      <c r="E628" s="2">
        <v>22</v>
      </c>
      <c r="F628" s="2">
        <v>0</v>
      </c>
      <c r="G628" s="2">
        <v>5</v>
      </c>
      <c r="H628" s="2">
        <v>15</v>
      </c>
      <c r="I628" s="2">
        <f t="shared" si="18"/>
        <v>2</v>
      </c>
      <c r="J628" s="15">
        <v>3.14</v>
      </c>
      <c r="K628" s="2">
        <v>1314</v>
      </c>
      <c r="L628">
        <f>SUMIFS('Wins by Year'!E:E,'Wins by Year'!A:A,Recruits!A628,'Wins by Year'!C:C,Recruits!D628)</f>
        <v>12</v>
      </c>
      <c r="M628" s="13">
        <f t="shared" si="19"/>
        <v>3.0400000000000005</v>
      </c>
    </row>
    <row r="629" spans="1:13" ht="16.5" thickTop="1" thickBot="1">
      <c r="A629">
        <v>2010</v>
      </c>
      <c r="B629" s="2">
        <v>28</v>
      </c>
      <c r="C629" s="3"/>
      <c r="D629" s="4" t="s">
        <v>38</v>
      </c>
      <c r="E629" s="2">
        <v>20</v>
      </c>
      <c r="F629" s="2">
        <v>0</v>
      </c>
      <c r="G629" s="2">
        <v>5</v>
      </c>
      <c r="H629" s="2">
        <v>13</v>
      </c>
      <c r="I629" s="2">
        <f t="shared" si="18"/>
        <v>2</v>
      </c>
      <c r="J629" s="15">
        <v>3.15</v>
      </c>
      <c r="K629" s="2">
        <v>1281</v>
      </c>
      <c r="L629">
        <f>SUMIFS('Wins by Year'!E:E,'Wins by Year'!A:A,Recruits!A629,'Wins by Year'!C:C,Recruits!D629)</f>
        <v>9</v>
      </c>
      <c r="M629" s="13">
        <f t="shared" si="19"/>
        <v>2.8499999999999996</v>
      </c>
    </row>
    <row r="630" spans="1:13" ht="16.5" thickTop="1" thickBot="1">
      <c r="A630">
        <v>2010</v>
      </c>
      <c r="B630" s="2">
        <v>29</v>
      </c>
      <c r="C630" s="3"/>
      <c r="D630" s="4" t="s">
        <v>37</v>
      </c>
      <c r="E630" s="2">
        <v>31</v>
      </c>
      <c r="F630" s="2">
        <v>0</v>
      </c>
      <c r="G630" s="2">
        <v>5</v>
      </c>
      <c r="H630" s="2">
        <v>24</v>
      </c>
      <c r="I630" s="2">
        <f t="shared" si="18"/>
        <v>2</v>
      </c>
      <c r="J630" s="15">
        <v>3.1</v>
      </c>
      <c r="K630" s="2">
        <v>1214</v>
      </c>
      <c r="L630">
        <f>SUMIFS('Wins by Year'!E:E,'Wins by Year'!A:A,Recruits!A630,'Wins by Year'!C:C,Recruits!D630)</f>
        <v>7</v>
      </c>
      <c r="M630" s="13">
        <f t="shared" si="19"/>
        <v>2.97</v>
      </c>
    </row>
    <row r="631" spans="1:13" ht="31.5" thickTop="1" thickBot="1">
      <c r="A631">
        <v>2010</v>
      </c>
      <c r="B631" s="2">
        <v>30</v>
      </c>
      <c r="C631" s="3"/>
      <c r="D631" s="4" t="s">
        <v>24</v>
      </c>
      <c r="E631" s="2">
        <v>21</v>
      </c>
      <c r="F631" s="2">
        <v>0</v>
      </c>
      <c r="G631" s="2">
        <v>4</v>
      </c>
      <c r="H631" s="2">
        <v>16</v>
      </c>
      <c r="I631" s="2">
        <f t="shared" si="18"/>
        <v>1</v>
      </c>
      <c r="J631" s="15">
        <v>3.14</v>
      </c>
      <c r="K631" s="2">
        <v>1195</v>
      </c>
      <c r="L631">
        <f>SUMIFS('Wins by Year'!E:E,'Wins by Year'!A:A,Recruits!A631,'Wins by Year'!C:C,Recruits!D631)</f>
        <v>8</v>
      </c>
      <c r="M631" s="13">
        <f t="shared" si="19"/>
        <v>3.2033333333333331</v>
      </c>
    </row>
    <row r="632" spans="1:13" ht="31.5" thickTop="1" thickBot="1">
      <c r="A632">
        <v>2010</v>
      </c>
      <c r="B632" s="2">
        <v>31</v>
      </c>
      <c r="C632" s="3"/>
      <c r="D632" s="4" t="s">
        <v>18</v>
      </c>
      <c r="E632" s="2">
        <v>22</v>
      </c>
      <c r="F632" s="2">
        <v>1</v>
      </c>
      <c r="G632" s="2">
        <v>4</v>
      </c>
      <c r="H632" s="2">
        <v>12</v>
      </c>
      <c r="I632" s="2">
        <f t="shared" si="18"/>
        <v>5</v>
      </c>
      <c r="J632" s="15">
        <v>3.05</v>
      </c>
      <c r="K632" s="2">
        <v>1193</v>
      </c>
      <c r="L632">
        <f>SUMIFS('Wins by Year'!E:E,'Wins by Year'!A:A,Recruits!A632,'Wins by Year'!C:C,Recruits!D632)</f>
        <v>11</v>
      </c>
      <c r="M632" s="13">
        <f t="shared" si="19"/>
        <v>3.0199999999999996</v>
      </c>
    </row>
    <row r="633" spans="1:13" ht="31.5" thickTop="1" thickBot="1">
      <c r="A633">
        <v>2010</v>
      </c>
      <c r="B633" s="2">
        <v>32</v>
      </c>
      <c r="C633" s="3"/>
      <c r="D633" s="4" t="s">
        <v>48</v>
      </c>
      <c r="E633" s="2">
        <v>27</v>
      </c>
      <c r="F633" s="2">
        <v>0</v>
      </c>
      <c r="G633" s="2">
        <v>5</v>
      </c>
      <c r="H633" s="2">
        <v>22</v>
      </c>
      <c r="I633" s="2">
        <f t="shared" si="18"/>
        <v>0</v>
      </c>
      <c r="J633" s="15">
        <v>3.19</v>
      </c>
      <c r="K633" s="2">
        <v>1170</v>
      </c>
      <c r="L633">
        <f>SUMIFS('Wins by Year'!E:E,'Wins by Year'!A:A,Recruits!A633,'Wins by Year'!C:C,Recruits!D633)</f>
        <v>11</v>
      </c>
      <c r="M633" s="13">
        <f t="shared" si="19"/>
        <v>2.9866666666666668</v>
      </c>
    </row>
    <row r="634" spans="1:13" ht="16.5" thickTop="1" thickBot="1">
      <c r="A634">
        <v>2010</v>
      </c>
      <c r="B634" s="2">
        <v>33</v>
      </c>
      <c r="C634" s="3"/>
      <c r="D634" s="4" t="s">
        <v>34</v>
      </c>
      <c r="E634" s="2">
        <v>23</v>
      </c>
      <c r="F634" s="2">
        <v>0</v>
      </c>
      <c r="G634" s="2">
        <v>4</v>
      </c>
      <c r="H634" s="2">
        <v>17</v>
      </c>
      <c r="I634" s="2">
        <f t="shared" si="18"/>
        <v>2</v>
      </c>
      <c r="J634" s="15">
        <v>3.09</v>
      </c>
      <c r="K634" s="2">
        <v>1156</v>
      </c>
      <c r="L634">
        <f>SUMIFS('Wins by Year'!E:E,'Wins by Year'!A:A,Recruits!A634,'Wins by Year'!C:C,Recruits!D634)</f>
        <v>10</v>
      </c>
      <c r="M634" s="13">
        <f t="shared" si="19"/>
        <v>2.7933333333333334</v>
      </c>
    </row>
    <row r="635" spans="1:13" ht="16.5" thickTop="1" thickBot="1">
      <c r="A635">
        <v>2010</v>
      </c>
      <c r="B635" s="2">
        <v>34</v>
      </c>
      <c r="C635" s="3"/>
      <c r="D635" s="4" t="s">
        <v>31</v>
      </c>
      <c r="E635" s="2">
        <v>24</v>
      </c>
      <c r="F635" s="2">
        <v>0</v>
      </c>
      <c r="G635" s="2">
        <v>4</v>
      </c>
      <c r="H635" s="2">
        <v>19</v>
      </c>
      <c r="I635" s="2">
        <f t="shared" si="18"/>
        <v>1</v>
      </c>
      <c r="J635" s="15">
        <v>3.13</v>
      </c>
      <c r="K635" s="2">
        <v>1144</v>
      </c>
      <c r="L635">
        <f>SUMIFS('Wins by Year'!E:E,'Wins by Year'!A:A,Recruits!A635,'Wins by Year'!C:C,Recruits!D635)</f>
        <v>8</v>
      </c>
      <c r="M635" s="13">
        <f t="shared" si="19"/>
        <v>3.08</v>
      </c>
    </row>
    <row r="636" spans="1:13" ht="46.5" thickTop="1" thickBot="1">
      <c r="A636">
        <v>2010</v>
      </c>
      <c r="B636" s="2">
        <v>35</v>
      </c>
      <c r="C636" s="3"/>
      <c r="D636" s="4" t="s">
        <v>44</v>
      </c>
      <c r="E636" s="2">
        <v>19</v>
      </c>
      <c r="F636" s="2">
        <v>1</v>
      </c>
      <c r="G636" s="2">
        <v>4</v>
      </c>
      <c r="H636" s="2">
        <v>9</v>
      </c>
      <c r="I636" s="2">
        <f t="shared" si="18"/>
        <v>5</v>
      </c>
      <c r="J636" s="15">
        <v>3.05</v>
      </c>
      <c r="K636" s="2">
        <v>1092</v>
      </c>
      <c r="L636">
        <f>SUMIFS('Wins by Year'!E:E,'Wins by Year'!A:A,Recruits!A636,'Wins by Year'!C:C,Recruits!D636)</f>
        <v>9</v>
      </c>
      <c r="M636" s="13">
        <f t="shared" si="19"/>
        <v>2.8666666666666667</v>
      </c>
    </row>
    <row r="637" spans="1:13" ht="16.5" thickTop="1" thickBot="1">
      <c r="A637">
        <v>2010</v>
      </c>
      <c r="B637" s="2">
        <v>36</v>
      </c>
      <c r="C637" s="3"/>
      <c r="D637" s="4" t="s">
        <v>30</v>
      </c>
      <c r="E637" s="2">
        <v>26</v>
      </c>
      <c r="F637" s="2">
        <v>0</v>
      </c>
      <c r="G637" s="2">
        <v>5</v>
      </c>
      <c r="H637" s="2">
        <v>17</v>
      </c>
      <c r="I637" s="2">
        <f t="shared" si="18"/>
        <v>4</v>
      </c>
      <c r="J637" s="15">
        <v>3.04</v>
      </c>
      <c r="K637" s="2">
        <v>1083</v>
      </c>
      <c r="L637">
        <f>SUMIFS('Wins by Year'!E:E,'Wins by Year'!A:A,Recruits!A637,'Wins by Year'!C:C,Recruits!D637)</f>
        <v>6</v>
      </c>
      <c r="M637" s="13">
        <f t="shared" si="19"/>
        <v>3.0100000000000002</v>
      </c>
    </row>
    <row r="638" spans="1:13" ht="16.5" thickTop="1" thickBot="1">
      <c r="A638">
        <v>2010</v>
      </c>
      <c r="B638" s="2">
        <v>37</v>
      </c>
      <c r="C638" s="3"/>
      <c r="D638" s="4" t="s">
        <v>39</v>
      </c>
      <c r="E638" s="2">
        <v>21</v>
      </c>
      <c r="F638" s="2">
        <v>0</v>
      </c>
      <c r="G638" s="2">
        <v>4</v>
      </c>
      <c r="H638" s="2">
        <v>15</v>
      </c>
      <c r="I638" s="2">
        <f t="shared" si="18"/>
        <v>2</v>
      </c>
      <c r="J638" s="15">
        <v>3.1</v>
      </c>
      <c r="K638" s="2">
        <v>1058</v>
      </c>
      <c r="L638">
        <f>SUMIFS('Wins by Year'!E:E,'Wins by Year'!A:A,Recruits!A638,'Wins by Year'!C:C,Recruits!D638)</f>
        <v>9</v>
      </c>
      <c r="M638" s="13">
        <f t="shared" si="19"/>
        <v>3.1199999999999997</v>
      </c>
    </row>
    <row r="639" spans="1:13" ht="16.5" thickTop="1" thickBot="1">
      <c r="A639">
        <v>2010</v>
      </c>
      <c r="B639" s="2">
        <v>38</v>
      </c>
      <c r="C639" s="3"/>
      <c r="D639" s="4" t="s">
        <v>45</v>
      </c>
      <c r="E639" s="2">
        <v>24</v>
      </c>
      <c r="F639" s="2">
        <v>0</v>
      </c>
      <c r="G639" s="2">
        <v>4</v>
      </c>
      <c r="H639" s="2">
        <v>17</v>
      </c>
      <c r="I639" s="2">
        <f t="shared" si="18"/>
        <v>3</v>
      </c>
      <c r="J639" s="15">
        <v>3.04</v>
      </c>
      <c r="K639" s="2">
        <v>1036</v>
      </c>
      <c r="L639">
        <f>SUMIFS('Wins by Year'!E:E,'Wins by Year'!A:A,Recruits!A639,'Wins by Year'!C:C,Recruits!D639)</f>
        <v>7</v>
      </c>
      <c r="M639" s="13">
        <f t="shared" si="19"/>
        <v>2.9433333333333334</v>
      </c>
    </row>
    <row r="640" spans="1:13" ht="31.5" thickTop="1" thickBot="1">
      <c r="A640">
        <v>2010</v>
      </c>
      <c r="B640" s="2">
        <v>38</v>
      </c>
      <c r="C640" s="3"/>
      <c r="D640" s="4" t="s">
        <v>65</v>
      </c>
      <c r="E640" s="2">
        <v>21</v>
      </c>
      <c r="F640" s="2">
        <v>0</v>
      </c>
      <c r="G640" s="2">
        <v>0</v>
      </c>
      <c r="H640" s="2">
        <v>6</v>
      </c>
      <c r="I640" s="2">
        <f t="shared" si="18"/>
        <v>15</v>
      </c>
      <c r="J640" s="15">
        <v>2.29</v>
      </c>
      <c r="K640" s="2">
        <v>1036</v>
      </c>
      <c r="L640">
        <f>SUMIFS('Wins by Year'!E:E,'Wins by Year'!A:A,Recruits!A640,'Wins by Year'!C:C,Recruits!D640)</f>
        <v>6</v>
      </c>
      <c r="M640" s="13">
        <f t="shared" si="19"/>
        <v>2.14</v>
      </c>
    </row>
    <row r="641" spans="1:13" ht="31.5" thickTop="1" thickBot="1">
      <c r="A641">
        <v>2010</v>
      </c>
      <c r="B641" s="2">
        <v>40</v>
      </c>
      <c r="C641" s="3"/>
      <c r="D641" s="4" t="s">
        <v>25</v>
      </c>
      <c r="E641" s="2">
        <v>26</v>
      </c>
      <c r="F641" s="2">
        <v>0</v>
      </c>
      <c r="G641" s="2">
        <v>5</v>
      </c>
      <c r="H641" s="2">
        <v>14</v>
      </c>
      <c r="I641" s="2">
        <f t="shared" si="18"/>
        <v>7</v>
      </c>
      <c r="J641" s="15">
        <v>2.92</v>
      </c>
      <c r="K641" s="2">
        <v>1032</v>
      </c>
      <c r="L641">
        <f>SUMIFS('Wins by Year'!E:E,'Wins by Year'!A:A,Recruits!A641,'Wins by Year'!C:C,Recruits!D641)</f>
        <v>9</v>
      </c>
      <c r="M641" s="13">
        <f t="shared" si="19"/>
        <v>2.8766666666666669</v>
      </c>
    </row>
    <row r="642" spans="1:13" ht="16.5" thickTop="1" thickBot="1">
      <c r="A642">
        <v>2010</v>
      </c>
      <c r="B642" s="2">
        <v>41</v>
      </c>
      <c r="C642" s="3"/>
      <c r="D642" s="4" t="s">
        <v>56</v>
      </c>
      <c r="E642" s="2">
        <v>24</v>
      </c>
      <c r="F642" s="2">
        <v>0</v>
      </c>
      <c r="G642" s="2">
        <v>4</v>
      </c>
      <c r="H642" s="2">
        <v>18</v>
      </c>
      <c r="I642" s="2">
        <f t="shared" si="18"/>
        <v>2</v>
      </c>
      <c r="J642" s="15">
        <v>3.08</v>
      </c>
      <c r="K642" s="2">
        <v>1025</v>
      </c>
      <c r="L642">
        <f>SUMIFS('Wins by Year'!E:E,'Wins by Year'!A:A,Recruits!A642,'Wins by Year'!C:C,Recruits!D642)</f>
        <v>7</v>
      </c>
      <c r="M642" s="13">
        <f t="shared" si="19"/>
        <v>2.7133333333333334</v>
      </c>
    </row>
    <row r="643" spans="1:13" ht="16.5" thickTop="1" thickBot="1">
      <c r="A643">
        <v>2010</v>
      </c>
      <c r="B643" s="2">
        <v>42</v>
      </c>
      <c r="C643" s="3"/>
      <c r="D643" s="2" t="s">
        <v>95</v>
      </c>
      <c r="E643" s="2">
        <v>35</v>
      </c>
      <c r="F643" s="2">
        <v>0</v>
      </c>
      <c r="G643" s="2">
        <v>0</v>
      </c>
      <c r="H643" s="2">
        <v>4</v>
      </c>
      <c r="I643" s="2">
        <f t="shared" ref="I643:I706" si="20">E643-F643-G643-H643</f>
        <v>31</v>
      </c>
      <c r="J643" s="15">
        <v>2.06</v>
      </c>
      <c r="K643" s="2">
        <v>997</v>
      </c>
      <c r="L643">
        <f>SUMIFS('Wins by Year'!E:E,'Wins by Year'!A:A,Recruits!A643,'Wins by Year'!C:C,Recruits!D643)</f>
        <v>9</v>
      </c>
      <c r="M643" s="13">
        <f t="shared" ref="M643:M706" si="21">(SUMIFS(J:J,A:A,A643,D:D,D643)+SUMIFS(J:J,A:A,(A643-1),D:D,D643)+SUMIFS(J:J,A:A,(A643-2),D:D,D643))/3</f>
        <v>1.9266666666666667</v>
      </c>
    </row>
    <row r="644" spans="1:13" ht="31.5" thickTop="1" thickBot="1">
      <c r="A644">
        <v>2010</v>
      </c>
      <c r="B644" s="2">
        <v>42</v>
      </c>
      <c r="C644" s="3"/>
      <c r="D644" s="4" t="s">
        <v>50</v>
      </c>
      <c r="E644" s="2">
        <v>27</v>
      </c>
      <c r="F644" s="2">
        <v>0</v>
      </c>
      <c r="G644" s="2">
        <v>3</v>
      </c>
      <c r="H644" s="2">
        <v>15</v>
      </c>
      <c r="I644" s="2">
        <f t="shared" si="20"/>
        <v>9</v>
      </c>
      <c r="J644" s="15">
        <v>2.78</v>
      </c>
      <c r="K644" s="2">
        <v>997</v>
      </c>
      <c r="L644">
        <f>SUMIFS('Wins by Year'!E:E,'Wins by Year'!A:A,Recruits!A644,'Wins by Year'!C:C,Recruits!D644)</f>
        <v>7</v>
      </c>
      <c r="M644" s="13">
        <f t="shared" si="21"/>
        <v>2.7133333333333334</v>
      </c>
    </row>
    <row r="645" spans="1:13" ht="16.5" thickTop="1" thickBot="1">
      <c r="A645">
        <v>2010</v>
      </c>
      <c r="B645" s="2">
        <v>44</v>
      </c>
      <c r="C645" s="3"/>
      <c r="D645" s="4" t="s">
        <v>47</v>
      </c>
      <c r="E645" s="2">
        <v>28</v>
      </c>
      <c r="F645" s="2">
        <v>0</v>
      </c>
      <c r="G645" s="2">
        <v>5</v>
      </c>
      <c r="H645" s="2">
        <v>17</v>
      </c>
      <c r="I645" s="2">
        <f t="shared" si="20"/>
        <v>6</v>
      </c>
      <c r="J645" s="15">
        <v>2.89</v>
      </c>
      <c r="K645" s="2">
        <v>986</v>
      </c>
      <c r="L645">
        <f>SUMIFS('Wins by Year'!E:E,'Wins by Year'!A:A,Recruits!A645,'Wins by Year'!C:C,Recruits!D645)</f>
        <v>8</v>
      </c>
      <c r="M645" s="13">
        <f t="shared" si="21"/>
        <v>2.9633333333333334</v>
      </c>
    </row>
    <row r="646" spans="1:13" ht="16.5" thickTop="1" thickBot="1">
      <c r="A646">
        <v>2010</v>
      </c>
      <c r="B646" s="2">
        <v>45</v>
      </c>
      <c r="C646" s="3"/>
      <c r="D646" s="4" t="s">
        <v>42</v>
      </c>
      <c r="E646" s="2">
        <v>22</v>
      </c>
      <c r="F646" s="2">
        <v>0</v>
      </c>
      <c r="G646" s="2">
        <v>4</v>
      </c>
      <c r="H646" s="2">
        <v>13</v>
      </c>
      <c r="I646" s="2">
        <f t="shared" si="20"/>
        <v>5</v>
      </c>
      <c r="J646" s="15">
        <v>2.95</v>
      </c>
      <c r="K646" s="2">
        <v>977</v>
      </c>
      <c r="L646">
        <f>SUMIFS('Wins by Year'!E:E,'Wins by Year'!A:A,Recruits!A646,'Wins by Year'!C:C,Recruits!D646)</f>
        <v>8</v>
      </c>
      <c r="M646" s="13">
        <f t="shared" si="21"/>
        <v>2.64</v>
      </c>
    </row>
    <row r="647" spans="1:13" ht="16.5" thickTop="1" thickBot="1">
      <c r="A647">
        <v>2010</v>
      </c>
      <c r="B647" s="2">
        <v>46</v>
      </c>
      <c r="C647" s="3"/>
      <c r="D647" s="4" t="s">
        <v>69</v>
      </c>
      <c r="E647" s="2">
        <v>19</v>
      </c>
      <c r="F647" s="2">
        <v>0</v>
      </c>
      <c r="G647" s="2">
        <v>5</v>
      </c>
      <c r="H647" s="2">
        <v>12</v>
      </c>
      <c r="I647" s="2">
        <f t="shared" si="20"/>
        <v>2</v>
      </c>
      <c r="J647" s="15">
        <v>3.16</v>
      </c>
      <c r="K647" s="2">
        <v>950</v>
      </c>
      <c r="L647">
        <f>SUMIFS('Wins by Year'!E:E,'Wins by Year'!A:A,Recruits!A647,'Wins by Year'!C:C,Recruits!D647)</f>
        <v>6</v>
      </c>
      <c r="M647" s="13">
        <f t="shared" si="21"/>
        <v>2.9033333333333338</v>
      </c>
    </row>
    <row r="648" spans="1:13" ht="16.5" thickTop="1" thickBot="1">
      <c r="A648">
        <v>2010</v>
      </c>
      <c r="B648" s="2">
        <v>47</v>
      </c>
      <c r="C648" s="3"/>
      <c r="D648" s="4" t="s">
        <v>40</v>
      </c>
      <c r="E648" s="2">
        <v>20</v>
      </c>
      <c r="F648" s="2">
        <v>0</v>
      </c>
      <c r="G648" s="2">
        <v>4</v>
      </c>
      <c r="H648" s="2">
        <v>12</v>
      </c>
      <c r="I648" s="2">
        <f t="shared" si="20"/>
        <v>4</v>
      </c>
      <c r="J648" s="15">
        <v>2.8</v>
      </c>
      <c r="K648" s="2">
        <v>924</v>
      </c>
      <c r="L648">
        <f>SUMIFS('Wins by Year'!E:E,'Wins by Year'!A:A,Recruits!A648,'Wins by Year'!C:C,Recruits!D648)</f>
        <v>5</v>
      </c>
      <c r="M648" s="13">
        <f t="shared" si="21"/>
        <v>2.7166666666666668</v>
      </c>
    </row>
    <row r="649" spans="1:13" ht="16.5" thickTop="1" thickBot="1">
      <c r="A649">
        <v>2010</v>
      </c>
      <c r="B649" s="2">
        <v>48</v>
      </c>
      <c r="C649" s="3"/>
      <c r="D649" s="4" t="s">
        <v>41</v>
      </c>
      <c r="E649" s="2">
        <v>27</v>
      </c>
      <c r="F649" s="2">
        <v>0</v>
      </c>
      <c r="G649" s="2">
        <v>2</v>
      </c>
      <c r="H649" s="2">
        <v>18</v>
      </c>
      <c r="I649" s="2">
        <f t="shared" si="20"/>
        <v>7</v>
      </c>
      <c r="J649" s="15">
        <v>2.81</v>
      </c>
      <c r="K649" s="2">
        <v>835</v>
      </c>
      <c r="L649">
        <f>SUMIFS('Wins by Year'!E:E,'Wins by Year'!A:A,Recruits!A649,'Wins by Year'!C:C,Recruits!D649)</f>
        <v>5</v>
      </c>
      <c r="M649" s="13">
        <f t="shared" si="21"/>
        <v>1.7766666666666666</v>
      </c>
    </row>
    <row r="650" spans="1:13" ht="16.5" thickTop="1" thickBot="1">
      <c r="A650">
        <v>2010</v>
      </c>
      <c r="B650" s="2">
        <v>49</v>
      </c>
      <c r="C650" s="3"/>
      <c r="D650" s="4" t="s">
        <v>20</v>
      </c>
      <c r="E650" s="2">
        <v>18</v>
      </c>
      <c r="F650" s="2">
        <v>0</v>
      </c>
      <c r="G650" s="2">
        <v>2</v>
      </c>
      <c r="H650" s="2">
        <v>16</v>
      </c>
      <c r="I650" s="2">
        <f t="shared" si="20"/>
        <v>0</v>
      </c>
      <c r="J650" s="15">
        <v>3.11</v>
      </c>
      <c r="K650" s="2">
        <v>823</v>
      </c>
      <c r="L650">
        <f>SUMIFS('Wins by Year'!E:E,'Wins by Year'!A:A,Recruits!A650,'Wins by Year'!C:C,Recruits!D650)</f>
        <v>13</v>
      </c>
      <c r="M650" s="13">
        <f t="shared" si="21"/>
        <v>1.99</v>
      </c>
    </row>
    <row r="651" spans="1:13" ht="31.5" thickTop="1" thickBot="1">
      <c r="A651">
        <v>2010</v>
      </c>
      <c r="B651" s="2">
        <v>50</v>
      </c>
      <c r="C651" s="3"/>
      <c r="D651" s="4" t="s">
        <v>82</v>
      </c>
      <c r="E651" s="2">
        <v>21</v>
      </c>
      <c r="F651" s="2">
        <v>0</v>
      </c>
      <c r="G651" s="2">
        <v>2</v>
      </c>
      <c r="H651" s="2">
        <v>14</v>
      </c>
      <c r="I651" s="2">
        <f t="shared" si="20"/>
        <v>5</v>
      </c>
      <c r="J651" s="15">
        <v>2.86</v>
      </c>
      <c r="K651" s="2">
        <v>815</v>
      </c>
      <c r="L651">
        <f>SUMIFS('Wins by Year'!E:E,'Wins by Year'!A:A,Recruits!A651,'Wins by Year'!C:C,Recruits!D651)</f>
        <v>7</v>
      </c>
      <c r="M651" s="13">
        <f t="shared" si="21"/>
        <v>2.7099999999999995</v>
      </c>
    </row>
    <row r="652" spans="1:13" ht="16.5" thickTop="1" thickBot="1">
      <c r="A652">
        <v>2010</v>
      </c>
      <c r="B652" s="2">
        <v>51</v>
      </c>
      <c r="C652" s="3"/>
      <c r="D652" s="4" t="s">
        <v>36</v>
      </c>
      <c r="E652" s="2">
        <v>27</v>
      </c>
      <c r="F652" s="2">
        <v>0</v>
      </c>
      <c r="G652" s="2">
        <v>3</v>
      </c>
      <c r="H652" s="2">
        <v>17</v>
      </c>
      <c r="I652" s="2">
        <f t="shared" si="20"/>
        <v>7</v>
      </c>
      <c r="J652" s="15">
        <v>2.85</v>
      </c>
      <c r="K652" s="2">
        <v>778</v>
      </c>
      <c r="L652">
        <f>SUMIFS('Wins by Year'!E:E,'Wins by Year'!A:A,Recruits!A652,'Wins by Year'!C:C,Recruits!D652)</f>
        <v>7</v>
      </c>
      <c r="M652" s="13">
        <f t="shared" si="21"/>
        <v>2.3699999999999997</v>
      </c>
    </row>
    <row r="653" spans="1:13" ht="16.5" thickTop="1" thickBot="1">
      <c r="A653">
        <v>2010</v>
      </c>
      <c r="B653" s="2">
        <v>52</v>
      </c>
      <c r="C653" s="3"/>
      <c r="D653" s="4" t="s">
        <v>32</v>
      </c>
      <c r="E653" s="2">
        <v>25</v>
      </c>
      <c r="F653" s="2">
        <v>0</v>
      </c>
      <c r="G653" s="2">
        <v>3</v>
      </c>
      <c r="H653" s="2">
        <v>18</v>
      </c>
      <c r="I653" s="2">
        <f t="shared" si="20"/>
        <v>4</v>
      </c>
      <c r="J653" s="15">
        <v>2.96</v>
      </c>
      <c r="K653" s="2">
        <v>766</v>
      </c>
      <c r="L653">
        <f>SUMIFS('Wins by Year'!E:E,'Wins by Year'!A:A,Recruits!A653,'Wins by Year'!C:C,Recruits!D653)</f>
        <v>10</v>
      </c>
      <c r="M653" s="13">
        <f t="shared" si="21"/>
        <v>3.0333333333333332</v>
      </c>
    </row>
    <row r="654" spans="1:13" ht="16.5" thickTop="1" thickBot="1">
      <c r="A654">
        <v>2010</v>
      </c>
      <c r="B654" s="2">
        <v>53</v>
      </c>
      <c r="C654" s="3"/>
      <c r="D654" s="4" t="s">
        <v>29</v>
      </c>
      <c r="E654" s="2">
        <v>27</v>
      </c>
      <c r="F654" s="2">
        <v>0</v>
      </c>
      <c r="G654" s="2">
        <v>1</v>
      </c>
      <c r="H654" s="2">
        <v>18</v>
      </c>
      <c r="I654" s="2">
        <f t="shared" si="20"/>
        <v>8</v>
      </c>
      <c r="J654" s="15">
        <v>2.74</v>
      </c>
      <c r="K654" s="2">
        <v>742</v>
      </c>
      <c r="L654">
        <f>SUMIFS('Wins by Year'!E:E,'Wins by Year'!A:A,Recruits!A654,'Wins by Year'!C:C,Recruits!D654)</f>
        <v>6</v>
      </c>
      <c r="M654" s="13">
        <f t="shared" si="21"/>
        <v>2.6166666666666667</v>
      </c>
    </row>
    <row r="655" spans="1:13" ht="16.5" thickTop="1" thickBot="1">
      <c r="A655">
        <v>2010</v>
      </c>
      <c r="B655" s="2">
        <v>54</v>
      </c>
      <c r="C655" s="3"/>
      <c r="D655" s="4" t="s">
        <v>51</v>
      </c>
      <c r="E655" s="2">
        <v>26</v>
      </c>
      <c r="F655" s="2">
        <v>0</v>
      </c>
      <c r="G655" s="2">
        <v>2</v>
      </c>
      <c r="H655" s="2">
        <v>18</v>
      </c>
      <c r="I655" s="2">
        <f t="shared" si="20"/>
        <v>6</v>
      </c>
      <c r="J655" s="15">
        <v>2.85</v>
      </c>
      <c r="K655" s="2">
        <v>702</v>
      </c>
      <c r="L655">
        <f>SUMIFS('Wins by Year'!E:E,'Wins by Year'!A:A,Recruits!A655,'Wins by Year'!C:C,Recruits!D655)</f>
        <v>3</v>
      </c>
      <c r="M655" s="13">
        <f t="shared" si="21"/>
        <v>2.99</v>
      </c>
    </row>
    <row r="656" spans="1:13" ht="16.5" thickTop="1" thickBot="1">
      <c r="A656">
        <v>2010</v>
      </c>
      <c r="B656" s="2">
        <v>55</v>
      </c>
      <c r="C656" s="3"/>
      <c r="D656" s="4" t="s">
        <v>78</v>
      </c>
      <c r="E656" s="2">
        <v>20</v>
      </c>
      <c r="F656" s="2">
        <v>0</v>
      </c>
      <c r="G656" s="2">
        <v>1</v>
      </c>
      <c r="H656" s="2">
        <v>14</v>
      </c>
      <c r="I656" s="2">
        <f t="shared" si="20"/>
        <v>5</v>
      </c>
      <c r="J656" s="15">
        <v>2.8</v>
      </c>
      <c r="K656" s="2">
        <v>630</v>
      </c>
      <c r="L656">
        <f>SUMIFS('Wins by Year'!E:E,'Wins by Year'!A:A,Recruits!A656,'Wins by Year'!C:C,Recruits!D656)</f>
        <v>8</v>
      </c>
      <c r="M656" s="13">
        <f t="shared" si="21"/>
        <v>2.5133333333333332</v>
      </c>
    </row>
    <row r="657" spans="1:13" ht="31.5" thickTop="1" thickBot="1">
      <c r="A657">
        <v>2010</v>
      </c>
      <c r="B657" s="2">
        <v>56</v>
      </c>
      <c r="C657" s="3"/>
      <c r="D657" s="4" t="s">
        <v>80</v>
      </c>
      <c r="E657" s="2">
        <v>29</v>
      </c>
      <c r="F657" s="2">
        <v>0</v>
      </c>
      <c r="G657" s="2">
        <v>2</v>
      </c>
      <c r="H657" s="2">
        <v>21</v>
      </c>
      <c r="I657" s="2">
        <f t="shared" si="20"/>
        <v>6</v>
      </c>
      <c r="J657" s="15">
        <v>2.79</v>
      </c>
      <c r="K657" s="2">
        <v>629</v>
      </c>
      <c r="L657">
        <f>SUMIFS('Wins by Year'!E:E,'Wins by Year'!A:A,Recruits!A657,'Wins by Year'!C:C,Recruits!D657)</f>
        <v>8</v>
      </c>
      <c r="M657" s="13">
        <f t="shared" si="21"/>
        <v>2.7666666666666662</v>
      </c>
    </row>
    <row r="658" spans="1:13" ht="16.5" thickTop="1" thickBot="1">
      <c r="A658">
        <v>2010</v>
      </c>
      <c r="B658" s="2">
        <v>57</v>
      </c>
      <c r="C658" s="3"/>
      <c r="D658" s="4" t="s">
        <v>74</v>
      </c>
      <c r="E658" s="2">
        <v>24</v>
      </c>
      <c r="F658" s="2">
        <v>0</v>
      </c>
      <c r="G658" s="2">
        <v>1</v>
      </c>
      <c r="H658" s="2">
        <v>13</v>
      </c>
      <c r="I658" s="2">
        <f t="shared" si="20"/>
        <v>10</v>
      </c>
      <c r="J658" s="15">
        <v>2.63</v>
      </c>
      <c r="K658" s="2">
        <v>564</v>
      </c>
      <c r="L658">
        <f>SUMIFS('Wins by Year'!E:E,'Wins by Year'!A:A,Recruits!A658,'Wins by Year'!C:C,Recruits!D658)</f>
        <v>4</v>
      </c>
      <c r="M658" s="13">
        <f t="shared" si="21"/>
        <v>2.5133333333333332</v>
      </c>
    </row>
    <row r="659" spans="1:13" ht="16.5" thickTop="1" thickBot="1">
      <c r="A659">
        <v>2010</v>
      </c>
      <c r="B659" s="2">
        <v>58</v>
      </c>
      <c r="C659" s="3"/>
      <c r="D659" s="4" t="s">
        <v>85</v>
      </c>
      <c r="E659" s="2">
        <v>19</v>
      </c>
      <c r="F659" s="2">
        <v>0</v>
      </c>
      <c r="G659" s="2">
        <v>2</v>
      </c>
      <c r="H659" s="2">
        <v>12</v>
      </c>
      <c r="I659" s="2">
        <f t="shared" si="20"/>
        <v>5</v>
      </c>
      <c r="J659" s="15">
        <v>2.74</v>
      </c>
      <c r="K659" s="2">
        <v>555</v>
      </c>
      <c r="L659">
        <f>SUMIFS('Wins by Year'!E:E,'Wins by Year'!A:A,Recruits!A659,'Wins by Year'!C:C,Recruits!D659)</f>
        <v>3</v>
      </c>
      <c r="M659" s="13">
        <f t="shared" si="21"/>
        <v>2.9333333333333336</v>
      </c>
    </row>
    <row r="660" spans="1:13" ht="16.5" thickTop="1" thickBot="1">
      <c r="A660">
        <v>2010</v>
      </c>
      <c r="B660" s="2">
        <v>59</v>
      </c>
      <c r="C660" s="3"/>
      <c r="D660" s="4" t="s">
        <v>55</v>
      </c>
      <c r="E660" s="2">
        <v>23</v>
      </c>
      <c r="F660" s="2">
        <v>0</v>
      </c>
      <c r="G660" s="2">
        <v>2</v>
      </c>
      <c r="H660" s="2">
        <v>12</v>
      </c>
      <c r="I660" s="2">
        <f t="shared" si="20"/>
        <v>9</v>
      </c>
      <c r="J660" s="15">
        <v>2.61</v>
      </c>
      <c r="K660" s="2">
        <v>515</v>
      </c>
      <c r="L660">
        <f>SUMIFS('Wins by Year'!E:E,'Wins by Year'!A:A,Recruits!A660,'Wins by Year'!C:C,Recruits!D660)</f>
        <v>11</v>
      </c>
      <c r="M660" s="13">
        <f t="shared" si="21"/>
        <v>2.5</v>
      </c>
    </row>
    <row r="661" spans="1:13" ht="16.5" thickTop="1" thickBot="1">
      <c r="A661">
        <v>2010</v>
      </c>
      <c r="B661" s="2">
        <v>60</v>
      </c>
      <c r="C661" s="3"/>
      <c r="D661" s="4" t="s">
        <v>64</v>
      </c>
      <c r="E661" s="2">
        <v>27</v>
      </c>
      <c r="F661" s="2">
        <v>0</v>
      </c>
      <c r="G661" s="2">
        <v>1</v>
      </c>
      <c r="H661" s="2">
        <v>14</v>
      </c>
      <c r="I661" s="2">
        <f t="shared" si="20"/>
        <v>12</v>
      </c>
      <c r="J661" s="15">
        <v>2.52</v>
      </c>
      <c r="K661" s="2">
        <v>511</v>
      </c>
      <c r="L661">
        <f>SUMIFS('Wins by Year'!E:E,'Wins by Year'!A:A,Recruits!A661,'Wins by Year'!C:C,Recruits!D661)</f>
        <v>1</v>
      </c>
      <c r="M661" s="13">
        <f t="shared" si="21"/>
        <v>2.4433333333333334</v>
      </c>
    </row>
    <row r="662" spans="1:13" ht="31.5" thickTop="1" thickBot="1">
      <c r="A662">
        <v>2010</v>
      </c>
      <c r="B662" s="2">
        <v>61</v>
      </c>
      <c r="C662" s="3"/>
      <c r="D662" s="4" t="s">
        <v>63</v>
      </c>
      <c r="E662" s="2">
        <v>29</v>
      </c>
      <c r="F662" s="2">
        <v>0</v>
      </c>
      <c r="G662" s="2">
        <v>1</v>
      </c>
      <c r="H662" s="2">
        <v>14</v>
      </c>
      <c r="I662" s="2">
        <f t="shared" si="20"/>
        <v>14</v>
      </c>
      <c r="J662" s="15">
        <v>2.48</v>
      </c>
      <c r="K662" s="2">
        <v>491</v>
      </c>
      <c r="L662">
        <f>SUMIFS('Wins by Year'!E:E,'Wins by Year'!A:A,Recruits!A662,'Wins by Year'!C:C,Recruits!D662)</f>
        <v>3</v>
      </c>
      <c r="M662" s="13">
        <f t="shared" si="21"/>
        <v>2.2333333333333329</v>
      </c>
    </row>
    <row r="663" spans="1:13" ht="16.5" thickTop="1" thickBot="1">
      <c r="A663">
        <v>2010</v>
      </c>
      <c r="B663" s="2">
        <v>62</v>
      </c>
      <c r="C663" s="3"/>
      <c r="D663" s="4" t="s">
        <v>96</v>
      </c>
      <c r="E663" s="2">
        <v>51</v>
      </c>
      <c r="F663" s="2">
        <v>0</v>
      </c>
      <c r="G663" s="2">
        <v>0</v>
      </c>
      <c r="H663" s="2">
        <v>1</v>
      </c>
      <c r="I663" s="2">
        <f t="shared" si="20"/>
        <v>50</v>
      </c>
      <c r="J663" s="15">
        <v>1.1200000000000001</v>
      </c>
      <c r="K663" s="2">
        <v>490</v>
      </c>
      <c r="L663">
        <f>SUMIFS('Wins by Year'!E:E,'Wins by Year'!A:A,Recruits!A663,'Wins by Year'!C:C,Recruits!D663)</f>
        <v>7</v>
      </c>
      <c r="M663" s="13">
        <f t="shared" si="21"/>
        <v>1.2300000000000002</v>
      </c>
    </row>
    <row r="664" spans="1:13" ht="16.5" thickTop="1" thickBot="1">
      <c r="A664">
        <v>2010</v>
      </c>
      <c r="B664" s="2">
        <v>62</v>
      </c>
      <c r="C664" s="3"/>
      <c r="D664" s="4" t="s">
        <v>68</v>
      </c>
      <c r="E664" s="2">
        <v>25</v>
      </c>
      <c r="F664" s="2">
        <v>0</v>
      </c>
      <c r="G664" s="2">
        <v>2</v>
      </c>
      <c r="H664" s="2">
        <v>10</v>
      </c>
      <c r="I664" s="2">
        <f t="shared" si="20"/>
        <v>13</v>
      </c>
      <c r="J664" s="15">
        <v>2.4</v>
      </c>
      <c r="K664" s="2">
        <v>490</v>
      </c>
      <c r="L664">
        <f>SUMIFS('Wins by Year'!E:E,'Wins by Year'!A:A,Recruits!A664,'Wins by Year'!C:C,Recruits!D664)</f>
        <v>4</v>
      </c>
      <c r="M664" s="13">
        <f t="shared" si="21"/>
        <v>2.3766666666666665</v>
      </c>
    </row>
    <row r="665" spans="1:13" ht="16.5" thickTop="1" thickBot="1">
      <c r="A665">
        <v>2010</v>
      </c>
      <c r="B665" s="2">
        <v>64</v>
      </c>
      <c r="C665" s="3"/>
      <c r="D665" s="4" t="s">
        <v>53</v>
      </c>
      <c r="E665" s="2">
        <v>28</v>
      </c>
      <c r="F665" s="2">
        <v>0</v>
      </c>
      <c r="G665" s="2">
        <v>2</v>
      </c>
      <c r="H665" s="2">
        <v>16</v>
      </c>
      <c r="I665" s="2">
        <f t="shared" si="20"/>
        <v>10</v>
      </c>
      <c r="J665" s="15">
        <v>2.71</v>
      </c>
      <c r="K665" s="2">
        <v>472</v>
      </c>
      <c r="L665">
        <f>SUMIFS('Wins by Year'!E:E,'Wins by Year'!A:A,Recruits!A665,'Wins by Year'!C:C,Recruits!D665)</f>
        <v>5</v>
      </c>
      <c r="M665" s="13">
        <f t="shared" si="21"/>
        <v>2.543333333333333</v>
      </c>
    </row>
    <row r="666" spans="1:13" ht="16.5" thickTop="1" thickBot="1">
      <c r="A666">
        <v>2010</v>
      </c>
      <c r="B666" s="2">
        <v>65</v>
      </c>
      <c r="C666" s="3"/>
      <c r="D666" s="4" t="s">
        <v>54</v>
      </c>
      <c r="E666" s="2">
        <v>25</v>
      </c>
      <c r="F666" s="2">
        <v>0</v>
      </c>
      <c r="G666" s="2">
        <v>1</v>
      </c>
      <c r="H666" s="2">
        <v>17</v>
      </c>
      <c r="I666" s="2">
        <f t="shared" si="20"/>
        <v>7</v>
      </c>
      <c r="J666" s="15">
        <v>2.76</v>
      </c>
      <c r="K666" s="2">
        <v>469</v>
      </c>
      <c r="L666">
        <f>SUMIFS('Wins by Year'!E:E,'Wins by Year'!A:A,Recruits!A666,'Wins by Year'!C:C,Recruits!D666)</f>
        <v>2</v>
      </c>
      <c r="M666" s="13">
        <f t="shared" si="21"/>
        <v>1.8266666666666669</v>
      </c>
    </row>
    <row r="667" spans="1:13" ht="16.5" thickTop="1" thickBot="1">
      <c r="A667">
        <v>2010</v>
      </c>
      <c r="B667" s="2">
        <v>66</v>
      </c>
      <c r="C667" s="3"/>
      <c r="D667" s="4" t="s">
        <v>73</v>
      </c>
      <c r="E667" s="2">
        <v>21</v>
      </c>
      <c r="F667" s="2">
        <v>0</v>
      </c>
      <c r="G667" s="2">
        <v>2</v>
      </c>
      <c r="H667" s="2">
        <v>13</v>
      </c>
      <c r="I667" s="2">
        <f t="shared" si="20"/>
        <v>6</v>
      </c>
      <c r="J667" s="15">
        <v>2.71</v>
      </c>
      <c r="K667" s="2">
        <v>464</v>
      </c>
      <c r="L667">
        <f>SUMIFS('Wins by Year'!E:E,'Wins by Year'!A:A,Recruits!A667,'Wins by Year'!C:C,Recruits!D667)</f>
        <v>8</v>
      </c>
      <c r="M667" s="13">
        <f t="shared" si="21"/>
        <v>2.7099999999999995</v>
      </c>
    </row>
    <row r="668" spans="1:13" ht="31.5" thickTop="1" thickBot="1">
      <c r="A668">
        <v>2010</v>
      </c>
      <c r="B668" s="2">
        <v>66</v>
      </c>
      <c r="C668" s="3"/>
      <c r="D668" s="4" t="s">
        <v>113</v>
      </c>
      <c r="E668" s="2">
        <v>26</v>
      </c>
      <c r="F668" s="2">
        <v>0</v>
      </c>
      <c r="G668" s="2">
        <v>0</v>
      </c>
      <c r="H668" s="2">
        <v>3</v>
      </c>
      <c r="I668" s="2">
        <f t="shared" si="20"/>
        <v>23</v>
      </c>
      <c r="J668" s="15">
        <v>0.88</v>
      </c>
      <c r="K668" s="2">
        <v>464</v>
      </c>
      <c r="L668">
        <f>SUMIFS('Wins by Year'!E:E,'Wins by Year'!A:A,Recruits!A668,'Wins by Year'!C:C,Recruits!D668)</f>
        <v>0</v>
      </c>
      <c r="M668" s="13">
        <f t="shared" si="21"/>
        <v>0.29333333333333333</v>
      </c>
    </row>
    <row r="669" spans="1:13" ht="16.5" thickTop="1" thickBot="1">
      <c r="A669">
        <v>2010</v>
      </c>
      <c r="B669" s="2">
        <v>68</v>
      </c>
      <c r="C669" s="3"/>
      <c r="D669" s="4" t="s">
        <v>76</v>
      </c>
      <c r="E669" s="2">
        <v>17</v>
      </c>
      <c r="F669" s="2">
        <v>0</v>
      </c>
      <c r="G669" s="2">
        <v>2</v>
      </c>
      <c r="H669" s="2">
        <v>12</v>
      </c>
      <c r="I669" s="2">
        <f t="shared" si="20"/>
        <v>3</v>
      </c>
      <c r="J669" s="15">
        <v>2.94</v>
      </c>
      <c r="K669" s="2">
        <v>458</v>
      </c>
      <c r="L669">
        <f>SUMIFS('Wins by Year'!E:E,'Wins by Year'!A:A,Recruits!A669,'Wins by Year'!C:C,Recruits!D669)</f>
        <v>7</v>
      </c>
      <c r="M669" s="13">
        <f t="shared" si="21"/>
        <v>1.93</v>
      </c>
    </row>
    <row r="670" spans="1:13" ht="16.5" thickTop="1" thickBot="1">
      <c r="A670">
        <v>2010</v>
      </c>
      <c r="B670" s="2">
        <v>69</v>
      </c>
      <c r="C670" s="3"/>
      <c r="D670" s="4" t="s">
        <v>79</v>
      </c>
      <c r="E670" s="2">
        <v>24</v>
      </c>
      <c r="F670" s="2">
        <v>0</v>
      </c>
      <c r="G670" s="2">
        <v>2</v>
      </c>
      <c r="H670" s="2">
        <v>14</v>
      </c>
      <c r="I670" s="2">
        <f t="shared" si="20"/>
        <v>8</v>
      </c>
      <c r="J670" s="15">
        <v>2.75</v>
      </c>
      <c r="K670" s="2">
        <v>454</v>
      </c>
      <c r="L670">
        <f>SUMIFS('Wins by Year'!E:E,'Wins by Year'!A:A,Recruits!A670,'Wins by Year'!C:C,Recruits!D670)</f>
        <v>4</v>
      </c>
      <c r="M670" s="13">
        <f t="shared" si="21"/>
        <v>2.8000000000000003</v>
      </c>
    </row>
    <row r="671" spans="1:13" ht="16.5" thickTop="1" thickBot="1">
      <c r="A671">
        <v>2010</v>
      </c>
      <c r="B671" s="2">
        <v>70</v>
      </c>
      <c r="C671" s="3"/>
      <c r="D671" s="2" t="s">
        <v>128</v>
      </c>
      <c r="E671" s="2">
        <v>28</v>
      </c>
      <c r="F671" s="2">
        <v>0</v>
      </c>
      <c r="G671" s="2">
        <v>0</v>
      </c>
      <c r="H671" s="2">
        <v>11</v>
      </c>
      <c r="I671" s="2">
        <f t="shared" si="20"/>
        <v>17</v>
      </c>
      <c r="J671" s="15">
        <v>2.39</v>
      </c>
      <c r="K671" s="2">
        <v>404</v>
      </c>
      <c r="L671">
        <f>SUMIFS('Wins by Year'!E:E,'Wins by Year'!A:A,Recruits!A671,'Wins by Year'!C:C,Recruits!D671)</f>
        <v>10</v>
      </c>
      <c r="M671" s="13">
        <f t="shared" si="21"/>
        <v>1.5633333333333332</v>
      </c>
    </row>
    <row r="672" spans="1:13" ht="16.5" thickTop="1" thickBot="1">
      <c r="A672">
        <v>2010</v>
      </c>
      <c r="B672" s="2">
        <v>71</v>
      </c>
      <c r="C672" s="3"/>
      <c r="D672" s="4" t="s">
        <v>66</v>
      </c>
      <c r="E672" s="2">
        <v>23</v>
      </c>
      <c r="F672" s="2">
        <v>0</v>
      </c>
      <c r="G672" s="2">
        <v>1</v>
      </c>
      <c r="H672" s="2">
        <v>15</v>
      </c>
      <c r="I672" s="2">
        <f t="shared" si="20"/>
        <v>7</v>
      </c>
      <c r="J672" s="15">
        <v>2.74</v>
      </c>
      <c r="K672" s="2">
        <v>399</v>
      </c>
      <c r="L672">
        <f>SUMIFS('Wins by Year'!E:E,'Wins by Year'!A:A,Recruits!A672,'Wins by Year'!C:C,Recruits!D672)</f>
        <v>5</v>
      </c>
      <c r="M672" s="13">
        <f t="shared" si="21"/>
        <v>2.8933333333333331</v>
      </c>
    </row>
    <row r="673" spans="1:13" ht="16.5" thickTop="1" thickBot="1">
      <c r="A673">
        <v>2010</v>
      </c>
      <c r="B673" s="2">
        <v>72</v>
      </c>
      <c r="C673" s="3"/>
      <c r="D673" s="4" t="s">
        <v>61</v>
      </c>
      <c r="E673" s="2">
        <v>18</v>
      </c>
      <c r="F673" s="2">
        <v>0</v>
      </c>
      <c r="G673" s="2">
        <v>1</v>
      </c>
      <c r="H673" s="2">
        <v>12</v>
      </c>
      <c r="I673" s="2">
        <f t="shared" si="20"/>
        <v>5</v>
      </c>
      <c r="J673" s="15">
        <v>2.78</v>
      </c>
      <c r="K673" s="2">
        <v>392</v>
      </c>
      <c r="L673">
        <f>SUMIFS('Wins by Year'!E:E,'Wins by Year'!A:A,Recruits!A673,'Wins by Year'!C:C,Recruits!D673)</f>
        <v>4</v>
      </c>
      <c r="M673" s="13">
        <f t="shared" si="21"/>
        <v>2.7066666666666666</v>
      </c>
    </row>
    <row r="674" spans="1:13" ht="16.5" thickTop="1" thickBot="1">
      <c r="A674">
        <v>2010</v>
      </c>
      <c r="B674" s="2">
        <v>73</v>
      </c>
      <c r="C674" s="3"/>
      <c r="D674" s="2" t="s">
        <v>130</v>
      </c>
      <c r="E674" s="2">
        <v>17</v>
      </c>
      <c r="F674" s="2">
        <v>0</v>
      </c>
      <c r="G674" s="2">
        <v>0</v>
      </c>
      <c r="H674" s="2">
        <v>1</v>
      </c>
      <c r="I674" s="2">
        <f t="shared" si="20"/>
        <v>16</v>
      </c>
      <c r="J674" s="15">
        <v>2.06</v>
      </c>
      <c r="K674" s="2">
        <v>388</v>
      </c>
      <c r="L674">
        <f>SUMIFS('Wins by Year'!E:E,'Wins by Year'!A:A,Recruits!A674,'Wins by Year'!C:C,Recruits!D674)</f>
        <v>8</v>
      </c>
      <c r="M674" s="13">
        <f t="shared" si="21"/>
        <v>2.15</v>
      </c>
    </row>
    <row r="675" spans="1:13" ht="16.5" thickTop="1" thickBot="1">
      <c r="A675">
        <v>2010</v>
      </c>
      <c r="B675" s="2">
        <v>73</v>
      </c>
      <c r="C675" s="3"/>
      <c r="D675" s="4" t="s">
        <v>98</v>
      </c>
      <c r="E675" s="2">
        <v>28</v>
      </c>
      <c r="F675" s="2">
        <v>0</v>
      </c>
      <c r="G675" s="2">
        <v>1</v>
      </c>
      <c r="H675" s="2">
        <v>13</v>
      </c>
      <c r="I675" s="2">
        <f t="shared" si="20"/>
        <v>14</v>
      </c>
      <c r="J675" s="15">
        <v>2.46</v>
      </c>
      <c r="K675" s="2">
        <v>388</v>
      </c>
      <c r="L675">
        <f>SUMIFS('Wins by Year'!E:E,'Wins by Year'!A:A,Recruits!A675,'Wins by Year'!C:C,Recruits!D675)</f>
        <v>8</v>
      </c>
      <c r="M675" s="13">
        <f t="shared" si="21"/>
        <v>2.2566666666666664</v>
      </c>
    </row>
    <row r="676" spans="1:13" ht="16.5" thickTop="1" thickBot="1">
      <c r="A676">
        <v>2010</v>
      </c>
      <c r="B676" s="2">
        <v>75</v>
      </c>
      <c r="C676" s="3"/>
      <c r="D676" s="4" t="s">
        <v>62</v>
      </c>
      <c r="E676" s="2">
        <v>19</v>
      </c>
      <c r="F676" s="2">
        <v>0</v>
      </c>
      <c r="G676" s="2">
        <v>1</v>
      </c>
      <c r="H676" s="2">
        <v>12</v>
      </c>
      <c r="I676" s="2">
        <f t="shared" si="20"/>
        <v>6</v>
      </c>
      <c r="J676" s="15">
        <v>2.74</v>
      </c>
      <c r="K676" s="2">
        <v>377</v>
      </c>
      <c r="L676">
        <f>SUMIFS('Wins by Year'!E:E,'Wins by Year'!A:A,Recruits!A676,'Wins by Year'!C:C,Recruits!D676)</f>
        <v>3</v>
      </c>
      <c r="M676" s="13">
        <f t="shared" si="21"/>
        <v>2.5633333333333339</v>
      </c>
    </row>
    <row r="677" spans="1:13" ht="16.5" thickTop="1" thickBot="1">
      <c r="A677">
        <v>2010</v>
      </c>
      <c r="B677" s="2">
        <v>76</v>
      </c>
      <c r="C677" s="3"/>
      <c r="D677" s="4" t="s">
        <v>70</v>
      </c>
      <c r="E677" s="2">
        <v>22</v>
      </c>
      <c r="F677" s="2">
        <v>0</v>
      </c>
      <c r="G677" s="2">
        <v>1</v>
      </c>
      <c r="H677" s="2">
        <v>13</v>
      </c>
      <c r="I677" s="2">
        <f t="shared" si="20"/>
        <v>8</v>
      </c>
      <c r="J677" s="15">
        <v>2.68</v>
      </c>
      <c r="K677" s="2">
        <v>367</v>
      </c>
      <c r="L677">
        <f>SUMIFS('Wins by Year'!E:E,'Wins by Year'!A:A,Recruits!A677,'Wins by Year'!C:C,Recruits!D677)</f>
        <v>7</v>
      </c>
      <c r="M677" s="13">
        <f t="shared" si="21"/>
        <v>2.86</v>
      </c>
    </row>
    <row r="678" spans="1:13" ht="25.5" thickTop="1" thickBot="1">
      <c r="A678">
        <v>2010</v>
      </c>
      <c r="B678" s="2">
        <v>77</v>
      </c>
      <c r="C678" s="3"/>
      <c r="D678" s="2" t="s">
        <v>77</v>
      </c>
      <c r="E678" s="2">
        <v>5</v>
      </c>
      <c r="F678" s="2">
        <v>0</v>
      </c>
      <c r="G678" s="2">
        <v>0</v>
      </c>
      <c r="H678" s="2">
        <v>2</v>
      </c>
      <c r="I678" s="2">
        <f t="shared" si="20"/>
        <v>3</v>
      </c>
      <c r="J678" s="15">
        <v>1.2</v>
      </c>
      <c r="K678" s="2">
        <v>315</v>
      </c>
      <c r="L678">
        <f>SUMIFS('Wins by Year'!E:E,'Wins by Year'!A:A,Recruits!A678,'Wins by Year'!C:C,Recruits!D678)</f>
        <v>0</v>
      </c>
      <c r="M678" s="13">
        <f t="shared" si="21"/>
        <v>0.59</v>
      </c>
    </row>
    <row r="679" spans="1:13" ht="16.5" thickTop="1" thickBot="1">
      <c r="A679">
        <v>2010</v>
      </c>
      <c r="B679" s="2">
        <v>77</v>
      </c>
      <c r="C679" s="3"/>
      <c r="D679" s="4" t="s">
        <v>67</v>
      </c>
      <c r="E679" s="2">
        <v>25</v>
      </c>
      <c r="F679" s="2">
        <v>0</v>
      </c>
      <c r="G679" s="2">
        <v>1</v>
      </c>
      <c r="H679" s="2">
        <v>8</v>
      </c>
      <c r="I679" s="2">
        <f t="shared" si="20"/>
        <v>16</v>
      </c>
      <c r="J679" s="15">
        <v>2.4</v>
      </c>
      <c r="K679" s="2">
        <v>315</v>
      </c>
      <c r="L679">
        <f>SUMIFS('Wins by Year'!E:E,'Wins by Year'!A:A,Recruits!A679,'Wins by Year'!C:C,Recruits!D679)</f>
        <v>5</v>
      </c>
      <c r="M679" s="13">
        <f t="shared" si="21"/>
        <v>1.5566666666666666</v>
      </c>
    </row>
    <row r="680" spans="1:13" ht="16.5" thickTop="1" thickBot="1">
      <c r="A680">
        <v>2010</v>
      </c>
      <c r="B680" s="2">
        <v>79</v>
      </c>
      <c r="C680" s="3"/>
      <c r="D680" s="4" t="s">
        <v>33</v>
      </c>
      <c r="E680" s="2">
        <v>20</v>
      </c>
      <c r="F680" s="2">
        <v>0</v>
      </c>
      <c r="G680" s="2">
        <v>0</v>
      </c>
      <c r="H680" s="2">
        <v>10</v>
      </c>
      <c r="I680" s="2">
        <f t="shared" si="20"/>
        <v>10</v>
      </c>
      <c r="J680" s="15">
        <v>2.5</v>
      </c>
      <c r="K680" s="2">
        <v>314</v>
      </c>
      <c r="L680">
        <f>SUMIFS('Wins by Year'!E:E,'Wins by Year'!A:A,Recruits!A680,'Wins by Year'!C:C,Recruits!D680)</f>
        <v>3</v>
      </c>
      <c r="M680" s="13">
        <f t="shared" si="21"/>
        <v>2.5133333333333332</v>
      </c>
    </row>
    <row r="681" spans="1:13" ht="31.5" thickTop="1" thickBot="1">
      <c r="A681">
        <v>2010</v>
      </c>
      <c r="B681" s="2">
        <v>80</v>
      </c>
      <c r="C681" s="3"/>
      <c r="D681" s="4" t="s">
        <v>72</v>
      </c>
      <c r="E681" s="2">
        <v>27</v>
      </c>
      <c r="F681" s="2">
        <v>0</v>
      </c>
      <c r="G681" s="2">
        <v>1</v>
      </c>
      <c r="H681" s="2">
        <v>15</v>
      </c>
      <c r="I681" s="2">
        <f t="shared" si="20"/>
        <v>11</v>
      </c>
      <c r="J681" s="15">
        <v>2.63</v>
      </c>
      <c r="K681" s="2">
        <v>310</v>
      </c>
      <c r="L681">
        <f>SUMIFS('Wins by Year'!E:E,'Wins by Year'!A:A,Recruits!A681,'Wins by Year'!C:C,Recruits!D681)</f>
        <v>9</v>
      </c>
      <c r="M681" s="13">
        <f t="shared" si="21"/>
        <v>2.2399999999999998</v>
      </c>
    </row>
    <row r="682" spans="1:13" ht="16.5" thickTop="1" thickBot="1">
      <c r="A682">
        <v>2010</v>
      </c>
      <c r="B682" s="2">
        <v>81</v>
      </c>
      <c r="C682" s="3"/>
      <c r="D682" s="4" t="s">
        <v>91</v>
      </c>
      <c r="E682" s="2">
        <v>24</v>
      </c>
      <c r="F682" s="2">
        <v>0</v>
      </c>
      <c r="G682" s="2">
        <v>0</v>
      </c>
      <c r="H682" s="2">
        <v>3</v>
      </c>
      <c r="I682" s="2">
        <f t="shared" si="20"/>
        <v>21</v>
      </c>
      <c r="J682" s="15">
        <v>2.13</v>
      </c>
      <c r="K682" s="2">
        <v>309</v>
      </c>
      <c r="L682">
        <f>SUMIFS('Wins by Year'!E:E,'Wins by Year'!A:A,Recruits!A682,'Wins by Year'!C:C,Recruits!D682)</f>
        <v>4</v>
      </c>
      <c r="M682" s="13">
        <f t="shared" si="21"/>
        <v>1.3766666666666667</v>
      </c>
    </row>
    <row r="683" spans="1:13" ht="16.5" thickTop="1" thickBot="1">
      <c r="A683">
        <v>2010</v>
      </c>
      <c r="B683" s="2">
        <v>81</v>
      </c>
      <c r="C683" s="3"/>
      <c r="D683" s="4" t="s">
        <v>92</v>
      </c>
      <c r="E683" s="2">
        <v>25</v>
      </c>
      <c r="F683" s="2">
        <v>0</v>
      </c>
      <c r="G683" s="2">
        <v>0</v>
      </c>
      <c r="H683" s="2">
        <v>17</v>
      </c>
      <c r="I683" s="2">
        <f t="shared" si="20"/>
        <v>8</v>
      </c>
      <c r="J683" s="15">
        <v>2.68</v>
      </c>
      <c r="K683" s="2">
        <v>309</v>
      </c>
      <c r="L683">
        <f>SUMIFS('Wins by Year'!E:E,'Wins by Year'!A:A,Recruits!A683,'Wins by Year'!C:C,Recruits!D683)</f>
        <v>10</v>
      </c>
      <c r="M683" s="13">
        <f t="shared" si="21"/>
        <v>2.5066666666666664</v>
      </c>
    </row>
    <row r="684" spans="1:13" ht="16.5" thickTop="1" thickBot="1">
      <c r="A684">
        <v>2010</v>
      </c>
      <c r="B684" s="2">
        <v>83</v>
      </c>
      <c r="C684" s="3"/>
      <c r="D684" s="4" t="s">
        <v>60</v>
      </c>
      <c r="E684" s="2">
        <v>25</v>
      </c>
      <c r="F684" s="2">
        <v>0</v>
      </c>
      <c r="G684" s="2">
        <v>0</v>
      </c>
      <c r="H684" s="2">
        <v>7</v>
      </c>
      <c r="I684" s="2">
        <f t="shared" si="20"/>
        <v>18</v>
      </c>
      <c r="J684" s="15">
        <v>2.2799999999999998</v>
      </c>
      <c r="K684" s="2">
        <v>299</v>
      </c>
      <c r="L684">
        <f>SUMIFS('Wins by Year'!E:E,'Wins by Year'!A:A,Recruits!A684,'Wins by Year'!C:C,Recruits!D684)</f>
        <v>8</v>
      </c>
      <c r="M684" s="13">
        <f t="shared" si="21"/>
        <v>2.1333333333333333</v>
      </c>
    </row>
    <row r="685" spans="1:13" ht="16.5" thickTop="1" thickBot="1">
      <c r="A685">
        <v>2010</v>
      </c>
      <c r="B685" s="2">
        <v>84</v>
      </c>
      <c r="C685" s="3"/>
      <c r="D685" s="4" t="s">
        <v>124</v>
      </c>
      <c r="E685" s="2">
        <v>17</v>
      </c>
      <c r="F685" s="2">
        <v>0</v>
      </c>
      <c r="G685" s="2">
        <v>0</v>
      </c>
      <c r="H685" s="2">
        <v>8</v>
      </c>
      <c r="I685" s="2">
        <f t="shared" si="20"/>
        <v>9</v>
      </c>
      <c r="J685" s="15">
        <v>2.35</v>
      </c>
      <c r="K685" s="2">
        <v>297</v>
      </c>
      <c r="L685">
        <f>SUMIFS('Wins by Year'!E:E,'Wins by Year'!A:A,Recruits!A685,'Wins by Year'!C:C,Recruits!D685)</f>
        <v>4</v>
      </c>
      <c r="M685" s="13">
        <f t="shared" si="21"/>
        <v>1.4933333333333334</v>
      </c>
    </row>
    <row r="686" spans="1:13" ht="31.5" thickTop="1" thickBot="1">
      <c r="A686">
        <v>2010</v>
      </c>
      <c r="B686" s="2">
        <v>84</v>
      </c>
      <c r="C686" s="3"/>
      <c r="D686" s="4" t="s">
        <v>75</v>
      </c>
      <c r="E686" s="2">
        <v>26</v>
      </c>
      <c r="F686" s="2">
        <v>0</v>
      </c>
      <c r="G686" s="2">
        <v>0</v>
      </c>
      <c r="H686" s="2">
        <v>16</v>
      </c>
      <c r="I686" s="2">
        <f t="shared" si="20"/>
        <v>10</v>
      </c>
      <c r="J686" s="15">
        <v>2.62</v>
      </c>
      <c r="K686" s="2">
        <v>297</v>
      </c>
      <c r="L686">
        <f>SUMIFS('Wins by Year'!E:E,'Wins by Year'!A:A,Recruits!A686,'Wins by Year'!C:C,Recruits!D686)</f>
        <v>7</v>
      </c>
      <c r="M686" s="13">
        <f t="shared" si="21"/>
        <v>1.6266666666666667</v>
      </c>
    </row>
    <row r="687" spans="1:13" ht="31.5" thickTop="1" thickBot="1">
      <c r="A687">
        <v>2010</v>
      </c>
      <c r="B687" s="2">
        <v>86</v>
      </c>
      <c r="C687" s="3"/>
      <c r="D687" s="4" t="s">
        <v>49</v>
      </c>
      <c r="E687" s="2">
        <v>17</v>
      </c>
      <c r="F687" s="2">
        <v>0</v>
      </c>
      <c r="G687" s="2">
        <v>0</v>
      </c>
      <c r="H687" s="2">
        <v>16</v>
      </c>
      <c r="I687" s="2">
        <f t="shared" si="20"/>
        <v>1</v>
      </c>
      <c r="J687" s="15">
        <v>2.94</v>
      </c>
      <c r="K687" s="2">
        <v>281</v>
      </c>
      <c r="L687">
        <f>SUMIFS('Wins by Year'!E:E,'Wins by Year'!A:A,Recruits!A687,'Wins by Year'!C:C,Recruits!D687)</f>
        <v>7</v>
      </c>
      <c r="M687" s="13">
        <f t="shared" si="21"/>
        <v>2.6366666666666663</v>
      </c>
    </row>
    <row r="688" spans="1:13" ht="16.5" thickTop="1" thickBot="1">
      <c r="A688">
        <v>2010</v>
      </c>
      <c r="B688" s="2">
        <v>87</v>
      </c>
      <c r="C688" s="3"/>
      <c r="D688" s="4" t="s">
        <v>59</v>
      </c>
      <c r="E688" s="2">
        <v>31</v>
      </c>
      <c r="F688" s="2">
        <v>0</v>
      </c>
      <c r="G688" s="2">
        <v>1</v>
      </c>
      <c r="H688" s="2">
        <v>12</v>
      </c>
      <c r="I688" s="2">
        <f t="shared" si="20"/>
        <v>18</v>
      </c>
      <c r="J688" s="15">
        <v>2.3199999999999998</v>
      </c>
      <c r="K688" s="2">
        <v>277</v>
      </c>
      <c r="L688">
        <f>SUMIFS('Wins by Year'!E:E,'Wins by Year'!A:A,Recruits!A688,'Wins by Year'!C:C,Recruits!D688)</f>
        <v>8</v>
      </c>
      <c r="M688" s="13">
        <f t="shared" si="21"/>
        <v>1.6199999999999999</v>
      </c>
    </row>
    <row r="689" spans="1:13" ht="16.5" thickTop="1" thickBot="1">
      <c r="A689">
        <v>2010</v>
      </c>
      <c r="B689" s="2">
        <v>88</v>
      </c>
      <c r="C689" s="3"/>
      <c r="D689" s="4" t="s">
        <v>81</v>
      </c>
      <c r="E689" s="2">
        <v>21</v>
      </c>
      <c r="F689" s="2">
        <v>0</v>
      </c>
      <c r="G689" s="2">
        <v>0</v>
      </c>
      <c r="H689" s="2">
        <v>11</v>
      </c>
      <c r="I689" s="2">
        <f t="shared" si="20"/>
        <v>10</v>
      </c>
      <c r="J689" s="15">
        <v>2.52</v>
      </c>
      <c r="K689" s="2">
        <v>251</v>
      </c>
      <c r="L689">
        <f>SUMIFS('Wins by Year'!E:E,'Wins by Year'!A:A,Recruits!A689,'Wins by Year'!C:C,Recruits!D689)</f>
        <v>6</v>
      </c>
      <c r="M689" s="13">
        <f t="shared" si="21"/>
        <v>1.5533333333333335</v>
      </c>
    </row>
    <row r="690" spans="1:13" ht="16.5" thickTop="1" thickBot="1">
      <c r="A690">
        <v>2010</v>
      </c>
      <c r="B690" s="2">
        <v>89</v>
      </c>
      <c r="C690" s="3"/>
      <c r="D690" s="4" t="s">
        <v>123</v>
      </c>
      <c r="E690" s="2">
        <v>17</v>
      </c>
      <c r="F690" s="2">
        <v>0</v>
      </c>
      <c r="G690" s="2">
        <v>1</v>
      </c>
      <c r="H690" s="2">
        <v>5</v>
      </c>
      <c r="I690" s="2">
        <f t="shared" si="20"/>
        <v>11</v>
      </c>
      <c r="J690" s="15">
        <v>2.41</v>
      </c>
      <c r="K690" s="2">
        <v>243</v>
      </c>
      <c r="L690">
        <f>SUMIFS('Wins by Year'!E:E,'Wins by Year'!A:A,Recruits!A690,'Wins by Year'!C:C,Recruits!D690)</f>
        <v>1</v>
      </c>
      <c r="M690" s="13">
        <f t="shared" si="21"/>
        <v>2.2333333333333334</v>
      </c>
    </row>
    <row r="691" spans="1:13" ht="25.5" thickTop="1" thickBot="1">
      <c r="A691">
        <v>2010</v>
      </c>
      <c r="B691" s="2">
        <v>90</v>
      </c>
      <c r="C691" s="3"/>
      <c r="D691" s="2" t="s">
        <v>134</v>
      </c>
      <c r="E691" s="2">
        <v>24</v>
      </c>
      <c r="F691" s="2">
        <v>0</v>
      </c>
      <c r="G691" s="2">
        <v>0</v>
      </c>
      <c r="H691" s="2">
        <v>2</v>
      </c>
      <c r="I691" s="2">
        <f t="shared" si="20"/>
        <v>22</v>
      </c>
      <c r="J691" s="15">
        <v>2.08</v>
      </c>
      <c r="K691" s="2">
        <v>214</v>
      </c>
      <c r="L691">
        <f>SUMIFS('Wins by Year'!E:E,'Wins by Year'!A:A,Recruits!A691,'Wins by Year'!C:C,Recruits!D691)</f>
        <v>2</v>
      </c>
      <c r="M691" s="13">
        <f t="shared" si="21"/>
        <v>2.0866666666666669</v>
      </c>
    </row>
    <row r="692" spans="1:13" ht="16.5" thickTop="1" thickBot="1">
      <c r="A692">
        <v>2010</v>
      </c>
      <c r="B692" s="2">
        <v>90</v>
      </c>
      <c r="C692" s="3"/>
      <c r="D692" s="4" t="s">
        <v>131</v>
      </c>
      <c r="E692" s="2">
        <v>22</v>
      </c>
      <c r="F692" s="2">
        <v>0</v>
      </c>
      <c r="G692" s="2">
        <v>0</v>
      </c>
      <c r="H692" s="2">
        <v>5</v>
      </c>
      <c r="I692" s="2">
        <f t="shared" si="20"/>
        <v>17</v>
      </c>
      <c r="J692" s="15">
        <v>2.0499999999999998</v>
      </c>
      <c r="K692" s="2">
        <v>214</v>
      </c>
      <c r="L692">
        <f>SUMIFS('Wins by Year'!E:E,'Wins by Year'!A:A,Recruits!A692,'Wins by Year'!C:C,Recruits!D692)</f>
        <v>5</v>
      </c>
      <c r="M692" s="13">
        <f t="shared" si="21"/>
        <v>2.063333333333333</v>
      </c>
    </row>
    <row r="693" spans="1:13" ht="16.5" thickTop="1" thickBot="1">
      <c r="A693">
        <v>2010</v>
      </c>
      <c r="B693" s="2">
        <v>92</v>
      </c>
      <c r="C693" s="3"/>
      <c r="D693" s="4" t="s">
        <v>57</v>
      </c>
      <c r="E693" s="2">
        <v>9</v>
      </c>
      <c r="F693" s="2">
        <v>0</v>
      </c>
      <c r="G693" s="2">
        <v>1</v>
      </c>
      <c r="H693" s="2">
        <v>6</v>
      </c>
      <c r="I693" s="2">
        <f t="shared" si="20"/>
        <v>2</v>
      </c>
      <c r="J693" s="15">
        <v>2.89</v>
      </c>
      <c r="K693" s="2">
        <v>203</v>
      </c>
      <c r="L693">
        <f>SUMIFS('Wins by Year'!E:E,'Wins by Year'!A:A,Recruits!A693,'Wins by Year'!C:C,Recruits!D693)</f>
        <v>12</v>
      </c>
      <c r="M693" s="13">
        <f t="shared" si="21"/>
        <v>2.5566666666666666</v>
      </c>
    </row>
    <row r="694" spans="1:13" ht="16.5" thickTop="1" thickBot="1">
      <c r="A694">
        <v>2010</v>
      </c>
      <c r="B694" s="2">
        <v>93</v>
      </c>
      <c r="C694" s="3"/>
      <c r="D694" s="4" t="s">
        <v>117</v>
      </c>
      <c r="E694" s="2">
        <v>20</v>
      </c>
      <c r="F694" s="2">
        <v>0</v>
      </c>
      <c r="G694" s="2">
        <v>0</v>
      </c>
      <c r="H694" s="2">
        <v>9</v>
      </c>
      <c r="I694" s="2">
        <f t="shared" si="20"/>
        <v>11</v>
      </c>
      <c r="J694" s="15">
        <v>2.4500000000000002</v>
      </c>
      <c r="K694" s="2">
        <v>202</v>
      </c>
      <c r="L694">
        <f>SUMIFS('Wins by Year'!E:E,'Wins by Year'!A:A,Recruits!A694,'Wins by Year'!C:C,Recruits!D694)</f>
        <v>8</v>
      </c>
      <c r="M694" s="13">
        <f t="shared" si="21"/>
        <v>2.2799999999999998</v>
      </c>
    </row>
    <row r="695" spans="1:13" ht="25.5" thickTop="1" thickBot="1">
      <c r="A695">
        <v>2010</v>
      </c>
      <c r="B695" s="2">
        <v>93</v>
      </c>
      <c r="C695" s="3"/>
      <c r="D695" s="2" t="s">
        <v>112</v>
      </c>
      <c r="E695" s="2">
        <v>24</v>
      </c>
      <c r="F695" s="2">
        <v>0</v>
      </c>
      <c r="G695" s="2">
        <v>0</v>
      </c>
      <c r="H695" s="2">
        <v>8</v>
      </c>
      <c r="I695" s="2">
        <f t="shared" si="20"/>
        <v>16</v>
      </c>
      <c r="J695" s="15">
        <v>2.33</v>
      </c>
      <c r="K695" s="2">
        <v>202</v>
      </c>
      <c r="L695">
        <f>SUMIFS('Wins by Year'!E:E,'Wins by Year'!A:A,Recruits!A695,'Wins by Year'!C:C,Recruits!D695)</f>
        <v>11</v>
      </c>
      <c r="M695" s="13">
        <f t="shared" si="21"/>
        <v>0.77666666666666673</v>
      </c>
    </row>
    <row r="696" spans="1:13" ht="16.5" thickTop="1" thickBot="1">
      <c r="A696">
        <v>2010</v>
      </c>
      <c r="B696" s="2">
        <v>93</v>
      </c>
      <c r="C696" s="3"/>
      <c r="D696" s="4" t="s">
        <v>132</v>
      </c>
      <c r="E696" s="2">
        <v>28</v>
      </c>
      <c r="F696" s="2">
        <v>0</v>
      </c>
      <c r="G696" s="2">
        <v>0</v>
      </c>
      <c r="H696" s="2">
        <v>8</v>
      </c>
      <c r="I696" s="2">
        <f t="shared" si="20"/>
        <v>20</v>
      </c>
      <c r="J696" s="15">
        <v>2.21</v>
      </c>
      <c r="K696" s="2">
        <v>202</v>
      </c>
      <c r="L696">
        <f>SUMIFS('Wins by Year'!E:E,'Wins by Year'!A:A,Recruits!A696,'Wins by Year'!C:C,Recruits!D696)</f>
        <v>6</v>
      </c>
      <c r="M696" s="13">
        <f t="shared" si="21"/>
        <v>0.73666666666666669</v>
      </c>
    </row>
    <row r="697" spans="1:13" ht="31.5" thickTop="1" thickBot="1">
      <c r="A697">
        <v>2010</v>
      </c>
      <c r="B697" s="2">
        <v>96</v>
      </c>
      <c r="C697" s="3"/>
      <c r="D697" s="4" t="s">
        <v>133</v>
      </c>
      <c r="E697" s="2">
        <v>18</v>
      </c>
      <c r="F697" s="2">
        <v>0</v>
      </c>
      <c r="G697" s="2">
        <v>0</v>
      </c>
      <c r="H697" s="2">
        <v>8</v>
      </c>
      <c r="I697" s="2">
        <f t="shared" si="20"/>
        <v>10</v>
      </c>
      <c r="J697" s="15">
        <v>2.44</v>
      </c>
      <c r="K697" s="2">
        <v>179</v>
      </c>
      <c r="L697">
        <f>SUMIFS('Wins by Year'!E:E,'Wins by Year'!A:A,Recruits!A697,'Wins by Year'!C:C,Recruits!D697)</f>
        <v>2</v>
      </c>
      <c r="M697" s="13">
        <f t="shared" si="21"/>
        <v>1.54</v>
      </c>
    </row>
    <row r="698" spans="1:13" ht="16.5" thickTop="1" thickBot="1">
      <c r="A698">
        <v>2010</v>
      </c>
      <c r="B698" s="2">
        <v>96</v>
      </c>
      <c r="C698" s="3"/>
      <c r="D698" s="4" t="s">
        <v>71</v>
      </c>
      <c r="E698" s="2">
        <v>24</v>
      </c>
      <c r="F698" s="2">
        <v>0</v>
      </c>
      <c r="G698" s="2">
        <v>0</v>
      </c>
      <c r="H698" s="2">
        <v>6</v>
      </c>
      <c r="I698" s="2">
        <f t="shared" si="20"/>
        <v>18</v>
      </c>
      <c r="J698" s="15">
        <v>2.25</v>
      </c>
      <c r="K698" s="2">
        <v>179</v>
      </c>
      <c r="L698">
        <f>SUMIFS('Wins by Year'!E:E,'Wins by Year'!A:A,Recruits!A698,'Wins by Year'!C:C,Recruits!D698)</f>
        <v>2</v>
      </c>
      <c r="M698" s="13">
        <f t="shared" si="21"/>
        <v>1.5566666666666666</v>
      </c>
    </row>
    <row r="699" spans="1:13" ht="16.5" thickTop="1" thickBot="1">
      <c r="A699">
        <v>2010</v>
      </c>
      <c r="B699" s="2">
        <v>98</v>
      </c>
      <c r="C699" s="3"/>
      <c r="D699" s="4" t="s">
        <v>35</v>
      </c>
      <c r="E699" s="2">
        <v>24</v>
      </c>
      <c r="F699" s="2">
        <v>0</v>
      </c>
      <c r="G699" s="2">
        <v>0</v>
      </c>
      <c r="H699" s="2">
        <v>21</v>
      </c>
      <c r="I699" s="2">
        <f t="shared" si="20"/>
        <v>3</v>
      </c>
      <c r="J699" s="15">
        <v>2.88</v>
      </c>
      <c r="K699" s="2">
        <v>160</v>
      </c>
      <c r="L699">
        <f>SUMIFS('Wins by Year'!E:E,'Wins by Year'!A:A,Recruits!A699,'Wins by Year'!C:C,Recruits!D699)</f>
        <v>11</v>
      </c>
      <c r="M699" s="13">
        <f t="shared" si="21"/>
        <v>2.8566666666666669</v>
      </c>
    </row>
    <row r="700" spans="1:13" ht="16.5" thickTop="1" thickBot="1">
      <c r="A700">
        <v>2010</v>
      </c>
      <c r="B700" s="2">
        <v>99</v>
      </c>
      <c r="C700" s="3"/>
      <c r="D700" s="2" t="s">
        <v>135</v>
      </c>
      <c r="E700" s="2">
        <v>25</v>
      </c>
      <c r="F700" s="2">
        <v>0</v>
      </c>
      <c r="G700" s="2">
        <v>1</v>
      </c>
      <c r="H700" s="2">
        <v>4</v>
      </c>
      <c r="I700" s="2">
        <f t="shared" si="20"/>
        <v>20</v>
      </c>
      <c r="J700" s="15">
        <v>2.2400000000000002</v>
      </c>
      <c r="K700" s="2">
        <v>159</v>
      </c>
      <c r="L700">
        <f>SUMIFS('Wins by Year'!E:E,'Wins by Year'!A:A,Recruits!A700,'Wins by Year'!C:C,Recruits!D700)</f>
        <v>1</v>
      </c>
      <c r="M700" s="13">
        <f t="shared" si="21"/>
        <v>2.2200000000000002</v>
      </c>
    </row>
    <row r="701" spans="1:13" ht="16.5" thickTop="1" thickBot="1">
      <c r="A701">
        <v>2010</v>
      </c>
      <c r="B701" s="2">
        <v>99</v>
      </c>
      <c r="C701" s="3"/>
      <c r="D701" s="2" t="s">
        <v>90</v>
      </c>
      <c r="E701" s="2">
        <v>20</v>
      </c>
      <c r="F701" s="2">
        <v>0</v>
      </c>
      <c r="G701" s="2">
        <v>0</v>
      </c>
      <c r="H701" s="2">
        <v>4</v>
      </c>
      <c r="I701" s="2">
        <f t="shared" si="20"/>
        <v>16</v>
      </c>
      <c r="J701" s="15">
        <v>2.1</v>
      </c>
      <c r="K701" s="2">
        <v>159</v>
      </c>
      <c r="L701">
        <f>SUMIFS('Wins by Year'!E:E,'Wins by Year'!A:A,Recruits!A701,'Wins by Year'!C:C,Recruits!D701)</f>
        <v>4</v>
      </c>
      <c r="M701" s="13">
        <f t="shared" si="21"/>
        <v>2.08</v>
      </c>
    </row>
    <row r="702" spans="1:13" ht="16.5" thickTop="1" thickBot="1">
      <c r="A702">
        <v>2009</v>
      </c>
      <c r="B702" s="2">
        <v>1</v>
      </c>
      <c r="C702" s="3"/>
      <c r="D702" s="4" t="s">
        <v>1</v>
      </c>
      <c r="E702" s="2">
        <v>27</v>
      </c>
      <c r="F702" s="2">
        <v>4</v>
      </c>
      <c r="G702" s="2">
        <v>14</v>
      </c>
      <c r="H702" s="2">
        <v>9</v>
      </c>
      <c r="I702" s="2">
        <f t="shared" si="20"/>
        <v>0</v>
      </c>
      <c r="J702" s="15">
        <v>3.81</v>
      </c>
      <c r="K702" s="2">
        <v>2786</v>
      </c>
      <c r="L702">
        <f>SUMIFS('Wins by Year'!E:E,'Wins by Year'!A:A,Recruits!A702,'Wins by Year'!C:C,Recruits!D702)</f>
        <v>14</v>
      </c>
      <c r="M702" s="13">
        <f t="shared" si="21"/>
        <v>3.6033333333333335</v>
      </c>
    </row>
    <row r="703" spans="1:13" ht="16.5" thickTop="1" thickBot="1">
      <c r="A703">
        <v>2009</v>
      </c>
      <c r="B703" s="2">
        <v>2</v>
      </c>
      <c r="C703" s="3"/>
      <c r="D703" s="4" t="s">
        <v>5</v>
      </c>
      <c r="E703" s="2">
        <v>24</v>
      </c>
      <c r="F703" s="2">
        <v>4</v>
      </c>
      <c r="G703" s="2">
        <v>11</v>
      </c>
      <c r="H703" s="2">
        <v>9</v>
      </c>
      <c r="I703" s="2">
        <f t="shared" si="20"/>
        <v>0</v>
      </c>
      <c r="J703" s="15">
        <v>3.79</v>
      </c>
      <c r="K703" s="2">
        <v>2581</v>
      </c>
      <c r="L703">
        <f>SUMIFS('Wins by Year'!E:E,'Wins by Year'!A:A,Recruits!A703,'Wins by Year'!C:C,Recruits!D703)</f>
        <v>9</v>
      </c>
      <c r="M703" s="13">
        <f t="shared" si="21"/>
        <v>3.75</v>
      </c>
    </row>
    <row r="704" spans="1:13" ht="16.5" thickTop="1" thickBot="1">
      <c r="A704">
        <v>2009</v>
      </c>
      <c r="B704" s="2">
        <v>3</v>
      </c>
      <c r="C704" s="3"/>
      <c r="D704" s="4" t="s">
        <v>3</v>
      </c>
      <c r="E704" s="2">
        <v>25</v>
      </c>
      <c r="F704" s="2">
        <v>2</v>
      </c>
      <c r="G704" s="2">
        <v>15</v>
      </c>
      <c r="H704" s="2">
        <v>8</v>
      </c>
      <c r="I704" s="2">
        <f t="shared" si="20"/>
        <v>0</v>
      </c>
      <c r="J704" s="15">
        <v>3.76</v>
      </c>
      <c r="K704" s="2">
        <v>2478</v>
      </c>
      <c r="L704">
        <f>SUMIFS('Wins by Year'!E:E,'Wins by Year'!A:A,Recruits!A704,'Wins by Year'!C:C,Recruits!D704)</f>
        <v>11</v>
      </c>
      <c r="M704" s="13">
        <f t="shared" si="21"/>
        <v>3.8033333333333332</v>
      </c>
    </row>
    <row r="705" spans="1:13" ht="16.5" thickTop="1" thickBot="1">
      <c r="A705">
        <v>2009</v>
      </c>
      <c r="B705" s="2">
        <v>4</v>
      </c>
      <c r="C705" s="3"/>
      <c r="D705" s="4" t="s">
        <v>12</v>
      </c>
      <c r="E705" s="2">
        <v>18</v>
      </c>
      <c r="F705" s="2">
        <v>4</v>
      </c>
      <c r="G705" s="2">
        <v>11</v>
      </c>
      <c r="H705" s="2">
        <v>1</v>
      </c>
      <c r="I705" s="2">
        <f t="shared" si="20"/>
        <v>2</v>
      </c>
      <c r="J705" s="15">
        <v>3.94</v>
      </c>
      <c r="K705" s="2">
        <v>2410</v>
      </c>
      <c r="L705">
        <f>SUMIFS('Wins by Year'!E:E,'Wins by Year'!A:A,Recruits!A705,'Wins by Year'!C:C,Recruits!D705)</f>
        <v>9</v>
      </c>
      <c r="M705" s="13">
        <f t="shared" si="21"/>
        <v>4.0166666666666666</v>
      </c>
    </row>
    <row r="706" spans="1:13" ht="16.5" thickTop="1" thickBot="1">
      <c r="A706">
        <v>2009</v>
      </c>
      <c r="B706" s="2">
        <v>5</v>
      </c>
      <c r="C706" s="3"/>
      <c r="D706" s="4" t="s">
        <v>7</v>
      </c>
      <c r="E706" s="2">
        <v>20</v>
      </c>
      <c r="F706" s="2">
        <v>3</v>
      </c>
      <c r="G706" s="2">
        <v>11</v>
      </c>
      <c r="H706" s="2">
        <v>6</v>
      </c>
      <c r="I706" s="2">
        <f t="shared" si="20"/>
        <v>0</v>
      </c>
      <c r="J706" s="15">
        <v>3.85</v>
      </c>
      <c r="K706" s="2">
        <v>2375</v>
      </c>
      <c r="L706">
        <f>SUMIFS('Wins by Year'!E:E,'Wins by Year'!A:A,Recruits!A706,'Wins by Year'!C:C,Recruits!D706)</f>
        <v>13</v>
      </c>
      <c r="M706" s="13">
        <f t="shared" si="21"/>
        <v>3.7300000000000004</v>
      </c>
    </row>
    <row r="707" spans="1:13" ht="16.5" thickTop="1" thickBot="1">
      <c r="A707">
        <v>2009</v>
      </c>
      <c r="B707" s="2">
        <v>6</v>
      </c>
      <c r="C707" s="3"/>
      <c r="D707" s="4" t="s">
        <v>11</v>
      </c>
      <c r="E707" s="2">
        <v>20</v>
      </c>
      <c r="F707" s="2">
        <v>1</v>
      </c>
      <c r="G707" s="2">
        <v>14</v>
      </c>
      <c r="H707" s="2">
        <v>4</v>
      </c>
      <c r="I707" s="2">
        <f t="shared" ref="I707:I770" si="22">E707-F707-G707-H707</f>
        <v>1</v>
      </c>
      <c r="J707" s="15">
        <v>3.65</v>
      </c>
      <c r="K707" s="2">
        <v>2179</v>
      </c>
      <c r="L707">
        <f>SUMIFS('Wins by Year'!E:E,'Wins by Year'!A:A,Recruits!A707,'Wins by Year'!C:C,Recruits!D707)</f>
        <v>8</v>
      </c>
      <c r="M707" s="13">
        <f t="shared" ref="M707:M770" si="23">(SUMIFS(J:J,A:A,A707,D:D,D707)+SUMIFS(J:J,A:A,(A707-1),D:D,D707)+SUMIFS(J:J,A:A,(A707-2),D:D,D707))/3</f>
        <v>3.6</v>
      </c>
    </row>
    <row r="708" spans="1:13" ht="16.5" thickTop="1" thickBot="1">
      <c r="A708">
        <v>2009</v>
      </c>
      <c r="B708" s="2">
        <v>7</v>
      </c>
      <c r="C708" s="3"/>
      <c r="D708" s="4" t="s">
        <v>2</v>
      </c>
      <c r="E708" s="2">
        <v>21</v>
      </c>
      <c r="F708" s="2">
        <v>2</v>
      </c>
      <c r="G708" s="2">
        <v>10</v>
      </c>
      <c r="H708" s="2">
        <v>8</v>
      </c>
      <c r="I708" s="2">
        <f t="shared" si="22"/>
        <v>1</v>
      </c>
      <c r="J708" s="15">
        <v>3.62</v>
      </c>
      <c r="K708" s="2">
        <v>2154</v>
      </c>
      <c r="L708">
        <f>SUMIFS('Wins by Year'!E:E,'Wins by Year'!A:A,Recruits!A708,'Wins by Year'!C:C,Recruits!D708)</f>
        <v>7</v>
      </c>
      <c r="M708" s="13">
        <f t="shared" si="23"/>
        <v>3.3366666666666673</v>
      </c>
    </row>
    <row r="709" spans="1:13" ht="16.5" thickTop="1" thickBot="1">
      <c r="A709">
        <v>2009</v>
      </c>
      <c r="B709" s="2">
        <v>8</v>
      </c>
      <c r="C709" s="3"/>
      <c r="D709" s="4" t="s">
        <v>4</v>
      </c>
      <c r="E709" s="2">
        <v>22</v>
      </c>
      <c r="F709" s="2">
        <v>1</v>
      </c>
      <c r="G709" s="2">
        <v>13</v>
      </c>
      <c r="H709" s="2">
        <v>6</v>
      </c>
      <c r="I709" s="2">
        <f t="shared" si="22"/>
        <v>2</v>
      </c>
      <c r="J709" s="15">
        <v>3.59</v>
      </c>
      <c r="K709" s="2">
        <v>2124</v>
      </c>
      <c r="L709">
        <f>SUMIFS('Wins by Year'!E:E,'Wins by Year'!A:A,Recruits!A709,'Wins by Year'!C:C,Recruits!D709)</f>
        <v>5</v>
      </c>
      <c r="M709" s="13">
        <f t="shared" si="23"/>
        <v>3.5533333333333332</v>
      </c>
    </row>
    <row r="710" spans="1:13" ht="31.5" thickTop="1" thickBot="1">
      <c r="A710">
        <v>2009</v>
      </c>
      <c r="B710" s="2">
        <v>9</v>
      </c>
      <c r="C710" s="3"/>
      <c r="D710" s="4" t="s">
        <v>24</v>
      </c>
      <c r="E710" s="2">
        <v>28</v>
      </c>
      <c r="F710" s="2">
        <v>1</v>
      </c>
      <c r="G710" s="2">
        <v>13</v>
      </c>
      <c r="H710" s="2">
        <v>9</v>
      </c>
      <c r="I710" s="2">
        <f t="shared" si="22"/>
        <v>5</v>
      </c>
      <c r="J710" s="15">
        <v>3.36</v>
      </c>
      <c r="K710" s="2">
        <v>2084</v>
      </c>
      <c r="L710">
        <f>SUMIFS('Wins by Year'!E:E,'Wins by Year'!A:A,Recruits!A710,'Wins by Year'!C:C,Recruits!D710)</f>
        <v>8</v>
      </c>
      <c r="M710" s="13">
        <f t="shared" si="23"/>
        <v>3.1566666666666663</v>
      </c>
    </row>
    <row r="711" spans="1:13" ht="16.5" thickTop="1" thickBot="1">
      <c r="A711">
        <v>2009</v>
      </c>
      <c r="B711" s="2">
        <v>10</v>
      </c>
      <c r="C711" s="3"/>
      <c r="D711" s="4" t="s">
        <v>15</v>
      </c>
      <c r="E711" s="2">
        <v>22</v>
      </c>
      <c r="F711" s="2">
        <v>2</v>
      </c>
      <c r="G711" s="2">
        <v>9</v>
      </c>
      <c r="H711" s="2">
        <v>11</v>
      </c>
      <c r="I711" s="2">
        <f t="shared" si="22"/>
        <v>0</v>
      </c>
      <c r="J711" s="15">
        <v>3.59</v>
      </c>
      <c r="K711" s="2">
        <v>2037</v>
      </c>
      <c r="L711">
        <f>SUMIFS('Wins by Year'!E:E,'Wins by Year'!A:A,Recruits!A711,'Wins by Year'!C:C,Recruits!D711)</f>
        <v>7</v>
      </c>
      <c r="M711" s="13">
        <f t="shared" si="23"/>
        <v>3.4266666666666672</v>
      </c>
    </row>
    <row r="712" spans="1:13" ht="16.5" thickTop="1" thickBot="1">
      <c r="A712">
        <v>2009</v>
      </c>
      <c r="B712" s="2">
        <v>11</v>
      </c>
      <c r="C712" s="3"/>
      <c r="D712" s="4" t="s">
        <v>14</v>
      </c>
      <c r="E712" s="2">
        <v>17</v>
      </c>
      <c r="F712" s="2">
        <v>3</v>
      </c>
      <c r="G712" s="2">
        <v>9</v>
      </c>
      <c r="H712" s="2">
        <v>5</v>
      </c>
      <c r="I712" s="2">
        <f t="shared" si="22"/>
        <v>0</v>
      </c>
      <c r="J712" s="15">
        <v>3.88</v>
      </c>
      <c r="K712" s="2">
        <v>2017</v>
      </c>
      <c r="L712">
        <f>SUMIFS('Wins by Year'!E:E,'Wins by Year'!A:A,Recruits!A712,'Wins by Year'!C:C,Recruits!D712)</f>
        <v>13</v>
      </c>
      <c r="M712" s="13">
        <f t="shared" si="23"/>
        <v>3.8633333333333333</v>
      </c>
    </row>
    <row r="713" spans="1:13" ht="31.5" thickTop="1" thickBot="1">
      <c r="A713">
        <v>2009</v>
      </c>
      <c r="B713" s="2">
        <v>12</v>
      </c>
      <c r="C713" s="3"/>
      <c r="D713" s="4" t="s">
        <v>27</v>
      </c>
      <c r="E713" s="2">
        <v>29</v>
      </c>
      <c r="F713" s="2">
        <v>0</v>
      </c>
      <c r="G713" s="2">
        <v>14</v>
      </c>
      <c r="H713" s="2">
        <v>11</v>
      </c>
      <c r="I713" s="2">
        <f t="shared" si="22"/>
        <v>4</v>
      </c>
      <c r="J713" s="15">
        <v>3.34</v>
      </c>
      <c r="K713" s="2">
        <v>1952</v>
      </c>
      <c r="L713">
        <f>SUMIFS('Wins by Year'!E:E,'Wins by Year'!A:A,Recruits!A713,'Wins by Year'!C:C,Recruits!D713)</f>
        <v>7</v>
      </c>
      <c r="M713" s="13">
        <f t="shared" si="23"/>
        <v>3.2666666666666671</v>
      </c>
    </row>
    <row r="714" spans="1:13" ht="16.5" thickTop="1" thickBot="1">
      <c r="A714">
        <v>2009</v>
      </c>
      <c r="B714" s="2">
        <v>13</v>
      </c>
      <c r="C714" s="3"/>
      <c r="D714" s="4" t="s">
        <v>16</v>
      </c>
      <c r="E714" s="2">
        <v>23</v>
      </c>
      <c r="F714" s="2">
        <v>0</v>
      </c>
      <c r="G714" s="2">
        <v>11</v>
      </c>
      <c r="H714" s="2">
        <v>11</v>
      </c>
      <c r="I714" s="2">
        <f t="shared" si="22"/>
        <v>1</v>
      </c>
      <c r="J714" s="15">
        <v>3.43</v>
      </c>
      <c r="K714" s="2">
        <v>1830</v>
      </c>
      <c r="L714">
        <f>SUMIFS('Wins by Year'!E:E,'Wins by Year'!A:A,Recruits!A714,'Wins by Year'!C:C,Recruits!D714)</f>
        <v>8</v>
      </c>
      <c r="M714" s="13">
        <f t="shared" si="23"/>
        <v>3.5400000000000005</v>
      </c>
    </row>
    <row r="715" spans="1:13" ht="16.5" thickTop="1" thickBot="1">
      <c r="A715">
        <v>2009</v>
      </c>
      <c r="B715" s="2">
        <v>14</v>
      </c>
      <c r="C715" s="3"/>
      <c r="D715" s="4" t="s">
        <v>10</v>
      </c>
      <c r="E715" s="2">
        <v>27</v>
      </c>
      <c r="F715" s="2">
        <v>0</v>
      </c>
      <c r="G715" s="2">
        <v>11</v>
      </c>
      <c r="H715" s="2">
        <v>14</v>
      </c>
      <c r="I715" s="2">
        <f t="shared" si="22"/>
        <v>2</v>
      </c>
      <c r="J715" s="15">
        <v>3.33</v>
      </c>
      <c r="K715" s="2">
        <v>1752</v>
      </c>
      <c r="L715">
        <f>SUMIFS('Wins by Year'!E:E,'Wins by Year'!A:A,Recruits!A715,'Wins by Year'!C:C,Recruits!D715)</f>
        <v>7</v>
      </c>
      <c r="M715" s="13">
        <f t="shared" si="23"/>
        <v>3.3733333333333331</v>
      </c>
    </row>
    <row r="716" spans="1:13" ht="16.5" thickTop="1" thickBot="1">
      <c r="A716">
        <v>2009</v>
      </c>
      <c r="B716" s="2">
        <v>15</v>
      </c>
      <c r="C716" s="3"/>
      <c r="D716" s="4" t="s">
        <v>21</v>
      </c>
      <c r="E716" s="2">
        <v>19</v>
      </c>
      <c r="F716" s="2">
        <v>1</v>
      </c>
      <c r="G716" s="2">
        <v>9</v>
      </c>
      <c r="H716" s="2">
        <v>8</v>
      </c>
      <c r="I716" s="2">
        <f t="shared" si="22"/>
        <v>1</v>
      </c>
      <c r="J716" s="15">
        <v>3.53</v>
      </c>
      <c r="K716" s="2">
        <v>1693</v>
      </c>
      <c r="L716">
        <f>SUMIFS('Wins by Year'!E:E,'Wins by Year'!A:A,Recruits!A716,'Wins by Year'!C:C,Recruits!D716)</f>
        <v>9</v>
      </c>
      <c r="M716" s="13">
        <f t="shared" si="23"/>
        <v>3.3566666666666669</v>
      </c>
    </row>
    <row r="717" spans="1:13" ht="16.5" thickTop="1" thickBot="1">
      <c r="A717">
        <v>2009</v>
      </c>
      <c r="B717" s="2">
        <v>16</v>
      </c>
      <c r="C717" s="3"/>
      <c r="D717" s="4" t="s">
        <v>32</v>
      </c>
      <c r="E717" s="2">
        <v>31</v>
      </c>
      <c r="F717" s="2">
        <v>1</v>
      </c>
      <c r="G717" s="2">
        <v>8</v>
      </c>
      <c r="H717" s="2">
        <v>21</v>
      </c>
      <c r="I717" s="2">
        <f t="shared" si="22"/>
        <v>1</v>
      </c>
      <c r="J717" s="15">
        <v>3.29</v>
      </c>
      <c r="K717" s="2">
        <v>1678</v>
      </c>
      <c r="L717">
        <f>SUMIFS('Wins by Year'!E:E,'Wins by Year'!A:A,Recruits!A717,'Wins by Year'!C:C,Recruits!D717)</f>
        <v>8</v>
      </c>
      <c r="M717" s="13">
        <f t="shared" si="23"/>
        <v>3.0233333333333334</v>
      </c>
    </row>
    <row r="718" spans="1:13" ht="31.5" thickTop="1" thickBot="1">
      <c r="A718">
        <v>2009</v>
      </c>
      <c r="B718" s="2">
        <v>17</v>
      </c>
      <c r="C718" s="3"/>
      <c r="D718" s="4" t="s">
        <v>18</v>
      </c>
      <c r="E718" s="2">
        <v>23</v>
      </c>
      <c r="F718" s="2">
        <v>0</v>
      </c>
      <c r="G718" s="2">
        <v>10</v>
      </c>
      <c r="H718" s="2">
        <v>10</v>
      </c>
      <c r="I718" s="2">
        <f t="shared" si="22"/>
        <v>3</v>
      </c>
      <c r="J718" s="15">
        <v>3.3</v>
      </c>
      <c r="K718" s="2">
        <v>1675</v>
      </c>
      <c r="L718">
        <f>SUMIFS('Wins by Year'!E:E,'Wins by Year'!A:A,Recruits!A718,'Wins by Year'!C:C,Recruits!D718)</f>
        <v>6</v>
      </c>
      <c r="M718" s="13">
        <f t="shared" si="23"/>
        <v>2.9033333333333338</v>
      </c>
    </row>
    <row r="719" spans="1:13" ht="16.5" thickTop="1" thickBot="1">
      <c r="A719">
        <v>2009</v>
      </c>
      <c r="B719" s="2">
        <v>18</v>
      </c>
      <c r="C719" s="3"/>
      <c r="D719" s="4" t="s">
        <v>8</v>
      </c>
      <c r="E719" s="2">
        <v>37</v>
      </c>
      <c r="F719" s="2">
        <v>1</v>
      </c>
      <c r="G719" s="2">
        <v>8</v>
      </c>
      <c r="H719" s="2">
        <v>22</v>
      </c>
      <c r="I719" s="2">
        <f t="shared" si="22"/>
        <v>6</v>
      </c>
      <c r="J719" s="15">
        <v>3.11</v>
      </c>
      <c r="K719" s="2">
        <v>1628</v>
      </c>
      <c r="L719">
        <f>SUMIFS('Wins by Year'!E:E,'Wins by Year'!A:A,Recruits!A719,'Wins by Year'!C:C,Recruits!D719)</f>
        <v>9</v>
      </c>
      <c r="M719" s="13">
        <f t="shared" si="23"/>
        <v>2.9766666666666666</v>
      </c>
    </row>
    <row r="720" spans="1:13" ht="16.5" thickTop="1" thickBot="1">
      <c r="A720">
        <v>2009</v>
      </c>
      <c r="B720" s="2">
        <v>19</v>
      </c>
      <c r="C720" s="3"/>
      <c r="D720" s="4" t="s">
        <v>9</v>
      </c>
      <c r="E720" s="2">
        <v>28</v>
      </c>
      <c r="F720" s="2">
        <v>0</v>
      </c>
      <c r="G720" s="2">
        <v>9</v>
      </c>
      <c r="H720" s="2">
        <v>16</v>
      </c>
      <c r="I720" s="2">
        <f t="shared" si="22"/>
        <v>3</v>
      </c>
      <c r="J720" s="15">
        <v>3.21</v>
      </c>
      <c r="K720" s="2">
        <v>1599</v>
      </c>
      <c r="L720">
        <f>SUMIFS('Wins by Year'!E:E,'Wins by Year'!A:A,Recruits!A720,'Wins by Year'!C:C,Recruits!D720)</f>
        <v>8</v>
      </c>
      <c r="M720" s="13">
        <f t="shared" si="23"/>
        <v>3.2033333333333331</v>
      </c>
    </row>
    <row r="721" spans="1:13" ht="16.5" thickTop="1" thickBot="1">
      <c r="A721">
        <v>2009</v>
      </c>
      <c r="B721" s="2">
        <v>20</v>
      </c>
      <c r="C721" s="3"/>
      <c r="D721" s="4" t="s">
        <v>19</v>
      </c>
      <c r="E721" s="2">
        <v>22</v>
      </c>
      <c r="F721" s="2">
        <v>0</v>
      </c>
      <c r="G721" s="2">
        <v>8</v>
      </c>
      <c r="H721" s="2">
        <v>12</v>
      </c>
      <c r="I721" s="2">
        <f t="shared" si="22"/>
        <v>2</v>
      </c>
      <c r="J721" s="15">
        <v>3.27</v>
      </c>
      <c r="K721" s="2">
        <v>1583</v>
      </c>
      <c r="L721">
        <f>SUMIFS('Wins by Year'!E:E,'Wins by Year'!A:A,Recruits!A721,'Wins by Year'!C:C,Recruits!D721)</f>
        <v>8</v>
      </c>
      <c r="M721" s="13">
        <f t="shared" si="23"/>
        <v>2.8699999999999997</v>
      </c>
    </row>
    <row r="722" spans="1:13" ht="31.5" thickTop="1" thickBot="1">
      <c r="A722">
        <v>2009</v>
      </c>
      <c r="B722" s="2">
        <v>21</v>
      </c>
      <c r="C722" s="3"/>
      <c r="D722" s="4" t="s">
        <v>120</v>
      </c>
      <c r="E722" s="2">
        <v>28</v>
      </c>
      <c r="F722" s="2">
        <v>0</v>
      </c>
      <c r="G722" s="2">
        <v>0</v>
      </c>
      <c r="H722" s="2">
        <v>1</v>
      </c>
      <c r="I722" s="2">
        <f t="shared" si="22"/>
        <v>27</v>
      </c>
      <c r="J722" s="15">
        <v>1.96</v>
      </c>
      <c r="K722" s="2">
        <v>1564</v>
      </c>
      <c r="L722">
        <f>SUMIFS('Wins by Year'!E:E,'Wins by Year'!A:A,Recruits!A722,'Wins by Year'!C:C,Recruits!D722)</f>
        <v>6</v>
      </c>
      <c r="M722" s="13">
        <f t="shared" si="23"/>
        <v>1.32</v>
      </c>
    </row>
    <row r="723" spans="1:13" ht="16.5" thickTop="1" thickBot="1">
      <c r="A723">
        <v>2009</v>
      </c>
      <c r="B723" s="2">
        <v>21</v>
      </c>
      <c r="C723" s="3"/>
      <c r="D723" s="4" t="s">
        <v>13</v>
      </c>
      <c r="E723" s="2">
        <v>18</v>
      </c>
      <c r="F723" s="2">
        <v>1</v>
      </c>
      <c r="G723" s="2">
        <v>9</v>
      </c>
      <c r="H723" s="2">
        <v>5</v>
      </c>
      <c r="I723" s="2">
        <f t="shared" si="22"/>
        <v>3</v>
      </c>
      <c r="J723" s="15">
        <v>3.44</v>
      </c>
      <c r="K723" s="2">
        <v>1564</v>
      </c>
      <c r="L723">
        <f>SUMIFS('Wins by Year'!E:E,'Wins by Year'!A:A,Recruits!A723,'Wins by Year'!C:C,Recruits!D723)</f>
        <v>6</v>
      </c>
      <c r="M723" s="13">
        <f t="shared" si="23"/>
        <v>3.706666666666667</v>
      </c>
    </row>
    <row r="724" spans="1:13" ht="16.5" thickTop="1" thickBot="1">
      <c r="A724">
        <v>2009</v>
      </c>
      <c r="B724" s="2">
        <v>23</v>
      </c>
      <c r="C724" s="3"/>
      <c r="D724" s="4" t="s">
        <v>17</v>
      </c>
      <c r="E724" s="2">
        <v>28</v>
      </c>
      <c r="F724" s="2">
        <v>1</v>
      </c>
      <c r="G724" s="2">
        <v>4</v>
      </c>
      <c r="H724" s="2">
        <v>21</v>
      </c>
      <c r="I724" s="2">
        <f t="shared" si="22"/>
        <v>2</v>
      </c>
      <c r="J724" s="15">
        <v>3.14</v>
      </c>
      <c r="K724" s="2">
        <v>1403</v>
      </c>
      <c r="L724">
        <f>SUMIFS('Wins by Year'!E:E,'Wins by Year'!A:A,Recruits!A724,'Wins by Year'!C:C,Recruits!D724)</f>
        <v>6</v>
      </c>
      <c r="M724" s="13">
        <f t="shared" si="23"/>
        <v>3.0666666666666669</v>
      </c>
    </row>
    <row r="725" spans="1:13" ht="16.5" thickTop="1" thickBot="1">
      <c r="A725">
        <v>2009</v>
      </c>
      <c r="B725" s="2">
        <v>24</v>
      </c>
      <c r="C725" s="3"/>
      <c r="D725" s="4" t="s">
        <v>60</v>
      </c>
      <c r="E725" s="2">
        <v>28</v>
      </c>
      <c r="F725" s="2">
        <v>0</v>
      </c>
      <c r="G725" s="2">
        <v>0</v>
      </c>
      <c r="H725" s="2">
        <v>1</v>
      </c>
      <c r="I725" s="2">
        <f t="shared" si="22"/>
        <v>27</v>
      </c>
      <c r="J725" s="15">
        <v>2.04</v>
      </c>
      <c r="K725" s="2">
        <v>1357</v>
      </c>
      <c r="L725">
        <f>SUMIFS('Wins by Year'!E:E,'Wins by Year'!A:A,Recruits!A725,'Wins by Year'!C:C,Recruits!D725)</f>
        <v>9</v>
      </c>
      <c r="M725" s="13">
        <f t="shared" si="23"/>
        <v>1.3733333333333333</v>
      </c>
    </row>
    <row r="726" spans="1:13" ht="16.5" thickTop="1" thickBot="1">
      <c r="A726">
        <v>2009</v>
      </c>
      <c r="B726" s="2">
        <v>24</v>
      </c>
      <c r="C726" s="3"/>
      <c r="D726" s="4" t="s">
        <v>43</v>
      </c>
      <c r="E726" s="2">
        <v>22</v>
      </c>
      <c r="F726" s="2">
        <v>0</v>
      </c>
      <c r="G726" s="2">
        <v>5</v>
      </c>
      <c r="H726" s="2">
        <v>14</v>
      </c>
      <c r="I726" s="2">
        <f t="shared" si="22"/>
        <v>3</v>
      </c>
      <c r="J726" s="15">
        <v>3.09</v>
      </c>
      <c r="K726" s="2">
        <v>1357</v>
      </c>
      <c r="L726">
        <f>SUMIFS('Wins by Year'!E:E,'Wins by Year'!A:A,Recruits!A726,'Wins by Year'!C:C,Recruits!D726)</f>
        <v>10</v>
      </c>
      <c r="M726" s="13">
        <f t="shared" si="23"/>
        <v>2.9733333333333332</v>
      </c>
    </row>
    <row r="727" spans="1:13" ht="16.5" thickTop="1" thickBot="1">
      <c r="A727">
        <v>2009</v>
      </c>
      <c r="B727" s="2">
        <v>26</v>
      </c>
      <c r="C727" s="3"/>
      <c r="D727" s="4" t="s">
        <v>23</v>
      </c>
      <c r="E727" s="2">
        <v>27</v>
      </c>
      <c r="F727" s="2">
        <v>0</v>
      </c>
      <c r="G727" s="2">
        <v>7</v>
      </c>
      <c r="H727" s="2">
        <v>12</v>
      </c>
      <c r="I727" s="2">
        <f t="shared" si="22"/>
        <v>8</v>
      </c>
      <c r="J727" s="15">
        <v>2.96</v>
      </c>
      <c r="K727" s="2">
        <v>1335</v>
      </c>
      <c r="L727">
        <f>SUMIFS('Wins by Year'!E:E,'Wins by Year'!A:A,Recruits!A727,'Wins by Year'!C:C,Recruits!D727)</f>
        <v>11</v>
      </c>
      <c r="M727" s="13">
        <f t="shared" si="23"/>
        <v>3.0333333333333332</v>
      </c>
    </row>
    <row r="728" spans="1:13" ht="31.5" thickTop="1" thickBot="1">
      <c r="A728">
        <v>2009</v>
      </c>
      <c r="B728" s="2">
        <v>27</v>
      </c>
      <c r="C728" s="3"/>
      <c r="D728" s="4" t="s">
        <v>25</v>
      </c>
      <c r="E728" s="2">
        <v>27</v>
      </c>
      <c r="F728" s="2">
        <v>0</v>
      </c>
      <c r="G728" s="2">
        <v>7</v>
      </c>
      <c r="H728" s="2">
        <v>17</v>
      </c>
      <c r="I728" s="2">
        <f t="shared" si="22"/>
        <v>3</v>
      </c>
      <c r="J728" s="15">
        <v>3.15</v>
      </c>
      <c r="K728" s="2">
        <v>1332</v>
      </c>
      <c r="L728">
        <f>SUMIFS('Wins by Year'!E:E,'Wins by Year'!A:A,Recruits!A728,'Wins by Year'!C:C,Recruits!D728)</f>
        <v>5</v>
      </c>
      <c r="M728" s="13">
        <f t="shared" si="23"/>
        <v>2.7833333333333332</v>
      </c>
    </row>
    <row r="729" spans="1:13" ht="16.5" thickTop="1" thickBot="1">
      <c r="A729">
        <v>2009</v>
      </c>
      <c r="B729" s="2">
        <v>28</v>
      </c>
      <c r="C729" s="3"/>
      <c r="D729" s="4" t="s">
        <v>39</v>
      </c>
      <c r="E729" s="2">
        <v>26</v>
      </c>
      <c r="F729" s="2">
        <v>0</v>
      </c>
      <c r="G729" s="2">
        <v>6</v>
      </c>
      <c r="H729" s="2">
        <v>16</v>
      </c>
      <c r="I729" s="2">
        <f t="shared" si="22"/>
        <v>4</v>
      </c>
      <c r="J729" s="15">
        <v>3.08</v>
      </c>
      <c r="K729" s="2">
        <v>1266</v>
      </c>
      <c r="L729">
        <f>SUMIFS('Wins by Year'!E:E,'Wins by Year'!A:A,Recruits!A729,'Wins by Year'!C:C,Recruits!D729)</f>
        <v>2</v>
      </c>
      <c r="M729" s="13">
        <f t="shared" si="23"/>
        <v>3.0366666666666666</v>
      </c>
    </row>
    <row r="730" spans="1:13" ht="16.5" thickTop="1" thickBot="1">
      <c r="A730">
        <v>2009</v>
      </c>
      <c r="B730" s="2">
        <v>29</v>
      </c>
      <c r="C730" s="3"/>
      <c r="D730" s="4" t="s">
        <v>38</v>
      </c>
      <c r="E730" s="2">
        <v>26</v>
      </c>
      <c r="F730" s="2">
        <v>0</v>
      </c>
      <c r="G730" s="2">
        <v>6</v>
      </c>
      <c r="H730" s="2">
        <v>15</v>
      </c>
      <c r="I730" s="2">
        <f t="shared" si="22"/>
        <v>5</v>
      </c>
      <c r="J730" s="15">
        <v>3.04</v>
      </c>
      <c r="K730" s="2">
        <v>1234</v>
      </c>
      <c r="L730">
        <f>SUMIFS('Wins by Year'!E:E,'Wins by Year'!A:A,Recruits!A730,'Wins by Year'!C:C,Recruits!D730)</f>
        <v>9</v>
      </c>
      <c r="M730" s="13">
        <f t="shared" si="23"/>
        <v>2.7866666666666666</v>
      </c>
    </row>
    <row r="731" spans="1:13" ht="16.5" thickTop="1" thickBot="1">
      <c r="A731">
        <v>2009</v>
      </c>
      <c r="B731" s="2">
        <v>30</v>
      </c>
      <c r="C731" s="3"/>
      <c r="D731" s="4" t="s">
        <v>26</v>
      </c>
      <c r="E731" s="2">
        <v>20</v>
      </c>
      <c r="F731" s="2">
        <v>0</v>
      </c>
      <c r="G731" s="2">
        <v>5</v>
      </c>
      <c r="H731" s="2">
        <v>15</v>
      </c>
      <c r="I731" s="2">
        <f t="shared" si="22"/>
        <v>0</v>
      </c>
      <c r="J731" s="15">
        <v>3.25</v>
      </c>
      <c r="K731" s="2">
        <v>1233</v>
      </c>
      <c r="L731">
        <f>SUMIFS('Wins by Year'!E:E,'Wins by Year'!A:A,Recruits!A731,'Wins by Year'!C:C,Recruits!D731)</f>
        <v>10</v>
      </c>
      <c r="M731" s="13">
        <f t="shared" si="23"/>
        <v>3.1799999999999997</v>
      </c>
    </row>
    <row r="732" spans="1:13" ht="16.5" thickTop="1" thickBot="1">
      <c r="A732">
        <v>2009</v>
      </c>
      <c r="B732" s="2">
        <v>31</v>
      </c>
      <c r="C732" s="3"/>
      <c r="D732" s="4" t="s">
        <v>73</v>
      </c>
      <c r="E732" s="2">
        <v>28</v>
      </c>
      <c r="F732" s="2">
        <v>0</v>
      </c>
      <c r="G732" s="2">
        <v>5</v>
      </c>
      <c r="H732" s="2">
        <v>17</v>
      </c>
      <c r="I732" s="2">
        <f t="shared" si="22"/>
        <v>6</v>
      </c>
      <c r="J732" s="15">
        <v>2.96</v>
      </c>
      <c r="K732" s="2">
        <v>1197</v>
      </c>
      <c r="L732">
        <f>SUMIFS('Wins by Year'!E:E,'Wins by Year'!A:A,Recruits!A732,'Wins by Year'!C:C,Recruits!D732)</f>
        <v>8</v>
      </c>
      <c r="M732" s="13">
        <f t="shared" si="23"/>
        <v>2.6333333333333333</v>
      </c>
    </row>
    <row r="733" spans="1:13" ht="16.5" thickTop="1" thickBot="1">
      <c r="A733">
        <v>2009</v>
      </c>
      <c r="B733" s="2">
        <v>32</v>
      </c>
      <c r="C733" s="3"/>
      <c r="D733" s="4" t="s">
        <v>30</v>
      </c>
      <c r="E733" s="2">
        <v>22</v>
      </c>
      <c r="F733" s="2">
        <v>1</v>
      </c>
      <c r="G733" s="2">
        <v>4</v>
      </c>
      <c r="H733" s="2">
        <v>12</v>
      </c>
      <c r="I733" s="2">
        <f t="shared" si="22"/>
        <v>5</v>
      </c>
      <c r="J733" s="15">
        <v>2.95</v>
      </c>
      <c r="K733" s="2">
        <v>1173</v>
      </c>
      <c r="L733">
        <f>SUMIFS('Wins by Year'!E:E,'Wins by Year'!A:A,Recruits!A733,'Wins by Year'!C:C,Recruits!D733)</f>
        <v>4</v>
      </c>
      <c r="M733" s="13">
        <f t="shared" si="23"/>
        <v>2.8733333333333335</v>
      </c>
    </row>
    <row r="734" spans="1:13" ht="16.5" thickTop="1" thickBot="1">
      <c r="A734">
        <v>2009</v>
      </c>
      <c r="B734" s="2">
        <v>33</v>
      </c>
      <c r="C734" s="3"/>
      <c r="D734" s="4" t="s">
        <v>85</v>
      </c>
      <c r="E734" s="2">
        <v>25</v>
      </c>
      <c r="F734" s="2">
        <v>0</v>
      </c>
      <c r="G734" s="2">
        <v>4</v>
      </c>
      <c r="H734" s="2">
        <v>18</v>
      </c>
      <c r="I734" s="2">
        <f t="shared" si="22"/>
        <v>3</v>
      </c>
      <c r="J734" s="15">
        <v>2.96</v>
      </c>
      <c r="K734" s="2">
        <v>1155</v>
      </c>
      <c r="L734">
        <f>SUMIFS('Wins by Year'!E:E,'Wins by Year'!A:A,Recruits!A734,'Wins by Year'!C:C,Recruits!D734)</f>
        <v>5</v>
      </c>
      <c r="M734" s="13">
        <f t="shared" si="23"/>
        <v>2.8766666666666669</v>
      </c>
    </row>
    <row r="735" spans="1:13" ht="16.5" thickTop="1" thickBot="1">
      <c r="A735">
        <v>2009</v>
      </c>
      <c r="B735" s="2">
        <v>34</v>
      </c>
      <c r="C735" s="3"/>
      <c r="D735" s="4" t="s">
        <v>28</v>
      </c>
      <c r="E735" s="2">
        <v>26</v>
      </c>
      <c r="F735" s="2">
        <v>0</v>
      </c>
      <c r="G735" s="2">
        <v>4</v>
      </c>
      <c r="H735" s="2">
        <v>16</v>
      </c>
      <c r="I735" s="2">
        <f t="shared" si="22"/>
        <v>6</v>
      </c>
      <c r="J735" s="15">
        <v>2.92</v>
      </c>
      <c r="K735" s="2">
        <v>1126</v>
      </c>
      <c r="L735">
        <f>SUMIFS('Wins by Year'!E:E,'Wins by Year'!A:A,Recruits!A735,'Wins by Year'!C:C,Recruits!D735)</f>
        <v>10</v>
      </c>
      <c r="M735" s="13">
        <f t="shared" si="23"/>
        <v>3.0366666666666666</v>
      </c>
    </row>
    <row r="736" spans="1:13" ht="16.5" thickTop="1" thickBot="1">
      <c r="A736">
        <v>2009</v>
      </c>
      <c r="B736" s="2">
        <v>35</v>
      </c>
      <c r="C736" s="3"/>
      <c r="D736" s="4" t="s">
        <v>47</v>
      </c>
      <c r="E736" s="2">
        <v>25</v>
      </c>
      <c r="F736" s="2">
        <v>0</v>
      </c>
      <c r="G736" s="2">
        <v>5</v>
      </c>
      <c r="H736" s="2">
        <v>15</v>
      </c>
      <c r="I736" s="2">
        <f t="shared" si="22"/>
        <v>5</v>
      </c>
      <c r="J736" s="15">
        <v>3</v>
      </c>
      <c r="K736" s="2">
        <v>1110</v>
      </c>
      <c r="L736">
        <f>SUMIFS('Wins by Year'!E:E,'Wins by Year'!A:A,Recruits!A736,'Wins by Year'!C:C,Recruits!D736)</f>
        <v>9</v>
      </c>
      <c r="M736" s="13">
        <f t="shared" si="23"/>
        <v>2.91</v>
      </c>
    </row>
    <row r="737" spans="1:13" ht="16.5" thickTop="1" thickBot="1">
      <c r="A737">
        <v>2009</v>
      </c>
      <c r="B737" s="2">
        <v>35</v>
      </c>
      <c r="C737" s="3"/>
      <c r="D737" s="4" t="s">
        <v>61</v>
      </c>
      <c r="E737" s="2">
        <v>25</v>
      </c>
      <c r="F737" s="2">
        <v>0</v>
      </c>
      <c r="G737" s="2">
        <v>5</v>
      </c>
      <c r="H737" s="2">
        <v>11</v>
      </c>
      <c r="I737" s="2">
        <f t="shared" si="22"/>
        <v>9</v>
      </c>
      <c r="J737" s="15">
        <v>2.84</v>
      </c>
      <c r="K737" s="2">
        <v>1110</v>
      </c>
      <c r="L737">
        <f>SUMIFS('Wins by Year'!E:E,'Wins by Year'!A:A,Recruits!A737,'Wins by Year'!C:C,Recruits!D737)</f>
        <v>3</v>
      </c>
      <c r="M737" s="13">
        <f t="shared" si="23"/>
        <v>2.793333333333333</v>
      </c>
    </row>
    <row r="738" spans="1:13" ht="16.5" thickTop="1" thickBot="1">
      <c r="A738">
        <v>2009</v>
      </c>
      <c r="B738" s="2">
        <v>37</v>
      </c>
      <c r="C738" s="3"/>
      <c r="D738" s="4" t="s">
        <v>70</v>
      </c>
      <c r="E738" s="2">
        <v>21</v>
      </c>
      <c r="F738" s="2">
        <v>0</v>
      </c>
      <c r="G738" s="2">
        <v>7</v>
      </c>
      <c r="H738" s="2">
        <v>7</v>
      </c>
      <c r="I738" s="2">
        <f t="shared" si="22"/>
        <v>7</v>
      </c>
      <c r="J738" s="15">
        <v>2.9</v>
      </c>
      <c r="K738" s="2">
        <v>1092</v>
      </c>
      <c r="L738">
        <f>SUMIFS('Wins by Year'!E:E,'Wins by Year'!A:A,Recruits!A738,'Wins by Year'!C:C,Recruits!D738)</f>
        <v>3</v>
      </c>
      <c r="M738" s="13">
        <f t="shared" si="23"/>
        <v>2.9666666666666668</v>
      </c>
    </row>
    <row r="739" spans="1:13" ht="31.5" thickTop="1" thickBot="1">
      <c r="A739">
        <v>2009</v>
      </c>
      <c r="B739" s="2">
        <v>38</v>
      </c>
      <c r="C739" s="3"/>
      <c r="D739" s="4" t="s">
        <v>48</v>
      </c>
      <c r="E739" s="2">
        <v>26</v>
      </c>
      <c r="F739" s="2">
        <v>0</v>
      </c>
      <c r="G739" s="2">
        <v>5</v>
      </c>
      <c r="H739" s="2">
        <v>13</v>
      </c>
      <c r="I739" s="2">
        <f t="shared" si="22"/>
        <v>8</v>
      </c>
      <c r="J739" s="15">
        <v>2.73</v>
      </c>
      <c r="K739" s="2">
        <v>1049</v>
      </c>
      <c r="L739">
        <f>SUMIFS('Wins by Year'!E:E,'Wins by Year'!A:A,Recruits!A739,'Wins by Year'!C:C,Recruits!D739)</f>
        <v>9</v>
      </c>
      <c r="M739" s="13">
        <f t="shared" si="23"/>
        <v>2.9366666666666661</v>
      </c>
    </row>
    <row r="740" spans="1:13" ht="16.5" thickTop="1" thickBot="1">
      <c r="A740">
        <v>2009</v>
      </c>
      <c r="B740" s="2">
        <v>39</v>
      </c>
      <c r="C740" s="3"/>
      <c r="D740" s="4" t="s">
        <v>6</v>
      </c>
      <c r="E740" s="2">
        <v>12</v>
      </c>
      <c r="F740" s="2">
        <v>0</v>
      </c>
      <c r="G740" s="2">
        <v>7</v>
      </c>
      <c r="H740" s="2">
        <v>4</v>
      </c>
      <c r="I740" s="2">
        <f t="shared" si="22"/>
        <v>1</v>
      </c>
      <c r="J740" s="15">
        <v>3.5</v>
      </c>
      <c r="K740" s="2">
        <v>1019</v>
      </c>
      <c r="L740">
        <f>SUMIFS('Wins by Year'!E:E,'Wins by Year'!A:A,Recruits!A740,'Wins by Year'!C:C,Recruits!D740)</f>
        <v>9</v>
      </c>
      <c r="M740" s="13">
        <f t="shared" si="23"/>
        <v>3.3733333333333335</v>
      </c>
    </row>
    <row r="741" spans="1:13" ht="16.5" thickTop="1" thickBot="1">
      <c r="A741">
        <v>2009</v>
      </c>
      <c r="B741" s="2">
        <v>40</v>
      </c>
      <c r="C741" s="3"/>
      <c r="D741" s="4" t="s">
        <v>79</v>
      </c>
      <c r="E741" s="2">
        <v>23</v>
      </c>
      <c r="F741" s="2">
        <v>0</v>
      </c>
      <c r="G741" s="2">
        <v>4</v>
      </c>
      <c r="H741" s="2">
        <v>15</v>
      </c>
      <c r="I741" s="2">
        <f t="shared" si="22"/>
        <v>4</v>
      </c>
      <c r="J741" s="15">
        <v>3</v>
      </c>
      <c r="K741" s="2">
        <v>981</v>
      </c>
      <c r="L741">
        <f>SUMIFS('Wins by Year'!E:E,'Wins by Year'!A:A,Recruits!A741,'Wins by Year'!C:C,Recruits!D741)</f>
        <v>9</v>
      </c>
      <c r="M741" s="13">
        <f t="shared" si="23"/>
        <v>2.8266666666666667</v>
      </c>
    </row>
    <row r="742" spans="1:13" ht="16.5" thickTop="1" thickBot="1">
      <c r="A742">
        <v>2009</v>
      </c>
      <c r="B742" s="2">
        <v>41</v>
      </c>
      <c r="C742" s="3"/>
      <c r="D742" s="4" t="s">
        <v>51</v>
      </c>
      <c r="E742" s="2">
        <v>20</v>
      </c>
      <c r="F742" s="2">
        <v>0</v>
      </c>
      <c r="G742" s="2">
        <v>3</v>
      </c>
      <c r="H742" s="2">
        <v>15</v>
      </c>
      <c r="I742" s="2">
        <f t="shared" si="22"/>
        <v>2</v>
      </c>
      <c r="J742" s="15">
        <v>3.05</v>
      </c>
      <c r="K742" s="2">
        <v>974</v>
      </c>
      <c r="L742">
        <f>SUMIFS('Wins by Year'!E:E,'Wins by Year'!A:A,Recruits!A742,'Wins by Year'!C:C,Recruits!D742)</f>
        <v>6</v>
      </c>
      <c r="M742" s="13">
        <f t="shared" si="23"/>
        <v>2.8599999999999994</v>
      </c>
    </row>
    <row r="743" spans="1:13" ht="16.5" thickTop="1" thickBot="1">
      <c r="A743">
        <v>2009</v>
      </c>
      <c r="B743" s="2">
        <v>42</v>
      </c>
      <c r="C743" s="3"/>
      <c r="D743" s="4" t="s">
        <v>46</v>
      </c>
      <c r="E743" s="2">
        <v>25</v>
      </c>
      <c r="F743" s="2">
        <v>1</v>
      </c>
      <c r="G743" s="2">
        <v>1</v>
      </c>
      <c r="H743" s="2">
        <v>15</v>
      </c>
      <c r="I743" s="2">
        <f t="shared" si="22"/>
        <v>8</v>
      </c>
      <c r="J743" s="15">
        <v>2.8</v>
      </c>
      <c r="K743" s="2">
        <v>970</v>
      </c>
      <c r="L743">
        <f>SUMIFS('Wins by Year'!E:E,'Wins by Year'!A:A,Recruits!A743,'Wins by Year'!C:C,Recruits!D743)</f>
        <v>8</v>
      </c>
      <c r="M743" s="13">
        <f t="shared" si="23"/>
        <v>2.8566666666666669</v>
      </c>
    </row>
    <row r="744" spans="1:13" ht="16.5" thickTop="1" thickBot="1">
      <c r="A744">
        <v>2009</v>
      </c>
      <c r="B744" s="2">
        <v>43</v>
      </c>
      <c r="C744" s="3"/>
      <c r="D744" s="4" t="s">
        <v>29</v>
      </c>
      <c r="E744" s="2">
        <v>28</v>
      </c>
      <c r="F744" s="2">
        <v>0</v>
      </c>
      <c r="G744" s="2">
        <v>3</v>
      </c>
      <c r="H744" s="2">
        <v>15</v>
      </c>
      <c r="I744" s="2">
        <f t="shared" si="22"/>
        <v>10</v>
      </c>
      <c r="J744" s="15">
        <v>2.61</v>
      </c>
      <c r="K744" s="2">
        <v>958</v>
      </c>
      <c r="L744">
        <f>SUMIFS('Wins by Year'!E:E,'Wins by Year'!A:A,Recruits!A744,'Wins by Year'!C:C,Recruits!D744)</f>
        <v>7</v>
      </c>
      <c r="M744" s="13">
        <f t="shared" si="23"/>
        <v>2.4733333333333332</v>
      </c>
    </row>
    <row r="745" spans="1:13" ht="16.5" thickTop="1" thickBot="1">
      <c r="A745">
        <v>2009</v>
      </c>
      <c r="B745" s="2">
        <v>44</v>
      </c>
      <c r="C745" s="3"/>
      <c r="D745" s="4" t="s">
        <v>22</v>
      </c>
      <c r="E745" s="2">
        <v>21</v>
      </c>
      <c r="F745" s="2">
        <v>0</v>
      </c>
      <c r="G745" s="2">
        <v>6</v>
      </c>
      <c r="H745" s="2">
        <v>8</v>
      </c>
      <c r="I745" s="2">
        <f t="shared" si="22"/>
        <v>7</v>
      </c>
      <c r="J745" s="15">
        <v>2.76</v>
      </c>
      <c r="K745" s="2">
        <v>931</v>
      </c>
      <c r="L745">
        <f>SUMIFS('Wins by Year'!E:E,'Wins by Year'!A:A,Recruits!A745,'Wins by Year'!C:C,Recruits!D745)</f>
        <v>8</v>
      </c>
      <c r="M745" s="13">
        <f t="shared" si="23"/>
        <v>2.89</v>
      </c>
    </row>
    <row r="746" spans="1:13" ht="16.5" thickTop="1" thickBot="1">
      <c r="A746">
        <v>2009</v>
      </c>
      <c r="B746" s="2">
        <v>45</v>
      </c>
      <c r="C746" s="3"/>
      <c r="D746" s="4" t="s">
        <v>35</v>
      </c>
      <c r="E746" s="2">
        <v>21</v>
      </c>
      <c r="F746" s="2">
        <v>0</v>
      </c>
      <c r="G746" s="2">
        <v>5</v>
      </c>
      <c r="H746" s="2">
        <v>11</v>
      </c>
      <c r="I746" s="2">
        <f t="shared" si="22"/>
        <v>5</v>
      </c>
      <c r="J746" s="15">
        <v>3</v>
      </c>
      <c r="K746" s="2">
        <v>923</v>
      </c>
      <c r="L746">
        <f>SUMIFS('Wins by Year'!E:E,'Wins by Year'!A:A,Recruits!A746,'Wins by Year'!C:C,Recruits!D746)</f>
        <v>10</v>
      </c>
      <c r="M746" s="13">
        <f t="shared" si="23"/>
        <v>2.9166666666666665</v>
      </c>
    </row>
    <row r="747" spans="1:13" ht="31.5" thickTop="1" thickBot="1">
      <c r="A747">
        <v>2009</v>
      </c>
      <c r="B747" s="2">
        <v>46</v>
      </c>
      <c r="C747" s="3"/>
      <c r="D747" s="4" t="s">
        <v>72</v>
      </c>
      <c r="E747" s="2">
        <v>21</v>
      </c>
      <c r="F747" s="2">
        <v>0</v>
      </c>
      <c r="G747" s="2">
        <v>0</v>
      </c>
      <c r="H747" s="2">
        <v>4</v>
      </c>
      <c r="I747" s="2">
        <f t="shared" si="22"/>
        <v>17</v>
      </c>
      <c r="J747" s="15">
        <v>2</v>
      </c>
      <c r="K747" s="2">
        <v>886</v>
      </c>
      <c r="L747">
        <f>SUMIFS('Wins by Year'!E:E,'Wins by Year'!A:A,Recruits!A747,'Wins by Year'!C:C,Recruits!D747)</f>
        <v>4</v>
      </c>
      <c r="M747" s="13">
        <f t="shared" si="23"/>
        <v>2.1199999999999997</v>
      </c>
    </row>
    <row r="748" spans="1:13" ht="16.5" thickTop="1" thickBot="1">
      <c r="A748">
        <v>2009</v>
      </c>
      <c r="B748" s="2">
        <v>46</v>
      </c>
      <c r="C748" s="3"/>
      <c r="D748" s="4" t="s">
        <v>34</v>
      </c>
      <c r="E748" s="2">
        <v>26</v>
      </c>
      <c r="F748" s="2">
        <v>1</v>
      </c>
      <c r="G748" s="2">
        <v>2</v>
      </c>
      <c r="H748" s="2">
        <v>14</v>
      </c>
      <c r="I748" s="2">
        <f t="shared" si="22"/>
        <v>9</v>
      </c>
      <c r="J748" s="15">
        <v>2.73</v>
      </c>
      <c r="K748" s="2">
        <v>886</v>
      </c>
      <c r="L748">
        <f>SUMIFS('Wins by Year'!E:E,'Wins by Year'!A:A,Recruits!A748,'Wins by Year'!C:C,Recruits!D748)</f>
        <v>10</v>
      </c>
      <c r="M748" s="13">
        <f t="shared" si="23"/>
        <v>2.5366666666666666</v>
      </c>
    </row>
    <row r="749" spans="1:13" ht="16.5" thickTop="1" thickBot="1">
      <c r="A749">
        <v>2009</v>
      </c>
      <c r="B749" s="2">
        <v>48</v>
      </c>
      <c r="C749" s="3"/>
      <c r="D749" s="4" t="s">
        <v>45</v>
      </c>
      <c r="E749" s="2">
        <v>24</v>
      </c>
      <c r="F749" s="2">
        <v>0</v>
      </c>
      <c r="G749" s="2">
        <v>3</v>
      </c>
      <c r="H749" s="2">
        <v>17</v>
      </c>
      <c r="I749" s="2">
        <f t="shared" si="22"/>
        <v>4</v>
      </c>
      <c r="J749" s="15">
        <v>2.96</v>
      </c>
      <c r="K749" s="2">
        <v>830</v>
      </c>
      <c r="L749">
        <f>SUMIFS('Wins by Year'!E:E,'Wins by Year'!A:A,Recruits!A749,'Wins by Year'!C:C,Recruits!D749)</f>
        <v>8</v>
      </c>
      <c r="M749" s="13">
        <f t="shared" si="23"/>
        <v>2.7900000000000005</v>
      </c>
    </row>
    <row r="750" spans="1:13" ht="16.5" thickTop="1" thickBot="1">
      <c r="A750">
        <v>2009</v>
      </c>
      <c r="B750" s="2">
        <v>49</v>
      </c>
      <c r="C750" s="3"/>
      <c r="D750" s="4" t="s">
        <v>20</v>
      </c>
      <c r="E750" s="2">
        <v>21</v>
      </c>
      <c r="F750" s="2">
        <v>0</v>
      </c>
      <c r="G750" s="2">
        <v>4</v>
      </c>
      <c r="H750" s="2">
        <v>12</v>
      </c>
      <c r="I750" s="2">
        <f t="shared" si="22"/>
        <v>5</v>
      </c>
      <c r="J750" s="15">
        <v>2.86</v>
      </c>
      <c r="K750" s="2">
        <v>827</v>
      </c>
      <c r="L750">
        <f>SUMIFS('Wins by Year'!E:E,'Wins by Year'!A:A,Recruits!A750,'Wins by Year'!C:C,Recruits!D750)</f>
        <v>12</v>
      </c>
      <c r="M750" s="13">
        <f t="shared" si="23"/>
        <v>1.8</v>
      </c>
    </row>
    <row r="751" spans="1:13" ht="16.5" thickTop="1" thickBot="1">
      <c r="A751">
        <v>2009</v>
      </c>
      <c r="B751" s="2">
        <v>50</v>
      </c>
      <c r="C751" s="3"/>
      <c r="D751" s="4" t="s">
        <v>31</v>
      </c>
      <c r="E751" s="2">
        <v>20</v>
      </c>
      <c r="F751" s="2">
        <v>0</v>
      </c>
      <c r="G751" s="2">
        <v>4</v>
      </c>
      <c r="H751" s="2">
        <v>11</v>
      </c>
      <c r="I751" s="2">
        <f t="shared" si="22"/>
        <v>5</v>
      </c>
      <c r="J751" s="15">
        <v>2.95</v>
      </c>
      <c r="K751" s="2">
        <v>804</v>
      </c>
      <c r="L751">
        <f>SUMIFS('Wins by Year'!E:E,'Wins by Year'!A:A,Recruits!A751,'Wins by Year'!C:C,Recruits!D751)</f>
        <v>10</v>
      </c>
      <c r="M751" s="13">
        <f t="shared" si="23"/>
        <v>3.0500000000000003</v>
      </c>
    </row>
    <row r="752" spans="1:13" ht="16.5" thickTop="1" thickBot="1">
      <c r="A752">
        <v>2009</v>
      </c>
      <c r="B752" s="2">
        <v>51</v>
      </c>
      <c r="C752" s="3"/>
      <c r="D752" s="4" t="s">
        <v>66</v>
      </c>
      <c r="E752" s="2">
        <v>20</v>
      </c>
      <c r="F752" s="2">
        <v>0</v>
      </c>
      <c r="G752" s="2">
        <v>4</v>
      </c>
      <c r="H752" s="2">
        <v>8</v>
      </c>
      <c r="I752" s="2">
        <f t="shared" si="22"/>
        <v>8</v>
      </c>
      <c r="J752" s="15">
        <v>2.7</v>
      </c>
      <c r="K752" s="2">
        <v>744</v>
      </c>
      <c r="L752">
        <f>SUMIFS('Wins by Year'!E:E,'Wins by Year'!A:A,Recruits!A752,'Wins by Year'!C:C,Recruits!D752)</f>
        <v>3</v>
      </c>
      <c r="M752" s="13">
        <f t="shared" si="23"/>
        <v>2.8733333333333335</v>
      </c>
    </row>
    <row r="753" spans="1:13" ht="16.5" thickTop="1" thickBot="1">
      <c r="A753">
        <v>2009</v>
      </c>
      <c r="B753" s="2">
        <v>52</v>
      </c>
      <c r="C753" s="3"/>
      <c r="D753" s="4" t="s">
        <v>69</v>
      </c>
      <c r="E753" s="2">
        <v>21</v>
      </c>
      <c r="F753" s="2">
        <v>0</v>
      </c>
      <c r="G753" s="2">
        <v>1</v>
      </c>
      <c r="H753" s="2">
        <v>17</v>
      </c>
      <c r="I753" s="2">
        <f t="shared" si="22"/>
        <v>3</v>
      </c>
      <c r="J753" s="15">
        <v>2.9</v>
      </c>
      <c r="K753" s="2">
        <v>732</v>
      </c>
      <c r="L753">
        <f>SUMIFS('Wins by Year'!E:E,'Wins by Year'!A:A,Recruits!A753,'Wins by Year'!C:C,Recruits!D753)</f>
        <v>11</v>
      </c>
      <c r="M753" s="13">
        <f t="shared" si="23"/>
        <v>2.9499999999999997</v>
      </c>
    </row>
    <row r="754" spans="1:13" ht="16.5" thickTop="1" thickBot="1">
      <c r="A754">
        <v>2009</v>
      </c>
      <c r="B754" s="2">
        <v>53</v>
      </c>
      <c r="C754" s="3"/>
      <c r="D754" s="2" t="s">
        <v>95</v>
      </c>
      <c r="E754" s="2">
        <v>21</v>
      </c>
      <c r="F754" s="2">
        <v>0</v>
      </c>
      <c r="G754" s="2">
        <v>0</v>
      </c>
      <c r="H754" s="2">
        <v>0</v>
      </c>
      <c r="I754" s="2">
        <f t="shared" si="22"/>
        <v>21</v>
      </c>
      <c r="J754" s="15">
        <v>1.9</v>
      </c>
      <c r="K754" s="2">
        <v>640</v>
      </c>
      <c r="L754">
        <f>SUMIFS('Wins by Year'!E:E,'Wins by Year'!A:A,Recruits!A754,'Wins by Year'!C:C,Recruits!D754)</f>
        <v>8</v>
      </c>
      <c r="M754" s="13">
        <f t="shared" si="23"/>
        <v>1.8133333333333332</v>
      </c>
    </row>
    <row r="755" spans="1:13" ht="31.5" thickTop="1" thickBot="1">
      <c r="A755">
        <v>2009</v>
      </c>
      <c r="B755" s="2">
        <v>53</v>
      </c>
      <c r="C755" s="3"/>
      <c r="D755" s="4" t="s">
        <v>50</v>
      </c>
      <c r="E755" s="2">
        <v>21</v>
      </c>
      <c r="F755" s="2">
        <v>0</v>
      </c>
      <c r="G755" s="2">
        <v>2</v>
      </c>
      <c r="H755" s="2">
        <v>14</v>
      </c>
      <c r="I755" s="2">
        <f t="shared" si="22"/>
        <v>5</v>
      </c>
      <c r="J755" s="15">
        <v>2.86</v>
      </c>
      <c r="K755" s="2">
        <v>640</v>
      </c>
      <c r="L755">
        <f>SUMIFS('Wins by Year'!E:E,'Wins by Year'!A:A,Recruits!A755,'Wins by Year'!C:C,Recruits!D755)</f>
        <v>11</v>
      </c>
      <c r="M755" s="13">
        <f t="shared" si="23"/>
        <v>2.5766666666666667</v>
      </c>
    </row>
    <row r="756" spans="1:13" ht="16.5" thickTop="1" thickBot="1">
      <c r="A756">
        <v>2009</v>
      </c>
      <c r="B756" s="2">
        <v>55</v>
      </c>
      <c r="C756" s="3"/>
      <c r="D756" s="4" t="s">
        <v>33</v>
      </c>
      <c r="E756" s="2">
        <v>27</v>
      </c>
      <c r="F756" s="2">
        <v>0</v>
      </c>
      <c r="G756" s="2">
        <v>2</v>
      </c>
      <c r="H756" s="2">
        <v>13</v>
      </c>
      <c r="I756" s="2">
        <f t="shared" si="22"/>
        <v>12</v>
      </c>
      <c r="J756" s="15">
        <v>2.63</v>
      </c>
      <c r="K756" s="2">
        <v>634</v>
      </c>
      <c r="L756">
        <f>SUMIFS('Wins by Year'!E:E,'Wins by Year'!A:A,Recruits!A756,'Wins by Year'!C:C,Recruits!D756)</f>
        <v>5</v>
      </c>
      <c r="M756" s="13">
        <f t="shared" si="23"/>
        <v>2.41</v>
      </c>
    </row>
    <row r="757" spans="1:13" ht="46.5" thickTop="1" thickBot="1">
      <c r="A757">
        <v>2009</v>
      </c>
      <c r="B757" s="2">
        <v>56</v>
      </c>
      <c r="C757" s="3"/>
      <c r="D757" s="4" t="s">
        <v>44</v>
      </c>
      <c r="E757" s="2">
        <v>27</v>
      </c>
      <c r="F757" s="2">
        <v>0</v>
      </c>
      <c r="G757" s="2">
        <v>1</v>
      </c>
      <c r="H757" s="2">
        <v>19</v>
      </c>
      <c r="I757" s="2">
        <f t="shared" si="22"/>
        <v>7</v>
      </c>
      <c r="J757" s="15">
        <v>2.78</v>
      </c>
      <c r="K757" s="2">
        <v>618</v>
      </c>
      <c r="L757">
        <f>SUMIFS('Wins by Year'!E:E,'Wins by Year'!A:A,Recruits!A757,'Wins by Year'!C:C,Recruits!D757)</f>
        <v>5</v>
      </c>
      <c r="M757" s="13">
        <f t="shared" si="23"/>
        <v>2.73</v>
      </c>
    </row>
    <row r="758" spans="1:13" ht="31.5" thickTop="1" thickBot="1">
      <c r="A758">
        <v>2009</v>
      </c>
      <c r="B758" s="2">
        <v>57</v>
      </c>
      <c r="C758" s="3"/>
      <c r="D758" s="4" t="s">
        <v>80</v>
      </c>
      <c r="E758" s="2">
        <v>26</v>
      </c>
      <c r="F758" s="2">
        <v>0</v>
      </c>
      <c r="G758" s="2">
        <v>4</v>
      </c>
      <c r="H758" s="2">
        <v>15</v>
      </c>
      <c r="I758" s="2">
        <f t="shared" si="22"/>
        <v>7</v>
      </c>
      <c r="J758" s="15">
        <v>2.73</v>
      </c>
      <c r="K758" s="2">
        <v>610</v>
      </c>
      <c r="L758">
        <f>SUMIFS('Wins by Year'!E:E,'Wins by Year'!A:A,Recruits!A758,'Wins by Year'!C:C,Recruits!D758)</f>
        <v>7</v>
      </c>
      <c r="M758" s="13">
        <f t="shared" si="23"/>
        <v>2.5566666666666666</v>
      </c>
    </row>
    <row r="759" spans="1:13" ht="16.5" thickTop="1" thickBot="1">
      <c r="A759">
        <v>2009</v>
      </c>
      <c r="B759" s="2">
        <v>58</v>
      </c>
      <c r="C759" s="3"/>
      <c r="D759" s="4" t="s">
        <v>40</v>
      </c>
      <c r="E759" s="2">
        <v>24</v>
      </c>
      <c r="F759" s="2">
        <v>0</v>
      </c>
      <c r="G759" s="2">
        <v>1</v>
      </c>
      <c r="H759" s="2">
        <v>13</v>
      </c>
      <c r="I759" s="2">
        <f t="shared" si="22"/>
        <v>10</v>
      </c>
      <c r="J759" s="15">
        <v>2.63</v>
      </c>
      <c r="K759" s="2">
        <v>595</v>
      </c>
      <c r="L759">
        <f>SUMIFS('Wins by Year'!E:E,'Wins by Year'!A:A,Recruits!A759,'Wins by Year'!C:C,Recruits!D759)</f>
        <v>8</v>
      </c>
      <c r="M759" s="13">
        <f t="shared" si="23"/>
        <v>2.6466666666666665</v>
      </c>
    </row>
    <row r="760" spans="1:13" ht="16.5" thickTop="1" thickBot="1">
      <c r="A760">
        <v>2009</v>
      </c>
      <c r="B760" s="2">
        <v>59</v>
      </c>
      <c r="C760" s="3"/>
      <c r="D760" s="4" t="s">
        <v>56</v>
      </c>
      <c r="E760" s="2">
        <v>28</v>
      </c>
      <c r="F760" s="2">
        <v>0</v>
      </c>
      <c r="G760" s="2">
        <v>3</v>
      </c>
      <c r="H760" s="2">
        <v>14</v>
      </c>
      <c r="I760" s="2">
        <f t="shared" si="22"/>
        <v>11</v>
      </c>
      <c r="J760" s="15">
        <v>2.71</v>
      </c>
      <c r="K760" s="2">
        <v>590</v>
      </c>
      <c r="L760">
        <f>SUMIFS('Wins by Year'!E:E,'Wins by Year'!A:A,Recruits!A760,'Wins by Year'!C:C,Recruits!D760)</f>
        <v>4</v>
      </c>
      <c r="M760" s="13">
        <f t="shared" si="23"/>
        <v>2.4666666666666668</v>
      </c>
    </row>
    <row r="761" spans="1:13" ht="16.5" thickTop="1" thickBot="1">
      <c r="A761">
        <v>2009</v>
      </c>
      <c r="B761" s="2">
        <v>60</v>
      </c>
      <c r="C761" s="3"/>
      <c r="D761" s="4" t="s">
        <v>92</v>
      </c>
      <c r="E761" s="2">
        <v>26</v>
      </c>
      <c r="F761" s="2">
        <v>0</v>
      </c>
      <c r="G761" s="2">
        <v>1</v>
      </c>
      <c r="H761" s="2">
        <v>15</v>
      </c>
      <c r="I761" s="2">
        <f t="shared" si="22"/>
        <v>10</v>
      </c>
      <c r="J761" s="15">
        <v>2.65</v>
      </c>
      <c r="K761" s="2">
        <v>512</v>
      </c>
      <c r="L761">
        <f>SUMIFS('Wins by Year'!E:E,'Wins by Year'!A:A,Recruits!A761,'Wins by Year'!C:C,Recruits!D761)</f>
        <v>5</v>
      </c>
      <c r="M761" s="13">
        <f t="shared" si="23"/>
        <v>1.6133333333333333</v>
      </c>
    </row>
    <row r="762" spans="1:13" ht="16.5" thickTop="1" thickBot="1">
      <c r="A762">
        <v>2009</v>
      </c>
      <c r="B762" s="2">
        <v>61</v>
      </c>
      <c r="C762" s="3"/>
      <c r="D762" s="4" t="s">
        <v>99</v>
      </c>
      <c r="E762" s="2">
        <v>35</v>
      </c>
      <c r="F762" s="2">
        <v>0</v>
      </c>
      <c r="G762" s="2">
        <v>2</v>
      </c>
      <c r="H762" s="2">
        <v>10</v>
      </c>
      <c r="I762" s="2">
        <f t="shared" si="22"/>
        <v>23</v>
      </c>
      <c r="J762" s="15">
        <v>2.4</v>
      </c>
      <c r="K762" s="2">
        <v>500</v>
      </c>
      <c r="L762">
        <f>SUMIFS('Wins by Year'!E:E,'Wins by Year'!A:A,Recruits!A762,'Wins by Year'!C:C,Recruits!D762)</f>
        <v>9</v>
      </c>
      <c r="M762" s="13">
        <f t="shared" si="23"/>
        <v>2.2933333333333334</v>
      </c>
    </row>
    <row r="763" spans="1:13" ht="31.5" thickTop="1" thickBot="1">
      <c r="A763">
        <v>2009</v>
      </c>
      <c r="B763" s="2">
        <v>62</v>
      </c>
      <c r="C763" s="3"/>
      <c r="D763" s="4" t="s">
        <v>49</v>
      </c>
      <c r="E763" s="2">
        <v>18</v>
      </c>
      <c r="F763" s="2">
        <v>0</v>
      </c>
      <c r="G763" s="2">
        <v>1</v>
      </c>
      <c r="H763" s="2">
        <v>10</v>
      </c>
      <c r="I763" s="2">
        <f t="shared" si="22"/>
        <v>7</v>
      </c>
      <c r="J763" s="15">
        <v>2.67</v>
      </c>
      <c r="K763" s="2">
        <v>471</v>
      </c>
      <c r="L763">
        <f>SUMIFS('Wins by Year'!E:E,'Wins by Year'!A:A,Recruits!A763,'Wins by Year'!C:C,Recruits!D763)</f>
        <v>8</v>
      </c>
      <c r="M763" s="13">
        <f t="shared" si="23"/>
        <v>2.57</v>
      </c>
    </row>
    <row r="764" spans="1:13" ht="16.5" thickTop="1" thickBot="1">
      <c r="A764">
        <v>2009</v>
      </c>
      <c r="B764" s="2">
        <v>63</v>
      </c>
      <c r="C764" s="3"/>
      <c r="D764" s="4" t="s">
        <v>58</v>
      </c>
      <c r="E764" s="2">
        <v>19</v>
      </c>
      <c r="F764" s="2">
        <v>0</v>
      </c>
      <c r="G764" s="2">
        <v>0</v>
      </c>
      <c r="H764" s="2">
        <v>13</v>
      </c>
      <c r="I764" s="2">
        <f t="shared" si="22"/>
        <v>6</v>
      </c>
      <c r="J764" s="15">
        <v>2.68</v>
      </c>
      <c r="K764" s="2">
        <v>455</v>
      </c>
      <c r="L764">
        <f>SUMIFS('Wins by Year'!E:E,'Wins by Year'!A:A,Recruits!A764,'Wins by Year'!C:C,Recruits!D764)</f>
        <v>4</v>
      </c>
      <c r="M764" s="13">
        <f t="shared" si="23"/>
        <v>1.61</v>
      </c>
    </row>
    <row r="765" spans="1:13" ht="16.5" thickTop="1" thickBot="1">
      <c r="A765">
        <v>2009</v>
      </c>
      <c r="B765" s="2">
        <v>64</v>
      </c>
      <c r="C765" s="3"/>
      <c r="D765" s="4" t="s">
        <v>96</v>
      </c>
      <c r="E765" s="2">
        <v>55</v>
      </c>
      <c r="F765" s="2">
        <v>0</v>
      </c>
      <c r="G765" s="2">
        <v>0</v>
      </c>
      <c r="H765" s="2">
        <v>0</v>
      </c>
      <c r="I765" s="2">
        <f t="shared" si="22"/>
        <v>55</v>
      </c>
      <c r="J765" s="15">
        <v>0.87</v>
      </c>
      <c r="K765" s="2">
        <v>430</v>
      </c>
      <c r="L765">
        <f>SUMIFS('Wins by Year'!E:E,'Wins by Year'!A:A,Recruits!A765,'Wins by Year'!C:C,Recruits!D765)</f>
        <v>5</v>
      </c>
      <c r="M765" s="13">
        <f t="shared" si="23"/>
        <v>1.4033333333333333</v>
      </c>
    </row>
    <row r="766" spans="1:13" ht="16.5" thickTop="1" thickBot="1">
      <c r="A766">
        <v>2009</v>
      </c>
      <c r="B766" s="2">
        <v>64</v>
      </c>
      <c r="C766" s="3"/>
      <c r="D766" s="4" t="s">
        <v>68</v>
      </c>
      <c r="E766" s="2">
        <v>25</v>
      </c>
      <c r="F766" s="2">
        <v>0</v>
      </c>
      <c r="G766" s="2">
        <v>2</v>
      </c>
      <c r="H766" s="2">
        <v>8</v>
      </c>
      <c r="I766" s="2">
        <f t="shared" si="22"/>
        <v>15</v>
      </c>
      <c r="J766" s="15">
        <v>2.48</v>
      </c>
      <c r="K766" s="2">
        <v>430</v>
      </c>
      <c r="L766">
        <f>SUMIFS('Wins by Year'!E:E,'Wins by Year'!A:A,Recruits!A766,'Wins by Year'!C:C,Recruits!D766)</f>
        <v>12</v>
      </c>
      <c r="M766" s="13">
        <f t="shared" si="23"/>
        <v>2.33</v>
      </c>
    </row>
    <row r="767" spans="1:13" ht="16.5" thickTop="1" thickBot="1">
      <c r="A767">
        <v>2009</v>
      </c>
      <c r="B767" s="2">
        <v>66</v>
      </c>
      <c r="C767" s="3"/>
      <c r="D767" s="4" t="s">
        <v>41</v>
      </c>
      <c r="E767" s="2">
        <v>25</v>
      </c>
      <c r="F767" s="2">
        <v>0</v>
      </c>
      <c r="G767" s="2">
        <v>1</v>
      </c>
      <c r="H767" s="2">
        <v>11</v>
      </c>
      <c r="I767" s="2">
        <f t="shared" si="22"/>
        <v>13</v>
      </c>
      <c r="J767" s="15">
        <v>2.52</v>
      </c>
      <c r="K767" s="2">
        <v>378</v>
      </c>
      <c r="L767">
        <f>SUMIFS('Wins by Year'!E:E,'Wins by Year'!A:A,Recruits!A767,'Wins by Year'!C:C,Recruits!D767)</f>
        <v>10</v>
      </c>
      <c r="M767" s="13">
        <f t="shared" si="23"/>
        <v>1.5633333333333332</v>
      </c>
    </row>
    <row r="768" spans="1:13" ht="25.5" thickTop="1" thickBot="1">
      <c r="A768">
        <v>2009</v>
      </c>
      <c r="B768" s="2">
        <v>67</v>
      </c>
      <c r="C768" s="3"/>
      <c r="D768" s="2" t="s">
        <v>134</v>
      </c>
      <c r="E768" s="2">
        <v>22</v>
      </c>
      <c r="F768" s="2">
        <v>0</v>
      </c>
      <c r="G768" s="2">
        <v>0</v>
      </c>
      <c r="H768" s="2">
        <v>3</v>
      </c>
      <c r="I768" s="2">
        <f t="shared" si="22"/>
        <v>19</v>
      </c>
      <c r="J768" s="15">
        <v>2.14</v>
      </c>
      <c r="K768" s="2">
        <v>357</v>
      </c>
      <c r="L768">
        <f>SUMIFS('Wins by Year'!E:E,'Wins by Year'!A:A,Recruits!A768,'Wins by Year'!C:C,Recruits!D768)</f>
        <v>0</v>
      </c>
      <c r="M768" s="13">
        <f t="shared" si="23"/>
        <v>2.0733333333333333</v>
      </c>
    </row>
    <row r="769" spans="1:13" ht="16.5" thickTop="1" thickBot="1">
      <c r="A769">
        <v>2009</v>
      </c>
      <c r="B769" s="2">
        <v>67</v>
      </c>
      <c r="C769" s="3"/>
      <c r="D769" s="4" t="s">
        <v>131</v>
      </c>
      <c r="E769" s="2">
        <v>23</v>
      </c>
      <c r="F769" s="2">
        <v>0</v>
      </c>
      <c r="G769" s="2">
        <v>1</v>
      </c>
      <c r="H769" s="2">
        <v>5</v>
      </c>
      <c r="I769" s="2">
        <f t="shared" si="22"/>
        <v>17</v>
      </c>
      <c r="J769" s="15">
        <v>2.2200000000000002</v>
      </c>
      <c r="K769" s="2">
        <v>357</v>
      </c>
      <c r="L769">
        <f>SUMIFS('Wins by Year'!E:E,'Wins by Year'!A:A,Recruits!A769,'Wins by Year'!C:C,Recruits!D769)</f>
        <v>5</v>
      </c>
      <c r="M769" s="13">
        <f t="shared" si="23"/>
        <v>2.0733333333333337</v>
      </c>
    </row>
    <row r="770" spans="1:13" ht="16.5" thickTop="1" thickBot="1">
      <c r="A770">
        <v>2009</v>
      </c>
      <c r="B770" s="2">
        <v>69</v>
      </c>
      <c r="C770" s="3"/>
      <c r="D770" s="4" t="s">
        <v>42</v>
      </c>
      <c r="E770" s="2">
        <v>20</v>
      </c>
      <c r="F770" s="2">
        <v>0</v>
      </c>
      <c r="G770" s="2">
        <v>2</v>
      </c>
      <c r="H770" s="2">
        <v>5</v>
      </c>
      <c r="I770" s="2">
        <f t="shared" si="22"/>
        <v>13</v>
      </c>
      <c r="J770" s="15">
        <v>2.4500000000000002</v>
      </c>
      <c r="K770" s="2">
        <v>343</v>
      </c>
      <c r="L770">
        <f>SUMIFS('Wins by Year'!E:E,'Wins by Year'!A:A,Recruits!A770,'Wins by Year'!C:C,Recruits!D770)</f>
        <v>11</v>
      </c>
      <c r="M770" s="13">
        <f t="shared" si="23"/>
        <v>2.64</v>
      </c>
    </row>
    <row r="771" spans="1:13" ht="16.5" thickTop="1" thickBot="1">
      <c r="A771">
        <v>2009</v>
      </c>
      <c r="B771" s="2">
        <v>70</v>
      </c>
      <c r="C771" s="3"/>
      <c r="D771" s="4" t="s">
        <v>62</v>
      </c>
      <c r="E771" s="2">
        <v>23</v>
      </c>
      <c r="F771" s="2">
        <v>0</v>
      </c>
      <c r="G771" s="2">
        <v>0</v>
      </c>
      <c r="H771" s="2">
        <v>11</v>
      </c>
      <c r="I771" s="2">
        <f t="shared" ref="I771:I834" si="24">E771-F771-G771-H771</f>
        <v>12</v>
      </c>
      <c r="J771" s="15">
        <v>2.48</v>
      </c>
      <c r="K771" s="2">
        <v>331</v>
      </c>
      <c r="L771">
        <f>SUMIFS('Wins by Year'!E:E,'Wins by Year'!A:A,Recruits!A771,'Wins by Year'!C:C,Recruits!D771)</f>
        <v>5</v>
      </c>
      <c r="M771" s="13">
        <f t="shared" ref="M771:M834" si="25">(SUMIFS(J:J,A:A,A771,D:D,D771)+SUMIFS(J:J,A:A,(A771-1),D:D,D771)+SUMIFS(J:J,A:A,(A771-2),D:D,D771))/3</f>
        <v>1.6500000000000001</v>
      </c>
    </row>
    <row r="772" spans="1:13" ht="16.5" thickTop="1" thickBot="1">
      <c r="A772">
        <v>2009</v>
      </c>
      <c r="B772" s="2">
        <v>71</v>
      </c>
      <c r="C772" s="3"/>
      <c r="D772" s="4" t="s">
        <v>129</v>
      </c>
      <c r="E772" s="2">
        <v>29</v>
      </c>
      <c r="F772" s="2">
        <v>0</v>
      </c>
      <c r="G772" s="2">
        <v>0</v>
      </c>
      <c r="H772" s="2">
        <v>13</v>
      </c>
      <c r="I772" s="2">
        <f t="shared" si="24"/>
        <v>16</v>
      </c>
      <c r="J772" s="15">
        <v>2.1</v>
      </c>
      <c r="K772" s="2">
        <v>317</v>
      </c>
      <c r="L772">
        <f>SUMIFS('Wins by Year'!E:E,'Wins by Year'!A:A,Recruits!A772,'Wins by Year'!C:C,Recruits!D772)</f>
        <v>5</v>
      </c>
      <c r="M772" s="13">
        <f t="shared" si="25"/>
        <v>0.70000000000000007</v>
      </c>
    </row>
    <row r="773" spans="1:13" ht="16.5" thickTop="1" thickBot="1">
      <c r="A773">
        <v>2009</v>
      </c>
      <c r="B773" s="2">
        <v>72</v>
      </c>
      <c r="C773" s="3"/>
      <c r="D773" s="4" t="s">
        <v>55</v>
      </c>
      <c r="E773" s="2">
        <v>24</v>
      </c>
      <c r="F773" s="2">
        <v>0</v>
      </c>
      <c r="G773" s="2">
        <v>1</v>
      </c>
      <c r="H773" s="2">
        <v>8</v>
      </c>
      <c r="I773" s="2">
        <f t="shared" si="24"/>
        <v>15</v>
      </c>
      <c r="J773" s="15">
        <v>2.42</v>
      </c>
      <c r="K773" s="2">
        <v>315</v>
      </c>
      <c r="L773">
        <f>SUMIFS('Wins by Year'!E:E,'Wins by Year'!A:A,Recruits!A773,'Wins by Year'!C:C,Recruits!D773)</f>
        <v>8</v>
      </c>
      <c r="M773" s="13">
        <f t="shared" si="25"/>
        <v>2.4000000000000004</v>
      </c>
    </row>
    <row r="774" spans="1:13" ht="16.5" thickTop="1" thickBot="1">
      <c r="A774">
        <v>2009</v>
      </c>
      <c r="B774" s="2">
        <v>73</v>
      </c>
      <c r="C774" s="3"/>
      <c r="D774" s="4" t="s">
        <v>64</v>
      </c>
      <c r="E774" s="2">
        <v>23</v>
      </c>
      <c r="F774" s="2">
        <v>0</v>
      </c>
      <c r="G774" s="2">
        <v>1</v>
      </c>
      <c r="H774" s="2">
        <v>9</v>
      </c>
      <c r="I774" s="2">
        <f t="shared" si="24"/>
        <v>13</v>
      </c>
      <c r="J774" s="15">
        <v>2.48</v>
      </c>
      <c r="K774" s="2">
        <v>305</v>
      </c>
      <c r="L774">
        <f>SUMIFS('Wins by Year'!E:E,'Wins by Year'!A:A,Recruits!A774,'Wins by Year'!C:C,Recruits!D774)</f>
        <v>2</v>
      </c>
      <c r="M774" s="13">
        <f t="shared" si="25"/>
        <v>1.6033333333333335</v>
      </c>
    </row>
    <row r="775" spans="1:13" ht="16.5" thickTop="1" thickBot="1">
      <c r="A775">
        <v>2009</v>
      </c>
      <c r="B775" s="2">
        <v>74</v>
      </c>
      <c r="C775" s="3"/>
      <c r="D775" s="4" t="s">
        <v>37</v>
      </c>
      <c r="E775" s="2">
        <v>19</v>
      </c>
      <c r="F775" s="2">
        <v>0</v>
      </c>
      <c r="G775" s="2">
        <v>1</v>
      </c>
      <c r="H775" s="2">
        <v>15</v>
      </c>
      <c r="I775" s="2">
        <f t="shared" si="24"/>
        <v>3</v>
      </c>
      <c r="J775" s="15">
        <v>2.89</v>
      </c>
      <c r="K775" s="2">
        <v>286</v>
      </c>
      <c r="L775">
        <f>SUMIFS('Wins by Year'!E:E,'Wins by Year'!A:A,Recruits!A775,'Wins by Year'!C:C,Recruits!D775)</f>
        <v>5</v>
      </c>
      <c r="M775" s="13">
        <f t="shared" si="25"/>
        <v>2.8733333333333335</v>
      </c>
    </row>
    <row r="776" spans="1:13" ht="16.5" thickTop="1" thickBot="1">
      <c r="A776">
        <v>2009</v>
      </c>
      <c r="B776" s="2">
        <v>75</v>
      </c>
      <c r="C776" s="3"/>
      <c r="D776" s="2" t="s">
        <v>135</v>
      </c>
      <c r="E776" s="2">
        <v>24</v>
      </c>
      <c r="F776" s="2">
        <v>0</v>
      </c>
      <c r="G776" s="2">
        <v>1</v>
      </c>
      <c r="H776" s="2">
        <v>6</v>
      </c>
      <c r="I776" s="2">
        <f t="shared" si="24"/>
        <v>17</v>
      </c>
      <c r="J776" s="15">
        <v>2.33</v>
      </c>
      <c r="K776" s="2">
        <v>281</v>
      </c>
      <c r="L776">
        <f>SUMIFS('Wins by Year'!E:E,'Wins by Year'!A:A,Recruits!A776,'Wins by Year'!C:C,Recruits!D776)</f>
        <v>3</v>
      </c>
      <c r="M776" s="13">
        <f t="shared" si="25"/>
        <v>2.2333333333333329</v>
      </c>
    </row>
    <row r="777" spans="1:13" ht="16.5" thickTop="1" thickBot="1">
      <c r="A777">
        <v>2009</v>
      </c>
      <c r="B777" s="2">
        <v>75</v>
      </c>
      <c r="C777" s="3"/>
      <c r="D777" s="2" t="s">
        <v>90</v>
      </c>
      <c r="E777" s="2">
        <v>23</v>
      </c>
      <c r="F777" s="2">
        <v>0</v>
      </c>
      <c r="G777" s="2">
        <v>0</v>
      </c>
      <c r="H777" s="2">
        <v>1</v>
      </c>
      <c r="I777" s="2">
        <f t="shared" si="24"/>
        <v>22</v>
      </c>
      <c r="J777" s="15">
        <v>2.04</v>
      </c>
      <c r="K777" s="2">
        <v>281</v>
      </c>
      <c r="L777">
        <f>SUMIFS('Wins by Year'!E:E,'Wins by Year'!A:A,Recruits!A777,'Wins by Year'!C:C,Recruits!D777)</f>
        <v>4</v>
      </c>
      <c r="M777" s="13">
        <f t="shared" si="25"/>
        <v>2.0466666666666669</v>
      </c>
    </row>
    <row r="778" spans="1:13" ht="31.5" thickTop="1" thickBot="1">
      <c r="A778">
        <v>2009</v>
      </c>
      <c r="B778" s="2">
        <v>77</v>
      </c>
      <c r="C778" s="3"/>
      <c r="D778" s="4" t="s">
        <v>82</v>
      </c>
      <c r="E778" s="2">
        <v>18</v>
      </c>
      <c r="F778" s="2">
        <v>0</v>
      </c>
      <c r="G778" s="2">
        <v>1</v>
      </c>
      <c r="H778" s="2">
        <v>6</v>
      </c>
      <c r="I778" s="2">
        <f t="shared" si="24"/>
        <v>11</v>
      </c>
      <c r="J778" s="15">
        <v>2.44</v>
      </c>
      <c r="K778" s="2">
        <v>260</v>
      </c>
      <c r="L778">
        <f>SUMIFS('Wins by Year'!E:E,'Wins by Year'!A:A,Recruits!A778,'Wins by Year'!C:C,Recruits!D778)</f>
        <v>8</v>
      </c>
      <c r="M778" s="13">
        <f t="shared" si="25"/>
        <v>2.6999999999999997</v>
      </c>
    </row>
    <row r="779" spans="1:13" ht="16.5" thickTop="1" thickBot="1">
      <c r="A779">
        <v>2009</v>
      </c>
      <c r="B779" s="2">
        <v>78</v>
      </c>
      <c r="C779" s="3"/>
      <c r="D779" s="4" t="s">
        <v>54</v>
      </c>
      <c r="E779" s="2">
        <v>18</v>
      </c>
      <c r="F779" s="2">
        <v>0</v>
      </c>
      <c r="G779" s="2">
        <v>0</v>
      </c>
      <c r="H779" s="2">
        <v>13</v>
      </c>
      <c r="I779" s="2">
        <f t="shared" si="24"/>
        <v>5</v>
      </c>
      <c r="J779" s="15">
        <v>2.72</v>
      </c>
      <c r="K779" s="2">
        <v>251</v>
      </c>
      <c r="L779">
        <f>SUMIFS('Wins by Year'!E:E,'Wins by Year'!A:A,Recruits!A779,'Wins by Year'!C:C,Recruits!D779)</f>
        <v>2</v>
      </c>
      <c r="M779" s="13">
        <f t="shared" si="25"/>
        <v>1.7400000000000002</v>
      </c>
    </row>
    <row r="780" spans="1:13" ht="16.5" thickTop="1" thickBot="1">
      <c r="A780">
        <v>2009</v>
      </c>
      <c r="B780" s="2">
        <v>79</v>
      </c>
      <c r="C780" s="3"/>
      <c r="D780" s="4" t="s">
        <v>57</v>
      </c>
      <c r="E780" s="2">
        <v>21</v>
      </c>
      <c r="F780" s="2">
        <v>0</v>
      </c>
      <c r="G780" s="2">
        <v>0</v>
      </c>
      <c r="H780" s="2">
        <v>11</v>
      </c>
      <c r="I780" s="2">
        <f t="shared" si="24"/>
        <v>10</v>
      </c>
      <c r="J780" s="15">
        <v>2.52</v>
      </c>
      <c r="K780" s="2">
        <v>238</v>
      </c>
      <c r="L780">
        <f>SUMIFS('Wins by Year'!E:E,'Wins by Year'!A:A,Recruits!A780,'Wins by Year'!C:C,Recruits!D780)</f>
        <v>14</v>
      </c>
      <c r="M780" s="13">
        <f t="shared" si="25"/>
        <v>2.3366666666666664</v>
      </c>
    </row>
    <row r="781" spans="1:13" ht="16.5" thickTop="1" thickBot="1">
      <c r="A781">
        <v>2009</v>
      </c>
      <c r="B781" s="2">
        <v>80</v>
      </c>
      <c r="C781" s="3"/>
      <c r="D781" s="4" t="s">
        <v>53</v>
      </c>
      <c r="E781" s="2">
        <v>25</v>
      </c>
      <c r="F781" s="2">
        <v>0</v>
      </c>
      <c r="G781" s="2">
        <v>1</v>
      </c>
      <c r="H781" s="2">
        <v>12</v>
      </c>
      <c r="I781" s="2">
        <f t="shared" si="24"/>
        <v>12</v>
      </c>
      <c r="J781" s="15">
        <v>2.56</v>
      </c>
      <c r="K781" s="2">
        <v>236</v>
      </c>
      <c r="L781">
        <f>SUMIFS('Wins by Year'!E:E,'Wins by Year'!A:A,Recruits!A781,'Wins by Year'!C:C,Recruits!D781)</f>
        <v>7</v>
      </c>
      <c r="M781" s="13">
        <f t="shared" si="25"/>
        <v>2.4533333333333331</v>
      </c>
    </row>
    <row r="782" spans="1:13" ht="16.5" thickTop="1" thickBot="1">
      <c r="A782">
        <v>2009</v>
      </c>
      <c r="B782" s="2">
        <v>81</v>
      </c>
      <c r="C782" s="3"/>
      <c r="D782" s="4" t="s">
        <v>74</v>
      </c>
      <c r="E782" s="2">
        <v>19</v>
      </c>
      <c r="F782" s="2">
        <v>0</v>
      </c>
      <c r="G782" s="2">
        <v>1</v>
      </c>
      <c r="H782" s="2">
        <v>8</v>
      </c>
      <c r="I782" s="2">
        <f t="shared" si="24"/>
        <v>10</v>
      </c>
      <c r="J782" s="15">
        <v>2.5299999999999998</v>
      </c>
      <c r="K782" s="2">
        <v>226</v>
      </c>
      <c r="L782">
        <f>SUMIFS('Wins by Year'!E:E,'Wins by Year'!A:A,Recruits!A782,'Wins by Year'!C:C,Recruits!D782)</f>
        <v>5</v>
      </c>
      <c r="M782" s="13">
        <f t="shared" si="25"/>
        <v>2.5299999999999998</v>
      </c>
    </row>
    <row r="783" spans="1:13" ht="16.5" thickTop="1" thickBot="1">
      <c r="A783">
        <v>2009</v>
      </c>
      <c r="B783" s="2">
        <v>82</v>
      </c>
      <c r="C783" s="3"/>
      <c r="D783" s="4" t="s">
        <v>117</v>
      </c>
      <c r="E783" s="2">
        <v>21</v>
      </c>
      <c r="F783" s="2">
        <v>0</v>
      </c>
      <c r="G783" s="2">
        <v>1</v>
      </c>
      <c r="H783" s="2">
        <v>3</v>
      </c>
      <c r="I783" s="2">
        <f t="shared" si="24"/>
        <v>17</v>
      </c>
      <c r="J783" s="15">
        <v>2.2400000000000002</v>
      </c>
      <c r="K783" s="2">
        <v>215</v>
      </c>
      <c r="L783">
        <f>SUMIFS('Wins by Year'!E:E,'Wins by Year'!A:A,Recruits!A783,'Wins by Year'!C:C,Recruits!D783)</f>
        <v>8</v>
      </c>
      <c r="M783" s="13">
        <f t="shared" si="25"/>
        <v>2.2100000000000004</v>
      </c>
    </row>
    <row r="784" spans="1:13" ht="31.5" thickTop="1" thickBot="1">
      <c r="A784">
        <v>2009</v>
      </c>
      <c r="B784" s="2">
        <v>83</v>
      </c>
      <c r="C784" s="3"/>
      <c r="D784" s="4" t="s">
        <v>89</v>
      </c>
      <c r="E784" s="2">
        <v>26</v>
      </c>
      <c r="F784" s="2">
        <v>0</v>
      </c>
      <c r="G784" s="2">
        <v>0</v>
      </c>
      <c r="H784" s="2">
        <v>9</v>
      </c>
      <c r="I784" s="2">
        <f t="shared" si="24"/>
        <v>17</v>
      </c>
      <c r="J784" s="15">
        <v>2.35</v>
      </c>
      <c r="K784" s="2">
        <v>214</v>
      </c>
      <c r="L784">
        <f>SUMIFS('Wins by Year'!E:E,'Wins by Year'!A:A,Recruits!A784,'Wins by Year'!C:C,Recruits!D784)</f>
        <v>4</v>
      </c>
      <c r="M784" s="13">
        <f t="shared" si="25"/>
        <v>2.19</v>
      </c>
    </row>
    <row r="785" spans="1:13" ht="16.5" thickTop="1" thickBot="1">
      <c r="A785">
        <v>2009</v>
      </c>
      <c r="B785" s="2">
        <v>83</v>
      </c>
      <c r="C785" s="3"/>
      <c r="D785" s="4" t="s">
        <v>36</v>
      </c>
      <c r="E785" s="2">
        <v>29</v>
      </c>
      <c r="F785" s="2">
        <v>0</v>
      </c>
      <c r="G785" s="2">
        <v>1</v>
      </c>
      <c r="H785" s="2">
        <v>8</v>
      </c>
      <c r="I785" s="2">
        <f t="shared" si="24"/>
        <v>20</v>
      </c>
      <c r="J785" s="15">
        <v>2.0699999999999998</v>
      </c>
      <c r="K785" s="2">
        <v>214</v>
      </c>
      <c r="L785">
        <f>SUMIFS('Wins by Year'!E:E,'Wins by Year'!A:A,Recruits!A785,'Wins by Year'!C:C,Recruits!D785)</f>
        <v>4</v>
      </c>
      <c r="M785" s="13">
        <f t="shared" si="25"/>
        <v>2.3833333333333333</v>
      </c>
    </row>
    <row r="786" spans="1:13" ht="16.5" thickTop="1" thickBot="1">
      <c r="A786">
        <v>2009</v>
      </c>
      <c r="B786" s="2">
        <v>85</v>
      </c>
      <c r="C786" s="3"/>
      <c r="D786" s="4" t="s">
        <v>124</v>
      </c>
      <c r="E786" s="2">
        <v>24</v>
      </c>
      <c r="F786" s="2">
        <v>0</v>
      </c>
      <c r="G786" s="2">
        <v>0</v>
      </c>
      <c r="H786" s="2">
        <v>3</v>
      </c>
      <c r="I786" s="2">
        <f t="shared" si="24"/>
        <v>21</v>
      </c>
      <c r="J786" s="15">
        <v>2.13</v>
      </c>
      <c r="K786" s="2">
        <v>205</v>
      </c>
      <c r="L786">
        <f>SUMIFS('Wins by Year'!E:E,'Wins by Year'!A:A,Recruits!A786,'Wins by Year'!C:C,Recruits!D786)</f>
        <v>2</v>
      </c>
      <c r="M786" s="13">
        <f t="shared" si="25"/>
        <v>0.71</v>
      </c>
    </row>
    <row r="787" spans="1:13" ht="31.5" thickTop="1" thickBot="1">
      <c r="A787">
        <v>2009</v>
      </c>
      <c r="B787" s="2">
        <v>86</v>
      </c>
      <c r="C787" s="3"/>
      <c r="D787" s="4" t="s">
        <v>119</v>
      </c>
      <c r="E787" s="2">
        <v>23</v>
      </c>
      <c r="F787" s="2">
        <v>0</v>
      </c>
      <c r="G787" s="2">
        <v>1</v>
      </c>
      <c r="H787" s="2">
        <v>5</v>
      </c>
      <c r="I787" s="2">
        <f t="shared" si="24"/>
        <v>17</v>
      </c>
      <c r="J787" s="15">
        <v>2.2200000000000002</v>
      </c>
      <c r="K787" s="2">
        <v>191</v>
      </c>
      <c r="L787">
        <f>SUMIFS('Wins by Year'!E:E,'Wins by Year'!A:A,Recruits!A787,'Wins by Year'!C:C,Recruits!D787)</f>
        <v>3</v>
      </c>
      <c r="M787" s="13">
        <f t="shared" si="25"/>
        <v>2.1666666666666665</v>
      </c>
    </row>
    <row r="788" spans="1:13" ht="31.5" thickTop="1" thickBot="1">
      <c r="A788">
        <v>2009</v>
      </c>
      <c r="B788" s="2">
        <v>87</v>
      </c>
      <c r="C788" s="3"/>
      <c r="D788" s="4" t="s">
        <v>75</v>
      </c>
      <c r="E788" s="2">
        <v>27</v>
      </c>
      <c r="F788" s="2">
        <v>0</v>
      </c>
      <c r="G788" s="2">
        <v>1</v>
      </c>
      <c r="H788" s="2">
        <v>7</v>
      </c>
      <c r="I788" s="2">
        <f t="shared" si="24"/>
        <v>19</v>
      </c>
      <c r="J788" s="15">
        <v>2.2599999999999998</v>
      </c>
      <c r="K788" s="2">
        <v>190</v>
      </c>
      <c r="L788">
        <f>SUMIFS('Wins by Year'!E:E,'Wins by Year'!A:A,Recruits!A788,'Wins by Year'!C:C,Recruits!D788)</f>
        <v>8</v>
      </c>
      <c r="M788" s="13">
        <f t="shared" si="25"/>
        <v>0.7533333333333333</v>
      </c>
    </row>
    <row r="789" spans="1:13" ht="16.5" thickTop="1" thickBot="1">
      <c r="A789">
        <v>2009</v>
      </c>
      <c r="B789" s="2">
        <v>88</v>
      </c>
      <c r="C789" s="3"/>
      <c r="D789" s="4" t="s">
        <v>122</v>
      </c>
      <c r="E789" s="2">
        <v>17</v>
      </c>
      <c r="F789" s="2">
        <v>0</v>
      </c>
      <c r="G789" s="2">
        <v>0</v>
      </c>
      <c r="H789" s="2">
        <v>4</v>
      </c>
      <c r="I789" s="2">
        <f t="shared" si="24"/>
        <v>13</v>
      </c>
      <c r="J789" s="15">
        <v>2.2400000000000002</v>
      </c>
      <c r="K789" s="2">
        <v>179</v>
      </c>
      <c r="L789">
        <f>SUMIFS('Wins by Year'!E:E,'Wins by Year'!A:A,Recruits!A789,'Wins by Year'!C:C,Recruits!D789)</f>
        <v>8</v>
      </c>
      <c r="M789" s="13">
        <f t="shared" si="25"/>
        <v>2.0366666666666666</v>
      </c>
    </row>
    <row r="790" spans="1:13" ht="16.5" thickTop="1" thickBot="1">
      <c r="A790">
        <v>2009</v>
      </c>
      <c r="B790" s="2">
        <v>88</v>
      </c>
      <c r="C790" s="3"/>
      <c r="D790" s="4" t="s">
        <v>71</v>
      </c>
      <c r="E790" s="2">
        <v>19</v>
      </c>
      <c r="F790" s="2">
        <v>0</v>
      </c>
      <c r="G790" s="2">
        <v>0</v>
      </c>
      <c r="H790" s="2">
        <v>8</v>
      </c>
      <c r="I790" s="2">
        <f t="shared" si="24"/>
        <v>11</v>
      </c>
      <c r="J790" s="15">
        <v>2.42</v>
      </c>
      <c r="K790" s="2">
        <v>179</v>
      </c>
      <c r="L790">
        <f>SUMIFS('Wins by Year'!E:E,'Wins by Year'!A:A,Recruits!A790,'Wins by Year'!C:C,Recruits!D790)</f>
        <v>5</v>
      </c>
      <c r="M790" s="13">
        <f t="shared" si="25"/>
        <v>1.58</v>
      </c>
    </row>
    <row r="791" spans="1:13" ht="31.5" thickTop="1" thickBot="1">
      <c r="A791">
        <v>2009</v>
      </c>
      <c r="B791" s="2">
        <v>90</v>
      </c>
      <c r="C791" s="3"/>
      <c r="D791" s="4" t="s">
        <v>63</v>
      </c>
      <c r="E791" s="2">
        <v>22</v>
      </c>
      <c r="F791" s="2">
        <v>0</v>
      </c>
      <c r="G791" s="2">
        <v>0</v>
      </c>
      <c r="H791" s="2">
        <v>5</v>
      </c>
      <c r="I791" s="2">
        <f t="shared" si="24"/>
        <v>17</v>
      </c>
      <c r="J791" s="15">
        <v>2.0499999999999998</v>
      </c>
      <c r="K791" s="2">
        <v>167</v>
      </c>
      <c r="L791">
        <f>SUMIFS('Wins by Year'!E:E,'Wins by Year'!A:A,Recruits!A791,'Wins by Year'!C:C,Recruits!D791)</f>
        <v>3</v>
      </c>
      <c r="M791" s="13">
        <f t="shared" si="25"/>
        <v>2.0866666666666664</v>
      </c>
    </row>
    <row r="792" spans="1:13" ht="16.5" thickTop="1" thickBot="1">
      <c r="A792">
        <v>2009</v>
      </c>
      <c r="B792" s="2">
        <v>90</v>
      </c>
      <c r="C792" s="3"/>
      <c r="D792" s="4" t="s">
        <v>78</v>
      </c>
      <c r="E792" s="2">
        <v>17</v>
      </c>
      <c r="F792" s="2">
        <v>0</v>
      </c>
      <c r="G792" s="2">
        <v>1</v>
      </c>
      <c r="H792" s="2">
        <v>3</v>
      </c>
      <c r="I792" s="2">
        <f t="shared" si="24"/>
        <v>13</v>
      </c>
      <c r="J792" s="15">
        <v>2.29</v>
      </c>
      <c r="K792" s="2">
        <v>167</v>
      </c>
      <c r="L792">
        <f>SUMIFS('Wins by Year'!E:E,'Wins by Year'!A:A,Recruits!A792,'Wins by Year'!C:C,Recruits!D792)</f>
        <v>8</v>
      </c>
      <c r="M792" s="13">
        <f t="shared" si="25"/>
        <v>2.3366666666666664</v>
      </c>
    </row>
    <row r="793" spans="1:13" ht="16.5" thickTop="1" thickBot="1">
      <c r="A793">
        <v>2009</v>
      </c>
      <c r="B793" s="2">
        <v>92</v>
      </c>
      <c r="C793" s="3"/>
      <c r="D793" s="4" t="s">
        <v>123</v>
      </c>
      <c r="E793" s="2">
        <v>20</v>
      </c>
      <c r="F793" s="2">
        <v>0</v>
      </c>
      <c r="G793" s="2">
        <v>0</v>
      </c>
      <c r="H793" s="2">
        <v>4</v>
      </c>
      <c r="I793" s="2">
        <f t="shared" si="24"/>
        <v>16</v>
      </c>
      <c r="J793" s="15">
        <v>2.2000000000000002</v>
      </c>
      <c r="K793" s="2">
        <v>154</v>
      </c>
      <c r="L793">
        <f>SUMIFS('Wins by Year'!E:E,'Wins by Year'!A:A,Recruits!A793,'Wins by Year'!C:C,Recruits!D793)</f>
        <v>1</v>
      </c>
      <c r="M793" s="13">
        <f t="shared" si="25"/>
        <v>2.0966666666666667</v>
      </c>
    </row>
    <row r="794" spans="1:13" ht="16.5" thickTop="1" thickBot="1">
      <c r="A794">
        <v>2009</v>
      </c>
      <c r="B794" s="2">
        <v>92</v>
      </c>
      <c r="C794" s="3"/>
      <c r="D794" s="2" t="s">
        <v>130</v>
      </c>
      <c r="E794" s="2">
        <v>21</v>
      </c>
      <c r="F794" s="2">
        <v>0</v>
      </c>
      <c r="G794" s="2">
        <v>0</v>
      </c>
      <c r="H794" s="2">
        <v>4</v>
      </c>
      <c r="I794" s="2">
        <f t="shared" si="24"/>
        <v>17</v>
      </c>
      <c r="J794" s="15">
        <v>2.19</v>
      </c>
      <c r="K794" s="2">
        <v>154</v>
      </c>
      <c r="L794">
        <f>SUMIFS('Wins by Year'!E:E,'Wins by Year'!A:A,Recruits!A794,'Wins by Year'!C:C,Recruits!D794)</f>
        <v>9</v>
      </c>
      <c r="M794" s="13">
        <f t="shared" si="25"/>
        <v>2.1</v>
      </c>
    </row>
    <row r="795" spans="1:13" ht="16.5" thickTop="1" thickBot="1">
      <c r="A795">
        <v>2009</v>
      </c>
      <c r="B795" s="2">
        <v>92</v>
      </c>
      <c r="C795" s="3"/>
      <c r="D795" s="4" t="s">
        <v>121</v>
      </c>
      <c r="E795" s="2">
        <v>24</v>
      </c>
      <c r="F795" s="2">
        <v>0</v>
      </c>
      <c r="G795" s="2">
        <v>0</v>
      </c>
      <c r="H795" s="2">
        <v>4</v>
      </c>
      <c r="I795" s="2">
        <f t="shared" si="24"/>
        <v>20</v>
      </c>
      <c r="J795" s="15">
        <v>2.17</v>
      </c>
      <c r="K795" s="2">
        <v>154</v>
      </c>
      <c r="L795">
        <f>SUMIFS('Wins by Year'!E:E,'Wins by Year'!A:A,Recruits!A795,'Wins by Year'!C:C,Recruits!D795)</f>
        <v>7</v>
      </c>
      <c r="M795" s="13">
        <f t="shared" si="25"/>
        <v>0.72333333333333327</v>
      </c>
    </row>
    <row r="796" spans="1:13" ht="16.5" thickTop="1" thickBot="1">
      <c r="A796">
        <v>2009</v>
      </c>
      <c r="B796" s="2">
        <v>95</v>
      </c>
      <c r="C796" s="3"/>
      <c r="D796" s="4" t="s">
        <v>98</v>
      </c>
      <c r="E796" s="2">
        <v>20</v>
      </c>
      <c r="F796" s="2">
        <v>0</v>
      </c>
      <c r="G796" s="2">
        <v>1</v>
      </c>
      <c r="H796" s="2">
        <v>1</v>
      </c>
      <c r="I796" s="2">
        <f t="shared" si="24"/>
        <v>18</v>
      </c>
      <c r="J796" s="15">
        <v>2.15</v>
      </c>
      <c r="K796" s="2">
        <v>150</v>
      </c>
      <c r="L796">
        <f>SUMIFS('Wins by Year'!E:E,'Wins by Year'!A:A,Recruits!A796,'Wins by Year'!C:C,Recruits!D796)</f>
        <v>5</v>
      </c>
      <c r="M796" s="13">
        <f t="shared" si="25"/>
        <v>2.2100000000000004</v>
      </c>
    </row>
    <row r="797" spans="1:13" ht="16.5" thickTop="1" thickBot="1">
      <c r="A797">
        <v>2009</v>
      </c>
      <c r="B797" s="2">
        <v>96</v>
      </c>
      <c r="C797" s="3"/>
      <c r="D797" s="2" t="s">
        <v>111</v>
      </c>
      <c r="E797" s="2">
        <v>16</v>
      </c>
      <c r="F797" s="2">
        <v>0</v>
      </c>
      <c r="G797" s="2">
        <v>1</v>
      </c>
      <c r="H797" s="2">
        <v>2</v>
      </c>
      <c r="I797" s="2">
        <f t="shared" si="24"/>
        <v>13</v>
      </c>
      <c r="J797" s="15">
        <v>2.13</v>
      </c>
      <c r="K797" s="2">
        <v>146</v>
      </c>
      <c r="L797">
        <f>SUMIFS('Wins by Year'!E:E,'Wins by Year'!A:A,Recruits!A797,'Wins by Year'!C:C,Recruits!D797)</f>
        <v>2</v>
      </c>
      <c r="M797" s="13">
        <f t="shared" si="25"/>
        <v>0.71</v>
      </c>
    </row>
    <row r="798" spans="1:13" ht="16.5" thickTop="1" thickBot="1">
      <c r="A798">
        <v>2009</v>
      </c>
      <c r="B798" s="2">
        <v>97</v>
      </c>
      <c r="C798" s="3"/>
      <c r="D798" s="2" t="s">
        <v>84</v>
      </c>
      <c r="E798" s="2">
        <v>25</v>
      </c>
      <c r="F798" s="2">
        <v>0</v>
      </c>
      <c r="G798" s="2">
        <v>0</v>
      </c>
      <c r="H798" s="2">
        <v>3</v>
      </c>
      <c r="I798" s="2">
        <f t="shared" si="24"/>
        <v>22</v>
      </c>
      <c r="J798" s="15">
        <v>2.12</v>
      </c>
      <c r="K798" s="2">
        <v>143</v>
      </c>
      <c r="L798">
        <f>SUMIFS('Wins by Year'!E:E,'Wins by Year'!A:A,Recruits!A798,'Wins by Year'!C:C,Recruits!D798)</f>
        <v>1</v>
      </c>
      <c r="M798" s="13">
        <f t="shared" si="25"/>
        <v>2.1166666666666667</v>
      </c>
    </row>
    <row r="799" spans="1:13" ht="31.5" thickTop="1" thickBot="1">
      <c r="A799">
        <v>2009</v>
      </c>
      <c r="B799" s="2">
        <v>98</v>
      </c>
      <c r="C799" s="3"/>
      <c r="D799" s="4" t="s">
        <v>83</v>
      </c>
      <c r="E799" s="2">
        <v>26</v>
      </c>
      <c r="F799" s="2">
        <v>0</v>
      </c>
      <c r="G799" s="2">
        <v>0</v>
      </c>
      <c r="H799" s="2">
        <v>2</v>
      </c>
      <c r="I799" s="2">
        <f t="shared" si="24"/>
        <v>24</v>
      </c>
      <c r="J799" s="15">
        <v>2.08</v>
      </c>
      <c r="K799" s="2">
        <v>131</v>
      </c>
      <c r="L799">
        <f>SUMIFS('Wins by Year'!E:E,'Wins by Year'!A:A,Recruits!A799,'Wins by Year'!C:C,Recruits!D799)</f>
        <v>5</v>
      </c>
      <c r="M799" s="13">
        <f t="shared" si="25"/>
        <v>0.69333333333333336</v>
      </c>
    </row>
    <row r="800" spans="1:13" ht="31.5" thickTop="1" thickBot="1">
      <c r="A800">
        <v>2009</v>
      </c>
      <c r="B800" s="2">
        <v>98</v>
      </c>
      <c r="C800" s="3"/>
      <c r="D800" s="4" t="s">
        <v>65</v>
      </c>
      <c r="E800" s="2">
        <v>23</v>
      </c>
      <c r="F800" s="2">
        <v>0</v>
      </c>
      <c r="G800" s="2">
        <v>0</v>
      </c>
      <c r="H800" s="2">
        <v>2</v>
      </c>
      <c r="I800" s="2">
        <f t="shared" si="24"/>
        <v>21</v>
      </c>
      <c r="J800" s="15">
        <v>2</v>
      </c>
      <c r="K800" s="2">
        <v>131</v>
      </c>
      <c r="L800">
        <f>SUMIFS('Wins by Year'!E:E,'Wins by Year'!A:A,Recruits!A800,'Wins by Year'!C:C,Recruits!D800)</f>
        <v>5</v>
      </c>
      <c r="M800" s="13">
        <f t="shared" si="25"/>
        <v>2.0566666666666666</v>
      </c>
    </row>
    <row r="801" spans="1:13" ht="31.5" thickTop="1" thickBot="1">
      <c r="A801">
        <v>2009</v>
      </c>
      <c r="B801" s="2">
        <v>100</v>
      </c>
      <c r="C801" s="3"/>
      <c r="D801" s="4" t="s">
        <v>133</v>
      </c>
      <c r="E801" s="2">
        <v>17</v>
      </c>
      <c r="F801" s="2">
        <v>0</v>
      </c>
      <c r="G801" s="2">
        <v>0</v>
      </c>
      <c r="H801" s="2">
        <v>5</v>
      </c>
      <c r="I801" s="2">
        <f t="shared" si="24"/>
        <v>12</v>
      </c>
      <c r="J801" s="15">
        <v>2.1800000000000002</v>
      </c>
      <c r="K801" s="2">
        <v>128</v>
      </c>
      <c r="L801">
        <f>SUMIFS('Wins by Year'!E:E,'Wins by Year'!A:A,Recruits!A801,'Wins by Year'!C:C,Recruits!D801)</f>
        <v>3</v>
      </c>
      <c r="M801" s="13">
        <f t="shared" si="25"/>
        <v>1.4266666666666667</v>
      </c>
    </row>
    <row r="802" spans="1:13" ht="16.5" thickTop="1" thickBot="1">
      <c r="A802">
        <v>2008</v>
      </c>
      <c r="B802" s="2">
        <v>1</v>
      </c>
      <c r="C802" s="3"/>
      <c r="D802" s="4" t="s">
        <v>1</v>
      </c>
      <c r="E802" s="2">
        <v>32</v>
      </c>
      <c r="F802" s="2">
        <v>3</v>
      </c>
      <c r="G802" s="2">
        <v>19</v>
      </c>
      <c r="H802" s="2">
        <v>8</v>
      </c>
      <c r="I802" s="2">
        <f t="shared" si="24"/>
        <v>2</v>
      </c>
      <c r="J802" s="15">
        <v>3.72</v>
      </c>
      <c r="K802" s="2">
        <v>2836</v>
      </c>
      <c r="L802">
        <f>SUMIFS('Wins by Year'!E:E,'Wins by Year'!A:A,Recruits!A802,'Wins by Year'!C:C,Recruits!D802)</f>
        <v>12</v>
      </c>
      <c r="M802" s="13">
        <f t="shared" si="25"/>
        <v>3.5366666666666666</v>
      </c>
    </row>
    <row r="803" spans="1:13" ht="16.5" thickTop="1" thickBot="1">
      <c r="A803">
        <v>2008</v>
      </c>
      <c r="B803" s="2">
        <v>2</v>
      </c>
      <c r="C803" s="3"/>
      <c r="D803" s="4" t="s">
        <v>13</v>
      </c>
      <c r="E803" s="2">
        <v>23</v>
      </c>
      <c r="F803" s="2">
        <v>3</v>
      </c>
      <c r="G803" s="2">
        <v>16</v>
      </c>
      <c r="H803" s="2">
        <v>4</v>
      </c>
      <c r="I803" s="2">
        <f t="shared" si="24"/>
        <v>0</v>
      </c>
      <c r="J803" s="15">
        <v>3.96</v>
      </c>
      <c r="K803" s="2">
        <v>2744</v>
      </c>
      <c r="L803">
        <f>SUMIFS('Wins by Year'!E:E,'Wins by Year'!A:A,Recruits!A803,'Wins by Year'!C:C,Recruits!D803)</f>
        <v>7</v>
      </c>
      <c r="M803" s="13">
        <f t="shared" si="25"/>
        <v>3.7133333333333334</v>
      </c>
    </row>
    <row r="804" spans="1:13" ht="16.5" thickTop="1" thickBot="1">
      <c r="A804">
        <v>2008</v>
      </c>
      <c r="B804" s="2">
        <v>3</v>
      </c>
      <c r="C804" s="3"/>
      <c r="D804" s="4" t="s">
        <v>14</v>
      </c>
      <c r="E804" s="2">
        <v>22</v>
      </c>
      <c r="F804" s="2">
        <v>4</v>
      </c>
      <c r="G804" s="2">
        <v>12</v>
      </c>
      <c r="H804" s="2">
        <v>4</v>
      </c>
      <c r="I804" s="2">
        <f t="shared" si="24"/>
        <v>2</v>
      </c>
      <c r="J804" s="15">
        <v>3.82</v>
      </c>
      <c r="K804" s="2">
        <v>2600</v>
      </c>
      <c r="L804">
        <f>SUMIFS('Wins by Year'!E:E,'Wins by Year'!A:A,Recruits!A804,'Wins by Year'!C:C,Recruits!D804)</f>
        <v>13</v>
      </c>
      <c r="M804" s="13">
        <f t="shared" si="25"/>
        <v>3.8666666666666667</v>
      </c>
    </row>
    <row r="805" spans="1:13" ht="16.5" thickTop="1" thickBot="1">
      <c r="A805">
        <v>2008</v>
      </c>
      <c r="B805" s="2">
        <v>4</v>
      </c>
      <c r="C805" s="3"/>
      <c r="D805" s="4" t="s">
        <v>3</v>
      </c>
      <c r="E805" s="2">
        <v>20</v>
      </c>
      <c r="F805" s="2">
        <v>4</v>
      </c>
      <c r="G805" s="2">
        <v>9</v>
      </c>
      <c r="H805" s="2">
        <v>7</v>
      </c>
      <c r="I805" s="2">
        <f t="shared" si="24"/>
        <v>0</v>
      </c>
      <c r="J805" s="15">
        <v>3.85</v>
      </c>
      <c r="K805" s="2">
        <v>2481</v>
      </c>
      <c r="L805">
        <f>SUMIFS('Wins by Year'!E:E,'Wins by Year'!A:A,Recruits!A805,'Wins by Year'!C:C,Recruits!D805)</f>
        <v>10</v>
      </c>
      <c r="M805" s="13">
        <f t="shared" si="25"/>
        <v>3.75</v>
      </c>
    </row>
    <row r="806" spans="1:13" ht="16.5" thickTop="1" thickBot="1">
      <c r="A806">
        <v>2008</v>
      </c>
      <c r="B806" s="2">
        <v>5</v>
      </c>
      <c r="C806" s="3"/>
      <c r="D806" s="4" t="s">
        <v>21</v>
      </c>
      <c r="E806" s="2">
        <v>33</v>
      </c>
      <c r="F806" s="2">
        <v>2</v>
      </c>
      <c r="G806" s="2">
        <v>15</v>
      </c>
      <c r="H806" s="2">
        <v>8</v>
      </c>
      <c r="I806" s="2">
        <f t="shared" si="24"/>
        <v>8</v>
      </c>
      <c r="J806" s="15">
        <v>3.33</v>
      </c>
      <c r="K806" s="2">
        <v>2467</v>
      </c>
      <c r="L806">
        <f>SUMIFS('Wins by Year'!E:E,'Wins by Year'!A:A,Recruits!A806,'Wins by Year'!C:C,Recruits!D806)</f>
        <v>7</v>
      </c>
      <c r="M806" s="13">
        <f t="shared" si="25"/>
        <v>3.3000000000000003</v>
      </c>
    </row>
    <row r="807" spans="1:13" ht="16.5" thickTop="1" thickBot="1">
      <c r="A807">
        <v>2008</v>
      </c>
      <c r="B807" s="2">
        <v>6</v>
      </c>
      <c r="C807" s="3"/>
      <c r="D807" s="4" t="s">
        <v>16</v>
      </c>
      <c r="E807" s="2">
        <v>21</v>
      </c>
      <c r="F807" s="2">
        <v>3</v>
      </c>
      <c r="G807" s="2">
        <v>12</v>
      </c>
      <c r="H807" s="2">
        <v>5</v>
      </c>
      <c r="I807" s="2">
        <f t="shared" si="24"/>
        <v>1</v>
      </c>
      <c r="J807" s="15">
        <v>3.81</v>
      </c>
      <c r="K807" s="2">
        <v>2422</v>
      </c>
      <c r="L807">
        <f>SUMIFS('Wins by Year'!E:E,'Wins by Year'!A:A,Recruits!A807,'Wins by Year'!C:C,Recruits!D807)</f>
        <v>12</v>
      </c>
      <c r="M807" s="13">
        <f t="shared" si="25"/>
        <v>3.5766666666666667</v>
      </c>
    </row>
    <row r="808" spans="1:13" ht="16.5" thickTop="1" thickBot="1">
      <c r="A808">
        <v>2008</v>
      </c>
      <c r="B808" s="2">
        <v>7</v>
      </c>
      <c r="C808" s="3"/>
      <c r="D808" s="4" t="s">
        <v>11</v>
      </c>
      <c r="E808" s="2">
        <v>24</v>
      </c>
      <c r="F808" s="2">
        <v>2</v>
      </c>
      <c r="G808" s="2">
        <v>13</v>
      </c>
      <c r="H808" s="2">
        <v>8</v>
      </c>
      <c r="I808" s="2">
        <f t="shared" si="24"/>
        <v>1</v>
      </c>
      <c r="J808" s="15">
        <v>3.67</v>
      </c>
      <c r="K808" s="2">
        <v>2321</v>
      </c>
      <c r="L808">
        <f>SUMIFS('Wins by Year'!E:E,'Wins by Year'!A:A,Recruits!A808,'Wins by Year'!C:C,Recruits!D808)</f>
        <v>10</v>
      </c>
      <c r="M808" s="13">
        <f t="shared" si="25"/>
        <v>3.5966666666666671</v>
      </c>
    </row>
    <row r="809" spans="1:13" ht="16.5" thickTop="1" thickBot="1">
      <c r="A809">
        <v>2008</v>
      </c>
      <c r="B809" s="2">
        <v>8</v>
      </c>
      <c r="C809" s="3"/>
      <c r="D809" s="4" t="s">
        <v>12</v>
      </c>
      <c r="E809" s="2">
        <v>19</v>
      </c>
      <c r="F809" s="2">
        <v>2</v>
      </c>
      <c r="G809" s="2">
        <v>13</v>
      </c>
      <c r="H809" s="2">
        <v>4</v>
      </c>
      <c r="I809" s="2">
        <f t="shared" si="24"/>
        <v>0</v>
      </c>
      <c r="J809" s="15">
        <v>3.89</v>
      </c>
      <c r="K809" s="2">
        <v>2312</v>
      </c>
      <c r="L809">
        <f>SUMIFS('Wins by Year'!E:E,'Wins by Year'!A:A,Recruits!A809,'Wins by Year'!C:C,Recruits!D809)</f>
        <v>12</v>
      </c>
      <c r="M809" s="13">
        <f t="shared" si="25"/>
        <v>3.9266666666666663</v>
      </c>
    </row>
    <row r="810" spans="1:13" ht="16.5" thickTop="1" thickBot="1">
      <c r="A810">
        <v>2008</v>
      </c>
      <c r="B810" s="2">
        <v>9</v>
      </c>
      <c r="C810" s="3"/>
      <c r="D810" s="4" t="s">
        <v>2</v>
      </c>
      <c r="E810" s="2">
        <v>32</v>
      </c>
      <c r="F810" s="2">
        <v>2</v>
      </c>
      <c r="G810" s="2">
        <v>13</v>
      </c>
      <c r="H810" s="2">
        <v>8</v>
      </c>
      <c r="I810" s="2">
        <f t="shared" si="24"/>
        <v>9</v>
      </c>
      <c r="J810" s="15">
        <v>3.19</v>
      </c>
      <c r="K810" s="2">
        <v>2251</v>
      </c>
      <c r="L810">
        <f>SUMIFS('Wins by Year'!E:E,'Wins by Year'!A:A,Recruits!A810,'Wins by Year'!C:C,Recruits!D810)</f>
        <v>9</v>
      </c>
      <c r="M810" s="13">
        <f t="shared" si="25"/>
        <v>3.3566666666666669</v>
      </c>
    </row>
    <row r="811" spans="1:13" ht="16.5" thickTop="1" thickBot="1">
      <c r="A811">
        <v>2008</v>
      </c>
      <c r="B811" s="2">
        <v>10</v>
      </c>
      <c r="C811" s="3"/>
      <c r="D811" s="4" t="s">
        <v>4</v>
      </c>
      <c r="E811" s="2">
        <v>24</v>
      </c>
      <c r="F811" s="2">
        <v>0</v>
      </c>
      <c r="G811" s="2">
        <v>17</v>
      </c>
      <c r="H811" s="2">
        <v>6</v>
      </c>
      <c r="I811" s="2">
        <f t="shared" si="24"/>
        <v>1</v>
      </c>
      <c r="J811" s="15">
        <v>3.67</v>
      </c>
      <c r="K811" s="2">
        <v>2220</v>
      </c>
      <c r="L811">
        <f>SUMIFS('Wins by Year'!E:E,'Wins by Year'!A:A,Recruits!A811,'Wins by Year'!C:C,Recruits!D811)</f>
        <v>3</v>
      </c>
      <c r="M811" s="13">
        <f t="shared" si="25"/>
        <v>3.5666666666666664</v>
      </c>
    </row>
    <row r="812" spans="1:13" ht="16.5" thickTop="1" thickBot="1">
      <c r="A812">
        <v>2008</v>
      </c>
      <c r="B812" s="2">
        <v>11</v>
      </c>
      <c r="C812" s="3"/>
      <c r="D812" s="4" t="s">
        <v>5</v>
      </c>
      <c r="E812" s="2">
        <v>26</v>
      </c>
      <c r="F812" s="2">
        <v>2</v>
      </c>
      <c r="G812" s="2">
        <v>11</v>
      </c>
      <c r="H812" s="2">
        <v>13</v>
      </c>
      <c r="I812" s="2">
        <f t="shared" si="24"/>
        <v>0</v>
      </c>
      <c r="J812" s="15">
        <v>3.58</v>
      </c>
      <c r="K812" s="2">
        <v>2134</v>
      </c>
      <c r="L812">
        <f>SUMIFS('Wins by Year'!E:E,'Wins by Year'!A:A,Recruits!A812,'Wins by Year'!C:C,Recruits!D812)</f>
        <v>8</v>
      </c>
      <c r="M812" s="13">
        <f t="shared" si="25"/>
        <v>3.6533333333333338</v>
      </c>
    </row>
    <row r="813" spans="1:13" ht="16.5" thickTop="1" thickBot="1">
      <c r="A813">
        <v>2008</v>
      </c>
      <c r="B813" s="2">
        <v>12</v>
      </c>
      <c r="C813" s="3"/>
      <c r="D813" s="4" t="s">
        <v>6</v>
      </c>
      <c r="E813" s="2">
        <v>25</v>
      </c>
      <c r="F813" s="2">
        <v>1</v>
      </c>
      <c r="G813" s="2">
        <v>12</v>
      </c>
      <c r="H813" s="2">
        <v>8</v>
      </c>
      <c r="I813" s="2">
        <f t="shared" si="24"/>
        <v>4</v>
      </c>
      <c r="J813" s="15">
        <v>3.4</v>
      </c>
      <c r="K813" s="2">
        <v>2113</v>
      </c>
      <c r="L813">
        <f>SUMIFS('Wins by Year'!E:E,'Wins by Year'!A:A,Recruits!A813,'Wins by Year'!C:C,Recruits!D813)</f>
        <v>7</v>
      </c>
      <c r="M813" s="13">
        <f t="shared" si="25"/>
        <v>3.34</v>
      </c>
    </row>
    <row r="814" spans="1:13" ht="16.5" thickTop="1" thickBot="1">
      <c r="A814">
        <v>2008</v>
      </c>
      <c r="B814" s="2">
        <v>13</v>
      </c>
      <c r="C814" s="3"/>
      <c r="D814" s="4" t="s">
        <v>10</v>
      </c>
      <c r="E814" s="2">
        <v>23</v>
      </c>
      <c r="F814" s="2">
        <v>0</v>
      </c>
      <c r="G814" s="2">
        <v>12</v>
      </c>
      <c r="H814" s="2">
        <v>11</v>
      </c>
      <c r="I814" s="2">
        <f t="shared" si="24"/>
        <v>0</v>
      </c>
      <c r="J814" s="15">
        <v>3.52</v>
      </c>
      <c r="K814" s="2">
        <v>1924</v>
      </c>
      <c r="L814">
        <f>SUMIFS('Wins by Year'!E:E,'Wins by Year'!A:A,Recruits!A814,'Wins by Year'!C:C,Recruits!D814)</f>
        <v>4</v>
      </c>
      <c r="M814" s="13">
        <f t="shared" si="25"/>
        <v>3.34</v>
      </c>
    </row>
    <row r="815" spans="1:13" ht="16.5" thickTop="1" thickBot="1">
      <c r="A815">
        <v>2008</v>
      </c>
      <c r="B815" s="2">
        <v>14</v>
      </c>
      <c r="C815" s="3"/>
      <c r="D815" s="4" t="s">
        <v>7</v>
      </c>
      <c r="E815" s="2">
        <v>20</v>
      </c>
      <c r="F815" s="2">
        <v>0</v>
      </c>
      <c r="G815" s="2">
        <v>12</v>
      </c>
      <c r="H815" s="2">
        <v>7</v>
      </c>
      <c r="I815" s="2">
        <f t="shared" si="24"/>
        <v>1</v>
      </c>
      <c r="J815" s="15">
        <v>3.55</v>
      </c>
      <c r="K815" s="2">
        <v>1919</v>
      </c>
      <c r="L815">
        <f>SUMIFS('Wins by Year'!E:E,'Wins by Year'!A:A,Recruits!A815,'Wins by Year'!C:C,Recruits!D815)</f>
        <v>12</v>
      </c>
      <c r="M815" s="13">
        <f t="shared" si="25"/>
        <v>3.6466666666666665</v>
      </c>
    </row>
    <row r="816" spans="1:13" ht="16.5" thickTop="1" thickBot="1">
      <c r="A816">
        <v>2008</v>
      </c>
      <c r="B816" s="2">
        <v>15</v>
      </c>
      <c r="C816" s="3"/>
      <c r="D816" s="4" t="s">
        <v>66</v>
      </c>
      <c r="E816" s="2">
        <v>21</v>
      </c>
      <c r="F816" s="2">
        <v>1</v>
      </c>
      <c r="G816" s="2">
        <v>7</v>
      </c>
      <c r="H816" s="2">
        <v>9</v>
      </c>
      <c r="I816" s="2">
        <f t="shared" si="24"/>
        <v>4</v>
      </c>
      <c r="J816" s="15">
        <v>3.24</v>
      </c>
      <c r="K816" s="2">
        <v>1510</v>
      </c>
      <c r="L816">
        <f>SUMIFS('Wins by Year'!E:E,'Wins by Year'!A:A,Recruits!A816,'Wins by Year'!C:C,Recruits!D816)</f>
        <v>5</v>
      </c>
      <c r="M816" s="13">
        <f t="shared" si="25"/>
        <v>2.8533333333333335</v>
      </c>
    </row>
    <row r="817" spans="1:13" ht="16.5" thickTop="1" thickBot="1">
      <c r="A817">
        <v>2008</v>
      </c>
      <c r="B817" s="2">
        <v>16</v>
      </c>
      <c r="C817" s="3"/>
      <c r="D817" s="4" t="s">
        <v>17</v>
      </c>
      <c r="E817" s="2">
        <v>24</v>
      </c>
      <c r="F817" s="2">
        <v>0</v>
      </c>
      <c r="G817" s="2">
        <v>7</v>
      </c>
      <c r="H817" s="2">
        <v>14</v>
      </c>
      <c r="I817" s="2">
        <f t="shared" si="24"/>
        <v>3</v>
      </c>
      <c r="J817" s="15">
        <v>3.17</v>
      </c>
      <c r="K817" s="2">
        <v>1482</v>
      </c>
      <c r="L817">
        <f>SUMIFS('Wins by Year'!E:E,'Wins by Year'!A:A,Recruits!A817,'Wins by Year'!C:C,Recruits!D817)</f>
        <v>4</v>
      </c>
      <c r="M817" s="13">
        <f t="shared" si="25"/>
        <v>3.0333333333333337</v>
      </c>
    </row>
    <row r="818" spans="1:13" ht="16.5" thickTop="1" thickBot="1">
      <c r="A818">
        <v>2008</v>
      </c>
      <c r="B818" s="2">
        <v>17</v>
      </c>
      <c r="C818" s="3"/>
      <c r="D818" s="4" t="s">
        <v>51</v>
      </c>
      <c r="E818" s="2">
        <v>29</v>
      </c>
      <c r="F818" s="2">
        <v>0</v>
      </c>
      <c r="G818" s="2">
        <v>7</v>
      </c>
      <c r="H818" s="2">
        <v>17</v>
      </c>
      <c r="I818" s="2">
        <f t="shared" si="24"/>
        <v>5</v>
      </c>
      <c r="J818" s="15">
        <v>3.07</v>
      </c>
      <c r="K818" s="2">
        <v>1395</v>
      </c>
      <c r="L818">
        <f>SUMIFS('Wins by Year'!E:E,'Wins by Year'!A:A,Recruits!A818,'Wins by Year'!C:C,Recruits!D818)</f>
        <v>7</v>
      </c>
      <c r="M818" s="13">
        <f t="shared" si="25"/>
        <v>2.5866666666666664</v>
      </c>
    </row>
    <row r="819" spans="1:13" ht="16.5" thickTop="1" thickBot="1">
      <c r="A819">
        <v>2008</v>
      </c>
      <c r="B819" s="2">
        <v>18</v>
      </c>
      <c r="C819" s="3"/>
      <c r="D819" s="4" t="s">
        <v>43</v>
      </c>
      <c r="E819" s="2">
        <v>31</v>
      </c>
      <c r="F819" s="2">
        <v>0</v>
      </c>
      <c r="G819" s="2">
        <v>6</v>
      </c>
      <c r="H819" s="2">
        <v>22</v>
      </c>
      <c r="I819" s="2">
        <f t="shared" si="24"/>
        <v>3</v>
      </c>
      <c r="J819" s="15">
        <v>3.1</v>
      </c>
      <c r="K819" s="2">
        <v>1375</v>
      </c>
      <c r="L819">
        <f>SUMIFS('Wins by Year'!E:E,'Wins by Year'!A:A,Recruits!A819,'Wins by Year'!C:C,Recruits!D819)</f>
        <v>10</v>
      </c>
      <c r="M819" s="13">
        <f t="shared" si="25"/>
        <v>2.9433333333333334</v>
      </c>
    </row>
    <row r="820" spans="1:13" ht="16.5" thickTop="1" thickBot="1">
      <c r="A820">
        <v>2008</v>
      </c>
      <c r="B820" s="2">
        <v>19</v>
      </c>
      <c r="C820" s="3"/>
      <c r="D820" s="4" t="s">
        <v>28</v>
      </c>
      <c r="E820" s="2">
        <v>22</v>
      </c>
      <c r="F820" s="2">
        <v>0</v>
      </c>
      <c r="G820" s="2">
        <v>8</v>
      </c>
      <c r="H820" s="2">
        <v>9</v>
      </c>
      <c r="I820" s="2">
        <f t="shared" si="24"/>
        <v>5</v>
      </c>
      <c r="J820" s="15">
        <v>2.95</v>
      </c>
      <c r="K820" s="2">
        <v>1356</v>
      </c>
      <c r="L820">
        <f>SUMIFS('Wins by Year'!E:E,'Wins by Year'!A:A,Recruits!A820,'Wins by Year'!C:C,Recruits!D820)</f>
        <v>10</v>
      </c>
      <c r="M820" s="13">
        <f t="shared" si="25"/>
        <v>2.9533333333333331</v>
      </c>
    </row>
    <row r="821" spans="1:13" ht="16.5" thickTop="1" thickBot="1">
      <c r="A821">
        <v>2008</v>
      </c>
      <c r="B821" s="2">
        <v>20</v>
      </c>
      <c r="C821" s="3"/>
      <c r="D821" s="4" t="s">
        <v>9</v>
      </c>
      <c r="E821" s="2">
        <v>29</v>
      </c>
      <c r="F821" s="2">
        <v>2</v>
      </c>
      <c r="G821" s="2">
        <v>4</v>
      </c>
      <c r="H821" s="2">
        <v>16</v>
      </c>
      <c r="I821" s="2">
        <f t="shared" si="24"/>
        <v>7</v>
      </c>
      <c r="J821" s="15">
        <v>3.03</v>
      </c>
      <c r="K821" s="2">
        <v>1335</v>
      </c>
      <c r="L821">
        <f>SUMIFS('Wins by Year'!E:E,'Wins by Year'!A:A,Recruits!A821,'Wins by Year'!C:C,Recruits!D821)</f>
        <v>5</v>
      </c>
      <c r="M821" s="13">
        <f t="shared" si="25"/>
        <v>3.3066666666666666</v>
      </c>
    </row>
    <row r="822" spans="1:13" ht="16.5" thickTop="1" thickBot="1">
      <c r="A822">
        <v>2008</v>
      </c>
      <c r="B822" s="2">
        <v>21</v>
      </c>
      <c r="C822" s="3"/>
      <c r="D822" s="4" t="s">
        <v>30</v>
      </c>
      <c r="E822" s="2">
        <v>28</v>
      </c>
      <c r="F822" s="2">
        <v>0</v>
      </c>
      <c r="G822" s="2">
        <v>6</v>
      </c>
      <c r="H822" s="2">
        <v>19</v>
      </c>
      <c r="I822" s="2">
        <f t="shared" si="24"/>
        <v>3</v>
      </c>
      <c r="J822" s="15">
        <v>3.04</v>
      </c>
      <c r="K822" s="2">
        <v>1328</v>
      </c>
      <c r="L822">
        <f>SUMIFS('Wins by Year'!E:E,'Wins by Year'!A:A,Recruits!A822,'Wins by Year'!C:C,Recruits!D822)</f>
        <v>5</v>
      </c>
      <c r="M822" s="13">
        <f t="shared" si="25"/>
        <v>2.9166666666666665</v>
      </c>
    </row>
    <row r="823" spans="1:13" ht="31.5" thickTop="1" thickBot="1">
      <c r="A823">
        <v>2008</v>
      </c>
      <c r="B823" s="2">
        <v>22</v>
      </c>
      <c r="C823" s="3"/>
      <c r="D823" s="4" t="s">
        <v>27</v>
      </c>
      <c r="E823" s="2">
        <v>23</v>
      </c>
      <c r="F823" s="2">
        <v>0</v>
      </c>
      <c r="G823" s="2">
        <v>6</v>
      </c>
      <c r="H823" s="2">
        <v>14</v>
      </c>
      <c r="I823" s="2">
        <f t="shared" si="24"/>
        <v>3</v>
      </c>
      <c r="J823" s="15">
        <v>3.04</v>
      </c>
      <c r="K823" s="2">
        <v>1322</v>
      </c>
      <c r="L823">
        <f>SUMIFS('Wins by Year'!E:E,'Wins by Year'!A:A,Recruits!A823,'Wins by Year'!C:C,Recruits!D823)</f>
        <v>7</v>
      </c>
      <c r="M823" s="13">
        <f t="shared" si="25"/>
        <v>3.1799999999999997</v>
      </c>
    </row>
    <row r="824" spans="1:13" ht="16.5" thickTop="1" thickBot="1">
      <c r="A824">
        <v>2008</v>
      </c>
      <c r="B824" s="2">
        <v>23</v>
      </c>
      <c r="C824" s="3"/>
      <c r="D824" s="4" t="s">
        <v>70</v>
      </c>
      <c r="E824" s="2">
        <v>28</v>
      </c>
      <c r="F824" s="2">
        <v>0</v>
      </c>
      <c r="G824" s="2">
        <v>6</v>
      </c>
      <c r="H824" s="2">
        <v>16</v>
      </c>
      <c r="I824" s="2">
        <f t="shared" si="24"/>
        <v>6</v>
      </c>
      <c r="J824" s="15">
        <v>3</v>
      </c>
      <c r="K824" s="2">
        <v>1293</v>
      </c>
      <c r="L824">
        <f>SUMIFS('Wins by Year'!E:E,'Wins by Year'!A:A,Recruits!A824,'Wins by Year'!C:C,Recruits!D824)</f>
        <v>5</v>
      </c>
      <c r="M824" s="13">
        <f t="shared" si="25"/>
        <v>2.9633333333333334</v>
      </c>
    </row>
    <row r="825" spans="1:13" ht="16.5" thickTop="1" thickBot="1">
      <c r="A825">
        <v>2008</v>
      </c>
      <c r="B825" s="2">
        <v>24</v>
      </c>
      <c r="C825" s="3"/>
      <c r="D825" s="4" t="s">
        <v>37</v>
      </c>
      <c r="E825" s="2">
        <v>26</v>
      </c>
      <c r="F825" s="2">
        <v>0</v>
      </c>
      <c r="G825" s="2">
        <v>5</v>
      </c>
      <c r="H825" s="2">
        <v>14</v>
      </c>
      <c r="I825" s="2">
        <f t="shared" si="24"/>
        <v>7</v>
      </c>
      <c r="J825" s="15">
        <v>2.92</v>
      </c>
      <c r="K825" s="2">
        <v>1255</v>
      </c>
      <c r="L825">
        <f>SUMIFS('Wins by Year'!E:E,'Wins by Year'!A:A,Recruits!A825,'Wins by Year'!C:C,Recruits!D825)</f>
        <v>0</v>
      </c>
      <c r="M825" s="13">
        <f t="shared" si="25"/>
        <v>2.85</v>
      </c>
    </row>
    <row r="826" spans="1:13" ht="16.5" thickTop="1" thickBot="1">
      <c r="A826">
        <v>2008</v>
      </c>
      <c r="B826" s="2">
        <v>25</v>
      </c>
      <c r="C826" s="3"/>
      <c r="D826" s="4" t="s">
        <v>46</v>
      </c>
      <c r="E826" s="2">
        <v>24</v>
      </c>
      <c r="F826" s="2">
        <v>1</v>
      </c>
      <c r="G826" s="2">
        <v>2</v>
      </c>
      <c r="H826" s="2">
        <v>16</v>
      </c>
      <c r="I826" s="2">
        <f t="shared" si="24"/>
        <v>5</v>
      </c>
      <c r="J826" s="15">
        <v>2.88</v>
      </c>
      <c r="K826" s="2">
        <v>1214</v>
      </c>
      <c r="L826">
        <f>SUMIFS('Wins by Year'!E:E,'Wins by Year'!A:A,Recruits!A826,'Wins by Year'!C:C,Recruits!D826)</f>
        <v>10</v>
      </c>
      <c r="M826" s="13">
        <f t="shared" si="25"/>
        <v>2.7633333333333332</v>
      </c>
    </row>
    <row r="827" spans="1:13" ht="31.5" thickTop="1" thickBot="1">
      <c r="A827">
        <v>2008</v>
      </c>
      <c r="B827" s="2">
        <v>26</v>
      </c>
      <c r="C827" s="3"/>
      <c r="D827" s="4" t="s">
        <v>48</v>
      </c>
      <c r="E827" s="2">
        <v>28</v>
      </c>
      <c r="F827" s="2">
        <v>0</v>
      </c>
      <c r="G827" s="2">
        <v>6</v>
      </c>
      <c r="H827" s="2">
        <v>17</v>
      </c>
      <c r="I827" s="2">
        <f t="shared" si="24"/>
        <v>5</v>
      </c>
      <c r="J827" s="15">
        <v>3.04</v>
      </c>
      <c r="K827" s="2">
        <v>1211</v>
      </c>
      <c r="L827">
        <f>SUMIFS('Wins by Year'!E:E,'Wins by Year'!A:A,Recruits!A827,'Wins by Year'!C:C,Recruits!D827)</f>
        <v>9</v>
      </c>
      <c r="M827" s="13">
        <f t="shared" si="25"/>
        <v>3.0366666666666666</v>
      </c>
    </row>
    <row r="828" spans="1:13" ht="16.5" thickTop="1" thickBot="1">
      <c r="A828">
        <v>2008</v>
      </c>
      <c r="B828" s="2">
        <v>27</v>
      </c>
      <c r="C828" s="3"/>
      <c r="D828" s="4" t="s">
        <v>76</v>
      </c>
      <c r="E828" s="2">
        <v>33</v>
      </c>
      <c r="F828" s="2">
        <v>0</v>
      </c>
      <c r="G828" s="2">
        <v>4</v>
      </c>
      <c r="H828" s="2">
        <v>22</v>
      </c>
      <c r="I828" s="2">
        <f t="shared" si="24"/>
        <v>7</v>
      </c>
      <c r="J828" s="15">
        <v>2.85</v>
      </c>
      <c r="K828" s="2">
        <v>1194</v>
      </c>
      <c r="L828">
        <f>SUMIFS('Wins by Year'!E:E,'Wins by Year'!A:A,Recruits!A828,'Wins by Year'!C:C,Recruits!D828)</f>
        <v>5</v>
      </c>
      <c r="M828" s="13">
        <f t="shared" si="25"/>
        <v>2.6666666666666665</v>
      </c>
    </row>
    <row r="829" spans="1:13" ht="16.5" thickTop="1" thickBot="1">
      <c r="A829">
        <v>2008</v>
      </c>
      <c r="B829" s="2">
        <v>28</v>
      </c>
      <c r="C829" s="3"/>
      <c r="D829" s="4" t="s">
        <v>31</v>
      </c>
      <c r="E829" s="2">
        <v>19</v>
      </c>
      <c r="F829" s="2">
        <v>1</v>
      </c>
      <c r="G829" s="2">
        <v>5</v>
      </c>
      <c r="H829" s="2">
        <v>9</v>
      </c>
      <c r="I829" s="2">
        <f t="shared" si="24"/>
        <v>4</v>
      </c>
      <c r="J829" s="15">
        <v>3.16</v>
      </c>
      <c r="K829" s="2">
        <v>1179</v>
      </c>
      <c r="L829">
        <f>SUMIFS('Wins by Year'!E:E,'Wins by Year'!A:A,Recruits!A829,'Wins by Year'!C:C,Recruits!D829)</f>
        <v>9</v>
      </c>
      <c r="M829" s="13">
        <f t="shared" si="25"/>
        <v>3.08</v>
      </c>
    </row>
    <row r="830" spans="1:13" ht="16.5" thickTop="1" thickBot="1">
      <c r="A830">
        <v>2008</v>
      </c>
      <c r="B830" s="2">
        <v>29</v>
      </c>
      <c r="C830" s="3"/>
      <c r="D830" s="4" t="s">
        <v>8</v>
      </c>
      <c r="E830" s="2">
        <v>30</v>
      </c>
      <c r="F830" s="2">
        <v>1</v>
      </c>
      <c r="G830" s="2">
        <v>2</v>
      </c>
      <c r="H830" s="2">
        <v>15</v>
      </c>
      <c r="I830" s="2">
        <f t="shared" si="24"/>
        <v>12</v>
      </c>
      <c r="J830" s="15">
        <v>2.73</v>
      </c>
      <c r="K830" s="2">
        <v>1165</v>
      </c>
      <c r="L830">
        <f>SUMIFS('Wins by Year'!E:E,'Wins by Year'!A:A,Recruits!A830,'Wins by Year'!C:C,Recruits!D830)</f>
        <v>9</v>
      </c>
      <c r="M830" s="13">
        <f t="shared" si="25"/>
        <v>2.9966666666666666</v>
      </c>
    </row>
    <row r="831" spans="1:13" ht="16.5" thickTop="1" thickBot="1">
      <c r="A831">
        <v>2008</v>
      </c>
      <c r="B831" s="2">
        <v>30</v>
      </c>
      <c r="C831" s="3"/>
      <c r="D831" s="4" t="s">
        <v>26</v>
      </c>
      <c r="E831" s="2">
        <v>28</v>
      </c>
      <c r="F831" s="2">
        <v>1</v>
      </c>
      <c r="G831" s="2">
        <v>2</v>
      </c>
      <c r="H831" s="2">
        <v>20</v>
      </c>
      <c r="I831" s="2">
        <f t="shared" si="24"/>
        <v>5</v>
      </c>
      <c r="J831" s="15">
        <v>2.96</v>
      </c>
      <c r="K831" s="2">
        <v>1159</v>
      </c>
      <c r="L831">
        <f>SUMIFS('Wins by Year'!E:E,'Wins by Year'!A:A,Recruits!A831,'Wins by Year'!C:C,Recruits!D831)</f>
        <v>9</v>
      </c>
      <c r="M831" s="13">
        <f t="shared" si="25"/>
        <v>3.186666666666667</v>
      </c>
    </row>
    <row r="832" spans="1:13" ht="46.5" thickTop="1" thickBot="1">
      <c r="A832">
        <v>2008</v>
      </c>
      <c r="B832" s="2">
        <v>31</v>
      </c>
      <c r="C832" s="3"/>
      <c r="D832" s="4" t="s">
        <v>44</v>
      </c>
      <c r="E832" s="2">
        <v>26</v>
      </c>
      <c r="F832" s="2">
        <v>0</v>
      </c>
      <c r="G832" s="2">
        <v>6</v>
      </c>
      <c r="H832" s="2">
        <v>10</v>
      </c>
      <c r="I832" s="2">
        <f t="shared" si="24"/>
        <v>10</v>
      </c>
      <c r="J832" s="15">
        <v>2.77</v>
      </c>
      <c r="K832" s="2">
        <v>1151</v>
      </c>
      <c r="L832">
        <f>SUMIFS('Wins by Year'!E:E,'Wins by Year'!A:A,Recruits!A832,'Wins by Year'!C:C,Recruits!D832)</f>
        <v>6</v>
      </c>
      <c r="M832" s="13">
        <f t="shared" si="25"/>
        <v>2.62</v>
      </c>
    </row>
    <row r="833" spans="1:13" ht="31.5" thickTop="1" thickBot="1">
      <c r="A833">
        <v>2008</v>
      </c>
      <c r="B833" s="2">
        <v>32</v>
      </c>
      <c r="C833" s="3"/>
      <c r="D833" s="4" t="s">
        <v>24</v>
      </c>
      <c r="E833" s="2">
        <v>18</v>
      </c>
      <c r="F833" s="2">
        <v>0</v>
      </c>
      <c r="G833" s="2">
        <v>6</v>
      </c>
      <c r="H833" s="2">
        <v>8</v>
      </c>
      <c r="I833" s="2">
        <f t="shared" si="24"/>
        <v>4</v>
      </c>
      <c r="J833" s="15">
        <v>3.11</v>
      </c>
      <c r="K833" s="2">
        <v>1120</v>
      </c>
      <c r="L833">
        <f>SUMIFS('Wins by Year'!E:E,'Wins by Year'!A:A,Recruits!A833,'Wins by Year'!C:C,Recruits!D833)</f>
        <v>8</v>
      </c>
      <c r="M833" s="13">
        <f t="shared" si="25"/>
        <v>3.0133333333333332</v>
      </c>
    </row>
    <row r="834" spans="1:13" ht="31.5" thickTop="1" thickBot="1">
      <c r="A834">
        <v>2008</v>
      </c>
      <c r="B834" s="2">
        <v>33</v>
      </c>
      <c r="C834" s="3"/>
      <c r="D834" s="4" t="s">
        <v>82</v>
      </c>
      <c r="E834" s="2">
        <v>29</v>
      </c>
      <c r="F834" s="2">
        <v>0</v>
      </c>
      <c r="G834" s="2">
        <v>3</v>
      </c>
      <c r="H834" s="2">
        <v>18</v>
      </c>
      <c r="I834" s="2">
        <f t="shared" si="24"/>
        <v>8</v>
      </c>
      <c r="J834" s="15">
        <v>2.83</v>
      </c>
      <c r="K834" s="2">
        <v>1081</v>
      </c>
      <c r="L834">
        <f>SUMIFS('Wins by Year'!E:E,'Wins by Year'!A:A,Recruits!A834,'Wins by Year'!C:C,Recruits!D834)</f>
        <v>9</v>
      </c>
      <c r="M834" s="13">
        <f t="shared" si="25"/>
        <v>2.8366666666666664</v>
      </c>
    </row>
    <row r="835" spans="1:13" ht="16.5" thickTop="1" thickBot="1">
      <c r="A835">
        <v>2008</v>
      </c>
      <c r="B835" s="2">
        <v>34</v>
      </c>
      <c r="C835" s="3"/>
      <c r="D835" s="4" t="s">
        <v>22</v>
      </c>
      <c r="E835" s="2">
        <v>22</v>
      </c>
      <c r="F835" s="2">
        <v>0</v>
      </c>
      <c r="G835" s="2">
        <v>5</v>
      </c>
      <c r="H835" s="2">
        <v>12</v>
      </c>
      <c r="I835" s="2">
        <f t="shared" ref="I835:I898" si="26">E835-F835-G835-H835</f>
        <v>5</v>
      </c>
      <c r="J835" s="15">
        <v>2.91</v>
      </c>
      <c r="K835" s="2">
        <v>1070</v>
      </c>
      <c r="L835">
        <f>SUMIFS('Wins by Year'!E:E,'Wins by Year'!A:A,Recruits!A835,'Wins by Year'!C:C,Recruits!D835)</f>
        <v>9</v>
      </c>
      <c r="M835" s="13">
        <f t="shared" ref="M835:M898" si="27">(SUMIFS(J:J,A:A,A835,D:D,D835)+SUMIFS(J:J,A:A,(A835-1),D:D,D835)+SUMIFS(J:J,A:A,(A835-2),D:D,D835))/3</f>
        <v>3.0700000000000003</v>
      </c>
    </row>
    <row r="836" spans="1:13" ht="16.5" thickTop="1" thickBot="1">
      <c r="A836">
        <v>2008</v>
      </c>
      <c r="B836" s="2">
        <v>35</v>
      </c>
      <c r="C836" s="3"/>
      <c r="D836" s="4" t="s">
        <v>15</v>
      </c>
      <c r="E836" s="2">
        <v>18</v>
      </c>
      <c r="F836" s="2">
        <v>0</v>
      </c>
      <c r="G836" s="2">
        <v>4</v>
      </c>
      <c r="H836" s="2">
        <v>11</v>
      </c>
      <c r="I836" s="2">
        <f t="shared" si="26"/>
        <v>3</v>
      </c>
      <c r="J836" s="15">
        <v>3.06</v>
      </c>
      <c r="K836" s="2">
        <v>1027</v>
      </c>
      <c r="L836">
        <f>SUMIFS('Wins by Year'!E:E,'Wins by Year'!A:A,Recruits!A836,'Wins by Year'!C:C,Recruits!D836)</f>
        <v>5</v>
      </c>
      <c r="M836" s="13">
        <f t="shared" si="27"/>
        <v>3.26</v>
      </c>
    </row>
    <row r="837" spans="1:13" ht="16.5" thickTop="1" thickBot="1">
      <c r="A837">
        <v>2008</v>
      </c>
      <c r="B837" s="2">
        <v>36</v>
      </c>
      <c r="C837" s="3"/>
      <c r="D837" s="4" t="s">
        <v>32</v>
      </c>
      <c r="E837" s="2">
        <v>26</v>
      </c>
      <c r="F837" s="2">
        <v>0</v>
      </c>
      <c r="G837" s="2">
        <v>6</v>
      </c>
      <c r="H837" s="2">
        <v>10</v>
      </c>
      <c r="I837" s="2">
        <f t="shared" si="26"/>
        <v>10</v>
      </c>
      <c r="J837" s="15">
        <v>2.85</v>
      </c>
      <c r="K837" s="2">
        <v>1015</v>
      </c>
      <c r="L837">
        <f>SUMIFS('Wins by Year'!E:E,'Wins by Year'!A:A,Recruits!A837,'Wins by Year'!C:C,Recruits!D837)</f>
        <v>5</v>
      </c>
      <c r="M837" s="13">
        <f t="shared" si="27"/>
        <v>2.9133333333333336</v>
      </c>
    </row>
    <row r="838" spans="1:13" ht="31.5" thickTop="1" thickBot="1">
      <c r="A838">
        <v>2008</v>
      </c>
      <c r="B838" s="2">
        <v>37</v>
      </c>
      <c r="C838" s="3"/>
      <c r="D838" s="4" t="s">
        <v>80</v>
      </c>
      <c r="E838" s="2">
        <v>27</v>
      </c>
      <c r="F838" s="2">
        <v>1</v>
      </c>
      <c r="G838" s="2">
        <v>2</v>
      </c>
      <c r="H838" s="2">
        <v>14</v>
      </c>
      <c r="I838" s="2">
        <f t="shared" si="26"/>
        <v>10</v>
      </c>
      <c r="J838" s="15">
        <v>2.78</v>
      </c>
      <c r="K838" s="2">
        <v>998</v>
      </c>
      <c r="L838">
        <f>SUMIFS('Wins by Year'!E:E,'Wins by Year'!A:A,Recruits!A838,'Wins by Year'!C:C,Recruits!D838)</f>
        <v>7</v>
      </c>
      <c r="M838" s="13">
        <f t="shared" si="27"/>
        <v>2.4</v>
      </c>
    </row>
    <row r="839" spans="1:13" ht="16.5" thickTop="1" thickBot="1">
      <c r="A839">
        <v>2008</v>
      </c>
      <c r="B839" s="2">
        <v>38</v>
      </c>
      <c r="C839" s="3"/>
      <c r="D839" s="4" t="s">
        <v>39</v>
      </c>
      <c r="E839" s="2">
        <v>17</v>
      </c>
      <c r="F839" s="2">
        <v>0</v>
      </c>
      <c r="G839" s="2">
        <v>6</v>
      </c>
      <c r="H839" s="2">
        <v>8</v>
      </c>
      <c r="I839" s="2">
        <f t="shared" si="26"/>
        <v>3</v>
      </c>
      <c r="J839" s="15">
        <v>3.18</v>
      </c>
      <c r="K839" s="2">
        <v>976</v>
      </c>
      <c r="L839">
        <f>SUMIFS('Wins by Year'!E:E,'Wins by Year'!A:A,Recruits!A839,'Wins by Year'!C:C,Recruits!D839)</f>
        <v>8</v>
      </c>
      <c r="M839" s="13">
        <f t="shared" si="27"/>
        <v>3.0100000000000002</v>
      </c>
    </row>
    <row r="840" spans="1:13" ht="16.5" thickTop="1" thickBot="1">
      <c r="A840">
        <v>2008</v>
      </c>
      <c r="B840" s="2">
        <v>39</v>
      </c>
      <c r="C840" s="3"/>
      <c r="D840" s="4" t="s">
        <v>45</v>
      </c>
      <c r="E840" s="2">
        <v>24</v>
      </c>
      <c r="F840" s="2">
        <v>0</v>
      </c>
      <c r="G840" s="2">
        <v>5</v>
      </c>
      <c r="H840" s="2">
        <v>12</v>
      </c>
      <c r="I840" s="2">
        <f t="shared" si="26"/>
        <v>7</v>
      </c>
      <c r="J840" s="15">
        <v>2.83</v>
      </c>
      <c r="K840" s="2">
        <v>974</v>
      </c>
      <c r="L840">
        <f>SUMIFS('Wins by Year'!E:E,'Wins by Year'!A:A,Recruits!A840,'Wins by Year'!C:C,Recruits!D840)</f>
        <v>8</v>
      </c>
      <c r="M840" s="13">
        <f t="shared" si="27"/>
        <v>2.8966666666666665</v>
      </c>
    </row>
    <row r="841" spans="1:13" ht="16.5" thickTop="1" thickBot="1">
      <c r="A841">
        <v>2008</v>
      </c>
      <c r="B841" s="2">
        <v>40</v>
      </c>
      <c r="C841" s="3"/>
      <c r="D841" s="4" t="s">
        <v>85</v>
      </c>
      <c r="E841" s="2">
        <v>20</v>
      </c>
      <c r="F841" s="2">
        <v>0</v>
      </c>
      <c r="G841" s="2">
        <v>2</v>
      </c>
      <c r="H841" s="2">
        <v>18</v>
      </c>
      <c r="I841" s="2">
        <f t="shared" si="26"/>
        <v>0</v>
      </c>
      <c r="J841" s="15">
        <v>3.1</v>
      </c>
      <c r="K841" s="2">
        <v>899</v>
      </c>
      <c r="L841">
        <f>SUMIFS('Wins by Year'!E:E,'Wins by Year'!A:A,Recruits!A841,'Wins by Year'!C:C,Recruits!D841)</f>
        <v>8</v>
      </c>
      <c r="M841" s="13">
        <f t="shared" si="27"/>
        <v>2.7966666666666669</v>
      </c>
    </row>
    <row r="842" spans="1:13" ht="16.5" thickTop="1" thickBot="1">
      <c r="A842">
        <v>2008</v>
      </c>
      <c r="B842" s="2">
        <v>41</v>
      </c>
      <c r="C842" s="3"/>
      <c r="D842" s="4" t="s">
        <v>35</v>
      </c>
      <c r="E842" s="2">
        <v>26</v>
      </c>
      <c r="F842" s="2">
        <v>0</v>
      </c>
      <c r="G842" s="2">
        <v>3</v>
      </c>
      <c r="H842" s="2">
        <v>14</v>
      </c>
      <c r="I842" s="2">
        <f t="shared" si="26"/>
        <v>9</v>
      </c>
      <c r="J842" s="15">
        <v>2.69</v>
      </c>
      <c r="K842" s="2">
        <v>829</v>
      </c>
      <c r="L842">
        <f>SUMIFS('Wins by Year'!E:E,'Wins by Year'!A:A,Recruits!A842,'Wins by Year'!C:C,Recruits!D842)</f>
        <v>7</v>
      </c>
      <c r="M842" s="13">
        <f t="shared" si="27"/>
        <v>2.8166666666666664</v>
      </c>
    </row>
    <row r="843" spans="1:13" ht="16.5" thickTop="1" thickBot="1">
      <c r="A843">
        <v>2008</v>
      </c>
      <c r="B843" s="2">
        <v>42</v>
      </c>
      <c r="C843" s="3"/>
      <c r="D843" s="4" t="s">
        <v>38</v>
      </c>
      <c r="E843" s="2">
        <v>28</v>
      </c>
      <c r="F843" s="2">
        <v>0</v>
      </c>
      <c r="G843" s="2">
        <v>3</v>
      </c>
      <c r="H843" s="2">
        <v>10</v>
      </c>
      <c r="I843" s="2">
        <f t="shared" si="26"/>
        <v>15</v>
      </c>
      <c r="J843" s="15">
        <v>2.36</v>
      </c>
      <c r="K843" s="2">
        <v>757</v>
      </c>
      <c r="L843">
        <f>SUMIFS('Wins by Year'!E:E,'Wins by Year'!A:A,Recruits!A843,'Wins by Year'!C:C,Recruits!D843)</f>
        <v>9</v>
      </c>
      <c r="M843" s="13">
        <f t="shared" si="27"/>
        <v>2.65</v>
      </c>
    </row>
    <row r="844" spans="1:13" ht="16.5" thickTop="1" thickBot="1">
      <c r="A844">
        <v>2008</v>
      </c>
      <c r="B844" s="2">
        <v>43</v>
      </c>
      <c r="C844" s="3"/>
      <c r="D844" s="4" t="s">
        <v>23</v>
      </c>
      <c r="E844" s="2">
        <v>14</v>
      </c>
      <c r="F844" s="2">
        <v>0</v>
      </c>
      <c r="G844" s="2">
        <v>4</v>
      </c>
      <c r="H844" s="2">
        <v>6</v>
      </c>
      <c r="I844" s="2">
        <f t="shared" si="26"/>
        <v>4</v>
      </c>
      <c r="J844" s="15">
        <v>3</v>
      </c>
      <c r="K844" s="2">
        <v>700</v>
      </c>
      <c r="L844">
        <f>SUMIFS('Wins by Year'!E:E,'Wins by Year'!A:A,Recruits!A844,'Wins by Year'!C:C,Recruits!D844)</f>
        <v>11</v>
      </c>
      <c r="M844" s="13">
        <f t="shared" si="27"/>
        <v>3.2566666666666664</v>
      </c>
    </row>
    <row r="845" spans="1:13" ht="31.5" thickTop="1" thickBot="1">
      <c r="A845">
        <v>2008</v>
      </c>
      <c r="B845" s="2">
        <v>44</v>
      </c>
      <c r="C845" s="3"/>
      <c r="D845" s="4" t="s">
        <v>25</v>
      </c>
      <c r="E845" s="2">
        <v>27</v>
      </c>
      <c r="F845" s="2">
        <v>0</v>
      </c>
      <c r="G845" s="2">
        <v>4</v>
      </c>
      <c r="H845" s="2">
        <v>7</v>
      </c>
      <c r="I845" s="2">
        <f t="shared" si="26"/>
        <v>16</v>
      </c>
      <c r="J845" s="15">
        <v>2.56</v>
      </c>
      <c r="K845" s="2">
        <v>686</v>
      </c>
      <c r="L845">
        <f>SUMIFS('Wins by Year'!E:E,'Wins by Year'!A:A,Recruits!A845,'Wins by Year'!C:C,Recruits!D845)</f>
        <v>4</v>
      </c>
      <c r="M845" s="13">
        <f t="shared" si="27"/>
        <v>2.6233333333333335</v>
      </c>
    </row>
    <row r="846" spans="1:13" ht="16.5" thickTop="1" thickBot="1">
      <c r="A846">
        <v>2008</v>
      </c>
      <c r="B846" s="2">
        <v>45</v>
      </c>
      <c r="C846" s="3"/>
      <c r="D846" s="4" t="s">
        <v>47</v>
      </c>
      <c r="E846" s="2">
        <v>16</v>
      </c>
      <c r="F846" s="2">
        <v>0</v>
      </c>
      <c r="G846" s="2">
        <v>3</v>
      </c>
      <c r="H846" s="2">
        <v>10</v>
      </c>
      <c r="I846" s="2">
        <f t="shared" si="26"/>
        <v>3</v>
      </c>
      <c r="J846" s="15">
        <v>3</v>
      </c>
      <c r="K846" s="2">
        <v>678</v>
      </c>
      <c r="L846">
        <f>SUMIFS('Wins by Year'!E:E,'Wins by Year'!A:A,Recruits!A846,'Wins by Year'!C:C,Recruits!D846)</f>
        <v>11</v>
      </c>
      <c r="M846" s="13">
        <f t="shared" si="27"/>
        <v>2.8699999999999997</v>
      </c>
    </row>
    <row r="847" spans="1:13" ht="16.5" thickTop="1" thickBot="1">
      <c r="A847">
        <v>2008</v>
      </c>
      <c r="B847" s="2">
        <v>46</v>
      </c>
      <c r="C847" s="3"/>
      <c r="D847" s="4" t="s">
        <v>79</v>
      </c>
      <c r="E847" s="2">
        <v>20</v>
      </c>
      <c r="F847" s="2">
        <v>0</v>
      </c>
      <c r="G847" s="2">
        <v>3</v>
      </c>
      <c r="H847" s="2">
        <v>7</v>
      </c>
      <c r="I847" s="2">
        <f t="shared" si="26"/>
        <v>10</v>
      </c>
      <c r="J847" s="15">
        <v>2.65</v>
      </c>
      <c r="K847" s="2">
        <v>662</v>
      </c>
      <c r="L847">
        <f>SUMIFS('Wins by Year'!E:E,'Wins by Year'!A:A,Recruits!A847,'Wins by Year'!C:C,Recruits!D847)</f>
        <v>8</v>
      </c>
      <c r="M847" s="13">
        <f t="shared" si="27"/>
        <v>2.6733333333333333</v>
      </c>
    </row>
    <row r="848" spans="1:13" ht="31.5" thickTop="1" thickBot="1">
      <c r="A848">
        <v>2008</v>
      </c>
      <c r="B848" s="2">
        <v>47</v>
      </c>
      <c r="C848" s="3"/>
      <c r="D848" s="4" t="s">
        <v>18</v>
      </c>
      <c r="E848" s="2">
        <v>21</v>
      </c>
      <c r="F848" s="2">
        <v>0</v>
      </c>
      <c r="G848" s="2">
        <v>1</v>
      </c>
      <c r="H848" s="2">
        <v>13</v>
      </c>
      <c r="I848" s="2">
        <f t="shared" si="26"/>
        <v>7</v>
      </c>
      <c r="J848" s="15">
        <v>2.71</v>
      </c>
      <c r="K848" s="2">
        <v>623</v>
      </c>
      <c r="L848">
        <f>SUMIFS('Wins by Year'!E:E,'Wins by Year'!A:A,Recruits!A848,'Wins by Year'!C:C,Recruits!D848)</f>
        <v>9</v>
      </c>
      <c r="M848" s="13">
        <f t="shared" si="27"/>
        <v>2.65</v>
      </c>
    </row>
    <row r="849" spans="1:13" ht="16.5" thickTop="1" thickBot="1">
      <c r="A849">
        <v>2008</v>
      </c>
      <c r="B849" s="2">
        <v>48</v>
      </c>
      <c r="C849" s="3"/>
      <c r="D849" s="4" t="s">
        <v>59</v>
      </c>
      <c r="E849" s="2">
        <v>26</v>
      </c>
      <c r="F849" s="2">
        <v>0</v>
      </c>
      <c r="G849" s="2">
        <v>4</v>
      </c>
      <c r="H849" s="2">
        <v>6</v>
      </c>
      <c r="I849" s="2">
        <f t="shared" si="26"/>
        <v>16</v>
      </c>
      <c r="J849" s="15">
        <v>2.54</v>
      </c>
      <c r="K849" s="2">
        <v>621</v>
      </c>
      <c r="L849">
        <f>SUMIFS('Wins by Year'!E:E,'Wins by Year'!A:A,Recruits!A849,'Wins by Year'!C:C,Recruits!D849)</f>
        <v>3</v>
      </c>
      <c r="M849" s="13">
        <f t="shared" si="27"/>
        <v>2.5066666666666664</v>
      </c>
    </row>
    <row r="850" spans="1:13" ht="16.5" thickTop="1" thickBot="1">
      <c r="A850">
        <v>2008</v>
      </c>
      <c r="B850" s="2">
        <v>49</v>
      </c>
      <c r="C850" s="3"/>
      <c r="D850" s="4" t="s">
        <v>69</v>
      </c>
      <c r="E850" s="2">
        <v>20</v>
      </c>
      <c r="F850" s="2">
        <v>0</v>
      </c>
      <c r="G850" s="2">
        <v>1</v>
      </c>
      <c r="H850" s="2">
        <v>11</v>
      </c>
      <c r="I850" s="2">
        <f t="shared" si="26"/>
        <v>8</v>
      </c>
      <c r="J850" s="15">
        <v>2.65</v>
      </c>
      <c r="K850" s="2">
        <v>581</v>
      </c>
      <c r="L850">
        <f>SUMIFS('Wins by Year'!E:E,'Wins by Year'!A:A,Recruits!A850,'Wins by Year'!C:C,Recruits!D850)</f>
        <v>9</v>
      </c>
      <c r="M850" s="13">
        <f t="shared" si="27"/>
        <v>2.8799999999999994</v>
      </c>
    </row>
    <row r="851" spans="1:13" ht="16.5" thickTop="1" thickBot="1">
      <c r="A851">
        <v>2008</v>
      </c>
      <c r="B851" s="2">
        <v>50</v>
      </c>
      <c r="C851" s="3"/>
      <c r="D851" s="4" t="s">
        <v>19</v>
      </c>
      <c r="E851" s="2">
        <v>17</v>
      </c>
      <c r="F851" s="2">
        <v>0</v>
      </c>
      <c r="G851" s="2">
        <v>2</v>
      </c>
      <c r="H851" s="2">
        <v>8</v>
      </c>
      <c r="I851" s="2">
        <f t="shared" si="26"/>
        <v>7</v>
      </c>
      <c r="J851" s="15">
        <v>2.71</v>
      </c>
      <c r="K851" s="2">
        <v>502</v>
      </c>
      <c r="L851">
        <f>SUMIFS('Wins by Year'!E:E,'Wins by Year'!A:A,Recruits!A851,'Wins by Year'!C:C,Recruits!D851)</f>
        <v>5</v>
      </c>
      <c r="M851" s="13">
        <f t="shared" si="27"/>
        <v>2.5933333333333333</v>
      </c>
    </row>
    <row r="852" spans="1:13" ht="16.5" thickTop="1" thickBot="1">
      <c r="A852">
        <v>2008</v>
      </c>
      <c r="B852" s="2">
        <v>51</v>
      </c>
      <c r="C852" s="3"/>
      <c r="D852" s="4" t="s">
        <v>56</v>
      </c>
      <c r="E852" s="2">
        <v>23</v>
      </c>
      <c r="F852" s="2">
        <v>0</v>
      </c>
      <c r="G852" s="2">
        <v>1</v>
      </c>
      <c r="H852" s="2">
        <v>8</v>
      </c>
      <c r="I852" s="2">
        <f t="shared" si="26"/>
        <v>14</v>
      </c>
      <c r="J852" s="15">
        <v>2.35</v>
      </c>
      <c r="K852" s="2">
        <v>453</v>
      </c>
      <c r="L852">
        <f>SUMIFS('Wins by Year'!E:E,'Wins by Year'!A:A,Recruits!A852,'Wins by Year'!C:C,Recruits!D852)</f>
        <v>4</v>
      </c>
      <c r="M852" s="13">
        <f t="shared" si="27"/>
        <v>2.3499999999999996</v>
      </c>
    </row>
    <row r="853" spans="1:13" ht="16.5" thickTop="1" thickBot="1">
      <c r="A853">
        <v>2008</v>
      </c>
      <c r="B853" s="2">
        <v>52</v>
      </c>
      <c r="C853" s="3"/>
      <c r="D853" s="4" t="s">
        <v>40</v>
      </c>
      <c r="E853" s="2">
        <v>18</v>
      </c>
      <c r="F853" s="2">
        <v>1</v>
      </c>
      <c r="G853" s="2">
        <v>0</v>
      </c>
      <c r="H853" s="2">
        <v>10</v>
      </c>
      <c r="I853" s="2">
        <f t="shared" si="26"/>
        <v>7</v>
      </c>
      <c r="J853" s="15">
        <v>2.72</v>
      </c>
      <c r="K853" s="2">
        <v>450</v>
      </c>
      <c r="L853">
        <f>SUMIFS('Wins by Year'!E:E,'Wins by Year'!A:A,Recruits!A853,'Wins by Year'!C:C,Recruits!D853)</f>
        <v>9</v>
      </c>
      <c r="M853" s="13">
        <f t="shared" si="27"/>
        <v>2.5566666666666666</v>
      </c>
    </row>
    <row r="854" spans="1:13" ht="16.5" thickTop="1" thickBot="1">
      <c r="A854">
        <v>2008</v>
      </c>
      <c r="B854" s="2">
        <v>53</v>
      </c>
      <c r="C854" s="3"/>
      <c r="D854" s="4" t="s">
        <v>42</v>
      </c>
      <c r="E854" s="2">
        <v>25</v>
      </c>
      <c r="F854" s="2">
        <v>0</v>
      </c>
      <c r="G854" s="2">
        <v>0</v>
      </c>
      <c r="H854" s="2">
        <v>13</v>
      </c>
      <c r="I854" s="2">
        <f t="shared" si="26"/>
        <v>12</v>
      </c>
      <c r="J854" s="15">
        <v>2.52</v>
      </c>
      <c r="K854" s="2">
        <v>428</v>
      </c>
      <c r="L854">
        <f>SUMIFS('Wins by Year'!E:E,'Wins by Year'!A:A,Recruits!A854,'Wins by Year'!C:C,Recruits!D854)</f>
        <v>9</v>
      </c>
      <c r="M854" s="13">
        <f t="shared" si="27"/>
        <v>2.7266666666666666</v>
      </c>
    </row>
    <row r="855" spans="1:13" ht="16.5" thickTop="1" thickBot="1">
      <c r="A855">
        <v>2008</v>
      </c>
      <c r="B855" s="2">
        <v>54</v>
      </c>
      <c r="C855" s="3"/>
      <c r="D855" s="4" t="s">
        <v>73</v>
      </c>
      <c r="E855" s="2">
        <v>24</v>
      </c>
      <c r="F855" s="2">
        <v>0</v>
      </c>
      <c r="G855" s="2">
        <v>2</v>
      </c>
      <c r="H855" s="2">
        <v>9</v>
      </c>
      <c r="I855" s="2">
        <f t="shared" si="26"/>
        <v>13</v>
      </c>
      <c r="J855" s="15">
        <v>2.46</v>
      </c>
      <c r="K855" s="2">
        <v>391</v>
      </c>
      <c r="L855">
        <f>SUMIFS('Wins by Year'!E:E,'Wins by Year'!A:A,Recruits!A855,'Wins by Year'!C:C,Recruits!D855)</f>
        <v>8</v>
      </c>
      <c r="M855" s="13">
        <f t="shared" si="27"/>
        <v>2.4333333333333331</v>
      </c>
    </row>
    <row r="856" spans="1:13" ht="16.5" thickTop="1" thickBot="1">
      <c r="A856">
        <v>2008</v>
      </c>
      <c r="B856" s="2">
        <v>55</v>
      </c>
      <c r="C856" s="3"/>
      <c r="D856" s="4" t="s">
        <v>36</v>
      </c>
      <c r="E856" s="2">
        <v>26</v>
      </c>
      <c r="F856" s="2">
        <v>0</v>
      </c>
      <c r="G856" s="2">
        <v>1</v>
      </c>
      <c r="H856" s="2">
        <v>11</v>
      </c>
      <c r="I856" s="2">
        <f t="shared" si="26"/>
        <v>14</v>
      </c>
      <c r="J856" s="15">
        <v>2.19</v>
      </c>
      <c r="K856" s="2">
        <v>378</v>
      </c>
      <c r="L856">
        <f>SUMIFS('Wins by Year'!E:E,'Wins by Year'!A:A,Recruits!A856,'Wins by Year'!C:C,Recruits!D856)</f>
        <v>5</v>
      </c>
      <c r="M856" s="13">
        <f t="shared" si="27"/>
        <v>2.6666666666666665</v>
      </c>
    </row>
    <row r="857" spans="1:13" ht="16.5" thickTop="1" thickBot="1">
      <c r="A857">
        <v>2008</v>
      </c>
      <c r="B857" s="2">
        <v>56</v>
      </c>
      <c r="C857" s="3"/>
      <c r="D857" s="4" t="s">
        <v>55</v>
      </c>
      <c r="E857" s="2">
        <v>19</v>
      </c>
      <c r="F857" s="2">
        <v>0</v>
      </c>
      <c r="G857" s="2">
        <v>0</v>
      </c>
      <c r="H857" s="2">
        <v>11</v>
      </c>
      <c r="I857" s="2">
        <f t="shared" si="26"/>
        <v>8</v>
      </c>
      <c r="J857" s="15">
        <v>2.4700000000000002</v>
      </c>
      <c r="K857" s="2">
        <v>317</v>
      </c>
      <c r="L857">
        <f>SUMIFS('Wins by Year'!E:E,'Wins by Year'!A:A,Recruits!A857,'Wins by Year'!C:C,Recruits!D857)</f>
        <v>4</v>
      </c>
      <c r="M857" s="13">
        <f t="shared" si="27"/>
        <v>2.3566666666666669</v>
      </c>
    </row>
    <row r="858" spans="1:13" ht="16.5" thickTop="1" thickBot="1">
      <c r="A858">
        <v>2008</v>
      </c>
      <c r="B858" s="2">
        <v>57</v>
      </c>
      <c r="C858" s="3"/>
      <c r="D858" s="4" t="s">
        <v>29</v>
      </c>
      <c r="E858" s="2">
        <v>20</v>
      </c>
      <c r="F858" s="2">
        <v>0</v>
      </c>
      <c r="G858" s="2">
        <v>1</v>
      </c>
      <c r="H858" s="2">
        <v>8</v>
      </c>
      <c r="I858" s="2">
        <f t="shared" si="26"/>
        <v>11</v>
      </c>
      <c r="J858" s="15">
        <v>2.5</v>
      </c>
      <c r="K858" s="2">
        <v>315</v>
      </c>
      <c r="L858">
        <f>SUMIFS('Wins by Year'!E:E,'Wins by Year'!A:A,Recruits!A858,'Wins by Year'!C:C,Recruits!D858)</f>
        <v>7</v>
      </c>
      <c r="M858" s="13">
        <f t="shared" si="27"/>
        <v>2.4433333333333334</v>
      </c>
    </row>
    <row r="859" spans="1:13" ht="16.5" thickTop="1" thickBot="1">
      <c r="A859">
        <v>2008</v>
      </c>
      <c r="B859" s="2">
        <v>58</v>
      </c>
      <c r="C859" s="3"/>
      <c r="D859" s="4" t="s">
        <v>78</v>
      </c>
      <c r="E859" s="2">
        <v>22</v>
      </c>
      <c r="F859" s="2">
        <v>0</v>
      </c>
      <c r="G859" s="2">
        <v>0</v>
      </c>
      <c r="H859" s="2">
        <v>10</v>
      </c>
      <c r="I859" s="2">
        <f t="shared" si="26"/>
        <v>12</v>
      </c>
      <c r="J859" s="15">
        <v>2.4500000000000002</v>
      </c>
      <c r="K859" s="2">
        <v>314</v>
      </c>
      <c r="L859">
        <f>SUMIFS('Wins by Year'!E:E,'Wins by Year'!A:A,Recruits!A859,'Wins by Year'!C:C,Recruits!D859)</f>
        <v>7</v>
      </c>
      <c r="M859" s="13">
        <f t="shared" si="27"/>
        <v>2.3566666666666669</v>
      </c>
    </row>
    <row r="860" spans="1:13" ht="16.5" thickTop="1" thickBot="1">
      <c r="A860">
        <v>2008</v>
      </c>
      <c r="B860" s="2">
        <v>58</v>
      </c>
      <c r="C860" s="3"/>
      <c r="D860" s="4" t="s">
        <v>62</v>
      </c>
      <c r="E860" s="2">
        <v>17</v>
      </c>
      <c r="F860" s="2">
        <v>0</v>
      </c>
      <c r="G860" s="2">
        <v>0</v>
      </c>
      <c r="H860" s="2">
        <v>8</v>
      </c>
      <c r="I860" s="2">
        <f t="shared" si="26"/>
        <v>9</v>
      </c>
      <c r="J860" s="15">
        <v>2.4700000000000002</v>
      </c>
      <c r="K860" s="2">
        <v>314</v>
      </c>
      <c r="L860">
        <f>SUMIFS('Wins by Year'!E:E,'Wins by Year'!A:A,Recruits!A860,'Wins by Year'!C:C,Recruits!D860)</f>
        <v>8</v>
      </c>
      <c r="M860" s="13">
        <f t="shared" si="27"/>
        <v>1.6233333333333333</v>
      </c>
    </row>
    <row r="861" spans="1:13" ht="16.5" thickTop="1" thickBot="1">
      <c r="A861">
        <v>2008</v>
      </c>
      <c r="B861" s="2">
        <v>60</v>
      </c>
      <c r="C861" s="3"/>
      <c r="D861" s="4" t="s">
        <v>34</v>
      </c>
      <c r="E861" s="2">
        <v>16</v>
      </c>
      <c r="F861" s="2">
        <v>0</v>
      </c>
      <c r="G861" s="2">
        <v>1</v>
      </c>
      <c r="H861" s="2">
        <v>9</v>
      </c>
      <c r="I861" s="2">
        <f t="shared" si="26"/>
        <v>6</v>
      </c>
      <c r="J861" s="15">
        <v>2.56</v>
      </c>
      <c r="K861" s="2">
        <v>297</v>
      </c>
      <c r="L861">
        <f>SUMIFS('Wins by Year'!E:E,'Wins by Year'!A:A,Recruits!A861,'Wins by Year'!C:C,Recruits!D861)</f>
        <v>13</v>
      </c>
      <c r="M861" s="13">
        <f t="shared" si="27"/>
        <v>2.44</v>
      </c>
    </row>
    <row r="862" spans="1:13" ht="16.5" thickTop="1" thickBot="1">
      <c r="A862">
        <v>2008</v>
      </c>
      <c r="B862" s="2">
        <v>61</v>
      </c>
      <c r="C862" s="3"/>
      <c r="D862" s="4" t="s">
        <v>61</v>
      </c>
      <c r="E862" s="2">
        <v>18</v>
      </c>
      <c r="F862" s="2">
        <v>0</v>
      </c>
      <c r="G862" s="2">
        <v>1</v>
      </c>
      <c r="H862" s="2">
        <v>7</v>
      </c>
      <c r="I862" s="2">
        <f t="shared" si="26"/>
        <v>10</v>
      </c>
      <c r="J862" s="15">
        <v>2.5</v>
      </c>
      <c r="K862" s="2">
        <v>284</v>
      </c>
      <c r="L862">
        <f>SUMIFS('Wins by Year'!E:E,'Wins by Year'!A:A,Recruits!A862,'Wins by Year'!C:C,Recruits!D862)</f>
        <v>5</v>
      </c>
      <c r="M862" s="13">
        <f t="shared" si="27"/>
        <v>2.686666666666667</v>
      </c>
    </row>
    <row r="863" spans="1:13" ht="16.5" thickTop="1" thickBot="1">
      <c r="A863">
        <v>2008</v>
      </c>
      <c r="B863" s="2">
        <v>62</v>
      </c>
      <c r="C863" s="3"/>
      <c r="D863" s="4" t="s">
        <v>53</v>
      </c>
      <c r="E863" s="2">
        <v>25</v>
      </c>
      <c r="F863" s="2">
        <v>0</v>
      </c>
      <c r="G863" s="2">
        <v>1</v>
      </c>
      <c r="H863" s="2">
        <v>7</v>
      </c>
      <c r="I863" s="2">
        <f t="shared" si="26"/>
        <v>17</v>
      </c>
      <c r="J863" s="15">
        <v>2.36</v>
      </c>
      <c r="K863" s="2">
        <v>281</v>
      </c>
      <c r="L863">
        <f>SUMIFS('Wins by Year'!E:E,'Wins by Year'!A:A,Recruits!A863,'Wins by Year'!C:C,Recruits!D863)</f>
        <v>2</v>
      </c>
      <c r="M863" s="13">
        <f t="shared" si="27"/>
        <v>2.4333333333333331</v>
      </c>
    </row>
    <row r="864" spans="1:13" ht="16.5" thickTop="1" thickBot="1">
      <c r="A864">
        <v>2008</v>
      </c>
      <c r="B864" s="2">
        <v>63</v>
      </c>
      <c r="C864" s="3"/>
      <c r="D864" s="4" t="s">
        <v>74</v>
      </c>
      <c r="E864" s="2">
        <v>26</v>
      </c>
      <c r="F864" s="2">
        <v>0</v>
      </c>
      <c r="G864" s="2">
        <v>1</v>
      </c>
      <c r="H864" s="2">
        <v>10</v>
      </c>
      <c r="I864" s="2">
        <f t="shared" si="26"/>
        <v>15</v>
      </c>
      <c r="J864" s="15">
        <v>2.38</v>
      </c>
      <c r="K864" s="2">
        <v>278</v>
      </c>
      <c r="L864">
        <f>SUMIFS('Wins by Year'!E:E,'Wins by Year'!A:A,Recruits!A864,'Wins by Year'!C:C,Recruits!D864)</f>
        <v>4</v>
      </c>
      <c r="M864" s="13">
        <f t="shared" si="27"/>
        <v>2.4533333333333336</v>
      </c>
    </row>
    <row r="865" spans="1:13" ht="46.5" thickTop="1" thickBot="1">
      <c r="A865">
        <v>2008</v>
      </c>
      <c r="B865" s="2">
        <v>64</v>
      </c>
      <c r="C865" s="3"/>
      <c r="D865" s="4" t="s">
        <v>86</v>
      </c>
      <c r="E865" s="2">
        <v>26</v>
      </c>
      <c r="F865" s="2">
        <v>0</v>
      </c>
      <c r="G865" s="2">
        <v>1</v>
      </c>
      <c r="H865" s="2">
        <v>6</v>
      </c>
      <c r="I865" s="2">
        <f t="shared" si="26"/>
        <v>19</v>
      </c>
      <c r="J865" s="15">
        <v>2.31</v>
      </c>
      <c r="K865" s="2">
        <v>272</v>
      </c>
      <c r="L865">
        <f>SUMIFS('Wins by Year'!E:E,'Wins by Year'!A:A,Recruits!A865,'Wins by Year'!C:C,Recruits!D865)</f>
        <v>5</v>
      </c>
      <c r="M865" s="13">
        <f t="shared" si="27"/>
        <v>0.77</v>
      </c>
    </row>
    <row r="866" spans="1:13" ht="16.5" thickTop="1" thickBot="1">
      <c r="A866">
        <v>2008</v>
      </c>
      <c r="B866" s="2">
        <v>65</v>
      </c>
      <c r="C866" s="3"/>
      <c r="D866" s="4" t="s">
        <v>33</v>
      </c>
      <c r="E866" s="2">
        <v>17</v>
      </c>
      <c r="F866" s="2">
        <v>0</v>
      </c>
      <c r="G866" s="2">
        <v>0</v>
      </c>
      <c r="H866" s="2">
        <v>7</v>
      </c>
      <c r="I866" s="2">
        <f t="shared" si="26"/>
        <v>10</v>
      </c>
      <c r="J866" s="15">
        <v>2.41</v>
      </c>
      <c r="K866" s="2">
        <v>241</v>
      </c>
      <c r="L866">
        <f>SUMIFS('Wins by Year'!E:E,'Wins by Year'!A:A,Recruits!A866,'Wins by Year'!C:C,Recruits!D866)</f>
        <v>4</v>
      </c>
      <c r="M866" s="13">
        <f t="shared" si="27"/>
        <v>2.3266666666666667</v>
      </c>
    </row>
    <row r="867" spans="1:13" ht="31.5" thickTop="1" thickBot="1">
      <c r="A867">
        <v>2008</v>
      </c>
      <c r="B867" s="2">
        <v>65</v>
      </c>
      <c r="C867" s="3"/>
      <c r="D867" s="4" t="s">
        <v>65</v>
      </c>
      <c r="E867" s="2">
        <v>23</v>
      </c>
      <c r="F867" s="2">
        <v>0</v>
      </c>
      <c r="G867" s="2">
        <v>1</v>
      </c>
      <c r="H867" s="2">
        <v>1</v>
      </c>
      <c r="I867" s="2">
        <f t="shared" si="26"/>
        <v>21</v>
      </c>
      <c r="J867" s="15">
        <v>2.13</v>
      </c>
      <c r="K867" s="2">
        <v>241</v>
      </c>
      <c r="L867">
        <f>SUMIFS('Wins by Year'!E:E,'Wins by Year'!A:A,Recruits!A867,'Wins by Year'!C:C,Recruits!D867)</f>
        <v>9</v>
      </c>
      <c r="M867" s="13">
        <f t="shared" si="27"/>
        <v>2.0566666666666666</v>
      </c>
    </row>
    <row r="868" spans="1:13" ht="16.5" thickTop="1" thickBot="1">
      <c r="A868">
        <v>2008</v>
      </c>
      <c r="B868" s="2">
        <v>67</v>
      </c>
      <c r="C868" s="3"/>
      <c r="D868" s="4" t="s">
        <v>96</v>
      </c>
      <c r="E868" s="2">
        <v>54</v>
      </c>
      <c r="F868" s="2">
        <v>0</v>
      </c>
      <c r="G868" s="2">
        <v>0</v>
      </c>
      <c r="H868" s="2">
        <v>0</v>
      </c>
      <c r="I868" s="2">
        <f t="shared" si="26"/>
        <v>54</v>
      </c>
      <c r="J868" s="15">
        <v>1.7</v>
      </c>
      <c r="K868" s="2">
        <v>230</v>
      </c>
      <c r="L868">
        <f>SUMIFS('Wins by Year'!E:E,'Wins by Year'!A:A,Recruits!A868,'Wins by Year'!C:C,Recruits!D868)</f>
        <v>3</v>
      </c>
      <c r="M868" s="13">
        <f t="shared" si="27"/>
        <v>1.1133333333333333</v>
      </c>
    </row>
    <row r="869" spans="1:13" ht="16.5" thickTop="1" thickBot="1">
      <c r="A869">
        <v>2008</v>
      </c>
      <c r="B869" s="2">
        <v>67</v>
      </c>
      <c r="C869" s="3"/>
      <c r="D869" s="4" t="s">
        <v>68</v>
      </c>
      <c r="E869" s="2">
        <v>24</v>
      </c>
      <c r="F869" s="2">
        <v>0</v>
      </c>
      <c r="G869" s="2">
        <v>0</v>
      </c>
      <c r="H869" s="2">
        <v>6</v>
      </c>
      <c r="I869" s="2">
        <f t="shared" si="26"/>
        <v>18</v>
      </c>
      <c r="J869" s="15">
        <v>2.25</v>
      </c>
      <c r="K869" s="2">
        <v>230</v>
      </c>
      <c r="L869">
        <f>SUMIFS('Wins by Year'!E:E,'Wins by Year'!A:A,Recruits!A869,'Wins by Year'!C:C,Recruits!D869)</f>
        <v>11</v>
      </c>
      <c r="M869" s="13">
        <f t="shared" si="27"/>
        <v>2.1533333333333333</v>
      </c>
    </row>
    <row r="870" spans="1:13" ht="16.5" thickTop="1" thickBot="1">
      <c r="A870">
        <v>2008</v>
      </c>
      <c r="B870" s="2">
        <v>69</v>
      </c>
      <c r="C870" s="3"/>
      <c r="D870" s="4" t="s">
        <v>98</v>
      </c>
      <c r="E870" s="2">
        <v>25</v>
      </c>
      <c r="F870" s="2">
        <v>0</v>
      </c>
      <c r="G870" s="2">
        <v>0</v>
      </c>
      <c r="H870" s="2">
        <v>6</v>
      </c>
      <c r="I870" s="2">
        <f t="shared" si="26"/>
        <v>19</v>
      </c>
      <c r="J870" s="15">
        <v>2.16</v>
      </c>
      <c r="K870" s="2">
        <v>221</v>
      </c>
      <c r="L870">
        <f>SUMIFS('Wins by Year'!E:E,'Wins by Year'!A:A,Recruits!A870,'Wins by Year'!C:C,Recruits!D870)</f>
        <v>3</v>
      </c>
      <c r="M870" s="13">
        <f t="shared" si="27"/>
        <v>2.2033333333333336</v>
      </c>
    </row>
    <row r="871" spans="1:13" ht="25.5" thickTop="1" thickBot="1">
      <c r="A871">
        <v>2008</v>
      </c>
      <c r="B871" s="2">
        <v>70</v>
      </c>
      <c r="C871" s="3"/>
      <c r="D871" s="2" t="s">
        <v>77</v>
      </c>
      <c r="E871" s="2">
        <v>35</v>
      </c>
      <c r="F871" s="2">
        <v>0</v>
      </c>
      <c r="G871" s="2">
        <v>0</v>
      </c>
      <c r="H871" s="2">
        <v>4</v>
      </c>
      <c r="I871" s="2">
        <f t="shared" si="26"/>
        <v>31</v>
      </c>
      <c r="J871" s="15">
        <v>0.56999999999999995</v>
      </c>
      <c r="K871" s="2">
        <v>202</v>
      </c>
      <c r="L871">
        <f>SUMIFS('Wins by Year'!E:E,'Wins by Year'!A:A,Recruits!A871,'Wins by Year'!C:C,Recruits!D871)</f>
        <v>0</v>
      </c>
      <c r="M871" s="13">
        <f t="shared" si="27"/>
        <v>0.52333333333333332</v>
      </c>
    </row>
    <row r="872" spans="1:13" ht="16.5" thickTop="1" thickBot="1">
      <c r="A872">
        <v>2008</v>
      </c>
      <c r="B872" s="2">
        <v>70</v>
      </c>
      <c r="C872" s="3"/>
      <c r="D872" s="4" t="s">
        <v>67</v>
      </c>
      <c r="E872" s="2">
        <v>22</v>
      </c>
      <c r="F872" s="2">
        <v>0</v>
      </c>
      <c r="G872" s="2">
        <v>0</v>
      </c>
      <c r="H872" s="2">
        <v>8</v>
      </c>
      <c r="I872" s="2">
        <f t="shared" si="26"/>
        <v>14</v>
      </c>
      <c r="J872" s="15">
        <v>2.27</v>
      </c>
      <c r="K872" s="2">
        <v>202</v>
      </c>
      <c r="L872">
        <f>SUMIFS('Wins by Year'!E:E,'Wins by Year'!A:A,Recruits!A872,'Wins by Year'!C:C,Recruits!D872)</f>
        <v>4</v>
      </c>
      <c r="M872" s="13">
        <f t="shared" si="27"/>
        <v>2.1833333333333331</v>
      </c>
    </row>
    <row r="873" spans="1:13" ht="16.5" thickTop="1" thickBot="1">
      <c r="A873">
        <v>2008</v>
      </c>
      <c r="B873" s="2">
        <v>70</v>
      </c>
      <c r="C873" s="3"/>
      <c r="D873" s="4" t="s">
        <v>99</v>
      </c>
      <c r="E873" s="2">
        <v>31</v>
      </c>
      <c r="F873" s="2">
        <v>0</v>
      </c>
      <c r="G873" s="2">
        <v>0</v>
      </c>
      <c r="H873" s="2">
        <v>8</v>
      </c>
      <c r="I873" s="2">
        <f t="shared" si="26"/>
        <v>23</v>
      </c>
      <c r="J873" s="15">
        <v>2.2599999999999998</v>
      </c>
      <c r="K873" s="2">
        <v>202</v>
      </c>
      <c r="L873">
        <f>SUMIFS('Wins by Year'!E:E,'Wins by Year'!A:A,Recruits!A873,'Wins by Year'!C:C,Recruits!D873)</f>
        <v>8</v>
      </c>
      <c r="M873" s="13">
        <f t="shared" si="27"/>
        <v>2.2000000000000002</v>
      </c>
    </row>
    <row r="874" spans="1:13" ht="16.5" thickTop="1" thickBot="1">
      <c r="A874">
        <v>2008</v>
      </c>
      <c r="B874" s="2">
        <v>73</v>
      </c>
      <c r="C874" s="3"/>
      <c r="D874" s="4" t="s">
        <v>117</v>
      </c>
      <c r="E874" s="2">
        <v>20</v>
      </c>
      <c r="F874" s="2">
        <v>0</v>
      </c>
      <c r="G874" s="2">
        <v>0</v>
      </c>
      <c r="H874" s="2">
        <v>3</v>
      </c>
      <c r="I874" s="2">
        <f t="shared" si="26"/>
        <v>17</v>
      </c>
      <c r="J874" s="15">
        <v>2.15</v>
      </c>
      <c r="K874" s="2">
        <v>194</v>
      </c>
      <c r="L874">
        <f>SUMIFS('Wins by Year'!E:E,'Wins by Year'!A:A,Recruits!A874,'Wins by Year'!C:C,Recruits!D874)</f>
        <v>8</v>
      </c>
      <c r="M874" s="13">
        <f t="shared" si="27"/>
        <v>2.19</v>
      </c>
    </row>
    <row r="875" spans="1:13" ht="16.5" thickTop="1" thickBot="1">
      <c r="A875">
        <v>2008</v>
      </c>
      <c r="B875" s="2">
        <v>74</v>
      </c>
      <c r="C875" s="3"/>
      <c r="D875" s="2" t="s">
        <v>128</v>
      </c>
      <c r="E875" s="2">
        <v>23</v>
      </c>
      <c r="F875" s="2">
        <v>0</v>
      </c>
      <c r="G875" s="2">
        <v>0</v>
      </c>
      <c r="H875" s="2">
        <v>7</v>
      </c>
      <c r="I875" s="2">
        <f t="shared" si="26"/>
        <v>16</v>
      </c>
      <c r="J875" s="15">
        <v>2.2999999999999998</v>
      </c>
      <c r="K875" s="2">
        <v>190</v>
      </c>
      <c r="L875">
        <f>SUMIFS('Wins by Year'!E:E,'Wins by Year'!A:A,Recruits!A875,'Wins by Year'!C:C,Recruits!D875)</f>
        <v>7</v>
      </c>
      <c r="M875" s="13">
        <f t="shared" si="27"/>
        <v>2.2333333333333329</v>
      </c>
    </row>
    <row r="876" spans="1:13" ht="31.5" thickTop="1" thickBot="1">
      <c r="A876">
        <v>2008</v>
      </c>
      <c r="B876" s="2">
        <v>75</v>
      </c>
      <c r="C876" s="3"/>
      <c r="D876" s="4" t="s">
        <v>49</v>
      </c>
      <c r="E876" s="2">
        <v>20</v>
      </c>
      <c r="F876" s="2">
        <v>0</v>
      </c>
      <c r="G876" s="2">
        <v>0</v>
      </c>
      <c r="H876" s="2">
        <v>6</v>
      </c>
      <c r="I876" s="2">
        <f t="shared" si="26"/>
        <v>14</v>
      </c>
      <c r="J876" s="15">
        <v>2.2999999999999998</v>
      </c>
      <c r="K876" s="2">
        <v>178</v>
      </c>
      <c r="L876">
        <f>SUMIFS('Wins by Year'!E:E,'Wins by Year'!A:A,Recruits!A876,'Wins by Year'!C:C,Recruits!D876)</f>
        <v>9</v>
      </c>
      <c r="M876" s="13">
        <f t="shared" si="27"/>
        <v>2.4266666666666667</v>
      </c>
    </row>
    <row r="877" spans="1:13" ht="31.5" thickTop="1" thickBot="1">
      <c r="A877">
        <v>2008</v>
      </c>
      <c r="B877" s="2">
        <v>76</v>
      </c>
      <c r="C877" s="3"/>
      <c r="D877" s="4" t="s">
        <v>88</v>
      </c>
      <c r="E877" s="2">
        <v>25</v>
      </c>
      <c r="F877" s="2">
        <v>0</v>
      </c>
      <c r="G877" s="2">
        <v>0</v>
      </c>
      <c r="H877" s="2">
        <v>1</v>
      </c>
      <c r="I877" s="2">
        <f t="shared" si="26"/>
        <v>24</v>
      </c>
      <c r="J877" s="15">
        <v>2.04</v>
      </c>
      <c r="K877" s="2">
        <v>172</v>
      </c>
      <c r="L877">
        <f>SUMIFS('Wins by Year'!E:E,'Wins by Year'!A:A,Recruits!A877,'Wins by Year'!C:C,Recruits!D877)</f>
        <v>6</v>
      </c>
      <c r="M877" s="13">
        <f t="shared" si="27"/>
        <v>2.0533333333333332</v>
      </c>
    </row>
    <row r="878" spans="1:13" ht="31.5" thickTop="1" thickBot="1">
      <c r="A878">
        <v>2008</v>
      </c>
      <c r="B878" s="2">
        <v>76</v>
      </c>
      <c r="C878" s="3"/>
      <c r="D878" s="4" t="s">
        <v>89</v>
      </c>
      <c r="E878" s="2">
        <v>20</v>
      </c>
      <c r="F878" s="2">
        <v>0</v>
      </c>
      <c r="G878" s="2">
        <v>0</v>
      </c>
      <c r="H878" s="2">
        <v>3</v>
      </c>
      <c r="I878" s="2">
        <f t="shared" si="26"/>
        <v>17</v>
      </c>
      <c r="J878" s="15">
        <v>1.95</v>
      </c>
      <c r="K878" s="2">
        <v>172</v>
      </c>
      <c r="L878">
        <f>SUMIFS('Wins by Year'!E:E,'Wins by Year'!A:A,Recruits!A878,'Wins by Year'!C:C,Recruits!D878)</f>
        <v>8</v>
      </c>
      <c r="M878" s="13">
        <f t="shared" si="27"/>
        <v>2.0833333333333335</v>
      </c>
    </row>
    <row r="879" spans="1:13" ht="16.5" thickTop="1" thickBot="1">
      <c r="A879">
        <v>2008</v>
      </c>
      <c r="B879" s="2">
        <v>78</v>
      </c>
      <c r="C879" s="3"/>
      <c r="D879" s="4" t="s">
        <v>91</v>
      </c>
      <c r="E879" s="2">
        <v>19</v>
      </c>
      <c r="F879" s="2">
        <v>0</v>
      </c>
      <c r="G879" s="2">
        <v>0</v>
      </c>
      <c r="H879" s="2">
        <v>0</v>
      </c>
      <c r="I879" s="2">
        <f t="shared" si="26"/>
        <v>19</v>
      </c>
      <c r="J879" s="15">
        <v>2</v>
      </c>
      <c r="K879" s="2">
        <v>169</v>
      </c>
      <c r="L879">
        <f>SUMIFS('Wins by Year'!E:E,'Wins by Year'!A:A,Recruits!A879,'Wins by Year'!C:C,Recruits!D879)</f>
        <v>2</v>
      </c>
      <c r="M879" s="13">
        <f t="shared" si="27"/>
        <v>0.66666666666666663</v>
      </c>
    </row>
    <row r="880" spans="1:13" ht="16.5" thickTop="1" thickBot="1">
      <c r="A880">
        <v>2008</v>
      </c>
      <c r="B880" s="2">
        <v>78</v>
      </c>
      <c r="C880" s="3"/>
      <c r="D880" s="4" t="s">
        <v>92</v>
      </c>
      <c r="E880" s="2">
        <v>26</v>
      </c>
      <c r="F880" s="2">
        <v>0</v>
      </c>
      <c r="G880" s="2">
        <v>1</v>
      </c>
      <c r="H880" s="2">
        <v>5</v>
      </c>
      <c r="I880" s="2">
        <f t="shared" si="26"/>
        <v>20</v>
      </c>
      <c r="J880" s="15">
        <v>2.19</v>
      </c>
      <c r="K880" s="2">
        <v>169</v>
      </c>
      <c r="L880">
        <f>SUMIFS('Wins by Year'!E:E,'Wins by Year'!A:A,Recruits!A880,'Wins by Year'!C:C,Recruits!D880)</f>
        <v>11</v>
      </c>
      <c r="M880" s="13">
        <f t="shared" si="27"/>
        <v>0.73</v>
      </c>
    </row>
    <row r="881" spans="1:13" ht="16.5" thickTop="1" thickBot="1">
      <c r="A881">
        <v>2008</v>
      </c>
      <c r="B881" s="2">
        <v>80</v>
      </c>
      <c r="C881" s="3"/>
      <c r="D881" s="4" t="s">
        <v>131</v>
      </c>
      <c r="E881" s="2">
        <v>25</v>
      </c>
      <c r="F881" s="2">
        <v>0</v>
      </c>
      <c r="G881" s="2">
        <v>1</v>
      </c>
      <c r="H881" s="2">
        <v>2</v>
      </c>
      <c r="I881" s="2">
        <f t="shared" si="26"/>
        <v>22</v>
      </c>
      <c r="J881" s="15">
        <v>1.92</v>
      </c>
      <c r="K881" s="2">
        <v>163</v>
      </c>
      <c r="L881">
        <f>SUMIFS('Wins by Year'!E:E,'Wins by Year'!A:A,Recruits!A881,'Wins by Year'!C:C,Recruits!D881)</f>
        <v>4</v>
      </c>
      <c r="M881" s="13">
        <f t="shared" si="27"/>
        <v>1.3333333333333333</v>
      </c>
    </row>
    <row r="882" spans="1:13" ht="31.5" thickTop="1" thickBot="1">
      <c r="A882">
        <v>2008</v>
      </c>
      <c r="B882" s="2">
        <v>81</v>
      </c>
      <c r="C882" s="3"/>
      <c r="D882" s="4" t="s">
        <v>72</v>
      </c>
      <c r="E882" s="2">
        <v>22</v>
      </c>
      <c r="F882" s="2">
        <v>0</v>
      </c>
      <c r="G882" s="2">
        <v>0</v>
      </c>
      <c r="H882" s="2">
        <v>4</v>
      </c>
      <c r="I882" s="2">
        <f t="shared" si="26"/>
        <v>18</v>
      </c>
      <c r="J882" s="15">
        <v>2.09</v>
      </c>
      <c r="K882" s="2">
        <v>154</v>
      </c>
      <c r="L882">
        <f>SUMIFS('Wins by Year'!E:E,'Wins by Year'!A:A,Recruits!A882,'Wins by Year'!C:C,Recruits!D882)</f>
        <v>2</v>
      </c>
      <c r="M882" s="13">
        <f t="shared" si="27"/>
        <v>2.2133333333333329</v>
      </c>
    </row>
    <row r="883" spans="1:13" ht="16.5" thickTop="1" thickBot="1">
      <c r="A883">
        <v>2008</v>
      </c>
      <c r="B883" s="2">
        <v>82</v>
      </c>
      <c r="C883" s="3"/>
      <c r="D883" s="4" t="s">
        <v>58</v>
      </c>
      <c r="E883" s="2">
        <v>20</v>
      </c>
      <c r="F883" s="2">
        <v>0</v>
      </c>
      <c r="G883" s="2">
        <v>0</v>
      </c>
      <c r="H883" s="2">
        <v>5</v>
      </c>
      <c r="I883" s="2">
        <f t="shared" si="26"/>
        <v>15</v>
      </c>
      <c r="J883" s="15">
        <v>2.15</v>
      </c>
      <c r="K883" s="2">
        <v>152</v>
      </c>
      <c r="L883">
        <f>SUMIFS('Wins by Year'!E:E,'Wins by Year'!A:A,Recruits!A883,'Wins by Year'!C:C,Recruits!D883)</f>
        <v>3</v>
      </c>
      <c r="M883" s="13">
        <f t="shared" si="27"/>
        <v>1.4633333333333336</v>
      </c>
    </row>
    <row r="884" spans="1:13" ht="16.5" thickTop="1" thickBot="1">
      <c r="A884">
        <v>2008</v>
      </c>
      <c r="B884" s="2">
        <v>83</v>
      </c>
      <c r="C884" s="3"/>
      <c r="D884" s="4" t="s">
        <v>122</v>
      </c>
      <c r="E884" s="2">
        <v>23</v>
      </c>
      <c r="F884" s="2">
        <v>0</v>
      </c>
      <c r="G884" s="2">
        <v>0</v>
      </c>
      <c r="H884" s="2">
        <v>3</v>
      </c>
      <c r="I884" s="2">
        <f t="shared" si="26"/>
        <v>20</v>
      </c>
      <c r="J884" s="15">
        <v>1.87</v>
      </c>
      <c r="K884" s="2">
        <v>143</v>
      </c>
      <c r="L884">
        <f>SUMIFS('Wins by Year'!E:E,'Wins by Year'!A:A,Recruits!A884,'Wins by Year'!C:C,Recruits!D884)</f>
        <v>7</v>
      </c>
      <c r="M884" s="13">
        <f t="shared" si="27"/>
        <v>1.9433333333333334</v>
      </c>
    </row>
    <row r="885" spans="1:13" ht="16.5" thickTop="1" thickBot="1">
      <c r="A885">
        <v>2008</v>
      </c>
      <c r="B885" s="2">
        <v>84</v>
      </c>
      <c r="C885" s="3"/>
      <c r="D885" s="2" t="s">
        <v>135</v>
      </c>
      <c r="E885" s="2">
        <v>23</v>
      </c>
      <c r="F885" s="2">
        <v>0</v>
      </c>
      <c r="G885" s="2">
        <v>0</v>
      </c>
      <c r="H885" s="2">
        <v>4</v>
      </c>
      <c r="I885" s="2">
        <f t="shared" si="26"/>
        <v>19</v>
      </c>
      <c r="J885" s="15">
        <v>2.09</v>
      </c>
      <c r="K885" s="2">
        <v>138</v>
      </c>
      <c r="L885">
        <f>SUMIFS('Wins by Year'!E:E,'Wins by Year'!A:A,Recruits!A885,'Wins by Year'!C:C,Recruits!D885)</f>
        <v>5</v>
      </c>
      <c r="M885" s="13">
        <f t="shared" si="27"/>
        <v>2.1799999999999997</v>
      </c>
    </row>
    <row r="886" spans="1:13" ht="16.5" thickTop="1" thickBot="1">
      <c r="A886">
        <v>2008</v>
      </c>
      <c r="B886" s="2">
        <v>84</v>
      </c>
      <c r="C886" s="3"/>
      <c r="D886" s="2" t="s">
        <v>90</v>
      </c>
      <c r="E886" s="2">
        <v>20</v>
      </c>
      <c r="F886" s="2">
        <v>0</v>
      </c>
      <c r="G886" s="2">
        <v>0</v>
      </c>
      <c r="H886" s="2">
        <v>2</v>
      </c>
      <c r="I886" s="2">
        <f t="shared" si="26"/>
        <v>18</v>
      </c>
      <c r="J886" s="15">
        <v>2.1</v>
      </c>
      <c r="K886" s="2">
        <v>138</v>
      </c>
      <c r="L886">
        <f>SUMIFS('Wins by Year'!E:E,'Wins by Year'!A:A,Recruits!A886,'Wins by Year'!C:C,Recruits!D886)</f>
        <v>3</v>
      </c>
      <c r="M886" s="13">
        <f t="shared" si="27"/>
        <v>1.3666666666666665</v>
      </c>
    </row>
    <row r="887" spans="1:13" ht="16.5" thickTop="1" thickBot="1">
      <c r="A887">
        <v>2008</v>
      </c>
      <c r="B887" s="2">
        <v>86</v>
      </c>
      <c r="C887" s="3"/>
      <c r="D887" s="4" t="s">
        <v>81</v>
      </c>
      <c r="E887" s="2">
        <v>21</v>
      </c>
      <c r="F887" s="2">
        <v>0</v>
      </c>
      <c r="G887" s="2">
        <v>0</v>
      </c>
      <c r="H887" s="2">
        <v>3</v>
      </c>
      <c r="I887" s="2">
        <f t="shared" si="26"/>
        <v>18</v>
      </c>
      <c r="J887" s="15">
        <v>2.14</v>
      </c>
      <c r="K887" s="2">
        <v>135</v>
      </c>
      <c r="L887">
        <f>SUMIFS('Wins by Year'!E:E,'Wins by Year'!A:A,Recruits!A887,'Wins by Year'!C:C,Recruits!D887)</f>
        <v>9</v>
      </c>
      <c r="M887" s="13">
        <f t="shared" si="27"/>
        <v>2.16</v>
      </c>
    </row>
    <row r="888" spans="1:13" ht="16.5" thickTop="1" thickBot="1">
      <c r="A888">
        <v>2008</v>
      </c>
      <c r="B888" s="2">
        <v>87</v>
      </c>
      <c r="C888" s="3"/>
      <c r="D888" s="4" t="s">
        <v>60</v>
      </c>
      <c r="E888" s="2">
        <v>26</v>
      </c>
      <c r="F888" s="2">
        <v>0</v>
      </c>
      <c r="G888" s="2">
        <v>0</v>
      </c>
      <c r="H888" s="2">
        <v>2</v>
      </c>
      <c r="I888" s="2">
        <f t="shared" si="26"/>
        <v>24</v>
      </c>
      <c r="J888" s="15">
        <v>2.08</v>
      </c>
      <c r="K888" s="2">
        <v>131</v>
      </c>
      <c r="L888">
        <f>SUMIFS('Wins by Year'!E:E,'Wins by Year'!A:A,Recruits!A888,'Wins by Year'!C:C,Recruits!D888)</f>
        <v>5</v>
      </c>
      <c r="M888" s="13">
        <f t="shared" si="27"/>
        <v>1.3233333333333333</v>
      </c>
    </row>
    <row r="889" spans="1:13" ht="16.5" thickTop="1" thickBot="1">
      <c r="A889">
        <v>2008</v>
      </c>
      <c r="B889" s="2">
        <v>88</v>
      </c>
      <c r="C889" s="3"/>
      <c r="D889" s="2" t="s">
        <v>95</v>
      </c>
      <c r="E889" s="2">
        <v>34</v>
      </c>
      <c r="F889" s="2">
        <v>0</v>
      </c>
      <c r="G889" s="2">
        <v>0</v>
      </c>
      <c r="H889" s="2">
        <v>2</v>
      </c>
      <c r="I889" s="2">
        <f t="shared" si="26"/>
        <v>32</v>
      </c>
      <c r="J889" s="15">
        <v>1.82</v>
      </c>
      <c r="K889" s="2">
        <v>119</v>
      </c>
      <c r="L889">
        <f>SUMIFS('Wins by Year'!E:E,'Wins by Year'!A:A,Recruits!A889,'Wins by Year'!C:C,Recruits!D889)</f>
        <v>8</v>
      </c>
      <c r="M889" s="13">
        <f t="shared" si="27"/>
        <v>1.7299999999999998</v>
      </c>
    </row>
    <row r="890" spans="1:13" ht="31.5" thickTop="1" thickBot="1">
      <c r="A890">
        <v>2008</v>
      </c>
      <c r="B890" s="2">
        <v>88</v>
      </c>
      <c r="C890" s="3"/>
      <c r="D890" s="4" t="s">
        <v>50</v>
      </c>
      <c r="E890" s="2">
        <v>22</v>
      </c>
      <c r="F890" s="2">
        <v>0</v>
      </c>
      <c r="G890" s="2">
        <v>1</v>
      </c>
      <c r="H890" s="2">
        <v>9</v>
      </c>
      <c r="I890" s="2">
        <f t="shared" si="26"/>
        <v>12</v>
      </c>
      <c r="J890" s="15">
        <v>2.5</v>
      </c>
      <c r="K890" s="2">
        <v>119</v>
      </c>
      <c r="L890">
        <f>SUMIFS('Wins by Year'!E:E,'Wins by Year'!A:A,Recruits!A890,'Wins by Year'!C:C,Recruits!D890)</f>
        <v>10</v>
      </c>
      <c r="M890" s="13">
        <f t="shared" si="27"/>
        <v>2.3533333333333335</v>
      </c>
    </row>
    <row r="891" spans="1:13" ht="16.5" thickTop="1" thickBot="1">
      <c r="A891">
        <v>2008</v>
      </c>
      <c r="B891" s="2">
        <v>90</v>
      </c>
      <c r="C891" s="3"/>
      <c r="D891" s="2" t="s">
        <v>84</v>
      </c>
      <c r="E891" s="2">
        <v>18</v>
      </c>
      <c r="F891" s="2">
        <v>0</v>
      </c>
      <c r="G891" s="2">
        <v>0</v>
      </c>
      <c r="H891" s="2">
        <v>1</v>
      </c>
      <c r="I891" s="2">
        <f t="shared" si="26"/>
        <v>17</v>
      </c>
      <c r="J891" s="15">
        <v>2.06</v>
      </c>
      <c r="K891" s="2">
        <v>108</v>
      </c>
      <c r="L891">
        <f>SUMIFS('Wins by Year'!E:E,'Wins by Year'!A:A,Recruits!A891,'Wins by Year'!C:C,Recruits!D891)</f>
        <v>2</v>
      </c>
      <c r="M891" s="13">
        <f t="shared" si="27"/>
        <v>1.4100000000000001</v>
      </c>
    </row>
    <row r="892" spans="1:13" ht="31.5" thickTop="1" thickBot="1">
      <c r="A892">
        <v>2008</v>
      </c>
      <c r="B892" s="2">
        <v>91</v>
      </c>
      <c r="C892" s="3"/>
      <c r="D892" s="4" t="s">
        <v>127</v>
      </c>
      <c r="E892" s="2">
        <v>24</v>
      </c>
      <c r="F892" s="2">
        <v>0</v>
      </c>
      <c r="G892" s="2">
        <v>0</v>
      </c>
      <c r="H892" s="2">
        <v>1</v>
      </c>
      <c r="I892" s="2">
        <f t="shared" si="26"/>
        <v>23</v>
      </c>
      <c r="J892" s="15">
        <v>2.04</v>
      </c>
      <c r="K892" s="2">
        <v>107</v>
      </c>
      <c r="L892">
        <f>SUMIFS('Wins by Year'!E:E,'Wins by Year'!A:A,Recruits!A892,'Wins by Year'!C:C,Recruits!D892)</f>
        <v>8</v>
      </c>
      <c r="M892" s="13">
        <f t="shared" si="27"/>
        <v>1.3266666666666667</v>
      </c>
    </row>
    <row r="893" spans="1:13" ht="25.5" thickTop="1" thickBot="1">
      <c r="A893">
        <v>2008</v>
      </c>
      <c r="B893" s="2">
        <v>91</v>
      </c>
      <c r="C893" s="3"/>
      <c r="D893" s="2" t="s">
        <v>134</v>
      </c>
      <c r="E893" s="2">
        <v>24</v>
      </c>
      <c r="F893" s="2">
        <v>0</v>
      </c>
      <c r="G893" s="2">
        <v>0</v>
      </c>
      <c r="H893" s="2">
        <v>1</v>
      </c>
      <c r="I893" s="2">
        <f t="shared" si="26"/>
        <v>23</v>
      </c>
      <c r="J893" s="15">
        <v>2.04</v>
      </c>
      <c r="K893" s="2">
        <v>107</v>
      </c>
      <c r="L893">
        <f>SUMIFS('Wins by Year'!E:E,'Wins by Year'!A:A,Recruits!A893,'Wins by Year'!C:C,Recruits!D893)</f>
        <v>3</v>
      </c>
      <c r="M893" s="13">
        <f t="shared" si="27"/>
        <v>1.36</v>
      </c>
    </row>
    <row r="894" spans="1:13" ht="16.5" thickTop="1" thickBot="1">
      <c r="A894">
        <v>2008</v>
      </c>
      <c r="B894" s="2">
        <v>93</v>
      </c>
      <c r="C894" s="3"/>
      <c r="D894" s="4" t="s">
        <v>115</v>
      </c>
      <c r="E894" s="2">
        <v>26</v>
      </c>
      <c r="F894" s="2">
        <v>0</v>
      </c>
      <c r="G894" s="2">
        <v>0</v>
      </c>
      <c r="H894" s="2">
        <v>8</v>
      </c>
      <c r="I894" s="2">
        <f t="shared" si="26"/>
        <v>18</v>
      </c>
      <c r="J894" s="15">
        <v>2.31</v>
      </c>
      <c r="K894" s="2">
        <v>100</v>
      </c>
      <c r="L894">
        <f>SUMIFS('Wins by Year'!E:E,'Wins by Year'!A:A,Recruits!A894,'Wins by Year'!C:C,Recruits!D894)</f>
        <v>1</v>
      </c>
      <c r="M894" s="13">
        <f t="shared" si="27"/>
        <v>0.77</v>
      </c>
    </row>
    <row r="895" spans="1:13" ht="31.5" thickTop="1" thickBot="1">
      <c r="A895">
        <v>2008</v>
      </c>
      <c r="B895" s="2">
        <v>94</v>
      </c>
      <c r="C895" s="3"/>
      <c r="D895" s="4" t="s">
        <v>52</v>
      </c>
      <c r="E895" s="2">
        <v>27</v>
      </c>
      <c r="F895" s="2">
        <v>0</v>
      </c>
      <c r="G895" s="2">
        <v>0</v>
      </c>
      <c r="H895" s="2">
        <v>6</v>
      </c>
      <c r="I895" s="2">
        <f t="shared" si="26"/>
        <v>21</v>
      </c>
      <c r="J895" s="15">
        <v>2.0699999999999998</v>
      </c>
      <c r="K895" s="2">
        <v>90</v>
      </c>
      <c r="L895">
        <f>SUMIFS('Wins by Year'!E:E,'Wins by Year'!A:A,Recruits!A895,'Wins by Year'!C:C,Recruits!D895)</f>
        <v>2</v>
      </c>
      <c r="M895" s="13">
        <f t="shared" si="27"/>
        <v>2.3633333333333333</v>
      </c>
    </row>
    <row r="896" spans="1:13" ht="16.5" thickTop="1" thickBot="1">
      <c r="A896">
        <v>2008</v>
      </c>
      <c r="B896" s="2">
        <v>95</v>
      </c>
      <c r="C896" s="3"/>
      <c r="D896" s="4" t="s">
        <v>64</v>
      </c>
      <c r="E896" s="2">
        <v>21</v>
      </c>
      <c r="F896" s="2">
        <v>0</v>
      </c>
      <c r="G896" s="2">
        <v>0</v>
      </c>
      <c r="H896" s="2">
        <v>7</v>
      </c>
      <c r="I896" s="2">
        <f t="shared" si="26"/>
        <v>14</v>
      </c>
      <c r="J896" s="15">
        <v>2.33</v>
      </c>
      <c r="K896" s="2">
        <v>87</v>
      </c>
      <c r="L896">
        <f>SUMIFS('Wins by Year'!E:E,'Wins by Year'!A:A,Recruits!A896,'Wins by Year'!C:C,Recruits!D896)</f>
        <v>6</v>
      </c>
      <c r="M896" s="13">
        <f t="shared" si="27"/>
        <v>1.4833333333333334</v>
      </c>
    </row>
    <row r="897" spans="1:13" ht="16.5" thickTop="1" thickBot="1">
      <c r="A897">
        <v>2008</v>
      </c>
      <c r="B897" s="2">
        <v>96</v>
      </c>
      <c r="C897" s="3"/>
      <c r="D897" s="4" t="s">
        <v>57</v>
      </c>
      <c r="E897" s="2">
        <v>19</v>
      </c>
      <c r="F897" s="2">
        <v>0</v>
      </c>
      <c r="G897" s="2">
        <v>0</v>
      </c>
      <c r="H897" s="2">
        <v>5</v>
      </c>
      <c r="I897" s="2">
        <f t="shared" si="26"/>
        <v>14</v>
      </c>
      <c r="J897" s="15">
        <v>2.2599999999999998</v>
      </c>
      <c r="K897" s="2">
        <v>82</v>
      </c>
      <c r="L897">
        <f>SUMIFS('Wins by Year'!E:E,'Wins by Year'!A:A,Recruits!A897,'Wins by Year'!C:C,Recruits!D897)</f>
        <v>12</v>
      </c>
      <c r="M897" s="13">
        <f t="shared" si="27"/>
        <v>2.2200000000000002</v>
      </c>
    </row>
    <row r="898" spans="1:13" ht="31.5" thickTop="1" thickBot="1">
      <c r="A898">
        <v>2008</v>
      </c>
      <c r="B898" s="2">
        <v>97</v>
      </c>
      <c r="C898" s="3"/>
      <c r="D898" s="4" t="s">
        <v>63</v>
      </c>
      <c r="E898" s="2">
        <v>24</v>
      </c>
      <c r="F898" s="2">
        <v>0</v>
      </c>
      <c r="G898" s="2">
        <v>0</v>
      </c>
      <c r="H898" s="2">
        <v>4</v>
      </c>
      <c r="I898" s="2">
        <f t="shared" si="26"/>
        <v>20</v>
      </c>
      <c r="J898" s="15">
        <v>2.17</v>
      </c>
      <c r="K898" s="2">
        <v>80</v>
      </c>
      <c r="L898">
        <f>SUMIFS('Wins by Year'!E:E,'Wins by Year'!A:A,Recruits!A898,'Wins by Year'!C:C,Recruits!D898)</f>
        <v>7</v>
      </c>
      <c r="M898" s="13">
        <f t="shared" si="27"/>
        <v>2.1133333333333333</v>
      </c>
    </row>
    <row r="899" spans="1:13" ht="31.5" thickTop="1" thickBot="1">
      <c r="A899">
        <v>2008</v>
      </c>
      <c r="B899" s="2">
        <v>97</v>
      </c>
      <c r="C899" s="3"/>
      <c r="D899" s="4" t="s">
        <v>119</v>
      </c>
      <c r="E899" s="2">
        <v>24</v>
      </c>
      <c r="F899" s="2">
        <v>0</v>
      </c>
      <c r="G899" s="2">
        <v>0</v>
      </c>
      <c r="H899" s="2">
        <v>4</v>
      </c>
      <c r="I899" s="2">
        <f t="shared" ref="I899:I962" si="28">E899-F899-G899-H899</f>
        <v>20</v>
      </c>
      <c r="J899" s="15">
        <v>2.17</v>
      </c>
      <c r="K899" s="2">
        <v>80</v>
      </c>
      <c r="L899">
        <f>SUMIFS('Wins by Year'!E:E,'Wins by Year'!A:A,Recruits!A899,'Wins by Year'!C:C,Recruits!D899)</f>
        <v>5</v>
      </c>
      <c r="M899" s="13">
        <f t="shared" ref="M899:M962" si="29">(SUMIFS(J:J,A:A,A899,D:D,D899)+SUMIFS(J:J,A:A,(A899-1),D:D,D899)+SUMIFS(J:J,A:A,(A899-2),D:D,D899))/3</f>
        <v>1.4266666666666665</v>
      </c>
    </row>
    <row r="900" spans="1:13" ht="16.5" thickTop="1" thickBot="1">
      <c r="A900">
        <v>2008</v>
      </c>
      <c r="B900" s="2">
        <v>97</v>
      </c>
      <c r="C900" s="3"/>
      <c r="D900" s="4" t="s">
        <v>123</v>
      </c>
      <c r="E900" s="2">
        <v>22</v>
      </c>
      <c r="F900" s="2">
        <v>0</v>
      </c>
      <c r="G900" s="2">
        <v>0</v>
      </c>
      <c r="H900" s="2">
        <v>4</v>
      </c>
      <c r="I900" s="2">
        <f t="shared" si="28"/>
        <v>18</v>
      </c>
      <c r="J900" s="15">
        <v>2.09</v>
      </c>
      <c r="K900" s="2">
        <v>80</v>
      </c>
      <c r="L900">
        <f>SUMIFS('Wins by Year'!E:E,'Wins by Year'!A:A,Recruits!A900,'Wins by Year'!C:C,Recruits!D900)</f>
        <v>4</v>
      </c>
      <c r="M900" s="13">
        <f t="shared" si="29"/>
        <v>1.3633333333333333</v>
      </c>
    </row>
    <row r="901" spans="1:13" ht="16.5" thickTop="1" thickBot="1">
      <c r="A901">
        <v>2008</v>
      </c>
      <c r="B901" s="2">
        <v>97</v>
      </c>
      <c r="C901" s="3"/>
      <c r="D901" s="2" t="s">
        <v>130</v>
      </c>
      <c r="E901" s="2">
        <v>20</v>
      </c>
      <c r="F901" s="2">
        <v>0</v>
      </c>
      <c r="G901" s="2">
        <v>0</v>
      </c>
      <c r="H901" s="2">
        <v>4</v>
      </c>
      <c r="I901" s="2">
        <f t="shared" si="28"/>
        <v>16</v>
      </c>
      <c r="J901" s="15">
        <v>2.2000000000000002</v>
      </c>
      <c r="K901" s="2">
        <v>80</v>
      </c>
      <c r="L901">
        <f>SUMIFS('Wins by Year'!E:E,'Wins by Year'!A:A,Recruits!A901,'Wins by Year'!C:C,Recruits!D901)</f>
        <v>4</v>
      </c>
      <c r="M901" s="13">
        <f t="shared" si="29"/>
        <v>2.02</v>
      </c>
    </row>
    <row r="902" spans="1:13" ht="16.5" thickTop="1" thickBot="1">
      <c r="A902">
        <v>2007</v>
      </c>
      <c r="B902" s="2">
        <v>1</v>
      </c>
      <c r="C902" s="3"/>
      <c r="D902" s="4" t="s">
        <v>14</v>
      </c>
      <c r="E902" s="2">
        <v>27</v>
      </c>
      <c r="F902" s="2">
        <v>4</v>
      </c>
      <c r="G902" s="2">
        <v>16</v>
      </c>
      <c r="H902" s="2">
        <v>7</v>
      </c>
      <c r="I902" s="2">
        <f t="shared" si="28"/>
        <v>0</v>
      </c>
      <c r="J902" s="15">
        <v>3.89</v>
      </c>
      <c r="K902" s="2">
        <v>2959</v>
      </c>
      <c r="L902">
        <f>SUMIFS('Wins by Year'!E:E,'Wins by Year'!A:A,Recruits!A902,'Wins by Year'!C:C,Recruits!D902)</f>
        <v>9</v>
      </c>
      <c r="M902" s="13">
        <f t="shared" si="29"/>
        <v>3.7233333333333332</v>
      </c>
    </row>
    <row r="903" spans="1:13" ht="16.5" thickTop="1" thickBot="1">
      <c r="A903">
        <v>2007</v>
      </c>
      <c r="B903" s="2">
        <v>2</v>
      </c>
      <c r="C903" s="3"/>
      <c r="D903" s="4" t="s">
        <v>12</v>
      </c>
      <c r="E903" s="2">
        <v>18</v>
      </c>
      <c r="F903" s="2">
        <v>6</v>
      </c>
      <c r="G903" s="2">
        <v>10</v>
      </c>
      <c r="H903" s="2">
        <v>2</v>
      </c>
      <c r="I903" s="2">
        <f t="shared" si="28"/>
        <v>0</v>
      </c>
      <c r="J903" s="15">
        <v>4.22</v>
      </c>
      <c r="K903" s="2">
        <v>2761</v>
      </c>
      <c r="L903">
        <f>SUMIFS('Wins by Year'!E:E,'Wins by Year'!A:A,Recruits!A903,'Wins by Year'!C:C,Recruits!D903)</f>
        <v>11</v>
      </c>
      <c r="M903" s="13">
        <f t="shared" si="29"/>
        <v>3.8566666666666669</v>
      </c>
    </row>
    <row r="904" spans="1:13" ht="16.5" thickTop="1" thickBot="1">
      <c r="A904">
        <v>2007</v>
      </c>
      <c r="B904" s="2">
        <v>3</v>
      </c>
      <c r="C904" s="3"/>
      <c r="D904" s="4" t="s">
        <v>15</v>
      </c>
      <c r="E904" s="2">
        <v>32</v>
      </c>
      <c r="F904" s="2">
        <v>5</v>
      </c>
      <c r="G904" s="2">
        <v>11</v>
      </c>
      <c r="H904" s="2">
        <v>15</v>
      </c>
      <c r="I904" s="2">
        <f t="shared" si="28"/>
        <v>1</v>
      </c>
      <c r="J904" s="15">
        <v>3.63</v>
      </c>
      <c r="K904" s="2">
        <v>2726</v>
      </c>
      <c r="L904">
        <f>SUMIFS('Wins by Year'!E:E,'Wins by Year'!A:A,Recruits!A904,'Wins by Year'!C:C,Recruits!D904)</f>
        <v>10</v>
      </c>
      <c r="M904" s="13">
        <f t="shared" si="29"/>
        <v>3.47</v>
      </c>
    </row>
    <row r="905" spans="1:13" ht="16.5" thickTop="1" thickBot="1">
      <c r="A905">
        <v>2007</v>
      </c>
      <c r="B905" s="2">
        <v>4</v>
      </c>
      <c r="C905" s="3"/>
      <c r="D905" s="4" t="s">
        <v>5</v>
      </c>
      <c r="E905" s="2">
        <v>26</v>
      </c>
      <c r="F905" s="2">
        <v>2</v>
      </c>
      <c r="G905" s="2">
        <v>19</v>
      </c>
      <c r="H905" s="2">
        <v>5</v>
      </c>
      <c r="I905" s="2">
        <f t="shared" si="28"/>
        <v>0</v>
      </c>
      <c r="J905" s="15">
        <v>3.88</v>
      </c>
      <c r="K905" s="2">
        <v>2695</v>
      </c>
      <c r="L905">
        <f>SUMIFS('Wins by Year'!E:E,'Wins by Year'!A:A,Recruits!A905,'Wins by Year'!C:C,Recruits!D905)</f>
        <v>12</v>
      </c>
      <c r="M905" s="13">
        <f t="shared" si="29"/>
        <v>3.69</v>
      </c>
    </row>
    <row r="906" spans="1:13" ht="16.5" thickTop="1" thickBot="1">
      <c r="A906">
        <v>2007</v>
      </c>
      <c r="B906" s="2">
        <v>5</v>
      </c>
      <c r="C906" s="3"/>
      <c r="D906" s="4" t="s">
        <v>7</v>
      </c>
      <c r="E906" s="2">
        <v>24</v>
      </c>
      <c r="F906" s="2">
        <v>2</v>
      </c>
      <c r="G906" s="2">
        <v>16</v>
      </c>
      <c r="H906" s="2">
        <v>5</v>
      </c>
      <c r="I906" s="2">
        <f t="shared" si="28"/>
        <v>1</v>
      </c>
      <c r="J906" s="15">
        <v>3.79</v>
      </c>
      <c r="K906" s="2">
        <v>2562</v>
      </c>
      <c r="L906">
        <f>SUMIFS('Wins by Year'!E:E,'Wins by Year'!A:A,Recruits!A906,'Wins by Year'!C:C,Recruits!D906)</f>
        <v>10</v>
      </c>
      <c r="M906" s="13">
        <f t="shared" si="29"/>
        <v>3.6533333333333338</v>
      </c>
    </row>
    <row r="907" spans="1:13" ht="31.5" thickTop="1" thickBot="1">
      <c r="A907">
        <v>2007</v>
      </c>
      <c r="B907" s="2">
        <v>6</v>
      </c>
      <c r="C907" s="3"/>
      <c r="D907" s="4" t="s">
        <v>27</v>
      </c>
      <c r="E907" s="2">
        <v>31</v>
      </c>
      <c r="F907" s="2">
        <v>1</v>
      </c>
      <c r="G907" s="2">
        <v>14</v>
      </c>
      <c r="H907" s="2">
        <v>13</v>
      </c>
      <c r="I907" s="2">
        <f t="shared" si="28"/>
        <v>3</v>
      </c>
      <c r="J907" s="15">
        <v>3.42</v>
      </c>
      <c r="K907" s="2">
        <v>2190</v>
      </c>
      <c r="L907">
        <f>SUMIFS('Wins by Year'!E:E,'Wins by Year'!A:A,Recruits!A907,'Wins by Year'!C:C,Recruits!D907)</f>
        <v>6</v>
      </c>
      <c r="M907" s="13">
        <f t="shared" si="29"/>
        <v>3.1533333333333338</v>
      </c>
    </row>
    <row r="908" spans="1:13" ht="16.5" thickTop="1" thickBot="1">
      <c r="A908">
        <v>2007</v>
      </c>
      <c r="B908" s="2">
        <v>7</v>
      </c>
      <c r="C908" s="3"/>
      <c r="D908" s="4" t="s">
        <v>9</v>
      </c>
      <c r="E908" s="2">
        <v>30</v>
      </c>
      <c r="F908" s="2">
        <v>0</v>
      </c>
      <c r="G908" s="2">
        <v>13</v>
      </c>
      <c r="H908" s="2">
        <v>15</v>
      </c>
      <c r="I908" s="2">
        <f t="shared" si="28"/>
        <v>2</v>
      </c>
      <c r="J908" s="15">
        <v>3.37</v>
      </c>
      <c r="K908" s="2">
        <v>2013</v>
      </c>
      <c r="L908">
        <f>SUMIFS('Wins by Year'!E:E,'Wins by Year'!A:A,Recruits!A908,'Wins by Year'!C:C,Recruits!D908)</f>
        <v>9</v>
      </c>
      <c r="M908" s="13">
        <f t="shared" si="29"/>
        <v>3.3433333333333337</v>
      </c>
    </row>
    <row r="909" spans="1:13" ht="31.5" thickTop="1" thickBot="1">
      <c r="A909">
        <v>2007</v>
      </c>
      <c r="B909" s="2">
        <v>8</v>
      </c>
      <c r="C909" s="3"/>
      <c r="D909" s="4" t="s">
        <v>120</v>
      </c>
      <c r="E909" s="2">
        <v>26</v>
      </c>
      <c r="F909" s="2">
        <v>0</v>
      </c>
      <c r="G909" s="2">
        <v>0</v>
      </c>
      <c r="H909" s="2">
        <v>0</v>
      </c>
      <c r="I909" s="2">
        <f t="shared" si="28"/>
        <v>26</v>
      </c>
      <c r="J909" s="15">
        <v>2</v>
      </c>
      <c r="K909" s="2">
        <v>1932</v>
      </c>
      <c r="L909">
        <f>SUMIFS('Wins by Year'!E:E,'Wins by Year'!A:A,Recruits!A909,'Wins by Year'!C:C,Recruits!D909)</f>
        <v>6</v>
      </c>
      <c r="M909" s="13">
        <f t="shared" si="29"/>
        <v>1.9100000000000001</v>
      </c>
    </row>
    <row r="910" spans="1:13" ht="16.5" thickTop="1" thickBot="1">
      <c r="A910">
        <v>2007</v>
      </c>
      <c r="B910" s="2">
        <v>8</v>
      </c>
      <c r="C910" s="3"/>
      <c r="D910" s="4" t="s">
        <v>13</v>
      </c>
      <c r="E910" s="2">
        <v>18</v>
      </c>
      <c r="F910" s="2">
        <v>1</v>
      </c>
      <c r="G910" s="2">
        <v>12</v>
      </c>
      <c r="H910" s="2">
        <v>4</v>
      </c>
      <c r="I910" s="2">
        <f t="shared" si="28"/>
        <v>1</v>
      </c>
      <c r="J910" s="15">
        <v>3.72</v>
      </c>
      <c r="K910" s="2">
        <v>1932</v>
      </c>
      <c r="L910">
        <f>SUMIFS('Wins by Year'!E:E,'Wins by Year'!A:A,Recruits!A910,'Wins by Year'!C:C,Recruits!D910)</f>
        <v>3</v>
      </c>
      <c r="M910" s="13">
        <f t="shared" si="29"/>
        <v>3.3933333333333331</v>
      </c>
    </row>
    <row r="911" spans="1:13" ht="16.5" thickTop="1" thickBot="1">
      <c r="A911">
        <v>2007</v>
      </c>
      <c r="B911" s="2">
        <v>10</v>
      </c>
      <c r="C911" s="3"/>
      <c r="D911" s="4" t="s">
        <v>11</v>
      </c>
      <c r="E911" s="2">
        <v>23</v>
      </c>
      <c r="F911" s="2">
        <v>0</v>
      </c>
      <c r="G911" s="2">
        <v>12</v>
      </c>
      <c r="H911" s="2">
        <v>10</v>
      </c>
      <c r="I911" s="2">
        <f t="shared" si="28"/>
        <v>1</v>
      </c>
      <c r="J911" s="15">
        <v>3.48</v>
      </c>
      <c r="K911" s="2">
        <v>1895</v>
      </c>
      <c r="L911">
        <f>SUMIFS('Wins by Year'!E:E,'Wins by Year'!A:A,Recruits!A911,'Wins by Year'!C:C,Recruits!D911)</f>
        <v>11</v>
      </c>
      <c r="M911" s="13">
        <f t="shared" si="29"/>
        <v>3.5700000000000003</v>
      </c>
    </row>
    <row r="912" spans="1:13" ht="16.5" thickTop="1" thickBot="1">
      <c r="A912">
        <v>2007</v>
      </c>
      <c r="B912" s="2">
        <v>11</v>
      </c>
      <c r="C912" s="3"/>
      <c r="D912" s="4" t="s">
        <v>1</v>
      </c>
      <c r="E912" s="2">
        <v>25</v>
      </c>
      <c r="F912" s="2">
        <v>0</v>
      </c>
      <c r="G912" s="2">
        <v>10</v>
      </c>
      <c r="H912" s="2">
        <v>12</v>
      </c>
      <c r="I912" s="2">
        <f t="shared" si="28"/>
        <v>3</v>
      </c>
      <c r="J912" s="15">
        <v>3.28</v>
      </c>
      <c r="K912" s="2">
        <v>1789</v>
      </c>
      <c r="L912">
        <f>SUMIFS('Wins by Year'!E:E,'Wins by Year'!A:A,Recruits!A912,'Wins by Year'!C:C,Recruits!D912)</f>
        <v>7</v>
      </c>
      <c r="M912" s="13">
        <f t="shared" si="29"/>
        <v>3.3066666666666666</v>
      </c>
    </row>
    <row r="913" spans="1:13" ht="16.5" thickTop="1" thickBot="1">
      <c r="A913">
        <v>2007</v>
      </c>
      <c r="B913" s="2">
        <v>12</v>
      </c>
      <c r="C913" s="3"/>
      <c r="D913" s="4" t="s">
        <v>28</v>
      </c>
      <c r="E913" s="2">
        <v>29</v>
      </c>
      <c r="F913" s="2">
        <v>0</v>
      </c>
      <c r="G913" s="2">
        <v>12</v>
      </c>
      <c r="H913" s="2">
        <v>12</v>
      </c>
      <c r="I913" s="2">
        <f t="shared" si="28"/>
        <v>5</v>
      </c>
      <c r="J913" s="15">
        <v>3.24</v>
      </c>
      <c r="K913" s="2">
        <v>1760</v>
      </c>
      <c r="L913">
        <f>SUMIFS('Wins by Year'!E:E,'Wins by Year'!A:A,Recruits!A913,'Wins by Year'!C:C,Recruits!D913)</f>
        <v>9</v>
      </c>
      <c r="M913" s="13">
        <f t="shared" si="29"/>
        <v>2.9266666666666672</v>
      </c>
    </row>
    <row r="914" spans="1:13" ht="16.5" thickTop="1" thickBot="1">
      <c r="A914">
        <v>2007</v>
      </c>
      <c r="B914" s="2">
        <v>13</v>
      </c>
      <c r="C914" s="3"/>
      <c r="D914" s="4" t="s">
        <v>4</v>
      </c>
      <c r="E914" s="2">
        <v>20</v>
      </c>
      <c r="F914" s="2">
        <v>2</v>
      </c>
      <c r="G914" s="2">
        <v>5</v>
      </c>
      <c r="H914" s="2">
        <v>12</v>
      </c>
      <c r="I914" s="2">
        <f t="shared" si="28"/>
        <v>1</v>
      </c>
      <c r="J914" s="15">
        <v>3.4</v>
      </c>
      <c r="K914" s="2">
        <v>1750</v>
      </c>
      <c r="L914">
        <f>SUMIFS('Wins by Year'!E:E,'Wins by Year'!A:A,Recruits!A914,'Wins by Year'!C:C,Recruits!D914)</f>
        <v>9</v>
      </c>
      <c r="M914" s="13">
        <f t="shared" si="29"/>
        <v>3.5033333333333334</v>
      </c>
    </row>
    <row r="915" spans="1:13" ht="16.5" thickTop="1" thickBot="1">
      <c r="A915">
        <v>2007</v>
      </c>
      <c r="B915" s="2">
        <v>14</v>
      </c>
      <c r="C915" s="3"/>
      <c r="D915" s="4" t="s">
        <v>26</v>
      </c>
      <c r="E915" s="2">
        <v>27</v>
      </c>
      <c r="F915" s="2">
        <v>0</v>
      </c>
      <c r="G915" s="2">
        <v>10</v>
      </c>
      <c r="H915" s="2">
        <v>16</v>
      </c>
      <c r="I915" s="2">
        <f t="shared" si="28"/>
        <v>1</v>
      </c>
      <c r="J915" s="15">
        <v>3.33</v>
      </c>
      <c r="K915" s="2">
        <v>1734</v>
      </c>
      <c r="L915">
        <f>SUMIFS('Wins by Year'!E:E,'Wins by Year'!A:A,Recruits!A915,'Wins by Year'!C:C,Recruits!D915)</f>
        <v>5</v>
      </c>
      <c r="M915" s="13">
        <f t="shared" si="29"/>
        <v>3.2433333333333336</v>
      </c>
    </row>
    <row r="916" spans="1:13" ht="16.5" thickTop="1" thickBot="1">
      <c r="A916">
        <v>2007</v>
      </c>
      <c r="B916" s="2">
        <v>15</v>
      </c>
      <c r="C916" s="3"/>
      <c r="D916" s="4" t="s">
        <v>16</v>
      </c>
      <c r="E916" s="2">
        <v>21</v>
      </c>
      <c r="F916" s="2">
        <v>1</v>
      </c>
      <c r="G916" s="2">
        <v>9</v>
      </c>
      <c r="H916" s="2">
        <v>8</v>
      </c>
      <c r="I916" s="2">
        <f t="shared" si="28"/>
        <v>3</v>
      </c>
      <c r="J916" s="15">
        <v>3.38</v>
      </c>
      <c r="K916" s="2">
        <v>1704</v>
      </c>
      <c r="L916">
        <f>SUMIFS('Wins by Year'!E:E,'Wins by Year'!A:A,Recruits!A916,'Wins by Year'!C:C,Recruits!D916)</f>
        <v>11</v>
      </c>
      <c r="M916" s="13">
        <f t="shared" si="29"/>
        <v>3.5166666666666671</v>
      </c>
    </row>
    <row r="917" spans="1:13" ht="16.5" thickTop="1" thickBot="1">
      <c r="A917">
        <v>2007</v>
      </c>
      <c r="B917" s="2">
        <v>16</v>
      </c>
      <c r="C917" s="3"/>
      <c r="D917" s="4" t="s">
        <v>3</v>
      </c>
      <c r="E917" s="2">
        <v>15</v>
      </c>
      <c r="F917" s="2">
        <v>0</v>
      </c>
      <c r="G917" s="2">
        <v>12</v>
      </c>
      <c r="H917" s="2">
        <v>3</v>
      </c>
      <c r="I917" s="2">
        <f t="shared" si="28"/>
        <v>0</v>
      </c>
      <c r="J917" s="15">
        <v>3.8</v>
      </c>
      <c r="K917" s="2">
        <v>1577</v>
      </c>
      <c r="L917">
        <f>SUMIFS('Wins by Year'!E:E,'Wins by Year'!A:A,Recruits!A917,'Wins by Year'!C:C,Recruits!D917)</f>
        <v>11</v>
      </c>
      <c r="M917" s="13">
        <f t="shared" si="29"/>
        <v>3.6333333333333333</v>
      </c>
    </row>
    <row r="918" spans="1:13" ht="16.5" thickTop="1" thickBot="1">
      <c r="A918">
        <v>2007</v>
      </c>
      <c r="B918" s="2">
        <v>17</v>
      </c>
      <c r="C918" s="3"/>
      <c r="D918" s="4" t="s">
        <v>6</v>
      </c>
      <c r="E918" s="2">
        <v>23</v>
      </c>
      <c r="F918" s="2">
        <v>0</v>
      </c>
      <c r="G918" s="2">
        <v>8</v>
      </c>
      <c r="H918" s="2">
        <v>12</v>
      </c>
      <c r="I918" s="2">
        <f t="shared" si="28"/>
        <v>3</v>
      </c>
      <c r="J918" s="15">
        <v>3.22</v>
      </c>
      <c r="K918" s="2">
        <v>1555</v>
      </c>
      <c r="L918">
        <f>SUMIFS('Wins by Year'!E:E,'Wins by Year'!A:A,Recruits!A918,'Wins by Year'!C:C,Recruits!D918)</f>
        <v>9</v>
      </c>
      <c r="M918" s="13">
        <f t="shared" si="29"/>
        <v>3.2333333333333329</v>
      </c>
    </row>
    <row r="919" spans="1:13" ht="31.5" thickTop="1" thickBot="1">
      <c r="A919">
        <v>2007</v>
      </c>
      <c r="B919" s="2">
        <v>18</v>
      </c>
      <c r="C919" s="3"/>
      <c r="D919" s="4" t="s">
        <v>24</v>
      </c>
      <c r="E919" s="2">
        <v>24</v>
      </c>
      <c r="F919" s="2">
        <v>2</v>
      </c>
      <c r="G919" s="2">
        <v>4</v>
      </c>
      <c r="H919" s="2">
        <v>12</v>
      </c>
      <c r="I919" s="2">
        <f t="shared" si="28"/>
        <v>6</v>
      </c>
      <c r="J919" s="15">
        <v>3</v>
      </c>
      <c r="K919" s="2">
        <v>1510</v>
      </c>
      <c r="L919">
        <f>SUMIFS('Wins by Year'!E:E,'Wins by Year'!A:A,Recruits!A919,'Wins by Year'!C:C,Recruits!D919)</f>
        <v>4</v>
      </c>
      <c r="M919" s="13">
        <f t="shared" si="29"/>
        <v>2.7766666666666668</v>
      </c>
    </row>
    <row r="920" spans="1:13" ht="16.5" thickTop="1" thickBot="1">
      <c r="A920">
        <v>2007</v>
      </c>
      <c r="B920" s="2">
        <v>19</v>
      </c>
      <c r="C920" s="3"/>
      <c r="D920" s="4" t="s">
        <v>69</v>
      </c>
      <c r="E920" s="2">
        <v>20</v>
      </c>
      <c r="F920" s="2">
        <v>0</v>
      </c>
      <c r="G920" s="2">
        <v>8</v>
      </c>
      <c r="H920" s="2">
        <v>10</v>
      </c>
      <c r="I920" s="2">
        <f t="shared" si="28"/>
        <v>2</v>
      </c>
      <c r="J920" s="15">
        <v>3.3</v>
      </c>
      <c r="K920" s="2">
        <v>1453</v>
      </c>
      <c r="L920">
        <f>SUMIFS('Wins by Year'!E:E,'Wins by Year'!A:A,Recruits!A920,'Wins by Year'!C:C,Recruits!D920)</f>
        <v>7</v>
      </c>
      <c r="M920" s="13">
        <f t="shared" si="29"/>
        <v>2.7866666666666666</v>
      </c>
    </row>
    <row r="921" spans="1:13" ht="16.5" thickTop="1" thickBot="1">
      <c r="A921">
        <v>2007</v>
      </c>
      <c r="B921" s="2">
        <v>20</v>
      </c>
      <c r="C921" s="3"/>
      <c r="D921" s="4" t="s">
        <v>21</v>
      </c>
      <c r="E921" s="2">
        <v>19</v>
      </c>
      <c r="F921" s="2">
        <v>1</v>
      </c>
      <c r="G921" s="2">
        <v>7</v>
      </c>
      <c r="H921" s="2">
        <v>8</v>
      </c>
      <c r="I921" s="2">
        <f t="shared" si="28"/>
        <v>3</v>
      </c>
      <c r="J921" s="15">
        <v>3.21</v>
      </c>
      <c r="K921" s="2">
        <v>1452</v>
      </c>
      <c r="L921">
        <f>SUMIFS('Wins by Year'!E:E,'Wins by Year'!A:A,Recruits!A921,'Wins by Year'!C:C,Recruits!D921)</f>
        <v>5</v>
      </c>
      <c r="M921" s="13">
        <f t="shared" si="29"/>
        <v>3.4633333333333334</v>
      </c>
    </row>
    <row r="922" spans="1:13" ht="16.5" thickTop="1" thickBot="1">
      <c r="A922">
        <v>2007</v>
      </c>
      <c r="B922" s="2">
        <v>21</v>
      </c>
      <c r="C922" s="3"/>
      <c r="D922" s="4" t="s">
        <v>70</v>
      </c>
      <c r="E922" s="2">
        <v>23</v>
      </c>
      <c r="F922" s="2">
        <v>2</v>
      </c>
      <c r="G922" s="2">
        <v>5</v>
      </c>
      <c r="H922" s="2">
        <v>11</v>
      </c>
      <c r="I922" s="2">
        <f t="shared" si="28"/>
        <v>5</v>
      </c>
      <c r="J922" s="15">
        <v>3</v>
      </c>
      <c r="K922" s="2">
        <v>1448</v>
      </c>
      <c r="L922">
        <f>SUMIFS('Wins by Year'!E:E,'Wins by Year'!A:A,Recruits!A922,'Wins by Year'!C:C,Recruits!D922)</f>
        <v>9</v>
      </c>
      <c r="M922" s="13">
        <f t="shared" si="29"/>
        <v>2.83</v>
      </c>
    </row>
    <row r="923" spans="1:13" ht="16.5" thickTop="1" thickBot="1">
      <c r="A923">
        <v>2007</v>
      </c>
      <c r="B923" s="2">
        <v>22</v>
      </c>
      <c r="C923" s="3"/>
      <c r="D923" s="4" t="s">
        <v>2</v>
      </c>
      <c r="E923" s="2">
        <v>20</v>
      </c>
      <c r="F923" s="2">
        <v>0</v>
      </c>
      <c r="G923" s="2">
        <v>7</v>
      </c>
      <c r="H923" s="2">
        <v>10</v>
      </c>
      <c r="I923" s="2">
        <f t="shared" si="28"/>
        <v>3</v>
      </c>
      <c r="J923" s="15">
        <v>3.2</v>
      </c>
      <c r="K923" s="2">
        <v>1394</v>
      </c>
      <c r="L923">
        <f>SUMIFS('Wins by Year'!E:E,'Wins by Year'!A:A,Recruits!A923,'Wins by Year'!C:C,Recruits!D923)</f>
        <v>7</v>
      </c>
      <c r="M923" s="13">
        <f t="shared" si="29"/>
        <v>3.5100000000000002</v>
      </c>
    </row>
    <row r="924" spans="1:13" ht="16.5" thickTop="1" thickBot="1">
      <c r="A924">
        <v>2007</v>
      </c>
      <c r="B924" s="2">
        <v>23</v>
      </c>
      <c r="C924" s="3"/>
      <c r="D924" s="4" t="s">
        <v>22</v>
      </c>
      <c r="E924" s="2">
        <v>26</v>
      </c>
      <c r="F924" s="2">
        <v>0</v>
      </c>
      <c r="G924" s="2">
        <v>5</v>
      </c>
      <c r="H924" s="2">
        <v>18</v>
      </c>
      <c r="I924" s="2">
        <f t="shared" si="28"/>
        <v>3</v>
      </c>
      <c r="J924" s="15">
        <v>3</v>
      </c>
      <c r="K924" s="2">
        <v>1378</v>
      </c>
      <c r="L924">
        <f>SUMIFS('Wins by Year'!E:E,'Wins by Year'!A:A,Recruits!A924,'Wins by Year'!C:C,Recruits!D924)</f>
        <v>7</v>
      </c>
      <c r="M924" s="13">
        <f t="shared" si="29"/>
        <v>3.2266666666666666</v>
      </c>
    </row>
    <row r="925" spans="1:13" ht="16.5" thickTop="1" thickBot="1">
      <c r="A925">
        <v>2007</v>
      </c>
      <c r="B925" s="2">
        <v>24</v>
      </c>
      <c r="C925" s="3"/>
      <c r="D925" s="4" t="s">
        <v>38</v>
      </c>
      <c r="E925" s="2">
        <v>28</v>
      </c>
      <c r="F925" s="2">
        <v>1</v>
      </c>
      <c r="G925" s="2">
        <v>4</v>
      </c>
      <c r="H925" s="2">
        <v>16</v>
      </c>
      <c r="I925" s="2">
        <f t="shared" si="28"/>
        <v>7</v>
      </c>
      <c r="J925" s="15">
        <v>2.96</v>
      </c>
      <c r="K925" s="2">
        <v>1367</v>
      </c>
      <c r="L925">
        <f>SUMIFS('Wins by Year'!E:E,'Wins by Year'!A:A,Recruits!A925,'Wins by Year'!C:C,Recruits!D925)</f>
        <v>11</v>
      </c>
      <c r="M925" s="13">
        <f t="shared" si="29"/>
        <v>2.6966666666666668</v>
      </c>
    </row>
    <row r="926" spans="1:13" ht="16.5" thickTop="1" thickBot="1">
      <c r="A926">
        <v>2007</v>
      </c>
      <c r="B926" s="2">
        <v>25</v>
      </c>
      <c r="C926" s="3"/>
      <c r="D926" s="4" t="s">
        <v>23</v>
      </c>
      <c r="E926" s="2">
        <v>21</v>
      </c>
      <c r="F926" s="2">
        <v>0</v>
      </c>
      <c r="G926" s="2">
        <v>8</v>
      </c>
      <c r="H926" s="2">
        <v>8</v>
      </c>
      <c r="I926" s="2">
        <f t="shared" si="28"/>
        <v>5</v>
      </c>
      <c r="J926" s="15">
        <v>3.14</v>
      </c>
      <c r="K926" s="2">
        <v>1305</v>
      </c>
      <c r="L926">
        <f>SUMIFS('Wins by Year'!E:E,'Wins by Year'!A:A,Recruits!A926,'Wins by Year'!C:C,Recruits!D926)</f>
        <v>9</v>
      </c>
      <c r="M926" s="13">
        <f t="shared" si="29"/>
        <v>3.2733333333333334</v>
      </c>
    </row>
    <row r="927" spans="1:13" ht="16.5" thickTop="1" thickBot="1">
      <c r="A927">
        <v>2007</v>
      </c>
      <c r="B927" s="2">
        <v>26</v>
      </c>
      <c r="C927" s="3"/>
      <c r="D927" s="4" t="s">
        <v>61</v>
      </c>
      <c r="E927" s="2">
        <v>24</v>
      </c>
      <c r="F927" s="2">
        <v>0</v>
      </c>
      <c r="G927" s="2">
        <v>7</v>
      </c>
      <c r="H927" s="2">
        <v>11</v>
      </c>
      <c r="I927" s="2">
        <f t="shared" si="28"/>
        <v>6</v>
      </c>
      <c r="J927" s="15">
        <v>3.04</v>
      </c>
      <c r="K927" s="2">
        <v>1267</v>
      </c>
      <c r="L927">
        <f>SUMIFS('Wins by Year'!E:E,'Wins by Year'!A:A,Recruits!A927,'Wins by Year'!C:C,Recruits!D927)</f>
        <v>9</v>
      </c>
      <c r="M927" s="13">
        <f t="shared" si="29"/>
        <v>2.84</v>
      </c>
    </row>
    <row r="928" spans="1:13" ht="16.5" thickTop="1" thickBot="1">
      <c r="A928">
        <v>2007</v>
      </c>
      <c r="B928" s="2">
        <v>27</v>
      </c>
      <c r="C928" s="3"/>
      <c r="D928" s="4" t="s">
        <v>31</v>
      </c>
      <c r="E928" s="2">
        <v>24</v>
      </c>
      <c r="F928" s="2">
        <v>0</v>
      </c>
      <c r="G928" s="2">
        <v>6</v>
      </c>
      <c r="H928" s="2">
        <v>13</v>
      </c>
      <c r="I928" s="2">
        <f t="shared" si="28"/>
        <v>5</v>
      </c>
      <c r="J928" s="15">
        <v>3.04</v>
      </c>
      <c r="K928" s="2">
        <v>1265</v>
      </c>
      <c r="L928">
        <f>SUMIFS('Wins by Year'!E:E,'Wins by Year'!A:A,Recruits!A928,'Wins by Year'!C:C,Recruits!D928)</f>
        <v>5</v>
      </c>
      <c r="M928" s="13">
        <f t="shared" si="29"/>
        <v>2.8666666666666667</v>
      </c>
    </row>
    <row r="929" spans="1:13" ht="16.5" thickTop="1" thickBot="1">
      <c r="A929">
        <v>2007</v>
      </c>
      <c r="B929" s="2">
        <v>28</v>
      </c>
      <c r="C929" s="3"/>
      <c r="D929" s="4" t="s">
        <v>8</v>
      </c>
      <c r="E929" s="2">
        <v>22</v>
      </c>
      <c r="F929" s="2">
        <v>0</v>
      </c>
      <c r="G929" s="2">
        <v>6</v>
      </c>
      <c r="H929" s="2">
        <v>12</v>
      </c>
      <c r="I929" s="2">
        <f t="shared" si="28"/>
        <v>4</v>
      </c>
      <c r="J929" s="15">
        <v>3.09</v>
      </c>
      <c r="K929" s="2">
        <v>1203</v>
      </c>
      <c r="L929">
        <f>SUMIFS('Wins by Year'!E:E,'Wins by Year'!A:A,Recruits!A929,'Wins by Year'!C:C,Recruits!D929)</f>
        <v>3</v>
      </c>
      <c r="M929" s="13">
        <f t="shared" si="29"/>
        <v>2.9333333333333336</v>
      </c>
    </row>
    <row r="930" spans="1:13" ht="16.5" thickTop="1" thickBot="1">
      <c r="A930">
        <v>2007</v>
      </c>
      <c r="B930" s="2">
        <v>29</v>
      </c>
      <c r="C930" s="3"/>
      <c r="D930" s="4" t="s">
        <v>42</v>
      </c>
      <c r="E930" s="2">
        <v>22</v>
      </c>
      <c r="F930" s="2">
        <v>0</v>
      </c>
      <c r="G930" s="2">
        <v>5</v>
      </c>
      <c r="H930" s="2">
        <v>11</v>
      </c>
      <c r="I930" s="2">
        <f t="shared" si="28"/>
        <v>6</v>
      </c>
      <c r="J930" s="15">
        <v>2.95</v>
      </c>
      <c r="K930" s="2">
        <v>1167</v>
      </c>
      <c r="L930">
        <f>SUMIFS('Wins by Year'!E:E,'Wins by Year'!A:A,Recruits!A930,'Wins by Year'!C:C,Recruits!D930)</f>
        <v>6</v>
      </c>
      <c r="M930" s="13">
        <f t="shared" si="29"/>
        <v>2.9600000000000004</v>
      </c>
    </row>
    <row r="931" spans="1:13" ht="16.5" thickTop="1" thickBot="1">
      <c r="A931">
        <v>2007</v>
      </c>
      <c r="B931" s="2">
        <v>30</v>
      </c>
      <c r="C931" s="3"/>
      <c r="D931" s="4" t="s">
        <v>43</v>
      </c>
      <c r="E931" s="2">
        <v>26</v>
      </c>
      <c r="F931" s="2">
        <v>1</v>
      </c>
      <c r="G931" s="2">
        <v>2</v>
      </c>
      <c r="H931" s="2">
        <v>14</v>
      </c>
      <c r="I931" s="2">
        <f t="shared" si="28"/>
        <v>9</v>
      </c>
      <c r="J931" s="15">
        <v>2.73</v>
      </c>
      <c r="K931" s="2">
        <v>1160</v>
      </c>
      <c r="L931">
        <f>SUMIFS('Wins by Year'!E:E,'Wins by Year'!A:A,Recruits!A931,'Wins by Year'!C:C,Recruits!D931)</f>
        <v>11</v>
      </c>
      <c r="M931" s="13">
        <f t="shared" si="29"/>
        <v>2.936666666666667</v>
      </c>
    </row>
    <row r="932" spans="1:13" ht="31.5" thickTop="1" thickBot="1">
      <c r="A932">
        <v>2007</v>
      </c>
      <c r="B932" s="2">
        <v>31</v>
      </c>
      <c r="C932" s="3"/>
      <c r="D932" s="4" t="s">
        <v>48</v>
      </c>
      <c r="E932" s="2">
        <v>23</v>
      </c>
      <c r="F932" s="2">
        <v>0</v>
      </c>
      <c r="G932" s="2">
        <v>4</v>
      </c>
      <c r="H932" s="2">
        <v>16</v>
      </c>
      <c r="I932" s="2">
        <f t="shared" si="28"/>
        <v>3</v>
      </c>
      <c r="J932" s="15">
        <v>3.04</v>
      </c>
      <c r="K932" s="2">
        <v>1143</v>
      </c>
      <c r="L932">
        <f>SUMIFS('Wins by Year'!E:E,'Wins by Year'!A:A,Recruits!A932,'Wins by Year'!C:C,Recruits!D932)</f>
        <v>7</v>
      </c>
      <c r="M932" s="13">
        <f t="shared" si="29"/>
        <v>2.9433333333333334</v>
      </c>
    </row>
    <row r="933" spans="1:13" ht="16.5" thickTop="1" thickBot="1">
      <c r="A933">
        <v>2007</v>
      </c>
      <c r="B933" s="2">
        <v>32</v>
      </c>
      <c r="C933" s="3"/>
      <c r="D933" s="4" t="s">
        <v>32</v>
      </c>
      <c r="E933" s="2">
        <v>27</v>
      </c>
      <c r="F933" s="2">
        <v>0</v>
      </c>
      <c r="G933" s="2">
        <v>4</v>
      </c>
      <c r="H933" s="2">
        <v>17</v>
      </c>
      <c r="I933" s="2">
        <f t="shared" si="28"/>
        <v>6</v>
      </c>
      <c r="J933" s="15">
        <v>2.93</v>
      </c>
      <c r="K933" s="2">
        <v>1083</v>
      </c>
      <c r="L933">
        <f>SUMIFS('Wins by Year'!E:E,'Wins by Year'!A:A,Recruits!A933,'Wins by Year'!C:C,Recruits!D933)</f>
        <v>8</v>
      </c>
      <c r="M933" s="13">
        <f t="shared" si="29"/>
        <v>2.9633333333333334</v>
      </c>
    </row>
    <row r="934" spans="1:13" ht="16.5" thickTop="1" thickBot="1">
      <c r="A934">
        <v>2007</v>
      </c>
      <c r="B934" s="2">
        <v>33</v>
      </c>
      <c r="C934" s="3"/>
      <c r="D934" s="4" t="s">
        <v>66</v>
      </c>
      <c r="E934" s="2">
        <v>28</v>
      </c>
      <c r="F934" s="2">
        <v>1</v>
      </c>
      <c r="G934" s="2">
        <v>2</v>
      </c>
      <c r="H934" s="2">
        <v>14</v>
      </c>
      <c r="I934" s="2">
        <f t="shared" si="28"/>
        <v>11</v>
      </c>
      <c r="J934" s="15">
        <v>2.68</v>
      </c>
      <c r="K934" s="2">
        <v>1081</v>
      </c>
      <c r="L934">
        <f>SUMIFS('Wins by Year'!E:E,'Wins by Year'!A:A,Recruits!A934,'Wins by Year'!C:C,Recruits!D934)</f>
        <v>6</v>
      </c>
      <c r="M934" s="13">
        <f t="shared" si="29"/>
        <v>2.6666666666666665</v>
      </c>
    </row>
    <row r="935" spans="1:13" ht="16.5" thickTop="1" thickBot="1">
      <c r="A935">
        <v>2007</v>
      </c>
      <c r="B935" s="2">
        <v>34</v>
      </c>
      <c r="C935" s="3"/>
      <c r="D935" s="4" t="s">
        <v>46</v>
      </c>
      <c r="E935" s="2">
        <v>27</v>
      </c>
      <c r="F935" s="2">
        <v>0</v>
      </c>
      <c r="G935" s="2">
        <v>4</v>
      </c>
      <c r="H935" s="2">
        <v>16</v>
      </c>
      <c r="I935" s="2">
        <f t="shared" si="28"/>
        <v>7</v>
      </c>
      <c r="J935" s="15">
        <v>2.89</v>
      </c>
      <c r="K935" s="2">
        <v>1059</v>
      </c>
      <c r="L935">
        <f>SUMIFS('Wins by Year'!E:E,'Wins by Year'!A:A,Recruits!A935,'Wins by Year'!C:C,Recruits!D935)</f>
        <v>12</v>
      </c>
      <c r="M935" s="13">
        <f t="shared" si="29"/>
        <v>2.7466666666666666</v>
      </c>
    </row>
    <row r="936" spans="1:13" ht="16.5" thickTop="1" thickBot="1">
      <c r="A936">
        <v>2007</v>
      </c>
      <c r="B936" s="2">
        <v>35</v>
      </c>
      <c r="C936" s="3"/>
      <c r="D936" s="4" t="s">
        <v>35</v>
      </c>
      <c r="E936" s="2">
        <v>18</v>
      </c>
      <c r="F936" s="2">
        <v>1</v>
      </c>
      <c r="G936" s="2">
        <v>3</v>
      </c>
      <c r="H936" s="2">
        <v>10</v>
      </c>
      <c r="I936" s="2">
        <f t="shared" si="28"/>
        <v>4</v>
      </c>
      <c r="J936" s="15">
        <v>3.06</v>
      </c>
      <c r="K936" s="2">
        <v>1056</v>
      </c>
      <c r="L936">
        <f>SUMIFS('Wins by Year'!E:E,'Wins by Year'!A:A,Recruits!A936,'Wins by Year'!C:C,Recruits!D936)</f>
        <v>9</v>
      </c>
      <c r="M936" s="13">
        <f t="shared" si="29"/>
        <v>2.8433333333333333</v>
      </c>
    </row>
    <row r="937" spans="1:13" ht="16.5" thickTop="1" thickBot="1">
      <c r="A937">
        <v>2007</v>
      </c>
      <c r="B937" s="2">
        <v>36</v>
      </c>
      <c r="C937" s="3"/>
      <c r="D937" s="4" t="s">
        <v>39</v>
      </c>
      <c r="E937" s="2">
        <v>26</v>
      </c>
      <c r="F937" s="2">
        <v>1</v>
      </c>
      <c r="G937" s="2">
        <v>3</v>
      </c>
      <c r="H937" s="2">
        <v>13</v>
      </c>
      <c r="I937" s="2">
        <f t="shared" si="28"/>
        <v>9</v>
      </c>
      <c r="J937" s="15">
        <v>2.85</v>
      </c>
      <c r="K937" s="2">
        <v>1024</v>
      </c>
      <c r="L937">
        <f>SUMIFS('Wins by Year'!E:E,'Wins by Year'!A:A,Recruits!A937,'Wins by Year'!C:C,Recruits!D937)</f>
        <v>6</v>
      </c>
      <c r="M937" s="13">
        <f t="shared" si="29"/>
        <v>2.9766666666666666</v>
      </c>
    </row>
    <row r="938" spans="1:13" ht="16.5" thickTop="1" thickBot="1">
      <c r="A938">
        <v>2007</v>
      </c>
      <c r="B938" s="2">
        <v>37</v>
      </c>
      <c r="C938" s="3"/>
      <c r="D938" s="4" t="s">
        <v>37</v>
      </c>
      <c r="E938" s="2">
        <v>27</v>
      </c>
      <c r="F938" s="2">
        <v>0</v>
      </c>
      <c r="G938" s="2">
        <v>3</v>
      </c>
      <c r="H938" s="2">
        <v>16</v>
      </c>
      <c r="I938" s="2">
        <f t="shared" si="28"/>
        <v>8</v>
      </c>
      <c r="J938" s="15">
        <v>2.81</v>
      </c>
      <c r="K938" s="2">
        <v>982</v>
      </c>
      <c r="L938">
        <f>SUMIFS('Wins by Year'!E:E,'Wins by Year'!A:A,Recruits!A938,'Wins by Year'!C:C,Recruits!D938)</f>
        <v>4</v>
      </c>
      <c r="M938" s="13">
        <f t="shared" si="29"/>
        <v>2.7233333333333332</v>
      </c>
    </row>
    <row r="939" spans="1:13" ht="16.5" thickTop="1" thickBot="1">
      <c r="A939">
        <v>2007</v>
      </c>
      <c r="B939" s="2">
        <v>38</v>
      </c>
      <c r="C939" s="3"/>
      <c r="D939" s="4" t="s">
        <v>79</v>
      </c>
      <c r="E939" s="2">
        <v>23</v>
      </c>
      <c r="F939" s="2">
        <v>0</v>
      </c>
      <c r="G939" s="2">
        <v>3</v>
      </c>
      <c r="H939" s="2">
        <v>15</v>
      </c>
      <c r="I939" s="2">
        <f t="shared" si="28"/>
        <v>5</v>
      </c>
      <c r="J939" s="15">
        <v>2.83</v>
      </c>
      <c r="K939" s="2">
        <v>950</v>
      </c>
      <c r="L939">
        <f>SUMIFS('Wins by Year'!E:E,'Wins by Year'!A:A,Recruits!A939,'Wins by Year'!C:C,Recruits!D939)</f>
        <v>8</v>
      </c>
      <c r="M939" s="13">
        <f t="shared" si="29"/>
        <v>2.5500000000000003</v>
      </c>
    </row>
    <row r="940" spans="1:13" ht="16.5" thickTop="1" thickBot="1">
      <c r="A940">
        <v>2007</v>
      </c>
      <c r="B940" s="2">
        <v>39</v>
      </c>
      <c r="C940" s="3"/>
      <c r="D940" s="4" t="s">
        <v>76</v>
      </c>
      <c r="E940" s="2">
        <v>34</v>
      </c>
      <c r="F940" s="2">
        <v>0</v>
      </c>
      <c r="G940" s="2">
        <v>3</v>
      </c>
      <c r="H940" s="2">
        <v>16</v>
      </c>
      <c r="I940" s="2">
        <f t="shared" si="28"/>
        <v>15</v>
      </c>
      <c r="J940" s="15">
        <v>2.65</v>
      </c>
      <c r="K940" s="2">
        <v>873</v>
      </c>
      <c r="L940">
        <f>SUMIFS('Wins by Year'!E:E,'Wins by Year'!A:A,Recruits!A940,'Wins by Year'!C:C,Recruits!D940)</f>
        <v>5</v>
      </c>
      <c r="M940" s="13">
        <f t="shared" si="29"/>
        <v>2.5900000000000003</v>
      </c>
    </row>
    <row r="941" spans="1:13" ht="31.5" thickTop="1" thickBot="1">
      <c r="A941">
        <v>2007</v>
      </c>
      <c r="B941" s="2">
        <v>40</v>
      </c>
      <c r="C941" s="3"/>
      <c r="D941" s="4" t="s">
        <v>25</v>
      </c>
      <c r="E941" s="2">
        <v>33</v>
      </c>
      <c r="F941" s="2">
        <v>0</v>
      </c>
      <c r="G941" s="2">
        <v>4</v>
      </c>
      <c r="H941" s="2">
        <v>13</v>
      </c>
      <c r="I941" s="2">
        <f t="shared" si="28"/>
        <v>16</v>
      </c>
      <c r="J941" s="15">
        <v>2.64</v>
      </c>
      <c r="K941" s="2">
        <v>871</v>
      </c>
      <c r="L941">
        <f>SUMIFS('Wins by Year'!E:E,'Wins by Year'!A:A,Recruits!A941,'Wins by Year'!C:C,Recruits!D941)</f>
        <v>8</v>
      </c>
      <c r="M941" s="13">
        <f t="shared" si="29"/>
        <v>2.62</v>
      </c>
    </row>
    <row r="942" spans="1:13" ht="16.5" thickTop="1" thickBot="1">
      <c r="A942">
        <v>2007</v>
      </c>
      <c r="B942" s="2">
        <v>41</v>
      </c>
      <c r="C942" s="3"/>
      <c r="D942" s="4" t="s">
        <v>10</v>
      </c>
      <c r="E942" s="2">
        <v>11</v>
      </c>
      <c r="F942" s="2">
        <v>0</v>
      </c>
      <c r="G942" s="2">
        <v>6</v>
      </c>
      <c r="H942" s="2">
        <v>4</v>
      </c>
      <c r="I942" s="2">
        <f t="shared" si="28"/>
        <v>1</v>
      </c>
      <c r="J942" s="15">
        <v>3.27</v>
      </c>
      <c r="K942" s="2">
        <v>848</v>
      </c>
      <c r="L942">
        <f>SUMIFS('Wins by Year'!E:E,'Wins by Year'!A:A,Recruits!A942,'Wins by Year'!C:C,Recruits!D942)</f>
        <v>6</v>
      </c>
      <c r="M942" s="13">
        <f t="shared" si="29"/>
        <v>3.1666666666666665</v>
      </c>
    </row>
    <row r="943" spans="1:13" ht="16.5" thickTop="1" thickBot="1">
      <c r="A943">
        <v>2007</v>
      </c>
      <c r="B943" s="2">
        <v>42</v>
      </c>
      <c r="C943" s="3"/>
      <c r="D943" s="4" t="s">
        <v>36</v>
      </c>
      <c r="E943" s="2">
        <v>18</v>
      </c>
      <c r="F943" s="2">
        <v>1</v>
      </c>
      <c r="G943" s="2">
        <v>2</v>
      </c>
      <c r="H943" s="2">
        <v>11</v>
      </c>
      <c r="I943" s="2">
        <f t="shared" si="28"/>
        <v>4</v>
      </c>
      <c r="J943" s="15">
        <v>2.89</v>
      </c>
      <c r="K943" s="2">
        <v>845</v>
      </c>
      <c r="L943">
        <f>SUMIFS('Wins by Year'!E:E,'Wins by Year'!A:A,Recruits!A943,'Wins by Year'!C:C,Recruits!D943)</f>
        <v>6</v>
      </c>
      <c r="M943" s="13">
        <f t="shared" si="29"/>
        <v>2.77</v>
      </c>
    </row>
    <row r="944" spans="1:13" ht="31.5" thickTop="1" thickBot="1">
      <c r="A944">
        <v>2007</v>
      </c>
      <c r="B944" s="2">
        <v>43</v>
      </c>
      <c r="C944" s="3"/>
      <c r="D944" s="4" t="s">
        <v>18</v>
      </c>
      <c r="E944" s="2">
        <v>23</v>
      </c>
      <c r="F944" s="2">
        <v>0</v>
      </c>
      <c r="G944" s="2">
        <v>3</v>
      </c>
      <c r="H944" s="2">
        <v>12</v>
      </c>
      <c r="I944" s="2">
        <f t="shared" si="28"/>
        <v>8</v>
      </c>
      <c r="J944" s="15">
        <v>2.7</v>
      </c>
      <c r="K944" s="2">
        <v>808</v>
      </c>
      <c r="L944">
        <f>SUMIFS('Wins by Year'!E:E,'Wins by Year'!A:A,Recruits!A944,'Wins by Year'!C:C,Recruits!D944)</f>
        <v>7</v>
      </c>
      <c r="M944" s="13">
        <f t="shared" si="29"/>
        <v>2.6433333333333331</v>
      </c>
    </row>
    <row r="945" spans="1:13" ht="16.5" thickTop="1" thickBot="1">
      <c r="A945">
        <v>2007</v>
      </c>
      <c r="B945" s="2">
        <v>44</v>
      </c>
      <c r="C945" s="3"/>
      <c r="D945" s="4" t="s">
        <v>17</v>
      </c>
      <c r="E945" s="2">
        <v>18</v>
      </c>
      <c r="F945" s="2">
        <v>0</v>
      </c>
      <c r="G945" s="2">
        <v>4</v>
      </c>
      <c r="H945" s="2">
        <v>10</v>
      </c>
      <c r="I945" s="2">
        <f t="shared" si="28"/>
        <v>4</v>
      </c>
      <c r="J945" s="15">
        <v>2.89</v>
      </c>
      <c r="K945" s="2">
        <v>795</v>
      </c>
      <c r="L945">
        <f>SUMIFS('Wins by Year'!E:E,'Wins by Year'!A:A,Recruits!A945,'Wins by Year'!C:C,Recruits!D945)</f>
        <v>7</v>
      </c>
      <c r="M945" s="13">
        <f t="shared" si="29"/>
        <v>3.043333333333333</v>
      </c>
    </row>
    <row r="946" spans="1:13" ht="16.5" thickTop="1" thickBot="1">
      <c r="A946">
        <v>2007</v>
      </c>
      <c r="B946" s="2">
        <v>45</v>
      </c>
      <c r="C946" s="3"/>
      <c r="D946" s="4" t="s">
        <v>45</v>
      </c>
      <c r="E946" s="2">
        <v>19</v>
      </c>
      <c r="F946" s="2">
        <v>0</v>
      </c>
      <c r="G946" s="2">
        <v>4</v>
      </c>
      <c r="H946" s="2">
        <v>9</v>
      </c>
      <c r="I946" s="2">
        <f t="shared" si="28"/>
        <v>6</v>
      </c>
      <c r="J946" s="15">
        <v>2.58</v>
      </c>
      <c r="K946" s="2">
        <v>792</v>
      </c>
      <c r="L946">
        <f>SUMIFS('Wins by Year'!E:E,'Wins by Year'!A:A,Recruits!A946,'Wins by Year'!C:C,Recruits!D946)</f>
        <v>5</v>
      </c>
      <c r="M946" s="13">
        <f t="shared" si="29"/>
        <v>3.043333333333333</v>
      </c>
    </row>
    <row r="947" spans="1:13" ht="16.5" thickTop="1" thickBot="1">
      <c r="A947">
        <v>2007</v>
      </c>
      <c r="B947" s="2">
        <v>46</v>
      </c>
      <c r="C947" s="3"/>
      <c r="D947" s="4" t="s">
        <v>30</v>
      </c>
      <c r="E947" s="2">
        <v>24</v>
      </c>
      <c r="F947" s="2">
        <v>0</v>
      </c>
      <c r="G947" s="2">
        <v>2</v>
      </c>
      <c r="H947" s="2">
        <v>13</v>
      </c>
      <c r="I947" s="2">
        <f t="shared" si="28"/>
        <v>9</v>
      </c>
      <c r="J947" s="15">
        <v>2.63</v>
      </c>
      <c r="K947" s="2">
        <v>783</v>
      </c>
      <c r="L947">
        <f>SUMIFS('Wins by Year'!E:E,'Wins by Year'!A:A,Recruits!A947,'Wins by Year'!C:C,Recruits!D947)</f>
        <v>10</v>
      </c>
      <c r="M947" s="13">
        <f t="shared" si="29"/>
        <v>2.84</v>
      </c>
    </row>
    <row r="948" spans="1:13" ht="31.5" thickTop="1" thickBot="1">
      <c r="A948">
        <v>2007</v>
      </c>
      <c r="B948" s="2">
        <v>47</v>
      </c>
      <c r="C948" s="3"/>
      <c r="D948" s="4" t="s">
        <v>82</v>
      </c>
      <c r="E948" s="2">
        <v>18</v>
      </c>
      <c r="F948" s="2">
        <v>0</v>
      </c>
      <c r="G948" s="2">
        <v>2</v>
      </c>
      <c r="H948" s="2">
        <v>11</v>
      </c>
      <c r="I948" s="2">
        <f t="shared" si="28"/>
        <v>5</v>
      </c>
      <c r="J948" s="15">
        <v>2.83</v>
      </c>
      <c r="K948" s="2">
        <v>756</v>
      </c>
      <c r="L948">
        <f>SUMIFS('Wins by Year'!E:E,'Wins by Year'!A:A,Recruits!A948,'Wins by Year'!C:C,Recruits!D948)</f>
        <v>11</v>
      </c>
      <c r="M948" s="13">
        <f t="shared" si="29"/>
        <v>2.83</v>
      </c>
    </row>
    <row r="949" spans="1:13" ht="16.5" thickTop="1" thickBot="1">
      <c r="A949">
        <v>2007</v>
      </c>
      <c r="B949" s="2">
        <v>48</v>
      </c>
      <c r="C949" s="3"/>
      <c r="D949" s="4" t="s">
        <v>40</v>
      </c>
      <c r="E949" s="2">
        <v>34</v>
      </c>
      <c r="F949" s="2">
        <v>0</v>
      </c>
      <c r="G949" s="2">
        <v>2</v>
      </c>
      <c r="H949" s="2">
        <v>16</v>
      </c>
      <c r="I949" s="2">
        <f t="shared" si="28"/>
        <v>16</v>
      </c>
      <c r="J949" s="15">
        <v>2.59</v>
      </c>
      <c r="K949" s="2">
        <v>690</v>
      </c>
      <c r="L949">
        <f>SUMIFS('Wins by Year'!E:E,'Wins by Year'!A:A,Recruits!A949,'Wins by Year'!C:C,Recruits!D949)</f>
        <v>9</v>
      </c>
      <c r="M949" s="13">
        <f t="shared" si="29"/>
        <v>2.3166666666666664</v>
      </c>
    </row>
    <row r="950" spans="1:13" ht="16.5" thickTop="1" thickBot="1">
      <c r="A950">
        <v>2007</v>
      </c>
      <c r="B950" s="2">
        <v>49</v>
      </c>
      <c r="C950" s="3"/>
      <c r="D950" s="4" t="s">
        <v>59</v>
      </c>
      <c r="E950" s="2">
        <v>27</v>
      </c>
      <c r="F950" s="2">
        <v>0</v>
      </c>
      <c r="G950" s="2">
        <v>1</v>
      </c>
      <c r="H950" s="2">
        <v>13</v>
      </c>
      <c r="I950" s="2">
        <f t="shared" si="28"/>
        <v>13</v>
      </c>
      <c r="J950" s="15">
        <v>2.56</v>
      </c>
      <c r="K950" s="2">
        <v>679</v>
      </c>
      <c r="L950">
        <f>SUMIFS('Wins by Year'!E:E,'Wins by Year'!A:A,Recruits!A950,'Wins by Year'!C:C,Recruits!D950)</f>
        <v>2</v>
      </c>
      <c r="M950" s="13">
        <f t="shared" si="29"/>
        <v>2.4500000000000002</v>
      </c>
    </row>
    <row r="951" spans="1:13" ht="46.5" thickTop="1" thickBot="1">
      <c r="A951">
        <v>2007</v>
      </c>
      <c r="B951" s="2">
        <v>50</v>
      </c>
      <c r="C951" s="3"/>
      <c r="D951" s="4" t="s">
        <v>44</v>
      </c>
      <c r="E951" s="2">
        <v>25</v>
      </c>
      <c r="F951" s="2">
        <v>0</v>
      </c>
      <c r="G951" s="2">
        <v>2</v>
      </c>
      <c r="H951" s="2">
        <v>12</v>
      </c>
      <c r="I951" s="2">
        <f t="shared" si="28"/>
        <v>11</v>
      </c>
      <c r="J951" s="15">
        <v>2.64</v>
      </c>
      <c r="K951" s="2">
        <v>565</v>
      </c>
      <c r="L951">
        <f>SUMIFS('Wins by Year'!E:E,'Wins by Year'!A:A,Recruits!A951,'Wins by Year'!C:C,Recruits!D951)</f>
        <v>5</v>
      </c>
      <c r="M951" s="13">
        <f t="shared" si="29"/>
        <v>2.65</v>
      </c>
    </row>
    <row r="952" spans="1:13" ht="16.5" thickTop="1" thickBot="1">
      <c r="A952">
        <v>2007</v>
      </c>
      <c r="B952" s="2">
        <v>51</v>
      </c>
      <c r="C952" s="3"/>
      <c r="D952" s="4" t="s">
        <v>85</v>
      </c>
      <c r="E952" s="2">
        <v>23</v>
      </c>
      <c r="F952" s="2">
        <v>0</v>
      </c>
      <c r="G952" s="2">
        <v>1</v>
      </c>
      <c r="H952" s="2">
        <v>13</v>
      </c>
      <c r="I952" s="2">
        <f t="shared" si="28"/>
        <v>9</v>
      </c>
      <c r="J952" s="15">
        <v>2.57</v>
      </c>
      <c r="K952" s="2">
        <v>491</v>
      </c>
      <c r="L952">
        <f>SUMIFS('Wins by Year'!E:E,'Wins by Year'!A:A,Recruits!A952,'Wins by Year'!C:C,Recruits!D952)</f>
        <v>12</v>
      </c>
      <c r="M952" s="13">
        <f t="shared" si="29"/>
        <v>2.6666666666666665</v>
      </c>
    </row>
    <row r="953" spans="1:13" ht="16.5" thickTop="1" thickBot="1">
      <c r="A953">
        <v>2007</v>
      </c>
      <c r="B953" s="2">
        <v>52</v>
      </c>
      <c r="C953" s="3"/>
      <c r="D953" s="4" t="s">
        <v>19</v>
      </c>
      <c r="E953" s="2">
        <v>19</v>
      </c>
      <c r="F953" s="2">
        <v>0</v>
      </c>
      <c r="G953" s="2">
        <v>1</v>
      </c>
      <c r="H953" s="2">
        <v>10</v>
      </c>
      <c r="I953" s="2">
        <f t="shared" si="28"/>
        <v>8</v>
      </c>
      <c r="J953" s="15">
        <v>2.63</v>
      </c>
      <c r="K953" s="2">
        <v>480</v>
      </c>
      <c r="L953">
        <f>SUMIFS('Wins by Year'!E:E,'Wins by Year'!A:A,Recruits!A953,'Wins by Year'!C:C,Recruits!D953)</f>
        <v>4</v>
      </c>
      <c r="M953" s="13">
        <f t="shared" si="29"/>
        <v>2.65</v>
      </c>
    </row>
    <row r="954" spans="1:13" ht="16.5" thickTop="1" thickBot="1">
      <c r="A954">
        <v>2007</v>
      </c>
      <c r="B954" s="2">
        <v>53</v>
      </c>
      <c r="C954" s="3"/>
      <c r="D954" s="4" t="s">
        <v>47</v>
      </c>
      <c r="E954" s="2">
        <v>26</v>
      </c>
      <c r="F954" s="2">
        <v>0</v>
      </c>
      <c r="G954" s="2">
        <v>1</v>
      </c>
      <c r="H954" s="2">
        <v>17</v>
      </c>
      <c r="I954" s="2">
        <f t="shared" si="28"/>
        <v>8</v>
      </c>
      <c r="J954" s="15">
        <v>2.73</v>
      </c>
      <c r="K954" s="2">
        <v>469</v>
      </c>
      <c r="L954">
        <f>SUMIFS('Wins by Year'!E:E,'Wins by Year'!A:A,Recruits!A954,'Wins by Year'!C:C,Recruits!D954)</f>
        <v>9</v>
      </c>
      <c r="M954" s="13">
        <f t="shared" si="29"/>
        <v>2.76</v>
      </c>
    </row>
    <row r="955" spans="1:13" ht="31.5" thickTop="1" thickBot="1">
      <c r="A955">
        <v>2007</v>
      </c>
      <c r="B955" s="2">
        <v>54</v>
      </c>
      <c r="C955" s="3"/>
      <c r="D955" s="4" t="s">
        <v>49</v>
      </c>
      <c r="E955" s="2">
        <v>19</v>
      </c>
      <c r="F955" s="2">
        <v>0</v>
      </c>
      <c r="G955" s="2">
        <v>0</v>
      </c>
      <c r="H955" s="2">
        <v>14</v>
      </c>
      <c r="I955" s="2">
        <f t="shared" si="28"/>
        <v>5</v>
      </c>
      <c r="J955" s="15">
        <v>2.74</v>
      </c>
      <c r="K955" s="2">
        <v>459</v>
      </c>
      <c r="L955">
        <f>SUMIFS('Wins by Year'!E:E,'Wins by Year'!A:A,Recruits!A955,'Wins by Year'!C:C,Recruits!D955)</f>
        <v>6</v>
      </c>
      <c r="M955" s="13">
        <f t="shared" si="29"/>
        <v>2.4933333333333336</v>
      </c>
    </row>
    <row r="956" spans="1:13" ht="16.5" thickTop="1" thickBot="1">
      <c r="A956">
        <v>2007</v>
      </c>
      <c r="B956" s="2">
        <v>55</v>
      </c>
      <c r="C956" s="3"/>
      <c r="D956" s="4" t="s">
        <v>29</v>
      </c>
      <c r="E956" s="2">
        <v>29</v>
      </c>
      <c r="F956" s="2">
        <v>0</v>
      </c>
      <c r="G956" s="2">
        <v>1</v>
      </c>
      <c r="H956" s="2">
        <v>9</v>
      </c>
      <c r="I956" s="2">
        <f t="shared" si="28"/>
        <v>19</v>
      </c>
      <c r="J956" s="15">
        <v>2.31</v>
      </c>
      <c r="K956" s="2">
        <v>452</v>
      </c>
      <c r="L956">
        <f>SUMIFS('Wins by Year'!E:E,'Wins by Year'!A:A,Recruits!A956,'Wins by Year'!C:C,Recruits!D956)</f>
        <v>8</v>
      </c>
      <c r="M956" s="13">
        <f t="shared" si="29"/>
        <v>2.3266666666666667</v>
      </c>
    </row>
    <row r="957" spans="1:13" ht="31.5" thickTop="1" thickBot="1">
      <c r="A957">
        <v>2007</v>
      </c>
      <c r="B957" s="2">
        <v>56</v>
      </c>
      <c r="C957" s="3"/>
      <c r="D957" s="4" t="s">
        <v>80</v>
      </c>
      <c r="E957" s="2">
        <v>32</v>
      </c>
      <c r="F957" s="2">
        <v>0</v>
      </c>
      <c r="G957" s="2">
        <v>1</v>
      </c>
      <c r="H957" s="2">
        <v>7</v>
      </c>
      <c r="I957" s="2">
        <f t="shared" si="28"/>
        <v>24</v>
      </c>
      <c r="J957" s="15">
        <v>2.16</v>
      </c>
      <c r="K957" s="2">
        <v>439</v>
      </c>
      <c r="L957">
        <f>SUMIFS('Wins by Year'!E:E,'Wins by Year'!A:A,Recruits!A957,'Wins by Year'!C:C,Recruits!D957)</f>
        <v>7</v>
      </c>
      <c r="M957" s="13">
        <f t="shared" si="29"/>
        <v>2.2333333333333329</v>
      </c>
    </row>
    <row r="958" spans="1:13" ht="16.5" thickTop="1" thickBot="1">
      <c r="A958">
        <v>2007</v>
      </c>
      <c r="B958" s="2">
        <v>57</v>
      </c>
      <c r="C958" s="3"/>
      <c r="D958" s="2" t="s">
        <v>95</v>
      </c>
      <c r="E958" s="2">
        <v>29</v>
      </c>
      <c r="F958" s="2">
        <v>0</v>
      </c>
      <c r="G958" s="2">
        <v>0</v>
      </c>
      <c r="H958" s="2">
        <v>0</v>
      </c>
      <c r="I958" s="2">
        <f t="shared" si="28"/>
        <v>29</v>
      </c>
      <c r="J958" s="15">
        <v>1.72</v>
      </c>
      <c r="K958" s="2">
        <v>427</v>
      </c>
      <c r="L958">
        <f>SUMIFS('Wins by Year'!E:E,'Wins by Year'!A:A,Recruits!A958,'Wins by Year'!C:C,Recruits!D958)</f>
        <v>9</v>
      </c>
      <c r="M958" s="13">
        <f t="shared" si="29"/>
        <v>1.5933333333333335</v>
      </c>
    </row>
    <row r="959" spans="1:13" ht="31.5" thickTop="1" thickBot="1">
      <c r="A959">
        <v>2007</v>
      </c>
      <c r="B959" s="2">
        <v>57</v>
      </c>
      <c r="C959" s="3"/>
      <c r="D959" s="4" t="s">
        <v>50</v>
      </c>
      <c r="E959" s="2">
        <v>27</v>
      </c>
      <c r="F959" s="2">
        <v>0</v>
      </c>
      <c r="G959" s="2">
        <v>1</v>
      </c>
      <c r="H959" s="2">
        <v>10</v>
      </c>
      <c r="I959" s="2">
        <f t="shared" si="28"/>
        <v>16</v>
      </c>
      <c r="J959" s="15">
        <v>2.37</v>
      </c>
      <c r="K959" s="2">
        <v>427</v>
      </c>
      <c r="L959">
        <f>SUMIFS('Wins by Year'!E:E,'Wins by Year'!A:A,Recruits!A959,'Wins by Year'!C:C,Recruits!D959)</f>
        <v>11</v>
      </c>
      <c r="M959" s="13">
        <f t="shared" si="29"/>
        <v>2.2900000000000005</v>
      </c>
    </row>
    <row r="960" spans="1:13" ht="16.5" thickTop="1" thickBot="1">
      <c r="A960">
        <v>2007</v>
      </c>
      <c r="B960" s="2">
        <v>59</v>
      </c>
      <c r="C960" s="3"/>
      <c r="D960" s="4" t="s">
        <v>51</v>
      </c>
      <c r="E960" s="2">
        <v>24</v>
      </c>
      <c r="F960" s="2">
        <v>0</v>
      </c>
      <c r="G960" s="2">
        <v>1</v>
      </c>
      <c r="H960" s="2">
        <v>9</v>
      </c>
      <c r="I960" s="2">
        <f t="shared" si="28"/>
        <v>14</v>
      </c>
      <c r="J960" s="15">
        <v>2.46</v>
      </c>
      <c r="K960" s="2">
        <v>406</v>
      </c>
      <c r="L960">
        <f>SUMIFS('Wins by Year'!E:E,'Wins by Year'!A:A,Recruits!A960,'Wins by Year'!C:C,Recruits!D960)</f>
        <v>1</v>
      </c>
      <c r="M960" s="13">
        <f t="shared" si="29"/>
        <v>2.4299999999999997</v>
      </c>
    </row>
    <row r="961" spans="1:13" ht="16.5" thickTop="1" thickBot="1">
      <c r="A961">
        <v>2007</v>
      </c>
      <c r="B961" s="2">
        <v>60</v>
      </c>
      <c r="C961" s="3"/>
      <c r="D961" s="4" t="s">
        <v>73</v>
      </c>
      <c r="E961" s="2">
        <v>27</v>
      </c>
      <c r="F961" s="2">
        <v>1</v>
      </c>
      <c r="G961" s="2">
        <v>0</v>
      </c>
      <c r="H961" s="2">
        <v>10</v>
      </c>
      <c r="I961" s="2">
        <f t="shared" si="28"/>
        <v>16</v>
      </c>
      <c r="J961" s="15">
        <v>2.48</v>
      </c>
      <c r="K961" s="2">
        <v>381</v>
      </c>
      <c r="L961">
        <f>SUMIFS('Wins by Year'!E:E,'Wins by Year'!A:A,Recruits!A961,'Wins by Year'!C:C,Recruits!D961)</f>
        <v>9</v>
      </c>
      <c r="M961" s="13">
        <f t="shared" si="29"/>
        <v>2.4300000000000002</v>
      </c>
    </row>
    <row r="962" spans="1:13" ht="16.5" thickTop="1" thickBot="1">
      <c r="A962">
        <v>2007</v>
      </c>
      <c r="B962" s="2">
        <v>61</v>
      </c>
      <c r="C962" s="3"/>
      <c r="D962" s="4" t="s">
        <v>74</v>
      </c>
      <c r="E962" s="2">
        <v>19</v>
      </c>
      <c r="F962" s="2">
        <v>0</v>
      </c>
      <c r="G962" s="2">
        <v>1</v>
      </c>
      <c r="H962" s="2">
        <v>11</v>
      </c>
      <c r="I962" s="2">
        <f t="shared" si="28"/>
        <v>7</v>
      </c>
      <c r="J962" s="15">
        <v>2.68</v>
      </c>
      <c r="K962" s="2">
        <v>371</v>
      </c>
      <c r="L962">
        <f>SUMIFS('Wins by Year'!E:E,'Wins by Year'!A:A,Recruits!A962,'Wins by Year'!C:C,Recruits!D962)</f>
        <v>8</v>
      </c>
      <c r="M962" s="13">
        <f t="shared" si="29"/>
        <v>2.66</v>
      </c>
    </row>
    <row r="963" spans="1:13" ht="16.5" thickTop="1" thickBot="1">
      <c r="A963">
        <v>2007</v>
      </c>
      <c r="B963" s="2">
        <v>62</v>
      </c>
      <c r="C963" s="3"/>
      <c r="D963" s="4" t="s">
        <v>53</v>
      </c>
      <c r="E963" s="2">
        <v>25</v>
      </c>
      <c r="F963" s="2">
        <v>0</v>
      </c>
      <c r="G963" s="2">
        <v>1</v>
      </c>
      <c r="H963" s="2">
        <v>9</v>
      </c>
      <c r="I963" s="2">
        <f t="shared" ref="I963:I1026" si="30">E963-F963-G963-H963</f>
        <v>15</v>
      </c>
      <c r="J963" s="15">
        <v>2.44</v>
      </c>
      <c r="K963" s="2">
        <v>343</v>
      </c>
      <c r="L963">
        <f>SUMIFS('Wins by Year'!E:E,'Wins by Year'!A:A,Recruits!A963,'Wins by Year'!C:C,Recruits!D963)</f>
        <v>3</v>
      </c>
      <c r="M963" s="13">
        <f t="shared" ref="M963:M1026" si="31">(SUMIFS(J:J,A:A,A963,D:D,D963)+SUMIFS(J:J,A:A,(A963-1),D:D,D963)+SUMIFS(J:J,A:A,(A963-2),D:D,D963))/3</f>
        <v>2.4866666666666664</v>
      </c>
    </row>
    <row r="964" spans="1:13" ht="16.5" thickTop="1" thickBot="1">
      <c r="A964">
        <v>2007</v>
      </c>
      <c r="B964" s="2">
        <v>63</v>
      </c>
      <c r="C964" s="3"/>
      <c r="D964" s="4" t="s">
        <v>55</v>
      </c>
      <c r="E964" s="2">
        <v>29</v>
      </c>
      <c r="F964" s="2">
        <v>0</v>
      </c>
      <c r="G964" s="2">
        <v>1</v>
      </c>
      <c r="H964" s="2">
        <v>7</v>
      </c>
      <c r="I964" s="2">
        <f t="shared" si="30"/>
        <v>21</v>
      </c>
      <c r="J964" s="15">
        <v>2.31</v>
      </c>
      <c r="K964" s="2">
        <v>298</v>
      </c>
      <c r="L964">
        <f>SUMIFS('Wins by Year'!E:E,'Wins by Year'!A:A,Recruits!A964,'Wins by Year'!C:C,Recruits!D964)</f>
        <v>10</v>
      </c>
      <c r="M964" s="13">
        <f t="shared" si="31"/>
        <v>2.2533333333333334</v>
      </c>
    </row>
    <row r="965" spans="1:13" ht="31.5" thickTop="1" thickBot="1">
      <c r="A965">
        <v>2007</v>
      </c>
      <c r="B965" s="2">
        <v>64</v>
      </c>
      <c r="C965" s="3"/>
      <c r="D965" s="4" t="s">
        <v>52</v>
      </c>
      <c r="E965" s="2">
        <v>27</v>
      </c>
      <c r="F965" s="2">
        <v>0</v>
      </c>
      <c r="G965" s="2">
        <v>1</v>
      </c>
      <c r="H965" s="2">
        <v>14</v>
      </c>
      <c r="I965" s="2">
        <f t="shared" si="30"/>
        <v>12</v>
      </c>
      <c r="J965" s="15">
        <v>2.44</v>
      </c>
      <c r="K965" s="2">
        <v>280</v>
      </c>
      <c r="L965">
        <f>SUMIFS('Wins by Year'!E:E,'Wins by Year'!A:A,Recruits!A965,'Wins by Year'!C:C,Recruits!D965)</f>
        <v>5</v>
      </c>
      <c r="M965" s="13">
        <f t="shared" si="31"/>
        <v>2.5133333333333332</v>
      </c>
    </row>
    <row r="966" spans="1:13" ht="16.5" thickTop="1" thickBot="1">
      <c r="A966">
        <v>2007</v>
      </c>
      <c r="B966" s="2">
        <v>65</v>
      </c>
      <c r="C966" s="3"/>
      <c r="D966" s="4" t="s">
        <v>123</v>
      </c>
      <c r="E966" s="2">
        <v>26</v>
      </c>
      <c r="F966" s="2">
        <v>0</v>
      </c>
      <c r="G966" s="2">
        <v>0</v>
      </c>
      <c r="H966" s="2">
        <v>2</v>
      </c>
      <c r="I966" s="2">
        <f t="shared" si="30"/>
        <v>24</v>
      </c>
      <c r="J966" s="15">
        <v>2</v>
      </c>
      <c r="K966" s="2">
        <v>279</v>
      </c>
      <c r="L966">
        <f>SUMIFS('Wins by Year'!E:E,'Wins by Year'!A:A,Recruits!A966,'Wins by Year'!C:C,Recruits!D966)</f>
        <v>9</v>
      </c>
      <c r="M966" s="13">
        <f t="shared" si="31"/>
        <v>1.3733333333333333</v>
      </c>
    </row>
    <row r="967" spans="1:13" ht="31.5" thickTop="1" thickBot="1">
      <c r="A967">
        <v>2007</v>
      </c>
      <c r="B967" s="2">
        <v>65</v>
      </c>
      <c r="C967" s="3"/>
      <c r="D967" s="4" t="s">
        <v>72</v>
      </c>
      <c r="E967" s="2">
        <v>22</v>
      </c>
      <c r="F967" s="2">
        <v>0</v>
      </c>
      <c r="G967" s="2">
        <v>0</v>
      </c>
      <c r="H967" s="2">
        <v>8</v>
      </c>
      <c r="I967" s="2">
        <f t="shared" si="30"/>
        <v>14</v>
      </c>
      <c r="J967" s="15">
        <v>2.27</v>
      </c>
      <c r="K967" s="2">
        <v>279</v>
      </c>
      <c r="L967">
        <f>SUMIFS('Wins by Year'!E:E,'Wins by Year'!A:A,Recruits!A967,'Wins by Year'!C:C,Recruits!D967)</f>
        <v>4</v>
      </c>
      <c r="M967" s="13">
        <f t="shared" si="31"/>
        <v>2.2833333333333332</v>
      </c>
    </row>
    <row r="968" spans="1:13" ht="16.5" thickTop="1" thickBot="1">
      <c r="A968">
        <v>2007</v>
      </c>
      <c r="B968" s="2">
        <v>67</v>
      </c>
      <c r="C968" s="3"/>
      <c r="D968" s="4" t="s">
        <v>56</v>
      </c>
      <c r="E968" s="2">
        <v>29</v>
      </c>
      <c r="F968" s="2">
        <v>0</v>
      </c>
      <c r="G968" s="2">
        <v>1</v>
      </c>
      <c r="H968" s="2">
        <v>12</v>
      </c>
      <c r="I968" s="2">
        <f t="shared" si="30"/>
        <v>16</v>
      </c>
      <c r="J968" s="15">
        <v>2.34</v>
      </c>
      <c r="K968" s="2">
        <v>274</v>
      </c>
      <c r="L968">
        <f>SUMIFS('Wins by Year'!E:E,'Wins by Year'!A:A,Recruits!A968,'Wins by Year'!C:C,Recruits!D968)</f>
        <v>3</v>
      </c>
      <c r="M968" s="13">
        <f t="shared" si="31"/>
        <v>2.2799999999999998</v>
      </c>
    </row>
    <row r="969" spans="1:13" ht="16.5" thickTop="1" thickBot="1">
      <c r="A969">
        <v>2007</v>
      </c>
      <c r="B969" s="2">
        <v>68</v>
      </c>
      <c r="C969" s="3"/>
      <c r="D969" s="4" t="s">
        <v>117</v>
      </c>
      <c r="E969" s="2">
        <v>29</v>
      </c>
      <c r="F969" s="2">
        <v>0</v>
      </c>
      <c r="G969" s="2">
        <v>1</v>
      </c>
      <c r="H969" s="2">
        <v>5</v>
      </c>
      <c r="I969" s="2">
        <f t="shared" si="30"/>
        <v>23</v>
      </c>
      <c r="J969" s="15">
        <v>2.2400000000000002</v>
      </c>
      <c r="K969" s="2">
        <v>272</v>
      </c>
      <c r="L969">
        <f>SUMIFS('Wins by Year'!E:E,'Wins by Year'!A:A,Recruits!A969,'Wins by Year'!C:C,Recruits!D969)</f>
        <v>9</v>
      </c>
      <c r="M969" s="13">
        <f t="shared" si="31"/>
        <v>2.2200000000000002</v>
      </c>
    </row>
    <row r="970" spans="1:13" ht="25.5" thickTop="1" thickBot="1">
      <c r="A970">
        <v>2007</v>
      </c>
      <c r="B970" s="2">
        <v>69</v>
      </c>
      <c r="C970" s="3"/>
      <c r="D970" s="2" t="s">
        <v>77</v>
      </c>
      <c r="E970" s="2">
        <v>9</v>
      </c>
      <c r="F970" s="2">
        <v>0</v>
      </c>
      <c r="G970" s="2">
        <v>0</v>
      </c>
      <c r="H970" s="2">
        <v>1</v>
      </c>
      <c r="I970" s="2">
        <f t="shared" si="30"/>
        <v>8</v>
      </c>
      <c r="J970" s="15">
        <v>1</v>
      </c>
      <c r="K970" s="2">
        <v>271</v>
      </c>
      <c r="L970">
        <f>SUMIFS('Wins by Year'!E:E,'Wins by Year'!A:A,Recruits!A970,'Wins by Year'!C:C,Recruits!D970)</f>
        <v>0</v>
      </c>
      <c r="M970" s="13">
        <f t="shared" si="31"/>
        <v>0.77666666666666673</v>
      </c>
    </row>
    <row r="971" spans="1:13" ht="16.5" thickTop="1" thickBot="1">
      <c r="A971">
        <v>2007</v>
      </c>
      <c r="B971" s="2">
        <v>69</v>
      </c>
      <c r="C971" s="3"/>
      <c r="D971" s="4" t="s">
        <v>67</v>
      </c>
      <c r="E971" s="2">
        <v>26</v>
      </c>
      <c r="F971" s="2">
        <v>0</v>
      </c>
      <c r="G971" s="2">
        <v>0</v>
      </c>
      <c r="H971" s="2">
        <v>8</v>
      </c>
      <c r="I971" s="2">
        <f t="shared" si="30"/>
        <v>18</v>
      </c>
      <c r="J971" s="15">
        <v>2.15</v>
      </c>
      <c r="K971" s="2">
        <v>271</v>
      </c>
      <c r="L971">
        <f>SUMIFS('Wins by Year'!E:E,'Wins by Year'!A:A,Recruits!A971,'Wins by Year'!C:C,Recruits!D971)</f>
        <v>3</v>
      </c>
      <c r="M971" s="13">
        <f t="shared" si="31"/>
        <v>2.1166666666666667</v>
      </c>
    </row>
    <row r="972" spans="1:13" ht="16.5" thickTop="1" thickBot="1">
      <c r="A972">
        <v>2007</v>
      </c>
      <c r="B972" s="2">
        <v>71</v>
      </c>
      <c r="C972" s="3"/>
      <c r="D972" s="4" t="s">
        <v>54</v>
      </c>
      <c r="E972" s="2">
        <v>14</v>
      </c>
      <c r="F972" s="2">
        <v>0</v>
      </c>
      <c r="G972" s="2">
        <v>1</v>
      </c>
      <c r="H972" s="2">
        <v>5</v>
      </c>
      <c r="I972" s="2">
        <f t="shared" si="30"/>
        <v>8</v>
      </c>
      <c r="J972" s="15">
        <v>2.5</v>
      </c>
      <c r="K972" s="2">
        <v>270</v>
      </c>
      <c r="L972">
        <f>SUMIFS('Wins by Year'!E:E,'Wins by Year'!A:A,Recruits!A972,'Wins by Year'!C:C,Recruits!D972)</f>
        <v>5</v>
      </c>
      <c r="M972" s="13">
        <f t="shared" si="31"/>
        <v>1.58</v>
      </c>
    </row>
    <row r="973" spans="1:13" ht="16.5" thickTop="1" thickBot="1">
      <c r="A973">
        <v>2007</v>
      </c>
      <c r="B973" s="2">
        <v>72</v>
      </c>
      <c r="C973" s="3"/>
      <c r="D973" s="4" t="s">
        <v>57</v>
      </c>
      <c r="E973" s="2">
        <v>30</v>
      </c>
      <c r="F973" s="2">
        <v>0</v>
      </c>
      <c r="G973" s="2">
        <v>0</v>
      </c>
      <c r="H973" s="2">
        <v>7</v>
      </c>
      <c r="I973" s="2">
        <f t="shared" si="30"/>
        <v>23</v>
      </c>
      <c r="J973" s="15">
        <v>2.23</v>
      </c>
      <c r="K973" s="2">
        <v>262</v>
      </c>
      <c r="L973">
        <f>SUMIFS('Wins by Year'!E:E,'Wins by Year'!A:A,Recruits!A973,'Wins by Year'!C:C,Recruits!D973)</f>
        <v>10</v>
      </c>
      <c r="M973" s="13">
        <f t="shared" si="31"/>
        <v>2.2799999999999998</v>
      </c>
    </row>
    <row r="974" spans="1:13" ht="16.5" thickTop="1" thickBot="1">
      <c r="A974">
        <v>2007</v>
      </c>
      <c r="B974" s="2">
        <v>73</v>
      </c>
      <c r="C974" s="3"/>
      <c r="D974" s="4" t="s">
        <v>98</v>
      </c>
      <c r="E974" s="2">
        <v>19</v>
      </c>
      <c r="F974" s="2">
        <v>0</v>
      </c>
      <c r="G974" s="2">
        <v>0</v>
      </c>
      <c r="H974" s="2">
        <v>6</v>
      </c>
      <c r="I974" s="2">
        <f t="shared" si="30"/>
        <v>13</v>
      </c>
      <c r="J974" s="15">
        <v>2.3199999999999998</v>
      </c>
      <c r="K974" s="2">
        <v>238</v>
      </c>
      <c r="L974">
        <f>SUMIFS('Wins by Year'!E:E,'Wins by Year'!A:A,Recruits!A974,'Wins by Year'!C:C,Recruits!D974)</f>
        <v>5</v>
      </c>
      <c r="M974" s="13">
        <f t="shared" si="31"/>
        <v>1.4833333333333332</v>
      </c>
    </row>
    <row r="975" spans="1:13" ht="16.5" thickTop="1" thickBot="1">
      <c r="A975">
        <v>2007</v>
      </c>
      <c r="B975" s="2">
        <v>74</v>
      </c>
      <c r="C975" s="3"/>
      <c r="D975" s="4" t="s">
        <v>81</v>
      </c>
      <c r="E975" s="2">
        <v>27</v>
      </c>
      <c r="F975" s="2">
        <v>0</v>
      </c>
      <c r="G975" s="2">
        <v>0</v>
      </c>
      <c r="H975" s="2">
        <v>5</v>
      </c>
      <c r="I975" s="2">
        <f t="shared" si="30"/>
        <v>22</v>
      </c>
      <c r="J975" s="15">
        <v>2.19</v>
      </c>
      <c r="K975" s="2">
        <v>211</v>
      </c>
      <c r="L975">
        <f>SUMIFS('Wins by Year'!E:E,'Wins by Year'!A:A,Recruits!A975,'Wins by Year'!C:C,Recruits!D975)</f>
        <v>8</v>
      </c>
      <c r="M975" s="13">
        <f t="shared" si="31"/>
        <v>2.14</v>
      </c>
    </row>
    <row r="976" spans="1:13" ht="16.5" thickTop="1" thickBot="1">
      <c r="A976">
        <v>2007</v>
      </c>
      <c r="B976" s="2">
        <v>75</v>
      </c>
      <c r="C976" s="3"/>
      <c r="D976" s="4" t="s">
        <v>34</v>
      </c>
      <c r="E976" s="2">
        <v>25</v>
      </c>
      <c r="F976" s="2">
        <v>0</v>
      </c>
      <c r="G976" s="2">
        <v>0</v>
      </c>
      <c r="H976" s="2">
        <v>8</v>
      </c>
      <c r="I976" s="2">
        <f t="shared" si="30"/>
        <v>17</v>
      </c>
      <c r="J976" s="15">
        <v>2.3199999999999998</v>
      </c>
      <c r="K976" s="2">
        <v>202</v>
      </c>
      <c r="L976">
        <f>SUMIFS('Wins by Year'!E:E,'Wins by Year'!A:A,Recruits!A976,'Wins by Year'!C:C,Recruits!D976)</f>
        <v>9</v>
      </c>
      <c r="M976" s="13">
        <f t="shared" si="31"/>
        <v>2.3466666666666662</v>
      </c>
    </row>
    <row r="977" spans="1:13" ht="16.5" thickTop="1" thickBot="1">
      <c r="A977">
        <v>2007</v>
      </c>
      <c r="B977" s="2">
        <v>76</v>
      </c>
      <c r="C977" s="3"/>
      <c r="D977" s="4" t="s">
        <v>99</v>
      </c>
      <c r="E977" s="2">
        <v>32</v>
      </c>
      <c r="F977" s="2">
        <v>0</v>
      </c>
      <c r="G977" s="2">
        <v>1</v>
      </c>
      <c r="H977" s="2">
        <v>5</v>
      </c>
      <c r="I977" s="2">
        <f t="shared" si="30"/>
        <v>26</v>
      </c>
      <c r="J977" s="15">
        <v>2.2200000000000002</v>
      </c>
      <c r="K977" s="2">
        <v>201</v>
      </c>
      <c r="L977">
        <f>SUMIFS('Wins by Year'!E:E,'Wins by Year'!A:A,Recruits!A977,'Wins by Year'!C:C,Recruits!D977)</f>
        <v>8</v>
      </c>
      <c r="M977" s="13">
        <f t="shared" si="31"/>
        <v>2.1433333333333331</v>
      </c>
    </row>
    <row r="978" spans="1:13" ht="16.5" thickTop="1" thickBot="1">
      <c r="A978">
        <v>2007</v>
      </c>
      <c r="B978" s="2">
        <v>77</v>
      </c>
      <c r="C978" s="3"/>
      <c r="D978" s="2" t="s">
        <v>128</v>
      </c>
      <c r="E978" s="2">
        <v>20</v>
      </c>
      <c r="F978" s="2">
        <v>0</v>
      </c>
      <c r="G978" s="2">
        <v>0</v>
      </c>
      <c r="H978" s="2">
        <v>8</v>
      </c>
      <c r="I978" s="2">
        <f t="shared" si="30"/>
        <v>12</v>
      </c>
      <c r="J978" s="15">
        <v>2.4</v>
      </c>
      <c r="K978" s="2">
        <v>197</v>
      </c>
      <c r="L978">
        <f>SUMIFS('Wins by Year'!E:E,'Wins by Year'!A:A,Recruits!A978,'Wins by Year'!C:C,Recruits!D978)</f>
        <v>12</v>
      </c>
      <c r="M978" s="13">
        <f t="shared" si="31"/>
        <v>2.2033333333333336</v>
      </c>
    </row>
    <row r="979" spans="1:13" ht="31.5" thickTop="1" thickBot="1">
      <c r="A979">
        <v>2007</v>
      </c>
      <c r="B979" s="2">
        <v>78</v>
      </c>
      <c r="C979" s="3"/>
      <c r="D979" s="4" t="s">
        <v>63</v>
      </c>
      <c r="E979" s="2">
        <v>24</v>
      </c>
      <c r="F979" s="2">
        <v>0</v>
      </c>
      <c r="G979" s="2">
        <v>0</v>
      </c>
      <c r="H979" s="2">
        <v>1</v>
      </c>
      <c r="I979" s="2">
        <f t="shared" si="30"/>
        <v>23</v>
      </c>
      <c r="J979" s="15">
        <v>2.04</v>
      </c>
      <c r="K979" s="2">
        <v>190</v>
      </c>
      <c r="L979">
        <f>SUMIFS('Wins by Year'!E:E,'Wins by Year'!A:A,Recruits!A979,'Wins by Year'!C:C,Recruits!D979)</f>
        <v>3</v>
      </c>
      <c r="M979" s="13">
        <f t="shared" si="31"/>
        <v>2.11</v>
      </c>
    </row>
    <row r="980" spans="1:13" ht="16.5" thickTop="1" thickBot="1">
      <c r="A980">
        <v>2007</v>
      </c>
      <c r="B980" s="2">
        <v>78</v>
      </c>
      <c r="C980" s="3"/>
      <c r="D980" s="4" t="s">
        <v>78</v>
      </c>
      <c r="E980" s="2">
        <v>26</v>
      </c>
      <c r="F980" s="2">
        <v>0</v>
      </c>
      <c r="G980" s="2">
        <v>0</v>
      </c>
      <c r="H980" s="2">
        <v>7</v>
      </c>
      <c r="I980" s="2">
        <f t="shared" si="30"/>
        <v>19</v>
      </c>
      <c r="J980" s="15">
        <v>2.27</v>
      </c>
      <c r="K980" s="2">
        <v>190</v>
      </c>
      <c r="L980">
        <f>SUMIFS('Wins by Year'!E:E,'Wins by Year'!A:A,Recruits!A980,'Wins by Year'!C:C,Recruits!D980)</f>
        <v>9</v>
      </c>
      <c r="M980" s="13">
        <f t="shared" si="31"/>
        <v>2.2866666666666666</v>
      </c>
    </row>
    <row r="981" spans="1:13" ht="16.5" thickTop="1" thickBot="1">
      <c r="A981">
        <v>2007</v>
      </c>
      <c r="B981" s="2">
        <v>80</v>
      </c>
      <c r="C981" s="3"/>
      <c r="D981" s="2" t="s">
        <v>135</v>
      </c>
      <c r="E981" s="2">
        <v>25</v>
      </c>
      <c r="F981" s="2">
        <v>0</v>
      </c>
      <c r="G981" s="2">
        <v>0</v>
      </c>
      <c r="H981" s="2">
        <v>7</v>
      </c>
      <c r="I981" s="2">
        <f t="shared" si="30"/>
        <v>18</v>
      </c>
      <c r="J981" s="15">
        <v>2.2799999999999998</v>
      </c>
      <c r="K981" s="2">
        <v>180</v>
      </c>
      <c r="L981">
        <f>SUMIFS('Wins by Year'!E:E,'Wins by Year'!A:A,Recruits!A981,'Wins by Year'!C:C,Recruits!D981)</f>
        <v>4</v>
      </c>
      <c r="M981" s="13">
        <f t="shared" si="31"/>
        <v>2.2199999999999998</v>
      </c>
    </row>
    <row r="982" spans="1:13" ht="16.5" thickTop="1" thickBot="1">
      <c r="A982">
        <v>2007</v>
      </c>
      <c r="B982" s="2">
        <v>80</v>
      </c>
      <c r="C982" s="3"/>
      <c r="D982" s="2" t="s">
        <v>90</v>
      </c>
      <c r="E982" s="2">
        <v>23</v>
      </c>
      <c r="F982" s="2">
        <v>0</v>
      </c>
      <c r="G982" s="2">
        <v>0</v>
      </c>
      <c r="H982" s="2">
        <v>0</v>
      </c>
      <c r="I982" s="2">
        <f t="shared" si="30"/>
        <v>23</v>
      </c>
      <c r="J982" s="15">
        <v>2</v>
      </c>
      <c r="K982" s="2">
        <v>180</v>
      </c>
      <c r="L982">
        <f>SUMIFS('Wins by Year'!E:E,'Wins by Year'!A:A,Recruits!A982,'Wins by Year'!C:C,Recruits!D982)</f>
        <v>2</v>
      </c>
      <c r="M982" s="13">
        <f t="shared" si="31"/>
        <v>1.3333333333333333</v>
      </c>
    </row>
    <row r="983" spans="1:13" ht="16.5" thickTop="1" thickBot="1">
      <c r="A983">
        <v>2007</v>
      </c>
      <c r="B983" s="2">
        <v>82</v>
      </c>
      <c r="C983" s="3"/>
      <c r="D983" s="4" t="s">
        <v>131</v>
      </c>
      <c r="E983" s="2">
        <v>26</v>
      </c>
      <c r="F983" s="2">
        <v>0</v>
      </c>
      <c r="G983" s="2">
        <v>0</v>
      </c>
      <c r="H983" s="2">
        <v>2</v>
      </c>
      <c r="I983" s="2">
        <f t="shared" si="30"/>
        <v>24</v>
      </c>
      <c r="J983" s="15">
        <v>2.08</v>
      </c>
      <c r="K983" s="2">
        <v>154</v>
      </c>
      <c r="L983">
        <f>SUMIFS('Wins by Year'!E:E,'Wins by Year'!A:A,Recruits!A983,'Wins by Year'!C:C,Recruits!D983)</f>
        <v>3</v>
      </c>
      <c r="M983" s="13">
        <f t="shared" si="31"/>
        <v>1.3866666666666667</v>
      </c>
    </row>
    <row r="984" spans="1:13" ht="16.5" thickTop="1" thickBot="1">
      <c r="A984">
        <v>2007</v>
      </c>
      <c r="B984" s="2">
        <v>82</v>
      </c>
      <c r="C984" s="3"/>
      <c r="D984" s="2" t="s">
        <v>84</v>
      </c>
      <c r="E984" s="2">
        <v>23</v>
      </c>
      <c r="F984" s="2">
        <v>0</v>
      </c>
      <c r="G984" s="2">
        <v>0</v>
      </c>
      <c r="H984" s="2">
        <v>4</v>
      </c>
      <c r="I984" s="2">
        <f t="shared" si="30"/>
        <v>19</v>
      </c>
      <c r="J984" s="15">
        <v>2.17</v>
      </c>
      <c r="K984" s="2">
        <v>154</v>
      </c>
      <c r="L984">
        <f>SUMIFS('Wins by Year'!E:E,'Wins by Year'!A:A,Recruits!A984,'Wins by Year'!C:C,Recruits!D984)</f>
        <v>6</v>
      </c>
      <c r="M984" s="13">
        <f t="shared" si="31"/>
        <v>0.72333333333333327</v>
      </c>
    </row>
    <row r="985" spans="1:13" ht="31.5" thickTop="1" thickBot="1">
      <c r="A985">
        <v>2007</v>
      </c>
      <c r="B985" s="2">
        <v>84</v>
      </c>
      <c r="C985" s="3"/>
      <c r="D985" s="4" t="s">
        <v>88</v>
      </c>
      <c r="E985" s="2">
        <v>28</v>
      </c>
      <c r="F985" s="2">
        <v>0</v>
      </c>
      <c r="G985" s="2">
        <v>0</v>
      </c>
      <c r="H985" s="2">
        <v>4</v>
      </c>
      <c r="I985" s="2">
        <f t="shared" si="30"/>
        <v>24</v>
      </c>
      <c r="J985" s="15">
        <v>2.0699999999999998</v>
      </c>
      <c r="K985" s="2">
        <v>143</v>
      </c>
      <c r="L985">
        <f>SUMIFS('Wins by Year'!E:E,'Wins by Year'!A:A,Recruits!A985,'Wins by Year'!C:C,Recruits!D985)</f>
        <v>5</v>
      </c>
      <c r="M985" s="13">
        <f t="shared" si="31"/>
        <v>2.0399999999999996</v>
      </c>
    </row>
    <row r="986" spans="1:13" ht="16.5" thickTop="1" thickBot="1">
      <c r="A986">
        <v>2007</v>
      </c>
      <c r="B986" s="2">
        <v>85</v>
      </c>
      <c r="C986" s="3"/>
      <c r="D986" s="4" t="s">
        <v>33</v>
      </c>
      <c r="E986" s="2">
        <v>21</v>
      </c>
      <c r="F986" s="2">
        <v>0</v>
      </c>
      <c r="G986" s="2">
        <v>0</v>
      </c>
      <c r="H986" s="2">
        <v>4</v>
      </c>
      <c r="I986" s="2">
        <f t="shared" si="30"/>
        <v>17</v>
      </c>
      <c r="J986" s="15">
        <v>2.19</v>
      </c>
      <c r="K986" s="2">
        <v>138</v>
      </c>
      <c r="L986">
        <f>SUMIFS('Wins by Year'!E:E,'Wins by Year'!A:A,Recruits!A986,'Wins by Year'!C:C,Recruits!D986)</f>
        <v>1</v>
      </c>
      <c r="M986" s="13">
        <f t="shared" si="31"/>
        <v>2.2766666666666668</v>
      </c>
    </row>
    <row r="987" spans="1:13" ht="16.5" thickTop="1" thickBot="1">
      <c r="A987">
        <v>2007</v>
      </c>
      <c r="B987" s="2">
        <v>86</v>
      </c>
      <c r="C987" s="3"/>
      <c r="D987" s="2" t="s">
        <v>125</v>
      </c>
      <c r="E987" s="2">
        <v>25</v>
      </c>
      <c r="F987" s="2">
        <v>0</v>
      </c>
      <c r="G987" s="2">
        <v>0</v>
      </c>
      <c r="H987" s="2">
        <v>2</v>
      </c>
      <c r="I987" s="2">
        <f t="shared" si="30"/>
        <v>23</v>
      </c>
      <c r="J987" s="15">
        <v>2.08</v>
      </c>
      <c r="K987" s="2">
        <v>131</v>
      </c>
      <c r="L987">
        <f>SUMIFS('Wins by Year'!E:E,'Wins by Year'!A:A,Recruits!A987,'Wins by Year'!C:C,Recruits!D987)</f>
        <v>7</v>
      </c>
      <c r="M987" s="13">
        <f t="shared" si="31"/>
        <v>1.4033333333333333</v>
      </c>
    </row>
    <row r="988" spans="1:13" ht="16.5" thickTop="1" thickBot="1">
      <c r="A988">
        <v>2007</v>
      </c>
      <c r="B988" s="2">
        <v>87</v>
      </c>
      <c r="C988" s="3"/>
      <c r="D988" s="4" t="s">
        <v>20</v>
      </c>
      <c r="E988" s="2">
        <v>24</v>
      </c>
      <c r="F988" s="2">
        <v>0</v>
      </c>
      <c r="G988" s="2">
        <v>1</v>
      </c>
      <c r="H988" s="2">
        <v>11</v>
      </c>
      <c r="I988" s="2">
        <f t="shared" si="30"/>
        <v>12</v>
      </c>
      <c r="J988" s="15">
        <v>2.54</v>
      </c>
      <c r="K988" s="2">
        <v>124</v>
      </c>
      <c r="L988">
        <f>SUMIFS('Wins by Year'!E:E,'Wins by Year'!A:A,Recruits!A988,'Wins by Year'!C:C,Recruits!D988)</f>
        <v>8</v>
      </c>
      <c r="M988" s="13">
        <f t="shared" si="31"/>
        <v>2.4933333333333332</v>
      </c>
    </row>
    <row r="989" spans="1:13" ht="31.5" thickTop="1" thickBot="1">
      <c r="A989">
        <v>2007</v>
      </c>
      <c r="B989" s="2">
        <v>88</v>
      </c>
      <c r="C989" s="3"/>
      <c r="D989" s="4" t="s">
        <v>119</v>
      </c>
      <c r="E989" s="2">
        <v>18</v>
      </c>
      <c r="F989" s="2">
        <v>0</v>
      </c>
      <c r="G989" s="2">
        <v>0</v>
      </c>
      <c r="H989" s="2">
        <v>2</v>
      </c>
      <c r="I989" s="2">
        <f t="shared" si="30"/>
        <v>16</v>
      </c>
      <c r="J989" s="15">
        <v>2.11</v>
      </c>
      <c r="K989" s="2">
        <v>120</v>
      </c>
      <c r="L989">
        <f>SUMIFS('Wins by Year'!E:E,'Wins by Year'!A:A,Recruits!A989,'Wins by Year'!C:C,Recruits!D989)</f>
        <v>1</v>
      </c>
      <c r="M989" s="13">
        <f t="shared" si="31"/>
        <v>0.70333333333333325</v>
      </c>
    </row>
    <row r="990" spans="1:13" ht="31.5" thickTop="1" thickBot="1">
      <c r="A990">
        <v>2007</v>
      </c>
      <c r="B990" s="2">
        <v>89</v>
      </c>
      <c r="C990" s="3"/>
      <c r="D990" s="4" t="s">
        <v>133</v>
      </c>
      <c r="E990" s="2">
        <v>21</v>
      </c>
      <c r="F990" s="2">
        <v>0</v>
      </c>
      <c r="G990" s="2">
        <v>0</v>
      </c>
      <c r="H990" s="2">
        <v>2</v>
      </c>
      <c r="I990" s="2">
        <f t="shared" si="30"/>
        <v>19</v>
      </c>
      <c r="J990" s="15">
        <v>2.1</v>
      </c>
      <c r="K990" s="2">
        <v>117</v>
      </c>
      <c r="L990">
        <f>SUMIFS('Wins by Year'!E:E,'Wins by Year'!A:A,Recruits!A990,'Wins by Year'!C:C,Recruits!D990)</f>
        <v>4</v>
      </c>
      <c r="M990" s="13">
        <f t="shared" si="31"/>
        <v>1.3666666666666665</v>
      </c>
    </row>
    <row r="991" spans="1:13" ht="31.5" thickTop="1" thickBot="1">
      <c r="A991">
        <v>2007</v>
      </c>
      <c r="B991" s="2">
        <v>90</v>
      </c>
      <c r="C991" s="3"/>
      <c r="D991" s="4" t="s">
        <v>65</v>
      </c>
      <c r="E991" s="2">
        <v>23</v>
      </c>
      <c r="F991" s="2">
        <v>0</v>
      </c>
      <c r="G991" s="2">
        <v>0</v>
      </c>
      <c r="H991" s="2">
        <v>1</v>
      </c>
      <c r="I991" s="2">
        <f t="shared" si="30"/>
        <v>22</v>
      </c>
      <c r="J991" s="15">
        <v>2.04</v>
      </c>
      <c r="K991" s="2">
        <v>113</v>
      </c>
      <c r="L991">
        <f>SUMIFS('Wins by Year'!E:E,'Wins by Year'!A:A,Recruits!A991,'Wins by Year'!C:C,Recruits!D991)</f>
        <v>5</v>
      </c>
      <c r="M991" s="13">
        <f t="shared" si="31"/>
        <v>1.3466666666666667</v>
      </c>
    </row>
    <row r="992" spans="1:13" ht="16.5" thickTop="1" thickBot="1">
      <c r="A992">
        <v>2007</v>
      </c>
      <c r="B992" s="2">
        <v>91</v>
      </c>
      <c r="C992" s="3"/>
      <c r="D992" s="4" t="s">
        <v>122</v>
      </c>
      <c r="E992" s="2">
        <v>20</v>
      </c>
      <c r="F992" s="2">
        <v>0</v>
      </c>
      <c r="G992" s="2">
        <v>0</v>
      </c>
      <c r="H992" s="2">
        <v>2</v>
      </c>
      <c r="I992" s="2">
        <f t="shared" si="30"/>
        <v>18</v>
      </c>
      <c r="J992" s="15">
        <v>2</v>
      </c>
      <c r="K992" s="2">
        <v>112</v>
      </c>
      <c r="L992">
        <f>SUMIFS('Wins by Year'!E:E,'Wins by Year'!A:A,Recruits!A992,'Wins by Year'!C:C,Recruits!D992)</f>
        <v>6</v>
      </c>
      <c r="M992" s="13">
        <f t="shared" si="31"/>
        <v>1.32</v>
      </c>
    </row>
    <row r="993" spans="1:13" ht="25.5" thickTop="1" thickBot="1">
      <c r="A993">
        <v>2007</v>
      </c>
      <c r="B993" s="2">
        <v>92</v>
      </c>
      <c r="C993" s="3"/>
      <c r="D993" s="2" t="s">
        <v>134</v>
      </c>
      <c r="E993" s="2">
        <v>25</v>
      </c>
      <c r="F993" s="2">
        <v>0</v>
      </c>
      <c r="G993" s="2">
        <v>0</v>
      </c>
      <c r="H993" s="2">
        <v>1</v>
      </c>
      <c r="I993" s="2">
        <f t="shared" si="30"/>
        <v>24</v>
      </c>
      <c r="J993" s="15">
        <v>2.04</v>
      </c>
      <c r="K993" s="2">
        <v>107</v>
      </c>
      <c r="L993">
        <f>SUMIFS('Wins by Year'!E:E,'Wins by Year'!A:A,Recruits!A993,'Wins by Year'!C:C,Recruits!D993)</f>
        <v>4</v>
      </c>
      <c r="M993" s="13">
        <f t="shared" si="31"/>
        <v>1.3466666666666667</v>
      </c>
    </row>
    <row r="994" spans="1:13" ht="16.5" thickTop="1" thickBot="1">
      <c r="A994">
        <v>2007</v>
      </c>
      <c r="B994" s="2">
        <v>93</v>
      </c>
      <c r="C994" s="3"/>
      <c r="D994" s="2" t="s">
        <v>130</v>
      </c>
      <c r="E994" s="2">
        <v>23</v>
      </c>
      <c r="F994" s="2">
        <v>0</v>
      </c>
      <c r="G994" s="2">
        <v>0</v>
      </c>
      <c r="H994" s="2">
        <v>0</v>
      </c>
      <c r="I994" s="2">
        <f t="shared" si="30"/>
        <v>23</v>
      </c>
      <c r="J994" s="15">
        <v>1.91</v>
      </c>
      <c r="K994" s="2">
        <v>96</v>
      </c>
      <c r="L994">
        <f>SUMIFS('Wins by Year'!E:E,'Wins by Year'!A:A,Recruits!A994,'Wins by Year'!C:C,Recruits!D994)</f>
        <v>6</v>
      </c>
      <c r="M994" s="13">
        <f t="shared" si="31"/>
        <v>1.2866666666666666</v>
      </c>
    </row>
    <row r="995" spans="1:13" ht="16.5" thickTop="1" thickBot="1">
      <c r="A995">
        <v>2007</v>
      </c>
      <c r="B995" s="2">
        <v>94</v>
      </c>
      <c r="C995" s="3"/>
      <c r="D995" s="4" t="s">
        <v>71</v>
      </c>
      <c r="E995" s="2">
        <v>22</v>
      </c>
      <c r="F995" s="2">
        <v>0</v>
      </c>
      <c r="G995" s="2">
        <v>0</v>
      </c>
      <c r="H995" s="2">
        <v>7</v>
      </c>
      <c r="I995" s="2">
        <f t="shared" si="30"/>
        <v>15</v>
      </c>
      <c r="J995" s="15">
        <v>2.3199999999999998</v>
      </c>
      <c r="K995" s="2">
        <v>95</v>
      </c>
      <c r="L995">
        <f>SUMIFS('Wins by Year'!E:E,'Wins by Year'!A:A,Recruits!A995,'Wins by Year'!C:C,Recruits!D995)</f>
        <v>2</v>
      </c>
      <c r="M995" s="13">
        <f t="shared" si="31"/>
        <v>2.2133333333333334</v>
      </c>
    </row>
    <row r="996" spans="1:13" ht="16.5" thickTop="1" thickBot="1">
      <c r="A996">
        <v>2007</v>
      </c>
      <c r="B996" s="2">
        <v>95</v>
      </c>
      <c r="C996" s="3"/>
      <c r="D996" s="2" t="s">
        <v>116</v>
      </c>
      <c r="E996" s="2">
        <v>20</v>
      </c>
      <c r="F996" s="2">
        <v>0</v>
      </c>
      <c r="G996" s="2">
        <v>0</v>
      </c>
      <c r="H996" s="2">
        <v>2</v>
      </c>
      <c r="I996" s="2">
        <f t="shared" si="30"/>
        <v>18</v>
      </c>
      <c r="J996" s="15">
        <v>2.1</v>
      </c>
      <c r="K996" s="2">
        <v>92</v>
      </c>
      <c r="L996">
        <f>SUMIFS('Wins by Year'!E:E,'Wins by Year'!A:A,Recruits!A996,'Wins by Year'!C:C,Recruits!D996)</f>
        <v>8</v>
      </c>
      <c r="M996" s="13">
        <f t="shared" si="31"/>
        <v>1.3533333333333335</v>
      </c>
    </row>
    <row r="997" spans="1:13" ht="31.5" thickTop="1" thickBot="1">
      <c r="A997">
        <v>2007</v>
      </c>
      <c r="B997" s="2">
        <v>95</v>
      </c>
      <c r="C997" s="3"/>
      <c r="D997" s="4" t="s">
        <v>127</v>
      </c>
      <c r="E997" s="2">
        <v>16</v>
      </c>
      <c r="F997" s="2">
        <v>0</v>
      </c>
      <c r="G997" s="2">
        <v>0</v>
      </c>
      <c r="H997" s="2">
        <v>1</v>
      </c>
      <c r="I997" s="2">
        <f t="shared" si="30"/>
        <v>15</v>
      </c>
      <c r="J997" s="15">
        <v>1.94</v>
      </c>
      <c r="K997" s="2">
        <v>92</v>
      </c>
      <c r="L997">
        <f>SUMIFS('Wins by Year'!E:E,'Wins by Year'!A:A,Recruits!A997,'Wins by Year'!C:C,Recruits!D997)</f>
        <v>8</v>
      </c>
      <c r="M997" s="13">
        <f t="shared" si="31"/>
        <v>0.64666666666666661</v>
      </c>
    </row>
    <row r="998" spans="1:13" ht="16.5" thickTop="1" thickBot="1">
      <c r="A998">
        <v>2007</v>
      </c>
      <c r="B998" s="2">
        <v>97</v>
      </c>
      <c r="C998" s="3"/>
      <c r="D998" s="4" t="s">
        <v>96</v>
      </c>
      <c r="E998" s="2">
        <v>22</v>
      </c>
      <c r="F998" s="2">
        <v>0</v>
      </c>
      <c r="G998" s="2">
        <v>0</v>
      </c>
      <c r="H998" s="2">
        <v>0</v>
      </c>
      <c r="I998" s="2">
        <f t="shared" si="30"/>
        <v>22</v>
      </c>
      <c r="J998" s="15">
        <v>1.64</v>
      </c>
      <c r="K998" s="2">
        <v>90</v>
      </c>
      <c r="L998">
        <f>SUMIFS('Wins by Year'!E:E,'Wins by Year'!A:A,Recruits!A998,'Wins by Year'!C:C,Recruits!D998)</f>
        <v>3</v>
      </c>
      <c r="M998" s="13">
        <f t="shared" si="31"/>
        <v>0.54666666666666663</v>
      </c>
    </row>
    <row r="999" spans="1:13" ht="16.5" thickTop="1" thickBot="1">
      <c r="A999">
        <v>2007</v>
      </c>
      <c r="B999" s="2">
        <v>97</v>
      </c>
      <c r="C999" s="3"/>
      <c r="D999" s="4" t="s">
        <v>68</v>
      </c>
      <c r="E999" s="2">
        <v>23</v>
      </c>
      <c r="F999" s="2">
        <v>0</v>
      </c>
      <c r="G999" s="2">
        <v>0</v>
      </c>
      <c r="H999" s="2">
        <v>6</v>
      </c>
      <c r="I999" s="2">
        <f t="shared" si="30"/>
        <v>17</v>
      </c>
      <c r="J999" s="15">
        <v>2.2599999999999998</v>
      </c>
      <c r="K999" s="2">
        <v>90</v>
      </c>
      <c r="L999">
        <f>SUMIFS('Wins by Year'!E:E,'Wins by Year'!A:A,Recruits!A999,'Wins by Year'!C:C,Recruits!D999)</f>
        <v>10</v>
      </c>
      <c r="M999" s="13">
        <f t="shared" si="31"/>
        <v>1.4033333333333333</v>
      </c>
    </row>
    <row r="1000" spans="1:13" ht="16.5" thickTop="1" thickBot="1">
      <c r="A1000">
        <v>2007</v>
      </c>
      <c r="B1000" s="2">
        <v>97</v>
      </c>
      <c r="C1000" s="3"/>
      <c r="D1000" s="4" t="s">
        <v>41</v>
      </c>
      <c r="E1000" s="2">
        <v>29</v>
      </c>
      <c r="F1000" s="2">
        <v>0</v>
      </c>
      <c r="G1000" s="2">
        <v>0</v>
      </c>
      <c r="H1000" s="2">
        <v>7</v>
      </c>
      <c r="I1000" s="2">
        <f t="shared" si="30"/>
        <v>22</v>
      </c>
      <c r="J1000" s="15">
        <v>2.17</v>
      </c>
      <c r="K1000" s="2">
        <v>90</v>
      </c>
      <c r="L1000">
        <f>SUMIFS('Wins by Year'!E:E,'Wins by Year'!A:A,Recruits!A1000,'Wins by Year'!C:C,Recruits!D1000)</f>
        <v>8</v>
      </c>
      <c r="M1000" s="13">
        <f t="shared" si="31"/>
        <v>2.0966666666666667</v>
      </c>
    </row>
    <row r="1001" spans="1:13" ht="31.5" thickTop="1" thickBot="1">
      <c r="A1001">
        <v>2007</v>
      </c>
      <c r="B1001" s="2">
        <v>97</v>
      </c>
      <c r="C1001" s="3"/>
      <c r="D1001" s="4" t="s">
        <v>89</v>
      </c>
      <c r="E1001" s="2">
        <v>22</v>
      </c>
      <c r="F1001" s="2">
        <v>0</v>
      </c>
      <c r="G1001" s="2">
        <v>0</v>
      </c>
      <c r="H1001" s="2">
        <v>6</v>
      </c>
      <c r="I1001" s="2">
        <f t="shared" si="30"/>
        <v>16</v>
      </c>
      <c r="J1001" s="15">
        <v>2.27</v>
      </c>
      <c r="K1001" s="2">
        <v>90</v>
      </c>
      <c r="L1001">
        <f>SUMIFS('Wins by Year'!E:E,'Wins by Year'!A:A,Recruits!A1001,'Wins by Year'!C:C,Recruits!D1001)</f>
        <v>5</v>
      </c>
      <c r="M1001" s="13">
        <f t="shared" si="31"/>
        <v>1.4333333333333333</v>
      </c>
    </row>
    <row r="1002" spans="1:13" ht="16.5" thickTop="1" thickBot="1">
      <c r="A1002">
        <v>2006</v>
      </c>
      <c r="B1002" s="2">
        <v>1</v>
      </c>
      <c r="C1002" s="3"/>
      <c r="D1002" s="4" t="s">
        <v>12</v>
      </c>
      <c r="E1002" s="2">
        <v>27</v>
      </c>
      <c r="F1002" s="2">
        <v>5</v>
      </c>
      <c r="G1002" s="2">
        <v>14</v>
      </c>
      <c r="H1002" s="2">
        <v>6</v>
      </c>
      <c r="I1002" s="2">
        <f t="shared" si="30"/>
        <v>2</v>
      </c>
      <c r="J1002" s="15">
        <v>3.67</v>
      </c>
      <c r="K1002" s="2">
        <v>3010</v>
      </c>
      <c r="L1002">
        <f>SUMIFS('Wins by Year'!E:E,'Wins by Year'!A:A,Recruits!A1002,'Wins by Year'!C:C,Recruits!D1002)</f>
        <v>11</v>
      </c>
      <c r="M1002" s="13">
        <f t="shared" si="31"/>
        <v>3.7999999999999994</v>
      </c>
    </row>
    <row r="1003" spans="1:13" ht="16.5" thickTop="1" thickBot="1">
      <c r="A1003">
        <v>2006</v>
      </c>
      <c r="B1003" s="2">
        <v>2</v>
      </c>
      <c r="C1003" s="3"/>
      <c r="D1003" s="4" t="s">
        <v>14</v>
      </c>
      <c r="E1003" s="2">
        <v>27</v>
      </c>
      <c r="F1003" s="2">
        <v>4</v>
      </c>
      <c r="G1003" s="2">
        <v>17</v>
      </c>
      <c r="H1003" s="2">
        <v>5</v>
      </c>
      <c r="I1003" s="2">
        <f t="shared" si="30"/>
        <v>1</v>
      </c>
      <c r="J1003" s="15">
        <v>3.89</v>
      </c>
      <c r="K1003" s="2">
        <v>2901</v>
      </c>
      <c r="L1003">
        <f>SUMIFS('Wins by Year'!E:E,'Wins by Year'!A:A,Recruits!A1003,'Wins by Year'!C:C,Recruits!D1003)</f>
        <v>13</v>
      </c>
      <c r="M1003" s="13">
        <f t="shared" si="31"/>
        <v>3.6</v>
      </c>
    </row>
    <row r="1004" spans="1:13" ht="16.5" thickTop="1" thickBot="1">
      <c r="A1004">
        <v>2006</v>
      </c>
      <c r="B1004" s="2">
        <v>3</v>
      </c>
      <c r="C1004" s="3"/>
      <c r="D1004" s="4" t="s">
        <v>2</v>
      </c>
      <c r="E1004" s="2">
        <v>31</v>
      </c>
      <c r="F1004" s="2">
        <v>2</v>
      </c>
      <c r="G1004" s="2">
        <v>18</v>
      </c>
      <c r="H1004" s="2">
        <v>10</v>
      </c>
      <c r="I1004" s="2">
        <f t="shared" si="30"/>
        <v>1</v>
      </c>
      <c r="J1004" s="15">
        <v>3.68</v>
      </c>
      <c r="K1004" s="2">
        <v>2703</v>
      </c>
      <c r="L1004">
        <f>SUMIFS('Wins by Year'!E:E,'Wins by Year'!A:A,Recruits!A1004,'Wins by Year'!C:C,Recruits!D1004)</f>
        <v>7</v>
      </c>
      <c r="M1004" s="13">
        <f t="shared" si="31"/>
        <v>3.65</v>
      </c>
    </row>
    <row r="1005" spans="1:13" ht="16.5" thickTop="1" thickBot="1">
      <c r="A1005">
        <v>2006</v>
      </c>
      <c r="B1005" s="2">
        <v>4</v>
      </c>
      <c r="C1005" s="3"/>
      <c r="D1005" s="4" t="s">
        <v>11</v>
      </c>
      <c r="E1005" s="2">
        <v>28</v>
      </c>
      <c r="F1005" s="2">
        <v>2</v>
      </c>
      <c r="G1005" s="2">
        <v>14</v>
      </c>
      <c r="H1005" s="2">
        <v>12</v>
      </c>
      <c r="I1005" s="2">
        <f t="shared" si="30"/>
        <v>0</v>
      </c>
      <c r="J1005" s="15">
        <v>3.64</v>
      </c>
      <c r="K1005" s="2">
        <v>2436</v>
      </c>
      <c r="L1005">
        <f>SUMIFS('Wins by Year'!E:E,'Wins by Year'!A:A,Recruits!A1005,'Wins by Year'!C:C,Recruits!D1005)</f>
        <v>9</v>
      </c>
      <c r="M1005" s="13">
        <f t="shared" si="31"/>
        <v>3.5933333333333337</v>
      </c>
    </row>
    <row r="1006" spans="1:13" ht="31.5" thickTop="1" thickBot="1">
      <c r="A1006">
        <v>2006</v>
      </c>
      <c r="B1006" s="2">
        <v>5</v>
      </c>
      <c r="C1006" s="3"/>
      <c r="D1006" s="4" t="s">
        <v>75</v>
      </c>
      <c r="E1006" s="2">
        <v>16</v>
      </c>
      <c r="F1006" s="2">
        <v>0</v>
      </c>
      <c r="G1006" s="2">
        <v>0</v>
      </c>
      <c r="H1006" s="2">
        <v>2</v>
      </c>
      <c r="I1006" s="2">
        <f t="shared" si="30"/>
        <v>14</v>
      </c>
      <c r="J1006" s="15">
        <v>2.13</v>
      </c>
      <c r="K1006" s="2">
        <v>2283</v>
      </c>
      <c r="L1006">
        <f>SUMIFS('Wins by Year'!E:E,'Wins by Year'!A:A,Recruits!A1006,'Wins by Year'!C:C,Recruits!D1006)</f>
        <v>6</v>
      </c>
      <c r="M1006" s="13">
        <f t="shared" si="31"/>
        <v>2.1366666666666663</v>
      </c>
    </row>
    <row r="1007" spans="1:13" ht="16.5" thickTop="1" thickBot="1">
      <c r="A1007">
        <v>2006</v>
      </c>
      <c r="B1007" s="2">
        <v>5</v>
      </c>
      <c r="C1007" s="3"/>
      <c r="D1007" s="4" t="s">
        <v>7</v>
      </c>
      <c r="E1007" s="2">
        <v>25</v>
      </c>
      <c r="F1007" s="2">
        <v>2</v>
      </c>
      <c r="G1007" s="2">
        <v>11</v>
      </c>
      <c r="H1007" s="2">
        <v>12</v>
      </c>
      <c r="I1007" s="2">
        <f t="shared" si="30"/>
        <v>0</v>
      </c>
      <c r="J1007" s="15">
        <v>3.6</v>
      </c>
      <c r="K1007" s="2">
        <v>2283</v>
      </c>
      <c r="L1007">
        <f>SUMIFS('Wins by Year'!E:E,'Wins by Year'!A:A,Recruits!A1007,'Wins by Year'!C:C,Recruits!D1007)</f>
        <v>10</v>
      </c>
      <c r="M1007" s="13">
        <f t="shared" si="31"/>
        <v>3.5566666666666666</v>
      </c>
    </row>
    <row r="1008" spans="1:13" ht="16.5" thickTop="1" thickBot="1">
      <c r="A1008">
        <v>2006</v>
      </c>
      <c r="B1008" s="2">
        <v>7</v>
      </c>
      <c r="C1008" s="3"/>
      <c r="D1008" s="4" t="s">
        <v>23</v>
      </c>
      <c r="E1008" s="2">
        <v>24</v>
      </c>
      <c r="F1008" s="2">
        <v>1</v>
      </c>
      <c r="G1008" s="2">
        <v>14</v>
      </c>
      <c r="H1008" s="2">
        <v>8</v>
      </c>
      <c r="I1008" s="2">
        <f t="shared" si="30"/>
        <v>1</v>
      </c>
      <c r="J1008" s="15">
        <v>3.63</v>
      </c>
      <c r="K1008" s="2">
        <v>2241</v>
      </c>
      <c r="L1008">
        <f>SUMIFS('Wins by Year'!E:E,'Wins by Year'!A:A,Recruits!A1008,'Wins by Year'!C:C,Recruits!D1008)</f>
        <v>9</v>
      </c>
      <c r="M1008" s="13">
        <f t="shared" si="31"/>
        <v>3.2266666666666666</v>
      </c>
    </row>
    <row r="1009" spans="1:13" ht="16.5" thickTop="1" thickBot="1">
      <c r="A1009">
        <v>2006</v>
      </c>
      <c r="B1009" s="2">
        <v>8</v>
      </c>
      <c r="C1009" s="3"/>
      <c r="D1009" s="4" t="s">
        <v>5</v>
      </c>
      <c r="E1009" s="2">
        <v>26</v>
      </c>
      <c r="F1009" s="2">
        <v>2</v>
      </c>
      <c r="G1009" s="2">
        <v>12</v>
      </c>
      <c r="H1009" s="2">
        <v>11</v>
      </c>
      <c r="I1009" s="2">
        <f t="shared" si="30"/>
        <v>1</v>
      </c>
      <c r="J1009" s="15">
        <v>3.5</v>
      </c>
      <c r="K1009" s="2">
        <v>2219</v>
      </c>
      <c r="L1009">
        <f>SUMIFS('Wins by Year'!E:E,'Wins by Year'!A:A,Recruits!A1009,'Wins by Year'!C:C,Recruits!D1009)</f>
        <v>11</v>
      </c>
      <c r="M1009" s="13">
        <f t="shared" si="31"/>
        <v>3.6133333333333333</v>
      </c>
    </row>
    <row r="1010" spans="1:13" ht="31.5" thickTop="1" thickBot="1">
      <c r="A1010">
        <v>2006</v>
      </c>
      <c r="B1010" s="2">
        <v>9</v>
      </c>
      <c r="C1010" s="3"/>
      <c r="D1010" s="4" t="s">
        <v>120</v>
      </c>
      <c r="E1010" s="2">
        <v>22</v>
      </c>
      <c r="F1010" s="2">
        <v>0</v>
      </c>
      <c r="G1010" s="2">
        <v>0</v>
      </c>
      <c r="H1010" s="2">
        <v>0</v>
      </c>
      <c r="I1010" s="2">
        <f t="shared" si="30"/>
        <v>22</v>
      </c>
      <c r="J1010" s="15">
        <v>1.73</v>
      </c>
      <c r="K1010" s="2">
        <v>2189</v>
      </c>
      <c r="L1010">
        <f>SUMIFS('Wins by Year'!E:E,'Wins by Year'!A:A,Recruits!A1010,'Wins by Year'!C:C,Recruits!D1010)</f>
        <v>4</v>
      </c>
      <c r="M1010" s="13">
        <f t="shared" si="31"/>
        <v>1.9100000000000001</v>
      </c>
    </row>
    <row r="1011" spans="1:13" ht="16.5" thickTop="1" thickBot="1">
      <c r="A1011">
        <v>2006</v>
      </c>
      <c r="B1011" s="2">
        <v>9</v>
      </c>
      <c r="C1011" s="3"/>
      <c r="D1011" s="4" t="s">
        <v>13</v>
      </c>
      <c r="E1011" s="2">
        <v>28</v>
      </c>
      <c r="F1011" s="2">
        <v>2</v>
      </c>
      <c r="G1011" s="2">
        <v>10</v>
      </c>
      <c r="H1011" s="2">
        <v>15</v>
      </c>
      <c r="I1011" s="2">
        <f t="shared" si="30"/>
        <v>1</v>
      </c>
      <c r="J1011" s="15">
        <v>3.46</v>
      </c>
      <c r="K1011" s="2">
        <v>2189</v>
      </c>
      <c r="L1011">
        <f>SUMIFS('Wins by Year'!E:E,'Wins by Year'!A:A,Recruits!A1011,'Wins by Year'!C:C,Recruits!D1011)</f>
        <v>10</v>
      </c>
      <c r="M1011" s="13">
        <f t="shared" si="31"/>
        <v>3.0700000000000003</v>
      </c>
    </row>
    <row r="1012" spans="1:13" ht="16.5" thickTop="1" thickBot="1">
      <c r="A1012">
        <v>2006</v>
      </c>
      <c r="B1012" s="2">
        <v>11</v>
      </c>
      <c r="C1012" s="3"/>
      <c r="D1012" s="4" t="s">
        <v>16</v>
      </c>
      <c r="E1012" s="2">
        <v>28</v>
      </c>
      <c r="F1012" s="2">
        <v>1</v>
      </c>
      <c r="G1012" s="2">
        <v>13</v>
      </c>
      <c r="H1012" s="2">
        <v>14</v>
      </c>
      <c r="I1012" s="2">
        <f t="shared" si="30"/>
        <v>0</v>
      </c>
      <c r="J1012" s="15">
        <v>3.54</v>
      </c>
      <c r="K1012" s="2">
        <v>2180</v>
      </c>
      <c r="L1012">
        <f>SUMIFS('Wins by Year'!E:E,'Wins by Year'!A:A,Recruits!A1012,'Wins by Year'!C:C,Recruits!D1012)</f>
        <v>11</v>
      </c>
      <c r="M1012" s="13">
        <f t="shared" si="31"/>
        <v>3.6300000000000003</v>
      </c>
    </row>
    <row r="1013" spans="1:13" ht="16.5" thickTop="1" thickBot="1">
      <c r="A1013">
        <v>2006</v>
      </c>
      <c r="B1013" s="2">
        <v>12</v>
      </c>
      <c r="C1013" s="3"/>
      <c r="D1013" s="4" t="s">
        <v>9</v>
      </c>
      <c r="E1013" s="2">
        <v>25</v>
      </c>
      <c r="F1013" s="2">
        <v>1</v>
      </c>
      <c r="G1013" s="2">
        <v>14</v>
      </c>
      <c r="H1013" s="2">
        <v>7</v>
      </c>
      <c r="I1013" s="2">
        <f t="shared" si="30"/>
        <v>3</v>
      </c>
      <c r="J1013" s="15">
        <v>3.52</v>
      </c>
      <c r="K1013" s="2">
        <v>2148</v>
      </c>
      <c r="L1013">
        <f>SUMIFS('Wins by Year'!E:E,'Wins by Year'!A:A,Recruits!A1013,'Wins by Year'!C:C,Recruits!D1013)</f>
        <v>11</v>
      </c>
      <c r="M1013" s="13">
        <f t="shared" si="31"/>
        <v>3.0466666666666669</v>
      </c>
    </row>
    <row r="1014" spans="1:13" ht="16.5" thickTop="1" thickBot="1">
      <c r="A1014">
        <v>2006</v>
      </c>
      <c r="B1014" s="2">
        <v>13</v>
      </c>
      <c r="C1014" s="3"/>
      <c r="D1014" s="4" t="s">
        <v>1</v>
      </c>
      <c r="E1014" s="2">
        <v>23</v>
      </c>
      <c r="F1014" s="2">
        <v>2</v>
      </c>
      <c r="G1014" s="2">
        <v>10</v>
      </c>
      <c r="H1014" s="2">
        <v>11</v>
      </c>
      <c r="I1014" s="2">
        <f t="shared" si="30"/>
        <v>0</v>
      </c>
      <c r="J1014" s="15">
        <v>3.61</v>
      </c>
      <c r="K1014" s="2">
        <v>2127</v>
      </c>
      <c r="L1014">
        <f>SUMIFS('Wins by Year'!E:E,'Wins by Year'!A:A,Recruits!A1014,'Wins by Year'!C:C,Recruits!D1014)</f>
        <v>6</v>
      </c>
      <c r="M1014" s="13">
        <f t="shared" si="31"/>
        <v>3.1799999999999997</v>
      </c>
    </row>
    <row r="1015" spans="1:13" ht="16.5" thickTop="1" thickBot="1">
      <c r="A1015">
        <v>2006</v>
      </c>
      <c r="B1015" s="2">
        <v>14</v>
      </c>
      <c r="C1015" s="3"/>
      <c r="D1015" s="4" t="s">
        <v>3</v>
      </c>
      <c r="E1015" s="2">
        <v>20</v>
      </c>
      <c r="F1015" s="2">
        <v>2</v>
      </c>
      <c r="G1015" s="2">
        <v>8</v>
      </c>
      <c r="H1015" s="2">
        <v>10</v>
      </c>
      <c r="I1015" s="2">
        <f t="shared" si="30"/>
        <v>0</v>
      </c>
      <c r="J1015" s="15">
        <v>3.6</v>
      </c>
      <c r="K1015" s="2">
        <v>2000</v>
      </c>
      <c r="L1015">
        <f>SUMIFS('Wins by Year'!E:E,'Wins by Year'!A:A,Recruits!A1015,'Wins by Year'!C:C,Recruits!D1015)</f>
        <v>12</v>
      </c>
      <c r="M1015" s="13">
        <f t="shared" si="31"/>
        <v>3.4499999999999997</v>
      </c>
    </row>
    <row r="1016" spans="1:13" ht="16.5" thickTop="1" thickBot="1">
      <c r="A1016">
        <v>2006</v>
      </c>
      <c r="B1016" s="2">
        <v>15</v>
      </c>
      <c r="C1016" s="3"/>
      <c r="D1016" s="4" t="s">
        <v>4</v>
      </c>
      <c r="E1016" s="2">
        <v>19</v>
      </c>
      <c r="F1016" s="2">
        <v>2</v>
      </c>
      <c r="G1016" s="2">
        <v>9</v>
      </c>
      <c r="H1016" s="2">
        <v>7</v>
      </c>
      <c r="I1016" s="2">
        <f t="shared" si="30"/>
        <v>1</v>
      </c>
      <c r="J1016" s="15">
        <v>3.63</v>
      </c>
      <c r="K1016" s="2">
        <v>1974</v>
      </c>
      <c r="L1016">
        <f>SUMIFS('Wins by Year'!E:E,'Wins by Year'!A:A,Recruits!A1016,'Wins by Year'!C:C,Recruits!D1016)</f>
        <v>11</v>
      </c>
      <c r="M1016" s="13">
        <f t="shared" si="31"/>
        <v>3.5666666666666664</v>
      </c>
    </row>
    <row r="1017" spans="1:13" ht="16.5" thickTop="1" thickBot="1">
      <c r="A1017">
        <v>2006</v>
      </c>
      <c r="B1017" s="2">
        <v>16</v>
      </c>
      <c r="C1017" s="3"/>
      <c r="D1017" s="4" t="s">
        <v>21</v>
      </c>
      <c r="E1017" s="2">
        <v>22</v>
      </c>
      <c r="F1017" s="2">
        <v>0</v>
      </c>
      <c r="G1017" s="2">
        <v>11</v>
      </c>
      <c r="H1017" s="2">
        <v>8</v>
      </c>
      <c r="I1017" s="2">
        <f t="shared" si="30"/>
        <v>3</v>
      </c>
      <c r="J1017" s="15">
        <v>3.36</v>
      </c>
      <c r="K1017" s="2">
        <v>1785</v>
      </c>
      <c r="L1017">
        <f>SUMIFS('Wins by Year'!E:E,'Wins by Year'!A:A,Recruits!A1017,'Wins by Year'!C:C,Recruits!D1017)</f>
        <v>7</v>
      </c>
      <c r="M1017" s="13">
        <f t="shared" si="31"/>
        <v>3.5133333333333332</v>
      </c>
    </row>
    <row r="1018" spans="1:13" ht="16.5" thickTop="1" thickBot="1">
      <c r="A1018">
        <v>2006</v>
      </c>
      <c r="B1018" s="2">
        <v>17</v>
      </c>
      <c r="C1018" s="3"/>
      <c r="D1018" s="4" t="s">
        <v>8</v>
      </c>
      <c r="E1018" s="2">
        <v>30</v>
      </c>
      <c r="F1018" s="2">
        <v>2</v>
      </c>
      <c r="G1018" s="2">
        <v>7</v>
      </c>
      <c r="H1018" s="2">
        <v>15</v>
      </c>
      <c r="I1018" s="2">
        <f t="shared" si="30"/>
        <v>6</v>
      </c>
      <c r="J1018" s="15">
        <v>3.17</v>
      </c>
      <c r="K1018" s="2">
        <v>1743</v>
      </c>
      <c r="L1018">
        <f>SUMIFS('Wins by Year'!E:E,'Wins by Year'!A:A,Recruits!A1018,'Wins by Year'!C:C,Recruits!D1018)</f>
        <v>4</v>
      </c>
      <c r="M1018" s="13">
        <f t="shared" si="31"/>
        <v>2.77</v>
      </c>
    </row>
    <row r="1019" spans="1:13" ht="16.5" thickTop="1" thickBot="1">
      <c r="A1019">
        <v>2006</v>
      </c>
      <c r="B1019" s="2">
        <v>18</v>
      </c>
      <c r="C1019" s="3"/>
      <c r="D1019" s="4" t="s">
        <v>6</v>
      </c>
      <c r="E1019" s="2">
        <v>20</v>
      </c>
      <c r="F1019" s="2">
        <v>2</v>
      </c>
      <c r="G1019" s="2">
        <v>6</v>
      </c>
      <c r="H1019" s="2">
        <v>10</v>
      </c>
      <c r="I1019" s="2">
        <f t="shared" si="30"/>
        <v>2</v>
      </c>
      <c r="J1019" s="15">
        <v>3.4</v>
      </c>
      <c r="K1019" s="2">
        <v>1741</v>
      </c>
      <c r="L1019">
        <f>SUMIFS('Wins by Year'!E:E,'Wins by Year'!A:A,Recruits!A1019,'Wins by Year'!C:C,Recruits!D1019)</f>
        <v>8</v>
      </c>
      <c r="M1019" s="13">
        <f t="shared" si="31"/>
        <v>2.936666666666667</v>
      </c>
    </row>
    <row r="1020" spans="1:13" ht="16.5" thickTop="1" thickBot="1">
      <c r="A1020">
        <v>2006</v>
      </c>
      <c r="B1020" s="2">
        <v>19</v>
      </c>
      <c r="C1020" s="3"/>
      <c r="D1020" s="4" t="s">
        <v>10</v>
      </c>
      <c r="E1020" s="2">
        <v>22</v>
      </c>
      <c r="F1020" s="2">
        <v>0</v>
      </c>
      <c r="G1020" s="2">
        <v>7</v>
      </c>
      <c r="H1020" s="2">
        <v>13</v>
      </c>
      <c r="I1020" s="2">
        <f t="shared" si="30"/>
        <v>2</v>
      </c>
      <c r="J1020" s="15">
        <v>3.23</v>
      </c>
      <c r="K1020" s="2">
        <v>1544</v>
      </c>
      <c r="L1020">
        <f>SUMIFS('Wins by Year'!E:E,'Wins by Year'!A:A,Recruits!A1020,'Wins by Year'!C:C,Recruits!D1020)</f>
        <v>7</v>
      </c>
      <c r="M1020" s="13">
        <f t="shared" si="31"/>
        <v>2.9500000000000006</v>
      </c>
    </row>
    <row r="1021" spans="1:13" ht="16.5" thickTop="1" thickBot="1">
      <c r="A1021">
        <v>2006</v>
      </c>
      <c r="B1021" s="2">
        <v>20</v>
      </c>
      <c r="C1021" s="3"/>
      <c r="D1021" s="4" t="s">
        <v>45</v>
      </c>
      <c r="E1021" s="2">
        <v>25</v>
      </c>
      <c r="F1021" s="2">
        <v>1</v>
      </c>
      <c r="G1021" s="2">
        <v>6</v>
      </c>
      <c r="H1021" s="2">
        <v>17</v>
      </c>
      <c r="I1021" s="2">
        <f t="shared" si="30"/>
        <v>1</v>
      </c>
      <c r="J1021" s="15">
        <v>3.28</v>
      </c>
      <c r="K1021" s="2">
        <v>1530</v>
      </c>
      <c r="L1021">
        <f>SUMIFS('Wins by Year'!E:E,'Wins by Year'!A:A,Recruits!A1021,'Wins by Year'!C:C,Recruits!D1021)</f>
        <v>6</v>
      </c>
      <c r="M1021" s="13">
        <f t="shared" si="31"/>
        <v>2.9766666666666666</v>
      </c>
    </row>
    <row r="1022" spans="1:13" ht="31.5" thickTop="1" thickBot="1">
      <c r="A1022">
        <v>2006</v>
      </c>
      <c r="B1022" s="2">
        <v>20</v>
      </c>
      <c r="C1022" s="3"/>
      <c r="D1022" s="4" t="s">
        <v>65</v>
      </c>
      <c r="E1022" s="2">
        <v>23</v>
      </c>
      <c r="F1022" s="2">
        <v>0</v>
      </c>
      <c r="G1022" s="2">
        <v>0</v>
      </c>
      <c r="H1022" s="2">
        <v>0</v>
      </c>
      <c r="I1022" s="2">
        <f t="shared" si="30"/>
        <v>23</v>
      </c>
      <c r="J1022" s="15">
        <v>2</v>
      </c>
      <c r="K1022" s="2">
        <v>1530</v>
      </c>
      <c r="L1022">
        <f>SUMIFS('Wins by Year'!E:E,'Wins by Year'!A:A,Recruits!A1022,'Wins by Year'!C:C,Recruits!D1022)</f>
        <v>8</v>
      </c>
      <c r="M1022" s="13">
        <f t="shared" si="31"/>
        <v>1.3499999999999999</v>
      </c>
    </row>
    <row r="1023" spans="1:13" ht="16.5" thickTop="1" thickBot="1">
      <c r="A1023">
        <v>2006</v>
      </c>
      <c r="B1023" s="2">
        <v>22</v>
      </c>
      <c r="C1023" s="3"/>
      <c r="D1023" s="4" t="s">
        <v>22</v>
      </c>
      <c r="E1023" s="2">
        <v>20</v>
      </c>
      <c r="F1023" s="2">
        <v>0</v>
      </c>
      <c r="G1023" s="2">
        <v>9</v>
      </c>
      <c r="H1023" s="2">
        <v>8</v>
      </c>
      <c r="I1023" s="2">
        <f t="shared" si="30"/>
        <v>3</v>
      </c>
      <c r="J1023" s="15">
        <v>3.3</v>
      </c>
      <c r="K1023" s="2">
        <v>1512</v>
      </c>
      <c r="L1023">
        <f>SUMIFS('Wins by Year'!E:E,'Wins by Year'!A:A,Recruits!A1023,'Wins by Year'!C:C,Recruits!D1023)</f>
        <v>10</v>
      </c>
      <c r="M1023" s="13">
        <f t="shared" si="31"/>
        <v>3.2099999999999995</v>
      </c>
    </row>
    <row r="1024" spans="1:13" ht="16.5" thickTop="1" thickBot="1">
      <c r="A1024">
        <v>2006</v>
      </c>
      <c r="B1024" s="2">
        <v>23</v>
      </c>
      <c r="C1024" s="3"/>
      <c r="D1024" s="4" t="s">
        <v>26</v>
      </c>
      <c r="E1024" s="2">
        <v>22</v>
      </c>
      <c r="F1024" s="2">
        <v>1</v>
      </c>
      <c r="G1024" s="2">
        <v>5</v>
      </c>
      <c r="H1024" s="2">
        <v>15</v>
      </c>
      <c r="I1024" s="2">
        <f t="shared" si="30"/>
        <v>1</v>
      </c>
      <c r="J1024" s="15">
        <v>3.27</v>
      </c>
      <c r="K1024" s="2">
        <v>1432</v>
      </c>
      <c r="L1024">
        <f>SUMIFS('Wins by Year'!E:E,'Wins by Year'!A:A,Recruits!A1024,'Wins by Year'!C:C,Recruits!D1024)</f>
        <v>9</v>
      </c>
      <c r="M1024" s="13">
        <f t="shared" si="31"/>
        <v>2.9833333333333329</v>
      </c>
    </row>
    <row r="1025" spans="1:13" ht="16.5" thickTop="1" thickBot="1">
      <c r="A1025">
        <v>2006</v>
      </c>
      <c r="B1025" s="2">
        <v>24</v>
      </c>
      <c r="C1025" s="3"/>
      <c r="D1025" s="4" t="s">
        <v>31</v>
      </c>
      <c r="E1025" s="2">
        <v>27</v>
      </c>
      <c r="F1025" s="2">
        <v>0</v>
      </c>
      <c r="G1025" s="2">
        <v>7</v>
      </c>
      <c r="H1025" s="2">
        <v>14</v>
      </c>
      <c r="I1025" s="2">
        <f t="shared" si="30"/>
        <v>6</v>
      </c>
      <c r="J1025" s="15">
        <v>3.04</v>
      </c>
      <c r="K1025" s="2">
        <v>1412</v>
      </c>
      <c r="L1025">
        <f>SUMIFS('Wins by Year'!E:E,'Wins by Year'!A:A,Recruits!A1025,'Wins by Year'!C:C,Recruits!D1025)</f>
        <v>6</v>
      </c>
      <c r="M1025" s="13">
        <f t="shared" si="31"/>
        <v>2.5466666666666669</v>
      </c>
    </row>
    <row r="1026" spans="1:13" ht="31.5" thickTop="1" thickBot="1">
      <c r="A1026">
        <v>2006</v>
      </c>
      <c r="B1026" s="2">
        <v>25</v>
      </c>
      <c r="C1026" s="3"/>
      <c r="D1026" s="4" t="s">
        <v>48</v>
      </c>
      <c r="E1026" s="2">
        <v>29</v>
      </c>
      <c r="F1026" s="2">
        <v>0</v>
      </c>
      <c r="G1026" s="2">
        <v>6</v>
      </c>
      <c r="H1026" s="2">
        <v>18</v>
      </c>
      <c r="I1026" s="2">
        <f t="shared" si="30"/>
        <v>5</v>
      </c>
      <c r="J1026" s="15">
        <v>3.03</v>
      </c>
      <c r="K1026" s="2">
        <v>1330</v>
      </c>
      <c r="L1026">
        <f>SUMIFS('Wins by Year'!E:E,'Wins by Year'!A:A,Recruits!A1026,'Wins by Year'!C:C,Recruits!D1026)</f>
        <v>7</v>
      </c>
      <c r="M1026" s="13">
        <f t="shared" si="31"/>
        <v>2.8233333333333328</v>
      </c>
    </row>
    <row r="1027" spans="1:13" ht="16.5" thickTop="1" thickBot="1">
      <c r="A1027">
        <v>2006</v>
      </c>
      <c r="B1027" s="2">
        <v>26</v>
      </c>
      <c r="C1027" s="3"/>
      <c r="D1027" s="4" t="s">
        <v>15</v>
      </c>
      <c r="E1027" s="2">
        <v>22</v>
      </c>
      <c r="F1027" s="2">
        <v>1</v>
      </c>
      <c r="G1027" s="2">
        <v>4</v>
      </c>
      <c r="H1027" s="2">
        <v>13</v>
      </c>
      <c r="I1027" s="2">
        <f t="shared" ref="I1027:I1090" si="32">E1027-F1027-G1027-H1027</f>
        <v>4</v>
      </c>
      <c r="J1027" s="15">
        <v>3.09</v>
      </c>
      <c r="K1027" s="2">
        <v>1245</v>
      </c>
      <c r="L1027">
        <f>SUMIFS('Wins by Year'!E:E,'Wins by Year'!A:A,Recruits!A1027,'Wins by Year'!C:C,Recruits!D1027)</f>
        <v>9</v>
      </c>
      <c r="M1027" s="13">
        <f t="shared" ref="M1027:M1090" si="33">(SUMIFS(J:J,A:A,A1027,D:D,D1027)+SUMIFS(J:J,A:A,(A1027-1),D:D,D1027)+SUMIFS(J:J,A:A,(A1027-2),D:D,D1027))/3</f>
        <v>3.3433333333333333</v>
      </c>
    </row>
    <row r="1028" spans="1:13" ht="31.5" thickTop="1" thickBot="1">
      <c r="A1028">
        <v>2006</v>
      </c>
      <c r="B1028" s="2">
        <v>27</v>
      </c>
      <c r="C1028" s="3"/>
      <c r="D1028" s="4" t="s">
        <v>27</v>
      </c>
      <c r="E1028" s="2">
        <v>24</v>
      </c>
      <c r="F1028" s="2">
        <v>0</v>
      </c>
      <c r="G1028" s="2">
        <v>6</v>
      </c>
      <c r="H1028" s="2">
        <v>14</v>
      </c>
      <c r="I1028" s="2">
        <f t="shared" si="32"/>
        <v>4</v>
      </c>
      <c r="J1028" s="15">
        <v>3.08</v>
      </c>
      <c r="K1028" s="2">
        <v>1236</v>
      </c>
      <c r="L1028">
        <f>SUMIFS('Wins by Year'!E:E,'Wins by Year'!A:A,Recruits!A1028,'Wins by Year'!C:C,Recruits!D1028)</f>
        <v>8</v>
      </c>
      <c r="M1028" s="13">
        <f t="shared" si="33"/>
        <v>2.8766666666666665</v>
      </c>
    </row>
    <row r="1029" spans="1:13" ht="16.5" thickTop="1" thickBot="1">
      <c r="A1029">
        <v>2006</v>
      </c>
      <c r="B1029" s="2">
        <v>28</v>
      </c>
      <c r="C1029" s="3"/>
      <c r="D1029" s="4" t="s">
        <v>47</v>
      </c>
      <c r="E1029" s="2">
        <v>34</v>
      </c>
      <c r="F1029" s="2">
        <v>0</v>
      </c>
      <c r="G1029" s="2">
        <v>4</v>
      </c>
      <c r="H1029" s="2">
        <v>22</v>
      </c>
      <c r="I1029" s="2">
        <f t="shared" si="32"/>
        <v>8</v>
      </c>
      <c r="J1029" s="15">
        <v>2.88</v>
      </c>
      <c r="K1029" s="2">
        <v>1194</v>
      </c>
      <c r="L1029">
        <f>SUMIFS('Wins by Year'!E:E,'Wins by Year'!A:A,Recruits!A1029,'Wins by Year'!C:C,Recruits!D1029)</f>
        <v>8</v>
      </c>
      <c r="M1029" s="13">
        <f t="shared" si="33"/>
        <v>2.7466666666666666</v>
      </c>
    </row>
    <row r="1030" spans="1:13" ht="16.5" thickTop="1" thickBot="1">
      <c r="A1030">
        <v>2006</v>
      </c>
      <c r="B1030" s="2">
        <v>29</v>
      </c>
      <c r="C1030" s="3"/>
      <c r="D1030" s="4" t="s">
        <v>17</v>
      </c>
      <c r="E1030" s="2">
        <v>23</v>
      </c>
      <c r="F1030" s="2">
        <v>0</v>
      </c>
      <c r="G1030" s="2">
        <v>4</v>
      </c>
      <c r="H1030" s="2">
        <v>16</v>
      </c>
      <c r="I1030" s="2">
        <f t="shared" si="32"/>
        <v>3</v>
      </c>
      <c r="J1030" s="15">
        <v>3.04</v>
      </c>
      <c r="K1030" s="2">
        <v>1183</v>
      </c>
      <c r="L1030">
        <f>SUMIFS('Wins by Year'!E:E,'Wins by Year'!A:A,Recruits!A1030,'Wins by Year'!C:C,Recruits!D1030)</f>
        <v>9</v>
      </c>
      <c r="M1030" s="13">
        <f t="shared" si="33"/>
        <v>3.0566666666666666</v>
      </c>
    </row>
    <row r="1031" spans="1:13" ht="16.5" thickTop="1" thickBot="1">
      <c r="A1031">
        <v>2006</v>
      </c>
      <c r="B1031" s="2">
        <v>30</v>
      </c>
      <c r="C1031" s="3"/>
      <c r="D1031" s="4" t="s">
        <v>32</v>
      </c>
      <c r="E1031" s="2">
        <v>26</v>
      </c>
      <c r="F1031" s="2">
        <v>1</v>
      </c>
      <c r="G1031" s="2">
        <v>4</v>
      </c>
      <c r="H1031" s="2">
        <v>14</v>
      </c>
      <c r="I1031" s="2">
        <f t="shared" si="32"/>
        <v>7</v>
      </c>
      <c r="J1031" s="15">
        <v>2.96</v>
      </c>
      <c r="K1031" s="2">
        <v>1172</v>
      </c>
      <c r="L1031">
        <f>SUMIFS('Wins by Year'!E:E,'Wins by Year'!A:A,Recruits!A1031,'Wins by Year'!C:C,Recruits!D1031)</f>
        <v>10</v>
      </c>
      <c r="M1031" s="13">
        <f t="shared" si="33"/>
        <v>2.8933333333333331</v>
      </c>
    </row>
    <row r="1032" spans="1:13" ht="16.5" thickTop="1" thickBot="1">
      <c r="A1032">
        <v>2006</v>
      </c>
      <c r="B1032" s="2">
        <v>31</v>
      </c>
      <c r="C1032" s="3"/>
      <c r="D1032" s="4" t="s">
        <v>30</v>
      </c>
      <c r="E1032" s="2">
        <v>24</v>
      </c>
      <c r="F1032" s="2">
        <v>0</v>
      </c>
      <c r="G1032" s="2">
        <v>5</v>
      </c>
      <c r="H1032" s="2">
        <v>16</v>
      </c>
      <c r="I1032" s="2">
        <f t="shared" si="32"/>
        <v>3</v>
      </c>
      <c r="J1032" s="15">
        <v>3.08</v>
      </c>
      <c r="K1032" s="2">
        <v>1163</v>
      </c>
      <c r="L1032">
        <f>SUMIFS('Wins by Year'!E:E,'Wins by Year'!A:A,Recruits!A1032,'Wins by Year'!C:C,Recruits!D1032)</f>
        <v>7</v>
      </c>
      <c r="M1032" s="13">
        <f t="shared" si="33"/>
        <v>2.8433333333333337</v>
      </c>
    </row>
    <row r="1033" spans="1:13" ht="16.5" thickTop="1" thickBot="1">
      <c r="A1033">
        <v>2006</v>
      </c>
      <c r="B1033" s="2">
        <v>32</v>
      </c>
      <c r="C1033" s="3"/>
      <c r="D1033" s="4" t="s">
        <v>39</v>
      </c>
      <c r="E1033" s="2">
        <v>22</v>
      </c>
      <c r="F1033" s="2">
        <v>1</v>
      </c>
      <c r="G1033" s="2">
        <v>6</v>
      </c>
      <c r="H1033" s="2">
        <v>7</v>
      </c>
      <c r="I1033" s="2">
        <f t="shared" si="32"/>
        <v>8</v>
      </c>
      <c r="J1033" s="15">
        <v>3</v>
      </c>
      <c r="K1033" s="2">
        <v>1149</v>
      </c>
      <c r="L1033">
        <f>SUMIFS('Wins by Year'!E:E,'Wins by Year'!A:A,Recruits!A1033,'Wins by Year'!C:C,Recruits!D1033)</f>
        <v>9</v>
      </c>
      <c r="M1033" s="13">
        <f t="shared" si="33"/>
        <v>3.0100000000000002</v>
      </c>
    </row>
    <row r="1034" spans="1:13" ht="16.5" thickTop="1" thickBot="1">
      <c r="A1034">
        <v>2006</v>
      </c>
      <c r="B1034" s="2">
        <v>33</v>
      </c>
      <c r="C1034" s="3"/>
      <c r="D1034" s="4" t="s">
        <v>70</v>
      </c>
      <c r="E1034" s="2">
        <v>27</v>
      </c>
      <c r="F1034" s="2">
        <v>0</v>
      </c>
      <c r="G1034" s="2">
        <v>6</v>
      </c>
      <c r="H1034" s="2">
        <v>12</v>
      </c>
      <c r="I1034" s="2">
        <f t="shared" si="32"/>
        <v>9</v>
      </c>
      <c r="J1034" s="15">
        <v>2.89</v>
      </c>
      <c r="K1034" s="2">
        <v>1148</v>
      </c>
      <c r="L1034">
        <f>SUMIFS('Wins by Year'!E:E,'Wins by Year'!A:A,Recruits!A1034,'Wins by Year'!C:C,Recruits!D1034)</f>
        <v>2</v>
      </c>
      <c r="M1034" s="13">
        <f t="shared" si="33"/>
        <v>2.5933333333333333</v>
      </c>
    </row>
    <row r="1035" spans="1:13" ht="31.5" thickTop="1" thickBot="1">
      <c r="A1035">
        <v>2006</v>
      </c>
      <c r="B1035" s="2">
        <v>33</v>
      </c>
      <c r="C1035" s="3"/>
      <c r="D1035" s="4" t="s">
        <v>24</v>
      </c>
      <c r="E1035" s="2">
        <v>28</v>
      </c>
      <c r="F1035" s="2">
        <v>0</v>
      </c>
      <c r="G1035" s="2">
        <v>6</v>
      </c>
      <c r="H1035" s="2">
        <v>14</v>
      </c>
      <c r="I1035" s="2">
        <f t="shared" si="32"/>
        <v>8</v>
      </c>
      <c r="J1035" s="15">
        <v>2.93</v>
      </c>
      <c r="K1035" s="2">
        <v>1148</v>
      </c>
      <c r="L1035">
        <f>SUMIFS('Wins by Year'!E:E,'Wins by Year'!A:A,Recruits!A1035,'Wins by Year'!C:C,Recruits!D1035)</f>
        <v>3</v>
      </c>
      <c r="M1035" s="13">
        <f t="shared" si="33"/>
        <v>2.6300000000000003</v>
      </c>
    </row>
    <row r="1036" spans="1:13" ht="16.5" thickTop="1" thickBot="1">
      <c r="A1036">
        <v>2006</v>
      </c>
      <c r="B1036" s="2">
        <v>35</v>
      </c>
      <c r="C1036" s="3"/>
      <c r="D1036" s="4" t="s">
        <v>43</v>
      </c>
      <c r="E1036" s="2">
        <v>22</v>
      </c>
      <c r="F1036" s="2">
        <v>0</v>
      </c>
      <c r="G1036" s="2">
        <v>5</v>
      </c>
      <c r="H1036" s="2">
        <v>12</v>
      </c>
      <c r="I1036" s="2">
        <f t="shared" si="32"/>
        <v>5</v>
      </c>
      <c r="J1036" s="15">
        <v>3</v>
      </c>
      <c r="K1036" s="2">
        <v>1122</v>
      </c>
      <c r="L1036">
        <f>SUMIFS('Wins by Year'!E:E,'Wins by Year'!A:A,Recruits!A1036,'Wins by Year'!C:C,Recruits!D1036)</f>
        <v>10</v>
      </c>
      <c r="M1036" s="13">
        <f t="shared" si="33"/>
        <v>2.9599999999999995</v>
      </c>
    </row>
    <row r="1037" spans="1:13" ht="31.5" thickTop="1" thickBot="1">
      <c r="A1037">
        <v>2006</v>
      </c>
      <c r="B1037" s="2">
        <v>36</v>
      </c>
      <c r="C1037" s="3"/>
      <c r="D1037" s="4" t="s">
        <v>18</v>
      </c>
      <c r="E1037" s="2">
        <v>28</v>
      </c>
      <c r="F1037" s="2">
        <v>0</v>
      </c>
      <c r="G1037" s="2">
        <v>7</v>
      </c>
      <c r="H1037" s="2">
        <v>7</v>
      </c>
      <c r="I1037" s="2">
        <f t="shared" si="32"/>
        <v>14</v>
      </c>
      <c r="J1037" s="15">
        <v>2.54</v>
      </c>
      <c r="K1037" s="2">
        <v>1112</v>
      </c>
      <c r="L1037">
        <f>SUMIFS('Wins by Year'!E:E,'Wins by Year'!A:A,Recruits!A1037,'Wins by Year'!C:C,Recruits!D1037)</f>
        <v>4</v>
      </c>
      <c r="M1037" s="13">
        <f t="shared" si="33"/>
        <v>2.7233333333333332</v>
      </c>
    </row>
    <row r="1038" spans="1:13" ht="16.5" thickTop="1" thickBot="1">
      <c r="A1038">
        <v>2006</v>
      </c>
      <c r="B1038" s="2">
        <v>37</v>
      </c>
      <c r="C1038" s="3"/>
      <c r="D1038" s="4" t="s">
        <v>36</v>
      </c>
      <c r="E1038" s="2">
        <v>25</v>
      </c>
      <c r="F1038" s="2">
        <v>0</v>
      </c>
      <c r="G1038" s="2">
        <v>4</v>
      </c>
      <c r="H1038" s="2">
        <v>15</v>
      </c>
      <c r="I1038" s="2">
        <f t="shared" si="32"/>
        <v>6</v>
      </c>
      <c r="J1038" s="15">
        <v>2.92</v>
      </c>
      <c r="K1038" s="2">
        <v>975</v>
      </c>
      <c r="L1038">
        <f>SUMIFS('Wins by Year'!E:E,'Wins by Year'!A:A,Recruits!A1038,'Wins by Year'!C:C,Recruits!D1038)</f>
        <v>12</v>
      </c>
      <c r="M1038" s="13">
        <f t="shared" si="33"/>
        <v>2.4866666666666668</v>
      </c>
    </row>
    <row r="1039" spans="1:13" ht="16.5" thickTop="1" thickBot="1">
      <c r="A1039">
        <v>2006</v>
      </c>
      <c r="B1039" s="2">
        <v>38</v>
      </c>
      <c r="C1039" s="3"/>
      <c r="D1039" s="4" t="s">
        <v>37</v>
      </c>
      <c r="E1039" s="2">
        <v>22</v>
      </c>
      <c r="F1039" s="2">
        <v>0</v>
      </c>
      <c r="G1039" s="2">
        <v>4</v>
      </c>
      <c r="H1039" s="2">
        <v>10</v>
      </c>
      <c r="I1039" s="2">
        <f t="shared" si="32"/>
        <v>8</v>
      </c>
      <c r="J1039" s="15">
        <v>2.82</v>
      </c>
      <c r="K1039" s="2">
        <v>891</v>
      </c>
      <c r="L1039">
        <f>SUMIFS('Wins by Year'!E:E,'Wins by Year'!A:A,Recruits!A1039,'Wins by Year'!C:C,Recruits!D1039)</f>
        <v>5</v>
      </c>
      <c r="M1039" s="13">
        <f t="shared" si="33"/>
        <v>2.7133333333333329</v>
      </c>
    </row>
    <row r="1040" spans="1:13" ht="16.5" thickTop="1" thickBot="1">
      <c r="A1040">
        <v>2006</v>
      </c>
      <c r="B1040" s="2">
        <v>39</v>
      </c>
      <c r="C1040" s="3"/>
      <c r="D1040" s="4" t="s">
        <v>29</v>
      </c>
      <c r="E1040" s="2">
        <v>31</v>
      </c>
      <c r="F1040" s="2">
        <v>0</v>
      </c>
      <c r="G1040" s="2">
        <v>3</v>
      </c>
      <c r="H1040" s="2">
        <v>10</v>
      </c>
      <c r="I1040" s="2">
        <f t="shared" si="32"/>
        <v>18</v>
      </c>
      <c r="J1040" s="15">
        <v>2.52</v>
      </c>
      <c r="K1040" s="2">
        <v>829</v>
      </c>
      <c r="L1040">
        <f>SUMIFS('Wins by Year'!E:E,'Wins by Year'!A:A,Recruits!A1040,'Wins by Year'!C:C,Recruits!D1040)</f>
        <v>8</v>
      </c>
      <c r="M1040" s="13">
        <f t="shared" si="33"/>
        <v>2.3433333333333333</v>
      </c>
    </row>
    <row r="1041" spans="1:13" ht="31.5" thickTop="1" thickBot="1">
      <c r="A1041">
        <v>2006</v>
      </c>
      <c r="B1041" s="2">
        <v>40</v>
      </c>
      <c r="C1041" s="3"/>
      <c r="D1041" s="4" t="s">
        <v>82</v>
      </c>
      <c r="E1041" s="2">
        <v>20</v>
      </c>
      <c r="F1041" s="2">
        <v>0</v>
      </c>
      <c r="G1041" s="2">
        <v>2</v>
      </c>
      <c r="H1041" s="2">
        <v>13</v>
      </c>
      <c r="I1041" s="2">
        <f t="shared" si="32"/>
        <v>5</v>
      </c>
      <c r="J1041" s="15">
        <v>2.85</v>
      </c>
      <c r="K1041" s="2">
        <v>794</v>
      </c>
      <c r="L1041">
        <f>SUMIFS('Wins by Year'!E:E,'Wins by Year'!A:A,Recruits!A1041,'Wins by Year'!C:C,Recruits!D1041)</f>
        <v>10</v>
      </c>
      <c r="M1041" s="13">
        <f t="shared" si="33"/>
        <v>2.8200000000000003</v>
      </c>
    </row>
    <row r="1042" spans="1:13" ht="16.5" thickTop="1" thickBot="1">
      <c r="A1042">
        <v>2006</v>
      </c>
      <c r="B1042" s="2">
        <v>41</v>
      </c>
      <c r="C1042" s="3"/>
      <c r="D1042" s="4" t="s">
        <v>85</v>
      </c>
      <c r="E1042" s="2">
        <v>25</v>
      </c>
      <c r="F1042" s="2">
        <v>0</v>
      </c>
      <c r="G1042" s="2">
        <v>1</v>
      </c>
      <c r="H1042" s="2">
        <v>16</v>
      </c>
      <c r="I1042" s="2">
        <f t="shared" si="32"/>
        <v>8</v>
      </c>
      <c r="J1042" s="15">
        <v>2.72</v>
      </c>
      <c r="K1042" s="2">
        <v>762</v>
      </c>
      <c r="L1042">
        <f>SUMIFS('Wins by Year'!E:E,'Wins by Year'!A:A,Recruits!A1042,'Wins by Year'!C:C,Recruits!D1042)</f>
        <v>6</v>
      </c>
      <c r="M1042" s="13">
        <f t="shared" si="33"/>
        <v>2.5866666666666664</v>
      </c>
    </row>
    <row r="1043" spans="1:13" ht="16.5" thickTop="1" thickBot="1">
      <c r="A1043">
        <v>2006</v>
      </c>
      <c r="B1043" s="2">
        <v>42</v>
      </c>
      <c r="C1043" s="3"/>
      <c r="D1043" s="4" t="s">
        <v>42</v>
      </c>
      <c r="E1043" s="2">
        <v>21</v>
      </c>
      <c r="F1043" s="2">
        <v>0</v>
      </c>
      <c r="G1043" s="2">
        <v>2</v>
      </c>
      <c r="H1043" s="2">
        <v>11</v>
      </c>
      <c r="I1043" s="2">
        <f t="shared" si="32"/>
        <v>8</v>
      </c>
      <c r="J1043" s="15">
        <v>2.71</v>
      </c>
      <c r="K1043" s="2">
        <v>735</v>
      </c>
      <c r="L1043">
        <f>SUMIFS('Wins by Year'!E:E,'Wins by Year'!A:A,Recruits!A1043,'Wins by Year'!C:C,Recruits!D1043)</f>
        <v>6</v>
      </c>
      <c r="M1043" s="13">
        <f t="shared" si="33"/>
        <v>2.8033333333333332</v>
      </c>
    </row>
    <row r="1044" spans="1:13" ht="16.5" thickTop="1" thickBot="1">
      <c r="A1044">
        <v>2006</v>
      </c>
      <c r="B1044" s="2">
        <v>43</v>
      </c>
      <c r="C1044" s="3"/>
      <c r="D1044" s="4" t="s">
        <v>35</v>
      </c>
      <c r="E1044" s="2">
        <v>23</v>
      </c>
      <c r="F1044" s="2">
        <v>0</v>
      </c>
      <c r="G1044" s="2">
        <v>3</v>
      </c>
      <c r="H1044" s="2">
        <v>10</v>
      </c>
      <c r="I1044" s="2">
        <f t="shared" si="32"/>
        <v>10</v>
      </c>
      <c r="J1044" s="15">
        <v>2.7</v>
      </c>
      <c r="K1044" s="2">
        <v>672</v>
      </c>
      <c r="L1044">
        <f>SUMIFS('Wins by Year'!E:E,'Wins by Year'!A:A,Recruits!A1044,'Wins by Year'!C:C,Recruits!D1044)</f>
        <v>12</v>
      </c>
      <c r="M1044" s="13">
        <f t="shared" si="33"/>
        <v>2.6500000000000004</v>
      </c>
    </row>
    <row r="1045" spans="1:13" ht="16.5" thickTop="1" thickBot="1">
      <c r="A1045">
        <v>2006</v>
      </c>
      <c r="B1045" s="2">
        <v>44</v>
      </c>
      <c r="C1045" s="3"/>
      <c r="D1045" s="4" t="s">
        <v>40</v>
      </c>
      <c r="E1045" s="2">
        <v>33</v>
      </c>
      <c r="F1045" s="2">
        <v>0</v>
      </c>
      <c r="G1045" s="2">
        <v>2</v>
      </c>
      <c r="H1045" s="2">
        <v>14</v>
      </c>
      <c r="I1045" s="2">
        <f t="shared" si="32"/>
        <v>17</v>
      </c>
      <c r="J1045" s="15">
        <v>2.36</v>
      </c>
      <c r="K1045" s="2">
        <v>650</v>
      </c>
      <c r="L1045">
        <f>SUMIFS('Wins by Year'!E:E,'Wins by Year'!A:A,Recruits!A1045,'Wins by Year'!C:C,Recruits!D1045)</f>
        <v>10</v>
      </c>
      <c r="M1045" s="13">
        <f t="shared" si="33"/>
        <v>2.273333333333333</v>
      </c>
    </row>
    <row r="1046" spans="1:13" ht="16.5" thickTop="1" thickBot="1">
      <c r="A1046">
        <v>2006</v>
      </c>
      <c r="B1046" s="2">
        <v>45</v>
      </c>
      <c r="C1046" s="3"/>
      <c r="D1046" s="4" t="s">
        <v>79</v>
      </c>
      <c r="E1046" s="2">
        <v>26</v>
      </c>
      <c r="F1046" s="2">
        <v>0</v>
      </c>
      <c r="G1046" s="2">
        <v>2</v>
      </c>
      <c r="H1046" s="2">
        <v>10</v>
      </c>
      <c r="I1046" s="2">
        <f t="shared" si="32"/>
        <v>14</v>
      </c>
      <c r="J1046" s="15">
        <v>2.54</v>
      </c>
      <c r="K1046" s="2">
        <v>648</v>
      </c>
      <c r="L1046">
        <f>SUMIFS('Wins by Year'!E:E,'Wins by Year'!A:A,Recruits!A1046,'Wins by Year'!C:C,Recruits!D1046)</f>
        <v>11</v>
      </c>
      <c r="M1046" s="13">
        <f t="shared" si="33"/>
        <v>2.36</v>
      </c>
    </row>
    <row r="1047" spans="1:13" ht="16.5" thickTop="1" thickBot="1">
      <c r="A1047">
        <v>2006</v>
      </c>
      <c r="B1047" s="2">
        <v>46</v>
      </c>
      <c r="C1047" s="3"/>
      <c r="D1047" s="4" t="s">
        <v>76</v>
      </c>
      <c r="E1047" s="2">
        <v>30</v>
      </c>
      <c r="F1047" s="2">
        <v>0</v>
      </c>
      <c r="G1047" s="2">
        <v>2</v>
      </c>
      <c r="H1047" s="2">
        <v>11</v>
      </c>
      <c r="I1047" s="2">
        <f t="shared" si="32"/>
        <v>17</v>
      </c>
      <c r="J1047" s="15">
        <v>2.5</v>
      </c>
      <c r="K1047" s="2">
        <v>647</v>
      </c>
      <c r="L1047">
        <f>SUMIFS('Wins by Year'!E:E,'Wins by Year'!A:A,Recruits!A1047,'Wins by Year'!C:C,Recruits!D1047)</f>
        <v>7</v>
      </c>
      <c r="M1047" s="13">
        <f t="shared" si="33"/>
        <v>2.6433333333333331</v>
      </c>
    </row>
    <row r="1048" spans="1:13" ht="16.5" thickTop="1" thickBot="1">
      <c r="A1048">
        <v>2006</v>
      </c>
      <c r="B1048" s="2">
        <v>47</v>
      </c>
      <c r="C1048" s="3"/>
      <c r="D1048" s="4" t="s">
        <v>61</v>
      </c>
      <c r="E1048" s="2">
        <v>23</v>
      </c>
      <c r="F1048" s="2">
        <v>0</v>
      </c>
      <c r="G1048" s="2">
        <v>3</v>
      </c>
      <c r="H1048" s="2">
        <v>8</v>
      </c>
      <c r="I1048" s="2">
        <f t="shared" si="32"/>
        <v>12</v>
      </c>
      <c r="J1048" s="15">
        <v>2.52</v>
      </c>
      <c r="K1048" s="2">
        <v>604</v>
      </c>
      <c r="L1048">
        <f>SUMIFS('Wins by Year'!E:E,'Wins by Year'!A:A,Recruits!A1048,'Wins by Year'!C:C,Recruits!D1048)</f>
        <v>5</v>
      </c>
      <c r="M1048" s="13">
        <f t="shared" si="33"/>
        <v>2.74</v>
      </c>
    </row>
    <row r="1049" spans="1:13" ht="31.5" thickTop="1" thickBot="1">
      <c r="A1049">
        <v>2006</v>
      </c>
      <c r="B1049" s="2">
        <v>48</v>
      </c>
      <c r="C1049" s="3"/>
      <c r="D1049" s="4" t="s">
        <v>52</v>
      </c>
      <c r="E1049" s="2">
        <v>24</v>
      </c>
      <c r="F1049" s="2">
        <v>0</v>
      </c>
      <c r="G1049" s="2">
        <v>1</v>
      </c>
      <c r="H1049" s="2">
        <v>12</v>
      </c>
      <c r="I1049" s="2">
        <f t="shared" si="32"/>
        <v>11</v>
      </c>
      <c r="J1049" s="15">
        <v>2.58</v>
      </c>
      <c r="K1049" s="2">
        <v>596</v>
      </c>
      <c r="L1049">
        <f>SUMIFS('Wins by Year'!E:E,'Wins by Year'!A:A,Recruits!A1049,'Wins by Year'!C:C,Recruits!D1049)</f>
        <v>6</v>
      </c>
      <c r="M1049" s="13">
        <f t="shared" si="33"/>
        <v>2.5766666666666667</v>
      </c>
    </row>
    <row r="1050" spans="1:13" ht="31.5" thickTop="1" thickBot="1">
      <c r="A1050">
        <v>2006</v>
      </c>
      <c r="B1050" s="2">
        <v>49</v>
      </c>
      <c r="C1050" s="3"/>
      <c r="D1050" s="4" t="s">
        <v>25</v>
      </c>
      <c r="E1050" s="2">
        <v>24</v>
      </c>
      <c r="F1050" s="2">
        <v>0</v>
      </c>
      <c r="G1050" s="2">
        <v>3</v>
      </c>
      <c r="H1050" s="2">
        <v>10</v>
      </c>
      <c r="I1050" s="2">
        <f t="shared" si="32"/>
        <v>11</v>
      </c>
      <c r="J1050" s="15">
        <v>2.67</v>
      </c>
      <c r="K1050" s="2">
        <v>595</v>
      </c>
      <c r="L1050">
        <f>SUMIFS('Wins by Year'!E:E,'Wins by Year'!A:A,Recruits!A1050,'Wins by Year'!C:C,Recruits!D1050)</f>
        <v>3</v>
      </c>
      <c r="M1050" s="13">
        <f t="shared" si="33"/>
        <v>2.4933333333333332</v>
      </c>
    </row>
    <row r="1051" spans="1:13" ht="16.5" thickTop="1" thickBot="1">
      <c r="A1051">
        <v>2006</v>
      </c>
      <c r="B1051" s="2">
        <v>50</v>
      </c>
      <c r="C1051" s="3"/>
      <c r="D1051" s="4" t="s">
        <v>46</v>
      </c>
      <c r="E1051" s="2">
        <v>25</v>
      </c>
      <c r="F1051" s="2">
        <v>0</v>
      </c>
      <c r="G1051" s="2">
        <v>1</v>
      </c>
      <c r="H1051" s="2">
        <v>13</v>
      </c>
      <c r="I1051" s="2">
        <f t="shared" si="32"/>
        <v>11</v>
      </c>
      <c r="J1051" s="15">
        <v>2.52</v>
      </c>
      <c r="K1051" s="2">
        <v>564</v>
      </c>
      <c r="L1051">
        <f>SUMIFS('Wins by Year'!E:E,'Wins by Year'!A:A,Recruits!A1051,'Wins by Year'!C:C,Recruits!D1051)</f>
        <v>8</v>
      </c>
      <c r="M1051" s="13">
        <f t="shared" si="33"/>
        <v>2.6366666666666667</v>
      </c>
    </row>
    <row r="1052" spans="1:13" ht="16.5" thickTop="1" thickBot="1">
      <c r="A1052">
        <v>2006</v>
      </c>
      <c r="B1052" s="2">
        <v>51</v>
      </c>
      <c r="C1052" s="3"/>
      <c r="D1052" s="4" t="s">
        <v>66</v>
      </c>
      <c r="E1052" s="2">
        <v>22</v>
      </c>
      <c r="F1052" s="2">
        <v>0</v>
      </c>
      <c r="G1052" s="2">
        <v>0</v>
      </c>
      <c r="H1052" s="2">
        <v>14</v>
      </c>
      <c r="I1052" s="2">
        <f t="shared" si="32"/>
        <v>8</v>
      </c>
      <c r="J1052" s="15">
        <v>2.64</v>
      </c>
      <c r="K1052" s="2">
        <v>520</v>
      </c>
      <c r="L1052">
        <f>SUMIFS('Wins by Year'!E:E,'Wins by Year'!A:A,Recruits!A1052,'Wins by Year'!C:C,Recruits!D1052)</f>
        <v>2</v>
      </c>
      <c r="M1052" s="13">
        <f t="shared" si="33"/>
        <v>2.6066666666666669</v>
      </c>
    </row>
    <row r="1053" spans="1:13" ht="16.5" thickTop="1" thickBot="1">
      <c r="A1053">
        <v>2006</v>
      </c>
      <c r="B1053" s="2">
        <v>52</v>
      </c>
      <c r="C1053" s="3"/>
      <c r="D1053" s="4" t="s">
        <v>28</v>
      </c>
      <c r="E1053" s="2">
        <v>21</v>
      </c>
      <c r="F1053" s="2">
        <v>0</v>
      </c>
      <c r="G1053" s="2">
        <v>1</v>
      </c>
      <c r="H1053" s="2">
        <v>12</v>
      </c>
      <c r="I1053" s="2">
        <f t="shared" si="32"/>
        <v>8</v>
      </c>
      <c r="J1053" s="15">
        <v>2.67</v>
      </c>
      <c r="K1053" s="2">
        <v>515</v>
      </c>
      <c r="L1053">
        <f>SUMIFS('Wins by Year'!E:E,'Wins by Year'!A:A,Recruits!A1053,'Wins by Year'!C:C,Recruits!D1053)</f>
        <v>7</v>
      </c>
      <c r="M1053" s="13">
        <f t="shared" si="33"/>
        <v>2.8566666666666669</v>
      </c>
    </row>
    <row r="1054" spans="1:13" ht="16.5" thickTop="1" thickBot="1">
      <c r="A1054">
        <v>2006</v>
      </c>
      <c r="B1054" s="2">
        <v>53</v>
      </c>
      <c r="C1054" s="3"/>
      <c r="D1054" s="4" t="s">
        <v>74</v>
      </c>
      <c r="E1054" s="2">
        <v>27</v>
      </c>
      <c r="F1054" s="2">
        <v>0</v>
      </c>
      <c r="G1054" s="2">
        <v>1</v>
      </c>
      <c r="H1054" s="2">
        <v>10</v>
      </c>
      <c r="I1054" s="2">
        <f t="shared" si="32"/>
        <v>16</v>
      </c>
      <c r="J1054" s="15">
        <v>2.2999999999999998</v>
      </c>
      <c r="K1054" s="2">
        <v>490</v>
      </c>
      <c r="L1054">
        <f>SUMIFS('Wins by Year'!E:E,'Wins by Year'!A:A,Recruits!A1054,'Wins by Year'!C:C,Recruits!D1054)</f>
        <v>8</v>
      </c>
      <c r="M1054" s="13">
        <f t="shared" si="33"/>
        <v>2.6966666666666668</v>
      </c>
    </row>
    <row r="1055" spans="1:13" ht="46.5" thickTop="1" thickBot="1">
      <c r="A1055">
        <v>2006</v>
      </c>
      <c r="B1055" s="2">
        <v>54</v>
      </c>
      <c r="C1055" s="3"/>
      <c r="D1055" s="4" t="s">
        <v>44</v>
      </c>
      <c r="E1055" s="2">
        <v>20</v>
      </c>
      <c r="F1055" s="2">
        <v>0</v>
      </c>
      <c r="G1055" s="2">
        <v>0</v>
      </c>
      <c r="H1055" s="2">
        <v>9</v>
      </c>
      <c r="I1055" s="2">
        <f t="shared" si="32"/>
        <v>11</v>
      </c>
      <c r="J1055" s="15">
        <v>2.4500000000000002</v>
      </c>
      <c r="K1055" s="2">
        <v>478</v>
      </c>
      <c r="L1055">
        <f>SUMIFS('Wins by Year'!E:E,'Wins by Year'!A:A,Recruits!A1055,'Wins by Year'!C:C,Recruits!D1055)</f>
        <v>3</v>
      </c>
      <c r="M1055" s="13">
        <f t="shared" si="33"/>
        <v>2.7333333333333338</v>
      </c>
    </row>
    <row r="1056" spans="1:13" ht="16.5" thickTop="1" thickBot="1">
      <c r="A1056">
        <v>2006</v>
      </c>
      <c r="B1056" s="2">
        <v>55</v>
      </c>
      <c r="C1056" s="3"/>
      <c r="D1056" s="4" t="s">
        <v>59</v>
      </c>
      <c r="E1056" s="2">
        <v>24</v>
      </c>
      <c r="F1056" s="2">
        <v>0</v>
      </c>
      <c r="G1056" s="2">
        <v>2</v>
      </c>
      <c r="H1056" s="2">
        <v>6</v>
      </c>
      <c r="I1056" s="2">
        <f t="shared" si="32"/>
        <v>16</v>
      </c>
      <c r="J1056" s="15">
        <v>2.42</v>
      </c>
      <c r="K1056" s="2">
        <v>451</v>
      </c>
      <c r="L1056">
        <f>SUMIFS('Wins by Year'!E:E,'Wins by Year'!A:A,Recruits!A1056,'Wins by Year'!C:C,Recruits!D1056)</f>
        <v>4</v>
      </c>
      <c r="M1056" s="13">
        <f t="shared" si="33"/>
        <v>2.3566666666666669</v>
      </c>
    </row>
    <row r="1057" spans="1:13" ht="16.5" thickTop="1" thickBot="1">
      <c r="A1057">
        <v>2006</v>
      </c>
      <c r="B1057" s="2">
        <v>56</v>
      </c>
      <c r="C1057" s="3"/>
      <c r="D1057" s="4" t="s">
        <v>38</v>
      </c>
      <c r="E1057" s="2">
        <v>16</v>
      </c>
      <c r="F1057" s="2">
        <v>0</v>
      </c>
      <c r="G1057" s="2">
        <v>0</v>
      </c>
      <c r="H1057" s="2">
        <v>10</v>
      </c>
      <c r="I1057" s="2">
        <f t="shared" si="32"/>
        <v>6</v>
      </c>
      <c r="J1057" s="15">
        <v>2.63</v>
      </c>
      <c r="K1057" s="2">
        <v>431</v>
      </c>
      <c r="L1057">
        <f>SUMIFS('Wins by Year'!E:E,'Wins by Year'!A:A,Recruits!A1057,'Wins by Year'!C:C,Recruits!D1057)</f>
        <v>11</v>
      </c>
      <c r="M1057" s="13">
        <f t="shared" si="33"/>
        <v>2.5033333333333334</v>
      </c>
    </row>
    <row r="1058" spans="1:13" ht="16.5" thickTop="1" thickBot="1">
      <c r="A1058">
        <v>2006</v>
      </c>
      <c r="B1058" s="2">
        <v>57</v>
      </c>
      <c r="C1058" s="3"/>
      <c r="D1058" s="4" t="s">
        <v>19</v>
      </c>
      <c r="E1058" s="2">
        <v>18</v>
      </c>
      <c r="F1058" s="2">
        <v>0</v>
      </c>
      <c r="G1058" s="2">
        <v>0</v>
      </c>
      <c r="H1058" s="2">
        <v>10</v>
      </c>
      <c r="I1058" s="2">
        <f t="shared" si="32"/>
        <v>8</v>
      </c>
      <c r="J1058" s="15">
        <v>2.44</v>
      </c>
      <c r="K1058" s="2">
        <v>409</v>
      </c>
      <c r="L1058">
        <f>SUMIFS('Wins by Year'!E:E,'Wins by Year'!A:A,Recruits!A1058,'Wins by Year'!C:C,Recruits!D1058)</f>
        <v>1</v>
      </c>
      <c r="M1058" s="13">
        <f t="shared" si="33"/>
        <v>2.6333333333333333</v>
      </c>
    </row>
    <row r="1059" spans="1:13" ht="16.5" thickTop="1" thickBot="1">
      <c r="A1059">
        <v>2006</v>
      </c>
      <c r="B1059" s="2">
        <v>58</v>
      </c>
      <c r="C1059" s="3"/>
      <c r="D1059" s="4" t="s">
        <v>34</v>
      </c>
      <c r="E1059" s="2">
        <v>25</v>
      </c>
      <c r="F1059" s="2">
        <v>0</v>
      </c>
      <c r="G1059" s="2">
        <v>1</v>
      </c>
      <c r="H1059" s="2">
        <v>9</v>
      </c>
      <c r="I1059" s="2">
        <f t="shared" si="32"/>
        <v>15</v>
      </c>
      <c r="J1059" s="15">
        <v>2.44</v>
      </c>
      <c r="K1059" s="2">
        <v>406</v>
      </c>
      <c r="L1059">
        <f>SUMIFS('Wins by Year'!E:E,'Wins by Year'!A:A,Recruits!A1059,'Wins by Year'!C:C,Recruits!D1059)</f>
        <v>8</v>
      </c>
      <c r="M1059" s="13">
        <f t="shared" si="33"/>
        <v>2.3199999999999998</v>
      </c>
    </row>
    <row r="1060" spans="1:13" ht="16.5" thickTop="1" thickBot="1">
      <c r="A1060">
        <v>2006</v>
      </c>
      <c r="B1060" s="2">
        <v>59</v>
      </c>
      <c r="C1060" s="3"/>
      <c r="D1060" s="4" t="s">
        <v>33</v>
      </c>
      <c r="E1060" s="2">
        <v>26</v>
      </c>
      <c r="F1060" s="2">
        <v>0</v>
      </c>
      <c r="G1060" s="2">
        <v>1</v>
      </c>
      <c r="H1060" s="2">
        <v>8</v>
      </c>
      <c r="I1060" s="2">
        <f t="shared" si="32"/>
        <v>17</v>
      </c>
      <c r="J1060" s="15">
        <v>2.38</v>
      </c>
      <c r="K1060" s="2">
        <v>400</v>
      </c>
      <c r="L1060">
        <f>SUMIFS('Wins by Year'!E:E,'Wins by Year'!A:A,Recruits!A1060,'Wins by Year'!C:C,Recruits!D1060)</f>
        <v>0</v>
      </c>
      <c r="M1060" s="13">
        <f t="shared" si="33"/>
        <v>2.2399999999999998</v>
      </c>
    </row>
    <row r="1061" spans="1:13" ht="16.5" thickTop="1" thickBot="1">
      <c r="A1061">
        <v>2006</v>
      </c>
      <c r="B1061" s="2">
        <v>60</v>
      </c>
      <c r="C1061" s="3"/>
      <c r="D1061" s="4" t="s">
        <v>69</v>
      </c>
      <c r="E1061" s="2">
        <v>16</v>
      </c>
      <c r="F1061" s="2">
        <v>0</v>
      </c>
      <c r="G1061" s="2">
        <v>1</v>
      </c>
      <c r="H1061" s="2">
        <v>9</v>
      </c>
      <c r="I1061" s="2">
        <f t="shared" si="32"/>
        <v>6</v>
      </c>
      <c r="J1061" s="15">
        <v>2.69</v>
      </c>
      <c r="K1061" s="2">
        <v>372</v>
      </c>
      <c r="L1061">
        <f>SUMIFS('Wins by Year'!E:E,'Wins by Year'!A:A,Recruits!A1061,'Wins by Year'!C:C,Recruits!D1061)</f>
        <v>9</v>
      </c>
      <c r="M1061" s="13">
        <f t="shared" si="33"/>
        <v>2.4233333333333333</v>
      </c>
    </row>
    <row r="1062" spans="1:13" ht="31.5" thickTop="1" thickBot="1">
      <c r="A1062">
        <v>2006</v>
      </c>
      <c r="B1062" s="2">
        <v>61</v>
      </c>
      <c r="C1062" s="3"/>
      <c r="D1062" s="4" t="s">
        <v>80</v>
      </c>
      <c r="E1062" s="2">
        <v>27</v>
      </c>
      <c r="F1062" s="2">
        <v>0</v>
      </c>
      <c r="G1062" s="2">
        <v>0</v>
      </c>
      <c r="H1062" s="2">
        <v>7</v>
      </c>
      <c r="I1062" s="2">
        <f t="shared" si="32"/>
        <v>20</v>
      </c>
      <c r="J1062" s="15">
        <v>2.2599999999999998</v>
      </c>
      <c r="K1062" s="2">
        <v>326</v>
      </c>
      <c r="L1062">
        <f>SUMIFS('Wins by Year'!E:E,'Wins by Year'!A:A,Recruits!A1062,'Wins by Year'!C:C,Recruits!D1062)</f>
        <v>9</v>
      </c>
      <c r="M1062" s="13">
        <f t="shared" si="33"/>
        <v>2.2266666666666666</v>
      </c>
    </row>
    <row r="1063" spans="1:13" ht="16.5" thickTop="1" thickBot="1">
      <c r="A1063">
        <v>2006</v>
      </c>
      <c r="B1063" s="2">
        <v>62</v>
      </c>
      <c r="C1063" s="3"/>
      <c r="D1063" s="4" t="s">
        <v>73</v>
      </c>
      <c r="E1063" s="2">
        <v>28</v>
      </c>
      <c r="F1063" s="2">
        <v>0</v>
      </c>
      <c r="G1063" s="2">
        <v>1</v>
      </c>
      <c r="H1063" s="2">
        <v>8</v>
      </c>
      <c r="I1063" s="2">
        <f t="shared" si="32"/>
        <v>19</v>
      </c>
      <c r="J1063" s="15">
        <v>2.36</v>
      </c>
      <c r="K1063" s="2">
        <v>315</v>
      </c>
      <c r="L1063">
        <f>SUMIFS('Wins by Year'!E:E,'Wins by Year'!A:A,Recruits!A1063,'Wins by Year'!C:C,Recruits!D1063)</f>
        <v>9</v>
      </c>
      <c r="M1063" s="13">
        <f t="shared" si="33"/>
        <v>2.39</v>
      </c>
    </row>
    <row r="1064" spans="1:13" ht="16.5" thickTop="1" thickBot="1">
      <c r="A1064">
        <v>2006</v>
      </c>
      <c r="B1064" s="2">
        <v>63</v>
      </c>
      <c r="C1064" s="3"/>
      <c r="D1064" s="4" t="s">
        <v>20</v>
      </c>
      <c r="E1064" s="2">
        <v>18</v>
      </c>
      <c r="F1064" s="2">
        <v>0</v>
      </c>
      <c r="G1064" s="2">
        <v>0</v>
      </c>
      <c r="H1064" s="2">
        <v>10</v>
      </c>
      <c r="I1064" s="2">
        <f t="shared" si="32"/>
        <v>8</v>
      </c>
      <c r="J1064" s="15">
        <v>2.56</v>
      </c>
      <c r="K1064" s="2">
        <v>299</v>
      </c>
      <c r="L1064">
        <f>SUMIFS('Wins by Year'!E:E,'Wins by Year'!A:A,Recruits!A1064,'Wins by Year'!C:C,Recruits!D1064)</f>
        <v>11</v>
      </c>
      <c r="M1064" s="13">
        <f t="shared" si="33"/>
        <v>2.44</v>
      </c>
    </row>
    <row r="1065" spans="1:13" ht="16.5" thickTop="1" thickBot="1">
      <c r="A1065">
        <v>2006</v>
      </c>
      <c r="B1065" s="2">
        <v>64</v>
      </c>
      <c r="C1065" s="3"/>
      <c r="D1065" s="4" t="s">
        <v>51</v>
      </c>
      <c r="E1065" s="2">
        <v>22</v>
      </c>
      <c r="F1065" s="2">
        <v>0</v>
      </c>
      <c r="G1065" s="2">
        <v>0</v>
      </c>
      <c r="H1065" s="2">
        <v>9</v>
      </c>
      <c r="I1065" s="2">
        <f t="shared" si="32"/>
        <v>13</v>
      </c>
      <c r="J1065" s="15">
        <v>2.23</v>
      </c>
      <c r="K1065" s="2">
        <v>297</v>
      </c>
      <c r="L1065">
        <f>SUMIFS('Wins by Year'!E:E,'Wins by Year'!A:A,Recruits!A1065,'Wins by Year'!C:C,Recruits!D1065)</f>
        <v>6</v>
      </c>
      <c r="M1065" s="13">
        <f t="shared" si="33"/>
        <v>2.36</v>
      </c>
    </row>
    <row r="1066" spans="1:13" ht="16.5" thickTop="1" thickBot="1">
      <c r="A1066">
        <v>2006</v>
      </c>
      <c r="B1066" s="2">
        <v>65</v>
      </c>
      <c r="C1066" s="3"/>
      <c r="D1066" s="4" t="s">
        <v>54</v>
      </c>
      <c r="E1066" s="2">
        <v>25</v>
      </c>
      <c r="F1066" s="2">
        <v>0</v>
      </c>
      <c r="G1066" s="2">
        <v>0</v>
      </c>
      <c r="H1066" s="2">
        <v>6</v>
      </c>
      <c r="I1066" s="2">
        <f t="shared" si="32"/>
        <v>19</v>
      </c>
      <c r="J1066" s="15">
        <v>2.2400000000000002</v>
      </c>
      <c r="K1066" s="2">
        <v>292</v>
      </c>
      <c r="L1066">
        <f>SUMIFS('Wins by Year'!E:E,'Wins by Year'!A:A,Recruits!A1066,'Wins by Year'!C:C,Recruits!D1066)</f>
        <v>4</v>
      </c>
      <c r="M1066" s="13">
        <f t="shared" si="33"/>
        <v>1.4466666666666665</v>
      </c>
    </row>
    <row r="1067" spans="1:13" ht="16.5" thickTop="1" thickBot="1">
      <c r="A1067">
        <v>2006</v>
      </c>
      <c r="B1067" s="2">
        <v>66</v>
      </c>
      <c r="C1067" s="3"/>
      <c r="D1067" s="4" t="s">
        <v>53</v>
      </c>
      <c r="E1067" s="2">
        <v>30</v>
      </c>
      <c r="F1067" s="2">
        <v>0</v>
      </c>
      <c r="G1067" s="2">
        <v>0</v>
      </c>
      <c r="H1067" s="2">
        <v>15</v>
      </c>
      <c r="I1067" s="2">
        <f t="shared" si="32"/>
        <v>15</v>
      </c>
      <c r="J1067" s="15">
        <v>2.5</v>
      </c>
      <c r="K1067" s="2">
        <v>285</v>
      </c>
      <c r="L1067">
        <f>SUMIFS('Wins by Year'!E:E,'Wins by Year'!A:A,Recruits!A1067,'Wins by Year'!C:C,Recruits!D1067)</f>
        <v>4</v>
      </c>
      <c r="M1067" s="13">
        <f t="shared" si="33"/>
        <v>2.4666666666666663</v>
      </c>
    </row>
    <row r="1068" spans="1:13" ht="16.5" thickTop="1" thickBot="1">
      <c r="A1068">
        <v>2006</v>
      </c>
      <c r="B1068" s="2">
        <v>67</v>
      </c>
      <c r="C1068" s="3"/>
      <c r="D1068" s="2" t="s">
        <v>135</v>
      </c>
      <c r="E1068" s="2">
        <v>24</v>
      </c>
      <c r="F1068" s="2">
        <v>0</v>
      </c>
      <c r="G1068" s="2">
        <v>0</v>
      </c>
      <c r="H1068" s="2">
        <v>4</v>
      </c>
      <c r="I1068" s="2">
        <f t="shared" si="32"/>
        <v>20</v>
      </c>
      <c r="J1068" s="15">
        <v>2.17</v>
      </c>
      <c r="K1068" s="2">
        <v>265</v>
      </c>
      <c r="L1068">
        <f>SUMIFS('Wins by Year'!E:E,'Wins by Year'!A:A,Recruits!A1068,'Wins by Year'!C:C,Recruits!D1068)</f>
        <v>5</v>
      </c>
      <c r="M1068" s="13">
        <f t="shared" si="33"/>
        <v>1.46</v>
      </c>
    </row>
    <row r="1069" spans="1:13" ht="16.5" thickTop="1" thickBot="1">
      <c r="A1069">
        <v>2006</v>
      </c>
      <c r="B1069" s="2">
        <v>68</v>
      </c>
      <c r="C1069" s="3"/>
      <c r="D1069" s="4" t="s">
        <v>129</v>
      </c>
      <c r="E1069" s="2">
        <v>23</v>
      </c>
      <c r="F1069" s="2">
        <v>0</v>
      </c>
      <c r="G1069" s="2">
        <v>1</v>
      </c>
      <c r="H1069" s="2">
        <v>10</v>
      </c>
      <c r="I1069" s="2">
        <f t="shared" si="32"/>
        <v>12</v>
      </c>
      <c r="J1069" s="15">
        <v>2.52</v>
      </c>
      <c r="K1069" s="2">
        <v>262</v>
      </c>
      <c r="L1069">
        <f>SUMIFS('Wins by Year'!E:E,'Wins by Year'!A:A,Recruits!A1069,'Wins by Year'!C:C,Recruits!D1069)</f>
        <v>3</v>
      </c>
      <c r="M1069" s="13">
        <f t="shared" si="33"/>
        <v>1.57</v>
      </c>
    </row>
    <row r="1070" spans="1:13" ht="25.5" thickTop="1" thickBot="1">
      <c r="A1070">
        <v>2006</v>
      </c>
      <c r="B1070" s="2">
        <v>69</v>
      </c>
      <c r="C1070" s="3"/>
      <c r="D1070" s="2" t="s">
        <v>77</v>
      </c>
      <c r="E1070" s="2">
        <v>2</v>
      </c>
      <c r="F1070" s="2">
        <v>0</v>
      </c>
      <c r="G1070" s="2">
        <v>0</v>
      </c>
      <c r="H1070" s="2">
        <v>0</v>
      </c>
      <c r="I1070" s="2">
        <f t="shared" si="32"/>
        <v>2</v>
      </c>
      <c r="J1070" s="15">
        <v>0</v>
      </c>
      <c r="K1070" s="2">
        <v>240</v>
      </c>
      <c r="L1070">
        <f>SUMIFS('Wins by Year'!E:E,'Wins by Year'!A:A,Recruits!A1070,'Wins by Year'!C:C,Recruits!D1070)</f>
        <v>0</v>
      </c>
      <c r="M1070" s="13">
        <f t="shared" si="33"/>
        <v>0.44333333333333336</v>
      </c>
    </row>
    <row r="1071" spans="1:13" ht="16.5" thickTop="1" thickBot="1">
      <c r="A1071">
        <v>2006</v>
      </c>
      <c r="B1071" s="2">
        <v>69</v>
      </c>
      <c r="C1071" s="3"/>
      <c r="D1071" s="4" t="s">
        <v>67</v>
      </c>
      <c r="E1071" s="2">
        <v>30</v>
      </c>
      <c r="F1071" s="2">
        <v>0</v>
      </c>
      <c r="G1071" s="2">
        <v>0</v>
      </c>
      <c r="H1071" s="2">
        <v>4</v>
      </c>
      <c r="I1071" s="2">
        <f t="shared" si="32"/>
        <v>26</v>
      </c>
      <c r="J1071" s="15">
        <v>2.13</v>
      </c>
      <c r="K1071" s="2">
        <v>240</v>
      </c>
      <c r="L1071">
        <f>SUMIFS('Wins by Year'!E:E,'Wins by Year'!A:A,Recruits!A1071,'Wins by Year'!C:C,Recruits!D1071)</f>
        <v>5</v>
      </c>
      <c r="M1071" s="13">
        <f t="shared" si="33"/>
        <v>1.3999999999999997</v>
      </c>
    </row>
    <row r="1072" spans="1:13" ht="16.5" thickTop="1" thickBot="1">
      <c r="A1072">
        <v>2006</v>
      </c>
      <c r="B1072" s="2">
        <v>71</v>
      </c>
      <c r="C1072" s="3"/>
      <c r="D1072" s="2" t="s">
        <v>95</v>
      </c>
      <c r="E1072" s="2">
        <v>17</v>
      </c>
      <c r="F1072" s="2">
        <v>0</v>
      </c>
      <c r="G1072" s="2">
        <v>0</v>
      </c>
      <c r="H1072" s="2">
        <v>0</v>
      </c>
      <c r="I1072" s="2">
        <f t="shared" si="32"/>
        <v>17</v>
      </c>
      <c r="J1072" s="15">
        <v>1.65</v>
      </c>
      <c r="K1072" s="2">
        <v>228</v>
      </c>
      <c r="L1072">
        <f>SUMIFS('Wins by Year'!E:E,'Wins by Year'!A:A,Recruits!A1072,'Wins by Year'!C:C,Recruits!D1072)</f>
        <v>4</v>
      </c>
      <c r="M1072" s="13">
        <f t="shared" si="33"/>
        <v>1.5699999999999996</v>
      </c>
    </row>
    <row r="1073" spans="1:13" ht="31.5" thickTop="1" thickBot="1">
      <c r="A1073">
        <v>2006</v>
      </c>
      <c r="B1073" s="2">
        <v>71</v>
      </c>
      <c r="C1073" s="3"/>
      <c r="D1073" s="4" t="s">
        <v>50</v>
      </c>
      <c r="E1073" s="2">
        <v>26</v>
      </c>
      <c r="F1073" s="2">
        <v>0</v>
      </c>
      <c r="G1073" s="2">
        <v>0</v>
      </c>
      <c r="H1073" s="2">
        <v>5</v>
      </c>
      <c r="I1073" s="2">
        <f t="shared" si="32"/>
        <v>21</v>
      </c>
      <c r="J1073" s="15">
        <v>2.19</v>
      </c>
      <c r="K1073" s="2">
        <v>228</v>
      </c>
      <c r="L1073">
        <f>SUMIFS('Wins by Year'!E:E,'Wins by Year'!A:A,Recruits!A1073,'Wins by Year'!C:C,Recruits!D1073)</f>
        <v>11</v>
      </c>
      <c r="M1073" s="13">
        <f t="shared" si="33"/>
        <v>2.2633333333333332</v>
      </c>
    </row>
    <row r="1074" spans="1:13" ht="16.5" thickTop="1" thickBot="1">
      <c r="A1074">
        <v>2006</v>
      </c>
      <c r="B1074" s="2">
        <v>73</v>
      </c>
      <c r="C1074" s="3"/>
      <c r="D1074" s="4" t="s">
        <v>56</v>
      </c>
      <c r="E1074" s="2">
        <v>28</v>
      </c>
      <c r="F1074" s="2">
        <v>0</v>
      </c>
      <c r="G1074" s="2">
        <v>0</v>
      </c>
      <c r="H1074" s="2">
        <v>10</v>
      </c>
      <c r="I1074" s="2">
        <f t="shared" si="32"/>
        <v>18</v>
      </c>
      <c r="J1074" s="15">
        <v>2.36</v>
      </c>
      <c r="K1074" s="2">
        <v>226</v>
      </c>
      <c r="L1074">
        <f>SUMIFS('Wins by Year'!E:E,'Wins by Year'!A:A,Recruits!A1074,'Wins by Year'!C:C,Recruits!D1074)</f>
        <v>4</v>
      </c>
      <c r="M1074" s="13">
        <f t="shared" si="33"/>
        <v>1.5</v>
      </c>
    </row>
    <row r="1075" spans="1:13" ht="16.5" thickTop="1" thickBot="1">
      <c r="A1075">
        <v>2006</v>
      </c>
      <c r="B1075" s="2">
        <v>74</v>
      </c>
      <c r="C1075" s="3"/>
      <c r="D1075" s="4" t="s">
        <v>68</v>
      </c>
      <c r="E1075" s="2">
        <v>19</v>
      </c>
      <c r="F1075" s="2">
        <v>0</v>
      </c>
      <c r="G1075" s="2">
        <v>0</v>
      </c>
      <c r="H1075" s="2">
        <v>1</v>
      </c>
      <c r="I1075" s="2">
        <f t="shared" si="32"/>
        <v>18</v>
      </c>
      <c r="J1075" s="15">
        <v>1.95</v>
      </c>
      <c r="K1075" s="2">
        <v>205</v>
      </c>
      <c r="L1075">
        <f>SUMIFS('Wins by Year'!E:E,'Wins by Year'!A:A,Recruits!A1075,'Wins by Year'!C:C,Recruits!D1075)</f>
        <v>8</v>
      </c>
      <c r="M1075" s="13">
        <f t="shared" si="33"/>
        <v>1.3366666666666667</v>
      </c>
    </row>
    <row r="1076" spans="1:13" ht="16.5" thickTop="1" thickBot="1">
      <c r="A1076">
        <v>2006</v>
      </c>
      <c r="B1076" s="2">
        <v>74</v>
      </c>
      <c r="C1076" s="3"/>
      <c r="D1076" s="4" t="s">
        <v>81</v>
      </c>
      <c r="E1076" s="2">
        <v>27</v>
      </c>
      <c r="F1076" s="2">
        <v>0</v>
      </c>
      <c r="G1076" s="2">
        <v>0</v>
      </c>
      <c r="H1076" s="2">
        <v>4</v>
      </c>
      <c r="I1076" s="2">
        <f t="shared" si="32"/>
        <v>23</v>
      </c>
      <c r="J1076" s="15">
        <v>2.15</v>
      </c>
      <c r="K1076" s="2">
        <v>205</v>
      </c>
      <c r="L1076">
        <f>SUMIFS('Wins by Year'!E:E,'Wins by Year'!A:A,Recruits!A1076,'Wins by Year'!C:C,Recruits!D1076)</f>
        <v>7</v>
      </c>
      <c r="M1076" s="13">
        <f t="shared" si="33"/>
        <v>2.1366666666666667</v>
      </c>
    </row>
    <row r="1077" spans="1:13" ht="16.5" thickTop="1" thickBot="1">
      <c r="A1077">
        <v>2006</v>
      </c>
      <c r="B1077" s="2">
        <v>76</v>
      </c>
      <c r="C1077" s="3"/>
      <c r="D1077" s="4" t="s">
        <v>57</v>
      </c>
      <c r="E1077" s="2">
        <v>18</v>
      </c>
      <c r="F1077" s="2">
        <v>0</v>
      </c>
      <c r="G1077" s="2">
        <v>0</v>
      </c>
      <c r="H1077" s="2">
        <v>3</v>
      </c>
      <c r="I1077" s="2">
        <f t="shared" si="32"/>
        <v>15</v>
      </c>
      <c r="J1077" s="15">
        <v>2.17</v>
      </c>
      <c r="K1077" s="2">
        <v>180</v>
      </c>
      <c r="L1077">
        <f>SUMIFS('Wins by Year'!E:E,'Wins by Year'!A:A,Recruits!A1077,'Wins by Year'!C:C,Recruits!D1077)</f>
        <v>13</v>
      </c>
      <c r="M1077" s="13">
        <f t="shared" si="33"/>
        <v>2.2266666666666666</v>
      </c>
    </row>
    <row r="1078" spans="1:13" ht="16.5" thickTop="1" thickBot="1">
      <c r="A1078">
        <v>2006</v>
      </c>
      <c r="B1078" s="2">
        <v>77</v>
      </c>
      <c r="C1078" s="3"/>
      <c r="D1078" s="2" t="s">
        <v>130</v>
      </c>
      <c r="E1078" s="2">
        <v>21</v>
      </c>
      <c r="F1078" s="2">
        <v>0</v>
      </c>
      <c r="G1078" s="2">
        <v>0</v>
      </c>
      <c r="H1078" s="2">
        <v>3</v>
      </c>
      <c r="I1078" s="2">
        <f t="shared" si="32"/>
        <v>18</v>
      </c>
      <c r="J1078" s="15">
        <v>1.95</v>
      </c>
      <c r="K1078" s="2">
        <v>170</v>
      </c>
      <c r="L1078">
        <f>SUMIFS('Wins by Year'!E:E,'Wins by Year'!A:A,Recruits!A1078,'Wins by Year'!C:C,Recruits!D1078)</f>
        <v>9</v>
      </c>
      <c r="M1078" s="13">
        <f t="shared" si="33"/>
        <v>0.65</v>
      </c>
    </row>
    <row r="1079" spans="1:13" ht="16.5" thickTop="1" thickBot="1">
      <c r="A1079">
        <v>2006</v>
      </c>
      <c r="B1079" s="2">
        <v>78</v>
      </c>
      <c r="C1079" s="3"/>
      <c r="D1079" s="4" t="s">
        <v>55</v>
      </c>
      <c r="E1079" s="2">
        <v>21</v>
      </c>
      <c r="F1079" s="2">
        <v>0</v>
      </c>
      <c r="G1079" s="2">
        <v>0</v>
      </c>
      <c r="H1079" s="2">
        <v>6</v>
      </c>
      <c r="I1079" s="2">
        <f t="shared" si="32"/>
        <v>15</v>
      </c>
      <c r="J1079" s="15">
        <v>2.29</v>
      </c>
      <c r="K1079" s="2">
        <v>159</v>
      </c>
      <c r="L1079">
        <f>SUMIFS('Wins by Year'!E:E,'Wins by Year'!A:A,Recruits!A1079,'Wins by Year'!C:C,Recruits!D1079)</f>
        <v>4</v>
      </c>
      <c r="M1079" s="13">
        <f t="shared" si="33"/>
        <v>1.4833333333333334</v>
      </c>
    </row>
    <row r="1080" spans="1:13" ht="16.5" thickTop="1" thickBot="1">
      <c r="A1080">
        <v>2006</v>
      </c>
      <c r="B1080" s="2">
        <v>79</v>
      </c>
      <c r="C1080" s="3"/>
      <c r="D1080" s="4" t="s">
        <v>64</v>
      </c>
      <c r="E1080" s="2">
        <v>17</v>
      </c>
      <c r="F1080" s="2">
        <v>0</v>
      </c>
      <c r="G1080" s="2">
        <v>0</v>
      </c>
      <c r="H1080" s="2">
        <v>2</v>
      </c>
      <c r="I1080" s="2">
        <f t="shared" si="32"/>
        <v>15</v>
      </c>
      <c r="J1080" s="15">
        <v>2.12</v>
      </c>
      <c r="K1080" s="2">
        <v>155</v>
      </c>
      <c r="L1080">
        <f>SUMIFS('Wins by Year'!E:E,'Wins by Year'!A:A,Recruits!A1080,'Wins by Year'!C:C,Recruits!D1080)</f>
        <v>2</v>
      </c>
      <c r="M1080" s="13">
        <f t="shared" si="33"/>
        <v>2.1333333333333333</v>
      </c>
    </row>
    <row r="1081" spans="1:13" ht="16.5" thickTop="1" thickBot="1">
      <c r="A1081">
        <v>2006</v>
      </c>
      <c r="B1081" s="2">
        <v>79</v>
      </c>
      <c r="C1081" s="3"/>
      <c r="D1081" s="4" t="s">
        <v>71</v>
      </c>
      <c r="E1081" s="2">
        <v>26</v>
      </c>
      <c r="F1081" s="2">
        <v>0</v>
      </c>
      <c r="G1081" s="2">
        <v>1</v>
      </c>
      <c r="H1081" s="2">
        <v>2</v>
      </c>
      <c r="I1081" s="2">
        <f t="shared" si="32"/>
        <v>23</v>
      </c>
      <c r="J1081" s="15">
        <v>2.15</v>
      </c>
      <c r="K1081" s="2">
        <v>155</v>
      </c>
      <c r="L1081">
        <f>SUMIFS('Wins by Year'!E:E,'Wins by Year'!A:A,Recruits!A1081,'Wins by Year'!C:C,Recruits!D1081)</f>
        <v>2</v>
      </c>
      <c r="M1081" s="13">
        <f t="shared" si="33"/>
        <v>1.4400000000000002</v>
      </c>
    </row>
    <row r="1082" spans="1:13" ht="16.5" thickTop="1" thickBot="1">
      <c r="A1082">
        <v>2006</v>
      </c>
      <c r="B1082" s="2">
        <v>81</v>
      </c>
      <c r="C1082" s="3"/>
      <c r="D1082" s="4" t="s">
        <v>62</v>
      </c>
      <c r="E1082" s="2">
        <v>15</v>
      </c>
      <c r="F1082" s="2">
        <v>0</v>
      </c>
      <c r="G1082" s="2">
        <v>0</v>
      </c>
      <c r="H1082" s="2">
        <v>6</v>
      </c>
      <c r="I1082" s="2">
        <f t="shared" si="32"/>
        <v>9</v>
      </c>
      <c r="J1082" s="15">
        <v>2.4</v>
      </c>
      <c r="K1082" s="2">
        <v>152</v>
      </c>
      <c r="L1082">
        <f>SUMIFS('Wins by Year'!E:E,'Wins by Year'!A:A,Recruits!A1082,'Wins by Year'!C:C,Recruits!D1082)</f>
        <v>11</v>
      </c>
      <c r="M1082" s="13">
        <f t="shared" si="33"/>
        <v>2.2766666666666668</v>
      </c>
    </row>
    <row r="1083" spans="1:13" ht="16.5" thickTop="1" thickBot="1">
      <c r="A1083">
        <v>2006</v>
      </c>
      <c r="B1083" s="2">
        <v>82</v>
      </c>
      <c r="C1083" s="3"/>
      <c r="D1083" s="4" t="s">
        <v>99</v>
      </c>
      <c r="E1083" s="2">
        <v>25</v>
      </c>
      <c r="F1083" s="2">
        <v>0</v>
      </c>
      <c r="G1083" s="2">
        <v>1</v>
      </c>
      <c r="H1083" s="2">
        <v>1</v>
      </c>
      <c r="I1083" s="2">
        <f t="shared" si="32"/>
        <v>23</v>
      </c>
      <c r="J1083" s="15">
        <v>2.12</v>
      </c>
      <c r="K1083" s="2">
        <v>150</v>
      </c>
      <c r="L1083">
        <f>SUMIFS('Wins by Year'!E:E,'Wins by Year'!A:A,Recruits!A1083,'Wins by Year'!C:C,Recruits!D1083)</f>
        <v>8</v>
      </c>
      <c r="M1083" s="13">
        <f t="shared" si="33"/>
        <v>1.4033333333333333</v>
      </c>
    </row>
    <row r="1084" spans="1:13" ht="31.5" thickTop="1" thickBot="1">
      <c r="A1084">
        <v>2006</v>
      </c>
      <c r="B1084" s="2">
        <v>83</v>
      </c>
      <c r="C1084" s="3"/>
      <c r="D1084" s="4" t="s">
        <v>88</v>
      </c>
      <c r="E1084" s="2">
        <v>21</v>
      </c>
      <c r="F1084" s="2">
        <v>0</v>
      </c>
      <c r="G1084" s="2">
        <v>0</v>
      </c>
      <c r="H1084" s="2">
        <v>1</v>
      </c>
      <c r="I1084" s="2">
        <f t="shared" si="32"/>
        <v>20</v>
      </c>
      <c r="J1084" s="15">
        <v>2.0499999999999998</v>
      </c>
      <c r="K1084" s="2">
        <v>143</v>
      </c>
      <c r="L1084">
        <f>SUMIFS('Wins by Year'!E:E,'Wins by Year'!A:A,Recruits!A1084,'Wins by Year'!C:C,Recruits!D1084)</f>
        <v>6</v>
      </c>
      <c r="M1084" s="13">
        <f t="shared" si="33"/>
        <v>2.0299999999999998</v>
      </c>
    </row>
    <row r="1085" spans="1:13" ht="16.5" thickTop="1" thickBot="1">
      <c r="A1085">
        <v>2006</v>
      </c>
      <c r="B1085" s="2">
        <v>83</v>
      </c>
      <c r="C1085" s="3"/>
      <c r="D1085" s="2" t="s">
        <v>125</v>
      </c>
      <c r="E1085" s="2">
        <v>23</v>
      </c>
      <c r="F1085" s="2">
        <v>0</v>
      </c>
      <c r="G1085" s="2">
        <v>0</v>
      </c>
      <c r="H1085" s="2">
        <v>3</v>
      </c>
      <c r="I1085" s="2">
        <f t="shared" si="32"/>
        <v>20</v>
      </c>
      <c r="J1085" s="15">
        <v>2.13</v>
      </c>
      <c r="K1085" s="2">
        <v>143</v>
      </c>
      <c r="L1085">
        <f>SUMIFS('Wins by Year'!E:E,'Wins by Year'!A:A,Recruits!A1085,'Wins by Year'!C:C,Recruits!D1085)</f>
        <v>5</v>
      </c>
      <c r="M1085" s="13">
        <f t="shared" si="33"/>
        <v>0.71</v>
      </c>
    </row>
    <row r="1086" spans="1:13" ht="31.5" thickTop="1" thickBot="1">
      <c r="A1086">
        <v>2006</v>
      </c>
      <c r="B1086" s="2">
        <v>83</v>
      </c>
      <c r="C1086" s="3"/>
      <c r="D1086" s="4" t="s">
        <v>89</v>
      </c>
      <c r="E1086" s="2">
        <v>29</v>
      </c>
      <c r="F1086" s="2">
        <v>0</v>
      </c>
      <c r="G1086" s="2">
        <v>0</v>
      </c>
      <c r="H1086" s="2">
        <v>3</v>
      </c>
      <c r="I1086" s="2">
        <f t="shared" si="32"/>
        <v>26</v>
      </c>
      <c r="J1086" s="15">
        <v>2.0299999999999998</v>
      </c>
      <c r="K1086" s="2">
        <v>143</v>
      </c>
      <c r="L1086">
        <f>SUMIFS('Wins by Year'!E:E,'Wins by Year'!A:A,Recruits!A1086,'Wins by Year'!C:C,Recruits!D1086)</f>
        <v>3</v>
      </c>
      <c r="M1086" s="13">
        <f t="shared" si="33"/>
        <v>1.3533333333333333</v>
      </c>
    </row>
    <row r="1087" spans="1:13" ht="16.5" thickTop="1" thickBot="1">
      <c r="A1087">
        <v>2006</v>
      </c>
      <c r="B1087" s="2">
        <v>86</v>
      </c>
      <c r="C1087" s="3"/>
      <c r="D1087" s="4" t="s">
        <v>60</v>
      </c>
      <c r="E1087" s="2">
        <v>27</v>
      </c>
      <c r="F1087" s="2">
        <v>0</v>
      </c>
      <c r="G1087" s="2">
        <v>0</v>
      </c>
      <c r="H1087" s="2">
        <v>3</v>
      </c>
      <c r="I1087" s="2">
        <f t="shared" si="32"/>
        <v>24</v>
      </c>
      <c r="J1087" s="15">
        <v>1.89</v>
      </c>
      <c r="K1087" s="2">
        <v>135</v>
      </c>
      <c r="L1087">
        <f>SUMIFS('Wins by Year'!E:E,'Wins by Year'!A:A,Recruits!A1087,'Wins by Year'!C:C,Recruits!D1087)</f>
        <v>1</v>
      </c>
      <c r="M1087" s="13">
        <f t="shared" si="33"/>
        <v>1.3066666666666666</v>
      </c>
    </row>
    <row r="1088" spans="1:13" ht="16.5" thickTop="1" thickBot="1">
      <c r="A1088">
        <v>2006</v>
      </c>
      <c r="B1088" s="2">
        <v>87</v>
      </c>
      <c r="C1088" s="3"/>
      <c r="D1088" s="2" t="s">
        <v>136</v>
      </c>
      <c r="E1088" s="2">
        <v>15</v>
      </c>
      <c r="F1088" s="2">
        <v>0</v>
      </c>
      <c r="G1088" s="2">
        <v>0</v>
      </c>
      <c r="H1088" s="2">
        <v>2</v>
      </c>
      <c r="I1088" s="2">
        <f t="shared" si="32"/>
        <v>13</v>
      </c>
      <c r="J1088" s="15">
        <v>2.13</v>
      </c>
      <c r="K1088" s="2">
        <v>124</v>
      </c>
      <c r="L1088">
        <f>SUMIFS('Wins by Year'!E:E,'Wins by Year'!A:A,Recruits!A1088,'Wins by Year'!C:C,Recruits!D1088)</f>
        <v>2</v>
      </c>
      <c r="M1088" s="13">
        <f t="shared" si="33"/>
        <v>0.71</v>
      </c>
    </row>
    <row r="1089" spans="1:13" ht="31.5" thickTop="1" thickBot="1">
      <c r="A1089">
        <v>2006</v>
      </c>
      <c r="B1089" s="2">
        <v>88</v>
      </c>
      <c r="C1089" s="3"/>
      <c r="D1089" s="4" t="s">
        <v>49</v>
      </c>
      <c r="E1089" s="2">
        <v>17</v>
      </c>
      <c r="F1089" s="2">
        <v>0</v>
      </c>
      <c r="G1089" s="2">
        <v>0</v>
      </c>
      <c r="H1089" s="2">
        <v>4</v>
      </c>
      <c r="I1089" s="2">
        <f t="shared" si="32"/>
        <v>13</v>
      </c>
      <c r="J1089" s="15">
        <v>2.2400000000000002</v>
      </c>
      <c r="K1089" s="2">
        <v>123</v>
      </c>
      <c r="L1089">
        <f>SUMIFS('Wins by Year'!E:E,'Wins by Year'!A:A,Recruits!A1089,'Wins by Year'!C:C,Recruits!D1089)</f>
        <v>4</v>
      </c>
      <c r="M1089" s="13">
        <f t="shared" si="33"/>
        <v>2.29</v>
      </c>
    </row>
    <row r="1090" spans="1:13" ht="16.5" thickTop="1" thickBot="1">
      <c r="A1090">
        <v>2006</v>
      </c>
      <c r="B1090" s="2">
        <v>89</v>
      </c>
      <c r="C1090" s="3"/>
      <c r="D1090" s="4" t="s">
        <v>124</v>
      </c>
      <c r="E1090" s="2">
        <v>18</v>
      </c>
      <c r="F1090" s="2">
        <v>0</v>
      </c>
      <c r="G1090" s="2">
        <v>0</v>
      </c>
      <c r="H1090" s="2">
        <v>1</v>
      </c>
      <c r="I1090" s="2">
        <f t="shared" si="32"/>
        <v>17</v>
      </c>
      <c r="J1090" s="15">
        <v>2.06</v>
      </c>
      <c r="K1090" s="2">
        <v>108</v>
      </c>
      <c r="L1090">
        <f>SUMIFS('Wins by Year'!E:E,'Wins by Year'!A:A,Recruits!A1090,'Wins by Year'!C:C,Recruits!D1090)</f>
        <v>7</v>
      </c>
      <c r="M1090" s="13">
        <f t="shared" si="33"/>
        <v>0.68666666666666665</v>
      </c>
    </row>
    <row r="1091" spans="1:13" ht="16.5" thickTop="1" thickBot="1">
      <c r="A1091">
        <v>2006</v>
      </c>
      <c r="B1091" s="2">
        <v>90</v>
      </c>
      <c r="C1091" s="3"/>
      <c r="D1091" s="4" t="s">
        <v>78</v>
      </c>
      <c r="E1091" s="2">
        <v>20</v>
      </c>
      <c r="F1091" s="2">
        <v>0</v>
      </c>
      <c r="G1091" s="2">
        <v>0</v>
      </c>
      <c r="H1091" s="2">
        <v>7</v>
      </c>
      <c r="I1091" s="2">
        <f t="shared" ref="I1091:I1154" si="34">E1091-F1091-G1091-H1091</f>
        <v>13</v>
      </c>
      <c r="J1091" s="15">
        <v>2.35</v>
      </c>
      <c r="K1091" s="2">
        <v>95</v>
      </c>
      <c r="L1091">
        <f>SUMIFS('Wins by Year'!E:E,'Wins by Year'!A:A,Recruits!A1091,'Wins by Year'!C:C,Recruits!D1091)</f>
        <v>4</v>
      </c>
      <c r="M1091" s="13">
        <f t="shared" ref="M1091:M1154" si="35">(SUMIFS(J:J,A:A,A1091,D:D,D1091)+SUMIFS(J:J,A:A,(A1091-1),D:D,D1091)+SUMIFS(J:J,A:A,(A1091-2),D:D,D1091))/3</f>
        <v>1.53</v>
      </c>
    </row>
    <row r="1092" spans="1:13" ht="16.5" thickTop="1" thickBot="1">
      <c r="A1092">
        <v>2006</v>
      </c>
      <c r="B1092" s="2">
        <v>91</v>
      </c>
      <c r="C1092" s="3"/>
      <c r="D1092" s="4" t="s">
        <v>58</v>
      </c>
      <c r="E1092" s="2">
        <v>21</v>
      </c>
      <c r="F1092" s="2">
        <v>0</v>
      </c>
      <c r="G1092" s="2">
        <v>0</v>
      </c>
      <c r="H1092" s="2">
        <v>5</v>
      </c>
      <c r="I1092" s="2">
        <f t="shared" si="34"/>
        <v>16</v>
      </c>
      <c r="J1092" s="15">
        <v>2.2400000000000002</v>
      </c>
      <c r="K1092" s="2">
        <v>85</v>
      </c>
      <c r="L1092">
        <f>SUMIFS('Wins by Year'!E:E,'Wins by Year'!A:A,Recruits!A1092,'Wins by Year'!C:C,Recruits!D1092)</f>
        <v>5</v>
      </c>
      <c r="M1092" s="13">
        <f t="shared" si="35"/>
        <v>2.1333333333333333</v>
      </c>
    </row>
    <row r="1093" spans="1:13" ht="16.5" thickTop="1" thickBot="1">
      <c r="A1093">
        <v>2006</v>
      </c>
      <c r="B1093" s="2">
        <v>92</v>
      </c>
      <c r="C1093" s="3"/>
      <c r="D1093" s="4" t="s">
        <v>117</v>
      </c>
      <c r="E1093" s="2">
        <v>22</v>
      </c>
      <c r="F1093" s="2">
        <v>0</v>
      </c>
      <c r="G1093" s="2">
        <v>0</v>
      </c>
      <c r="H1093" s="2">
        <v>4</v>
      </c>
      <c r="I1093" s="2">
        <f t="shared" si="34"/>
        <v>18</v>
      </c>
      <c r="J1093" s="15">
        <v>2.1800000000000002</v>
      </c>
      <c r="K1093" s="2">
        <v>80</v>
      </c>
      <c r="L1093">
        <f>SUMIFS('Wins by Year'!E:E,'Wins by Year'!A:A,Recruits!A1093,'Wins by Year'!C:C,Recruits!D1093)</f>
        <v>4</v>
      </c>
      <c r="M1093" s="13">
        <f t="shared" si="35"/>
        <v>2.1533333333333333</v>
      </c>
    </row>
    <row r="1094" spans="1:13" ht="31.5" thickTop="1" thickBot="1">
      <c r="A1094">
        <v>2006</v>
      </c>
      <c r="B1094" s="2">
        <v>93</v>
      </c>
      <c r="C1094" s="3"/>
      <c r="D1094" s="4" t="s">
        <v>72</v>
      </c>
      <c r="E1094" s="2">
        <v>18</v>
      </c>
      <c r="F1094" s="2">
        <v>0</v>
      </c>
      <c r="G1094" s="2">
        <v>0</v>
      </c>
      <c r="H1094" s="2">
        <v>5</v>
      </c>
      <c r="I1094" s="2">
        <f t="shared" si="34"/>
        <v>13</v>
      </c>
      <c r="J1094" s="15">
        <v>2.2799999999999998</v>
      </c>
      <c r="K1094" s="2">
        <v>79</v>
      </c>
      <c r="L1094">
        <f>SUMIFS('Wins by Year'!E:E,'Wins by Year'!A:A,Recruits!A1094,'Wins by Year'!C:C,Recruits!D1094)</f>
        <v>3</v>
      </c>
      <c r="M1094" s="13">
        <f t="shared" si="35"/>
        <v>2.3233333333333337</v>
      </c>
    </row>
    <row r="1095" spans="1:13" ht="31.5" thickTop="1" thickBot="1">
      <c r="A1095">
        <v>2006</v>
      </c>
      <c r="B1095" s="2">
        <v>94</v>
      </c>
      <c r="C1095" s="3"/>
      <c r="D1095" s="4" t="s">
        <v>63</v>
      </c>
      <c r="E1095" s="2">
        <v>23</v>
      </c>
      <c r="F1095" s="2">
        <v>0</v>
      </c>
      <c r="G1095" s="2">
        <v>0</v>
      </c>
      <c r="H1095" s="2">
        <v>3</v>
      </c>
      <c r="I1095" s="2">
        <f t="shared" si="34"/>
        <v>20</v>
      </c>
      <c r="J1095" s="15">
        <v>2.13</v>
      </c>
      <c r="K1095" s="2">
        <v>75</v>
      </c>
      <c r="L1095">
        <f>SUMIFS('Wins by Year'!E:E,'Wins by Year'!A:A,Recruits!A1095,'Wins by Year'!C:C,Recruits!D1095)</f>
        <v>4</v>
      </c>
      <c r="M1095" s="13">
        <f t="shared" si="35"/>
        <v>2.1466666666666665</v>
      </c>
    </row>
    <row r="1096" spans="1:13" ht="16.5" thickTop="1" thickBot="1">
      <c r="A1096">
        <v>2006</v>
      </c>
      <c r="B1096" s="2">
        <v>94</v>
      </c>
      <c r="C1096" s="3"/>
      <c r="D1096" s="4" t="s">
        <v>122</v>
      </c>
      <c r="E1096" s="2">
        <v>28</v>
      </c>
      <c r="F1096" s="2">
        <v>0</v>
      </c>
      <c r="G1096" s="2">
        <v>0</v>
      </c>
      <c r="H1096" s="2">
        <v>3</v>
      </c>
      <c r="I1096" s="2">
        <f t="shared" si="34"/>
        <v>25</v>
      </c>
      <c r="J1096" s="15">
        <v>1.96</v>
      </c>
      <c r="K1096" s="2">
        <v>75</v>
      </c>
      <c r="L1096">
        <f>SUMIFS('Wins by Year'!E:E,'Wins by Year'!A:A,Recruits!A1096,'Wins by Year'!C:C,Recruits!D1096)</f>
        <v>8</v>
      </c>
      <c r="M1096" s="13">
        <f t="shared" si="35"/>
        <v>0.65333333333333332</v>
      </c>
    </row>
    <row r="1097" spans="1:13" ht="16.5" thickTop="1" thickBot="1">
      <c r="A1097">
        <v>2006</v>
      </c>
      <c r="B1097" s="2">
        <v>94</v>
      </c>
      <c r="C1097" s="3"/>
      <c r="D1097" s="4" t="s">
        <v>98</v>
      </c>
      <c r="E1097" s="2">
        <v>23</v>
      </c>
      <c r="F1097" s="2">
        <v>0</v>
      </c>
      <c r="G1097" s="2">
        <v>0</v>
      </c>
      <c r="H1097" s="2">
        <v>3</v>
      </c>
      <c r="I1097" s="2">
        <f t="shared" si="34"/>
        <v>20</v>
      </c>
      <c r="J1097" s="15">
        <v>2.13</v>
      </c>
      <c r="K1097" s="2">
        <v>75</v>
      </c>
      <c r="L1097">
        <f>SUMIFS('Wins by Year'!E:E,'Wins by Year'!A:A,Recruits!A1097,'Wins by Year'!C:C,Recruits!D1097)</f>
        <v>5</v>
      </c>
      <c r="M1097" s="13">
        <f t="shared" si="35"/>
        <v>0.71</v>
      </c>
    </row>
    <row r="1098" spans="1:13" ht="16.5" thickTop="1" thickBot="1">
      <c r="A1098">
        <v>2006</v>
      </c>
      <c r="B1098" s="2">
        <v>94</v>
      </c>
      <c r="C1098" s="3"/>
      <c r="D1098" s="4" t="s">
        <v>132</v>
      </c>
      <c r="E1098" s="2">
        <v>29</v>
      </c>
      <c r="F1098" s="2">
        <v>0</v>
      </c>
      <c r="G1098" s="2">
        <v>0</v>
      </c>
      <c r="H1098" s="2">
        <v>3</v>
      </c>
      <c r="I1098" s="2">
        <f t="shared" si="34"/>
        <v>26</v>
      </c>
      <c r="J1098" s="15">
        <v>2.1</v>
      </c>
      <c r="K1098" s="2">
        <v>75</v>
      </c>
      <c r="L1098">
        <f>SUMIFS('Wins by Year'!E:E,'Wins by Year'!A:A,Recruits!A1098,'Wins by Year'!C:C,Recruits!D1098)</f>
        <v>5</v>
      </c>
      <c r="M1098" s="13">
        <f t="shared" si="35"/>
        <v>1.4100000000000001</v>
      </c>
    </row>
    <row r="1099" spans="1:13" ht="16.5" thickTop="1" thickBot="1">
      <c r="A1099">
        <v>2006</v>
      </c>
      <c r="B1099" s="2">
        <v>98</v>
      </c>
      <c r="C1099" s="3"/>
      <c r="D1099" s="2" t="s">
        <v>116</v>
      </c>
      <c r="E1099" s="2">
        <v>25</v>
      </c>
      <c r="F1099" s="2">
        <v>0</v>
      </c>
      <c r="G1099" s="2">
        <v>0</v>
      </c>
      <c r="H1099" s="2">
        <v>1</v>
      </c>
      <c r="I1099" s="2">
        <f t="shared" si="34"/>
        <v>24</v>
      </c>
      <c r="J1099" s="15">
        <v>1.96</v>
      </c>
      <c r="K1099" s="2">
        <v>65</v>
      </c>
      <c r="L1099">
        <f>SUMIFS('Wins by Year'!E:E,'Wins by Year'!A:A,Recruits!A1099,'Wins by Year'!C:C,Recruits!D1099)</f>
        <v>4</v>
      </c>
      <c r="M1099" s="13">
        <f t="shared" si="35"/>
        <v>0.65333333333333332</v>
      </c>
    </row>
    <row r="1100" spans="1:13" ht="16.5" thickTop="1" thickBot="1">
      <c r="A1100">
        <v>2006</v>
      </c>
      <c r="B1100" s="2">
        <v>98</v>
      </c>
      <c r="C1100" s="3"/>
      <c r="D1100" s="2" t="s">
        <v>128</v>
      </c>
      <c r="E1100" s="2">
        <v>19</v>
      </c>
      <c r="F1100" s="2">
        <v>0</v>
      </c>
      <c r="G1100" s="2">
        <v>0</v>
      </c>
      <c r="H1100" s="2">
        <v>0</v>
      </c>
      <c r="I1100" s="2">
        <f t="shared" si="34"/>
        <v>19</v>
      </c>
      <c r="J1100" s="15">
        <v>2</v>
      </c>
      <c r="K1100" s="2">
        <v>65</v>
      </c>
      <c r="L1100">
        <f>SUMIFS('Wins by Year'!E:E,'Wins by Year'!A:A,Recruits!A1100,'Wins by Year'!C:C,Recruits!D1100)</f>
        <v>11</v>
      </c>
      <c r="M1100" s="13">
        <f t="shared" si="35"/>
        <v>1.4033333333333333</v>
      </c>
    </row>
    <row r="1101" spans="1:13" ht="16.5" thickTop="1" thickBot="1">
      <c r="A1101">
        <v>2006</v>
      </c>
      <c r="B1101" s="2">
        <v>98</v>
      </c>
      <c r="C1101" s="3"/>
      <c r="D1101" s="4" t="s">
        <v>41</v>
      </c>
      <c r="E1101" s="2">
        <v>25</v>
      </c>
      <c r="F1101" s="2">
        <v>0</v>
      </c>
      <c r="G1101" s="2">
        <v>0</v>
      </c>
      <c r="H1101" s="2">
        <v>1</v>
      </c>
      <c r="I1101" s="2">
        <f t="shared" si="34"/>
        <v>24</v>
      </c>
      <c r="J1101" s="15">
        <v>2.04</v>
      </c>
      <c r="K1101" s="2">
        <v>65</v>
      </c>
      <c r="L1101">
        <f>SUMIFS('Wins by Year'!E:E,'Wins by Year'!A:A,Recruits!A1101,'Wins by Year'!C:C,Recruits!D1101)</f>
        <v>10</v>
      </c>
      <c r="M1101" s="13">
        <f t="shared" si="35"/>
        <v>1.3733333333333333</v>
      </c>
    </row>
    <row r="1102" spans="1:13" ht="16.5" thickTop="1" thickBot="1">
      <c r="A1102">
        <v>2005</v>
      </c>
      <c r="B1102" s="2">
        <v>1</v>
      </c>
      <c r="C1102" s="3"/>
      <c r="D1102" s="4" t="s">
        <v>12</v>
      </c>
      <c r="E1102" s="2">
        <v>19</v>
      </c>
      <c r="F1102" s="2">
        <v>3</v>
      </c>
      <c r="G1102" s="2">
        <v>10</v>
      </c>
      <c r="H1102" s="2">
        <v>5</v>
      </c>
      <c r="I1102" s="2">
        <f t="shared" si="34"/>
        <v>1</v>
      </c>
      <c r="J1102" s="15">
        <v>3.68</v>
      </c>
      <c r="K1102" s="2">
        <v>2631</v>
      </c>
      <c r="L1102">
        <f>SUMIFS('Wins by Year'!E:E,'Wins by Year'!A:A,Recruits!A1102,'Wins by Year'!C:C,Recruits!D1102)</f>
        <v>12</v>
      </c>
      <c r="M1102" s="13">
        <f t="shared" si="35"/>
        <v>3.6833333333333336</v>
      </c>
    </row>
    <row r="1103" spans="1:13" ht="16.5" thickTop="1" thickBot="1">
      <c r="A1103">
        <v>2005</v>
      </c>
      <c r="B1103" s="2">
        <v>2</v>
      </c>
      <c r="C1103" s="3"/>
      <c r="D1103" s="4" t="s">
        <v>2</v>
      </c>
      <c r="E1103" s="2">
        <v>23</v>
      </c>
      <c r="F1103" s="2">
        <v>3</v>
      </c>
      <c r="G1103" s="2">
        <v>13</v>
      </c>
      <c r="H1103" s="2">
        <v>5</v>
      </c>
      <c r="I1103" s="2">
        <f t="shared" si="34"/>
        <v>2</v>
      </c>
      <c r="J1103" s="15">
        <v>3.65</v>
      </c>
      <c r="K1103" s="2">
        <v>2582</v>
      </c>
      <c r="L1103">
        <f>SUMIFS('Wins by Year'!E:E,'Wins by Year'!A:A,Recruits!A1103,'Wins by Year'!C:C,Recruits!D1103)</f>
        <v>8</v>
      </c>
      <c r="M1103" s="13">
        <f t="shared" si="35"/>
        <v>3.5733333333333328</v>
      </c>
    </row>
    <row r="1104" spans="1:13" ht="16.5" thickTop="1" thickBot="1">
      <c r="A1104">
        <v>2005</v>
      </c>
      <c r="B1104" s="2">
        <v>3</v>
      </c>
      <c r="C1104" s="3"/>
      <c r="D1104" s="4" t="s">
        <v>16</v>
      </c>
      <c r="E1104" s="2">
        <v>27</v>
      </c>
      <c r="F1104" s="2">
        <v>2</v>
      </c>
      <c r="G1104" s="2">
        <v>14</v>
      </c>
      <c r="H1104" s="2">
        <v>10</v>
      </c>
      <c r="I1104" s="2">
        <f t="shared" si="34"/>
        <v>1</v>
      </c>
      <c r="J1104" s="15">
        <v>3.63</v>
      </c>
      <c r="K1104" s="2">
        <v>2441</v>
      </c>
      <c r="L1104">
        <f>SUMIFS('Wins by Year'!E:E,'Wins by Year'!A:A,Recruits!A1104,'Wins by Year'!C:C,Recruits!D1104)</f>
        <v>8</v>
      </c>
      <c r="M1104" s="13">
        <f t="shared" si="35"/>
        <v>3.6433333333333331</v>
      </c>
    </row>
    <row r="1105" spans="1:13" ht="16.5" thickTop="1" thickBot="1">
      <c r="A1105">
        <v>2005</v>
      </c>
      <c r="B1105" s="2">
        <v>4</v>
      </c>
      <c r="C1105" s="3"/>
      <c r="D1105" s="4" t="s">
        <v>15</v>
      </c>
      <c r="E1105" s="2">
        <v>26</v>
      </c>
      <c r="F1105" s="2">
        <v>1</v>
      </c>
      <c r="G1105" s="2">
        <v>16</v>
      </c>
      <c r="H1105" s="2">
        <v>9</v>
      </c>
      <c r="I1105" s="2">
        <f t="shared" si="34"/>
        <v>0</v>
      </c>
      <c r="J1105" s="15">
        <v>3.69</v>
      </c>
      <c r="K1105" s="2">
        <v>2403</v>
      </c>
      <c r="L1105">
        <f>SUMIFS('Wins by Year'!E:E,'Wins by Year'!A:A,Recruits!A1105,'Wins by Year'!C:C,Recruits!D1105)</f>
        <v>5</v>
      </c>
      <c r="M1105" s="13">
        <f t="shared" si="35"/>
        <v>3.4033333333333329</v>
      </c>
    </row>
    <row r="1106" spans="1:13" ht="16.5" thickTop="1" thickBot="1">
      <c r="A1106">
        <v>2005</v>
      </c>
      <c r="B1106" s="2">
        <v>5</v>
      </c>
      <c r="C1106" s="3"/>
      <c r="D1106" s="4" t="s">
        <v>26</v>
      </c>
      <c r="E1106" s="2">
        <v>32</v>
      </c>
      <c r="F1106" s="2">
        <v>2</v>
      </c>
      <c r="G1106" s="2">
        <v>11</v>
      </c>
      <c r="H1106" s="2">
        <v>12</v>
      </c>
      <c r="I1106" s="2">
        <f t="shared" si="34"/>
        <v>7</v>
      </c>
      <c r="J1106" s="15">
        <v>3.13</v>
      </c>
      <c r="K1106" s="2">
        <v>2178</v>
      </c>
      <c r="L1106">
        <f>SUMIFS('Wins by Year'!E:E,'Wins by Year'!A:A,Recruits!A1106,'Wins by Year'!C:C,Recruits!D1106)</f>
        <v>8</v>
      </c>
      <c r="M1106" s="13">
        <f t="shared" si="35"/>
        <v>2.91</v>
      </c>
    </row>
    <row r="1107" spans="1:13" ht="16.5" thickTop="1" thickBot="1">
      <c r="A1107">
        <v>2005</v>
      </c>
      <c r="B1107" s="2">
        <v>6</v>
      </c>
      <c r="C1107" s="3"/>
      <c r="D1107" s="4" t="s">
        <v>4</v>
      </c>
      <c r="E1107" s="2">
        <v>23</v>
      </c>
      <c r="F1107" s="2">
        <v>1</v>
      </c>
      <c r="G1107" s="2">
        <v>10</v>
      </c>
      <c r="H1107" s="2">
        <v>11</v>
      </c>
      <c r="I1107" s="2">
        <f t="shared" si="34"/>
        <v>1</v>
      </c>
      <c r="J1107" s="15">
        <v>3.48</v>
      </c>
      <c r="K1107" s="2">
        <v>1995</v>
      </c>
      <c r="L1107">
        <f>SUMIFS('Wins by Year'!E:E,'Wins by Year'!A:A,Recruits!A1107,'Wins by Year'!C:C,Recruits!D1107)</f>
        <v>7</v>
      </c>
      <c r="M1107" s="13">
        <f t="shared" si="35"/>
        <v>3.6300000000000003</v>
      </c>
    </row>
    <row r="1108" spans="1:13" ht="16.5" thickTop="1" thickBot="1">
      <c r="A1108">
        <v>2005</v>
      </c>
      <c r="B1108" s="2">
        <v>7</v>
      </c>
      <c r="C1108" s="3"/>
      <c r="D1108" s="4" t="s">
        <v>21</v>
      </c>
      <c r="E1108" s="2">
        <v>17</v>
      </c>
      <c r="F1108" s="2">
        <v>2</v>
      </c>
      <c r="G1108" s="2">
        <v>11</v>
      </c>
      <c r="H1108" s="2">
        <v>3</v>
      </c>
      <c r="I1108" s="2">
        <f t="shared" si="34"/>
        <v>1</v>
      </c>
      <c r="J1108" s="15">
        <v>3.82</v>
      </c>
      <c r="K1108" s="2">
        <v>1976</v>
      </c>
      <c r="L1108">
        <f>SUMIFS('Wins by Year'!E:E,'Wins by Year'!A:A,Recruits!A1108,'Wins by Year'!C:C,Recruits!D1108)</f>
        <v>9</v>
      </c>
      <c r="M1108" s="13">
        <f t="shared" si="35"/>
        <v>3.6033333333333331</v>
      </c>
    </row>
    <row r="1109" spans="1:13" ht="16.5" thickTop="1" thickBot="1">
      <c r="A1109">
        <v>2005</v>
      </c>
      <c r="B1109" s="2">
        <v>8</v>
      </c>
      <c r="C1109" s="3"/>
      <c r="D1109" s="4" t="s">
        <v>17</v>
      </c>
      <c r="E1109" s="2">
        <v>25</v>
      </c>
      <c r="F1109" s="2">
        <v>1</v>
      </c>
      <c r="G1109" s="2">
        <v>8</v>
      </c>
      <c r="H1109" s="2">
        <v>11</v>
      </c>
      <c r="I1109" s="2">
        <f t="shared" si="34"/>
        <v>5</v>
      </c>
      <c r="J1109" s="15">
        <v>3.2</v>
      </c>
      <c r="K1109" s="2">
        <v>1839</v>
      </c>
      <c r="L1109">
        <f>SUMIFS('Wins by Year'!E:E,'Wins by Year'!A:A,Recruits!A1109,'Wins by Year'!C:C,Recruits!D1109)</f>
        <v>5</v>
      </c>
      <c r="M1109" s="13">
        <f t="shared" si="35"/>
        <v>3.1266666666666669</v>
      </c>
    </row>
    <row r="1110" spans="1:13" ht="16.5" thickTop="1" thickBot="1">
      <c r="A1110">
        <v>2005</v>
      </c>
      <c r="B1110" s="2">
        <v>9</v>
      </c>
      <c r="C1110" s="3"/>
      <c r="D1110" s="4" t="s">
        <v>22</v>
      </c>
      <c r="E1110" s="2">
        <v>24</v>
      </c>
      <c r="F1110" s="2">
        <v>1</v>
      </c>
      <c r="G1110" s="2">
        <v>9</v>
      </c>
      <c r="H1110" s="2">
        <v>12</v>
      </c>
      <c r="I1110" s="2">
        <f t="shared" si="34"/>
        <v>2</v>
      </c>
      <c r="J1110" s="15">
        <v>3.38</v>
      </c>
      <c r="K1110" s="2">
        <v>1816</v>
      </c>
      <c r="L1110">
        <f>SUMIFS('Wins by Year'!E:E,'Wins by Year'!A:A,Recruits!A1110,'Wins by Year'!C:C,Recruits!D1110)</f>
        <v>8</v>
      </c>
      <c r="M1110" s="13">
        <f t="shared" si="35"/>
        <v>3.11</v>
      </c>
    </row>
    <row r="1111" spans="1:13" ht="16.5" thickTop="1" thickBot="1">
      <c r="A1111">
        <v>2005</v>
      </c>
      <c r="B1111" s="2">
        <v>10</v>
      </c>
      <c r="C1111" s="3"/>
      <c r="D1111" s="4" t="s">
        <v>11</v>
      </c>
      <c r="E1111" s="2">
        <v>17</v>
      </c>
      <c r="F1111" s="2">
        <v>0</v>
      </c>
      <c r="G1111" s="2">
        <v>10</v>
      </c>
      <c r="H1111" s="2">
        <v>7</v>
      </c>
      <c r="I1111" s="2">
        <f t="shared" si="34"/>
        <v>0</v>
      </c>
      <c r="J1111" s="15">
        <v>3.59</v>
      </c>
      <c r="K1111" s="2">
        <v>1814</v>
      </c>
      <c r="L1111">
        <f>SUMIFS('Wins by Year'!E:E,'Wins by Year'!A:A,Recruits!A1111,'Wins by Year'!C:C,Recruits!D1111)</f>
        <v>10</v>
      </c>
      <c r="M1111" s="13">
        <f t="shared" si="35"/>
        <v>3.5133333333333332</v>
      </c>
    </row>
    <row r="1112" spans="1:13" ht="16.5" thickTop="1" thickBot="1">
      <c r="A1112">
        <v>2005</v>
      </c>
      <c r="B1112" s="2">
        <v>11</v>
      </c>
      <c r="C1112" s="3"/>
      <c r="D1112" s="4" t="s">
        <v>42</v>
      </c>
      <c r="E1112" s="2">
        <v>23</v>
      </c>
      <c r="F1112" s="2">
        <v>1</v>
      </c>
      <c r="G1112" s="2">
        <v>7</v>
      </c>
      <c r="H1112" s="2">
        <v>11</v>
      </c>
      <c r="I1112" s="2">
        <f t="shared" si="34"/>
        <v>4</v>
      </c>
      <c r="J1112" s="15">
        <v>3.22</v>
      </c>
      <c r="K1112" s="2">
        <v>1745</v>
      </c>
      <c r="L1112">
        <f>SUMIFS('Wins by Year'!E:E,'Wins by Year'!A:A,Recruits!A1112,'Wins by Year'!C:C,Recruits!D1112)</f>
        <v>7</v>
      </c>
      <c r="M1112" s="13">
        <f t="shared" si="35"/>
        <v>2.8233333333333337</v>
      </c>
    </row>
    <row r="1113" spans="1:13" ht="16.5" thickTop="1" thickBot="1">
      <c r="A1113">
        <v>2005</v>
      </c>
      <c r="B1113" s="2">
        <v>12</v>
      </c>
      <c r="C1113" s="3"/>
      <c r="D1113" s="4" t="s">
        <v>3</v>
      </c>
      <c r="E1113" s="2">
        <v>18</v>
      </c>
      <c r="F1113" s="2">
        <v>1</v>
      </c>
      <c r="G1113" s="2">
        <v>9</v>
      </c>
      <c r="H1113" s="2">
        <v>6</v>
      </c>
      <c r="I1113" s="2">
        <f t="shared" si="34"/>
        <v>2</v>
      </c>
      <c r="J1113" s="15">
        <v>3.5</v>
      </c>
      <c r="K1113" s="2">
        <v>1654</v>
      </c>
      <c r="L1113">
        <f>SUMIFS('Wins by Year'!E:E,'Wins by Year'!A:A,Recruits!A1113,'Wins by Year'!C:C,Recruits!D1113)</f>
        <v>10</v>
      </c>
      <c r="M1113" s="13">
        <f t="shared" si="35"/>
        <v>3.3766666666666665</v>
      </c>
    </row>
    <row r="1114" spans="1:13" ht="16.5" thickTop="1" thickBot="1">
      <c r="A1114">
        <v>2005</v>
      </c>
      <c r="B1114" s="2">
        <v>13</v>
      </c>
      <c r="C1114" s="3"/>
      <c r="D1114" s="4" t="s">
        <v>9</v>
      </c>
      <c r="E1114" s="2">
        <v>22</v>
      </c>
      <c r="F1114" s="2">
        <v>1</v>
      </c>
      <c r="G1114" s="2">
        <v>7</v>
      </c>
      <c r="H1114" s="2">
        <v>10</v>
      </c>
      <c r="I1114" s="2">
        <f t="shared" si="34"/>
        <v>4</v>
      </c>
      <c r="J1114" s="15">
        <v>3.14</v>
      </c>
      <c r="K1114" s="2">
        <v>1596</v>
      </c>
      <c r="L1114">
        <f>SUMIFS('Wins by Year'!E:E,'Wins by Year'!A:A,Recruits!A1114,'Wins by Year'!C:C,Recruits!D1114)</f>
        <v>9</v>
      </c>
      <c r="M1114" s="13">
        <f t="shared" si="35"/>
        <v>2.936666666666667</v>
      </c>
    </row>
    <row r="1115" spans="1:13" ht="16.5" thickTop="1" thickBot="1">
      <c r="A1115">
        <v>2005</v>
      </c>
      <c r="B1115" s="2">
        <v>14</v>
      </c>
      <c r="C1115" s="3"/>
      <c r="D1115" s="4" t="s">
        <v>43</v>
      </c>
      <c r="E1115" s="2">
        <v>25</v>
      </c>
      <c r="F1115" s="2">
        <v>1</v>
      </c>
      <c r="G1115" s="2">
        <v>5</v>
      </c>
      <c r="H1115" s="2">
        <v>14</v>
      </c>
      <c r="I1115" s="2">
        <f t="shared" si="34"/>
        <v>5</v>
      </c>
      <c r="J1115" s="15">
        <v>3.08</v>
      </c>
      <c r="K1115" s="2">
        <v>1581</v>
      </c>
      <c r="L1115">
        <f>SUMIFS('Wins by Year'!E:E,'Wins by Year'!A:A,Recruits!A1115,'Wins by Year'!C:C,Recruits!D1115)</f>
        <v>11</v>
      </c>
      <c r="M1115" s="13">
        <f t="shared" si="35"/>
        <v>2.9299999999999997</v>
      </c>
    </row>
    <row r="1116" spans="1:13" ht="16.5" thickTop="1" thickBot="1">
      <c r="A1116">
        <v>2005</v>
      </c>
      <c r="B1116" s="2">
        <v>15</v>
      </c>
      <c r="C1116" s="3"/>
      <c r="D1116" s="4" t="s">
        <v>14</v>
      </c>
      <c r="E1116" s="2">
        <v>18</v>
      </c>
      <c r="F1116" s="2">
        <v>0</v>
      </c>
      <c r="G1116" s="2">
        <v>8</v>
      </c>
      <c r="H1116" s="2">
        <v>9</v>
      </c>
      <c r="I1116" s="2">
        <f t="shared" si="34"/>
        <v>1</v>
      </c>
      <c r="J1116" s="15">
        <v>3.39</v>
      </c>
      <c r="K1116" s="2">
        <v>1467</v>
      </c>
      <c r="L1116">
        <f>SUMIFS('Wins by Year'!E:E,'Wins by Year'!A:A,Recruits!A1116,'Wins by Year'!C:C,Recruits!D1116)</f>
        <v>9</v>
      </c>
      <c r="M1116" s="13">
        <f t="shared" si="35"/>
        <v>3.52</v>
      </c>
    </row>
    <row r="1117" spans="1:13" ht="16.5" thickTop="1" thickBot="1">
      <c r="A1117">
        <v>2005</v>
      </c>
      <c r="B1117" s="2">
        <v>16</v>
      </c>
      <c r="C1117" s="3"/>
      <c r="D1117" s="4" t="s">
        <v>39</v>
      </c>
      <c r="E1117" s="2">
        <v>24</v>
      </c>
      <c r="F1117" s="2">
        <v>1</v>
      </c>
      <c r="G1117" s="2">
        <v>4</v>
      </c>
      <c r="H1117" s="2">
        <v>15</v>
      </c>
      <c r="I1117" s="2">
        <f t="shared" si="34"/>
        <v>4</v>
      </c>
      <c r="J1117" s="15">
        <v>3.08</v>
      </c>
      <c r="K1117" s="2">
        <v>1433</v>
      </c>
      <c r="L1117">
        <f>SUMIFS('Wins by Year'!E:E,'Wins by Year'!A:A,Recruits!A1117,'Wins by Year'!C:C,Recruits!D1117)</f>
        <v>5</v>
      </c>
      <c r="M1117" s="13">
        <f t="shared" si="35"/>
        <v>3.0266666666666668</v>
      </c>
    </row>
    <row r="1118" spans="1:13" ht="16.5" thickTop="1" thickBot="1">
      <c r="A1118">
        <v>2005</v>
      </c>
      <c r="B1118" s="2">
        <v>17</v>
      </c>
      <c r="C1118" s="3"/>
      <c r="D1118" s="4" t="s">
        <v>6</v>
      </c>
      <c r="E1118" s="2">
        <v>25</v>
      </c>
      <c r="F1118" s="2">
        <v>0</v>
      </c>
      <c r="G1118" s="2">
        <v>6</v>
      </c>
      <c r="H1118" s="2">
        <v>15</v>
      </c>
      <c r="I1118" s="2">
        <f t="shared" si="34"/>
        <v>4</v>
      </c>
      <c r="J1118" s="15">
        <v>3.08</v>
      </c>
      <c r="K1118" s="2">
        <v>1431</v>
      </c>
      <c r="L1118">
        <f>SUMIFS('Wins by Year'!E:E,'Wins by Year'!A:A,Recruits!A1118,'Wins by Year'!C:C,Recruits!D1118)</f>
        <v>8</v>
      </c>
      <c r="M1118" s="13">
        <f t="shared" si="35"/>
        <v>2.7433333333333336</v>
      </c>
    </row>
    <row r="1119" spans="1:13" ht="16.5" thickTop="1" thickBot="1">
      <c r="A1119">
        <v>2005</v>
      </c>
      <c r="B1119" s="2">
        <v>18</v>
      </c>
      <c r="C1119" s="3"/>
      <c r="D1119" s="4" t="s">
        <v>1</v>
      </c>
      <c r="E1119" s="2">
        <v>31</v>
      </c>
      <c r="F1119" s="2">
        <v>0</v>
      </c>
      <c r="G1119" s="2">
        <v>6</v>
      </c>
      <c r="H1119" s="2">
        <v>20</v>
      </c>
      <c r="I1119" s="2">
        <f t="shared" si="34"/>
        <v>5</v>
      </c>
      <c r="J1119" s="15">
        <v>3.03</v>
      </c>
      <c r="K1119" s="2">
        <v>1424</v>
      </c>
      <c r="L1119">
        <f>SUMIFS('Wins by Year'!E:E,'Wins by Year'!A:A,Recruits!A1119,'Wins by Year'!C:C,Recruits!D1119)</f>
        <v>10</v>
      </c>
      <c r="M1119" s="13">
        <f t="shared" si="35"/>
        <v>2.9766666666666666</v>
      </c>
    </row>
    <row r="1120" spans="1:13" ht="16.5" thickTop="1" thickBot="1">
      <c r="A1120">
        <v>2005</v>
      </c>
      <c r="B1120" s="2">
        <v>19</v>
      </c>
      <c r="C1120" s="3"/>
      <c r="D1120" s="4" t="s">
        <v>61</v>
      </c>
      <c r="E1120" s="2">
        <v>24</v>
      </c>
      <c r="F1120" s="2">
        <v>1</v>
      </c>
      <c r="G1120" s="2">
        <v>5</v>
      </c>
      <c r="H1120" s="2">
        <v>12</v>
      </c>
      <c r="I1120" s="2">
        <f t="shared" si="34"/>
        <v>6</v>
      </c>
      <c r="J1120" s="15">
        <v>2.96</v>
      </c>
      <c r="K1120" s="2">
        <v>1417</v>
      </c>
      <c r="L1120">
        <f>SUMIFS('Wins by Year'!E:E,'Wins by Year'!A:A,Recruits!A1120,'Wins by Year'!C:C,Recruits!D1120)</f>
        <v>7</v>
      </c>
      <c r="M1120" s="13">
        <f t="shared" si="35"/>
        <v>2.99</v>
      </c>
    </row>
    <row r="1121" spans="1:13" ht="16.5" thickTop="1" thickBot="1">
      <c r="A1121">
        <v>2005</v>
      </c>
      <c r="B1121" s="2">
        <v>20</v>
      </c>
      <c r="C1121" s="3"/>
      <c r="D1121" s="4" t="s">
        <v>7</v>
      </c>
      <c r="E1121" s="2">
        <v>14</v>
      </c>
      <c r="F1121" s="2">
        <v>0</v>
      </c>
      <c r="G1121" s="2">
        <v>8</v>
      </c>
      <c r="H1121" s="2">
        <v>6</v>
      </c>
      <c r="I1121" s="2">
        <f t="shared" si="34"/>
        <v>0</v>
      </c>
      <c r="J1121" s="15">
        <v>3.57</v>
      </c>
      <c r="K1121" s="2">
        <v>1409</v>
      </c>
      <c r="L1121">
        <f>SUMIFS('Wins by Year'!E:E,'Wins by Year'!A:A,Recruits!A1121,'Wins by Year'!C:C,Recruits!D1121)</f>
        <v>13</v>
      </c>
      <c r="M1121" s="13">
        <f t="shared" si="35"/>
        <v>3.5966666666666671</v>
      </c>
    </row>
    <row r="1122" spans="1:13" ht="16.5" thickTop="1" thickBot="1">
      <c r="A1122">
        <v>2005</v>
      </c>
      <c r="B1122" s="2">
        <v>21</v>
      </c>
      <c r="C1122" s="3"/>
      <c r="D1122" s="4" t="s">
        <v>45</v>
      </c>
      <c r="E1122" s="2">
        <v>26</v>
      </c>
      <c r="F1122" s="2">
        <v>1</v>
      </c>
      <c r="G1122" s="2">
        <v>8</v>
      </c>
      <c r="H1122" s="2">
        <v>14</v>
      </c>
      <c r="I1122" s="2">
        <f t="shared" si="34"/>
        <v>3</v>
      </c>
      <c r="J1122" s="15">
        <v>3.27</v>
      </c>
      <c r="K1122" s="2">
        <v>1395</v>
      </c>
      <c r="L1122">
        <f>SUMIFS('Wins by Year'!E:E,'Wins by Year'!A:A,Recruits!A1122,'Wins by Year'!C:C,Recruits!D1122)</f>
        <v>3</v>
      </c>
      <c r="M1122" s="13">
        <f t="shared" si="35"/>
        <v>2.8066666666666666</v>
      </c>
    </row>
    <row r="1123" spans="1:13" ht="16.5" thickTop="1" thickBot="1">
      <c r="A1123">
        <v>2005</v>
      </c>
      <c r="B1123" s="2">
        <v>22</v>
      </c>
      <c r="C1123" s="3"/>
      <c r="D1123" s="4" t="s">
        <v>5</v>
      </c>
      <c r="E1123" s="2">
        <v>13</v>
      </c>
      <c r="F1123" s="2">
        <v>1</v>
      </c>
      <c r="G1123" s="2">
        <v>7</v>
      </c>
      <c r="H1123" s="2">
        <v>5</v>
      </c>
      <c r="I1123" s="2">
        <f t="shared" si="34"/>
        <v>0</v>
      </c>
      <c r="J1123" s="15">
        <v>3.69</v>
      </c>
      <c r="K1123" s="2">
        <v>1335</v>
      </c>
      <c r="L1123">
        <f>SUMIFS('Wins by Year'!E:E,'Wins by Year'!A:A,Recruits!A1123,'Wins by Year'!C:C,Recruits!D1123)</f>
        <v>11</v>
      </c>
      <c r="M1123" s="13">
        <f t="shared" si="35"/>
        <v>3.6733333333333333</v>
      </c>
    </row>
    <row r="1124" spans="1:13" ht="31.5" thickTop="1" thickBot="1">
      <c r="A1124">
        <v>2005</v>
      </c>
      <c r="B1124" s="2">
        <v>23</v>
      </c>
      <c r="C1124" s="3"/>
      <c r="D1124" s="4" t="s">
        <v>27</v>
      </c>
      <c r="E1124" s="2">
        <v>28</v>
      </c>
      <c r="F1124" s="2">
        <v>0</v>
      </c>
      <c r="G1124" s="2">
        <v>6</v>
      </c>
      <c r="H1124" s="2">
        <v>15</v>
      </c>
      <c r="I1124" s="2">
        <f t="shared" si="34"/>
        <v>7</v>
      </c>
      <c r="J1124" s="15">
        <v>2.96</v>
      </c>
      <c r="K1124" s="2">
        <v>1310</v>
      </c>
      <c r="L1124">
        <f>SUMIFS('Wins by Year'!E:E,'Wins by Year'!A:A,Recruits!A1124,'Wins by Year'!C:C,Recruits!D1124)</f>
        <v>7</v>
      </c>
      <c r="M1124" s="13">
        <f t="shared" si="35"/>
        <v>2.8366666666666664</v>
      </c>
    </row>
    <row r="1125" spans="1:13" ht="16.5" thickTop="1" thickBot="1">
      <c r="A1125">
        <v>2005</v>
      </c>
      <c r="B1125" s="2">
        <v>24</v>
      </c>
      <c r="C1125" s="3"/>
      <c r="D1125" s="4" t="s">
        <v>32</v>
      </c>
      <c r="E1125" s="2">
        <v>24</v>
      </c>
      <c r="F1125" s="2">
        <v>1</v>
      </c>
      <c r="G1125" s="2">
        <v>3</v>
      </c>
      <c r="H1125" s="2">
        <v>15</v>
      </c>
      <c r="I1125" s="2">
        <f t="shared" si="34"/>
        <v>5</v>
      </c>
      <c r="J1125" s="15">
        <v>3</v>
      </c>
      <c r="K1125" s="2">
        <v>1293</v>
      </c>
      <c r="L1125">
        <f>SUMIFS('Wins by Year'!E:E,'Wins by Year'!A:A,Recruits!A1125,'Wins by Year'!C:C,Recruits!D1125)</f>
        <v>4</v>
      </c>
      <c r="M1125" s="13">
        <f t="shared" si="35"/>
        <v>2.84</v>
      </c>
    </row>
    <row r="1126" spans="1:13" ht="16.5" thickTop="1" thickBot="1">
      <c r="A1126">
        <v>2005</v>
      </c>
      <c r="B1126" s="2">
        <v>25</v>
      </c>
      <c r="C1126" s="3"/>
      <c r="D1126" s="4" t="s">
        <v>23</v>
      </c>
      <c r="E1126" s="2">
        <v>19</v>
      </c>
      <c r="F1126" s="2">
        <v>2</v>
      </c>
      <c r="G1126" s="2">
        <v>2</v>
      </c>
      <c r="H1126" s="2">
        <v>10</v>
      </c>
      <c r="I1126" s="2">
        <f t="shared" si="34"/>
        <v>5</v>
      </c>
      <c r="J1126" s="15">
        <v>3.05</v>
      </c>
      <c r="K1126" s="2">
        <v>1152</v>
      </c>
      <c r="L1126">
        <f>SUMIFS('Wins by Year'!E:E,'Wins by Year'!A:A,Recruits!A1126,'Wins by Year'!C:C,Recruits!D1126)</f>
        <v>11</v>
      </c>
      <c r="M1126" s="13">
        <f t="shared" si="35"/>
        <v>2.0166666666666666</v>
      </c>
    </row>
    <row r="1127" spans="1:13" ht="16.5" thickTop="1" thickBot="1">
      <c r="A1127">
        <v>2005</v>
      </c>
      <c r="B1127" s="2">
        <v>26</v>
      </c>
      <c r="C1127" s="3"/>
      <c r="D1127" s="4" t="s">
        <v>10</v>
      </c>
      <c r="E1127" s="2">
        <v>21</v>
      </c>
      <c r="F1127" s="2">
        <v>1</v>
      </c>
      <c r="G1127" s="2">
        <v>3</v>
      </c>
      <c r="H1127" s="2">
        <v>12</v>
      </c>
      <c r="I1127" s="2">
        <f t="shared" si="34"/>
        <v>5</v>
      </c>
      <c r="J1127" s="15">
        <v>3</v>
      </c>
      <c r="K1127" s="2">
        <v>1107</v>
      </c>
      <c r="L1127">
        <f>SUMIFS('Wins by Year'!E:E,'Wins by Year'!A:A,Recruits!A1127,'Wins by Year'!C:C,Recruits!D1127)</f>
        <v>10</v>
      </c>
      <c r="M1127" s="13">
        <f t="shared" si="35"/>
        <v>2.91</v>
      </c>
    </row>
    <row r="1128" spans="1:13" ht="46.5" thickTop="1" thickBot="1">
      <c r="A1128">
        <v>2005</v>
      </c>
      <c r="B1128" s="2">
        <v>27</v>
      </c>
      <c r="C1128" s="3"/>
      <c r="D1128" s="4" t="s">
        <v>44</v>
      </c>
      <c r="E1128" s="2">
        <v>22</v>
      </c>
      <c r="F1128" s="2">
        <v>0</v>
      </c>
      <c r="G1128" s="2">
        <v>5</v>
      </c>
      <c r="H1128" s="2">
        <v>9</v>
      </c>
      <c r="I1128" s="2">
        <f t="shared" si="34"/>
        <v>8</v>
      </c>
      <c r="J1128" s="15">
        <v>2.86</v>
      </c>
      <c r="K1128" s="2">
        <v>1077</v>
      </c>
      <c r="L1128">
        <f>SUMIFS('Wins by Year'!E:E,'Wins by Year'!A:A,Recruits!A1128,'Wins by Year'!C:C,Recruits!D1128)</f>
        <v>7</v>
      </c>
      <c r="M1128" s="13">
        <f t="shared" si="35"/>
        <v>2.9633333333333334</v>
      </c>
    </row>
    <row r="1129" spans="1:13" ht="16.5" thickTop="1" thickBot="1">
      <c r="A1129">
        <v>2005</v>
      </c>
      <c r="B1129" s="2">
        <v>28</v>
      </c>
      <c r="C1129" s="3"/>
      <c r="D1129" s="4" t="s">
        <v>28</v>
      </c>
      <c r="E1129" s="2">
        <v>23</v>
      </c>
      <c r="F1129" s="2">
        <v>1</v>
      </c>
      <c r="G1129" s="2">
        <v>2</v>
      </c>
      <c r="H1129" s="2">
        <v>13</v>
      </c>
      <c r="I1129" s="2">
        <f t="shared" si="34"/>
        <v>7</v>
      </c>
      <c r="J1129" s="15">
        <v>2.87</v>
      </c>
      <c r="K1129" s="2">
        <v>1049</v>
      </c>
      <c r="L1129">
        <f>SUMIFS('Wins by Year'!E:E,'Wins by Year'!A:A,Recruits!A1129,'Wins by Year'!C:C,Recruits!D1129)</f>
        <v>10</v>
      </c>
      <c r="M1129" s="13">
        <f t="shared" si="35"/>
        <v>2.9533333333333331</v>
      </c>
    </row>
    <row r="1130" spans="1:13" ht="16.5" thickTop="1" thickBot="1">
      <c r="A1130">
        <v>2005</v>
      </c>
      <c r="B1130" s="2">
        <v>29</v>
      </c>
      <c r="C1130" s="3"/>
      <c r="D1130" s="4" t="s">
        <v>74</v>
      </c>
      <c r="E1130" s="2">
        <v>21</v>
      </c>
      <c r="F1130" s="2">
        <v>1</v>
      </c>
      <c r="G1130" s="2">
        <v>3</v>
      </c>
      <c r="H1130" s="2">
        <v>12</v>
      </c>
      <c r="I1130" s="2">
        <f t="shared" si="34"/>
        <v>5</v>
      </c>
      <c r="J1130" s="15">
        <v>3</v>
      </c>
      <c r="K1130" s="2">
        <v>967</v>
      </c>
      <c r="L1130">
        <f>SUMIFS('Wins by Year'!E:E,'Wins by Year'!A:A,Recruits!A1130,'Wins by Year'!C:C,Recruits!D1130)</f>
        <v>5</v>
      </c>
      <c r="M1130" s="13">
        <f t="shared" si="35"/>
        <v>2.8266666666666667</v>
      </c>
    </row>
    <row r="1131" spans="1:13" ht="16.5" thickTop="1" thickBot="1">
      <c r="A1131">
        <v>2005</v>
      </c>
      <c r="B1131" s="2">
        <v>30</v>
      </c>
      <c r="C1131" s="3"/>
      <c r="D1131" s="4" t="s">
        <v>8</v>
      </c>
      <c r="E1131" s="2">
        <v>28</v>
      </c>
      <c r="F1131" s="2">
        <v>1</v>
      </c>
      <c r="G1131" s="2">
        <v>2</v>
      </c>
      <c r="H1131" s="2">
        <v>8</v>
      </c>
      <c r="I1131" s="2">
        <f t="shared" si="34"/>
        <v>17</v>
      </c>
      <c r="J1131" s="15">
        <v>2.54</v>
      </c>
      <c r="K1131" s="2">
        <v>887</v>
      </c>
      <c r="L1131">
        <f>SUMIFS('Wins by Year'!E:E,'Wins by Year'!A:A,Recruits!A1131,'Wins by Year'!C:C,Recruits!D1131)</f>
        <v>3</v>
      </c>
      <c r="M1131" s="13">
        <f t="shared" si="35"/>
        <v>2.6666666666666665</v>
      </c>
    </row>
    <row r="1132" spans="1:13" ht="16.5" thickTop="1" thickBot="1">
      <c r="A1132">
        <v>2005</v>
      </c>
      <c r="B1132" s="2">
        <v>31</v>
      </c>
      <c r="C1132" s="3"/>
      <c r="D1132" s="4" t="s">
        <v>38</v>
      </c>
      <c r="E1132" s="2">
        <v>32</v>
      </c>
      <c r="F1132" s="2">
        <v>1</v>
      </c>
      <c r="G1132" s="2">
        <v>0</v>
      </c>
      <c r="H1132" s="2">
        <v>13</v>
      </c>
      <c r="I1132" s="2">
        <f t="shared" si="34"/>
        <v>18</v>
      </c>
      <c r="J1132" s="15">
        <v>2.5</v>
      </c>
      <c r="K1132" s="2">
        <v>867</v>
      </c>
      <c r="L1132">
        <f>SUMIFS('Wins by Year'!E:E,'Wins by Year'!A:A,Recruits!A1132,'Wins by Year'!C:C,Recruits!D1132)</f>
        <v>11</v>
      </c>
      <c r="M1132" s="13">
        <f t="shared" si="35"/>
        <v>2.4666666666666668</v>
      </c>
    </row>
    <row r="1133" spans="1:13" ht="16.5" thickTop="1" thickBot="1">
      <c r="A1133">
        <v>2005</v>
      </c>
      <c r="B1133" s="2">
        <v>32</v>
      </c>
      <c r="C1133" s="3"/>
      <c r="D1133" s="4" t="s">
        <v>30</v>
      </c>
      <c r="E1133" s="2">
        <v>21</v>
      </c>
      <c r="F1133" s="2">
        <v>0</v>
      </c>
      <c r="G1133" s="2">
        <v>1</v>
      </c>
      <c r="H1133" s="2">
        <v>15</v>
      </c>
      <c r="I1133" s="2">
        <f t="shared" si="34"/>
        <v>5</v>
      </c>
      <c r="J1133" s="15">
        <v>2.81</v>
      </c>
      <c r="K1133" s="2">
        <v>774</v>
      </c>
      <c r="L1133">
        <f>SUMIFS('Wins by Year'!E:E,'Wins by Year'!A:A,Recruits!A1133,'Wins by Year'!C:C,Recruits!D1133)</f>
        <v>7</v>
      </c>
      <c r="M1133" s="13">
        <f t="shared" si="35"/>
        <v>2.8466666666666662</v>
      </c>
    </row>
    <row r="1134" spans="1:13" ht="31.5" thickTop="1" thickBot="1">
      <c r="A1134">
        <v>2005</v>
      </c>
      <c r="B1134" s="2">
        <v>33</v>
      </c>
      <c r="C1134" s="3"/>
      <c r="D1134" s="4" t="s">
        <v>25</v>
      </c>
      <c r="E1134" s="2">
        <v>29</v>
      </c>
      <c r="F1134" s="2">
        <v>0</v>
      </c>
      <c r="G1134" s="2">
        <v>3</v>
      </c>
      <c r="H1134" s="2">
        <v>10</v>
      </c>
      <c r="I1134" s="2">
        <f t="shared" si="34"/>
        <v>16</v>
      </c>
      <c r="J1134" s="15">
        <v>2.5499999999999998</v>
      </c>
      <c r="K1134" s="2">
        <v>767</v>
      </c>
      <c r="L1134">
        <f>SUMIFS('Wins by Year'!E:E,'Wins by Year'!A:A,Recruits!A1134,'Wins by Year'!C:C,Recruits!D1134)</f>
        <v>3</v>
      </c>
      <c r="M1134" s="13">
        <f t="shared" si="35"/>
        <v>2.6266666666666665</v>
      </c>
    </row>
    <row r="1135" spans="1:13" ht="16.5" thickTop="1" thickBot="1">
      <c r="A1135">
        <v>2005</v>
      </c>
      <c r="B1135" s="2">
        <v>33</v>
      </c>
      <c r="C1135" s="3"/>
      <c r="D1135" s="4" t="s">
        <v>35</v>
      </c>
      <c r="E1135" s="2">
        <v>22</v>
      </c>
      <c r="F1135" s="2">
        <v>0</v>
      </c>
      <c r="G1135" s="2">
        <v>2</v>
      </c>
      <c r="H1135" s="2">
        <v>13</v>
      </c>
      <c r="I1135" s="2">
        <f t="shared" si="34"/>
        <v>7</v>
      </c>
      <c r="J1135" s="15">
        <v>2.77</v>
      </c>
      <c r="K1135" s="2">
        <v>767</v>
      </c>
      <c r="L1135">
        <f>SUMIFS('Wins by Year'!E:E,'Wins by Year'!A:A,Recruits!A1135,'Wins by Year'!C:C,Recruits!D1135)</f>
        <v>10</v>
      </c>
      <c r="M1135" s="13">
        <f t="shared" si="35"/>
        <v>2.686666666666667</v>
      </c>
    </row>
    <row r="1136" spans="1:13" ht="31.5" thickTop="1" thickBot="1">
      <c r="A1136">
        <v>2005</v>
      </c>
      <c r="B1136" s="2">
        <v>35</v>
      </c>
      <c r="C1136" s="3"/>
      <c r="D1136" s="4" t="s">
        <v>18</v>
      </c>
      <c r="E1136" s="2">
        <v>26</v>
      </c>
      <c r="F1136" s="2">
        <v>0</v>
      </c>
      <c r="G1136" s="2">
        <v>2</v>
      </c>
      <c r="H1136" s="2">
        <v>16</v>
      </c>
      <c r="I1136" s="2">
        <f t="shared" si="34"/>
        <v>8</v>
      </c>
      <c r="J1136" s="15">
        <v>2.69</v>
      </c>
      <c r="K1136" s="2">
        <v>762</v>
      </c>
      <c r="L1136">
        <f>SUMIFS('Wins by Year'!E:E,'Wins by Year'!A:A,Recruits!A1136,'Wins by Year'!C:C,Recruits!D1136)</f>
        <v>5</v>
      </c>
      <c r="M1136" s="13">
        <f t="shared" si="35"/>
        <v>2.7166666666666668</v>
      </c>
    </row>
    <row r="1137" spans="1:13" ht="16.5" thickTop="1" thickBot="1">
      <c r="A1137">
        <v>2005</v>
      </c>
      <c r="B1137" s="2">
        <v>36</v>
      </c>
      <c r="C1137" s="3"/>
      <c r="D1137" s="4" t="s">
        <v>76</v>
      </c>
      <c r="E1137" s="2">
        <v>26</v>
      </c>
      <c r="F1137" s="2">
        <v>0</v>
      </c>
      <c r="G1137" s="2">
        <v>3</v>
      </c>
      <c r="H1137" s="2">
        <v>14</v>
      </c>
      <c r="I1137" s="2">
        <f t="shared" si="34"/>
        <v>9</v>
      </c>
      <c r="J1137" s="15">
        <v>2.62</v>
      </c>
      <c r="K1137" s="2">
        <v>740</v>
      </c>
      <c r="L1137">
        <f>SUMIFS('Wins by Year'!E:E,'Wins by Year'!A:A,Recruits!A1137,'Wins by Year'!C:C,Recruits!D1137)</f>
        <v>5</v>
      </c>
      <c r="M1137" s="13">
        <f t="shared" si="35"/>
        <v>2.7899999999999996</v>
      </c>
    </row>
    <row r="1138" spans="1:13" ht="16.5" thickTop="1" thickBot="1">
      <c r="A1138">
        <v>2005</v>
      </c>
      <c r="B1138" s="2">
        <v>37</v>
      </c>
      <c r="C1138" s="3"/>
      <c r="D1138" s="4" t="s">
        <v>47</v>
      </c>
      <c r="E1138" s="2">
        <v>21</v>
      </c>
      <c r="F1138" s="2">
        <v>0</v>
      </c>
      <c r="G1138" s="2">
        <v>1</v>
      </c>
      <c r="H1138" s="2">
        <v>12</v>
      </c>
      <c r="I1138" s="2">
        <f t="shared" si="34"/>
        <v>8</v>
      </c>
      <c r="J1138" s="15">
        <v>2.67</v>
      </c>
      <c r="K1138" s="2">
        <v>719</v>
      </c>
      <c r="L1138">
        <f>SUMIFS('Wins by Year'!E:E,'Wins by Year'!A:A,Recruits!A1138,'Wins by Year'!C:C,Recruits!D1138)</f>
        <v>9</v>
      </c>
      <c r="M1138" s="13">
        <f t="shared" si="35"/>
        <v>2.6533333333333329</v>
      </c>
    </row>
    <row r="1139" spans="1:13" ht="16.5" thickTop="1" thickBot="1">
      <c r="A1139">
        <v>2005</v>
      </c>
      <c r="B1139" s="2">
        <v>38</v>
      </c>
      <c r="C1139" s="3"/>
      <c r="D1139" s="4" t="s">
        <v>31</v>
      </c>
      <c r="E1139" s="2">
        <v>23</v>
      </c>
      <c r="F1139" s="2">
        <v>0</v>
      </c>
      <c r="G1139" s="2">
        <v>1</v>
      </c>
      <c r="H1139" s="2">
        <v>10</v>
      </c>
      <c r="I1139" s="2">
        <f t="shared" si="34"/>
        <v>12</v>
      </c>
      <c r="J1139" s="15">
        <v>2.52</v>
      </c>
      <c r="K1139" s="2">
        <v>694</v>
      </c>
      <c r="L1139">
        <f>SUMIFS('Wins by Year'!E:E,'Wins by Year'!A:A,Recruits!A1139,'Wins by Year'!C:C,Recruits!D1139)</f>
        <v>5</v>
      </c>
      <c r="M1139" s="13">
        <f t="shared" si="35"/>
        <v>2.4433333333333334</v>
      </c>
    </row>
    <row r="1140" spans="1:13" ht="16.5" thickTop="1" thickBot="1">
      <c r="A1140">
        <v>2005</v>
      </c>
      <c r="B1140" s="2">
        <v>39</v>
      </c>
      <c r="C1140" s="3"/>
      <c r="D1140" s="4" t="s">
        <v>46</v>
      </c>
      <c r="E1140" s="2">
        <v>23</v>
      </c>
      <c r="F1140" s="2">
        <v>0</v>
      </c>
      <c r="G1140" s="2">
        <v>1</v>
      </c>
      <c r="H1140" s="2">
        <v>17</v>
      </c>
      <c r="I1140" s="2">
        <f t="shared" si="34"/>
        <v>5</v>
      </c>
      <c r="J1140" s="15">
        <v>2.83</v>
      </c>
      <c r="K1140" s="2">
        <v>662</v>
      </c>
      <c r="L1140">
        <f>SUMIFS('Wins by Year'!E:E,'Wins by Year'!A:A,Recruits!A1140,'Wins by Year'!C:C,Recruits!D1140)</f>
        <v>7</v>
      </c>
      <c r="M1140" s="13">
        <f t="shared" si="35"/>
        <v>2.7966666666666669</v>
      </c>
    </row>
    <row r="1141" spans="1:13" ht="31.5" thickTop="1" thickBot="1">
      <c r="A1141">
        <v>2005</v>
      </c>
      <c r="B1141" s="2">
        <v>40</v>
      </c>
      <c r="C1141" s="3"/>
      <c r="D1141" s="4" t="s">
        <v>120</v>
      </c>
      <c r="E1141" s="2">
        <v>32</v>
      </c>
      <c r="F1141" s="2">
        <v>0</v>
      </c>
      <c r="G1141" s="2">
        <v>0</v>
      </c>
      <c r="H1141" s="2">
        <v>0</v>
      </c>
      <c r="I1141" s="2">
        <f t="shared" si="34"/>
        <v>32</v>
      </c>
      <c r="J1141" s="15">
        <v>2</v>
      </c>
      <c r="K1141" s="2">
        <v>661</v>
      </c>
      <c r="L1141">
        <f>SUMIFS('Wins by Year'!E:E,'Wins by Year'!A:A,Recruits!A1141,'Wins by Year'!C:C,Recruits!D1141)</f>
        <v>5</v>
      </c>
      <c r="M1141" s="13">
        <f t="shared" si="35"/>
        <v>2</v>
      </c>
    </row>
    <row r="1142" spans="1:13" ht="16.5" thickTop="1" thickBot="1">
      <c r="A1142">
        <v>2005</v>
      </c>
      <c r="B1142" s="2">
        <v>40</v>
      </c>
      <c r="C1142" s="3"/>
      <c r="D1142" s="4" t="s">
        <v>13</v>
      </c>
      <c r="E1142" s="2">
        <v>15</v>
      </c>
      <c r="F1142" s="2">
        <v>0</v>
      </c>
      <c r="G1142" s="2">
        <v>2</v>
      </c>
      <c r="H1142" s="2">
        <v>11</v>
      </c>
      <c r="I1142" s="2">
        <f t="shared" si="34"/>
        <v>2</v>
      </c>
      <c r="J1142" s="15">
        <v>3</v>
      </c>
      <c r="K1142" s="2">
        <v>661</v>
      </c>
      <c r="L1142">
        <f>SUMIFS('Wins by Year'!E:E,'Wins by Year'!A:A,Recruits!A1142,'Wins by Year'!C:C,Recruits!D1142)</f>
        <v>9</v>
      </c>
      <c r="M1142" s="13">
        <f t="shared" si="35"/>
        <v>3.0266666666666668</v>
      </c>
    </row>
    <row r="1143" spans="1:13" ht="16.5" thickTop="1" thickBot="1">
      <c r="A1143">
        <v>2005</v>
      </c>
      <c r="B1143" s="2">
        <v>42</v>
      </c>
      <c r="C1143" s="3"/>
      <c r="D1143" s="4" t="s">
        <v>19</v>
      </c>
      <c r="E1143" s="2">
        <v>17</v>
      </c>
      <c r="F1143" s="2">
        <v>0</v>
      </c>
      <c r="G1143" s="2">
        <v>5</v>
      </c>
      <c r="H1143" s="2">
        <v>5</v>
      </c>
      <c r="I1143" s="2">
        <f t="shared" si="34"/>
        <v>7</v>
      </c>
      <c r="J1143" s="15">
        <v>2.88</v>
      </c>
      <c r="K1143" s="2">
        <v>640</v>
      </c>
      <c r="L1143">
        <f>SUMIFS('Wins by Year'!E:E,'Wins by Year'!A:A,Recruits!A1143,'Wins by Year'!C:C,Recruits!D1143)</f>
        <v>5</v>
      </c>
      <c r="M1143" s="13">
        <f t="shared" si="35"/>
        <v>2.7433333333333336</v>
      </c>
    </row>
    <row r="1144" spans="1:13" ht="31.5" thickTop="1" thickBot="1">
      <c r="A1144">
        <v>2005</v>
      </c>
      <c r="B1144" s="2">
        <v>43</v>
      </c>
      <c r="C1144" s="3"/>
      <c r="D1144" s="4" t="s">
        <v>48</v>
      </c>
      <c r="E1144" s="2">
        <v>21</v>
      </c>
      <c r="F1144" s="2">
        <v>1</v>
      </c>
      <c r="G1144" s="2">
        <v>0</v>
      </c>
      <c r="H1144" s="2">
        <v>13</v>
      </c>
      <c r="I1144" s="2">
        <f t="shared" si="34"/>
        <v>7</v>
      </c>
      <c r="J1144" s="15">
        <v>2.76</v>
      </c>
      <c r="K1144" s="2">
        <v>628</v>
      </c>
      <c r="L1144">
        <f>SUMIFS('Wins by Year'!E:E,'Wins by Year'!A:A,Recruits!A1144,'Wins by Year'!C:C,Recruits!D1144)</f>
        <v>4</v>
      </c>
      <c r="M1144" s="13">
        <f t="shared" si="35"/>
        <v>2.75</v>
      </c>
    </row>
    <row r="1145" spans="1:13" ht="16.5" thickTop="1" thickBot="1">
      <c r="A1145">
        <v>2005</v>
      </c>
      <c r="B1145" s="2">
        <v>44</v>
      </c>
      <c r="C1145" s="3"/>
      <c r="D1145" s="4" t="s">
        <v>66</v>
      </c>
      <c r="E1145" s="2">
        <v>25</v>
      </c>
      <c r="F1145" s="2">
        <v>0</v>
      </c>
      <c r="G1145" s="2">
        <v>1</v>
      </c>
      <c r="H1145" s="2">
        <v>15</v>
      </c>
      <c r="I1145" s="2">
        <f t="shared" si="34"/>
        <v>9</v>
      </c>
      <c r="J1145" s="15">
        <v>2.68</v>
      </c>
      <c r="K1145" s="2">
        <v>613</v>
      </c>
      <c r="L1145">
        <f>SUMIFS('Wins by Year'!E:E,'Wins by Year'!A:A,Recruits!A1145,'Wins by Year'!C:C,Recruits!D1145)</f>
        <v>7</v>
      </c>
      <c r="M1145" s="13">
        <f t="shared" si="35"/>
        <v>2.7666666666666671</v>
      </c>
    </row>
    <row r="1146" spans="1:13" ht="31.5" thickTop="1" thickBot="1">
      <c r="A1146">
        <v>2005</v>
      </c>
      <c r="B1146" s="2">
        <v>45</v>
      </c>
      <c r="C1146" s="3"/>
      <c r="D1146" s="4" t="s">
        <v>24</v>
      </c>
      <c r="E1146" s="2">
        <v>25</v>
      </c>
      <c r="F1146" s="2">
        <v>0</v>
      </c>
      <c r="G1146" s="2">
        <v>1</v>
      </c>
      <c r="H1146" s="2">
        <v>10</v>
      </c>
      <c r="I1146" s="2">
        <f t="shared" si="34"/>
        <v>14</v>
      </c>
      <c r="J1146" s="15">
        <v>2.4</v>
      </c>
      <c r="K1146" s="2">
        <v>594</v>
      </c>
      <c r="L1146">
        <f>SUMIFS('Wins by Year'!E:E,'Wins by Year'!A:A,Recruits!A1146,'Wins by Year'!C:C,Recruits!D1146)</f>
        <v>5</v>
      </c>
      <c r="M1146" s="13">
        <f t="shared" si="35"/>
        <v>2.7033333333333331</v>
      </c>
    </row>
    <row r="1147" spans="1:13" ht="16.5" thickTop="1" thickBot="1">
      <c r="A1147">
        <v>2005</v>
      </c>
      <c r="B1147" s="2">
        <v>46</v>
      </c>
      <c r="C1147" s="3"/>
      <c r="D1147" s="4" t="s">
        <v>81</v>
      </c>
      <c r="E1147" s="2">
        <v>25</v>
      </c>
      <c r="F1147" s="2">
        <v>0</v>
      </c>
      <c r="G1147" s="2">
        <v>1</v>
      </c>
      <c r="H1147" s="2">
        <v>0</v>
      </c>
      <c r="I1147" s="2">
        <f t="shared" si="34"/>
        <v>24</v>
      </c>
      <c r="J1147" s="15">
        <v>2.08</v>
      </c>
      <c r="K1147" s="2">
        <v>541</v>
      </c>
      <c r="L1147">
        <f>SUMIFS('Wins by Year'!E:E,'Wins by Year'!A:A,Recruits!A1147,'Wins by Year'!C:C,Recruits!D1147)</f>
        <v>5</v>
      </c>
      <c r="M1147" s="13">
        <f t="shared" si="35"/>
        <v>2.1199999999999997</v>
      </c>
    </row>
    <row r="1148" spans="1:13" ht="16.5" thickTop="1" thickBot="1">
      <c r="A1148">
        <v>2005</v>
      </c>
      <c r="B1148" s="2">
        <v>46</v>
      </c>
      <c r="C1148" s="3"/>
      <c r="D1148" s="4" t="s">
        <v>36</v>
      </c>
      <c r="E1148" s="2">
        <v>28</v>
      </c>
      <c r="F1148" s="2">
        <v>0</v>
      </c>
      <c r="G1148" s="2">
        <v>4</v>
      </c>
      <c r="H1148" s="2">
        <v>8</v>
      </c>
      <c r="I1148" s="2">
        <f t="shared" si="34"/>
        <v>16</v>
      </c>
      <c r="J1148" s="15">
        <v>2.5</v>
      </c>
      <c r="K1148" s="2">
        <v>541</v>
      </c>
      <c r="L1148">
        <f>SUMIFS('Wins by Year'!E:E,'Wins by Year'!A:A,Recruits!A1148,'Wins by Year'!C:C,Recruits!D1148)</f>
        <v>9</v>
      </c>
      <c r="M1148" s="13">
        <f t="shared" si="35"/>
        <v>2.313333333333333</v>
      </c>
    </row>
    <row r="1149" spans="1:13" ht="16.5" thickTop="1" thickBot="1">
      <c r="A1149">
        <v>2005</v>
      </c>
      <c r="B1149" s="2">
        <v>48</v>
      </c>
      <c r="C1149" s="3"/>
      <c r="D1149" s="4" t="s">
        <v>33</v>
      </c>
      <c r="E1149" s="2">
        <v>23</v>
      </c>
      <c r="F1149" s="2">
        <v>0</v>
      </c>
      <c r="G1149" s="2">
        <v>1</v>
      </c>
      <c r="H1149" s="2">
        <v>6</v>
      </c>
      <c r="I1149" s="2">
        <f t="shared" si="34"/>
        <v>16</v>
      </c>
      <c r="J1149" s="15">
        <v>2.2599999999999998</v>
      </c>
      <c r="K1149" s="2">
        <v>496</v>
      </c>
      <c r="L1149">
        <f>SUMIFS('Wins by Year'!E:E,'Wins by Year'!A:A,Recruits!A1149,'Wins by Year'!C:C,Recruits!D1149)</f>
        <v>1</v>
      </c>
      <c r="M1149" s="13">
        <f t="shared" si="35"/>
        <v>2.3033333333333332</v>
      </c>
    </row>
    <row r="1150" spans="1:13" ht="16.5" thickTop="1" thickBot="1">
      <c r="A1150">
        <v>2005</v>
      </c>
      <c r="B1150" s="2">
        <v>49</v>
      </c>
      <c r="C1150" s="3"/>
      <c r="D1150" s="4" t="s">
        <v>40</v>
      </c>
      <c r="E1150" s="2">
        <v>29</v>
      </c>
      <c r="F1150" s="2">
        <v>0</v>
      </c>
      <c r="G1150" s="2">
        <v>3</v>
      </c>
      <c r="H1150" s="2">
        <v>8</v>
      </c>
      <c r="I1150" s="2">
        <f t="shared" si="34"/>
        <v>18</v>
      </c>
      <c r="J1150" s="15">
        <v>2</v>
      </c>
      <c r="K1150" s="2">
        <v>493</v>
      </c>
      <c r="L1150">
        <f>SUMIFS('Wins by Year'!E:E,'Wins by Year'!A:A,Recruits!A1150,'Wins by Year'!C:C,Recruits!D1150)</f>
        <v>5</v>
      </c>
      <c r="M1150" s="13">
        <f t="shared" si="35"/>
        <v>2.29</v>
      </c>
    </row>
    <row r="1151" spans="1:13" ht="16.5" thickTop="1" thickBot="1">
      <c r="A1151">
        <v>2005</v>
      </c>
      <c r="B1151" s="2">
        <v>50</v>
      </c>
      <c r="C1151" s="3"/>
      <c r="D1151" s="4" t="s">
        <v>85</v>
      </c>
      <c r="E1151" s="2">
        <v>28</v>
      </c>
      <c r="F1151" s="2">
        <v>0</v>
      </c>
      <c r="G1151" s="2">
        <v>2</v>
      </c>
      <c r="H1151" s="2">
        <v>16</v>
      </c>
      <c r="I1151" s="2">
        <f t="shared" si="34"/>
        <v>10</v>
      </c>
      <c r="J1151" s="15">
        <v>2.71</v>
      </c>
      <c r="K1151" s="2">
        <v>435</v>
      </c>
      <c r="L1151">
        <f>SUMIFS('Wins by Year'!E:E,'Wins by Year'!A:A,Recruits!A1151,'Wins by Year'!C:C,Recruits!D1151)</f>
        <v>7</v>
      </c>
      <c r="M1151" s="13">
        <f t="shared" si="35"/>
        <v>2.5566666666666666</v>
      </c>
    </row>
    <row r="1152" spans="1:13" ht="31.5" thickTop="1" thickBot="1">
      <c r="A1152">
        <v>2005</v>
      </c>
      <c r="B1152" s="2">
        <v>51</v>
      </c>
      <c r="C1152" s="3"/>
      <c r="D1152" s="4" t="s">
        <v>82</v>
      </c>
      <c r="E1152" s="2">
        <v>16</v>
      </c>
      <c r="F1152" s="2">
        <v>0</v>
      </c>
      <c r="G1152" s="2">
        <v>2</v>
      </c>
      <c r="H1152" s="2">
        <v>9</v>
      </c>
      <c r="I1152" s="2">
        <f t="shared" si="34"/>
        <v>5</v>
      </c>
      <c r="J1152" s="15">
        <v>2.81</v>
      </c>
      <c r="K1152" s="2">
        <v>434</v>
      </c>
      <c r="L1152">
        <f>SUMIFS('Wins by Year'!E:E,'Wins by Year'!A:A,Recruits!A1152,'Wins by Year'!C:C,Recruits!D1152)</f>
        <v>9</v>
      </c>
      <c r="M1152" s="13">
        <f t="shared" si="35"/>
        <v>2.8966666666666665</v>
      </c>
    </row>
    <row r="1153" spans="1:13" ht="16.5" thickTop="1" thickBot="1">
      <c r="A1153">
        <v>2005</v>
      </c>
      <c r="B1153" s="2">
        <v>52</v>
      </c>
      <c r="C1153" s="3"/>
      <c r="D1153" s="4" t="s">
        <v>73</v>
      </c>
      <c r="E1153" s="2">
        <v>20</v>
      </c>
      <c r="F1153" s="2">
        <v>0</v>
      </c>
      <c r="G1153" s="2">
        <v>1</v>
      </c>
      <c r="H1153" s="2">
        <v>7</v>
      </c>
      <c r="I1153" s="2">
        <f t="shared" si="34"/>
        <v>12</v>
      </c>
      <c r="J1153" s="15">
        <v>2.4500000000000002</v>
      </c>
      <c r="K1153" s="2">
        <v>417</v>
      </c>
      <c r="L1153">
        <f>SUMIFS('Wins by Year'!E:E,'Wins by Year'!A:A,Recruits!A1153,'Wins by Year'!C:C,Recruits!D1153)</f>
        <v>6</v>
      </c>
      <c r="M1153" s="13">
        <f t="shared" si="35"/>
        <v>2.33</v>
      </c>
    </row>
    <row r="1154" spans="1:13" ht="16.5" thickTop="1" thickBot="1">
      <c r="A1154">
        <v>2005</v>
      </c>
      <c r="B1154" s="2">
        <v>53</v>
      </c>
      <c r="C1154" s="3"/>
      <c r="D1154" s="4" t="s">
        <v>70</v>
      </c>
      <c r="E1154" s="2">
        <v>20</v>
      </c>
      <c r="F1154" s="2">
        <v>0</v>
      </c>
      <c r="G1154" s="2">
        <v>3</v>
      </c>
      <c r="H1154" s="2">
        <v>6</v>
      </c>
      <c r="I1154" s="2">
        <f t="shared" si="34"/>
        <v>11</v>
      </c>
      <c r="J1154" s="15">
        <v>2.6</v>
      </c>
      <c r="K1154" s="2">
        <v>385</v>
      </c>
      <c r="L1154">
        <f>SUMIFS('Wins by Year'!E:E,'Wins by Year'!A:A,Recruits!A1154,'Wins by Year'!C:C,Recruits!D1154)</f>
        <v>2</v>
      </c>
      <c r="M1154" s="13">
        <f t="shared" si="35"/>
        <v>2.52</v>
      </c>
    </row>
    <row r="1155" spans="1:13" ht="31.5" thickTop="1" thickBot="1">
      <c r="A1155">
        <v>2005</v>
      </c>
      <c r="B1155" s="2">
        <v>54</v>
      </c>
      <c r="C1155" s="3"/>
      <c r="D1155" s="4" t="s">
        <v>49</v>
      </c>
      <c r="E1155" s="2">
        <v>20</v>
      </c>
      <c r="F1155" s="2">
        <v>0</v>
      </c>
      <c r="G1155" s="2">
        <v>0</v>
      </c>
      <c r="H1155" s="2">
        <v>10</v>
      </c>
      <c r="I1155" s="2">
        <f t="shared" ref="I1155:I1218" si="36">E1155-F1155-G1155-H1155</f>
        <v>10</v>
      </c>
      <c r="J1155" s="15">
        <v>2.5</v>
      </c>
      <c r="K1155" s="2">
        <v>382</v>
      </c>
      <c r="L1155">
        <f>SUMIFS('Wins by Year'!E:E,'Wins by Year'!A:A,Recruits!A1155,'Wins by Year'!C:C,Recruits!D1155)</f>
        <v>7</v>
      </c>
      <c r="M1155" s="13">
        <f t="shared" ref="M1155:M1201" si="37">(SUMIFS(J:J,A:A,A1155,D:D,D1155)+SUMIFS(J:J,A:A,(A1155-1),D:D,D1155)+SUMIFS(J:J,A:A,(A1155-2),D:D,D1155))/3</f>
        <v>2.33</v>
      </c>
    </row>
    <row r="1156" spans="1:13" ht="31.5" thickTop="1" thickBot="1">
      <c r="A1156">
        <v>2005</v>
      </c>
      <c r="B1156" s="2">
        <v>54</v>
      </c>
      <c r="C1156" s="3"/>
      <c r="D1156" s="4" t="s">
        <v>52</v>
      </c>
      <c r="E1156" s="2">
        <v>21</v>
      </c>
      <c r="F1156" s="2">
        <v>0</v>
      </c>
      <c r="G1156" s="2">
        <v>0</v>
      </c>
      <c r="H1156" s="2">
        <v>11</v>
      </c>
      <c r="I1156" s="2">
        <f t="shared" si="36"/>
        <v>10</v>
      </c>
      <c r="J1156" s="15">
        <v>2.52</v>
      </c>
      <c r="K1156" s="2">
        <v>382</v>
      </c>
      <c r="L1156">
        <f>SUMIFS('Wins by Year'!E:E,'Wins by Year'!A:A,Recruits!A1156,'Wins by Year'!C:C,Recruits!D1156)</f>
        <v>4</v>
      </c>
      <c r="M1156" s="13">
        <f t="shared" si="37"/>
        <v>1.7166666666666668</v>
      </c>
    </row>
    <row r="1157" spans="1:13" ht="16.5" thickTop="1" thickBot="1">
      <c r="A1157">
        <v>2005</v>
      </c>
      <c r="B1157" s="2">
        <v>56</v>
      </c>
      <c r="C1157" s="3"/>
      <c r="D1157" s="4" t="s">
        <v>20</v>
      </c>
      <c r="E1157" s="2">
        <v>21</v>
      </c>
      <c r="F1157" s="2">
        <v>0</v>
      </c>
      <c r="G1157" s="2">
        <v>1</v>
      </c>
      <c r="H1157" s="2">
        <v>6</v>
      </c>
      <c r="I1157" s="2">
        <f t="shared" si="36"/>
        <v>14</v>
      </c>
      <c r="J1157" s="15">
        <v>2.38</v>
      </c>
      <c r="K1157" s="2">
        <v>349</v>
      </c>
      <c r="L1157">
        <f>SUMIFS('Wins by Year'!E:E,'Wins by Year'!A:A,Recruits!A1157,'Wins by Year'!C:C,Recruits!D1157)</f>
        <v>11</v>
      </c>
      <c r="M1157" s="13">
        <f t="shared" si="37"/>
        <v>2.38</v>
      </c>
    </row>
    <row r="1158" spans="1:13" ht="16.5" thickTop="1" thickBot="1">
      <c r="A1158">
        <v>2005</v>
      </c>
      <c r="B1158" s="2">
        <v>57</v>
      </c>
      <c r="C1158" s="3"/>
      <c r="D1158" s="4" t="s">
        <v>51</v>
      </c>
      <c r="E1158" s="2">
        <v>20</v>
      </c>
      <c r="F1158" s="2">
        <v>0</v>
      </c>
      <c r="G1158" s="2">
        <v>1</v>
      </c>
      <c r="H1158" s="2">
        <v>10</v>
      </c>
      <c r="I1158" s="2">
        <f t="shared" si="36"/>
        <v>9</v>
      </c>
      <c r="J1158" s="15">
        <v>2.6</v>
      </c>
      <c r="K1158" s="2">
        <v>335</v>
      </c>
      <c r="L1158">
        <f>SUMIFS('Wins by Year'!E:E,'Wins by Year'!A:A,Recruits!A1158,'Wins by Year'!C:C,Recruits!D1158)</f>
        <v>7</v>
      </c>
      <c r="M1158" s="13">
        <f t="shared" si="37"/>
        <v>2.5066666666666664</v>
      </c>
    </row>
    <row r="1159" spans="1:13" ht="16.5" thickTop="1" thickBot="1">
      <c r="A1159">
        <v>2005</v>
      </c>
      <c r="B1159" s="2">
        <v>58</v>
      </c>
      <c r="C1159" s="3"/>
      <c r="D1159" s="4" t="s">
        <v>59</v>
      </c>
      <c r="E1159" s="2">
        <v>19</v>
      </c>
      <c r="F1159" s="2">
        <v>0</v>
      </c>
      <c r="G1159" s="2">
        <v>1</v>
      </c>
      <c r="H1159" s="2">
        <v>5</v>
      </c>
      <c r="I1159" s="2">
        <f t="shared" si="36"/>
        <v>13</v>
      </c>
      <c r="J1159" s="15">
        <v>2.37</v>
      </c>
      <c r="K1159" s="2">
        <v>290</v>
      </c>
      <c r="L1159">
        <f>SUMIFS('Wins by Year'!E:E,'Wins by Year'!A:A,Recruits!A1159,'Wins by Year'!C:C,Recruits!D1159)</f>
        <v>1</v>
      </c>
      <c r="M1159" s="13">
        <f t="shared" si="37"/>
        <v>2.3766666666666669</v>
      </c>
    </row>
    <row r="1160" spans="1:13" ht="31.5" thickTop="1" thickBot="1">
      <c r="A1160">
        <v>2005</v>
      </c>
      <c r="B1160" s="2">
        <v>59</v>
      </c>
      <c r="C1160" s="3"/>
      <c r="D1160" s="4" t="s">
        <v>72</v>
      </c>
      <c r="E1160" s="2">
        <v>30</v>
      </c>
      <c r="F1160" s="2">
        <v>0</v>
      </c>
      <c r="G1160" s="2">
        <v>2</v>
      </c>
      <c r="H1160" s="2">
        <v>11</v>
      </c>
      <c r="I1160" s="2">
        <f t="shared" si="36"/>
        <v>17</v>
      </c>
      <c r="J1160" s="15">
        <v>2.2999999999999998</v>
      </c>
      <c r="K1160" s="2">
        <v>286</v>
      </c>
      <c r="L1160">
        <f>SUMIFS('Wins by Year'!E:E,'Wins by Year'!A:A,Recruits!A1160,'Wins by Year'!C:C,Recruits!D1160)</f>
        <v>5</v>
      </c>
      <c r="M1160" s="13">
        <f t="shared" si="37"/>
        <v>2.3266666666666667</v>
      </c>
    </row>
    <row r="1161" spans="1:13" ht="16.5" thickTop="1" thickBot="1">
      <c r="A1161">
        <v>2005</v>
      </c>
      <c r="B1161" s="2">
        <v>60</v>
      </c>
      <c r="C1161" s="3"/>
      <c r="D1161" s="4" t="s">
        <v>53</v>
      </c>
      <c r="E1161" s="2">
        <v>27</v>
      </c>
      <c r="F1161" s="2">
        <v>0</v>
      </c>
      <c r="G1161" s="2">
        <v>2</v>
      </c>
      <c r="H1161" s="2">
        <v>10</v>
      </c>
      <c r="I1161" s="2">
        <f t="shared" si="36"/>
        <v>15</v>
      </c>
      <c r="J1161" s="15">
        <v>2.52</v>
      </c>
      <c r="K1161" s="2">
        <v>277</v>
      </c>
      <c r="L1161">
        <f>SUMIFS('Wins by Year'!E:E,'Wins by Year'!A:A,Recruits!A1161,'Wins by Year'!C:C,Recruits!D1161)</f>
        <v>7</v>
      </c>
      <c r="M1161" s="13">
        <f t="shared" si="37"/>
        <v>2.4533333333333336</v>
      </c>
    </row>
    <row r="1162" spans="1:13" ht="16.5" thickTop="1" thickBot="1">
      <c r="A1162">
        <v>2005</v>
      </c>
      <c r="B1162" s="2">
        <v>61</v>
      </c>
      <c r="C1162" s="3"/>
      <c r="D1162" s="4" t="s">
        <v>56</v>
      </c>
      <c r="E1162" s="2">
        <v>22</v>
      </c>
      <c r="F1162" s="2">
        <v>0</v>
      </c>
      <c r="G1162" s="2">
        <v>1</v>
      </c>
      <c r="H1162" s="2">
        <v>5</v>
      </c>
      <c r="I1162" s="2">
        <f t="shared" si="36"/>
        <v>16</v>
      </c>
      <c r="J1162" s="15">
        <v>2.14</v>
      </c>
      <c r="K1162" s="2">
        <v>264</v>
      </c>
      <c r="L1162">
        <f>SUMIFS('Wins by Year'!E:E,'Wins by Year'!A:A,Recruits!A1162,'Wins by Year'!C:C,Recruits!D1162)</f>
        <v>5</v>
      </c>
      <c r="M1162" s="13">
        <f t="shared" si="37"/>
        <v>1.4566666666666668</v>
      </c>
    </row>
    <row r="1163" spans="1:13" ht="16.5" thickTop="1" thickBot="1">
      <c r="A1163">
        <v>2005</v>
      </c>
      <c r="B1163" s="2">
        <v>61</v>
      </c>
      <c r="C1163" s="3"/>
      <c r="D1163" s="4" t="s">
        <v>34</v>
      </c>
      <c r="E1163" s="2">
        <v>25</v>
      </c>
      <c r="F1163" s="2">
        <v>0</v>
      </c>
      <c r="G1163" s="2">
        <v>1</v>
      </c>
      <c r="H1163" s="2">
        <v>5</v>
      </c>
      <c r="I1163" s="2">
        <f t="shared" si="36"/>
        <v>19</v>
      </c>
      <c r="J1163" s="15">
        <v>2.2799999999999998</v>
      </c>
      <c r="K1163" s="2">
        <v>264</v>
      </c>
      <c r="L1163">
        <f>SUMIFS('Wins by Year'!E:E,'Wins by Year'!A:A,Recruits!A1163,'Wins by Year'!C:C,Recruits!D1163)</f>
        <v>7</v>
      </c>
      <c r="M1163" s="13">
        <f t="shared" si="37"/>
        <v>2.2966666666666664</v>
      </c>
    </row>
    <row r="1164" spans="1:13" ht="16.5" thickTop="1" thickBot="1">
      <c r="A1164">
        <v>2005</v>
      </c>
      <c r="B1164" s="2">
        <v>63</v>
      </c>
      <c r="C1164" s="3"/>
      <c r="D1164" s="4" t="s">
        <v>91</v>
      </c>
      <c r="E1164" s="2">
        <v>19</v>
      </c>
      <c r="F1164" s="2">
        <v>0</v>
      </c>
      <c r="G1164" s="2">
        <v>0</v>
      </c>
      <c r="H1164" s="2">
        <v>1</v>
      </c>
      <c r="I1164" s="2">
        <f t="shared" si="36"/>
        <v>18</v>
      </c>
      <c r="J1164" s="15">
        <v>2.0499999999999998</v>
      </c>
      <c r="K1164" s="2">
        <v>262</v>
      </c>
      <c r="L1164">
        <f>SUMIFS('Wins by Year'!E:E,'Wins by Year'!A:A,Recruits!A1164,'Wins by Year'!C:C,Recruits!D1164)</f>
        <v>2</v>
      </c>
      <c r="M1164" s="13">
        <f t="shared" si="37"/>
        <v>2.1300000000000003</v>
      </c>
    </row>
    <row r="1165" spans="1:13" ht="16.5" thickTop="1" thickBot="1">
      <c r="A1165">
        <v>2005</v>
      </c>
      <c r="B1165" s="2">
        <v>63</v>
      </c>
      <c r="C1165" s="3"/>
      <c r="D1165" s="4" t="s">
        <v>92</v>
      </c>
      <c r="E1165" s="2">
        <v>24</v>
      </c>
      <c r="F1165" s="2">
        <v>0</v>
      </c>
      <c r="G1165" s="2">
        <v>0</v>
      </c>
      <c r="H1165" s="2">
        <v>7</v>
      </c>
      <c r="I1165" s="2">
        <f t="shared" si="36"/>
        <v>17</v>
      </c>
      <c r="J1165" s="15">
        <v>2.29</v>
      </c>
      <c r="K1165" s="2">
        <v>262</v>
      </c>
      <c r="L1165">
        <f>SUMIFS('Wins by Year'!E:E,'Wins by Year'!A:A,Recruits!A1165,'Wins by Year'!C:C,Recruits!D1165)</f>
        <v>9</v>
      </c>
      <c r="M1165" s="13">
        <f t="shared" si="37"/>
        <v>2.2166666666666668</v>
      </c>
    </row>
    <row r="1166" spans="1:13" ht="16.5" thickTop="1" thickBot="1">
      <c r="A1166">
        <v>2005</v>
      </c>
      <c r="B1166" s="2">
        <v>65</v>
      </c>
      <c r="C1166" s="3"/>
      <c r="D1166" s="4" t="s">
        <v>69</v>
      </c>
      <c r="E1166" s="2">
        <v>19</v>
      </c>
      <c r="F1166" s="2">
        <v>0</v>
      </c>
      <c r="G1166" s="2">
        <v>0</v>
      </c>
      <c r="H1166" s="2">
        <v>7</v>
      </c>
      <c r="I1166" s="2">
        <f t="shared" si="36"/>
        <v>12</v>
      </c>
      <c r="J1166" s="15">
        <v>2.37</v>
      </c>
      <c r="K1166" s="2">
        <v>255</v>
      </c>
      <c r="L1166">
        <f>SUMIFS('Wins by Year'!E:E,'Wins by Year'!A:A,Recruits!A1166,'Wins by Year'!C:C,Recruits!D1166)</f>
        <v>7</v>
      </c>
      <c r="M1166" s="13">
        <f t="shared" si="37"/>
        <v>2.4166666666666665</v>
      </c>
    </row>
    <row r="1167" spans="1:13" ht="16.5" thickTop="1" thickBot="1">
      <c r="A1167">
        <v>2005</v>
      </c>
      <c r="B1167" s="2">
        <v>66</v>
      </c>
      <c r="C1167" s="3"/>
      <c r="D1167" s="2" t="s">
        <v>95</v>
      </c>
      <c r="E1167" s="2">
        <v>17</v>
      </c>
      <c r="F1167" s="2">
        <v>0</v>
      </c>
      <c r="G1167" s="2">
        <v>0</v>
      </c>
      <c r="H1167" s="2">
        <v>0</v>
      </c>
      <c r="I1167" s="2">
        <f t="shared" si="36"/>
        <v>17</v>
      </c>
      <c r="J1167" s="15">
        <v>1.41</v>
      </c>
      <c r="K1167" s="2">
        <v>254</v>
      </c>
      <c r="L1167">
        <f>SUMIFS('Wins by Year'!E:E,'Wins by Year'!A:A,Recruits!A1167,'Wins by Year'!C:C,Recruits!D1167)</f>
        <v>4</v>
      </c>
      <c r="M1167" s="13">
        <f t="shared" si="37"/>
        <v>1.0199999999999998</v>
      </c>
    </row>
    <row r="1168" spans="1:13" ht="31.5" thickTop="1" thickBot="1">
      <c r="A1168">
        <v>2005</v>
      </c>
      <c r="B1168" s="2">
        <v>66</v>
      </c>
      <c r="C1168" s="3"/>
      <c r="D1168" s="4" t="s">
        <v>50</v>
      </c>
      <c r="E1168" s="2">
        <v>16</v>
      </c>
      <c r="F1168" s="2">
        <v>0</v>
      </c>
      <c r="G1168" s="2">
        <v>1</v>
      </c>
      <c r="H1168" s="2">
        <v>3</v>
      </c>
      <c r="I1168" s="2">
        <f t="shared" si="36"/>
        <v>12</v>
      </c>
      <c r="J1168" s="15">
        <v>2.31</v>
      </c>
      <c r="K1168" s="2">
        <v>254</v>
      </c>
      <c r="L1168">
        <f>SUMIFS('Wins by Year'!E:E,'Wins by Year'!A:A,Recruits!A1168,'Wins by Year'!C:C,Recruits!D1168)</f>
        <v>6</v>
      </c>
      <c r="M1168" s="13">
        <f t="shared" si="37"/>
        <v>2.4299999999999997</v>
      </c>
    </row>
    <row r="1169" spans="1:13" ht="16.5" thickTop="1" thickBot="1">
      <c r="A1169">
        <v>2005</v>
      </c>
      <c r="B1169" s="2">
        <v>68</v>
      </c>
      <c r="C1169" s="3"/>
      <c r="D1169" s="4" t="s">
        <v>57</v>
      </c>
      <c r="E1169" s="2">
        <v>16</v>
      </c>
      <c r="F1169" s="2">
        <v>0</v>
      </c>
      <c r="G1169" s="2">
        <v>1</v>
      </c>
      <c r="H1169" s="2">
        <v>5</v>
      </c>
      <c r="I1169" s="2">
        <f t="shared" si="36"/>
        <v>10</v>
      </c>
      <c r="J1169" s="15">
        <v>2.44</v>
      </c>
      <c r="K1169" s="2">
        <v>235</v>
      </c>
      <c r="L1169">
        <f>SUMIFS('Wins by Year'!E:E,'Wins by Year'!A:A,Recruits!A1169,'Wins by Year'!C:C,Recruits!D1169)</f>
        <v>9</v>
      </c>
      <c r="M1169" s="13">
        <f t="shared" si="37"/>
        <v>1.5033333333333332</v>
      </c>
    </row>
    <row r="1170" spans="1:13" ht="16.5" thickTop="1" thickBot="1">
      <c r="A1170">
        <v>2005</v>
      </c>
      <c r="B1170" s="2">
        <v>69</v>
      </c>
      <c r="C1170" s="3"/>
      <c r="D1170" s="4" t="s">
        <v>62</v>
      </c>
      <c r="E1170" s="2">
        <v>19</v>
      </c>
      <c r="F1170" s="2">
        <v>0</v>
      </c>
      <c r="G1170" s="2">
        <v>0</v>
      </c>
      <c r="H1170" s="2">
        <v>5</v>
      </c>
      <c r="I1170" s="2">
        <f t="shared" si="36"/>
        <v>14</v>
      </c>
      <c r="J1170" s="15">
        <v>2.2599999999999998</v>
      </c>
      <c r="K1170" s="2">
        <v>221</v>
      </c>
      <c r="L1170">
        <f>SUMIFS('Wins by Year'!E:E,'Wins by Year'!A:A,Recruits!A1170,'Wins by Year'!C:C,Recruits!D1170)</f>
        <v>4</v>
      </c>
      <c r="M1170" s="13">
        <f t="shared" si="37"/>
        <v>2.3166666666666664</v>
      </c>
    </row>
    <row r="1171" spans="1:13" ht="16.5" thickTop="1" thickBot="1">
      <c r="A1171">
        <v>2005</v>
      </c>
      <c r="B1171" s="2">
        <v>70</v>
      </c>
      <c r="C1171" s="3"/>
      <c r="D1171" s="4" t="s">
        <v>37</v>
      </c>
      <c r="E1171" s="2">
        <v>13</v>
      </c>
      <c r="F1171" s="2">
        <v>0</v>
      </c>
      <c r="G1171" s="2">
        <v>2</v>
      </c>
      <c r="H1171" s="2">
        <v>3</v>
      </c>
      <c r="I1171" s="2">
        <f t="shared" si="36"/>
        <v>8</v>
      </c>
      <c r="J1171" s="15">
        <v>2.54</v>
      </c>
      <c r="K1171" s="2">
        <v>216</v>
      </c>
      <c r="L1171">
        <f>SUMIFS('Wins by Year'!E:E,'Wins by Year'!A:A,Recruits!A1171,'Wins by Year'!C:C,Recruits!D1171)</f>
        <v>2</v>
      </c>
      <c r="M1171" s="13">
        <f t="shared" si="37"/>
        <v>2.7600000000000002</v>
      </c>
    </row>
    <row r="1172" spans="1:13" ht="16.5" thickTop="1" thickBot="1">
      <c r="A1172">
        <v>2005</v>
      </c>
      <c r="B1172" s="2">
        <v>71</v>
      </c>
      <c r="C1172" s="3"/>
      <c r="D1172" s="4" t="s">
        <v>29</v>
      </c>
      <c r="E1172" s="2">
        <v>26</v>
      </c>
      <c r="F1172" s="2">
        <v>0</v>
      </c>
      <c r="G1172" s="2">
        <v>0</v>
      </c>
      <c r="H1172" s="2">
        <v>4</v>
      </c>
      <c r="I1172" s="2">
        <f t="shared" si="36"/>
        <v>22</v>
      </c>
      <c r="J1172" s="15">
        <v>2.15</v>
      </c>
      <c r="K1172" s="2">
        <v>211</v>
      </c>
      <c r="L1172">
        <f>SUMIFS('Wins by Year'!E:E,'Wins by Year'!A:A,Recruits!A1172,'Wins by Year'!C:C,Recruits!D1172)</f>
        <v>3</v>
      </c>
      <c r="M1172" s="13">
        <f t="shared" si="37"/>
        <v>2.3366666666666664</v>
      </c>
    </row>
    <row r="1173" spans="1:13" ht="16.5" thickTop="1" thickBot="1">
      <c r="A1173">
        <v>2005</v>
      </c>
      <c r="B1173" s="2">
        <v>72</v>
      </c>
      <c r="C1173" s="3"/>
      <c r="D1173" s="4" t="s">
        <v>79</v>
      </c>
      <c r="E1173" s="2">
        <v>25</v>
      </c>
      <c r="F1173" s="2">
        <v>0</v>
      </c>
      <c r="G1173" s="2">
        <v>1</v>
      </c>
      <c r="H1173" s="2">
        <v>5</v>
      </c>
      <c r="I1173" s="2">
        <f t="shared" si="36"/>
        <v>19</v>
      </c>
      <c r="J1173" s="15">
        <v>2.2799999999999998</v>
      </c>
      <c r="K1173" s="2">
        <v>191</v>
      </c>
      <c r="L1173">
        <f>SUMIFS('Wins by Year'!E:E,'Wins by Year'!A:A,Recruits!A1173,'Wins by Year'!C:C,Recruits!D1173)</f>
        <v>7</v>
      </c>
      <c r="M1173" s="13">
        <f t="shared" si="37"/>
        <v>2.42</v>
      </c>
    </row>
    <row r="1174" spans="1:13" ht="16.5" thickTop="1" thickBot="1">
      <c r="A1174">
        <v>2005</v>
      </c>
      <c r="B1174" s="2">
        <v>73</v>
      </c>
      <c r="C1174" s="3"/>
      <c r="D1174" s="4" t="s">
        <v>129</v>
      </c>
      <c r="E1174" s="2">
        <v>27</v>
      </c>
      <c r="F1174" s="2">
        <v>0</v>
      </c>
      <c r="G1174" s="2">
        <v>1</v>
      </c>
      <c r="H1174" s="2">
        <v>3</v>
      </c>
      <c r="I1174" s="2">
        <f t="shared" si="36"/>
        <v>23</v>
      </c>
      <c r="J1174" s="15">
        <v>2.19</v>
      </c>
      <c r="K1174" s="2">
        <v>176</v>
      </c>
      <c r="L1174">
        <f>SUMIFS('Wins by Year'!E:E,'Wins by Year'!A:A,Recruits!A1174,'Wins by Year'!C:C,Recruits!D1174)</f>
        <v>5</v>
      </c>
      <c r="M1174" s="13">
        <f t="shared" si="37"/>
        <v>1.42</v>
      </c>
    </row>
    <row r="1175" spans="1:13" ht="16.5" thickTop="1" thickBot="1">
      <c r="A1175">
        <v>2005</v>
      </c>
      <c r="B1175" s="2">
        <v>74</v>
      </c>
      <c r="C1175" s="3"/>
      <c r="D1175" s="4" t="s">
        <v>99</v>
      </c>
      <c r="E1175" s="2">
        <v>32</v>
      </c>
      <c r="F1175" s="2">
        <v>0</v>
      </c>
      <c r="G1175" s="2">
        <v>1</v>
      </c>
      <c r="H1175" s="2">
        <v>1</v>
      </c>
      <c r="I1175" s="2">
        <f t="shared" si="36"/>
        <v>30</v>
      </c>
      <c r="J1175" s="15">
        <v>2.09</v>
      </c>
      <c r="K1175" s="2">
        <v>158</v>
      </c>
      <c r="L1175">
        <f>SUMIFS('Wins by Year'!E:E,'Wins by Year'!A:A,Recruits!A1175,'Wins by Year'!C:C,Recruits!D1175)</f>
        <v>4</v>
      </c>
      <c r="M1175" s="13">
        <f t="shared" si="37"/>
        <v>1.4033333333333333</v>
      </c>
    </row>
    <row r="1176" spans="1:13" ht="16.5" thickTop="1" thickBot="1">
      <c r="A1176">
        <v>2005</v>
      </c>
      <c r="B1176" s="2">
        <v>75</v>
      </c>
      <c r="C1176" s="3"/>
      <c r="D1176" s="4" t="s">
        <v>55</v>
      </c>
      <c r="E1176" s="2">
        <v>25</v>
      </c>
      <c r="F1176" s="2">
        <v>0</v>
      </c>
      <c r="G1176" s="2">
        <v>0</v>
      </c>
      <c r="H1176" s="2">
        <v>4</v>
      </c>
      <c r="I1176" s="2">
        <f t="shared" si="36"/>
        <v>21</v>
      </c>
      <c r="J1176" s="15">
        <v>2.16</v>
      </c>
      <c r="K1176" s="2">
        <v>154</v>
      </c>
      <c r="L1176">
        <f>SUMIFS('Wins by Year'!E:E,'Wins by Year'!A:A,Recruits!A1176,'Wins by Year'!C:C,Recruits!D1176)</f>
        <v>8</v>
      </c>
      <c r="M1176" s="13">
        <f t="shared" si="37"/>
        <v>1.4933333333333334</v>
      </c>
    </row>
    <row r="1177" spans="1:13" ht="16.5" thickTop="1" thickBot="1">
      <c r="A1177">
        <v>2005</v>
      </c>
      <c r="B1177" s="2">
        <v>76</v>
      </c>
      <c r="C1177" s="3"/>
      <c r="D1177" s="4" t="s">
        <v>58</v>
      </c>
      <c r="E1177" s="2">
        <v>25</v>
      </c>
      <c r="F1177" s="2">
        <v>0</v>
      </c>
      <c r="G1177" s="2">
        <v>0</v>
      </c>
      <c r="H1177" s="2">
        <v>3</v>
      </c>
      <c r="I1177" s="2">
        <f t="shared" si="36"/>
        <v>22</v>
      </c>
      <c r="J1177" s="15">
        <v>2.04</v>
      </c>
      <c r="K1177" s="2">
        <v>143</v>
      </c>
      <c r="L1177">
        <f>SUMIFS('Wins by Year'!E:E,'Wins by Year'!A:A,Recruits!A1177,'Wins by Year'!C:C,Recruits!D1177)</f>
        <v>4</v>
      </c>
      <c r="M1177" s="13">
        <f t="shared" si="37"/>
        <v>2.1466666666666665</v>
      </c>
    </row>
    <row r="1178" spans="1:13" ht="25.5" thickTop="1" thickBot="1">
      <c r="A1178">
        <v>2005</v>
      </c>
      <c r="B1178" s="2">
        <v>76</v>
      </c>
      <c r="C1178" s="3"/>
      <c r="D1178" s="2" t="s">
        <v>114</v>
      </c>
      <c r="E1178" s="2">
        <v>24</v>
      </c>
      <c r="F1178" s="2">
        <v>0</v>
      </c>
      <c r="G1178" s="2">
        <v>0</v>
      </c>
      <c r="H1178" s="2">
        <v>3</v>
      </c>
      <c r="I1178" s="2">
        <f t="shared" si="36"/>
        <v>21</v>
      </c>
      <c r="J1178" s="15">
        <v>2.13</v>
      </c>
      <c r="K1178" s="2">
        <v>143</v>
      </c>
      <c r="L1178">
        <f>SUMIFS('Wins by Year'!E:E,'Wins by Year'!A:A,Recruits!A1178,'Wins by Year'!C:C,Recruits!D1178)</f>
        <v>6</v>
      </c>
      <c r="M1178" s="13">
        <f t="shared" si="37"/>
        <v>2.0866666666666664</v>
      </c>
    </row>
    <row r="1179" spans="1:13" ht="16.5" thickTop="1" thickBot="1">
      <c r="A1179">
        <v>2005</v>
      </c>
      <c r="B1179" s="2">
        <v>76</v>
      </c>
      <c r="C1179" s="3"/>
      <c r="D1179" s="4" t="s">
        <v>123</v>
      </c>
      <c r="E1179" s="2">
        <v>25</v>
      </c>
      <c r="F1179" s="2">
        <v>0</v>
      </c>
      <c r="G1179" s="2">
        <v>0</v>
      </c>
      <c r="H1179" s="2">
        <v>3</v>
      </c>
      <c r="I1179" s="2">
        <f t="shared" si="36"/>
        <v>22</v>
      </c>
      <c r="J1179" s="15">
        <v>2.12</v>
      </c>
      <c r="K1179" s="2">
        <v>143</v>
      </c>
      <c r="L1179">
        <f>SUMIFS('Wins by Year'!E:E,'Wins by Year'!A:A,Recruits!A1179,'Wins by Year'!C:C,Recruits!D1179)</f>
        <v>6</v>
      </c>
      <c r="M1179" s="13">
        <f t="shared" si="37"/>
        <v>2.08</v>
      </c>
    </row>
    <row r="1180" spans="1:13" ht="16.5" thickTop="1" thickBot="1">
      <c r="A1180">
        <v>2005</v>
      </c>
      <c r="B1180" s="2">
        <v>76</v>
      </c>
      <c r="C1180" s="3"/>
      <c r="D1180" s="2" t="s">
        <v>111</v>
      </c>
      <c r="E1180" s="2">
        <v>12</v>
      </c>
      <c r="F1180" s="2">
        <v>0</v>
      </c>
      <c r="G1180" s="2">
        <v>0</v>
      </c>
      <c r="H1180" s="2">
        <v>1</v>
      </c>
      <c r="I1180" s="2">
        <f t="shared" si="36"/>
        <v>11</v>
      </c>
      <c r="J1180" s="15">
        <v>2.08</v>
      </c>
      <c r="K1180" s="2">
        <v>143</v>
      </c>
      <c r="L1180">
        <f>SUMIFS('Wins by Year'!E:E,'Wins by Year'!A:A,Recruits!A1180,'Wins by Year'!C:C,Recruits!D1180)</f>
        <v>3</v>
      </c>
      <c r="M1180" s="13">
        <f t="shared" si="37"/>
        <v>1.3833333333333335</v>
      </c>
    </row>
    <row r="1181" spans="1:13" ht="31.5" thickTop="1" thickBot="1">
      <c r="A1181">
        <v>2005</v>
      </c>
      <c r="B1181" s="2">
        <v>80</v>
      </c>
      <c r="C1181" s="3"/>
      <c r="D1181" s="4" t="s">
        <v>63</v>
      </c>
      <c r="E1181" s="2">
        <v>19</v>
      </c>
      <c r="F1181" s="2">
        <v>0</v>
      </c>
      <c r="G1181" s="2">
        <v>0</v>
      </c>
      <c r="H1181" s="2">
        <v>3</v>
      </c>
      <c r="I1181" s="2">
        <f t="shared" si="36"/>
        <v>16</v>
      </c>
      <c r="J1181" s="15">
        <v>2.16</v>
      </c>
      <c r="K1181" s="2">
        <v>137</v>
      </c>
      <c r="L1181">
        <f>SUMIFS('Wins by Year'!E:E,'Wins by Year'!A:A,Recruits!A1181,'Wins by Year'!C:C,Recruits!D1181)</f>
        <v>6</v>
      </c>
      <c r="M1181" s="13">
        <f t="shared" si="37"/>
        <v>2.2233333333333332</v>
      </c>
    </row>
    <row r="1182" spans="1:13" ht="16.5" thickTop="1" thickBot="1">
      <c r="A1182">
        <v>2005</v>
      </c>
      <c r="B1182" s="2">
        <v>80</v>
      </c>
      <c r="C1182" s="3"/>
      <c r="D1182" s="4" t="s">
        <v>78</v>
      </c>
      <c r="E1182" s="2">
        <v>21</v>
      </c>
      <c r="F1182" s="2">
        <v>0</v>
      </c>
      <c r="G1182" s="2">
        <v>1</v>
      </c>
      <c r="H1182" s="2">
        <v>3</v>
      </c>
      <c r="I1182" s="2">
        <f t="shared" si="36"/>
        <v>17</v>
      </c>
      <c r="J1182" s="15">
        <v>2.2400000000000002</v>
      </c>
      <c r="K1182" s="2">
        <v>137</v>
      </c>
      <c r="L1182">
        <f>SUMIFS('Wins by Year'!E:E,'Wins by Year'!A:A,Recruits!A1182,'Wins by Year'!C:C,Recruits!D1182)</f>
        <v>8</v>
      </c>
      <c r="M1182" s="13">
        <f t="shared" si="37"/>
        <v>0.7466666666666667</v>
      </c>
    </row>
    <row r="1183" spans="1:13" ht="46.5" thickTop="1" thickBot="1">
      <c r="A1183">
        <v>2005</v>
      </c>
      <c r="B1183" s="2">
        <v>82</v>
      </c>
      <c r="C1183" s="3"/>
      <c r="D1183" s="4" t="s">
        <v>86</v>
      </c>
      <c r="E1183" s="2">
        <v>25</v>
      </c>
      <c r="F1183" s="2">
        <v>0</v>
      </c>
      <c r="G1183" s="2">
        <v>0</v>
      </c>
      <c r="H1183" s="2">
        <v>2</v>
      </c>
      <c r="I1183" s="2">
        <f t="shared" si="36"/>
        <v>23</v>
      </c>
      <c r="J1183" s="15">
        <v>2.08</v>
      </c>
      <c r="K1183" s="2">
        <v>131</v>
      </c>
      <c r="L1183">
        <f>SUMIFS('Wins by Year'!E:E,'Wins by Year'!A:A,Recruits!A1183,'Wins by Year'!C:C,Recruits!D1183)</f>
        <v>4</v>
      </c>
      <c r="M1183" s="13">
        <f t="shared" si="37"/>
        <v>2.1300000000000003</v>
      </c>
    </row>
    <row r="1184" spans="1:13" ht="16.5" thickTop="1" thickBot="1">
      <c r="A1184">
        <v>2005</v>
      </c>
      <c r="B1184" s="2">
        <v>83</v>
      </c>
      <c r="C1184" s="3"/>
      <c r="D1184" s="4" t="s">
        <v>121</v>
      </c>
      <c r="E1184" s="2">
        <v>18</v>
      </c>
      <c r="F1184" s="2">
        <v>0</v>
      </c>
      <c r="G1184" s="2">
        <v>0</v>
      </c>
      <c r="H1184" s="2">
        <v>2</v>
      </c>
      <c r="I1184" s="2">
        <f t="shared" si="36"/>
        <v>16</v>
      </c>
      <c r="J1184" s="15">
        <v>2.11</v>
      </c>
      <c r="K1184" s="2">
        <v>125</v>
      </c>
      <c r="L1184">
        <f>SUMIFS('Wins by Year'!E:E,'Wins by Year'!A:A,Recruits!A1184,'Wins by Year'!C:C,Recruits!D1184)</f>
        <v>4</v>
      </c>
      <c r="M1184" s="13">
        <f t="shared" si="37"/>
        <v>0.70333333333333325</v>
      </c>
    </row>
    <row r="1185" spans="1:13" ht="25.5" thickTop="1" thickBot="1">
      <c r="A1185">
        <v>2005</v>
      </c>
      <c r="B1185" s="2">
        <v>84</v>
      </c>
      <c r="C1185" s="3"/>
      <c r="D1185" s="2" t="s">
        <v>77</v>
      </c>
      <c r="E1185" s="2">
        <v>6</v>
      </c>
      <c r="F1185" s="2">
        <v>0</v>
      </c>
      <c r="G1185" s="2">
        <v>0</v>
      </c>
      <c r="H1185" s="2">
        <v>0</v>
      </c>
      <c r="I1185" s="2">
        <f t="shared" si="36"/>
        <v>6</v>
      </c>
      <c r="J1185" s="15">
        <v>1.33</v>
      </c>
      <c r="K1185" s="2">
        <v>113</v>
      </c>
      <c r="L1185">
        <f>SUMIFS('Wins by Year'!E:E,'Wins by Year'!A:A,Recruits!A1185,'Wins by Year'!C:C,Recruits!D1185)</f>
        <v>0</v>
      </c>
      <c r="M1185" s="13">
        <f t="shared" si="37"/>
        <v>0.44333333333333336</v>
      </c>
    </row>
    <row r="1186" spans="1:13" ht="16.5" thickTop="1" thickBot="1">
      <c r="A1186">
        <v>2005</v>
      </c>
      <c r="B1186" s="2">
        <v>84</v>
      </c>
      <c r="C1186" s="3"/>
      <c r="D1186" s="4" t="s">
        <v>67</v>
      </c>
      <c r="E1186" s="2">
        <v>27</v>
      </c>
      <c r="F1186" s="2">
        <v>0</v>
      </c>
      <c r="G1186" s="2">
        <v>0</v>
      </c>
      <c r="H1186" s="2">
        <v>4</v>
      </c>
      <c r="I1186" s="2">
        <f t="shared" si="36"/>
        <v>23</v>
      </c>
      <c r="J1186" s="15">
        <v>2.0699999999999998</v>
      </c>
      <c r="K1186" s="2">
        <v>113</v>
      </c>
      <c r="L1186">
        <f>SUMIFS('Wins by Year'!E:E,'Wins by Year'!A:A,Recruits!A1186,'Wins by Year'!C:C,Recruits!D1186)</f>
        <v>4</v>
      </c>
      <c r="M1186" s="13">
        <f t="shared" si="37"/>
        <v>0.69</v>
      </c>
    </row>
    <row r="1187" spans="1:13" ht="16.5" thickTop="1" thickBot="1">
      <c r="A1187">
        <v>2005</v>
      </c>
      <c r="B1187" s="2">
        <v>86</v>
      </c>
      <c r="C1187" s="3"/>
      <c r="D1187" s="4" t="s">
        <v>117</v>
      </c>
      <c r="E1187" s="2">
        <v>25</v>
      </c>
      <c r="F1187" s="2">
        <v>0</v>
      </c>
      <c r="G1187" s="2">
        <v>0</v>
      </c>
      <c r="H1187" s="2">
        <v>6</v>
      </c>
      <c r="I1187" s="2">
        <f t="shared" si="36"/>
        <v>19</v>
      </c>
      <c r="J1187" s="15">
        <v>2.2400000000000002</v>
      </c>
      <c r="K1187" s="2">
        <v>95</v>
      </c>
      <c r="L1187">
        <f>SUMIFS('Wins by Year'!E:E,'Wins by Year'!A:A,Recruits!A1187,'Wins by Year'!C:C,Recruits!D1187)</f>
        <v>5</v>
      </c>
      <c r="M1187" s="13">
        <f t="shared" si="37"/>
        <v>2.1766666666666667</v>
      </c>
    </row>
    <row r="1188" spans="1:13" ht="31.5" thickTop="1" thickBot="1">
      <c r="A1188">
        <v>2005</v>
      </c>
      <c r="B1188" s="2">
        <v>86</v>
      </c>
      <c r="C1188" s="3"/>
      <c r="D1188" s="4" t="s">
        <v>80</v>
      </c>
      <c r="E1188" s="2">
        <v>25</v>
      </c>
      <c r="F1188" s="2">
        <v>0</v>
      </c>
      <c r="G1188" s="2">
        <v>1</v>
      </c>
      <c r="H1188" s="2">
        <v>7</v>
      </c>
      <c r="I1188" s="2">
        <f t="shared" si="36"/>
        <v>17</v>
      </c>
      <c r="J1188" s="15">
        <v>2.2799999999999998</v>
      </c>
      <c r="K1188" s="2">
        <v>95</v>
      </c>
      <c r="L1188">
        <f>SUMIFS('Wins by Year'!E:E,'Wins by Year'!A:A,Recruits!A1188,'Wins by Year'!C:C,Recruits!D1188)</f>
        <v>7</v>
      </c>
      <c r="M1188" s="13">
        <f t="shared" si="37"/>
        <v>2.1833333333333331</v>
      </c>
    </row>
    <row r="1189" spans="1:13" ht="31.5" thickTop="1" thickBot="1">
      <c r="A1189">
        <v>2005</v>
      </c>
      <c r="B1189" s="2">
        <v>88</v>
      </c>
      <c r="C1189" s="3"/>
      <c r="D1189" s="4" t="s">
        <v>75</v>
      </c>
      <c r="E1189" s="2">
        <v>26</v>
      </c>
      <c r="F1189" s="2">
        <v>0</v>
      </c>
      <c r="G1189" s="2">
        <v>0</v>
      </c>
      <c r="H1189" s="2">
        <v>6</v>
      </c>
      <c r="I1189" s="2">
        <f t="shared" si="36"/>
        <v>20</v>
      </c>
      <c r="J1189" s="15">
        <v>2.23</v>
      </c>
      <c r="K1189" s="2">
        <v>90</v>
      </c>
      <c r="L1189">
        <f>SUMIFS('Wins by Year'!E:E,'Wins by Year'!A:A,Recruits!A1189,'Wins by Year'!C:C,Recruits!D1189)</f>
        <v>5</v>
      </c>
      <c r="M1189" s="13">
        <f t="shared" si="37"/>
        <v>2.2366666666666664</v>
      </c>
    </row>
    <row r="1190" spans="1:13" ht="16.5" thickTop="1" thickBot="1">
      <c r="A1190">
        <v>2005</v>
      </c>
      <c r="B1190" s="2">
        <v>89</v>
      </c>
      <c r="C1190" s="3"/>
      <c r="D1190" s="4" t="s">
        <v>71</v>
      </c>
      <c r="E1190" s="2">
        <v>29</v>
      </c>
      <c r="F1190" s="2">
        <v>0</v>
      </c>
      <c r="G1190" s="2">
        <v>0</v>
      </c>
      <c r="H1190" s="2">
        <v>5</v>
      </c>
      <c r="I1190" s="2">
        <f t="shared" si="36"/>
        <v>24</v>
      </c>
      <c r="J1190" s="15">
        <v>2.17</v>
      </c>
      <c r="K1190" s="2">
        <v>85</v>
      </c>
      <c r="L1190">
        <f>SUMIFS('Wins by Year'!E:E,'Wins by Year'!A:A,Recruits!A1190,'Wins by Year'!C:C,Recruits!D1190)</f>
        <v>2</v>
      </c>
      <c r="M1190" s="13">
        <f t="shared" si="37"/>
        <v>1.4799999999999998</v>
      </c>
    </row>
    <row r="1191" spans="1:13" ht="16.5" thickTop="1" thickBot="1">
      <c r="A1191">
        <v>2005</v>
      </c>
      <c r="B1191" s="2">
        <v>90</v>
      </c>
      <c r="C1191" s="3"/>
      <c r="D1191" s="2" t="s">
        <v>135</v>
      </c>
      <c r="E1191" s="2">
        <v>24</v>
      </c>
      <c r="F1191" s="2">
        <v>0</v>
      </c>
      <c r="G1191" s="2">
        <v>0</v>
      </c>
      <c r="H1191" s="2">
        <v>5</v>
      </c>
      <c r="I1191" s="2">
        <f t="shared" si="36"/>
        <v>19</v>
      </c>
      <c r="J1191" s="15">
        <v>2.21</v>
      </c>
      <c r="K1191" s="2">
        <v>80</v>
      </c>
      <c r="L1191">
        <f>SUMIFS('Wins by Year'!E:E,'Wins by Year'!A:A,Recruits!A1191,'Wins by Year'!C:C,Recruits!D1191)</f>
        <v>7</v>
      </c>
      <c r="M1191" s="13">
        <f t="shared" si="37"/>
        <v>0.73666666666666669</v>
      </c>
    </row>
    <row r="1192" spans="1:13" ht="31.5" thickTop="1" thickBot="1">
      <c r="A1192">
        <v>2005</v>
      </c>
      <c r="B1192" s="2">
        <v>90</v>
      </c>
      <c r="C1192" s="3"/>
      <c r="D1192" s="4" t="s">
        <v>133</v>
      </c>
      <c r="E1192" s="2">
        <v>25</v>
      </c>
      <c r="F1192" s="2">
        <v>0</v>
      </c>
      <c r="G1192" s="2">
        <v>0</v>
      </c>
      <c r="H1192" s="2">
        <v>0</v>
      </c>
      <c r="I1192" s="2">
        <f t="shared" si="36"/>
        <v>25</v>
      </c>
      <c r="J1192" s="15">
        <v>2</v>
      </c>
      <c r="K1192" s="2">
        <v>80</v>
      </c>
      <c r="L1192">
        <f>SUMIFS('Wins by Year'!E:E,'Wins by Year'!A:A,Recruits!A1192,'Wins by Year'!C:C,Recruits!D1192)</f>
        <v>0</v>
      </c>
      <c r="M1192" s="13">
        <f t="shared" si="37"/>
        <v>0.66666666666666663</v>
      </c>
    </row>
    <row r="1193" spans="1:13" ht="25.5" thickTop="1" thickBot="1">
      <c r="A1193">
        <v>2005</v>
      </c>
      <c r="B1193" s="2">
        <v>90</v>
      </c>
      <c r="C1193" s="3"/>
      <c r="D1193" s="2" t="s">
        <v>112</v>
      </c>
      <c r="E1193" s="2">
        <v>24</v>
      </c>
      <c r="F1193" s="2">
        <v>0</v>
      </c>
      <c r="G1193" s="2">
        <v>0</v>
      </c>
      <c r="H1193" s="2">
        <v>4</v>
      </c>
      <c r="I1193" s="2">
        <f t="shared" si="36"/>
        <v>20</v>
      </c>
      <c r="J1193" s="15">
        <v>2.17</v>
      </c>
      <c r="K1193" s="2">
        <v>80</v>
      </c>
      <c r="L1193">
        <f>SUMIFS('Wins by Year'!E:E,'Wins by Year'!A:A,Recruits!A1193,'Wins by Year'!C:C,Recruits!D1193)</f>
        <v>7</v>
      </c>
      <c r="M1193" s="13">
        <f t="shared" si="37"/>
        <v>0.72333333333333327</v>
      </c>
    </row>
    <row r="1194" spans="1:13" ht="16.5" thickTop="1" thickBot="1">
      <c r="A1194">
        <v>2005</v>
      </c>
      <c r="B1194" s="2">
        <v>90</v>
      </c>
      <c r="C1194" s="3"/>
      <c r="D1194" s="2" t="s">
        <v>90</v>
      </c>
      <c r="E1194" s="2">
        <v>19</v>
      </c>
      <c r="F1194" s="2">
        <v>0</v>
      </c>
      <c r="G1194" s="2">
        <v>0</v>
      </c>
      <c r="H1194" s="2">
        <v>0</v>
      </c>
      <c r="I1194" s="2">
        <f t="shared" si="36"/>
        <v>19</v>
      </c>
      <c r="J1194" s="15">
        <v>2</v>
      </c>
      <c r="K1194" s="2">
        <v>80</v>
      </c>
      <c r="L1194">
        <f>SUMIFS('Wins by Year'!E:E,'Wins by Year'!A:A,Recruits!A1194,'Wins by Year'!C:C,Recruits!D1194)</f>
        <v>3</v>
      </c>
      <c r="M1194" s="13">
        <f t="shared" si="37"/>
        <v>2.1033333333333335</v>
      </c>
    </row>
    <row r="1195" spans="1:13" ht="16.5" thickTop="1" thickBot="1">
      <c r="A1195">
        <v>2005</v>
      </c>
      <c r="B1195" s="2">
        <v>94</v>
      </c>
      <c r="C1195" s="3"/>
      <c r="D1195" s="2" t="s">
        <v>128</v>
      </c>
      <c r="E1195" s="2">
        <v>19</v>
      </c>
      <c r="F1195" s="2">
        <v>0</v>
      </c>
      <c r="G1195" s="2">
        <v>0</v>
      </c>
      <c r="H1195" s="2">
        <v>4</v>
      </c>
      <c r="I1195" s="2">
        <f t="shared" si="36"/>
        <v>15</v>
      </c>
      <c r="J1195" s="15">
        <v>2.21</v>
      </c>
      <c r="K1195" s="2">
        <v>77</v>
      </c>
      <c r="L1195">
        <f>SUMIFS('Wins by Year'!E:E,'Wins by Year'!A:A,Recruits!A1195,'Wins by Year'!C:C,Recruits!D1195)</f>
        <v>5</v>
      </c>
      <c r="M1195" s="13">
        <f t="shared" si="37"/>
        <v>1.4666666666666668</v>
      </c>
    </row>
    <row r="1196" spans="1:13" ht="16.5" thickTop="1" thickBot="1">
      <c r="A1196">
        <v>2005</v>
      </c>
      <c r="B1196" s="2">
        <v>95</v>
      </c>
      <c r="C1196" s="3"/>
      <c r="D1196" s="4" t="s">
        <v>132</v>
      </c>
      <c r="E1196" s="2">
        <v>31</v>
      </c>
      <c r="F1196" s="2">
        <v>0</v>
      </c>
      <c r="G1196" s="2">
        <v>0</v>
      </c>
      <c r="H1196" s="2">
        <v>4</v>
      </c>
      <c r="I1196" s="2">
        <f t="shared" si="36"/>
        <v>27</v>
      </c>
      <c r="J1196" s="15">
        <v>2.13</v>
      </c>
      <c r="K1196" s="2">
        <v>75</v>
      </c>
      <c r="L1196">
        <f>SUMIFS('Wins by Year'!E:E,'Wins by Year'!A:A,Recruits!A1196,'Wins by Year'!C:C,Recruits!D1196)</f>
        <v>8</v>
      </c>
      <c r="M1196" s="13">
        <f t="shared" si="37"/>
        <v>0.71</v>
      </c>
    </row>
    <row r="1197" spans="1:13" ht="31.5" thickTop="1" thickBot="1">
      <c r="A1197">
        <v>2005</v>
      </c>
      <c r="B1197" s="2">
        <v>96</v>
      </c>
      <c r="C1197" s="3"/>
      <c r="D1197" s="4" t="s">
        <v>88</v>
      </c>
      <c r="E1197" s="2">
        <v>18</v>
      </c>
      <c r="F1197" s="2">
        <v>0</v>
      </c>
      <c r="G1197" s="2">
        <v>0</v>
      </c>
      <c r="H1197" s="2">
        <v>2</v>
      </c>
      <c r="I1197" s="2">
        <f t="shared" si="36"/>
        <v>16</v>
      </c>
      <c r="J1197" s="15">
        <v>2</v>
      </c>
      <c r="K1197" s="2">
        <v>70</v>
      </c>
      <c r="L1197">
        <f>SUMIFS('Wins by Year'!E:E,'Wins by Year'!A:A,Recruits!A1197,'Wins by Year'!C:C,Recruits!D1197)</f>
        <v>6</v>
      </c>
      <c r="M1197" s="13">
        <f t="shared" si="37"/>
        <v>2.0366666666666666</v>
      </c>
    </row>
    <row r="1198" spans="1:13" ht="25.5" thickTop="1" thickBot="1">
      <c r="A1198">
        <v>2005</v>
      </c>
      <c r="B1198" s="2">
        <v>96</v>
      </c>
      <c r="C1198" s="3"/>
      <c r="D1198" s="2" t="s">
        <v>134</v>
      </c>
      <c r="E1198" s="2">
        <v>23</v>
      </c>
      <c r="F1198" s="2">
        <v>0</v>
      </c>
      <c r="G1198" s="2">
        <v>0</v>
      </c>
      <c r="H1198" s="2">
        <v>0</v>
      </c>
      <c r="I1198" s="2">
        <f t="shared" si="36"/>
        <v>23</v>
      </c>
      <c r="J1198" s="15">
        <v>2</v>
      </c>
      <c r="K1198" s="2">
        <v>70</v>
      </c>
      <c r="L1198">
        <f>SUMIFS('Wins by Year'!E:E,'Wins by Year'!A:A,Recruits!A1198,'Wins by Year'!C:C,Recruits!D1198)</f>
        <v>4</v>
      </c>
      <c r="M1198" s="13">
        <f t="shared" si="37"/>
        <v>1.3333333333333333</v>
      </c>
    </row>
    <row r="1199" spans="1:13" ht="16.5" thickTop="1" thickBot="1">
      <c r="A1199">
        <v>2005</v>
      </c>
      <c r="B1199" s="2">
        <v>96</v>
      </c>
      <c r="C1199" s="3"/>
      <c r="D1199" s="4" t="s">
        <v>41</v>
      </c>
      <c r="E1199" s="2">
        <v>25</v>
      </c>
      <c r="F1199" s="2">
        <v>0</v>
      </c>
      <c r="G1199" s="2">
        <v>0</v>
      </c>
      <c r="H1199" s="2">
        <v>2</v>
      </c>
      <c r="I1199" s="2">
        <f t="shared" si="36"/>
        <v>23</v>
      </c>
      <c r="J1199" s="15">
        <v>2.08</v>
      </c>
      <c r="K1199" s="2">
        <v>70</v>
      </c>
      <c r="L1199">
        <f>SUMIFS('Wins by Year'!E:E,'Wins by Year'!A:A,Recruits!A1199,'Wins by Year'!C:C,Recruits!D1199)</f>
        <v>6</v>
      </c>
      <c r="M1199" s="13">
        <f t="shared" si="37"/>
        <v>1.4566666666666668</v>
      </c>
    </row>
    <row r="1200" spans="1:13" ht="16.5" thickTop="1" thickBot="1">
      <c r="A1200">
        <v>2005</v>
      </c>
      <c r="B1200" s="2">
        <v>96</v>
      </c>
      <c r="C1200" s="3"/>
      <c r="D1200" s="4" t="s">
        <v>131</v>
      </c>
      <c r="E1200" s="2">
        <v>24</v>
      </c>
      <c r="F1200" s="2">
        <v>0</v>
      </c>
      <c r="G1200" s="2">
        <v>0</v>
      </c>
      <c r="H1200" s="2">
        <v>2</v>
      </c>
      <c r="I1200" s="2">
        <f t="shared" si="36"/>
        <v>22</v>
      </c>
      <c r="J1200" s="15">
        <v>2.08</v>
      </c>
      <c r="K1200" s="2">
        <v>70</v>
      </c>
      <c r="L1200">
        <f>SUMIFS('Wins by Year'!E:E,'Wins by Year'!A:A,Recruits!A1200,'Wins by Year'!C:C,Recruits!D1200)</f>
        <v>1</v>
      </c>
      <c r="M1200" s="13">
        <f t="shared" si="37"/>
        <v>1.36</v>
      </c>
    </row>
    <row r="1201" spans="1:13" ht="16.5" thickTop="1" thickBot="1">
      <c r="A1201">
        <v>2005</v>
      </c>
      <c r="B1201" s="2">
        <v>96</v>
      </c>
      <c r="C1201" s="3"/>
      <c r="D1201" s="4" t="s">
        <v>64</v>
      </c>
      <c r="E1201" s="2">
        <v>27</v>
      </c>
      <c r="F1201" s="2">
        <v>0</v>
      </c>
      <c r="G1201" s="2">
        <v>0</v>
      </c>
      <c r="H1201" s="2">
        <v>2</v>
      </c>
      <c r="I1201" s="2">
        <f t="shared" si="36"/>
        <v>25</v>
      </c>
      <c r="J1201" s="15">
        <v>2.0699999999999998</v>
      </c>
      <c r="K1201" s="2">
        <v>70</v>
      </c>
      <c r="L1201">
        <f>SUMIFS('Wins by Year'!E:E,'Wins by Year'!A:A,Recruits!A1201,'Wins by Year'!C:C,Recruits!D1201)</f>
        <v>7</v>
      </c>
      <c r="M1201" s="13">
        <f t="shared" si="37"/>
        <v>2.1999999999999997</v>
      </c>
    </row>
    <row r="1202" spans="1:13" ht="16.5" thickTop="1" thickBot="1">
      <c r="A1202">
        <v>2004</v>
      </c>
      <c r="B1202" s="2">
        <v>1</v>
      </c>
      <c r="C1202" s="3"/>
      <c r="D1202" s="4" t="s">
        <v>12</v>
      </c>
      <c r="E1202" s="2">
        <v>19</v>
      </c>
      <c r="F1202" s="2">
        <v>8</v>
      </c>
      <c r="G1202" s="2">
        <v>6</v>
      </c>
      <c r="H1202" s="2">
        <v>3</v>
      </c>
      <c r="I1202" s="2">
        <f t="shared" si="36"/>
        <v>2</v>
      </c>
      <c r="J1202" s="15">
        <v>4.05</v>
      </c>
      <c r="K1202" s="2">
        <v>2908</v>
      </c>
      <c r="L1202">
        <f>SUMIFS('Wins by Year'!E:E,'Wins by Year'!A:A,Recruits!A1202,'Wins by Year'!C:C,Recruits!D1202)</f>
        <v>13</v>
      </c>
      <c r="M1202" s="13">
        <f t="shared" ref="M1202:M1265" si="38">(SUMIFS(J:J,A:A,A1202,D:D,D1202)+SUMIFS(J:J,A:A,(A1202-1),D:D,D1202)+SUMIFS(J:J,A:A,(A1202-2),D:D,D1202))/2</f>
        <v>3.6849999999999996</v>
      </c>
    </row>
    <row r="1203" spans="1:13" ht="16.5" thickTop="1" thickBot="1">
      <c r="A1203">
        <v>2004</v>
      </c>
      <c r="B1203" s="2">
        <v>2</v>
      </c>
      <c r="C1203" s="3"/>
      <c r="D1203" s="4" t="s">
        <v>5</v>
      </c>
      <c r="E1203" s="2">
        <v>26</v>
      </c>
      <c r="F1203" s="2">
        <v>3</v>
      </c>
      <c r="G1203" s="2">
        <v>12</v>
      </c>
      <c r="H1203" s="2">
        <v>10</v>
      </c>
      <c r="I1203" s="2">
        <f t="shared" si="36"/>
        <v>1</v>
      </c>
      <c r="J1203" s="15">
        <v>3.65</v>
      </c>
      <c r="K1203" s="2">
        <v>2402</v>
      </c>
      <c r="L1203">
        <f>SUMIFS('Wins by Year'!E:E,'Wins by Year'!A:A,Recruits!A1203,'Wins by Year'!C:C,Recruits!D1203)</f>
        <v>9</v>
      </c>
      <c r="M1203" s="13">
        <f t="shared" si="38"/>
        <v>3.665</v>
      </c>
    </row>
    <row r="1204" spans="1:13" ht="16.5" thickTop="1" thickBot="1">
      <c r="A1204">
        <v>2004</v>
      </c>
      <c r="B1204" s="2">
        <v>3</v>
      </c>
      <c r="C1204" s="3"/>
      <c r="D1204" s="4" t="s">
        <v>2</v>
      </c>
      <c r="E1204" s="2">
        <v>26</v>
      </c>
      <c r="F1204" s="2">
        <v>1</v>
      </c>
      <c r="G1204" s="2">
        <v>16</v>
      </c>
      <c r="H1204" s="2">
        <v>7</v>
      </c>
      <c r="I1204" s="2">
        <f t="shared" si="36"/>
        <v>2</v>
      </c>
      <c r="J1204" s="15">
        <v>3.62</v>
      </c>
      <c r="K1204" s="2">
        <v>2377</v>
      </c>
      <c r="L1204">
        <f>SUMIFS('Wins by Year'!E:E,'Wins by Year'!A:A,Recruits!A1204,'Wins by Year'!C:C,Recruits!D1204)</f>
        <v>9</v>
      </c>
      <c r="M1204" s="13">
        <f t="shared" si="38"/>
        <v>3.5350000000000001</v>
      </c>
    </row>
    <row r="1205" spans="1:13" ht="16.5" thickTop="1" thickBot="1">
      <c r="A1205">
        <v>2004</v>
      </c>
      <c r="B1205" s="2">
        <v>4</v>
      </c>
      <c r="C1205" s="3"/>
      <c r="D1205" s="4" t="s">
        <v>33</v>
      </c>
      <c r="E1205" s="2">
        <v>24</v>
      </c>
      <c r="F1205" s="2">
        <v>0</v>
      </c>
      <c r="G1205" s="2">
        <v>0</v>
      </c>
      <c r="H1205" s="2">
        <v>2</v>
      </c>
      <c r="I1205" s="2">
        <f t="shared" si="36"/>
        <v>22</v>
      </c>
      <c r="J1205" s="15">
        <v>2.08</v>
      </c>
      <c r="K1205" s="2">
        <v>2353</v>
      </c>
      <c r="L1205">
        <f>SUMIFS('Wins by Year'!E:E,'Wins by Year'!A:A,Recruits!A1205,'Wins by Year'!C:C,Recruits!D1205)</f>
        <v>2</v>
      </c>
      <c r="M1205" s="13">
        <f t="shared" si="38"/>
        <v>2.3250000000000002</v>
      </c>
    </row>
    <row r="1206" spans="1:13" ht="16.5" thickTop="1" thickBot="1">
      <c r="A1206">
        <v>2004</v>
      </c>
      <c r="B1206" s="2">
        <v>5</v>
      </c>
      <c r="C1206" s="3"/>
      <c r="D1206" s="4" t="s">
        <v>21</v>
      </c>
      <c r="E1206" s="2">
        <v>28</v>
      </c>
      <c r="F1206" s="2">
        <v>3</v>
      </c>
      <c r="G1206" s="2">
        <v>10</v>
      </c>
      <c r="H1206" s="2">
        <v>9</v>
      </c>
      <c r="I1206" s="2">
        <f t="shared" si="36"/>
        <v>6</v>
      </c>
      <c r="J1206" s="15">
        <v>3.36</v>
      </c>
      <c r="K1206" s="2">
        <v>2329</v>
      </c>
      <c r="L1206">
        <f>SUMIFS('Wins by Year'!E:E,'Wins by Year'!A:A,Recruits!A1206,'Wins by Year'!C:C,Recruits!D1206)</f>
        <v>9</v>
      </c>
      <c r="M1206" s="13">
        <f t="shared" si="38"/>
        <v>3.4950000000000001</v>
      </c>
    </row>
    <row r="1207" spans="1:13" ht="16.5" thickTop="1" thickBot="1">
      <c r="A1207">
        <v>2004</v>
      </c>
      <c r="B1207" s="2">
        <v>6</v>
      </c>
      <c r="C1207" s="3"/>
      <c r="D1207" s="4" t="s">
        <v>4</v>
      </c>
      <c r="E1207" s="2">
        <v>22</v>
      </c>
      <c r="F1207" s="2">
        <v>1</v>
      </c>
      <c r="G1207" s="2">
        <v>12</v>
      </c>
      <c r="H1207" s="2">
        <v>8</v>
      </c>
      <c r="I1207" s="2">
        <f t="shared" si="36"/>
        <v>1</v>
      </c>
      <c r="J1207" s="15">
        <v>3.59</v>
      </c>
      <c r="K1207" s="2">
        <v>2116</v>
      </c>
      <c r="L1207">
        <f>SUMIFS('Wins by Year'!E:E,'Wins by Year'!A:A,Recruits!A1207,'Wins by Year'!C:C,Recruits!D1207)</f>
        <v>9</v>
      </c>
      <c r="M1207" s="13">
        <f t="shared" si="38"/>
        <v>3.7050000000000001</v>
      </c>
    </row>
    <row r="1208" spans="1:13" ht="16.5" thickTop="1" thickBot="1">
      <c r="A1208">
        <v>2004</v>
      </c>
      <c r="B1208" s="2">
        <v>7</v>
      </c>
      <c r="C1208" s="3"/>
      <c r="D1208" s="4" t="s">
        <v>14</v>
      </c>
      <c r="E1208" s="2">
        <v>23</v>
      </c>
      <c r="F1208" s="2">
        <v>1</v>
      </c>
      <c r="G1208" s="2">
        <v>11</v>
      </c>
      <c r="H1208" s="2">
        <v>10</v>
      </c>
      <c r="I1208" s="2">
        <f t="shared" si="36"/>
        <v>1</v>
      </c>
      <c r="J1208" s="15">
        <v>3.52</v>
      </c>
      <c r="K1208" s="2">
        <v>1945</v>
      </c>
      <c r="L1208">
        <f>SUMIFS('Wins by Year'!E:E,'Wins by Year'!A:A,Recruits!A1208,'Wins by Year'!C:C,Recruits!D1208)</f>
        <v>7</v>
      </c>
      <c r="M1208" s="13">
        <f t="shared" si="38"/>
        <v>3.585</v>
      </c>
    </row>
    <row r="1209" spans="1:13" ht="31.5" thickTop="1" thickBot="1">
      <c r="A1209">
        <v>2004</v>
      </c>
      <c r="B1209" s="2">
        <v>8</v>
      </c>
      <c r="C1209" s="3"/>
      <c r="D1209" s="4" t="s">
        <v>18</v>
      </c>
      <c r="E1209" s="2">
        <v>31</v>
      </c>
      <c r="F1209" s="2">
        <v>0</v>
      </c>
      <c r="G1209" s="2">
        <v>6</v>
      </c>
      <c r="H1209" s="2">
        <v>17</v>
      </c>
      <c r="I1209" s="2">
        <f t="shared" si="36"/>
        <v>8</v>
      </c>
      <c r="J1209" s="15">
        <v>2.94</v>
      </c>
      <c r="K1209" s="2">
        <v>1921</v>
      </c>
      <c r="L1209">
        <f>SUMIFS('Wins by Year'!E:E,'Wins by Year'!A:A,Recruits!A1209,'Wins by Year'!C:C,Recruits!D1209)</f>
        <v>5</v>
      </c>
      <c r="M1209" s="13">
        <f t="shared" si="38"/>
        <v>2.73</v>
      </c>
    </row>
    <row r="1210" spans="1:13" ht="16.5" thickTop="1" thickBot="1">
      <c r="A1210">
        <v>2004</v>
      </c>
      <c r="B1210" s="2">
        <v>9</v>
      </c>
      <c r="C1210" s="3"/>
      <c r="D1210" s="4" t="s">
        <v>3</v>
      </c>
      <c r="E1210" s="2">
        <v>24</v>
      </c>
      <c r="F1210" s="2">
        <v>1</v>
      </c>
      <c r="G1210" s="2">
        <v>9</v>
      </c>
      <c r="H1210" s="2">
        <v>9</v>
      </c>
      <c r="I1210" s="2">
        <f t="shared" si="36"/>
        <v>5</v>
      </c>
      <c r="J1210" s="15">
        <v>3.25</v>
      </c>
      <c r="K1210" s="2">
        <v>1913</v>
      </c>
      <c r="L1210">
        <f>SUMIFS('Wins by Year'!E:E,'Wins by Year'!A:A,Recruits!A1210,'Wins by Year'!C:C,Recruits!D1210)</f>
        <v>8</v>
      </c>
      <c r="M1210" s="13">
        <f t="shared" si="38"/>
        <v>3.3149999999999999</v>
      </c>
    </row>
    <row r="1211" spans="1:13" ht="16.5" thickTop="1" thickBot="1">
      <c r="A1211">
        <v>2004</v>
      </c>
      <c r="B1211" s="2">
        <v>10</v>
      </c>
      <c r="C1211" s="3"/>
      <c r="D1211" s="4" t="s">
        <v>28</v>
      </c>
      <c r="E1211" s="2">
        <v>29</v>
      </c>
      <c r="F1211" s="2">
        <v>1</v>
      </c>
      <c r="G1211" s="2">
        <v>7</v>
      </c>
      <c r="H1211" s="2">
        <v>13</v>
      </c>
      <c r="I1211" s="2">
        <f t="shared" si="36"/>
        <v>8</v>
      </c>
      <c r="J1211" s="15">
        <v>3.03</v>
      </c>
      <c r="K1211" s="2">
        <v>1901</v>
      </c>
      <c r="L1211">
        <f>SUMIFS('Wins by Year'!E:E,'Wins by Year'!A:A,Recruits!A1211,'Wins by Year'!C:C,Recruits!D1211)</f>
        <v>5</v>
      </c>
      <c r="M1211" s="13">
        <f t="shared" si="38"/>
        <v>2.9950000000000001</v>
      </c>
    </row>
    <row r="1212" spans="1:13" ht="31.5" thickTop="1" thickBot="1">
      <c r="A1212">
        <v>2004</v>
      </c>
      <c r="B1212" s="2">
        <v>11</v>
      </c>
      <c r="C1212" s="3"/>
      <c r="D1212" s="4" t="s">
        <v>49</v>
      </c>
      <c r="E1212" s="2">
        <v>15</v>
      </c>
      <c r="F1212" s="2">
        <v>0</v>
      </c>
      <c r="G1212" s="2">
        <v>0</v>
      </c>
      <c r="H1212" s="2">
        <v>2</v>
      </c>
      <c r="I1212" s="2">
        <f t="shared" si="36"/>
        <v>13</v>
      </c>
      <c r="J1212" s="15">
        <v>2.13</v>
      </c>
      <c r="K1212" s="2">
        <v>1807</v>
      </c>
      <c r="L1212">
        <f>SUMIFS('Wins by Year'!E:E,'Wins by Year'!A:A,Recruits!A1212,'Wins by Year'!C:C,Recruits!D1212)</f>
        <v>6</v>
      </c>
      <c r="M1212" s="13">
        <f t="shared" si="38"/>
        <v>2.2450000000000001</v>
      </c>
    </row>
    <row r="1213" spans="1:13" ht="16.5" thickTop="1" thickBot="1">
      <c r="A1213">
        <v>2004</v>
      </c>
      <c r="B1213" s="2">
        <v>12</v>
      </c>
      <c r="C1213" s="3"/>
      <c r="D1213" s="4" t="s">
        <v>17</v>
      </c>
      <c r="E1213" s="2">
        <v>28</v>
      </c>
      <c r="F1213" s="2">
        <v>0</v>
      </c>
      <c r="G1213" s="2">
        <v>8</v>
      </c>
      <c r="H1213" s="2">
        <v>10</v>
      </c>
      <c r="I1213" s="2">
        <f t="shared" si="36"/>
        <v>10</v>
      </c>
      <c r="J1213" s="15">
        <v>2.93</v>
      </c>
      <c r="K1213" s="2">
        <v>1781</v>
      </c>
      <c r="L1213">
        <f>SUMIFS('Wins by Year'!E:E,'Wins by Year'!A:A,Recruits!A1213,'Wins by Year'!C:C,Recruits!D1213)</f>
        <v>7</v>
      </c>
      <c r="M1213" s="13">
        <f t="shared" si="38"/>
        <v>3.09</v>
      </c>
    </row>
    <row r="1214" spans="1:13" ht="16.5" thickTop="1" thickBot="1">
      <c r="A1214">
        <v>2004</v>
      </c>
      <c r="B1214" s="2">
        <v>13</v>
      </c>
      <c r="C1214" s="3"/>
      <c r="D1214" s="4" t="s">
        <v>15</v>
      </c>
      <c r="E1214" s="2">
        <v>24</v>
      </c>
      <c r="F1214" s="2">
        <v>2</v>
      </c>
      <c r="G1214" s="2">
        <v>8</v>
      </c>
      <c r="H1214" s="2">
        <v>8</v>
      </c>
      <c r="I1214" s="2">
        <f t="shared" si="36"/>
        <v>6</v>
      </c>
      <c r="J1214" s="15">
        <v>3.25</v>
      </c>
      <c r="K1214" s="2">
        <v>1748</v>
      </c>
      <c r="L1214">
        <f>SUMIFS('Wins by Year'!E:E,'Wins by Year'!A:A,Recruits!A1214,'Wins by Year'!C:C,Recruits!D1214)</f>
        <v>10</v>
      </c>
      <c r="M1214" s="13">
        <f t="shared" si="38"/>
        <v>3.26</v>
      </c>
    </row>
    <row r="1215" spans="1:13" ht="16.5" thickTop="1" thickBot="1">
      <c r="A1215">
        <v>2004</v>
      </c>
      <c r="B1215" s="2">
        <v>14</v>
      </c>
      <c r="C1215" s="3"/>
      <c r="D1215" s="4" t="s">
        <v>11</v>
      </c>
      <c r="E1215" s="2">
        <v>20</v>
      </c>
      <c r="F1215" s="2">
        <v>1</v>
      </c>
      <c r="G1215" s="2">
        <v>10</v>
      </c>
      <c r="H1215" s="2">
        <v>8</v>
      </c>
      <c r="I1215" s="2">
        <f t="shared" si="36"/>
        <v>1</v>
      </c>
      <c r="J1215" s="15">
        <v>3.55</v>
      </c>
      <c r="K1215" s="2">
        <v>1742</v>
      </c>
      <c r="L1215">
        <f>SUMIFS('Wins by Year'!E:E,'Wins by Year'!A:A,Recruits!A1215,'Wins by Year'!C:C,Recruits!D1215)</f>
        <v>10</v>
      </c>
      <c r="M1215" s="13">
        <f t="shared" si="38"/>
        <v>3.4749999999999996</v>
      </c>
    </row>
    <row r="1216" spans="1:13" ht="16.5" thickTop="1" thickBot="1">
      <c r="A1216">
        <v>2004</v>
      </c>
      <c r="B1216" s="2">
        <v>15</v>
      </c>
      <c r="C1216" s="3"/>
      <c r="D1216" s="4" t="s">
        <v>16</v>
      </c>
      <c r="E1216" s="2">
        <v>18</v>
      </c>
      <c r="F1216" s="2">
        <v>3</v>
      </c>
      <c r="G1216" s="2">
        <v>8</v>
      </c>
      <c r="H1216" s="2">
        <v>6</v>
      </c>
      <c r="I1216" s="2">
        <f t="shared" si="36"/>
        <v>1</v>
      </c>
      <c r="J1216" s="15">
        <v>3.72</v>
      </c>
      <c r="K1216" s="2">
        <v>1687</v>
      </c>
      <c r="L1216">
        <f>SUMIFS('Wins by Year'!E:E,'Wins by Year'!A:A,Recruits!A1216,'Wins by Year'!C:C,Recruits!D1216)</f>
        <v>12</v>
      </c>
      <c r="M1216" s="13">
        <f t="shared" si="38"/>
        <v>3.6500000000000004</v>
      </c>
    </row>
    <row r="1217" spans="1:13" ht="31.5" thickTop="1" thickBot="1">
      <c r="A1217">
        <v>2004</v>
      </c>
      <c r="B1217" s="2">
        <v>16</v>
      </c>
      <c r="C1217" s="3"/>
      <c r="D1217" s="4" t="s">
        <v>75</v>
      </c>
      <c r="E1217" s="2">
        <v>19</v>
      </c>
      <c r="F1217" s="2">
        <v>0</v>
      </c>
      <c r="G1217" s="2">
        <v>0</v>
      </c>
      <c r="H1217" s="2">
        <v>1</v>
      </c>
      <c r="I1217" s="2">
        <f t="shared" si="36"/>
        <v>18</v>
      </c>
      <c r="J1217" s="15">
        <v>2.0499999999999998</v>
      </c>
      <c r="K1217" s="2">
        <v>1682</v>
      </c>
      <c r="L1217">
        <f>SUMIFS('Wins by Year'!E:E,'Wins by Year'!A:A,Recruits!A1217,'Wins by Year'!C:C,Recruits!D1217)</f>
        <v>3</v>
      </c>
      <c r="M1217" s="13">
        <f t="shared" si="38"/>
        <v>2.2400000000000002</v>
      </c>
    </row>
    <row r="1218" spans="1:13" ht="16.5" thickTop="1" thickBot="1">
      <c r="A1218">
        <v>2004</v>
      </c>
      <c r="B1218" s="2">
        <v>16</v>
      </c>
      <c r="C1218" s="3"/>
      <c r="D1218" s="4" t="s">
        <v>7</v>
      </c>
      <c r="E1218" s="2">
        <v>20</v>
      </c>
      <c r="F1218" s="2">
        <v>1</v>
      </c>
      <c r="G1218" s="2">
        <v>9</v>
      </c>
      <c r="H1218" s="2">
        <v>9</v>
      </c>
      <c r="I1218" s="2">
        <f t="shared" si="36"/>
        <v>1</v>
      </c>
      <c r="J1218" s="15">
        <v>3.5</v>
      </c>
      <c r="K1218" s="2">
        <v>1682</v>
      </c>
      <c r="L1218">
        <f>SUMIFS('Wins by Year'!E:E,'Wins by Year'!A:A,Recruits!A1218,'Wins by Year'!C:C,Recruits!D1218)</f>
        <v>11</v>
      </c>
      <c r="M1218" s="13">
        <f t="shared" si="38"/>
        <v>3.6100000000000003</v>
      </c>
    </row>
    <row r="1219" spans="1:13" ht="16.5" thickTop="1" thickBot="1">
      <c r="A1219">
        <v>2004</v>
      </c>
      <c r="B1219" s="2">
        <v>18</v>
      </c>
      <c r="C1219" s="3"/>
      <c r="D1219" s="4" t="s">
        <v>23</v>
      </c>
      <c r="E1219" s="2">
        <v>25</v>
      </c>
      <c r="F1219" s="2">
        <v>2</v>
      </c>
      <c r="G1219" s="2">
        <v>2</v>
      </c>
      <c r="H1219" s="2">
        <v>15</v>
      </c>
      <c r="I1219" s="2">
        <f t="shared" ref="I1219:I1282" si="39">E1219-F1219-G1219-H1219</f>
        <v>6</v>
      </c>
      <c r="J1219" s="15">
        <v>3</v>
      </c>
      <c r="K1219" s="2">
        <v>1608</v>
      </c>
      <c r="L1219">
        <f>SUMIFS('Wins by Year'!E:E,'Wins by Year'!A:A,Recruits!A1219,'Wins by Year'!C:C,Recruits!D1219)</f>
        <v>4</v>
      </c>
      <c r="M1219" s="13">
        <f t="shared" si="38"/>
        <v>1.5</v>
      </c>
    </row>
    <row r="1220" spans="1:13" ht="16.5" thickTop="1" thickBot="1">
      <c r="A1220">
        <v>2004</v>
      </c>
      <c r="B1220" s="2">
        <v>19</v>
      </c>
      <c r="C1220" s="3"/>
      <c r="D1220" s="4" t="s">
        <v>40</v>
      </c>
      <c r="E1220" s="2">
        <v>35</v>
      </c>
      <c r="F1220" s="2">
        <v>0</v>
      </c>
      <c r="G1220" s="2">
        <v>2</v>
      </c>
      <c r="H1220" s="2">
        <v>17</v>
      </c>
      <c r="I1220" s="2">
        <f t="shared" si="39"/>
        <v>16</v>
      </c>
      <c r="J1220" s="15">
        <v>2.46</v>
      </c>
      <c r="K1220" s="2">
        <v>1575</v>
      </c>
      <c r="L1220">
        <f>SUMIFS('Wins by Year'!E:E,'Wins by Year'!A:A,Recruits!A1220,'Wins by Year'!C:C,Recruits!D1220)</f>
        <v>7</v>
      </c>
      <c r="M1220" s="13">
        <f t="shared" si="38"/>
        <v>2.4350000000000001</v>
      </c>
    </row>
    <row r="1221" spans="1:13" ht="16.5" thickTop="1" thickBot="1">
      <c r="A1221">
        <v>2004</v>
      </c>
      <c r="B1221" s="2">
        <v>20</v>
      </c>
      <c r="C1221" s="3"/>
      <c r="D1221" s="4" t="s">
        <v>39</v>
      </c>
      <c r="E1221" s="2">
        <v>22</v>
      </c>
      <c r="F1221" s="2">
        <v>0</v>
      </c>
      <c r="G1221" s="2">
        <v>5</v>
      </c>
      <c r="H1221" s="2">
        <v>11</v>
      </c>
      <c r="I1221" s="2">
        <f t="shared" si="39"/>
        <v>6</v>
      </c>
      <c r="J1221" s="15">
        <v>2.95</v>
      </c>
      <c r="K1221" s="2">
        <v>1409</v>
      </c>
      <c r="L1221">
        <f>SUMIFS('Wins by Year'!E:E,'Wins by Year'!A:A,Recruits!A1221,'Wins by Year'!C:C,Recruits!D1221)</f>
        <v>5</v>
      </c>
      <c r="M1221" s="13">
        <f t="shared" si="38"/>
        <v>3</v>
      </c>
    </row>
    <row r="1222" spans="1:13" ht="16.5" thickTop="1" thickBot="1">
      <c r="A1222">
        <v>2004</v>
      </c>
      <c r="B1222" s="2">
        <v>21</v>
      </c>
      <c r="C1222" s="3"/>
      <c r="D1222" s="4" t="s">
        <v>9</v>
      </c>
      <c r="E1222" s="2">
        <v>29</v>
      </c>
      <c r="F1222" s="2">
        <v>0</v>
      </c>
      <c r="G1222" s="2">
        <v>4</v>
      </c>
      <c r="H1222" s="2">
        <v>10</v>
      </c>
      <c r="I1222" s="2">
        <f t="shared" si="39"/>
        <v>15</v>
      </c>
      <c r="J1222" s="15">
        <v>2.48</v>
      </c>
      <c r="K1222" s="2">
        <v>1391</v>
      </c>
      <c r="L1222">
        <f>SUMIFS('Wins by Year'!E:E,'Wins by Year'!A:A,Recruits!A1222,'Wins by Year'!C:C,Recruits!D1222)</f>
        <v>13</v>
      </c>
      <c r="M1222" s="13">
        <f t="shared" si="38"/>
        <v>2.835</v>
      </c>
    </row>
    <row r="1223" spans="1:13" ht="31.5" thickTop="1" thickBot="1">
      <c r="A1223">
        <v>2004</v>
      </c>
      <c r="B1223" s="2">
        <v>22</v>
      </c>
      <c r="C1223" s="3"/>
      <c r="D1223" s="4" t="s">
        <v>27</v>
      </c>
      <c r="E1223" s="2">
        <v>29</v>
      </c>
      <c r="F1223" s="2">
        <v>0</v>
      </c>
      <c r="G1223" s="2">
        <v>3</v>
      </c>
      <c r="H1223" s="2">
        <v>11</v>
      </c>
      <c r="I1223" s="2">
        <f t="shared" si="39"/>
        <v>15</v>
      </c>
      <c r="J1223" s="15">
        <v>2.59</v>
      </c>
      <c r="K1223" s="2">
        <v>1382</v>
      </c>
      <c r="L1223">
        <f>SUMIFS('Wins by Year'!E:E,'Wins by Year'!A:A,Recruits!A1223,'Wins by Year'!C:C,Recruits!D1223)</f>
        <v>6</v>
      </c>
      <c r="M1223" s="13">
        <f t="shared" si="38"/>
        <v>2.7749999999999999</v>
      </c>
    </row>
    <row r="1224" spans="1:13" ht="16.5" thickTop="1" thickBot="1">
      <c r="A1224">
        <v>2004</v>
      </c>
      <c r="B1224" s="2">
        <v>23</v>
      </c>
      <c r="C1224" s="3"/>
      <c r="D1224" s="4" t="s">
        <v>1</v>
      </c>
      <c r="E1224" s="2">
        <v>29</v>
      </c>
      <c r="F1224" s="2">
        <v>0</v>
      </c>
      <c r="G1224" s="2">
        <v>4</v>
      </c>
      <c r="H1224" s="2">
        <v>18</v>
      </c>
      <c r="I1224" s="2">
        <f t="shared" si="39"/>
        <v>7</v>
      </c>
      <c r="J1224" s="15">
        <v>2.9</v>
      </c>
      <c r="K1224" s="2">
        <v>1366</v>
      </c>
      <c r="L1224">
        <f>SUMIFS('Wins by Year'!E:E,'Wins by Year'!A:A,Recruits!A1224,'Wins by Year'!C:C,Recruits!D1224)</f>
        <v>6</v>
      </c>
      <c r="M1224" s="13">
        <f t="shared" si="38"/>
        <v>2.95</v>
      </c>
    </row>
    <row r="1225" spans="1:13" ht="16.5" thickTop="1" thickBot="1">
      <c r="A1225">
        <v>2004</v>
      </c>
      <c r="B1225" s="2">
        <v>23</v>
      </c>
      <c r="C1225" s="3"/>
      <c r="D1225" s="4" t="s">
        <v>54</v>
      </c>
      <c r="E1225" s="2">
        <v>20</v>
      </c>
      <c r="F1225" s="2">
        <v>0</v>
      </c>
      <c r="G1225" s="2">
        <v>0</v>
      </c>
      <c r="H1225" s="2">
        <v>2</v>
      </c>
      <c r="I1225" s="2">
        <f t="shared" si="39"/>
        <v>18</v>
      </c>
      <c r="J1225" s="15">
        <v>2.1</v>
      </c>
      <c r="K1225" s="2">
        <v>1366</v>
      </c>
      <c r="L1225">
        <f>SUMIFS('Wins by Year'!E:E,'Wins by Year'!A:A,Recruits!A1225,'Wins by Year'!C:C,Recruits!D1225)</f>
        <v>2</v>
      </c>
      <c r="M1225" s="13">
        <f t="shared" si="38"/>
        <v>2.165</v>
      </c>
    </row>
    <row r="1226" spans="1:13" ht="16.5" thickTop="1" thickBot="1">
      <c r="A1226">
        <v>2004</v>
      </c>
      <c r="B1226" s="2">
        <v>25</v>
      </c>
      <c r="C1226" s="3"/>
      <c r="D1226" s="4" t="s">
        <v>47</v>
      </c>
      <c r="E1226" s="2">
        <v>26</v>
      </c>
      <c r="F1226" s="2">
        <v>1</v>
      </c>
      <c r="G1226" s="2">
        <v>4</v>
      </c>
      <c r="H1226" s="2">
        <v>7</v>
      </c>
      <c r="I1226" s="2">
        <f t="shared" si="39"/>
        <v>14</v>
      </c>
      <c r="J1226" s="15">
        <v>2.69</v>
      </c>
      <c r="K1226" s="2">
        <v>1365</v>
      </c>
      <c r="L1226">
        <f>SUMIFS('Wins by Year'!E:E,'Wins by Year'!A:A,Recruits!A1226,'Wins by Year'!C:C,Recruits!D1226)</f>
        <v>8</v>
      </c>
      <c r="M1226" s="13">
        <f t="shared" si="38"/>
        <v>2.645</v>
      </c>
    </row>
    <row r="1227" spans="1:13" ht="16.5" thickTop="1" thickBot="1">
      <c r="A1227">
        <v>2004</v>
      </c>
      <c r="B1227" s="2">
        <v>26</v>
      </c>
      <c r="C1227" s="3"/>
      <c r="D1227" s="4" t="s">
        <v>37</v>
      </c>
      <c r="E1227" s="2">
        <v>23</v>
      </c>
      <c r="F1227" s="2">
        <v>1</v>
      </c>
      <c r="G1227" s="2">
        <v>3</v>
      </c>
      <c r="H1227" s="2">
        <v>9</v>
      </c>
      <c r="I1227" s="2">
        <f t="shared" si="39"/>
        <v>10</v>
      </c>
      <c r="J1227" s="15">
        <v>2.78</v>
      </c>
      <c r="K1227" s="2">
        <v>1320</v>
      </c>
      <c r="L1227">
        <f>SUMIFS('Wins by Year'!E:E,'Wins by Year'!A:A,Recruits!A1227,'Wins by Year'!C:C,Recruits!D1227)</f>
        <v>1</v>
      </c>
      <c r="M1227" s="13">
        <f t="shared" si="38"/>
        <v>2.87</v>
      </c>
    </row>
    <row r="1228" spans="1:13" ht="16.5" thickTop="1" thickBot="1">
      <c r="A1228">
        <v>2004</v>
      </c>
      <c r="B1228" s="2">
        <v>27</v>
      </c>
      <c r="C1228" s="3"/>
      <c r="D1228" s="4" t="s">
        <v>19</v>
      </c>
      <c r="E1228" s="2">
        <v>12</v>
      </c>
      <c r="F1228" s="2">
        <v>0</v>
      </c>
      <c r="G1228" s="2">
        <v>2</v>
      </c>
      <c r="H1228" s="2">
        <v>3</v>
      </c>
      <c r="I1228" s="2">
        <f t="shared" si="39"/>
        <v>7</v>
      </c>
      <c r="J1228" s="15">
        <v>2.58</v>
      </c>
      <c r="K1228" s="2">
        <v>1307</v>
      </c>
      <c r="L1228">
        <f>SUMIFS('Wins by Year'!E:E,'Wins by Year'!A:A,Recruits!A1228,'Wins by Year'!C:C,Recruits!D1228)</f>
        <v>4</v>
      </c>
      <c r="M1228" s="13">
        <f t="shared" si="38"/>
        <v>2.6749999999999998</v>
      </c>
    </row>
    <row r="1229" spans="1:13" ht="16.5" thickTop="1" thickBot="1">
      <c r="A1229">
        <v>2004</v>
      </c>
      <c r="B1229" s="2">
        <v>27</v>
      </c>
      <c r="C1229" s="3"/>
      <c r="D1229" s="4" t="s">
        <v>10</v>
      </c>
      <c r="E1229" s="2">
        <v>26</v>
      </c>
      <c r="F1229" s="2">
        <v>0</v>
      </c>
      <c r="G1229" s="2">
        <v>1</v>
      </c>
      <c r="H1229" s="2">
        <v>14</v>
      </c>
      <c r="I1229" s="2">
        <f t="shared" si="39"/>
        <v>11</v>
      </c>
      <c r="J1229" s="15">
        <v>2.62</v>
      </c>
      <c r="K1229" s="2">
        <v>1307</v>
      </c>
      <c r="L1229">
        <f>SUMIFS('Wins by Year'!E:E,'Wins by Year'!A:A,Recruits!A1229,'Wins by Year'!C:C,Recruits!D1229)</f>
        <v>6</v>
      </c>
      <c r="M1229" s="13">
        <f t="shared" si="38"/>
        <v>2.8650000000000002</v>
      </c>
    </row>
    <row r="1230" spans="1:13" ht="31.5" thickTop="1" thickBot="1">
      <c r="A1230">
        <v>2004</v>
      </c>
      <c r="B1230" s="2">
        <v>29</v>
      </c>
      <c r="C1230" s="3"/>
      <c r="D1230" s="4" t="s">
        <v>24</v>
      </c>
      <c r="E1230" s="2">
        <v>25</v>
      </c>
      <c r="F1230" s="2">
        <v>0</v>
      </c>
      <c r="G1230" s="2">
        <v>3</v>
      </c>
      <c r="H1230" s="2">
        <v>10</v>
      </c>
      <c r="I1230" s="2">
        <f t="shared" si="39"/>
        <v>12</v>
      </c>
      <c r="J1230" s="15">
        <v>2.56</v>
      </c>
      <c r="K1230" s="2">
        <v>1301</v>
      </c>
      <c r="L1230">
        <f>SUMIFS('Wins by Year'!E:E,'Wins by Year'!A:A,Recruits!A1230,'Wins by Year'!C:C,Recruits!D1230)</f>
        <v>6</v>
      </c>
      <c r="M1230" s="13">
        <f t="shared" si="38"/>
        <v>2.855</v>
      </c>
    </row>
    <row r="1231" spans="1:13" ht="16.5" thickTop="1" thickBot="1">
      <c r="A1231">
        <v>2004</v>
      </c>
      <c r="B1231" s="2">
        <v>30</v>
      </c>
      <c r="C1231" s="3"/>
      <c r="D1231" s="4" t="s">
        <v>8</v>
      </c>
      <c r="E1231" s="2">
        <v>25</v>
      </c>
      <c r="F1231" s="2">
        <v>0</v>
      </c>
      <c r="G1231" s="2">
        <v>3</v>
      </c>
      <c r="H1231" s="2">
        <v>11</v>
      </c>
      <c r="I1231" s="2">
        <f t="shared" si="39"/>
        <v>11</v>
      </c>
      <c r="J1231" s="15">
        <v>2.6</v>
      </c>
      <c r="K1231" s="2">
        <v>1296</v>
      </c>
      <c r="L1231">
        <f>SUMIFS('Wins by Year'!E:E,'Wins by Year'!A:A,Recruits!A1231,'Wins by Year'!C:C,Recruits!D1231)</f>
        <v>4</v>
      </c>
      <c r="M1231" s="13">
        <f t="shared" si="38"/>
        <v>2.73</v>
      </c>
    </row>
    <row r="1232" spans="1:13" ht="16.5" thickTop="1" thickBot="1">
      <c r="A1232">
        <v>2004</v>
      </c>
      <c r="B1232" s="2">
        <v>31</v>
      </c>
      <c r="C1232" s="3"/>
      <c r="D1232" s="4" t="s">
        <v>46</v>
      </c>
      <c r="E1232" s="2">
        <v>25</v>
      </c>
      <c r="F1232" s="2">
        <v>0</v>
      </c>
      <c r="G1232" s="2">
        <v>5</v>
      </c>
      <c r="H1232" s="2">
        <v>4</v>
      </c>
      <c r="I1232" s="2">
        <f t="shared" si="39"/>
        <v>16</v>
      </c>
      <c r="J1232" s="15">
        <v>2.56</v>
      </c>
      <c r="K1232" s="2">
        <v>1293</v>
      </c>
      <c r="L1232">
        <f>SUMIFS('Wins by Year'!E:E,'Wins by Year'!A:A,Recruits!A1232,'Wins by Year'!C:C,Recruits!D1232)</f>
        <v>5</v>
      </c>
      <c r="M1232" s="13">
        <f t="shared" si="38"/>
        <v>2.7800000000000002</v>
      </c>
    </row>
    <row r="1233" spans="1:13" ht="16.5" thickTop="1" thickBot="1">
      <c r="A1233">
        <v>2004</v>
      </c>
      <c r="B1233" s="2">
        <v>32</v>
      </c>
      <c r="C1233" s="3"/>
      <c r="D1233" s="4" t="s">
        <v>53</v>
      </c>
      <c r="E1233" s="2">
        <v>29</v>
      </c>
      <c r="F1233" s="2">
        <v>0</v>
      </c>
      <c r="G1233" s="2">
        <v>1</v>
      </c>
      <c r="H1233" s="2">
        <v>10</v>
      </c>
      <c r="I1233" s="2">
        <f t="shared" si="39"/>
        <v>18</v>
      </c>
      <c r="J1233" s="15">
        <v>2.38</v>
      </c>
      <c r="K1233" s="2">
        <v>1211</v>
      </c>
      <c r="L1233">
        <f>SUMIFS('Wins by Year'!E:E,'Wins by Year'!A:A,Recruits!A1233,'Wins by Year'!C:C,Recruits!D1233)</f>
        <v>7</v>
      </c>
      <c r="M1233" s="13">
        <f t="shared" si="38"/>
        <v>2.42</v>
      </c>
    </row>
    <row r="1234" spans="1:13" ht="16.5" thickTop="1" thickBot="1">
      <c r="A1234">
        <v>2004</v>
      </c>
      <c r="B1234" s="2">
        <v>33</v>
      </c>
      <c r="C1234" s="3"/>
      <c r="D1234" s="4" t="s">
        <v>45</v>
      </c>
      <c r="E1234" s="2">
        <v>29</v>
      </c>
      <c r="F1234" s="2">
        <v>0</v>
      </c>
      <c r="G1234" s="2">
        <v>1</v>
      </c>
      <c r="H1234" s="2">
        <v>10</v>
      </c>
      <c r="I1234" s="2">
        <f t="shared" si="39"/>
        <v>18</v>
      </c>
      <c r="J1234" s="15">
        <v>2.38</v>
      </c>
      <c r="K1234" s="2">
        <v>1210</v>
      </c>
      <c r="L1234">
        <f>SUMIFS('Wins by Year'!E:E,'Wins by Year'!A:A,Recruits!A1234,'Wins by Year'!C:C,Recruits!D1234)</f>
        <v>3</v>
      </c>
      <c r="M1234" s="13">
        <f t="shared" si="38"/>
        <v>2.5750000000000002</v>
      </c>
    </row>
    <row r="1235" spans="1:13" ht="31.5" thickTop="1" thickBot="1">
      <c r="A1235">
        <v>2004</v>
      </c>
      <c r="B1235" s="2">
        <v>33</v>
      </c>
      <c r="C1235" s="3"/>
      <c r="D1235" s="4" t="s">
        <v>65</v>
      </c>
      <c r="E1235" s="2">
        <v>22</v>
      </c>
      <c r="F1235" s="2">
        <v>0</v>
      </c>
      <c r="G1235" s="2">
        <v>0</v>
      </c>
      <c r="H1235" s="2">
        <v>1</v>
      </c>
      <c r="I1235" s="2">
        <f t="shared" si="39"/>
        <v>21</v>
      </c>
      <c r="J1235" s="15">
        <v>2.0499999999999998</v>
      </c>
      <c r="K1235" s="2">
        <v>1210</v>
      </c>
      <c r="L1235">
        <f>SUMIFS('Wins by Year'!E:E,'Wins by Year'!A:A,Recruits!A1235,'Wins by Year'!C:C,Recruits!D1235)</f>
        <v>1</v>
      </c>
      <c r="M1235" s="13">
        <f t="shared" si="38"/>
        <v>2.0249999999999999</v>
      </c>
    </row>
    <row r="1236" spans="1:13" ht="16.5" thickTop="1" thickBot="1">
      <c r="A1236">
        <v>2004</v>
      </c>
      <c r="B1236" s="2">
        <v>35</v>
      </c>
      <c r="C1236" s="3"/>
      <c r="D1236" s="4" t="s">
        <v>59</v>
      </c>
      <c r="E1236" s="2">
        <v>32</v>
      </c>
      <c r="F1236" s="2">
        <v>0</v>
      </c>
      <c r="G1236" s="2">
        <v>0</v>
      </c>
      <c r="H1236" s="2">
        <v>9</v>
      </c>
      <c r="I1236" s="2">
        <f t="shared" si="39"/>
        <v>23</v>
      </c>
      <c r="J1236" s="15">
        <v>2.2799999999999998</v>
      </c>
      <c r="K1236" s="2">
        <v>1195</v>
      </c>
      <c r="L1236">
        <f>SUMIFS('Wins by Year'!E:E,'Wins by Year'!A:A,Recruits!A1236,'Wins by Year'!C:C,Recruits!D1236)</f>
        <v>6</v>
      </c>
      <c r="M1236" s="13">
        <f t="shared" si="38"/>
        <v>2.38</v>
      </c>
    </row>
    <row r="1237" spans="1:13" ht="16.5" thickTop="1" thickBot="1">
      <c r="A1237">
        <v>2004</v>
      </c>
      <c r="B1237" s="2">
        <v>36</v>
      </c>
      <c r="C1237" s="3"/>
      <c r="D1237" s="4" t="s">
        <v>29</v>
      </c>
      <c r="E1237" s="2">
        <v>28</v>
      </c>
      <c r="F1237" s="2">
        <v>0</v>
      </c>
      <c r="G1237" s="2">
        <v>1</v>
      </c>
      <c r="H1237" s="2">
        <v>10</v>
      </c>
      <c r="I1237" s="2">
        <f t="shared" si="39"/>
        <v>17</v>
      </c>
      <c r="J1237" s="15">
        <v>2.36</v>
      </c>
      <c r="K1237" s="2">
        <v>1185</v>
      </c>
      <c r="L1237">
        <f>SUMIFS('Wins by Year'!E:E,'Wins by Year'!A:A,Recruits!A1237,'Wins by Year'!C:C,Recruits!D1237)</f>
        <v>2</v>
      </c>
      <c r="M1237" s="13">
        <f t="shared" si="38"/>
        <v>2.4299999999999997</v>
      </c>
    </row>
    <row r="1238" spans="1:13" ht="16.5" thickTop="1" thickBot="1">
      <c r="A1238">
        <v>2004</v>
      </c>
      <c r="B1238" s="2">
        <v>37</v>
      </c>
      <c r="C1238" s="3"/>
      <c r="D1238" s="4" t="s">
        <v>76</v>
      </c>
      <c r="E1238" s="2">
        <v>26</v>
      </c>
      <c r="F1238" s="2">
        <v>0</v>
      </c>
      <c r="G1238" s="2">
        <v>5</v>
      </c>
      <c r="H1238" s="2">
        <v>11</v>
      </c>
      <c r="I1238" s="2">
        <f t="shared" si="39"/>
        <v>10</v>
      </c>
      <c r="J1238" s="15">
        <v>2.81</v>
      </c>
      <c r="K1238" s="2">
        <v>1162</v>
      </c>
      <c r="L1238">
        <f>SUMIFS('Wins by Year'!E:E,'Wins by Year'!A:A,Recruits!A1238,'Wins by Year'!C:C,Recruits!D1238)</f>
        <v>4</v>
      </c>
      <c r="M1238" s="13">
        <f t="shared" si="38"/>
        <v>2.875</v>
      </c>
    </row>
    <row r="1239" spans="1:13" ht="16.5" thickTop="1" thickBot="1">
      <c r="A1239">
        <v>2004</v>
      </c>
      <c r="B1239" s="2">
        <v>38</v>
      </c>
      <c r="C1239" s="3"/>
      <c r="D1239" s="4" t="s">
        <v>30</v>
      </c>
      <c r="E1239" s="2">
        <v>22</v>
      </c>
      <c r="F1239" s="2">
        <v>0</v>
      </c>
      <c r="G1239" s="2">
        <v>1</v>
      </c>
      <c r="H1239" s="2">
        <v>12</v>
      </c>
      <c r="I1239" s="2">
        <f t="shared" si="39"/>
        <v>9</v>
      </c>
      <c r="J1239" s="15">
        <v>2.64</v>
      </c>
      <c r="K1239" s="2">
        <v>1147</v>
      </c>
      <c r="L1239">
        <f>SUMIFS('Wins by Year'!E:E,'Wins by Year'!A:A,Recruits!A1239,'Wins by Year'!C:C,Recruits!D1239)</f>
        <v>9</v>
      </c>
      <c r="M1239" s="13">
        <f t="shared" si="38"/>
        <v>2.8650000000000002</v>
      </c>
    </row>
    <row r="1240" spans="1:13" ht="16.5" thickTop="1" thickBot="1">
      <c r="A1240">
        <v>2004</v>
      </c>
      <c r="B1240" s="2">
        <v>39</v>
      </c>
      <c r="C1240" s="3"/>
      <c r="D1240" s="4" t="s">
        <v>43</v>
      </c>
      <c r="E1240" s="2">
        <v>20</v>
      </c>
      <c r="F1240" s="2">
        <v>0</v>
      </c>
      <c r="G1240" s="2">
        <v>4</v>
      </c>
      <c r="H1240" s="2">
        <v>8</v>
      </c>
      <c r="I1240" s="2">
        <f t="shared" si="39"/>
        <v>8</v>
      </c>
      <c r="J1240" s="15">
        <v>2.8</v>
      </c>
      <c r="K1240" s="2">
        <v>1115</v>
      </c>
      <c r="L1240">
        <f>SUMIFS('Wins by Year'!E:E,'Wins by Year'!A:A,Recruits!A1240,'Wins by Year'!C:C,Recruits!D1240)</f>
        <v>10</v>
      </c>
      <c r="M1240" s="13">
        <f t="shared" si="38"/>
        <v>2.855</v>
      </c>
    </row>
    <row r="1241" spans="1:13" ht="16.5" thickTop="1" thickBot="1">
      <c r="A1241">
        <v>2004</v>
      </c>
      <c r="B1241" s="2">
        <v>40</v>
      </c>
      <c r="C1241" s="3"/>
      <c r="D1241" s="4" t="s">
        <v>73</v>
      </c>
      <c r="E1241" s="2">
        <v>25</v>
      </c>
      <c r="F1241" s="2">
        <v>0</v>
      </c>
      <c r="G1241" s="2">
        <v>2</v>
      </c>
      <c r="H1241" s="2">
        <v>7</v>
      </c>
      <c r="I1241" s="2">
        <f t="shared" si="39"/>
        <v>16</v>
      </c>
      <c r="J1241" s="15">
        <v>2.36</v>
      </c>
      <c r="K1241" s="2">
        <v>1110</v>
      </c>
      <c r="L1241">
        <f>SUMIFS('Wins by Year'!E:E,'Wins by Year'!A:A,Recruits!A1241,'Wins by Year'!C:C,Recruits!D1241)</f>
        <v>4</v>
      </c>
      <c r="M1241" s="13">
        <f t="shared" si="38"/>
        <v>2.27</v>
      </c>
    </row>
    <row r="1242" spans="1:13" ht="16.5" thickTop="1" thickBot="1">
      <c r="A1242">
        <v>2004</v>
      </c>
      <c r="B1242" s="2">
        <v>41</v>
      </c>
      <c r="C1242" s="3"/>
      <c r="D1242" s="4" t="s">
        <v>26</v>
      </c>
      <c r="E1242" s="2">
        <v>20</v>
      </c>
      <c r="F1242" s="2">
        <v>0</v>
      </c>
      <c r="G1242" s="2">
        <v>2</v>
      </c>
      <c r="H1242" s="2">
        <v>11</v>
      </c>
      <c r="I1242" s="2">
        <f t="shared" si="39"/>
        <v>7</v>
      </c>
      <c r="J1242" s="15">
        <v>2.5499999999999998</v>
      </c>
      <c r="K1242" s="2">
        <v>1109</v>
      </c>
      <c r="L1242">
        <f>SUMIFS('Wins by Year'!E:E,'Wins by Year'!A:A,Recruits!A1242,'Wins by Year'!C:C,Recruits!D1242)</f>
        <v>5</v>
      </c>
      <c r="M1242" s="13">
        <f t="shared" si="38"/>
        <v>2.8</v>
      </c>
    </row>
    <row r="1243" spans="1:13" ht="46.5" thickTop="1" thickBot="1">
      <c r="A1243">
        <v>2004</v>
      </c>
      <c r="B1243" s="2">
        <v>42</v>
      </c>
      <c r="C1243" s="3"/>
      <c r="D1243" s="4" t="s">
        <v>44</v>
      </c>
      <c r="E1243" s="2">
        <v>18</v>
      </c>
      <c r="F1243" s="2">
        <v>1</v>
      </c>
      <c r="G1243" s="2">
        <v>3</v>
      </c>
      <c r="H1243" s="2">
        <v>7</v>
      </c>
      <c r="I1243" s="2">
        <f t="shared" si="39"/>
        <v>7</v>
      </c>
      <c r="J1243" s="15">
        <v>2.89</v>
      </c>
      <c r="K1243" s="2">
        <v>1097</v>
      </c>
      <c r="L1243">
        <f>SUMIFS('Wins by Year'!E:E,'Wins by Year'!A:A,Recruits!A1243,'Wins by Year'!C:C,Recruits!D1243)</f>
        <v>5</v>
      </c>
      <c r="M1243" s="13">
        <f t="shared" si="38"/>
        <v>3.0150000000000001</v>
      </c>
    </row>
    <row r="1244" spans="1:13" ht="16.5" thickTop="1" thickBot="1">
      <c r="A1244">
        <v>2004</v>
      </c>
      <c r="B1244" s="2">
        <v>43</v>
      </c>
      <c r="C1244" s="3"/>
      <c r="D1244" s="4" t="s">
        <v>35</v>
      </c>
      <c r="E1244" s="2">
        <v>23</v>
      </c>
      <c r="F1244" s="2">
        <v>0</v>
      </c>
      <c r="G1244" s="2">
        <v>1</v>
      </c>
      <c r="H1244" s="2">
        <v>9</v>
      </c>
      <c r="I1244" s="2">
        <f t="shared" si="39"/>
        <v>13</v>
      </c>
      <c r="J1244" s="15">
        <v>2.48</v>
      </c>
      <c r="K1244" s="2">
        <v>1092</v>
      </c>
      <c r="L1244">
        <f>SUMIFS('Wins by Year'!E:E,'Wins by Year'!A:A,Recruits!A1244,'Wins by Year'!C:C,Recruits!D1244)</f>
        <v>9</v>
      </c>
      <c r="M1244" s="13">
        <f t="shared" si="38"/>
        <v>2.645</v>
      </c>
    </row>
    <row r="1245" spans="1:13" ht="16.5" thickTop="1" thickBot="1">
      <c r="A1245">
        <v>2004</v>
      </c>
      <c r="B1245" s="2">
        <v>44</v>
      </c>
      <c r="C1245" s="3"/>
      <c r="D1245" s="4" t="s">
        <v>6</v>
      </c>
      <c r="E1245" s="2">
        <v>27</v>
      </c>
      <c r="F1245" s="2">
        <v>0</v>
      </c>
      <c r="G1245" s="2">
        <v>1</v>
      </c>
      <c r="H1245" s="2">
        <v>7</v>
      </c>
      <c r="I1245" s="2">
        <f t="shared" si="39"/>
        <v>19</v>
      </c>
      <c r="J1245" s="15">
        <v>2.33</v>
      </c>
      <c r="K1245" s="2">
        <v>1085</v>
      </c>
      <c r="L1245">
        <f>SUMIFS('Wins by Year'!E:E,'Wins by Year'!A:A,Recruits!A1245,'Wins by Year'!C:C,Recruits!D1245)</f>
        <v>6</v>
      </c>
      <c r="M1245" s="13">
        <f t="shared" si="38"/>
        <v>2.5750000000000002</v>
      </c>
    </row>
    <row r="1246" spans="1:13" ht="31.5" thickTop="1" thickBot="1">
      <c r="A1246">
        <v>2004</v>
      </c>
      <c r="B1246" s="2">
        <v>45</v>
      </c>
      <c r="C1246" s="3"/>
      <c r="D1246" s="4" t="s">
        <v>48</v>
      </c>
      <c r="E1246" s="2">
        <v>19</v>
      </c>
      <c r="F1246" s="2">
        <v>0</v>
      </c>
      <c r="G1246" s="2">
        <v>3</v>
      </c>
      <c r="H1246" s="2">
        <v>7</v>
      </c>
      <c r="I1246" s="2">
        <f t="shared" si="39"/>
        <v>9</v>
      </c>
      <c r="J1246" s="15">
        <v>2.68</v>
      </c>
      <c r="K1246" s="2">
        <v>1066</v>
      </c>
      <c r="L1246">
        <f>SUMIFS('Wins by Year'!E:E,'Wins by Year'!A:A,Recruits!A1246,'Wins by Year'!C:C,Recruits!D1246)</f>
        <v>7</v>
      </c>
      <c r="M1246" s="13">
        <f t="shared" si="38"/>
        <v>2.7450000000000001</v>
      </c>
    </row>
    <row r="1247" spans="1:13" ht="16.5" thickTop="1" thickBot="1">
      <c r="A1247">
        <v>2004</v>
      </c>
      <c r="B1247" s="2">
        <v>46</v>
      </c>
      <c r="C1247" s="3"/>
      <c r="D1247" s="4" t="s">
        <v>38</v>
      </c>
      <c r="E1247" s="2">
        <v>24</v>
      </c>
      <c r="F1247" s="2">
        <v>0</v>
      </c>
      <c r="G1247" s="2">
        <v>2</v>
      </c>
      <c r="H1247" s="2">
        <v>7</v>
      </c>
      <c r="I1247" s="2">
        <f t="shared" si="39"/>
        <v>15</v>
      </c>
      <c r="J1247" s="15">
        <v>2.38</v>
      </c>
      <c r="K1247" s="2">
        <v>1061</v>
      </c>
      <c r="L1247">
        <f>SUMIFS('Wins by Year'!E:E,'Wins by Year'!A:A,Recruits!A1247,'Wins by Year'!C:C,Recruits!D1247)</f>
        <v>8</v>
      </c>
      <c r="M1247" s="13">
        <f t="shared" si="38"/>
        <v>2.4500000000000002</v>
      </c>
    </row>
    <row r="1248" spans="1:13" ht="16.5" thickTop="1" thickBot="1">
      <c r="A1248">
        <v>2004</v>
      </c>
      <c r="B1248" s="2">
        <v>47</v>
      </c>
      <c r="C1248" s="3"/>
      <c r="D1248" s="4" t="s">
        <v>61</v>
      </c>
      <c r="E1248" s="2">
        <v>19</v>
      </c>
      <c r="F1248" s="2">
        <v>0</v>
      </c>
      <c r="G1248" s="2">
        <v>3</v>
      </c>
      <c r="H1248" s="2">
        <v>8</v>
      </c>
      <c r="I1248" s="2">
        <f t="shared" si="39"/>
        <v>8</v>
      </c>
      <c r="J1248" s="15">
        <v>2.74</v>
      </c>
      <c r="K1248" s="2">
        <v>1059</v>
      </c>
      <c r="L1248">
        <f>SUMIFS('Wins by Year'!E:E,'Wins by Year'!A:A,Recruits!A1248,'Wins by Year'!C:C,Recruits!D1248)</f>
        <v>8</v>
      </c>
      <c r="M1248" s="13">
        <f t="shared" si="38"/>
        <v>3.0049999999999999</v>
      </c>
    </row>
    <row r="1249" spans="1:13" ht="16.5" thickTop="1" thickBot="1">
      <c r="A1249">
        <v>2004</v>
      </c>
      <c r="B1249" s="2">
        <v>48</v>
      </c>
      <c r="C1249" s="3"/>
      <c r="D1249" s="2" t="s">
        <v>95</v>
      </c>
      <c r="E1249" s="2">
        <v>17</v>
      </c>
      <c r="F1249" s="2">
        <v>0</v>
      </c>
      <c r="G1249" s="2">
        <v>0</v>
      </c>
      <c r="H1249" s="2">
        <v>2</v>
      </c>
      <c r="I1249" s="2">
        <f t="shared" si="39"/>
        <v>15</v>
      </c>
      <c r="J1249" s="15">
        <v>1.65</v>
      </c>
      <c r="K1249" s="2">
        <v>1040</v>
      </c>
      <c r="L1249">
        <f>SUMIFS('Wins by Year'!E:E,'Wins by Year'!A:A,Recruits!A1249,'Wins by Year'!C:C,Recruits!D1249)</f>
        <v>5</v>
      </c>
      <c r="M1249" s="13">
        <f t="shared" si="38"/>
        <v>0.82499999999999996</v>
      </c>
    </row>
    <row r="1250" spans="1:13" ht="31.5" thickTop="1" thickBot="1">
      <c r="A1250">
        <v>2004</v>
      </c>
      <c r="B1250" s="2">
        <v>48</v>
      </c>
      <c r="C1250" s="3"/>
      <c r="D1250" s="4" t="s">
        <v>50</v>
      </c>
      <c r="E1250" s="2">
        <v>28</v>
      </c>
      <c r="F1250" s="2">
        <v>0</v>
      </c>
      <c r="G1250" s="2">
        <v>0</v>
      </c>
      <c r="H1250" s="2">
        <v>8</v>
      </c>
      <c r="I1250" s="2">
        <f t="shared" si="39"/>
        <v>20</v>
      </c>
      <c r="J1250" s="15">
        <v>2.29</v>
      </c>
      <c r="K1250" s="2">
        <v>1040</v>
      </c>
      <c r="L1250">
        <f>SUMIFS('Wins by Year'!E:E,'Wins by Year'!A:A,Recruits!A1250,'Wins by Year'!C:C,Recruits!D1250)</f>
        <v>5</v>
      </c>
      <c r="M1250" s="13">
        <f t="shared" si="38"/>
        <v>2.4900000000000002</v>
      </c>
    </row>
    <row r="1251" spans="1:13" ht="16.5" thickTop="1" thickBot="1">
      <c r="A1251">
        <v>2004</v>
      </c>
      <c r="B1251" s="2">
        <v>50</v>
      </c>
      <c r="C1251" s="3"/>
      <c r="D1251" s="4" t="s">
        <v>123</v>
      </c>
      <c r="E1251" s="2">
        <v>26</v>
      </c>
      <c r="F1251" s="2">
        <v>0</v>
      </c>
      <c r="G1251" s="2">
        <v>0</v>
      </c>
      <c r="H1251" s="2">
        <v>1</v>
      </c>
      <c r="I1251" s="2">
        <f t="shared" si="39"/>
        <v>25</v>
      </c>
      <c r="J1251" s="15">
        <v>2.04</v>
      </c>
      <c r="K1251" s="2">
        <v>1033</v>
      </c>
      <c r="L1251">
        <f>SUMIFS('Wins by Year'!E:E,'Wins by Year'!A:A,Recruits!A1251,'Wins by Year'!C:C,Recruits!D1251)</f>
        <v>7</v>
      </c>
      <c r="M1251" s="13">
        <f t="shared" si="38"/>
        <v>2.06</v>
      </c>
    </row>
    <row r="1252" spans="1:13" ht="31.5" thickTop="1" thickBot="1">
      <c r="A1252">
        <v>2004</v>
      </c>
      <c r="B1252" s="2">
        <v>50</v>
      </c>
      <c r="C1252" s="3"/>
      <c r="D1252" s="4" t="s">
        <v>72</v>
      </c>
      <c r="E1252" s="2">
        <v>23</v>
      </c>
      <c r="F1252" s="2">
        <v>0</v>
      </c>
      <c r="G1252" s="2">
        <v>2</v>
      </c>
      <c r="H1252" s="2">
        <v>5</v>
      </c>
      <c r="I1252" s="2">
        <f t="shared" si="39"/>
        <v>16</v>
      </c>
      <c r="J1252" s="15">
        <v>2.39</v>
      </c>
      <c r="K1252" s="2">
        <v>1033</v>
      </c>
      <c r="L1252">
        <f>SUMIFS('Wins by Year'!E:E,'Wins by Year'!A:A,Recruits!A1252,'Wins by Year'!C:C,Recruits!D1252)</f>
        <v>4</v>
      </c>
      <c r="M1252" s="13">
        <f t="shared" si="38"/>
        <v>2.34</v>
      </c>
    </row>
    <row r="1253" spans="1:13" ht="16.5" thickTop="1" thickBot="1">
      <c r="A1253">
        <v>2004</v>
      </c>
      <c r="B1253" s="2">
        <v>52</v>
      </c>
      <c r="C1253" s="3"/>
      <c r="D1253" s="4" t="s">
        <v>42</v>
      </c>
      <c r="E1253" s="2">
        <v>21</v>
      </c>
      <c r="F1253" s="2">
        <v>1</v>
      </c>
      <c r="G1253" s="2">
        <v>1</v>
      </c>
      <c r="H1253" s="2">
        <v>7</v>
      </c>
      <c r="I1253" s="2">
        <f t="shared" si="39"/>
        <v>12</v>
      </c>
      <c r="J1253" s="15">
        <v>2.48</v>
      </c>
      <c r="K1253" s="2">
        <v>1019</v>
      </c>
      <c r="L1253">
        <f>SUMIFS('Wins by Year'!E:E,'Wins by Year'!A:A,Recruits!A1253,'Wins by Year'!C:C,Recruits!D1253)</f>
        <v>10</v>
      </c>
      <c r="M1253" s="13">
        <f t="shared" si="38"/>
        <v>2.625</v>
      </c>
    </row>
    <row r="1254" spans="1:13" ht="46.5" thickTop="1" thickBot="1">
      <c r="A1254">
        <v>2004</v>
      </c>
      <c r="B1254" s="2">
        <v>53</v>
      </c>
      <c r="C1254" s="3"/>
      <c r="D1254" s="4" t="s">
        <v>86</v>
      </c>
      <c r="E1254" s="2">
        <v>30</v>
      </c>
      <c r="F1254" s="2">
        <v>0</v>
      </c>
      <c r="G1254" s="2">
        <v>1</v>
      </c>
      <c r="H1254" s="2">
        <v>3</v>
      </c>
      <c r="I1254" s="2">
        <f t="shared" si="39"/>
        <v>26</v>
      </c>
      <c r="J1254" s="15">
        <v>2.17</v>
      </c>
      <c r="K1254" s="2">
        <v>1010</v>
      </c>
      <c r="L1254">
        <f>SUMIFS('Wins by Year'!E:E,'Wins by Year'!A:A,Recruits!A1254,'Wins by Year'!C:C,Recruits!D1254)</f>
        <v>5</v>
      </c>
      <c r="M1254" s="13">
        <f t="shared" si="38"/>
        <v>2.1550000000000002</v>
      </c>
    </row>
    <row r="1255" spans="1:13" ht="16.5" thickTop="1" thickBot="1">
      <c r="A1255">
        <v>2004</v>
      </c>
      <c r="B1255" s="2">
        <v>54</v>
      </c>
      <c r="C1255" s="3"/>
      <c r="D1255" s="4" t="s">
        <v>70</v>
      </c>
      <c r="E1255" s="2">
        <v>24</v>
      </c>
      <c r="F1255" s="2">
        <v>0</v>
      </c>
      <c r="G1255" s="2">
        <v>1</v>
      </c>
      <c r="H1255" s="2">
        <v>5</v>
      </c>
      <c r="I1255" s="2">
        <f t="shared" si="39"/>
        <v>18</v>
      </c>
      <c r="J1255" s="15">
        <v>2.29</v>
      </c>
      <c r="K1255" s="2">
        <v>980</v>
      </c>
      <c r="L1255">
        <f>SUMIFS('Wins by Year'!E:E,'Wins by Year'!A:A,Recruits!A1255,'Wins by Year'!C:C,Recruits!D1255)</f>
        <v>3</v>
      </c>
      <c r="M1255" s="13">
        <f t="shared" si="38"/>
        <v>2.48</v>
      </c>
    </row>
    <row r="1256" spans="1:13" ht="16.5" thickTop="1" thickBot="1">
      <c r="A1256">
        <v>2004</v>
      </c>
      <c r="B1256" s="2">
        <v>55</v>
      </c>
      <c r="C1256" s="3"/>
      <c r="D1256" s="4" t="s">
        <v>74</v>
      </c>
      <c r="E1256" s="2">
        <v>28</v>
      </c>
      <c r="F1256" s="2">
        <v>0</v>
      </c>
      <c r="G1256" s="2">
        <v>4</v>
      </c>
      <c r="H1256" s="2">
        <v>14</v>
      </c>
      <c r="I1256" s="2">
        <f t="shared" si="39"/>
        <v>10</v>
      </c>
      <c r="J1256" s="15">
        <v>2.79</v>
      </c>
      <c r="K1256" s="2">
        <v>962</v>
      </c>
      <c r="L1256">
        <f>SUMIFS('Wins by Year'!E:E,'Wins by Year'!A:A,Recruits!A1256,'Wins by Year'!C:C,Recruits!D1256)</f>
        <v>7</v>
      </c>
      <c r="M1256" s="13">
        <f t="shared" si="38"/>
        <v>2.74</v>
      </c>
    </row>
    <row r="1257" spans="1:13" ht="16.5" thickTop="1" thickBot="1">
      <c r="A1257">
        <v>2004</v>
      </c>
      <c r="B1257" s="2">
        <v>56</v>
      </c>
      <c r="C1257" s="3"/>
      <c r="D1257" s="4" t="s">
        <v>68</v>
      </c>
      <c r="E1257" s="2">
        <v>18</v>
      </c>
      <c r="F1257" s="2">
        <v>0</v>
      </c>
      <c r="G1257" s="2">
        <v>0</v>
      </c>
      <c r="H1257" s="2">
        <v>1</v>
      </c>
      <c r="I1257" s="2">
        <f t="shared" si="39"/>
        <v>17</v>
      </c>
      <c r="J1257" s="15">
        <v>2.06</v>
      </c>
      <c r="K1257" s="2">
        <v>955</v>
      </c>
      <c r="L1257">
        <f>SUMIFS('Wins by Year'!E:E,'Wins by Year'!A:A,Recruits!A1257,'Wins by Year'!C:C,Recruits!D1257)</f>
        <v>7</v>
      </c>
      <c r="M1257" s="13">
        <f t="shared" si="38"/>
        <v>1.03</v>
      </c>
    </row>
    <row r="1258" spans="1:13" ht="16.5" thickTop="1" thickBot="1">
      <c r="A1258">
        <v>2004</v>
      </c>
      <c r="B1258" s="2">
        <v>56</v>
      </c>
      <c r="C1258" s="3"/>
      <c r="D1258" s="4" t="s">
        <v>81</v>
      </c>
      <c r="E1258" s="2">
        <v>28</v>
      </c>
      <c r="F1258" s="2">
        <v>0</v>
      </c>
      <c r="G1258" s="2">
        <v>0</v>
      </c>
      <c r="H1258" s="2">
        <v>5</v>
      </c>
      <c r="I1258" s="2">
        <f t="shared" si="39"/>
        <v>23</v>
      </c>
      <c r="J1258" s="15">
        <v>2.1800000000000002</v>
      </c>
      <c r="K1258" s="2">
        <v>955</v>
      </c>
      <c r="L1258">
        <f>SUMIFS('Wins by Year'!E:E,'Wins by Year'!A:A,Recruits!A1258,'Wins by Year'!C:C,Recruits!D1258)</f>
        <v>2</v>
      </c>
      <c r="M1258" s="13">
        <f t="shared" si="38"/>
        <v>2.14</v>
      </c>
    </row>
    <row r="1259" spans="1:13" ht="16.5" thickTop="1" thickBot="1">
      <c r="A1259">
        <v>2004</v>
      </c>
      <c r="B1259" s="2">
        <v>58</v>
      </c>
      <c r="C1259" s="3"/>
      <c r="D1259" s="4" t="s">
        <v>66</v>
      </c>
      <c r="E1259" s="2">
        <v>20</v>
      </c>
      <c r="F1259" s="2">
        <v>0</v>
      </c>
      <c r="G1259" s="2">
        <v>1</v>
      </c>
      <c r="H1259" s="2">
        <v>8</v>
      </c>
      <c r="I1259" s="2">
        <f t="shared" si="39"/>
        <v>11</v>
      </c>
      <c r="J1259" s="15">
        <v>2.5</v>
      </c>
      <c r="K1259" s="2">
        <v>945</v>
      </c>
      <c r="L1259">
        <f>SUMIFS('Wins by Year'!E:E,'Wins by Year'!A:A,Recruits!A1259,'Wins by Year'!C:C,Recruits!D1259)</f>
        <v>8</v>
      </c>
      <c r="M1259" s="13">
        <f t="shared" si="38"/>
        <v>2.81</v>
      </c>
    </row>
    <row r="1260" spans="1:13" ht="16.5" thickTop="1" thickBot="1">
      <c r="A1260">
        <v>2004</v>
      </c>
      <c r="B1260" s="2">
        <v>58</v>
      </c>
      <c r="C1260" s="3"/>
      <c r="D1260" s="4" t="s">
        <v>31</v>
      </c>
      <c r="E1260" s="2">
        <v>25</v>
      </c>
      <c r="F1260" s="2">
        <v>0</v>
      </c>
      <c r="G1260" s="2">
        <v>1</v>
      </c>
      <c r="H1260" s="2">
        <v>6</v>
      </c>
      <c r="I1260" s="2">
        <f t="shared" si="39"/>
        <v>18</v>
      </c>
      <c r="J1260" s="15">
        <v>2.08</v>
      </c>
      <c r="K1260" s="2">
        <v>945</v>
      </c>
      <c r="L1260">
        <f>SUMIFS('Wins by Year'!E:E,'Wins by Year'!A:A,Recruits!A1260,'Wins by Year'!C:C,Recruits!D1260)</f>
        <v>8</v>
      </c>
      <c r="M1260" s="13">
        <f t="shared" si="38"/>
        <v>2.4050000000000002</v>
      </c>
    </row>
    <row r="1261" spans="1:13" ht="16.5" thickTop="1" thickBot="1">
      <c r="A1261">
        <v>2004</v>
      </c>
      <c r="B1261" s="2">
        <v>60</v>
      </c>
      <c r="C1261" s="3"/>
      <c r="D1261" s="4" t="s">
        <v>32</v>
      </c>
      <c r="E1261" s="2">
        <v>32</v>
      </c>
      <c r="F1261" s="2">
        <v>0</v>
      </c>
      <c r="G1261" s="2">
        <v>4</v>
      </c>
      <c r="H1261" s="2">
        <v>15</v>
      </c>
      <c r="I1261" s="2">
        <f t="shared" si="39"/>
        <v>13</v>
      </c>
      <c r="J1261" s="15">
        <v>2.72</v>
      </c>
      <c r="K1261" s="2">
        <v>938</v>
      </c>
      <c r="L1261">
        <f>SUMIFS('Wins by Year'!E:E,'Wins by Year'!A:A,Recruits!A1261,'Wins by Year'!C:C,Recruits!D1261)</f>
        <v>5</v>
      </c>
      <c r="M1261" s="13">
        <f t="shared" si="38"/>
        <v>2.76</v>
      </c>
    </row>
    <row r="1262" spans="1:13" ht="16.5" thickTop="1" thickBot="1">
      <c r="A1262">
        <v>2004</v>
      </c>
      <c r="B1262" s="2">
        <v>60</v>
      </c>
      <c r="C1262" s="3"/>
      <c r="D1262" s="4" t="s">
        <v>34</v>
      </c>
      <c r="E1262" s="2">
        <v>25</v>
      </c>
      <c r="F1262" s="2">
        <v>0</v>
      </c>
      <c r="G1262" s="2">
        <v>1</v>
      </c>
      <c r="H1262" s="2">
        <v>4</v>
      </c>
      <c r="I1262" s="2">
        <f t="shared" si="39"/>
        <v>20</v>
      </c>
      <c r="J1262" s="15">
        <v>2.2400000000000002</v>
      </c>
      <c r="K1262" s="2">
        <v>938</v>
      </c>
      <c r="L1262">
        <f>SUMIFS('Wins by Year'!E:E,'Wins by Year'!A:A,Recruits!A1262,'Wins by Year'!C:C,Recruits!D1262)</f>
        <v>12</v>
      </c>
      <c r="M1262" s="13">
        <f t="shared" si="38"/>
        <v>2.3050000000000002</v>
      </c>
    </row>
    <row r="1263" spans="1:13" ht="16.5" thickTop="1" thickBot="1">
      <c r="A1263">
        <v>2004</v>
      </c>
      <c r="B1263" s="2">
        <v>62</v>
      </c>
      <c r="C1263" s="3"/>
      <c r="D1263" s="4" t="s">
        <v>22</v>
      </c>
      <c r="E1263" s="2">
        <v>19</v>
      </c>
      <c r="F1263" s="2">
        <v>0</v>
      </c>
      <c r="G1263" s="2">
        <v>6</v>
      </c>
      <c r="H1263" s="2">
        <v>6</v>
      </c>
      <c r="I1263" s="2">
        <f t="shared" si="39"/>
        <v>7</v>
      </c>
      <c r="J1263" s="15">
        <v>2.95</v>
      </c>
      <c r="K1263" s="2">
        <v>935</v>
      </c>
      <c r="L1263">
        <f>SUMIFS('Wins by Year'!E:E,'Wins by Year'!A:A,Recruits!A1263,'Wins by Year'!C:C,Recruits!D1263)</f>
        <v>10</v>
      </c>
      <c r="M1263" s="13">
        <f t="shared" si="38"/>
        <v>2.9750000000000001</v>
      </c>
    </row>
    <row r="1264" spans="1:13" ht="16.5" thickTop="1" thickBot="1">
      <c r="A1264">
        <v>2004</v>
      </c>
      <c r="B1264" s="2">
        <v>63</v>
      </c>
      <c r="C1264" s="3"/>
      <c r="D1264" s="4" t="s">
        <v>69</v>
      </c>
      <c r="E1264" s="2">
        <v>24</v>
      </c>
      <c r="F1264" s="2">
        <v>0</v>
      </c>
      <c r="G1264" s="2">
        <v>1</v>
      </c>
      <c r="H1264" s="2">
        <v>3</v>
      </c>
      <c r="I1264" s="2">
        <f t="shared" si="39"/>
        <v>20</v>
      </c>
      <c r="J1264" s="15">
        <v>2.21</v>
      </c>
      <c r="K1264" s="2">
        <v>932</v>
      </c>
      <c r="L1264">
        <f>SUMIFS('Wins by Year'!E:E,'Wins by Year'!A:A,Recruits!A1264,'Wins by Year'!C:C,Recruits!D1264)</f>
        <v>7</v>
      </c>
      <c r="M1264" s="13">
        <f t="shared" si="38"/>
        <v>2.44</v>
      </c>
    </row>
    <row r="1265" spans="1:13" ht="16.5" thickTop="1" thickBot="1">
      <c r="A1265">
        <v>2004</v>
      </c>
      <c r="B1265" s="2">
        <v>64</v>
      </c>
      <c r="C1265" s="3"/>
      <c r="D1265" s="4" t="s">
        <v>92</v>
      </c>
      <c r="E1265" s="2">
        <v>26</v>
      </c>
      <c r="F1265" s="2">
        <v>0</v>
      </c>
      <c r="G1265" s="2">
        <v>0</v>
      </c>
      <c r="H1265" s="2">
        <v>5</v>
      </c>
      <c r="I1265" s="2">
        <f t="shared" si="39"/>
        <v>21</v>
      </c>
      <c r="J1265" s="15">
        <v>2.19</v>
      </c>
      <c r="K1265" s="2">
        <v>925</v>
      </c>
      <c r="L1265">
        <f>SUMIFS('Wins by Year'!E:E,'Wins by Year'!A:A,Recruits!A1265,'Wins by Year'!C:C,Recruits!D1265)</f>
        <v>4</v>
      </c>
      <c r="M1265" s="13">
        <f t="shared" si="38"/>
        <v>2.1799999999999997</v>
      </c>
    </row>
    <row r="1266" spans="1:13" ht="31.5" thickTop="1" thickBot="1">
      <c r="A1266">
        <v>2004</v>
      </c>
      <c r="B1266" s="2">
        <v>65</v>
      </c>
      <c r="C1266" s="3"/>
      <c r="D1266" s="4" t="s">
        <v>82</v>
      </c>
      <c r="E1266" s="2">
        <v>20</v>
      </c>
      <c r="F1266" s="2">
        <v>1</v>
      </c>
      <c r="G1266" s="2">
        <v>1</v>
      </c>
      <c r="H1266" s="2">
        <v>11</v>
      </c>
      <c r="I1266" s="2">
        <f t="shared" si="39"/>
        <v>7</v>
      </c>
      <c r="J1266" s="15">
        <v>2.8</v>
      </c>
      <c r="K1266" s="2">
        <v>921</v>
      </c>
      <c r="L1266">
        <f>SUMIFS('Wins by Year'!E:E,'Wins by Year'!A:A,Recruits!A1266,'Wins by Year'!C:C,Recruits!D1266)</f>
        <v>9</v>
      </c>
      <c r="M1266" s="13">
        <f t="shared" ref="M1266:M1287" si="40">(SUMIFS(J:J,A:A,A1266,D:D,D1266)+SUMIFS(J:J,A:A,(A1266-1),D:D,D1266)+SUMIFS(J:J,A:A,(A1266-2),D:D,D1266))/2</f>
        <v>2.94</v>
      </c>
    </row>
    <row r="1267" spans="1:13" ht="16.5" thickTop="1" thickBot="1">
      <c r="A1267">
        <v>2004</v>
      </c>
      <c r="B1267" s="2">
        <v>65</v>
      </c>
      <c r="C1267" s="3"/>
      <c r="D1267" s="4" t="s">
        <v>62</v>
      </c>
      <c r="E1267" s="2">
        <v>18</v>
      </c>
      <c r="F1267" s="2">
        <v>0</v>
      </c>
      <c r="G1267" s="2">
        <v>0</v>
      </c>
      <c r="H1267" s="2">
        <v>3</v>
      </c>
      <c r="I1267" s="2">
        <f t="shared" si="39"/>
        <v>15</v>
      </c>
      <c r="J1267" s="15">
        <v>2.17</v>
      </c>
      <c r="K1267" s="2">
        <v>921</v>
      </c>
      <c r="L1267">
        <f>SUMIFS('Wins by Year'!E:E,'Wins by Year'!A:A,Recruits!A1267,'Wins by Year'!C:C,Recruits!D1267)</f>
        <v>4</v>
      </c>
      <c r="M1267" s="13">
        <f t="shared" si="40"/>
        <v>2.3449999999999998</v>
      </c>
    </row>
    <row r="1268" spans="1:13" ht="16.5" thickTop="1" thickBot="1">
      <c r="A1268">
        <v>2004</v>
      </c>
      <c r="B1268" s="2">
        <v>67</v>
      </c>
      <c r="C1268" s="3"/>
      <c r="D1268" s="4" t="s">
        <v>79</v>
      </c>
      <c r="E1268" s="2">
        <v>23</v>
      </c>
      <c r="F1268" s="2">
        <v>0</v>
      </c>
      <c r="G1268" s="2">
        <v>1</v>
      </c>
      <c r="H1268" s="2">
        <v>6</v>
      </c>
      <c r="I1268" s="2">
        <f t="shared" si="39"/>
        <v>16</v>
      </c>
      <c r="J1268" s="15">
        <v>2.2599999999999998</v>
      </c>
      <c r="K1268" s="2">
        <v>920</v>
      </c>
      <c r="L1268">
        <f>SUMIFS('Wins by Year'!E:E,'Wins by Year'!A:A,Recruits!A1268,'Wins by Year'!C:C,Recruits!D1268)</f>
        <v>4</v>
      </c>
      <c r="M1268" s="13">
        <f t="shared" si="40"/>
        <v>2.4900000000000002</v>
      </c>
    </row>
    <row r="1269" spans="1:13" ht="31.5" thickTop="1" thickBot="1">
      <c r="A1269">
        <v>2004</v>
      </c>
      <c r="B1269" s="2">
        <v>68</v>
      </c>
      <c r="C1269" s="3"/>
      <c r="D1269" s="4" t="s">
        <v>63</v>
      </c>
      <c r="E1269" s="2">
        <v>27</v>
      </c>
      <c r="F1269" s="2">
        <v>0</v>
      </c>
      <c r="G1269" s="2">
        <v>0</v>
      </c>
      <c r="H1269" s="2">
        <v>4</v>
      </c>
      <c r="I1269" s="2">
        <f t="shared" si="39"/>
        <v>23</v>
      </c>
      <c r="J1269" s="15">
        <v>2.15</v>
      </c>
      <c r="K1269" s="2">
        <v>915</v>
      </c>
      <c r="L1269">
        <f>SUMIFS('Wins by Year'!E:E,'Wins by Year'!A:A,Recruits!A1269,'Wins by Year'!C:C,Recruits!D1269)</f>
        <v>4</v>
      </c>
      <c r="M1269" s="13">
        <f t="shared" si="40"/>
        <v>2.2549999999999999</v>
      </c>
    </row>
    <row r="1270" spans="1:13" ht="16.5" thickTop="1" thickBot="1">
      <c r="A1270">
        <v>2004</v>
      </c>
      <c r="B1270" s="2">
        <v>68</v>
      </c>
      <c r="C1270" s="3"/>
      <c r="D1270" s="4" t="s">
        <v>51</v>
      </c>
      <c r="E1270" s="2">
        <v>24</v>
      </c>
      <c r="F1270" s="2">
        <v>0</v>
      </c>
      <c r="G1270" s="2">
        <v>0</v>
      </c>
      <c r="H1270" s="2">
        <v>6</v>
      </c>
      <c r="I1270" s="2">
        <f t="shared" si="39"/>
        <v>18</v>
      </c>
      <c r="J1270" s="15">
        <v>2.25</v>
      </c>
      <c r="K1270" s="2">
        <v>915</v>
      </c>
      <c r="L1270">
        <f>SUMIFS('Wins by Year'!E:E,'Wins by Year'!A:A,Recruits!A1270,'Wins by Year'!C:C,Recruits!D1270)</f>
        <v>7</v>
      </c>
      <c r="M1270" s="13">
        <f t="shared" si="40"/>
        <v>2.46</v>
      </c>
    </row>
    <row r="1271" spans="1:13" ht="16.5" thickTop="1" thickBot="1">
      <c r="A1271">
        <v>2004</v>
      </c>
      <c r="B1271" s="2">
        <v>70</v>
      </c>
      <c r="C1271" s="3"/>
      <c r="D1271" s="4" t="s">
        <v>36</v>
      </c>
      <c r="E1271" s="2">
        <v>24</v>
      </c>
      <c r="F1271" s="2">
        <v>0</v>
      </c>
      <c r="G1271" s="2">
        <v>1</v>
      </c>
      <c r="H1271" s="2">
        <v>1</v>
      </c>
      <c r="I1271" s="2">
        <f t="shared" si="39"/>
        <v>22</v>
      </c>
      <c r="J1271" s="15">
        <v>2.04</v>
      </c>
      <c r="K1271" s="2">
        <v>905</v>
      </c>
      <c r="L1271">
        <f>SUMIFS('Wins by Year'!E:E,'Wins by Year'!A:A,Recruits!A1271,'Wins by Year'!C:C,Recruits!D1271)</f>
        <v>11</v>
      </c>
      <c r="M1271" s="13">
        <f t="shared" si="40"/>
        <v>2.2199999999999998</v>
      </c>
    </row>
    <row r="1272" spans="1:13" ht="16.5" thickTop="1" thickBot="1">
      <c r="A1272">
        <v>2004</v>
      </c>
      <c r="B1272" s="2">
        <v>70</v>
      </c>
      <c r="C1272" s="3"/>
      <c r="D1272" s="4" t="s">
        <v>64</v>
      </c>
      <c r="E1272" s="2">
        <v>24</v>
      </c>
      <c r="F1272" s="2">
        <v>0</v>
      </c>
      <c r="G1272" s="2">
        <v>1</v>
      </c>
      <c r="H1272" s="2">
        <v>3</v>
      </c>
      <c r="I1272" s="2">
        <f t="shared" si="39"/>
        <v>20</v>
      </c>
      <c r="J1272" s="15">
        <v>2.21</v>
      </c>
      <c r="K1272" s="2">
        <v>905</v>
      </c>
      <c r="L1272">
        <f>SUMIFS('Wins by Year'!E:E,'Wins by Year'!A:A,Recruits!A1272,'Wins by Year'!C:C,Recruits!D1272)</f>
        <v>8</v>
      </c>
      <c r="M1272" s="13">
        <f t="shared" si="40"/>
        <v>2.2649999999999997</v>
      </c>
    </row>
    <row r="1273" spans="1:13" ht="16.5" thickTop="1" thickBot="1">
      <c r="A1273">
        <v>2004</v>
      </c>
      <c r="B1273" s="2">
        <v>70</v>
      </c>
      <c r="C1273" s="3"/>
      <c r="D1273" s="4" t="s">
        <v>60</v>
      </c>
      <c r="E1273" s="2">
        <v>30</v>
      </c>
      <c r="F1273" s="2">
        <v>0</v>
      </c>
      <c r="G1273" s="2">
        <v>0</v>
      </c>
      <c r="H1273" s="2">
        <v>1</v>
      </c>
      <c r="I1273" s="2">
        <f t="shared" si="39"/>
        <v>29</v>
      </c>
      <c r="J1273" s="15">
        <v>2.0299999999999998</v>
      </c>
      <c r="K1273" s="2">
        <v>905</v>
      </c>
      <c r="L1273">
        <f>SUMIFS('Wins by Year'!E:E,'Wins by Year'!A:A,Recruits!A1273,'Wins by Year'!C:C,Recruits!D1273)</f>
        <v>2</v>
      </c>
      <c r="M1273" s="13">
        <f t="shared" si="40"/>
        <v>2.12</v>
      </c>
    </row>
    <row r="1274" spans="1:13" ht="16.5" thickTop="1" thickBot="1">
      <c r="A1274">
        <v>2004</v>
      </c>
      <c r="B1274" s="2">
        <v>73</v>
      </c>
      <c r="C1274" s="3"/>
      <c r="D1274" s="4" t="s">
        <v>58</v>
      </c>
      <c r="E1274" s="2">
        <v>26</v>
      </c>
      <c r="F1274" s="2">
        <v>0</v>
      </c>
      <c r="G1274" s="2">
        <v>0</v>
      </c>
      <c r="H1274" s="2">
        <v>5</v>
      </c>
      <c r="I1274" s="2">
        <f t="shared" si="39"/>
        <v>21</v>
      </c>
      <c r="J1274" s="15">
        <v>2.12</v>
      </c>
      <c r="K1274" s="2">
        <v>900</v>
      </c>
      <c r="L1274">
        <f>SUMIFS('Wins by Year'!E:E,'Wins by Year'!A:A,Recruits!A1274,'Wins by Year'!C:C,Recruits!D1274)</f>
        <v>3</v>
      </c>
      <c r="M1274" s="13">
        <f t="shared" si="40"/>
        <v>2.2000000000000002</v>
      </c>
    </row>
    <row r="1275" spans="1:13" ht="31.5" thickTop="1" thickBot="1">
      <c r="A1275">
        <v>2004</v>
      </c>
      <c r="B1275" s="2">
        <v>73</v>
      </c>
      <c r="C1275" s="3"/>
      <c r="D1275" s="4" t="s">
        <v>25</v>
      </c>
      <c r="E1275" s="2">
        <v>23</v>
      </c>
      <c r="F1275" s="2">
        <v>0</v>
      </c>
      <c r="G1275" s="2">
        <v>1</v>
      </c>
      <c r="H1275" s="2">
        <v>4</v>
      </c>
      <c r="I1275" s="2">
        <f t="shared" si="39"/>
        <v>18</v>
      </c>
      <c r="J1275" s="15">
        <v>2.2599999999999998</v>
      </c>
      <c r="K1275" s="2">
        <v>900</v>
      </c>
      <c r="L1275">
        <f>SUMIFS('Wins by Year'!E:E,'Wins by Year'!A:A,Recruits!A1275,'Wins by Year'!C:C,Recruits!D1275)</f>
        <v>3</v>
      </c>
      <c r="M1275" s="13">
        <f t="shared" si="40"/>
        <v>2.665</v>
      </c>
    </row>
    <row r="1276" spans="1:13" ht="16.5" thickTop="1" thickBot="1">
      <c r="A1276">
        <v>2004</v>
      </c>
      <c r="B1276" s="2">
        <v>75</v>
      </c>
      <c r="C1276" s="3"/>
      <c r="D1276" s="4" t="s">
        <v>20</v>
      </c>
      <c r="E1276" s="2">
        <v>21</v>
      </c>
      <c r="F1276" s="2">
        <v>0</v>
      </c>
      <c r="G1276" s="2">
        <v>1</v>
      </c>
      <c r="H1276" s="2">
        <v>6</v>
      </c>
      <c r="I1276" s="2">
        <f t="shared" si="39"/>
        <v>14</v>
      </c>
      <c r="J1276" s="15">
        <v>2.38</v>
      </c>
      <c r="K1276" s="2">
        <v>893</v>
      </c>
      <c r="L1276">
        <f>SUMIFS('Wins by Year'!E:E,'Wins by Year'!A:A,Recruits!A1276,'Wins by Year'!C:C,Recruits!D1276)</f>
        <v>5</v>
      </c>
      <c r="M1276" s="13">
        <f t="shared" si="40"/>
        <v>2.38</v>
      </c>
    </row>
    <row r="1277" spans="1:13" ht="31.5" thickTop="1" thickBot="1">
      <c r="A1277">
        <v>2004</v>
      </c>
      <c r="B1277" s="2">
        <v>75</v>
      </c>
      <c r="C1277" s="3"/>
      <c r="D1277" s="4" t="s">
        <v>52</v>
      </c>
      <c r="E1277" s="2">
        <v>27</v>
      </c>
      <c r="F1277" s="2">
        <v>0</v>
      </c>
      <c r="G1277" s="2">
        <v>4</v>
      </c>
      <c r="H1277" s="2">
        <v>9</v>
      </c>
      <c r="I1277" s="2">
        <f t="shared" si="39"/>
        <v>14</v>
      </c>
      <c r="J1277" s="15">
        <v>2.63</v>
      </c>
      <c r="K1277" s="2">
        <v>893</v>
      </c>
      <c r="L1277">
        <f>SUMIFS('Wins by Year'!E:E,'Wins by Year'!A:A,Recruits!A1277,'Wins by Year'!C:C,Recruits!D1277)</f>
        <v>5</v>
      </c>
      <c r="M1277" s="13">
        <f t="shared" si="40"/>
        <v>1.3149999999999999</v>
      </c>
    </row>
    <row r="1278" spans="1:13" ht="31.5" thickTop="1" thickBot="1">
      <c r="A1278">
        <v>2004</v>
      </c>
      <c r="B1278" s="2">
        <v>77</v>
      </c>
      <c r="C1278" s="3"/>
      <c r="D1278" s="4" t="s">
        <v>120</v>
      </c>
      <c r="E1278" s="2">
        <v>22</v>
      </c>
      <c r="F1278" s="2">
        <v>0</v>
      </c>
      <c r="G1278" s="2">
        <v>0</v>
      </c>
      <c r="H1278" s="2">
        <v>0</v>
      </c>
      <c r="I1278" s="2">
        <f t="shared" si="39"/>
        <v>22</v>
      </c>
      <c r="J1278" s="15">
        <v>2</v>
      </c>
      <c r="K1278" s="2">
        <v>885</v>
      </c>
      <c r="L1278">
        <f>SUMIFS('Wins by Year'!E:E,'Wins by Year'!A:A,Recruits!A1278,'Wins by Year'!C:C,Recruits!D1278)</f>
        <v>5</v>
      </c>
      <c r="M1278" s="13">
        <f t="shared" si="40"/>
        <v>2</v>
      </c>
    </row>
    <row r="1279" spans="1:13" ht="16.5" thickTop="1" thickBot="1">
      <c r="A1279">
        <v>2004</v>
      </c>
      <c r="B1279" s="2">
        <v>77</v>
      </c>
      <c r="C1279" s="3"/>
      <c r="D1279" s="4" t="s">
        <v>13</v>
      </c>
      <c r="E1279" s="2">
        <v>16</v>
      </c>
      <c r="F1279" s="2">
        <v>0</v>
      </c>
      <c r="G1279" s="2">
        <v>2</v>
      </c>
      <c r="H1279" s="2">
        <v>8</v>
      </c>
      <c r="I1279" s="2">
        <f t="shared" si="39"/>
        <v>6</v>
      </c>
      <c r="J1279" s="15">
        <v>2.75</v>
      </c>
      <c r="K1279" s="2">
        <v>885</v>
      </c>
      <c r="L1279">
        <f>SUMIFS('Wins by Year'!E:E,'Wins by Year'!A:A,Recruits!A1279,'Wins by Year'!C:C,Recruits!D1279)</f>
        <v>6</v>
      </c>
      <c r="M1279" s="13">
        <f t="shared" si="40"/>
        <v>3.04</v>
      </c>
    </row>
    <row r="1280" spans="1:13" ht="31.5" thickTop="1" thickBot="1">
      <c r="A1280">
        <v>2004</v>
      </c>
      <c r="B1280" s="2">
        <v>77</v>
      </c>
      <c r="C1280" s="3"/>
      <c r="D1280" s="4" t="s">
        <v>80</v>
      </c>
      <c r="E1280" s="2">
        <v>22</v>
      </c>
      <c r="F1280" s="2">
        <v>0</v>
      </c>
      <c r="G1280" s="2">
        <v>0</v>
      </c>
      <c r="H1280" s="2">
        <v>5</v>
      </c>
      <c r="I1280" s="2">
        <f t="shared" si="39"/>
        <v>17</v>
      </c>
      <c r="J1280" s="15">
        <v>2.14</v>
      </c>
      <c r="K1280" s="2">
        <v>885</v>
      </c>
      <c r="L1280">
        <f>SUMIFS('Wins by Year'!E:E,'Wins by Year'!A:A,Recruits!A1280,'Wins by Year'!C:C,Recruits!D1280)</f>
        <v>7</v>
      </c>
      <c r="M1280" s="13">
        <f t="shared" si="40"/>
        <v>2.1349999999999998</v>
      </c>
    </row>
    <row r="1281" spans="1:13" ht="16.5" thickTop="1" thickBot="1">
      <c r="A1281">
        <v>2004</v>
      </c>
      <c r="B1281" s="2">
        <v>77</v>
      </c>
      <c r="C1281" s="3"/>
      <c r="D1281" s="4" t="s">
        <v>91</v>
      </c>
      <c r="E1281" s="2">
        <v>25</v>
      </c>
      <c r="F1281" s="2">
        <v>0</v>
      </c>
      <c r="G1281" s="2">
        <v>0</v>
      </c>
      <c r="H1281" s="2">
        <v>4</v>
      </c>
      <c r="I1281" s="2">
        <f t="shared" si="39"/>
        <v>21</v>
      </c>
      <c r="J1281" s="15">
        <v>2.16</v>
      </c>
      <c r="K1281" s="2">
        <v>885</v>
      </c>
      <c r="L1281">
        <f>SUMIFS('Wins by Year'!E:E,'Wins by Year'!A:A,Recruits!A1281,'Wins by Year'!C:C,Recruits!D1281)</f>
        <v>5</v>
      </c>
      <c r="M1281" s="13">
        <f t="shared" si="40"/>
        <v>2.17</v>
      </c>
    </row>
    <row r="1282" spans="1:13" ht="31.5" thickTop="1" thickBot="1">
      <c r="A1282">
        <v>2004</v>
      </c>
      <c r="B1282" s="2">
        <v>81</v>
      </c>
      <c r="C1282" s="3"/>
      <c r="D1282" s="4" t="s">
        <v>89</v>
      </c>
      <c r="E1282" s="2">
        <v>29</v>
      </c>
      <c r="F1282" s="2">
        <v>0</v>
      </c>
      <c r="G1282" s="2">
        <v>0</v>
      </c>
      <c r="H1282" s="2">
        <v>1</v>
      </c>
      <c r="I1282" s="2">
        <f t="shared" si="39"/>
        <v>28</v>
      </c>
      <c r="J1282" s="15">
        <v>2.0299999999999998</v>
      </c>
      <c r="K1282" s="2">
        <v>880</v>
      </c>
      <c r="L1282">
        <f>SUMIFS('Wins by Year'!E:E,'Wins by Year'!A:A,Recruits!A1282,'Wins by Year'!C:C,Recruits!D1282)</f>
        <v>6</v>
      </c>
      <c r="M1282" s="13">
        <f t="shared" si="40"/>
        <v>1.0149999999999999</v>
      </c>
    </row>
    <row r="1283" spans="1:13" ht="31.5" thickTop="1" thickBot="1">
      <c r="A1283">
        <v>2004</v>
      </c>
      <c r="B1283" s="2">
        <v>82</v>
      </c>
      <c r="C1283" s="3"/>
      <c r="D1283" s="4" t="s">
        <v>88</v>
      </c>
      <c r="E1283" s="2">
        <v>28</v>
      </c>
      <c r="F1283" s="2">
        <v>0</v>
      </c>
      <c r="G1283" s="2">
        <v>0</v>
      </c>
      <c r="H1283" s="2">
        <v>1</v>
      </c>
      <c r="I1283" s="2">
        <f t="shared" ref="I1283:I1346" si="41">E1283-F1283-G1283-H1283</f>
        <v>27</v>
      </c>
      <c r="J1283" s="15">
        <v>2.04</v>
      </c>
      <c r="K1283" s="2">
        <v>865</v>
      </c>
      <c r="L1283">
        <f>SUMIFS('Wins by Year'!E:E,'Wins by Year'!A:A,Recruits!A1283,'Wins by Year'!C:C,Recruits!D1283)</f>
        <v>3</v>
      </c>
      <c r="M1283" s="13">
        <f t="shared" si="40"/>
        <v>2.0549999999999997</v>
      </c>
    </row>
    <row r="1284" spans="1:13" ht="16.5" thickTop="1" thickBot="1">
      <c r="A1284">
        <v>2004</v>
      </c>
      <c r="B1284" s="2">
        <v>82</v>
      </c>
      <c r="C1284" s="3"/>
      <c r="D1284" s="4" t="s">
        <v>85</v>
      </c>
      <c r="E1284" s="2">
        <v>21</v>
      </c>
      <c r="F1284" s="2">
        <v>0</v>
      </c>
      <c r="G1284" s="2">
        <v>0</v>
      </c>
      <c r="H1284" s="2">
        <v>7</v>
      </c>
      <c r="I1284" s="2">
        <f t="shared" si="41"/>
        <v>14</v>
      </c>
      <c r="J1284" s="15">
        <v>2.33</v>
      </c>
      <c r="K1284" s="2">
        <v>865</v>
      </c>
      <c r="L1284">
        <f>SUMIFS('Wins by Year'!E:E,'Wins by Year'!A:A,Recruits!A1284,'Wins by Year'!C:C,Recruits!D1284)</f>
        <v>4</v>
      </c>
      <c r="M1284" s="13">
        <f t="shared" si="40"/>
        <v>2.48</v>
      </c>
    </row>
    <row r="1285" spans="1:13" ht="25.5" thickTop="1" thickBot="1">
      <c r="A1285">
        <v>2004</v>
      </c>
      <c r="B1285" s="2">
        <v>84</v>
      </c>
      <c r="C1285" s="3"/>
      <c r="D1285" s="2" t="s">
        <v>114</v>
      </c>
      <c r="E1285" s="2">
        <v>27</v>
      </c>
      <c r="F1285" s="2">
        <v>0</v>
      </c>
      <c r="G1285" s="2">
        <v>0</v>
      </c>
      <c r="H1285" s="2">
        <v>0</v>
      </c>
      <c r="I1285" s="2">
        <f t="shared" si="41"/>
        <v>27</v>
      </c>
      <c r="J1285" s="15">
        <v>2</v>
      </c>
      <c r="K1285" s="2">
        <v>860</v>
      </c>
      <c r="L1285">
        <f>SUMIFS('Wins by Year'!E:E,'Wins by Year'!A:A,Recruits!A1285,'Wins by Year'!C:C,Recruits!D1285)</f>
        <v>4</v>
      </c>
      <c r="M1285" s="13">
        <f t="shared" si="40"/>
        <v>2.0649999999999999</v>
      </c>
    </row>
    <row r="1286" spans="1:13" ht="16.5" thickTop="1" thickBot="1">
      <c r="A1286">
        <v>2004</v>
      </c>
      <c r="B1286" s="2">
        <v>84</v>
      </c>
      <c r="C1286" s="3"/>
      <c r="D1286" s="2" t="s">
        <v>90</v>
      </c>
      <c r="E1286" s="2">
        <v>24</v>
      </c>
      <c r="F1286" s="2">
        <v>0</v>
      </c>
      <c r="G1286" s="2">
        <v>1</v>
      </c>
      <c r="H1286" s="2">
        <v>2</v>
      </c>
      <c r="I1286" s="2">
        <f t="shared" si="41"/>
        <v>21</v>
      </c>
      <c r="J1286" s="15">
        <v>2.17</v>
      </c>
      <c r="K1286" s="2">
        <v>860</v>
      </c>
      <c r="L1286">
        <f>SUMIFS('Wins by Year'!E:E,'Wins by Year'!A:A,Recruits!A1286,'Wins by Year'!C:C,Recruits!D1286)</f>
        <v>3</v>
      </c>
      <c r="M1286" s="13">
        <f t="shared" si="40"/>
        <v>2.1550000000000002</v>
      </c>
    </row>
    <row r="1287" spans="1:13" ht="16.5" thickTop="1" thickBot="1">
      <c r="A1287">
        <v>2004</v>
      </c>
      <c r="B1287" s="2">
        <v>86</v>
      </c>
      <c r="C1287" s="3"/>
      <c r="D1287" s="4" t="s">
        <v>57</v>
      </c>
      <c r="E1287" s="2">
        <v>27</v>
      </c>
      <c r="F1287" s="2">
        <v>0</v>
      </c>
      <c r="G1287" s="2">
        <v>0</v>
      </c>
      <c r="H1287" s="2">
        <v>2</v>
      </c>
      <c r="I1287" s="2">
        <f t="shared" si="41"/>
        <v>25</v>
      </c>
      <c r="J1287" s="15">
        <v>2.0699999999999998</v>
      </c>
      <c r="K1287" s="2">
        <v>855</v>
      </c>
      <c r="L1287">
        <f>SUMIFS('Wins by Year'!E:E,'Wins by Year'!A:A,Recruits!A1287,'Wins by Year'!C:C,Recruits!D1287)</f>
        <v>11</v>
      </c>
      <c r="M1287" s="13">
        <f t="shared" si="40"/>
        <v>1.0349999999999999</v>
      </c>
    </row>
    <row r="1288" spans="1:13" ht="16.5" thickTop="1" thickBot="1">
      <c r="A1288">
        <v>2004</v>
      </c>
      <c r="B1288" s="2">
        <v>86</v>
      </c>
      <c r="C1288" s="3"/>
      <c r="D1288" s="4" t="s">
        <v>117</v>
      </c>
      <c r="E1288" s="2">
        <v>28</v>
      </c>
      <c r="F1288" s="2">
        <v>0</v>
      </c>
      <c r="G1288" s="2">
        <v>0</v>
      </c>
      <c r="H1288" s="2">
        <v>1</v>
      </c>
      <c r="I1288" s="2">
        <f t="shared" si="41"/>
        <v>27</v>
      </c>
      <c r="J1288" s="15">
        <v>2.04</v>
      </c>
      <c r="K1288" s="2">
        <v>855</v>
      </c>
      <c r="L1288">
        <f>SUMIFS('Wins by Year'!E:E,'Wins by Year'!A:A,Recruits!A1288,'Wins by Year'!C:C,Recruits!D1288)</f>
        <v>8</v>
      </c>
      <c r="M1288" s="13">
        <f>(SUMIFS(J:J,A:A,A1288,D:D,D1288)+SUMIFS(J:J,A:A,(A1288-1),D:D,D1288)+SUMIFS(J:J,A:A,(A1288-2),D:D,D1288))/2</f>
        <v>2.145</v>
      </c>
    </row>
    <row r="1289" spans="1:13" ht="16.5" thickTop="1" thickBot="1">
      <c r="A1289">
        <v>2003</v>
      </c>
      <c r="B1289" s="2">
        <v>1</v>
      </c>
      <c r="C1289" s="3"/>
      <c r="D1289" s="4" t="s">
        <v>5</v>
      </c>
      <c r="E1289" s="2">
        <v>28</v>
      </c>
      <c r="F1289" s="2">
        <v>1</v>
      </c>
      <c r="G1289" s="2">
        <v>17</v>
      </c>
      <c r="H1289" s="2">
        <v>10</v>
      </c>
      <c r="I1289" s="2">
        <f t="shared" si="41"/>
        <v>0</v>
      </c>
      <c r="J1289" s="15">
        <v>3.68</v>
      </c>
      <c r="K1289" s="2">
        <v>2626</v>
      </c>
      <c r="L1289">
        <f>SUMIFS('Wins by Year'!E:E,'Wins by Year'!A:A,Recruits!A1289,'Wins by Year'!C:C,Recruits!D1289)</f>
        <v>13</v>
      </c>
      <c r="M1289" s="13">
        <f t="shared" ref="M1289:M1352" si="42">(SUMIFS(J:J,A:A,A1289,D:D,D1289)+SUMIFS(J:J,A:A,(A1289-1),D:D,D1289)+SUMIFS(J:J,A:A,(A1289-2),D:D,D1289))/1</f>
        <v>3.68</v>
      </c>
    </row>
    <row r="1290" spans="1:13" ht="16.5" thickTop="1" thickBot="1">
      <c r="A1290">
        <v>2003</v>
      </c>
      <c r="B1290" s="2">
        <v>2</v>
      </c>
      <c r="C1290" s="3"/>
      <c r="D1290" s="4" t="s">
        <v>14</v>
      </c>
      <c r="E1290" s="2">
        <v>26</v>
      </c>
      <c r="F1290" s="2">
        <v>5</v>
      </c>
      <c r="G1290" s="2">
        <v>9</v>
      </c>
      <c r="H1290" s="2">
        <v>10</v>
      </c>
      <c r="I1290" s="2">
        <f t="shared" si="41"/>
        <v>2</v>
      </c>
      <c r="J1290" s="15">
        <v>3.65</v>
      </c>
      <c r="K1290" s="2">
        <v>2358</v>
      </c>
      <c r="L1290">
        <f>SUMIFS('Wins by Year'!E:E,'Wins by Year'!A:A,Recruits!A1290,'Wins by Year'!C:C,Recruits!D1290)</f>
        <v>8</v>
      </c>
      <c r="M1290" s="13">
        <f t="shared" si="42"/>
        <v>3.65</v>
      </c>
    </row>
    <row r="1291" spans="1:13" ht="16.5" thickTop="1" thickBot="1">
      <c r="A1291">
        <v>2003</v>
      </c>
      <c r="B1291" s="2">
        <v>3</v>
      </c>
      <c r="C1291" s="3"/>
      <c r="D1291" s="4" t="s">
        <v>12</v>
      </c>
      <c r="E1291" s="2">
        <v>28</v>
      </c>
      <c r="F1291" s="2">
        <v>2</v>
      </c>
      <c r="G1291" s="2">
        <v>10</v>
      </c>
      <c r="H1291" s="2">
        <v>13</v>
      </c>
      <c r="I1291" s="2">
        <f t="shared" si="41"/>
        <v>3</v>
      </c>
      <c r="J1291" s="15">
        <v>3.32</v>
      </c>
      <c r="K1291" s="2">
        <v>2327</v>
      </c>
      <c r="L1291">
        <f>SUMIFS('Wins by Year'!E:E,'Wins by Year'!A:A,Recruits!A1291,'Wins by Year'!C:C,Recruits!D1291)</f>
        <v>12</v>
      </c>
      <c r="M1291" s="13">
        <f t="shared" si="42"/>
        <v>3.32</v>
      </c>
    </row>
    <row r="1292" spans="1:13" ht="16.5" thickTop="1" thickBot="1">
      <c r="A1292">
        <v>2003</v>
      </c>
      <c r="B1292" s="2">
        <v>4</v>
      </c>
      <c r="C1292" s="3"/>
      <c r="D1292" s="4" t="s">
        <v>16</v>
      </c>
      <c r="E1292" s="2">
        <v>24</v>
      </c>
      <c r="F1292" s="2">
        <v>0</v>
      </c>
      <c r="G1292" s="2">
        <v>16</v>
      </c>
      <c r="H1292" s="2">
        <v>6</v>
      </c>
      <c r="I1292" s="2">
        <f t="shared" si="41"/>
        <v>2</v>
      </c>
      <c r="J1292" s="15">
        <v>3.58</v>
      </c>
      <c r="K1292" s="2">
        <v>2121</v>
      </c>
      <c r="L1292">
        <f>SUMIFS('Wins by Year'!E:E,'Wins by Year'!A:A,Recruits!A1292,'Wins by Year'!C:C,Recruits!D1292)</f>
        <v>12</v>
      </c>
      <c r="M1292" s="13">
        <f t="shared" si="42"/>
        <v>3.58</v>
      </c>
    </row>
    <row r="1293" spans="1:13" ht="16.5" thickTop="1" thickBot="1">
      <c r="A1293">
        <v>2003</v>
      </c>
      <c r="B1293" s="2">
        <v>5</v>
      </c>
      <c r="C1293" s="3"/>
      <c r="D1293" s="4" t="s">
        <v>21</v>
      </c>
      <c r="E1293" s="2">
        <v>24</v>
      </c>
      <c r="F1293" s="2">
        <v>3</v>
      </c>
      <c r="G1293" s="2">
        <v>10</v>
      </c>
      <c r="H1293" s="2">
        <v>10</v>
      </c>
      <c r="I1293" s="2">
        <f t="shared" si="41"/>
        <v>1</v>
      </c>
      <c r="J1293" s="15">
        <v>3.63</v>
      </c>
      <c r="K1293" s="2">
        <v>2067</v>
      </c>
      <c r="L1293">
        <f>SUMIFS('Wins by Year'!E:E,'Wins by Year'!A:A,Recruits!A1293,'Wins by Year'!C:C,Recruits!D1293)</f>
        <v>11</v>
      </c>
      <c r="M1293" s="13">
        <f t="shared" si="42"/>
        <v>3.63</v>
      </c>
    </row>
    <row r="1294" spans="1:13" ht="16.5" thickTop="1" thickBot="1">
      <c r="A1294">
        <v>2003</v>
      </c>
      <c r="B1294" s="2">
        <v>6</v>
      </c>
      <c r="C1294" s="3"/>
      <c r="D1294" s="4" t="s">
        <v>11</v>
      </c>
      <c r="E1294" s="2">
        <v>25</v>
      </c>
      <c r="F1294" s="2">
        <v>2</v>
      </c>
      <c r="G1294" s="2">
        <v>8</v>
      </c>
      <c r="H1294" s="2">
        <v>13</v>
      </c>
      <c r="I1294" s="2">
        <f t="shared" si="41"/>
        <v>2</v>
      </c>
      <c r="J1294" s="15">
        <v>3.4</v>
      </c>
      <c r="K1294" s="2">
        <v>1947</v>
      </c>
      <c r="L1294">
        <f>SUMIFS('Wins by Year'!E:E,'Wins by Year'!A:A,Recruits!A1294,'Wins by Year'!C:C,Recruits!D1294)</f>
        <v>11</v>
      </c>
      <c r="M1294" s="13">
        <f t="shared" si="42"/>
        <v>3.4</v>
      </c>
    </row>
    <row r="1295" spans="1:13" ht="46.5" thickTop="1" thickBot="1">
      <c r="A1295">
        <v>2003</v>
      </c>
      <c r="B1295" s="2">
        <v>7</v>
      </c>
      <c r="C1295" s="3"/>
      <c r="D1295" s="4" t="s">
        <v>44</v>
      </c>
      <c r="E1295" s="2">
        <v>28</v>
      </c>
      <c r="F1295" s="2">
        <v>1</v>
      </c>
      <c r="G1295" s="2">
        <v>6</v>
      </c>
      <c r="H1295" s="2">
        <v>17</v>
      </c>
      <c r="I1295" s="2">
        <f t="shared" si="41"/>
        <v>4</v>
      </c>
      <c r="J1295" s="15">
        <v>3.14</v>
      </c>
      <c r="K1295" s="2">
        <v>1889</v>
      </c>
      <c r="L1295">
        <f>SUMIFS('Wins by Year'!E:E,'Wins by Year'!A:A,Recruits!A1295,'Wins by Year'!C:C,Recruits!D1295)</f>
        <v>8</v>
      </c>
      <c r="M1295" s="13">
        <f t="shared" si="42"/>
        <v>3.14</v>
      </c>
    </row>
    <row r="1296" spans="1:13" ht="31.5" thickTop="1" thickBot="1">
      <c r="A1296">
        <v>2003</v>
      </c>
      <c r="B1296" s="2">
        <v>8</v>
      </c>
      <c r="C1296" s="3"/>
      <c r="D1296" s="4" t="s">
        <v>27</v>
      </c>
      <c r="E1296" s="2">
        <v>28</v>
      </c>
      <c r="F1296" s="2">
        <v>1</v>
      </c>
      <c r="G1296" s="2">
        <v>3</v>
      </c>
      <c r="H1296" s="2">
        <v>18</v>
      </c>
      <c r="I1296" s="2">
        <f t="shared" si="41"/>
        <v>6</v>
      </c>
      <c r="J1296" s="15">
        <v>2.96</v>
      </c>
      <c r="K1296" s="2">
        <v>1831</v>
      </c>
      <c r="L1296">
        <f>SUMIFS('Wins by Year'!E:E,'Wins by Year'!A:A,Recruits!A1296,'Wins by Year'!C:C,Recruits!D1296)</f>
        <v>5</v>
      </c>
      <c r="M1296" s="13">
        <f t="shared" si="42"/>
        <v>2.96</v>
      </c>
    </row>
    <row r="1297" spans="1:13" ht="31.5" thickTop="1" thickBot="1">
      <c r="A1297">
        <v>2003</v>
      </c>
      <c r="B1297" s="2">
        <v>9</v>
      </c>
      <c r="C1297" s="3"/>
      <c r="D1297" s="4" t="s">
        <v>25</v>
      </c>
      <c r="E1297" s="2">
        <v>28</v>
      </c>
      <c r="F1297" s="2">
        <v>2</v>
      </c>
      <c r="G1297" s="2">
        <v>3</v>
      </c>
      <c r="H1297" s="2">
        <v>18</v>
      </c>
      <c r="I1297" s="2">
        <f t="shared" si="41"/>
        <v>5</v>
      </c>
      <c r="J1297" s="15">
        <v>3.07</v>
      </c>
      <c r="K1297" s="2">
        <v>1799</v>
      </c>
      <c r="L1297">
        <f>SUMIFS('Wins by Year'!E:E,'Wins by Year'!A:A,Recruits!A1297,'Wins by Year'!C:C,Recruits!D1297)</f>
        <v>2</v>
      </c>
      <c r="M1297" s="13">
        <f t="shared" si="42"/>
        <v>3.07</v>
      </c>
    </row>
    <row r="1298" spans="1:13" ht="16.5" thickTop="1" thickBot="1">
      <c r="A1298">
        <v>2003</v>
      </c>
      <c r="B1298" s="2">
        <v>10</v>
      </c>
      <c r="C1298" s="3"/>
      <c r="D1298" s="4" t="s">
        <v>17</v>
      </c>
      <c r="E1298" s="2">
        <v>24</v>
      </c>
      <c r="F1298" s="2">
        <v>1</v>
      </c>
      <c r="G1298" s="2">
        <v>5</v>
      </c>
      <c r="H1298" s="2">
        <v>17</v>
      </c>
      <c r="I1298" s="2">
        <f t="shared" si="41"/>
        <v>1</v>
      </c>
      <c r="J1298" s="15">
        <v>3.25</v>
      </c>
      <c r="K1298" s="2">
        <v>1778</v>
      </c>
      <c r="L1298">
        <f>SUMIFS('Wins by Year'!E:E,'Wins by Year'!A:A,Recruits!A1298,'Wins by Year'!C:C,Recruits!D1298)</f>
        <v>4</v>
      </c>
      <c r="M1298" s="13">
        <f t="shared" si="42"/>
        <v>3.25</v>
      </c>
    </row>
    <row r="1299" spans="1:13" ht="16.5" thickTop="1" thickBot="1">
      <c r="A1299">
        <v>2003</v>
      </c>
      <c r="B1299" s="2">
        <v>11</v>
      </c>
      <c r="C1299" s="3"/>
      <c r="D1299" s="4" t="s">
        <v>9</v>
      </c>
      <c r="E1299" s="2">
        <v>27</v>
      </c>
      <c r="F1299" s="2">
        <v>1</v>
      </c>
      <c r="G1299" s="2">
        <v>6</v>
      </c>
      <c r="H1299" s="2">
        <v>17</v>
      </c>
      <c r="I1299" s="2">
        <f t="shared" si="41"/>
        <v>3</v>
      </c>
      <c r="J1299" s="15">
        <v>3.19</v>
      </c>
      <c r="K1299" s="2">
        <v>1770</v>
      </c>
      <c r="L1299">
        <f>SUMIFS('Wins by Year'!E:E,'Wins by Year'!A:A,Recruits!A1299,'Wins by Year'!C:C,Recruits!D1299)</f>
        <v>8</v>
      </c>
      <c r="M1299" s="13">
        <f t="shared" si="42"/>
        <v>3.19</v>
      </c>
    </row>
    <row r="1300" spans="1:13" ht="16.5" thickTop="1" thickBot="1">
      <c r="A1300">
        <v>2003</v>
      </c>
      <c r="B1300" s="2">
        <v>12</v>
      </c>
      <c r="C1300" s="3"/>
      <c r="D1300" s="4" t="s">
        <v>13</v>
      </c>
      <c r="E1300" s="2">
        <v>21</v>
      </c>
      <c r="F1300" s="2">
        <v>1</v>
      </c>
      <c r="G1300" s="2">
        <v>6</v>
      </c>
      <c r="H1300" s="2">
        <v>13</v>
      </c>
      <c r="I1300" s="2">
        <f t="shared" si="41"/>
        <v>1</v>
      </c>
      <c r="J1300" s="15">
        <v>3.33</v>
      </c>
      <c r="K1300" s="2">
        <v>1756</v>
      </c>
      <c r="L1300">
        <f>SUMIFS('Wins by Year'!E:E,'Wins by Year'!A:A,Recruits!A1300,'Wins by Year'!C:C,Recruits!D1300)</f>
        <v>5</v>
      </c>
      <c r="M1300" s="13">
        <f t="shared" si="42"/>
        <v>3.33</v>
      </c>
    </row>
    <row r="1301" spans="1:13" ht="31.5" thickTop="1" thickBot="1">
      <c r="A1301">
        <v>2003</v>
      </c>
      <c r="B1301" s="2">
        <v>13</v>
      </c>
      <c r="C1301" s="3"/>
      <c r="D1301" s="4" t="s">
        <v>24</v>
      </c>
      <c r="E1301" s="2">
        <v>26</v>
      </c>
      <c r="F1301" s="2">
        <v>0</v>
      </c>
      <c r="G1301" s="2">
        <v>7</v>
      </c>
      <c r="H1301" s="2">
        <v>16</v>
      </c>
      <c r="I1301" s="2">
        <f t="shared" si="41"/>
        <v>3</v>
      </c>
      <c r="J1301" s="15">
        <v>3.15</v>
      </c>
      <c r="K1301" s="2">
        <v>1748</v>
      </c>
      <c r="L1301">
        <f>SUMIFS('Wins by Year'!E:E,'Wins by Year'!A:A,Recruits!A1301,'Wins by Year'!C:C,Recruits!D1301)</f>
        <v>2</v>
      </c>
      <c r="M1301" s="13">
        <f t="shared" si="42"/>
        <v>3.15</v>
      </c>
    </row>
    <row r="1302" spans="1:13" ht="16.5" thickTop="1" thickBot="1">
      <c r="A1302">
        <v>2003</v>
      </c>
      <c r="B1302" s="2">
        <v>14</v>
      </c>
      <c r="C1302" s="3"/>
      <c r="D1302" s="4" t="s">
        <v>22</v>
      </c>
      <c r="E1302" s="2">
        <v>28</v>
      </c>
      <c r="F1302" s="2">
        <v>0</v>
      </c>
      <c r="G1302" s="2">
        <v>4</v>
      </c>
      <c r="H1302" s="2">
        <v>20</v>
      </c>
      <c r="I1302" s="2">
        <f t="shared" si="41"/>
        <v>4</v>
      </c>
      <c r="J1302" s="15">
        <v>3</v>
      </c>
      <c r="K1302" s="2">
        <v>1700</v>
      </c>
      <c r="L1302">
        <f>SUMIFS('Wins by Year'!E:E,'Wins by Year'!A:A,Recruits!A1302,'Wins by Year'!C:C,Recruits!D1302)</f>
        <v>8</v>
      </c>
      <c r="M1302" s="13">
        <f t="shared" si="42"/>
        <v>3</v>
      </c>
    </row>
    <row r="1303" spans="1:13" ht="31.5" thickTop="1" thickBot="1">
      <c r="A1303">
        <v>2003</v>
      </c>
      <c r="B1303" s="2">
        <v>15</v>
      </c>
      <c r="C1303" s="3"/>
      <c r="D1303" s="4" t="s">
        <v>48</v>
      </c>
      <c r="E1303" s="2">
        <v>31</v>
      </c>
      <c r="F1303" s="2">
        <v>0</v>
      </c>
      <c r="G1303" s="2">
        <v>4</v>
      </c>
      <c r="H1303" s="2">
        <v>17</v>
      </c>
      <c r="I1303" s="2">
        <f t="shared" si="41"/>
        <v>10</v>
      </c>
      <c r="J1303" s="15">
        <v>2.81</v>
      </c>
      <c r="K1303" s="2">
        <v>1677</v>
      </c>
      <c r="L1303">
        <f>SUMIFS('Wins by Year'!E:E,'Wins by Year'!A:A,Recruits!A1303,'Wins by Year'!C:C,Recruits!D1303)</f>
        <v>9</v>
      </c>
      <c r="M1303" s="13">
        <f t="shared" si="42"/>
        <v>2.81</v>
      </c>
    </row>
    <row r="1304" spans="1:13" ht="16.5" thickTop="1" thickBot="1">
      <c r="A1304">
        <v>2003</v>
      </c>
      <c r="B1304" s="2">
        <v>15</v>
      </c>
      <c r="C1304" s="3"/>
      <c r="D1304" s="4" t="s">
        <v>7</v>
      </c>
      <c r="E1304" s="2">
        <v>18</v>
      </c>
      <c r="F1304" s="2">
        <v>1</v>
      </c>
      <c r="G1304" s="2">
        <v>11</v>
      </c>
      <c r="H1304" s="2">
        <v>6</v>
      </c>
      <c r="I1304" s="2">
        <f t="shared" si="41"/>
        <v>0</v>
      </c>
      <c r="J1304" s="15">
        <v>3.72</v>
      </c>
      <c r="K1304" s="2">
        <v>1677</v>
      </c>
      <c r="L1304">
        <f>SUMIFS('Wins by Year'!E:E,'Wins by Year'!A:A,Recruits!A1304,'Wins by Year'!C:C,Recruits!D1304)</f>
        <v>10</v>
      </c>
      <c r="M1304" s="13">
        <f t="shared" si="42"/>
        <v>3.72</v>
      </c>
    </row>
    <row r="1305" spans="1:13" ht="16.5" thickTop="1" thickBot="1">
      <c r="A1305">
        <v>2003</v>
      </c>
      <c r="B1305" s="2">
        <v>17</v>
      </c>
      <c r="C1305" s="3"/>
      <c r="D1305" s="4" t="s">
        <v>4</v>
      </c>
      <c r="E1305" s="2">
        <v>17</v>
      </c>
      <c r="F1305" s="2">
        <v>2</v>
      </c>
      <c r="G1305" s="2">
        <v>11</v>
      </c>
      <c r="H1305" s="2">
        <v>3</v>
      </c>
      <c r="I1305" s="2">
        <f t="shared" si="41"/>
        <v>1</v>
      </c>
      <c r="J1305" s="15">
        <v>3.82</v>
      </c>
      <c r="K1305" s="2">
        <v>1667</v>
      </c>
      <c r="L1305">
        <f>SUMIFS('Wins by Year'!E:E,'Wins by Year'!A:A,Recruits!A1305,'Wins by Year'!C:C,Recruits!D1305)</f>
        <v>10</v>
      </c>
      <c r="M1305" s="13">
        <f t="shared" si="42"/>
        <v>3.82</v>
      </c>
    </row>
    <row r="1306" spans="1:13" ht="16.5" thickTop="1" thickBot="1">
      <c r="A1306">
        <v>2003</v>
      </c>
      <c r="B1306" s="2">
        <v>18</v>
      </c>
      <c r="C1306" s="3"/>
      <c r="D1306" s="4" t="s">
        <v>15</v>
      </c>
      <c r="E1306" s="2">
        <v>22</v>
      </c>
      <c r="F1306" s="2">
        <v>1</v>
      </c>
      <c r="G1306" s="2">
        <v>7</v>
      </c>
      <c r="H1306" s="2">
        <v>11</v>
      </c>
      <c r="I1306" s="2">
        <f t="shared" si="41"/>
        <v>3</v>
      </c>
      <c r="J1306" s="15">
        <v>3.27</v>
      </c>
      <c r="K1306" s="2">
        <v>1634</v>
      </c>
      <c r="L1306">
        <f>SUMIFS('Wins by Year'!E:E,'Wins by Year'!A:A,Recruits!A1306,'Wins by Year'!C:C,Recruits!D1306)</f>
        <v>10</v>
      </c>
      <c r="M1306" s="13">
        <f t="shared" si="42"/>
        <v>3.27</v>
      </c>
    </row>
    <row r="1307" spans="1:13" ht="16.5" thickTop="1" thickBot="1">
      <c r="A1307">
        <v>2003</v>
      </c>
      <c r="B1307" s="2">
        <v>19</v>
      </c>
      <c r="C1307" s="3"/>
      <c r="D1307" s="4" t="s">
        <v>66</v>
      </c>
      <c r="E1307" s="2">
        <v>25</v>
      </c>
      <c r="F1307" s="2">
        <v>0</v>
      </c>
      <c r="G1307" s="2">
        <v>5</v>
      </c>
      <c r="H1307" s="2">
        <v>18</v>
      </c>
      <c r="I1307" s="2">
        <f t="shared" si="41"/>
        <v>2</v>
      </c>
      <c r="J1307" s="15">
        <v>3.12</v>
      </c>
      <c r="K1307" s="2">
        <v>1631</v>
      </c>
      <c r="L1307">
        <f>SUMIFS('Wins by Year'!E:E,'Wins by Year'!A:A,Recruits!A1307,'Wins by Year'!C:C,Recruits!D1307)</f>
        <v>5</v>
      </c>
      <c r="M1307" s="13">
        <f t="shared" si="42"/>
        <v>3.12</v>
      </c>
    </row>
    <row r="1308" spans="1:13" ht="16.5" thickTop="1" thickBot="1">
      <c r="A1308">
        <v>2003</v>
      </c>
      <c r="B1308" s="2">
        <v>20</v>
      </c>
      <c r="C1308" s="3"/>
      <c r="D1308" s="4" t="s">
        <v>61</v>
      </c>
      <c r="E1308" s="2">
        <v>22</v>
      </c>
      <c r="F1308" s="2">
        <v>1</v>
      </c>
      <c r="G1308" s="2">
        <v>7</v>
      </c>
      <c r="H1308" s="2">
        <v>11</v>
      </c>
      <c r="I1308" s="2">
        <f t="shared" si="41"/>
        <v>3</v>
      </c>
      <c r="J1308" s="15">
        <v>3.27</v>
      </c>
      <c r="K1308" s="2">
        <v>1627</v>
      </c>
      <c r="L1308">
        <f>SUMIFS('Wins by Year'!E:E,'Wins by Year'!A:A,Recruits!A1308,'Wins by Year'!C:C,Recruits!D1308)</f>
        <v>8</v>
      </c>
      <c r="M1308" s="13">
        <f t="shared" si="42"/>
        <v>3.27</v>
      </c>
    </row>
    <row r="1309" spans="1:13" ht="16.5" thickTop="1" thickBot="1">
      <c r="A1309">
        <v>2003</v>
      </c>
      <c r="B1309" s="2">
        <v>21</v>
      </c>
      <c r="C1309" s="3"/>
      <c r="D1309" s="4" t="s">
        <v>33</v>
      </c>
      <c r="E1309" s="2">
        <v>14</v>
      </c>
      <c r="F1309" s="2">
        <v>0</v>
      </c>
      <c r="G1309" s="2">
        <v>0</v>
      </c>
      <c r="H1309" s="2">
        <v>8</v>
      </c>
      <c r="I1309" s="2">
        <f t="shared" si="41"/>
        <v>6</v>
      </c>
      <c r="J1309" s="15">
        <v>2.57</v>
      </c>
      <c r="K1309" s="2">
        <v>1617</v>
      </c>
      <c r="L1309">
        <f>SUMIFS('Wins by Year'!E:E,'Wins by Year'!A:A,Recruits!A1309,'Wins by Year'!C:C,Recruits!D1309)</f>
        <v>4</v>
      </c>
      <c r="M1309" s="13">
        <f t="shared" si="42"/>
        <v>2.57</v>
      </c>
    </row>
    <row r="1310" spans="1:13" ht="16.5" thickTop="1" thickBot="1">
      <c r="A1310">
        <v>2003</v>
      </c>
      <c r="B1310" s="2">
        <v>21</v>
      </c>
      <c r="C1310" s="3"/>
      <c r="D1310" s="4" t="s">
        <v>2</v>
      </c>
      <c r="E1310" s="2">
        <v>20</v>
      </c>
      <c r="F1310" s="2">
        <v>1</v>
      </c>
      <c r="G1310" s="2">
        <v>8</v>
      </c>
      <c r="H1310" s="2">
        <v>10</v>
      </c>
      <c r="I1310" s="2">
        <f t="shared" si="41"/>
        <v>1</v>
      </c>
      <c r="J1310" s="15">
        <v>3.45</v>
      </c>
      <c r="K1310" s="2">
        <v>1617</v>
      </c>
      <c r="L1310">
        <f>SUMIFS('Wins by Year'!E:E,'Wins by Year'!A:A,Recruits!A1310,'Wins by Year'!C:C,Recruits!D1310)</f>
        <v>10</v>
      </c>
      <c r="M1310" s="13">
        <f t="shared" si="42"/>
        <v>3.45</v>
      </c>
    </row>
    <row r="1311" spans="1:13" ht="16.5" thickTop="1" thickBot="1">
      <c r="A1311">
        <v>2003</v>
      </c>
      <c r="B1311" s="2">
        <v>23</v>
      </c>
      <c r="C1311" s="3"/>
      <c r="D1311" s="4" t="s">
        <v>30</v>
      </c>
      <c r="E1311" s="2">
        <v>22</v>
      </c>
      <c r="F1311" s="2">
        <v>0</v>
      </c>
      <c r="G1311" s="2">
        <v>4</v>
      </c>
      <c r="H1311" s="2">
        <v>16</v>
      </c>
      <c r="I1311" s="2">
        <f t="shared" si="41"/>
        <v>2</v>
      </c>
      <c r="J1311" s="15">
        <v>3.09</v>
      </c>
      <c r="K1311" s="2">
        <v>1613</v>
      </c>
      <c r="L1311">
        <f>SUMIFS('Wins by Year'!E:E,'Wins by Year'!A:A,Recruits!A1311,'Wins by Year'!C:C,Recruits!D1311)</f>
        <v>5</v>
      </c>
      <c r="M1311" s="13">
        <f t="shared" si="42"/>
        <v>3.09</v>
      </c>
    </row>
    <row r="1312" spans="1:13" ht="16.5" thickTop="1" thickBot="1">
      <c r="A1312">
        <v>2003</v>
      </c>
      <c r="B1312" s="2">
        <v>24</v>
      </c>
      <c r="C1312" s="3"/>
      <c r="D1312" s="4" t="s">
        <v>37</v>
      </c>
      <c r="E1312" s="2">
        <v>27</v>
      </c>
      <c r="F1312" s="2">
        <v>0</v>
      </c>
      <c r="G1312" s="2">
        <v>2</v>
      </c>
      <c r="H1312" s="2">
        <v>22</v>
      </c>
      <c r="I1312" s="2">
        <f t="shared" si="41"/>
        <v>3</v>
      </c>
      <c r="J1312" s="15">
        <v>2.96</v>
      </c>
      <c r="K1312" s="2">
        <v>1611</v>
      </c>
      <c r="L1312">
        <f>SUMIFS('Wins by Year'!E:E,'Wins by Year'!A:A,Recruits!A1312,'Wins by Year'!C:C,Recruits!D1312)</f>
        <v>6</v>
      </c>
      <c r="M1312" s="13">
        <f t="shared" si="42"/>
        <v>2.96</v>
      </c>
    </row>
    <row r="1313" spans="1:13" ht="31.5" thickTop="1" thickBot="1">
      <c r="A1313">
        <v>2003</v>
      </c>
      <c r="B1313" s="2">
        <v>25</v>
      </c>
      <c r="C1313" s="3"/>
      <c r="D1313" s="4" t="s">
        <v>82</v>
      </c>
      <c r="E1313" s="2">
        <v>24</v>
      </c>
      <c r="F1313" s="2">
        <v>0</v>
      </c>
      <c r="G1313" s="2">
        <v>3</v>
      </c>
      <c r="H1313" s="2">
        <v>20</v>
      </c>
      <c r="I1313" s="2">
        <f t="shared" si="41"/>
        <v>1</v>
      </c>
      <c r="J1313" s="15">
        <v>3.08</v>
      </c>
      <c r="K1313" s="2">
        <v>1529</v>
      </c>
      <c r="L1313">
        <f>SUMIFS('Wins by Year'!E:E,'Wins by Year'!A:A,Recruits!A1313,'Wins by Year'!C:C,Recruits!D1313)</f>
        <v>8</v>
      </c>
      <c r="M1313" s="13">
        <f t="shared" si="42"/>
        <v>3.08</v>
      </c>
    </row>
    <row r="1314" spans="1:13" ht="16.5" thickTop="1" thickBot="1">
      <c r="A1314">
        <v>2003</v>
      </c>
      <c r="B1314" s="2">
        <v>26</v>
      </c>
      <c r="C1314" s="3"/>
      <c r="D1314" s="4" t="s">
        <v>19</v>
      </c>
      <c r="E1314" s="2">
        <v>26</v>
      </c>
      <c r="F1314" s="2">
        <v>0</v>
      </c>
      <c r="G1314" s="2">
        <v>5</v>
      </c>
      <c r="H1314" s="2">
        <v>10</v>
      </c>
      <c r="I1314" s="2">
        <f t="shared" si="41"/>
        <v>11</v>
      </c>
      <c r="J1314" s="15">
        <v>2.77</v>
      </c>
      <c r="K1314" s="2">
        <v>1482</v>
      </c>
      <c r="L1314">
        <f>SUMIFS('Wins by Year'!E:E,'Wins by Year'!A:A,Recruits!A1314,'Wins by Year'!C:C,Recruits!D1314)</f>
        <v>4</v>
      </c>
      <c r="M1314" s="13">
        <f t="shared" si="42"/>
        <v>2.77</v>
      </c>
    </row>
    <row r="1315" spans="1:13" ht="16.5" thickTop="1" thickBot="1">
      <c r="A1315">
        <v>2003</v>
      </c>
      <c r="B1315" s="2">
        <v>27</v>
      </c>
      <c r="C1315" s="3"/>
      <c r="D1315" s="4" t="s">
        <v>28</v>
      </c>
      <c r="E1315" s="2">
        <v>23</v>
      </c>
      <c r="F1315" s="2">
        <v>0</v>
      </c>
      <c r="G1315" s="2">
        <v>5</v>
      </c>
      <c r="H1315" s="2">
        <v>12</v>
      </c>
      <c r="I1315" s="2">
        <f t="shared" si="41"/>
        <v>6</v>
      </c>
      <c r="J1315" s="15">
        <v>2.96</v>
      </c>
      <c r="K1315" s="2">
        <v>1450</v>
      </c>
      <c r="L1315">
        <f>SUMIFS('Wins by Year'!E:E,'Wins by Year'!A:A,Recruits!A1315,'Wins by Year'!C:C,Recruits!D1315)</f>
        <v>8</v>
      </c>
      <c r="M1315" s="13">
        <f t="shared" si="42"/>
        <v>2.96</v>
      </c>
    </row>
    <row r="1316" spans="1:13" ht="16.5" thickTop="1" thickBot="1">
      <c r="A1316">
        <v>2003</v>
      </c>
      <c r="B1316" s="2">
        <v>28</v>
      </c>
      <c r="C1316" s="3"/>
      <c r="D1316" s="4" t="s">
        <v>43</v>
      </c>
      <c r="E1316" s="2">
        <v>23</v>
      </c>
      <c r="F1316" s="2">
        <v>0</v>
      </c>
      <c r="G1316" s="2">
        <v>6</v>
      </c>
      <c r="H1316" s="2">
        <v>9</v>
      </c>
      <c r="I1316" s="2">
        <f t="shared" si="41"/>
        <v>8</v>
      </c>
      <c r="J1316" s="15">
        <v>2.91</v>
      </c>
      <c r="K1316" s="2">
        <v>1445</v>
      </c>
      <c r="L1316">
        <f>SUMIFS('Wins by Year'!E:E,'Wins by Year'!A:A,Recruits!A1316,'Wins by Year'!C:C,Recruits!D1316)</f>
        <v>8</v>
      </c>
      <c r="M1316" s="13">
        <f t="shared" si="42"/>
        <v>2.91</v>
      </c>
    </row>
    <row r="1317" spans="1:13" ht="16.5" thickTop="1" thickBot="1">
      <c r="A1317">
        <v>2003</v>
      </c>
      <c r="B1317" s="2">
        <v>29</v>
      </c>
      <c r="C1317" s="3"/>
      <c r="D1317" s="4" t="s">
        <v>46</v>
      </c>
      <c r="E1317" s="2">
        <v>23</v>
      </c>
      <c r="F1317" s="2">
        <v>0</v>
      </c>
      <c r="G1317" s="2">
        <v>4</v>
      </c>
      <c r="H1317" s="2">
        <v>15</v>
      </c>
      <c r="I1317" s="2">
        <f t="shared" si="41"/>
        <v>4</v>
      </c>
      <c r="J1317" s="15">
        <v>3</v>
      </c>
      <c r="K1317" s="2">
        <v>1410</v>
      </c>
      <c r="L1317">
        <f>SUMIFS('Wins by Year'!E:E,'Wins by Year'!A:A,Recruits!A1317,'Wins by Year'!C:C,Recruits!D1317)</f>
        <v>8</v>
      </c>
      <c r="M1317" s="13">
        <f t="shared" si="42"/>
        <v>3</v>
      </c>
    </row>
    <row r="1318" spans="1:13" ht="16.5" thickTop="1" thickBot="1">
      <c r="A1318">
        <v>2003</v>
      </c>
      <c r="B1318" s="2">
        <v>30</v>
      </c>
      <c r="C1318" s="3"/>
      <c r="D1318" s="4" t="s">
        <v>32</v>
      </c>
      <c r="E1318" s="2">
        <v>25</v>
      </c>
      <c r="F1318" s="2">
        <v>0</v>
      </c>
      <c r="G1318" s="2">
        <v>3</v>
      </c>
      <c r="H1318" s="2">
        <v>14</v>
      </c>
      <c r="I1318" s="2">
        <f t="shared" si="41"/>
        <v>8</v>
      </c>
      <c r="J1318" s="15">
        <v>2.8</v>
      </c>
      <c r="K1318" s="2">
        <v>1400</v>
      </c>
      <c r="L1318">
        <f>SUMIFS('Wins by Year'!E:E,'Wins by Year'!A:A,Recruits!A1318,'Wins by Year'!C:C,Recruits!D1318)</f>
        <v>9</v>
      </c>
      <c r="M1318" s="13">
        <f t="shared" si="42"/>
        <v>2.8</v>
      </c>
    </row>
    <row r="1319" spans="1:13" ht="16.5" thickTop="1" thickBot="1">
      <c r="A1319">
        <v>2003</v>
      </c>
      <c r="B1319" s="2">
        <v>31</v>
      </c>
      <c r="C1319" s="3"/>
      <c r="D1319" s="4" t="s">
        <v>70</v>
      </c>
      <c r="E1319" s="2">
        <v>27</v>
      </c>
      <c r="F1319" s="2">
        <v>1</v>
      </c>
      <c r="G1319" s="2">
        <v>2</v>
      </c>
      <c r="H1319" s="2">
        <v>13</v>
      </c>
      <c r="I1319" s="2">
        <f t="shared" si="41"/>
        <v>11</v>
      </c>
      <c r="J1319" s="15">
        <v>2.67</v>
      </c>
      <c r="K1319" s="2">
        <v>1399</v>
      </c>
      <c r="L1319">
        <f>SUMIFS('Wins by Year'!E:E,'Wins by Year'!A:A,Recruits!A1319,'Wins by Year'!C:C,Recruits!D1319)</f>
        <v>1</v>
      </c>
      <c r="M1319" s="13">
        <f t="shared" si="42"/>
        <v>2.67</v>
      </c>
    </row>
    <row r="1320" spans="1:13" ht="16.5" thickTop="1" thickBot="1">
      <c r="A1320">
        <v>2003</v>
      </c>
      <c r="B1320" s="2">
        <v>32</v>
      </c>
      <c r="C1320" s="3"/>
      <c r="D1320" s="4" t="s">
        <v>74</v>
      </c>
      <c r="E1320" s="2">
        <v>26</v>
      </c>
      <c r="F1320" s="2">
        <v>0</v>
      </c>
      <c r="G1320" s="2">
        <v>3</v>
      </c>
      <c r="H1320" s="2">
        <v>12</v>
      </c>
      <c r="I1320" s="2">
        <f t="shared" si="41"/>
        <v>11</v>
      </c>
      <c r="J1320" s="15">
        <v>2.69</v>
      </c>
      <c r="K1320" s="2">
        <v>1361</v>
      </c>
      <c r="L1320">
        <f>SUMIFS('Wins by Year'!E:E,'Wins by Year'!A:A,Recruits!A1320,'Wins by Year'!C:C,Recruits!D1320)</f>
        <v>9</v>
      </c>
      <c r="M1320" s="13">
        <f t="shared" si="42"/>
        <v>2.69</v>
      </c>
    </row>
    <row r="1321" spans="1:13" ht="16.5" thickTop="1" thickBot="1">
      <c r="A1321">
        <v>2003</v>
      </c>
      <c r="B1321" s="2">
        <v>33</v>
      </c>
      <c r="C1321" s="3"/>
      <c r="D1321" s="4" t="s">
        <v>39</v>
      </c>
      <c r="E1321" s="2">
        <v>21</v>
      </c>
      <c r="F1321" s="2">
        <v>1</v>
      </c>
      <c r="G1321" s="2">
        <v>2</v>
      </c>
      <c r="H1321" s="2">
        <v>15</v>
      </c>
      <c r="I1321" s="2">
        <f t="shared" si="41"/>
        <v>3</v>
      </c>
      <c r="J1321" s="15">
        <v>3.05</v>
      </c>
      <c r="K1321" s="2">
        <v>1350</v>
      </c>
      <c r="L1321">
        <f>SUMIFS('Wins by Year'!E:E,'Wins by Year'!A:A,Recruits!A1321,'Wins by Year'!C:C,Recruits!D1321)</f>
        <v>10</v>
      </c>
      <c r="M1321" s="13">
        <f t="shared" si="42"/>
        <v>3.05</v>
      </c>
    </row>
    <row r="1322" spans="1:13" ht="16.5" thickTop="1" thickBot="1">
      <c r="A1322">
        <v>2003</v>
      </c>
      <c r="B1322" s="2">
        <v>34</v>
      </c>
      <c r="C1322" s="3"/>
      <c r="D1322" s="4" t="s">
        <v>45</v>
      </c>
      <c r="E1322" s="2">
        <v>26</v>
      </c>
      <c r="F1322" s="2">
        <v>0</v>
      </c>
      <c r="G1322" s="2">
        <v>2</v>
      </c>
      <c r="H1322" s="2">
        <v>16</v>
      </c>
      <c r="I1322" s="2">
        <f t="shared" si="41"/>
        <v>8</v>
      </c>
      <c r="J1322" s="15">
        <v>2.77</v>
      </c>
      <c r="K1322" s="2">
        <v>1340</v>
      </c>
      <c r="L1322">
        <f>SUMIFS('Wins by Year'!E:E,'Wins by Year'!A:A,Recruits!A1322,'Wins by Year'!C:C,Recruits!D1322)</f>
        <v>2</v>
      </c>
      <c r="M1322" s="13">
        <f t="shared" si="42"/>
        <v>2.77</v>
      </c>
    </row>
    <row r="1323" spans="1:13" ht="31.5" thickTop="1" thickBot="1">
      <c r="A1323">
        <v>2003</v>
      </c>
      <c r="B1323" s="2">
        <v>34</v>
      </c>
      <c r="C1323" s="3"/>
      <c r="D1323" s="4" t="s">
        <v>65</v>
      </c>
      <c r="E1323" s="2">
        <v>21</v>
      </c>
      <c r="F1323" s="2">
        <v>0</v>
      </c>
      <c r="G1323" s="2">
        <v>0</v>
      </c>
      <c r="H1323" s="2">
        <v>0</v>
      </c>
      <c r="I1323" s="2">
        <f t="shared" si="41"/>
        <v>21</v>
      </c>
      <c r="J1323" s="15">
        <v>2</v>
      </c>
      <c r="K1323" s="2">
        <v>1340</v>
      </c>
      <c r="L1323">
        <f>SUMIFS('Wins by Year'!E:E,'Wins by Year'!A:A,Recruits!A1323,'Wins by Year'!C:C,Recruits!D1323)</f>
        <v>5</v>
      </c>
      <c r="M1323" s="13">
        <f t="shared" si="42"/>
        <v>2</v>
      </c>
    </row>
    <row r="1324" spans="1:13" ht="16.5" thickTop="1" thickBot="1">
      <c r="A1324">
        <v>2003</v>
      </c>
      <c r="B1324" s="2">
        <v>36</v>
      </c>
      <c r="C1324" s="3"/>
      <c r="D1324" s="4" t="s">
        <v>31</v>
      </c>
      <c r="E1324" s="2">
        <v>26</v>
      </c>
      <c r="F1324" s="2">
        <v>0</v>
      </c>
      <c r="G1324" s="2">
        <v>0</v>
      </c>
      <c r="H1324" s="2">
        <v>19</v>
      </c>
      <c r="I1324" s="2">
        <f t="shared" si="41"/>
        <v>7</v>
      </c>
      <c r="J1324" s="15">
        <v>2.73</v>
      </c>
      <c r="K1324" s="2">
        <v>1315</v>
      </c>
      <c r="L1324">
        <f>SUMIFS('Wins by Year'!E:E,'Wins by Year'!A:A,Recruits!A1324,'Wins by Year'!C:C,Recruits!D1324)</f>
        <v>8</v>
      </c>
      <c r="M1324" s="13">
        <f t="shared" si="42"/>
        <v>2.73</v>
      </c>
    </row>
    <row r="1325" spans="1:13" ht="16.5" thickTop="1" thickBot="1">
      <c r="A1325">
        <v>2003</v>
      </c>
      <c r="B1325" s="2">
        <v>37</v>
      </c>
      <c r="C1325" s="3"/>
      <c r="D1325" s="4" t="s">
        <v>81</v>
      </c>
      <c r="E1325" s="2">
        <v>20</v>
      </c>
      <c r="F1325" s="2">
        <v>0</v>
      </c>
      <c r="G1325" s="2">
        <v>0</v>
      </c>
      <c r="H1325" s="2">
        <v>2</v>
      </c>
      <c r="I1325" s="2">
        <f t="shared" si="41"/>
        <v>18</v>
      </c>
      <c r="J1325" s="15">
        <v>2.1</v>
      </c>
      <c r="K1325" s="2">
        <v>1303</v>
      </c>
      <c r="L1325">
        <f>SUMIFS('Wins by Year'!E:E,'Wins by Year'!A:A,Recruits!A1325,'Wins by Year'!C:C,Recruits!D1325)</f>
        <v>1</v>
      </c>
      <c r="M1325" s="13">
        <f t="shared" si="42"/>
        <v>2.1</v>
      </c>
    </row>
    <row r="1326" spans="1:13" ht="16.5" thickTop="1" thickBot="1">
      <c r="A1326">
        <v>2003</v>
      </c>
      <c r="B1326" s="2">
        <v>37</v>
      </c>
      <c r="C1326" s="3"/>
      <c r="D1326" s="4" t="s">
        <v>36</v>
      </c>
      <c r="E1326" s="2">
        <v>30</v>
      </c>
      <c r="F1326" s="2">
        <v>0</v>
      </c>
      <c r="G1326" s="2">
        <v>2</v>
      </c>
      <c r="H1326" s="2">
        <v>8</v>
      </c>
      <c r="I1326" s="2">
        <f t="shared" si="41"/>
        <v>20</v>
      </c>
      <c r="J1326" s="15">
        <v>2.4</v>
      </c>
      <c r="K1326" s="2">
        <v>1303</v>
      </c>
      <c r="L1326">
        <f>SUMIFS('Wins by Year'!E:E,'Wins by Year'!A:A,Recruits!A1326,'Wins by Year'!C:C,Recruits!D1326)</f>
        <v>9</v>
      </c>
      <c r="M1326" s="13">
        <f t="shared" si="42"/>
        <v>2.4</v>
      </c>
    </row>
    <row r="1327" spans="1:13" ht="16.5" thickTop="1" thickBot="1">
      <c r="A1327">
        <v>2003</v>
      </c>
      <c r="B1327" s="2">
        <v>39</v>
      </c>
      <c r="C1327" s="3"/>
      <c r="D1327" s="4" t="s">
        <v>10</v>
      </c>
      <c r="E1327" s="2">
        <v>19</v>
      </c>
      <c r="F1327" s="2">
        <v>0</v>
      </c>
      <c r="G1327" s="2">
        <v>6</v>
      </c>
      <c r="H1327" s="2">
        <v>9</v>
      </c>
      <c r="I1327" s="2">
        <f t="shared" si="41"/>
        <v>4</v>
      </c>
      <c r="J1327" s="15">
        <v>3.11</v>
      </c>
      <c r="K1327" s="2">
        <v>1299</v>
      </c>
      <c r="L1327">
        <f>SUMIFS('Wins by Year'!E:E,'Wins by Year'!A:A,Recruits!A1327,'Wins by Year'!C:C,Recruits!D1327)</f>
        <v>6</v>
      </c>
      <c r="M1327" s="13">
        <f t="shared" si="42"/>
        <v>3.11</v>
      </c>
    </row>
    <row r="1328" spans="1:13" ht="16.5" thickTop="1" thickBot="1">
      <c r="A1328">
        <v>2003</v>
      </c>
      <c r="B1328" s="2">
        <v>40</v>
      </c>
      <c r="C1328" s="3"/>
      <c r="D1328" s="4" t="s">
        <v>51</v>
      </c>
      <c r="E1328" s="2">
        <v>27</v>
      </c>
      <c r="F1328" s="2">
        <v>0</v>
      </c>
      <c r="G1328" s="2">
        <v>2</v>
      </c>
      <c r="H1328" s="2">
        <v>14</v>
      </c>
      <c r="I1328" s="2">
        <f t="shared" si="41"/>
        <v>11</v>
      </c>
      <c r="J1328" s="15">
        <v>2.67</v>
      </c>
      <c r="K1328" s="2">
        <v>1293</v>
      </c>
      <c r="L1328">
        <f>SUMIFS('Wins by Year'!E:E,'Wins by Year'!A:A,Recruits!A1328,'Wins by Year'!C:C,Recruits!D1328)</f>
        <v>10</v>
      </c>
      <c r="M1328" s="13">
        <f t="shared" si="42"/>
        <v>2.67</v>
      </c>
    </row>
    <row r="1329" spans="1:13" ht="16.5" thickTop="1" thickBot="1">
      <c r="A1329">
        <v>2003</v>
      </c>
      <c r="B1329" s="2">
        <v>41</v>
      </c>
      <c r="C1329" s="3"/>
      <c r="D1329" s="4" t="s">
        <v>8</v>
      </c>
      <c r="E1329" s="2">
        <v>21</v>
      </c>
      <c r="F1329" s="2">
        <v>0</v>
      </c>
      <c r="G1329" s="2">
        <v>2</v>
      </c>
      <c r="H1329" s="2">
        <v>14</v>
      </c>
      <c r="I1329" s="2">
        <f t="shared" si="41"/>
        <v>5</v>
      </c>
      <c r="J1329" s="15">
        <v>2.86</v>
      </c>
      <c r="K1329" s="2">
        <v>1287</v>
      </c>
      <c r="L1329">
        <f>SUMIFS('Wins by Year'!E:E,'Wins by Year'!A:A,Recruits!A1329,'Wins by Year'!C:C,Recruits!D1329)</f>
        <v>10</v>
      </c>
      <c r="M1329" s="13">
        <f t="shared" si="42"/>
        <v>2.86</v>
      </c>
    </row>
    <row r="1330" spans="1:13" ht="16.5" thickTop="1" thickBot="1">
      <c r="A1330">
        <v>2003</v>
      </c>
      <c r="B1330" s="2">
        <v>42</v>
      </c>
      <c r="C1330" s="3"/>
      <c r="D1330" s="4" t="s">
        <v>85</v>
      </c>
      <c r="E1330" s="2">
        <v>27</v>
      </c>
      <c r="F1330" s="2">
        <v>0</v>
      </c>
      <c r="G1330" s="2">
        <v>2</v>
      </c>
      <c r="H1330" s="2">
        <v>14</v>
      </c>
      <c r="I1330" s="2">
        <f t="shared" si="41"/>
        <v>11</v>
      </c>
      <c r="J1330" s="15">
        <v>2.63</v>
      </c>
      <c r="K1330" s="2">
        <v>1283</v>
      </c>
      <c r="L1330">
        <f>SUMIFS('Wins by Year'!E:E,'Wins by Year'!A:A,Recruits!A1330,'Wins by Year'!C:C,Recruits!D1330)</f>
        <v>6</v>
      </c>
      <c r="M1330" s="13">
        <f t="shared" si="42"/>
        <v>2.63</v>
      </c>
    </row>
    <row r="1331" spans="1:13" ht="16.5" thickTop="1" thickBot="1">
      <c r="A1331">
        <v>2003</v>
      </c>
      <c r="B1331" s="2">
        <v>43</v>
      </c>
      <c r="C1331" s="3"/>
      <c r="D1331" s="4" t="s">
        <v>35</v>
      </c>
      <c r="E1331" s="2">
        <v>21</v>
      </c>
      <c r="F1331" s="2">
        <v>1</v>
      </c>
      <c r="G1331" s="2">
        <v>3</v>
      </c>
      <c r="H1331" s="2">
        <v>9</v>
      </c>
      <c r="I1331" s="2">
        <f t="shared" si="41"/>
        <v>8</v>
      </c>
      <c r="J1331" s="15">
        <v>2.81</v>
      </c>
      <c r="K1331" s="2">
        <v>1278</v>
      </c>
      <c r="L1331">
        <f>SUMIFS('Wins by Year'!E:E,'Wins by Year'!A:A,Recruits!A1331,'Wins by Year'!C:C,Recruits!D1331)</f>
        <v>7</v>
      </c>
      <c r="M1331" s="13">
        <f t="shared" si="42"/>
        <v>2.81</v>
      </c>
    </row>
    <row r="1332" spans="1:13" ht="16.5" thickTop="1" thickBot="1">
      <c r="A1332">
        <v>2003</v>
      </c>
      <c r="B1332" s="2">
        <v>44</v>
      </c>
      <c r="C1332" s="3"/>
      <c r="D1332" s="4" t="s">
        <v>3</v>
      </c>
      <c r="E1332" s="2">
        <v>16</v>
      </c>
      <c r="F1332" s="2">
        <v>0</v>
      </c>
      <c r="G1332" s="2">
        <v>7</v>
      </c>
      <c r="H1332" s="2">
        <v>8</v>
      </c>
      <c r="I1332" s="2">
        <f t="shared" si="41"/>
        <v>1</v>
      </c>
      <c r="J1332" s="15">
        <v>3.38</v>
      </c>
      <c r="K1332" s="2">
        <v>1267</v>
      </c>
      <c r="L1332">
        <f>SUMIFS('Wins by Year'!E:E,'Wins by Year'!A:A,Recruits!A1332,'Wins by Year'!C:C,Recruits!D1332)</f>
        <v>11</v>
      </c>
      <c r="M1332" s="13">
        <f t="shared" si="42"/>
        <v>3.38</v>
      </c>
    </row>
    <row r="1333" spans="1:13" ht="16.5" thickTop="1" thickBot="1">
      <c r="A1333">
        <v>2003</v>
      </c>
      <c r="B1333" s="2">
        <v>45</v>
      </c>
      <c r="C1333" s="3"/>
      <c r="D1333" s="4" t="s">
        <v>26</v>
      </c>
      <c r="E1333" s="2">
        <v>19</v>
      </c>
      <c r="F1333" s="2">
        <v>0</v>
      </c>
      <c r="G1333" s="2">
        <v>4</v>
      </c>
      <c r="H1333" s="2">
        <v>12</v>
      </c>
      <c r="I1333" s="2">
        <f t="shared" si="41"/>
        <v>3</v>
      </c>
      <c r="J1333" s="15">
        <v>3.05</v>
      </c>
      <c r="K1333" s="2">
        <v>1230</v>
      </c>
      <c r="L1333">
        <f>SUMIFS('Wins by Year'!E:E,'Wins by Year'!A:A,Recruits!A1333,'Wins by Year'!C:C,Recruits!D1333)</f>
        <v>10</v>
      </c>
      <c r="M1333" s="13">
        <f t="shared" si="42"/>
        <v>3.05</v>
      </c>
    </row>
    <row r="1334" spans="1:13" ht="16.5" thickTop="1" thickBot="1">
      <c r="A1334">
        <v>2003</v>
      </c>
      <c r="B1334" s="2">
        <v>46</v>
      </c>
      <c r="C1334" s="3"/>
      <c r="D1334" s="4" t="s">
        <v>42</v>
      </c>
      <c r="E1334" s="2">
        <v>22</v>
      </c>
      <c r="F1334" s="2">
        <v>0</v>
      </c>
      <c r="G1334" s="2">
        <v>3</v>
      </c>
      <c r="H1334" s="2">
        <v>11</v>
      </c>
      <c r="I1334" s="2">
        <f t="shared" si="41"/>
        <v>8</v>
      </c>
      <c r="J1334" s="15">
        <v>2.77</v>
      </c>
      <c r="K1334" s="2">
        <v>1190</v>
      </c>
      <c r="L1334">
        <f>SUMIFS('Wins by Year'!E:E,'Wins by Year'!A:A,Recruits!A1334,'Wins by Year'!C:C,Recruits!D1334)</f>
        <v>10</v>
      </c>
      <c r="M1334" s="13">
        <f t="shared" si="42"/>
        <v>2.77</v>
      </c>
    </row>
    <row r="1335" spans="1:13" ht="16.5" thickTop="1" thickBot="1">
      <c r="A1335">
        <v>2003</v>
      </c>
      <c r="B1335" s="2">
        <v>47</v>
      </c>
      <c r="C1335" s="3"/>
      <c r="D1335" s="4" t="s">
        <v>47</v>
      </c>
      <c r="E1335" s="2">
        <v>25</v>
      </c>
      <c r="F1335" s="2">
        <v>0</v>
      </c>
      <c r="G1335" s="2">
        <v>2</v>
      </c>
      <c r="H1335" s="2">
        <v>11</v>
      </c>
      <c r="I1335" s="2">
        <f t="shared" si="41"/>
        <v>12</v>
      </c>
      <c r="J1335" s="15">
        <v>2.6</v>
      </c>
      <c r="K1335" s="2">
        <v>1150</v>
      </c>
      <c r="L1335">
        <f>SUMIFS('Wins by Year'!E:E,'Wins by Year'!A:A,Recruits!A1335,'Wins by Year'!C:C,Recruits!D1335)</f>
        <v>8</v>
      </c>
      <c r="M1335" s="13">
        <f t="shared" si="42"/>
        <v>2.6</v>
      </c>
    </row>
    <row r="1336" spans="1:13" ht="16.5" thickTop="1" thickBot="1">
      <c r="A1336">
        <v>2003</v>
      </c>
      <c r="B1336" s="2">
        <v>48</v>
      </c>
      <c r="C1336" s="3"/>
      <c r="D1336" s="4" t="s">
        <v>79</v>
      </c>
      <c r="E1336" s="2">
        <v>25</v>
      </c>
      <c r="F1336" s="2">
        <v>1</v>
      </c>
      <c r="G1336" s="2">
        <v>1</v>
      </c>
      <c r="H1336" s="2">
        <v>13</v>
      </c>
      <c r="I1336" s="2">
        <f t="shared" si="41"/>
        <v>10</v>
      </c>
      <c r="J1336" s="15">
        <v>2.72</v>
      </c>
      <c r="K1336" s="2">
        <v>1143</v>
      </c>
      <c r="L1336">
        <f>SUMIFS('Wins by Year'!E:E,'Wins by Year'!A:A,Recruits!A1336,'Wins by Year'!C:C,Recruits!D1336)</f>
        <v>5</v>
      </c>
      <c r="M1336" s="13">
        <f t="shared" si="42"/>
        <v>2.72</v>
      </c>
    </row>
    <row r="1337" spans="1:13" ht="16.5" thickTop="1" thickBot="1">
      <c r="A1337">
        <v>2003</v>
      </c>
      <c r="B1337" s="2">
        <v>49</v>
      </c>
      <c r="C1337" s="3"/>
      <c r="D1337" s="4" t="s">
        <v>53</v>
      </c>
      <c r="E1337" s="2">
        <v>26</v>
      </c>
      <c r="F1337" s="2">
        <v>0</v>
      </c>
      <c r="G1337" s="2">
        <v>0</v>
      </c>
      <c r="H1337" s="2">
        <v>12</v>
      </c>
      <c r="I1337" s="2">
        <f t="shared" si="41"/>
        <v>14</v>
      </c>
      <c r="J1337" s="15">
        <v>2.46</v>
      </c>
      <c r="K1337" s="2">
        <v>1120</v>
      </c>
      <c r="L1337">
        <f>SUMIFS('Wins by Year'!E:E,'Wins by Year'!A:A,Recruits!A1337,'Wins by Year'!C:C,Recruits!D1337)</f>
        <v>2</v>
      </c>
      <c r="M1337" s="13">
        <f t="shared" si="42"/>
        <v>2.46</v>
      </c>
    </row>
    <row r="1338" spans="1:13" ht="16.5" thickTop="1" thickBot="1">
      <c r="A1338">
        <v>2003</v>
      </c>
      <c r="B1338" s="2">
        <v>49</v>
      </c>
      <c r="C1338" s="3"/>
      <c r="D1338" s="4" t="s">
        <v>38</v>
      </c>
      <c r="E1338" s="2">
        <v>23</v>
      </c>
      <c r="F1338" s="2">
        <v>0</v>
      </c>
      <c r="G1338" s="2">
        <v>0</v>
      </c>
      <c r="H1338" s="2">
        <v>12</v>
      </c>
      <c r="I1338" s="2">
        <f t="shared" si="41"/>
        <v>11</v>
      </c>
      <c r="J1338" s="15">
        <v>2.52</v>
      </c>
      <c r="K1338" s="2">
        <v>1120</v>
      </c>
      <c r="L1338">
        <f>SUMIFS('Wins by Year'!E:E,'Wins by Year'!A:A,Recruits!A1338,'Wins by Year'!C:C,Recruits!D1338)</f>
        <v>8</v>
      </c>
      <c r="M1338" s="13">
        <f t="shared" si="42"/>
        <v>2.52</v>
      </c>
    </row>
    <row r="1339" spans="1:13" ht="31.5" thickTop="1" thickBot="1">
      <c r="A1339">
        <v>2003</v>
      </c>
      <c r="B1339" s="2">
        <v>51</v>
      </c>
      <c r="C1339" s="3"/>
      <c r="D1339" s="4" t="s">
        <v>72</v>
      </c>
      <c r="E1339" s="2">
        <v>28</v>
      </c>
      <c r="F1339" s="2">
        <v>0</v>
      </c>
      <c r="G1339" s="2">
        <v>2</v>
      </c>
      <c r="H1339" s="2">
        <v>4</v>
      </c>
      <c r="I1339" s="2">
        <f t="shared" si="41"/>
        <v>22</v>
      </c>
      <c r="J1339" s="15">
        <v>2.29</v>
      </c>
      <c r="K1339" s="2">
        <v>1103</v>
      </c>
      <c r="L1339">
        <f>SUMIFS('Wins by Year'!E:E,'Wins by Year'!A:A,Recruits!A1339,'Wins by Year'!C:C,Recruits!D1339)</f>
        <v>6</v>
      </c>
      <c r="M1339" s="13">
        <f t="shared" si="42"/>
        <v>2.29</v>
      </c>
    </row>
    <row r="1340" spans="1:13" ht="16.5" thickTop="1" thickBot="1">
      <c r="A1340">
        <v>2003</v>
      </c>
      <c r="B1340" s="2">
        <v>52</v>
      </c>
      <c r="C1340" s="3"/>
      <c r="D1340" s="4" t="s">
        <v>1</v>
      </c>
      <c r="E1340" s="2">
        <v>19</v>
      </c>
      <c r="F1340" s="2">
        <v>0</v>
      </c>
      <c r="G1340" s="2">
        <v>4</v>
      </c>
      <c r="H1340" s="2">
        <v>11</v>
      </c>
      <c r="I1340" s="2">
        <f t="shared" si="41"/>
        <v>4</v>
      </c>
      <c r="J1340" s="15">
        <v>3</v>
      </c>
      <c r="K1340" s="2">
        <v>1102</v>
      </c>
      <c r="L1340">
        <f>SUMIFS('Wins by Year'!E:E,'Wins by Year'!A:A,Recruits!A1340,'Wins by Year'!C:C,Recruits!D1340)</f>
        <v>4</v>
      </c>
      <c r="M1340" s="13">
        <f t="shared" si="42"/>
        <v>3</v>
      </c>
    </row>
    <row r="1341" spans="1:13" ht="16.5" thickTop="1" thickBot="1">
      <c r="A1341">
        <v>2003</v>
      </c>
      <c r="B1341" s="2">
        <v>53</v>
      </c>
      <c r="C1341" s="3"/>
      <c r="D1341" s="4" t="s">
        <v>69</v>
      </c>
      <c r="E1341" s="2">
        <v>21</v>
      </c>
      <c r="F1341" s="2">
        <v>0</v>
      </c>
      <c r="G1341" s="2">
        <v>2</v>
      </c>
      <c r="H1341" s="2">
        <v>10</v>
      </c>
      <c r="I1341" s="2">
        <f t="shared" si="41"/>
        <v>9</v>
      </c>
      <c r="J1341" s="15">
        <v>2.67</v>
      </c>
      <c r="K1341" s="2">
        <v>1096</v>
      </c>
      <c r="L1341">
        <f>SUMIFS('Wins by Year'!E:E,'Wins by Year'!A:A,Recruits!A1341,'Wins by Year'!C:C,Recruits!D1341)</f>
        <v>7</v>
      </c>
      <c r="M1341" s="13">
        <f t="shared" si="42"/>
        <v>2.67</v>
      </c>
    </row>
    <row r="1342" spans="1:13" ht="16.5" thickTop="1" thickBot="1">
      <c r="A1342">
        <v>2003</v>
      </c>
      <c r="B1342" s="2">
        <v>54</v>
      </c>
      <c r="C1342" s="3"/>
      <c r="D1342" s="4" t="s">
        <v>40</v>
      </c>
      <c r="E1342" s="2">
        <v>22</v>
      </c>
      <c r="F1342" s="2">
        <v>0</v>
      </c>
      <c r="G1342" s="2">
        <v>0</v>
      </c>
      <c r="H1342" s="2">
        <v>11</v>
      </c>
      <c r="I1342" s="2">
        <f t="shared" si="41"/>
        <v>11</v>
      </c>
      <c r="J1342" s="15">
        <v>2.41</v>
      </c>
      <c r="K1342" s="2">
        <v>1075</v>
      </c>
      <c r="L1342">
        <f>SUMIFS('Wins by Year'!E:E,'Wins by Year'!A:A,Recruits!A1342,'Wins by Year'!C:C,Recruits!D1342)</f>
        <v>8</v>
      </c>
      <c r="M1342" s="13">
        <f t="shared" si="42"/>
        <v>2.41</v>
      </c>
    </row>
    <row r="1343" spans="1:13" ht="16.5" thickTop="1" thickBot="1">
      <c r="A1343">
        <v>2003</v>
      </c>
      <c r="B1343" s="2">
        <v>55</v>
      </c>
      <c r="C1343" s="3"/>
      <c r="D1343" s="4" t="s">
        <v>55</v>
      </c>
      <c r="E1343" s="2">
        <v>28</v>
      </c>
      <c r="F1343" s="2">
        <v>0</v>
      </c>
      <c r="G1343" s="2">
        <v>0</v>
      </c>
      <c r="H1343" s="2">
        <v>9</v>
      </c>
      <c r="I1343" s="2">
        <f t="shared" si="41"/>
        <v>19</v>
      </c>
      <c r="J1343" s="15">
        <v>2.3199999999999998</v>
      </c>
      <c r="K1343" s="2">
        <v>1055</v>
      </c>
      <c r="L1343">
        <f>SUMIFS('Wins by Year'!E:E,'Wins by Year'!A:A,Recruits!A1343,'Wins by Year'!C:C,Recruits!D1343)</f>
        <v>3</v>
      </c>
      <c r="M1343" s="13">
        <f t="shared" si="42"/>
        <v>2.3199999999999998</v>
      </c>
    </row>
    <row r="1344" spans="1:13" ht="16.5" thickTop="1" thickBot="1">
      <c r="A1344">
        <v>2003</v>
      </c>
      <c r="B1344" s="2">
        <v>56</v>
      </c>
      <c r="C1344" s="3"/>
      <c r="D1344" s="4" t="s">
        <v>59</v>
      </c>
      <c r="E1344" s="2">
        <v>23</v>
      </c>
      <c r="F1344" s="2">
        <v>0</v>
      </c>
      <c r="G1344" s="2">
        <v>1</v>
      </c>
      <c r="H1344" s="2">
        <v>9</v>
      </c>
      <c r="I1344" s="2">
        <f t="shared" si="41"/>
        <v>13</v>
      </c>
      <c r="J1344" s="15">
        <v>2.48</v>
      </c>
      <c r="K1344" s="2">
        <v>1045</v>
      </c>
      <c r="L1344">
        <f>SUMIFS('Wins by Year'!E:E,'Wins by Year'!A:A,Recruits!A1344,'Wins by Year'!C:C,Recruits!D1344)</f>
        <v>6</v>
      </c>
      <c r="M1344" s="13">
        <f t="shared" si="42"/>
        <v>2.48</v>
      </c>
    </row>
    <row r="1345" spans="1:13" ht="16.5" thickTop="1" thickBot="1">
      <c r="A1345">
        <v>2003</v>
      </c>
      <c r="B1345" s="2">
        <v>57</v>
      </c>
      <c r="C1345" s="3"/>
      <c r="D1345" s="4" t="s">
        <v>71</v>
      </c>
      <c r="E1345" s="2">
        <v>26</v>
      </c>
      <c r="F1345" s="2">
        <v>0</v>
      </c>
      <c r="G1345" s="2">
        <v>1</v>
      </c>
      <c r="H1345" s="2">
        <v>5</v>
      </c>
      <c r="I1345" s="2">
        <f t="shared" si="41"/>
        <v>20</v>
      </c>
      <c r="J1345" s="15">
        <v>2.27</v>
      </c>
      <c r="K1345" s="2">
        <v>1043</v>
      </c>
      <c r="L1345">
        <f>SUMIFS('Wins by Year'!E:E,'Wins by Year'!A:A,Recruits!A1345,'Wins by Year'!C:C,Recruits!D1345)</f>
        <v>6</v>
      </c>
      <c r="M1345" s="13">
        <f t="shared" si="42"/>
        <v>2.27</v>
      </c>
    </row>
    <row r="1346" spans="1:13" ht="16.5" thickTop="1" thickBot="1">
      <c r="A1346">
        <v>2003</v>
      </c>
      <c r="B1346" s="2">
        <v>58</v>
      </c>
      <c r="C1346" s="3"/>
      <c r="D1346" s="4" t="s">
        <v>60</v>
      </c>
      <c r="E1346" s="2">
        <v>29</v>
      </c>
      <c r="F1346" s="2">
        <v>0</v>
      </c>
      <c r="G1346" s="2">
        <v>1</v>
      </c>
      <c r="H1346" s="2">
        <v>4</v>
      </c>
      <c r="I1346" s="2">
        <f t="shared" si="41"/>
        <v>24</v>
      </c>
      <c r="J1346" s="15">
        <v>2.21</v>
      </c>
      <c r="K1346" s="2">
        <v>1026</v>
      </c>
      <c r="L1346">
        <f>SUMIFS('Wins by Year'!E:E,'Wins by Year'!A:A,Recruits!A1346,'Wins by Year'!C:C,Recruits!D1346)</f>
        <v>1</v>
      </c>
      <c r="M1346" s="13">
        <f t="shared" si="42"/>
        <v>2.21</v>
      </c>
    </row>
    <row r="1347" spans="1:13" ht="25.5" thickTop="1" thickBot="1">
      <c r="A1347">
        <v>2003</v>
      </c>
      <c r="B1347" s="2">
        <v>59</v>
      </c>
      <c r="C1347" s="3"/>
      <c r="D1347" s="2" t="s">
        <v>114</v>
      </c>
      <c r="E1347" s="2">
        <v>30</v>
      </c>
      <c r="F1347" s="2">
        <v>0</v>
      </c>
      <c r="G1347" s="2">
        <v>0</v>
      </c>
      <c r="H1347" s="2">
        <v>4</v>
      </c>
      <c r="I1347" s="2">
        <f t="shared" ref="I1347:I1410" si="43">E1347-F1347-G1347-H1347</f>
        <v>26</v>
      </c>
      <c r="J1347" s="15">
        <v>2.13</v>
      </c>
      <c r="K1347" s="2">
        <v>1015</v>
      </c>
      <c r="L1347">
        <f>SUMIFS('Wins by Year'!E:E,'Wins by Year'!A:A,Recruits!A1347,'Wins by Year'!C:C,Recruits!D1347)</f>
        <v>4</v>
      </c>
      <c r="M1347" s="13">
        <f t="shared" si="42"/>
        <v>2.13</v>
      </c>
    </row>
    <row r="1348" spans="1:13" ht="16.5" thickTop="1" thickBot="1">
      <c r="A1348">
        <v>2003</v>
      </c>
      <c r="B1348" s="2">
        <v>60</v>
      </c>
      <c r="C1348" s="3"/>
      <c r="D1348" s="4" t="s">
        <v>62</v>
      </c>
      <c r="E1348" s="2">
        <v>23</v>
      </c>
      <c r="F1348" s="2">
        <v>0</v>
      </c>
      <c r="G1348" s="2">
        <v>0</v>
      </c>
      <c r="H1348" s="2">
        <v>12</v>
      </c>
      <c r="I1348" s="2">
        <f t="shared" si="43"/>
        <v>11</v>
      </c>
      <c r="J1348" s="15">
        <v>2.52</v>
      </c>
      <c r="K1348" s="2">
        <v>1010</v>
      </c>
      <c r="L1348">
        <f>SUMIFS('Wins by Year'!E:E,'Wins by Year'!A:A,Recruits!A1348,'Wins by Year'!C:C,Recruits!D1348)</f>
        <v>5</v>
      </c>
      <c r="M1348" s="13">
        <f t="shared" si="42"/>
        <v>2.52</v>
      </c>
    </row>
    <row r="1349" spans="1:13" ht="46.5" thickTop="1" thickBot="1">
      <c r="A1349">
        <v>2003</v>
      </c>
      <c r="B1349" s="2">
        <v>61</v>
      </c>
      <c r="C1349" s="3"/>
      <c r="D1349" s="4" t="s">
        <v>86</v>
      </c>
      <c r="E1349" s="2">
        <v>29</v>
      </c>
      <c r="F1349" s="2">
        <v>0</v>
      </c>
      <c r="G1349" s="2">
        <v>0</v>
      </c>
      <c r="H1349" s="2">
        <v>4</v>
      </c>
      <c r="I1349" s="2">
        <f t="shared" si="43"/>
        <v>25</v>
      </c>
      <c r="J1349" s="15">
        <v>2.14</v>
      </c>
      <c r="K1349" s="2">
        <v>1005</v>
      </c>
      <c r="L1349">
        <f>SUMIFS('Wins by Year'!E:E,'Wins by Year'!A:A,Recruits!A1349,'Wins by Year'!C:C,Recruits!D1349)</f>
        <v>4</v>
      </c>
      <c r="M1349" s="13">
        <f t="shared" si="42"/>
        <v>2.14</v>
      </c>
    </row>
    <row r="1350" spans="1:13" ht="16.5" thickTop="1" thickBot="1">
      <c r="A1350">
        <v>2003</v>
      </c>
      <c r="B1350" s="2">
        <v>62</v>
      </c>
      <c r="C1350" s="3"/>
      <c r="D1350" s="4" t="s">
        <v>58</v>
      </c>
      <c r="E1350" s="2">
        <v>25</v>
      </c>
      <c r="F1350" s="2">
        <v>0</v>
      </c>
      <c r="G1350" s="2">
        <v>0</v>
      </c>
      <c r="H1350" s="2">
        <v>7</v>
      </c>
      <c r="I1350" s="2">
        <f t="shared" si="43"/>
        <v>18</v>
      </c>
      <c r="J1350" s="15">
        <v>2.2799999999999998</v>
      </c>
      <c r="K1350" s="2">
        <v>990</v>
      </c>
      <c r="L1350">
        <f>SUMIFS('Wins by Year'!E:E,'Wins by Year'!A:A,Recruits!A1350,'Wins by Year'!C:C,Recruits!D1350)</f>
        <v>2</v>
      </c>
      <c r="M1350" s="13">
        <f t="shared" si="42"/>
        <v>2.2799999999999998</v>
      </c>
    </row>
    <row r="1351" spans="1:13" ht="16.5" thickTop="1" thickBot="1">
      <c r="A1351">
        <v>2003</v>
      </c>
      <c r="B1351" s="2">
        <v>63</v>
      </c>
      <c r="C1351" s="3"/>
      <c r="D1351" s="4" t="s">
        <v>76</v>
      </c>
      <c r="E1351" s="2">
        <v>17</v>
      </c>
      <c r="F1351" s="2">
        <v>0</v>
      </c>
      <c r="G1351" s="2">
        <v>4</v>
      </c>
      <c r="H1351" s="2">
        <v>8</v>
      </c>
      <c r="I1351" s="2">
        <f t="shared" si="43"/>
        <v>5</v>
      </c>
      <c r="J1351" s="15">
        <v>2.94</v>
      </c>
      <c r="K1351" s="2">
        <v>989</v>
      </c>
      <c r="L1351">
        <f>SUMIFS('Wins by Year'!E:E,'Wins by Year'!A:A,Recruits!A1351,'Wins by Year'!C:C,Recruits!D1351)</f>
        <v>11</v>
      </c>
      <c r="M1351" s="13">
        <f t="shared" si="42"/>
        <v>2.94</v>
      </c>
    </row>
    <row r="1352" spans="1:13" ht="16.5" thickTop="1" thickBot="1">
      <c r="A1352">
        <v>2003</v>
      </c>
      <c r="B1352" s="2">
        <v>64</v>
      </c>
      <c r="C1352" s="3"/>
      <c r="D1352" s="4" t="s">
        <v>73</v>
      </c>
      <c r="E1352" s="2">
        <v>28</v>
      </c>
      <c r="F1352" s="2">
        <v>0</v>
      </c>
      <c r="G1352" s="2">
        <v>0</v>
      </c>
      <c r="H1352" s="2">
        <v>5</v>
      </c>
      <c r="I1352" s="2">
        <f t="shared" si="43"/>
        <v>23</v>
      </c>
      <c r="J1352" s="15">
        <v>2.1800000000000002</v>
      </c>
      <c r="K1352" s="2">
        <v>985</v>
      </c>
      <c r="L1352">
        <f>SUMIFS('Wins by Year'!E:E,'Wins by Year'!A:A,Recruits!A1352,'Wins by Year'!C:C,Recruits!D1352)</f>
        <v>7</v>
      </c>
      <c r="M1352" s="13">
        <f t="shared" si="42"/>
        <v>2.1800000000000002</v>
      </c>
    </row>
    <row r="1353" spans="1:13" ht="31.5" thickTop="1" thickBot="1">
      <c r="A1353">
        <v>2003</v>
      </c>
      <c r="B1353" s="2">
        <v>65</v>
      </c>
      <c r="C1353" s="3"/>
      <c r="D1353" s="4" t="s">
        <v>75</v>
      </c>
      <c r="E1353" s="2">
        <v>23</v>
      </c>
      <c r="F1353" s="2">
        <v>0</v>
      </c>
      <c r="G1353" s="2">
        <v>0</v>
      </c>
      <c r="H1353" s="2">
        <v>10</v>
      </c>
      <c r="I1353" s="2">
        <f t="shared" si="43"/>
        <v>13</v>
      </c>
      <c r="J1353" s="15">
        <v>2.4300000000000002</v>
      </c>
      <c r="K1353" s="2">
        <v>980</v>
      </c>
      <c r="L1353">
        <f>SUMIFS('Wins by Year'!E:E,'Wins by Year'!A:A,Recruits!A1353,'Wins by Year'!C:C,Recruits!D1353)</f>
        <v>0</v>
      </c>
      <c r="M1353" s="13">
        <f t="shared" ref="M1353:M1387" si="44">(SUMIFS(J:J,A:A,A1353,D:D,D1353)+SUMIFS(J:J,A:A,(A1353-1),D:D,D1353)+SUMIFS(J:J,A:A,(A1353-2),D:D,D1353))/1</f>
        <v>2.4300000000000002</v>
      </c>
    </row>
    <row r="1354" spans="1:13" ht="16.5" thickTop="1" thickBot="1">
      <c r="A1354">
        <v>2003</v>
      </c>
      <c r="B1354" s="2">
        <v>66</v>
      </c>
      <c r="C1354" s="3"/>
      <c r="D1354" s="4" t="s">
        <v>29</v>
      </c>
      <c r="E1354" s="2">
        <v>22</v>
      </c>
      <c r="F1354" s="2">
        <v>0</v>
      </c>
      <c r="G1354" s="2">
        <v>1</v>
      </c>
      <c r="H1354" s="2">
        <v>9</v>
      </c>
      <c r="I1354" s="2">
        <f t="shared" si="43"/>
        <v>12</v>
      </c>
      <c r="J1354" s="15">
        <v>2.5</v>
      </c>
      <c r="K1354" s="2">
        <v>965</v>
      </c>
      <c r="L1354">
        <f>SUMIFS('Wins by Year'!E:E,'Wins by Year'!A:A,Recruits!A1354,'Wins by Year'!C:C,Recruits!D1354)</f>
        <v>4</v>
      </c>
      <c r="M1354" s="13">
        <f t="shared" si="44"/>
        <v>2.5</v>
      </c>
    </row>
    <row r="1355" spans="1:13" ht="16.5" thickTop="1" thickBot="1">
      <c r="A1355">
        <v>2003</v>
      </c>
      <c r="B1355" s="2">
        <v>67</v>
      </c>
      <c r="C1355" s="3"/>
      <c r="D1355" s="4" t="s">
        <v>129</v>
      </c>
      <c r="E1355" s="2">
        <v>30</v>
      </c>
      <c r="F1355" s="2">
        <v>0</v>
      </c>
      <c r="G1355" s="2">
        <v>0</v>
      </c>
      <c r="H1355" s="2">
        <v>2</v>
      </c>
      <c r="I1355" s="2">
        <f t="shared" si="43"/>
        <v>28</v>
      </c>
      <c r="J1355" s="15">
        <v>2.0699999999999998</v>
      </c>
      <c r="K1355" s="2">
        <v>940</v>
      </c>
      <c r="L1355">
        <f>SUMIFS('Wins by Year'!E:E,'Wins by Year'!A:A,Recruits!A1355,'Wins by Year'!C:C,Recruits!D1355)</f>
        <v>5</v>
      </c>
      <c r="M1355" s="13">
        <f t="shared" si="44"/>
        <v>2.0699999999999998</v>
      </c>
    </row>
    <row r="1356" spans="1:13" ht="31.5" thickTop="1" thickBot="1">
      <c r="A1356">
        <v>2003</v>
      </c>
      <c r="B1356" s="2">
        <v>68</v>
      </c>
      <c r="C1356" s="3"/>
      <c r="D1356" s="4" t="s">
        <v>88</v>
      </c>
      <c r="E1356" s="2">
        <v>29</v>
      </c>
      <c r="F1356" s="2">
        <v>0</v>
      </c>
      <c r="G1356" s="2">
        <v>1</v>
      </c>
      <c r="H1356" s="2">
        <v>0</v>
      </c>
      <c r="I1356" s="2">
        <f t="shared" si="43"/>
        <v>28</v>
      </c>
      <c r="J1356" s="15">
        <v>2.0699999999999998</v>
      </c>
      <c r="K1356" s="2">
        <v>930</v>
      </c>
      <c r="L1356">
        <f>SUMIFS('Wins by Year'!E:E,'Wins by Year'!A:A,Recruits!A1356,'Wins by Year'!C:C,Recruits!D1356)</f>
        <v>5</v>
      </c>
      <c r="M1356" s="13">
        <f t="shared" si="44"/>
        <v>2.0699999999999998</v>
      </c>
    </row>
    <row r="1357" spans="1:13" ht="31.5" thickTop="1" thickBot="1">
      <c r="A1357">
        <v>2003</v>
      </c>
      <c r="B1357" s="2">
        <v>69</v>
      </c>
      <c r="C1357" s="3"/>
      <c r="D1357" s="4" t="s">
        <v>18</v>
      </c>
      <c r="E1357" s="2">
        <v>21</v>
      </c>
      <c r="F1357" s="2">
        <v>0</v>
      </c>
      <c r="G1357" s="2">
        <v>1</v>
      </c>
      <c r="H1357" s="2">
        <v>11</v>
      </c>
      <c r="I1357" s="2">
        <f t="shared" si="43"/>
        <v>9</v>
      </c>
      <c r="J1357" s="15">
        <v>2.52</v>
      </c>
      <c r="K1357" s="2">
        <v>925</v>
      </c>
      <c r="L1357">
        <f>SUMIFS('Wins by Year'!E:E,'Wins by Year'!A:A,Recruits!A1357,'Wins by Year'!C:C,Recruits!D1357)</f>
        <v>8</v>
      </c>
      <c r="M1357" s="13">
        <f t="shared" si="44"/>
        <v>2.52</v>
      </c>
    </row>
    <row r="1358" spans="1:13" ht="16.5" thickTop="1" thickBot="1">
      <c r="A1358">
        <v>2003</v>
      </c>
      <c r="B1358" s="2">
        <v>70</v>
      </c>
      <c r="C1358" s="3"/>
      <c r="D1358" s="4" t="s">
        <v>6</v>
      </c>
      <c r="E1358" s="2">
        <v>17</v>
      </c>
      <c r="F1358" s="2">
        <v>0</v>
      </c>
      <c r="G1358" s="2">
        <v>2</v>
      </c>
      <c r="H1358" s="2">
        <v>10</v>
      </c>
      <c r="I1358" s="2">
        <f t="shared" si="43"/>
        <v>5</v>
      </c>
      <c r="J1358" s="15">
        <v>2.82</v>
      </c>
      <c r="K1358" s="2">
        <v>923</v>
      </c>
      <c r="L1358">
        <f>SUMIFS('Wins by Year'!E:E,'Wins by Year'!A:A,Recruits!A1358,'Wins by Year'!C:C,Recruits!D1358)</f>
        <v>9</v>
      </c>
      <c r="M1358" s="13">
        <f t="shared" si="44"/>
        <v>2.82</v>
      </c>
    </row>
    <row r="1359" spans="1:13" ht="16.5" thickTop="1" thickBot="1">
      <c r="A1359">
        <v>2003</v>
      </c>
      <c r="B1359" s="2">
        <v>71</v>
      </c>
      <c r="C1359" s="3"/>
      <c r="D1359" s="4" t="s">
        <v>41</v>
      </c>
      <c r="E1359" s="2">
        <v>24</v>
      </c>
      <c r="F1359" s="2">
        <v>0</v>
      </c>
      <c r="G1359" s="2">
        <v>0</v>
      </c>
      <c r="H1359" s="2">
        <v>7</v>
      </c>
      <c r="I1359" s="2">
        <f t="shared" si="43"/>
        <v>17</v>
      </c>
      <c r="J1359" s="15">
        <v>2.29</v>
      </c>
      <c r="K1359" s="2">
        <v>920</v>
      </c>
      <c r="L1359">
        <f>SUMIFS('Wins by Year'!E:E,'Wins by Year'!A:A,Recruits!A1359,'Wins by Year'!C:C,Recruits!D1359)</f>
        <v>7</v>
      </c>
      <c r="M1359" s="13">
        <f t="shared" si="44"/>
        <v>2.29</v>
      </c>
    </row>
    <row r="1360" spans="1:13" ht="31.5" thickTop="1" thickBot="1">
      <c r="A1360">
        <v>2003</v>
      </c>
      <c r="B1360" s="2">
        <v>72</v>
      </c>
      <c r="C1360" s="3"/>
      <c r="D1360" s="4" t="s">
        <v>49</v>
      </c>
      <c r="E1360" s="2">
        <v>22</v>
      </c>
      <c r="F1360" s="2">
        <v>0</v>
      </c>
      <c r="G1360" s="2">
        <v>0</v>
      </c>
      <c r="H1360" s="2">
        <v>8</v>
      </c>
      <c r="I1360" s="2">
        <f t="shared" si="43"/>
        <v>14</v>
      </c>
      <c r="J1360" s="15">
        <v>2.36</v>
      </c>
      <c r="K1360" s="2">
        <v>910</v>
      </c>
      <c r="L1360">
        <f>SUMIFS('Wins by Year'!E:E,'Wins by Year'!A:A,Recruits!A1360,'Wins by Year'!C:C,Recruits!D1360)</f>
        <v>6</v>
      </c>
      <c r="M1360" s="13">
        <f t="shared" si="44"/>
        <v>2.36</v>
      </c>
    </row>
    <row r="1361" spans="1:13" ht="16.5" thickTop="1" thickBot="1">
      <c r="A1361">
        <v>2003</v>
      </c>
      <c r="B1361" s="2">
        <v>72</v>
      </c>
      <c r="C1361" s="3"/>
      <c r="D1361" s="4" t="s">
        <v>20</v>
      </c>
      <c r="E1361" s="2">
        <v>21</v>
      </c>
      <c r="F1361" s="2">
        <v>0</v>
      </c>
      <c r="G1361" s="2">
        <v>1</v>
      </c>
      <c r="H1361" s="2">
        <v>6</v>
      </c>
      <c r="I1361" s="2">
        <f t="shared" si="43"/>
        <v>14</v>
      </c>
      <c r="J1361" s="15">
        <v>2.38</v>
      </c>
      <c r="K1361" s="2">
        <v>910</v>
      </c>
      <c r="L1361">
        <f>SUMIFS('Wins by Year'!E:E,'Wins by Year'!A:A,Recruits!A1361,'Wins by Year'!C:C,Recruits!D1361)</f>
        <v>11</v>
      </c>
      <c r="M1361" s="13">
        <f t="shared" si="44"/>
        <v>2.38</v>
      </c>
    </row>
    <row r="1362" spans="1:13" ht="31.5" thickTop="1" thickBot="1">
      <c r="A1362">
        <v>2003</v>
      </c>
      <c r="B1362" s="2">
        <v>74</v>
      </c>
      <c r="C1362" s="3"/>
      <c r="D1362" s="4" t="s">
        <v>50</v>
      </c>
      <c r="E1362" s="2">
        <v>13</v>
      </c>
      <c r="F1362" s="2">
        <v>1</v>
      </c>
      <c r="G1362" s="2">
        <v>1</v>
      </c>
      <c r="H1362" s="2">
        <v>4</v>
      </c>
      <c r="I1362" s="2">
        <f t="shared" si="43"/>
        <v>7</v>
      </c>
      <c r="J1362" s="15">
        <v>2.69</v>
      </c>
      <c r="K1362" s="2">
        <v>900</v>
      </c>
      <c r="L1362">
        <f>SUMIFS('Wins by Year'!E:E,'Wins by Year'!A:A,Recruits!A1362,'Wins by Year'!C:C,Recruits!D1362)</f>
        <v>4</v>
      </c>
      <c r="M1362" s="13">
        <f t="shared" si="44"/>
        <v>2.69</v>
      </c>
    </row>
    <row r="1363" spans="1:13" ht="31.5" thickTop="1" thickBot="1">
      <c r="A1363">
        <v>2003</v>
      </c>
      <c r="B1363" s="2">
        <v>74</v>
      </c>
      <c r="C1363" s="3"/>
      <c r="D1363" s="4" t="s">
        <v>63</v>
      </c>
      <c r="E1363" s="2">
        <v>22</v>
      </c>
      <c r="F1363" s="2">
        <v>0</v>
      </c>
      <c r="G1363" s="2">
        <v>0</v>
      </c>
      <c r="H1363" s="2">
        <v>8</v>
      </c>
      <c r="I1363" s="2">
        <f t="shared" si="43"/>
        <v>14</v>
      </c>
      <c r="J1363" s="15">
        <v>2.36</v>
      </c>
      <c r="K1363" s="2">
        <v>900</v>
      </c>
      <c r="L1363">
        <f>SUMIFS('Wins by Year'!E:E,'Wins by Year'!A:A,Recruits!A1363,'Wins by Year'!C:C,Recruits!D1363)</f>
        <v>7</v>
      </c>
      <c r="M1363" s="13">
        <f t="shared" si="44"/>
        <v>2.36</v>
      </c>
    </row>
    <row r="1364" spans="1:13" ht="16.5" thickTop="1" thickBot="1">
      <c r="A1364">
        <v>2003</v>
      </c>
      <c r="B1364" s="2">
        <v>76</v>
      </c>
      <c r="C1364" s="3"/>
      <c r="D1364" s="4" t="s">
        <v>64</v>
      </c>
      <c r="E1364" s="2">
        <v>22</v>
      </c>
      <c r="F1364" s="2">
        <v>0</v>
      </c>
      <c r="G1364" s="2">
        <v>1</v>
      </c>
      <c r="H1364" s="2">
        <v>5</v>
      </c>
      <c r="I1364" s="2">
        <f t="shared" si="43"/>
        <v>16</v>
      </c>
      <c r="J1364" s="15">
        <v>2.3199999999999998</v>
      </c>
      <c r="K1364" s="2">
        <v>895</v>
      </c>
      <c r="L1364">
        <f>SUMIFS('Wins by Year'!E:E,'Wins by Year'!A:A,Recruits!A1364,'Wins by Year'!C:C,Recruits!D1364)</f>
        <v>9</v>
      </c>
      <c r="M1364" s="13">
        <f t="shared" si="44"/>
        <v>2.3199999999999998</v>
      </c>
    </row>
    <row r="1365" spans="1:13" ht="25.5" thickTop="1" thickBot="1">
      <c r="A1365">
        <v>2003</v>
      </c>
      <c r="B1365" s="2">
        <v>77</v>
      </c>
      <c r="C1365" s="3"/>
      <c r="D1365" s="2" t="s">
        <v>134</v>
      </c>
      <c r="E1365" s="2">
        <v>21</v>
      </c>
      <c r="F1365" s="2">
        <v>0</v>
      </c>
      <c r="G1365" s="2">
        <v>0</v>
      </c>
      <c r="H1365" s="2">
        <v>0</v>
      </c>
      <c r="I1365" s="2">
        <f t="shared" si="43"/>
        <v>21</v>
      </c>
      <c r="J1365" s="15">
        <v>2</v>
      </c>
      <c r="K1365" s="2">
        <v>880</v>
      </c>
      <c r="L1365">
        <f>SUMIFS('Wins by Year'!E:E,'Wins by Year'!A:A,Recruits!A1365,'Wins by Year'!C:C,Recruits!D1365)</f>
        <v>3</v>
      </c>
      <c r="M1365" s="13">
        <f t="shared" si="44"/>
        <v>2</v>
      </c>
    </row>
    <row r="1366" spans="1:13" ht="16.5" thickTop="1" thickBot="1">
      <c r="A1366">
        <v>2003</v>
      </c>
      <c r="B1366" s="2">
        <v>77</v>
      </c>
      <c r="C1366" s="3"/>
      <c r="D1366" s="4" t="s">
        <v>131</v>
      </c>
      <c r="E1366" s="2">
        <v>29</v>
      </c>
      <c r="F1366" s="2">
        <v>0</v>
      </c>
      <c r="G1366" s="2">
        <v>0</v>
      </c>
      <c r="H1366" s="2">
        <v>0</v>
      </c>
      <c r="I1366" s="2">
        <f t="shared" si="43"/>
        <v>29</v>
      </c>
      <c r="J1366" s="15">
        <v>2</v>
      </c>
      <c r="K1366" s="2">
        <v>880</v>
      </c>
      <c r="L1366">
        <f>SUMIFS('Wins by Year'!E:E,'Wins by Year'!A:A,Recruits!A1366,'Wins by Year'!C:C,Recruits!D1366)</f>
        <v>5</v>
      </c>
      <c r="M1366" s="13">
        <f t="shared" si="44"/>
        <v>2</v>
      </c>
    </row>
    <row r="1367" spans="1:13" ht="16.5" thickTop="1" thickBot="1">
      <c r="A1367">
        <v>2003</v>
      </c>
      <c r="B1367" s="2">
        <v>77</v>
      </c>
      <c r="C1367" s="3"/>
      <c r="D1367" s="2" t="s">
        <v>111</v>
      </c>
      <c r="E1367" s="2">
        <v>29</v>
      </c>
      <c r="F1367" s="2">
        <v>0</v>
      </c>
      <c r="G1367" s="2">
        <v>0</v>
      </c>
      <c r="H1367" s="2">
        <v>2</v>
      </c>
      <c r="I1367" s="2">
        <f t="shared" si="43"/>
        <v>27</v>
      </c>
      <c r="J1367" s="15">
        <v>2.0699999999999998</v>
      </c>
      <c r="K1367" s="2">
        <v>880</v>
      </c>
      <c r="L1367">
        <f>SUMIFS('Wins by Year'!E:E,'Wins by Year'!A:A,Recruits!A1367,'Wins by Year'!C:C,Recruits!D1367)</f>
        <v>3</v>
      </c>
      <c r="M1367" s="13">
        <f t="shared" si="44"/>
        <v>2.0699999999999998</v>
      </c>
    </row>
    <row r="1368" spans="1:13" ht="16.5" thickTop="1" thickBot="1">
      <c r="A1368">
        <v>2003</v>
      </c>
      <c r="B1368" s="2">
        <v>80</v>
      </c>
      <c r="C1368" s="3"/>
      <c r="D1368" s="4" t="s">
        <v>122</v>
      </c>
      <c r="E1368" s="2">
        <v>25</v>
      </c>
      <c r="F1368" s="2">
        <v>0</v>
      </c>
      <c r="G1368" s="2">
        <v>1</v>
      </c>
      <c r="H1368" s="2">
        <v>1</v>
      </c>
      <c r="I1368" s="2">
        <f t="shared" si="43"/>
        <v>23</v>
      </c>
      <c r="J1368" s="15">
        <v>2.12</v>
      </c>
      <c r="K1368" s="2">
        <v>855</v>
      </c>
      <c r="L1368">
        <f>SUMIFS('Wins by Year'!E:E,'Wins by Year'!A:A,Recruits!A1368,'Wins by Year'!C:C,Recruits!D1368)</f>
        <v>6</v>
      </c>
      <c r="M1368" s="13">
        <f t="shared" si="44"/>
        <v>2.12</v>
      </c>
    </row>
    <row r="1369" spans="1:13" ht="16.5" thickTop="1" thickBot="1">
      <c r="A1369">
        <v>2003</v>
      </c>
      <c r="B1369" s="2">
        <v>81</v>
      </c>
      <c r="C1369" s="3"/>
      <c r="D1369" s="4" t="s">
        <v>56</v>
      </c>
      <c r="E1369" s="2">
        <v>22</v>
      </c>
      <c r="F1369" s="2">
        <v>0</v>
      </c>
      <c r="G1369" s="2">
        <v>0</v>
      </c>
      <c r="H1369" s="2">
        <v>6</v>
      </c>
      <c r="I1369" s="2">
        <f t="shared" si="43"/>
        <v>16</v>
      </c>
      <c r="J1369" s="15">
        <v>2.23</v>
      </c>
      <c r="K1369" s="2">
        <v>850</v>
      </c>
      <c r="L1369">
        <f>SUMIFS('Wins by Year'!E:E,'Wins by Year'!A:A,Recruits!A1369,'Wins by Year'!C:C,Recruits!D1369)</f>
        <v>3</v>
      </c>
      <c r="M1369" s="13">
        <f t="shared" si="44"/>
        <v>2.23</v>
      </c>
    </row>
    <row r="1370" spans="1:13" ht="16.5" thickTop="1" thickBot="1">
      <c r="A1370">
        <v>2003</v>
      </c>
      <c r="B1370" s="2">
        <v>82</v>
      </c>
      <c r="C1370" s="3"/>
      <c r="D1370" s="4" t="s">
        <v>123</v>
      </c>
      <c r="E1370" s="2">
        <v>25</v>
      </c>
      <c r="F1370" s="2">
        <v>0</v>
      </c>
      <c r="G1370" s="2">
        <v>0</v>
      </c>
      <c r="H1370" s="2">
        <v>3</v>
      </c>
      <c r="I1370" s="2">
        <f t="shared" si="43"/>
        <v>22</v>
      </c>
      <c r="J1370" s="15">
        <v>2.08</v>
      </c>
      <c r="K1370" s="2">
        <v>835</v>
      </c>
      <c r="L1370">
        <f>SUMIFS('Wins by Year'!E:E,'Wins by Year'!A:A,Recruits!A1370,'Wins by Year'!C:C,Recruits!D1370)</f>
        <v>8</v>
      </c>
      <c r="M1370" s="13">
        <f t="shared" si="44"/>
        <v>2.08</v>
      </c>
    </row>
    <row r="1371" spans="1:13" ht="16.5" thickTop="1" thickBot="1">
      <c r="A1371">
        <v>2003</v>
      </c>
      <c r="B1371" s="2">
        <v>83</v>
      </c>
      <c r="C1371" s="3"/>
      <c r="D1371" s="4" t="s">
        <v>54</v>
      </c>
      <c r="E1371" s="2">
        <v>22</v>
      </c>
      <c r="F1371" s="2">
        <v>0</v>
      </c>
      <c r="G1371" s="2">
        <v>1</v>
      </c>
      <c r="H1371" s="2">
        <v>3</v>
      </c>
      <c r="I1371" s="2">
        <f t="shared" si="43"/>
        <v>18</v>
      </c>
      <c r="J1371" s="15">
        <v>2.23</v>
      </c>
      <c r="K1371" s="2">
        <v>820</v>
      </c>
      <c r="L1371">
        <f>SUMIFS('Wins by Year'!E:E,'Wins by Year'!A:A,Recruits!A1371,'Wins by Year'!C:C,Recruits!D1371)</f>
        <v>2</v>
      </c>
      <c r="M1371" s="13">
        <f t="shared" si="44"/>
        <v>2.23</v>
      </c>
    </row>
    <row r="1372" spans="1:13" ht="16.5" thickTop="1" thickBot="1">
      <c r="A1372">
        <v>2003</v>
      </c>
      <c r="B1372" s="2">
        <v>84</v>
      </c>
      <c r="C1372" s="3"/>
      <c r="D1372" s="2" t="s">
        <v>125</v>
      </c>
      <c r="E1372" s="2">
        <v>19</v>
      </c>
      <c r="F1372" s="2">
        <v>0</v>
      </c>
      <c r="G1372" s="2">
        <v>0</v>
      </c>
      <c r="H1372" s="2">
        <v>0</v>
      </c>
      <c r="I1372" s="2">
        <f t="shared" si="43"/>
        <v>19</v>
      </c>
      <c r="J1372" s="15">
        <v>2</v>
      </c>
      <c r="K1372" s="2">
        <v>810</v>
      </c>
      <c r="L1372">
        <f>SUMIFS('Wins by Year'!E:E,'Wins by Year'!A:A,Recruits!A1372,'Wins by Year'!C:C,Recruits!D1372)</f>
        <v>4</v>
      </c>
      <c r="M1372" s="13">
        <f t="shared" si="44"/>
        <v>2</v>
      </c>
    </row>
    <row r="1373" spans="1:13" ht="16.5" thickTop="1" thickBot="1">
      <c r="A1373">
        <v>2003</v>
      </c>
      <c r="B1373" s="2">
        <v>84</v>
      </c>
      <c r="C1373" s="3"/>
      <c r="D1373" s="2" t="s">
        <v>116</v>
      </c>
      <c r="E1373" s="2">
        <v>23</v>
      </c>
      <c r="F1373" s="2">
        <v>0</v>
      </c>
      <c r="G1373" s="2">
        <v>0</v>
      </c>
      <c r="H1373" s="2">
        <v>4</v>
      </c>
      <c r="I1373" s="2">
        <f t="shared" si="43"/>
        <v>19</v>
      </c>
      <c r="J1373" s="15">
        <v>2.17</v>
      </c>
      <c r="K1373" s="2">
        <v>810</v>
      </c>
      <c r="L1373">
        <f>SUMIFS('Wins by Year'!E:E,'Wins by Year'!A:A,Recruits!A1373,'Wins by Year'!C:C,Recruits!D1373)</f>
        <v>11</v>
      </c>
      <c r="M1373" s="13">
        <f t="shared" si="44"/>
        <v>2.17</v>
      </c>
    </row>
    <row r="1374" spans="1:13" ht="16.5" thickTop="1" thickBot="1">
      <c r="A1374">
        <v>2003</v>
      </c>
      <c r="B1374" s="2">
        <v>84</v>
      </c>
      <c r="C1374" s="3"/>
      <c r="D1374" s="4" t="s">
        <v>124</v>
      </c>
      <c r="E1374" s="2">
        <v>24</v>
      </c>
      <c r="F1374" s="2">
        <v>0</v>
      </c>
      <c r="G1374" s="2">
        <v>0</v>
      </c>
      <c r="H1374" s="2">
        <v>3</v>
      </c>
      <c r="I1374" s="2">
        <f t="shared" si="43"/>
        <v>21</v>
      </c>
      <c r="J1374" s="15">
        <v>2.13</v>
      </c>
      <c r="K1374" s="2">
        <v>810</v>
      </c>
      <c r="L1374">
        <f>SUMIFS('Wins by Year'!E:E,'Wins by Year'!A:A,Recruits!A1374,'Wins by Year'!C:C,Recruits!D1374)</f>
        <v>5</v>
      </c>
      <c r="M1374" s="13">
        <f t="shared" si="44"/>
        <v>2.13</v>
      </c>
    </row>
    <row r="1375" spans="1:13" ht="31.5" thickTop="1" thickBot="1">
      <c r="A1375">
        <v>2003</v>
      </c>
      <c r="B1375" s="2">
        <v>84</v>
      </c>
      <c r="C1375" s="3"/>
      <c r="D1375" s="4" t="s">
        <v>80</v>
      </c>
      <c r="E1375" s="2">
        <v>24</v>
      </c>
      <c r="F1375" s="2">
        <v>0</v>
      </c>
      <c r="G1375" s="2">
        <v>0</v>
      </c>
      <c r="H1375" s="2">
        <v>3</v>
      </c>
      <c r="I1375" s="2">
        <f t="shared" si="43"/>
        <v>21</v>
      </c>
      <c r="J1375" s="15">
        <v>2.13</v>
      </c>
      <c r="K1375" s="2">
        <v>810</v>
      </c>
      <c r="L1375">
        <f>SUMIFS('Wins by Year'!E:E,'Wins by Year'!A:A,Recruits!A1375,'Wins by Year'!C:C,Recruits!D1375)</f>
        <v>9</v>
      </c>
      <c r="M1375" s="13">
        <f t="shared" si="44"/>
        <v>2.13</v>
      </c>
    </row>
    <row r="1376" spans="1:13" ht="16.5" thickTop="1" thickBot="1">
      <c r="A1376">
        <v>2003</v>
      </c>
      <c r="B1376" s="2">
        <v>88</v>
      </c>
      <c r="C1376" s="3"/>
      <c r="D1376" s="4" t="s">
        <v>99</v>
      </c>
      <c r="E1376" s="2">
        <v>26</v>
      </c>
      <c r="F1376" s="2">
        <v>0</v>
      </c>
      <c r="G1376" s="2">
        <v>0</v>
      </c>
      <c r="H1376" s="2">
        <v>3</v>
      </c>
      <c r="I1376" s="2">
        <f t="shared" si="43"/>
        <v>23</v>
      </c>
      <c r="J1376" s="15">
        <v>2.12</v>
      </c>
      <c r="K1376" s="2">
        <v>805</v>
      </c>
      <c r="L1376">
        <f>SUMIFS('Wins by Year'!E:E,'Wins by Year'!A:A,Recruits!A1376,'Wins by Year'!C:C,Recruits!D1376)</f>
        <v>6</v>
      </c>
      <c r="M1376" s="13">
        <f t="shared" si="44"/>
        <v>2.12</v>
      </c>
    </row>
    <row r="1377" spans="1:13" ht="16.5" thickTop="1" thickBot="1">
      <c r="A1377">
        <v>2003</v>
      </c>
      <c r="B1377" s="2">
        <v>89</v>
      </c>
      <c r="C1377" s="3"/>
      <c r="D1377" s="2" t="s">
        <v>128</v>
      </c>
      <c r="E1377" s="2">
        <v>21</v>
      </c>
      <c r="F1377" s="2">
        <v>0</v>
      </c>
      <c r="G1377" s="2">
        <v>0</v>
      </c>
      <c r="H1377" s="2">
        <v>4</v>
      </c>
      <c r="I1377" s="2">
        <f t="shared" si="43"/>
        <v>17</v>
      </c>
      <c r="J1377" s="15">
        <v>2.19</v>
      </c>
      <c r="K1377" s="2">
        <v>790</v>
      </c>
      <c r="L1377">
        <f>SUMIFS('Wins by Year'!E:E,'Wins by Year'!A:A,Recruits!A1377,'Wins by Year'!C:C,Recruits!D1377)</f>
        <v>9</v>
      </c>
      <c r="M1377" s="13">
        <f t="shared" si="44"/>
        <v>2.19</v>
      </c>
    </row>
    <row r="1378" spans="1:13" ht="16.5" thickTop="1" thickBot="1">
      <c r="A1378">
        <v>2003</v>
      </c>
      <c r="B1378" s="2">
        <v>89</v>
      </c>
      <c r="C1378" s="3"/>
      <c r="D1378" s="4" t="s">
        <v>115</v>
      </c>
      <c r="E1378" s="2">
        <v>24</v>
      </c>
      <c r="F1378" s="2">
        <v>0</v>
      </c>
      <c r="G1378" s="2">
        <v>0</v>
      </c>
      <c r="H1378" s="2">
        <v>2</v>
      </c>
      <c r="I1378" s="2">
        <f t="shared" si="43"/>
        <v>22</v>
      </c>
      <c r="J1378" s="15">
        <v>2.08</v>
      </c>
      <c r="K1378" s="2">
        <v>790</v>
      </c>
      <c r="L1378">
        <f>SUMIFS('Wins by Year'!E:E,'Wins by Year'!A:A,Recruits!A1378,'Wins by Year'!C:C,Recruits!D1378)</f>
        <v>9</v>
      </c>
      <c r="M1378" s="13">
        <f t="shared" si="44"/>
        <v>2.08</v>
      </c>
    </row>
    <row r="1379" spans="1:13" ht="16.5" thickTop="1" thickBot="1">
      <c r="A1379">
        <v>2003</v>
      </c>
      <c r="B1379" s="2">
        <v>91</v>
      </c>
      <c r="C1379" s="3"/>
      <c r="D1379" s="4" t="s">
        <v>91</v>
      </c>
      <c r="E1379" s="2">
        <v>22</v>
      </c>
      <c r="F1379" s="2">
        <v>0</v>
      </c>
      <c r="G1379" s="2">
        <v>0</v>
      </c>
      <c r="H1379" s="2">
        <v>4</v>
      </c>
      <c r="I1379" s="2">
        <f t="shared" si="43"/>
        <v>18</v>
      </c>
      <c r="J1379" s="15">
        <v>2.1800000000000002</v>
      </c>
      <c r="K1379" s="2">
        <v>780</v>
      </c>
      <c r="L1379">
        <f>SUMIFS('Wins by Year'!E:E,'Wins by Year'!A:A,Recruits!A1379,'Wins by Year'!C:C,Recruits!D1379)</f>
        <v>5</v>
      </c>
      <c r="M1379" s="13">
        <f t="shared" si="44"/>
        <v>2.1800000000000002</v>
      </c>
    </row>
    <row r="1380" spans="1:13" ht="16.5" thickTop="1" thickBot="1">
      <c r="A1380">
        <v>2003</v>
      </c>
      <c r="B1380" s="2">
        <v>92</v>
      </c>
      <c r="C1380" s="3"/>
      <c r="D1380" s="4" t="s">
        <v>92</v>
      </c>
      <c r="E1380" s="2">
        <v>23</v>
      </c>
      <c r="F1380" s="2">
        <v>0</v>
      </c>
      <c r="G1380" s="2">
        <v>1</v>
      </c>
      <c r="H1380" s="2">
        <v>2</v>
      </c>
      <c r="I1380" s="2">
        <f t="shared" si="43"/>
        <v>20</v>
      </c>
      <c r="J1380" s="15">
        <v>2.17</v>
      </c>
      <c r="K1380" s="2">
        <v>775</v>
      </c>
      <c r="L1380">
        <f>SUMIFS('Wins by Year'!E:E,'Wins by Year'!A:A,Recruits!A1380,'Wins by Year'!C:C,Recruits!D1380)</f>
        <v>8</v>
      </c>
      <c r="M1380" s="13">
        <f t="shared" si="44"/>
        <v>2.17</v>
      </c>
    </row>
    <row r="1381" spans="1:13" ht="16.5" thickTop="1" thickBot="1">
      <c r="A1381">
        <v>2003</v>
      </c>
      <c r="B1381" s="2">
        <v>92</v>
      </c>
      <c r="C1381" s="3"/>
      <c r="D1381" s="2" t="s">
        <v>90</v>
      </c>
      <c r="E1381" s="2">
        <v>22</v>
      </c>
      <c r="F1381" s="2">
        <v>0</v>
      </c>
      <c r="G1381" s="2">
        <v>0</v>
      </c>
      <c r="H1381" s="2">
        <v>3</v>
      </c>
      <c r="I1381" s="2">
        <f t="shared" si="43"/>
        <v>19</v>
      </c>
      <c r="J1381" s="15">
        <v>2.14</v>
      </c>
      <c r="K1381" s="2">
        <v>775</v>
      </c>
      <c r="L1381">
        <f>SUMIFS('Wins by Year'!E:E,'Wins by Year'!A:A,Recruits!A1381,'Wins by Year'!C:C,Recruits!D1381)</f>
        <v>3</v>
      </c>
      <c r="M1381" s="13">
        <f t="shared" si="44"/>
        <v>2.14</v>
      </c>
    </row>
    <row r="1382" spans="1:13" ht="16.5" thickTop="1" thickBot="1">
      <c r="A1382">
        <v>2003</v>
      </c>
      <c r="B1382" s="2">
        <v>94</v>
      </c>
      <c r="C1382" s="3"/>
      <c r="D1382" s="4" t="s">
        <v>117</v>
      </c>
      <c r="E1382" s="2">
        <v>20</v>
      </c>
      <c r="F1382" s="2">
        <v>0</v>
      </c>
      <c r="G1382" s="2">
        <v>0</v>
      </c>
      <c r="H1382" s="2">
        <v>5</v>
      </c>
      <c r="I1382" s="2">
        <f t="shared" si="43"/>
        <v>15</v>
      </c>
      <c r="J1382" s="15">
        <v>2.25</v>
      </c>
      <c r="K1382" s="2">
        <v>770</v>
      </c>
      <c r="L1382">
        <f>SUMIFS('Wins by Year'!E:E,'Wins by Year'!A:A,Recruits!A1382,'Wins by Year'!C:C,Recruits!D1382)</f>
        <v>9</v>
      </c>
      <c r="M1382" s="13">
        <f t="shared" si="44"/>
        <v>2.25</v>
      </c>
    </row>
    <row r="1383" spans="1:13" ht="16.5" thickTop="1" thickBot="1">
      <c r="A1383">
        <v>2003</v>
      </c>
      <c r="B1383" s="2">
        <v>94</v>
      </c>
      <c r="C1383" s="3"/>
      <c r="D1383" s="2" t="s">
        <v>130</v>
      </c>
      <c r="E1383" s="2">
        <v>14</v>
      </c>
      <c r="F1383" s="2">
        <v>0</v>
      </c>
      <c r="G1383" s="2">
        <v>0</v>
      </c>
      <c r="H1383" s="2">
        <v>0</v>
      </c>
      <c r="I1383" s="2">
        <f t="shared" si="43"/>
        <v>14</v>
      </c>
      <c r="J1383" s="15">
        <v>2</v>
      </c>
      <c r="K1383" s="2">
        <v>770</v>
      </c>
      <c r="L1383">
        <f>SUMIFS('Wins by Year'!E:E,'Wins by Year'!A:A,Recruits!A1383,'Wins by Year'!C:C,Recruits!D1383)</f>
        <v>2</v>
      </c>
      <c r="M1383" s="13">
        <f t="shared" si="44"/>
        <v>2</v>
      </c>
    </row>
    <row r="1384" spans="1:13" ht="16.5" thickTop="1" thickBot="1">
      <c r="A1384">
        <v>2003</v>
      </c>
      <c r="B1384" s="2">
        <v>94</v>
      </c>
      <c r="C1384" s="3"/>
      <c r="D1384" s="4" t="s">
        <v>98</v>
      </c>
      <c r="E1384" s="2">
        <v>21</v>
      </c>
      <c r="F1384" s="2">
        <v>0</v>
      </c>
      <c r="G1384" s="2">
        <v>0</v>
      </c>
      <c r="H1384" s="2">
        <v>3</v>
      </c>
      <c r="I1384" s="2">
        <f t="shared" si="43"/>
        <v>18</v>
      </c>
      <c r="J1384" s="15">
        <v>2.14</v>
      </c>
      <c r="K1384" s="2">
        <v>770</v>
      </c>
      <c r="L1384">
        <f>SUMIFS('Wins by Year'!E:E,'Wins by Year'!A:A,Recruits!A1384,'Wins by Year'!C:C,Recruits!D1384)</f>
        <v>8</v>
      </c>
      <c r="M1384" s="13">
        <f t="shared" si="44"/>
        <v>2.14</v>
      </c>
    </row>
    <row r="1385" spans="1:13" ht="16.5" thickTop="1" thickBot="1">
      <c r="A1385">
        <v>2003</v>
      </c>
      <c r="B1385" s="2">
        <v>97</v>
      </c>
      <c r="C1385" s="3"/>
      <c r="D1385" s="4" t="s">
        <v>34</v>
      </c>
      <c r="E1385" s="2">
        <v>19</v>
      </c>
      <c r="F1385" s="2">
        <v>0</v>
      </c>
      <c r="G1385" s="2">
        <v>0</v>
      </c>
      <c r="H1385" s="2">
        <v>7</v>
      </c>
      <c r="I1385" s="2">
        <f t="shared" si="43"/>
        <v>12</v>
      </c>
      <c r="J1385" s="15">
        <v>2.37</v>
      </c>
      <c r="K1385" s="2">
        <v>760</v>
      </c>
      <c r="L1385">
        <f>SUMIFS('Wins by Year'!E:E,'Wins by Year'!A:A,Recruits!A1385,'Wins by Year'!C:C,Recruits!D1385)</f>
        <v>10</v>
      </c>
      <c r="M1385" s="13">
        <f t="shared" si="44"/>
        <v>2.37</v>
      </c>
    </row>
    <row r="1386" spans="1:13" ht="31.5" thickTop="1" thickBot="1">
      <c r="A1386">
        <v>2003</v>
      </c>
      <c r="B1386" s="2">
        <v>98</v>
      </c>
      <c r="C1386" s="3"/>
      <c r="D1386" s="4" t="s">
        <v>120</v>
      </c>
      <c r="E1386" s="2">
        <v>25</v>
      </c>
      <c r="F1386" s="2">
        <v>0</v>
      </c>
      <c r="G1386" s="2">
        <v>0</v>
      </c>
      <c r="H1386" s="2">
        <v>0</v>
      </c>
      <c r="I1386" s="2">
        <f t="shared" si="43"/>
        <v>25</v>
      </c>
      <c r="J1386" s="15">
        <v>2</v>
      </c>
      <c r="K1386" s="2">
        <v>755</v>
      </c>
      <c r="L1386">
        <f>SUMIFS('Wins by Year'!E:E,'Wins by Year'!A:A,Recruits!A1386,'Wins by Year'!C:C,Recruits!D1386)</f>
        <v>1</v>
      </c>
      <c r="M1386" s="13">
        <f t="shared" si="44"/>
        <v>2</v>
      </c>
    </row>
    <row r="1387" spans="1:13" ht="16.5" thickTop="1" thickBot="1">
      <c r="A1387">
        <v>2003</v>
      </c>
      <c r="B1387" s="2">
        <v>98</v>
      </c>
      <c r="C1387" s="3"/>
      <c r="D1387" s="4" t="s">
        <v>97</v>
      </c>
      <c r="E1387" s="2">
        <v>13</v>
      </c>
      <c r="F1387" s="2">
        <v>0</v>
      </c>
      <c r="G1387" s="2">
        <v>0</v>
      </c>
      <c r="H1387" s="2">
        <v>0</v>
      </c>
      <c r="I1387" s="2">
        <f t="shared" si="43"/>
        <v>13</v>
      </c>
      <c r="J1387" s="15">
        <v>2</v>
      </c>
      <c r="K1387" s="2">
        <v>755</v>
      </c>
      <c r="L1387">
        <f>SUMIFS('Wins by Year'!E:E,'Wins by Year'!A:A,Recruits!A1387,'Wins by Year'!C:C,Recruits!D1387)</f>
        <v>8</v>
      </c>
      <c r="M1387" s="13">
        <f t="shared" si="44"/>
        <v>2</v>
      </c>
    </row>
    <row r="1388" spans="1:13" ht="16.5" thickTop="1" thickBot="1">
      <c r="A1388">
        <v>2003</v>
      </c>
      <c r="B1388" s="2">
        <v>100</v>
      </c>
      <c r="C1388" s="3"/>
      <c r="D1388" s="4" t="s">
        <v>96</v>
      </c>
      <c r="E1388" s="2">
        <v>20</v>
      </c>
      <c r="F1388" s="2">
        <v>0</v>
      </c>
      <c r="G1388" s="2">
        <v>0</v>
      </c>
      <c r="H1388" s="2">
        <v>0</v>
      </c>
      <c r="I1388" s="2">
        <f t="shared" si="43"/>
        <v>20</v>
      </c>
      <c r="J1388" s="15">
        <v>2</v>
      </c>
      <c r="K1388" s="2">
        <v>750</v>
      </c>
      <c r="L1388">
        <f>SUMIFS('Wins by Year'!E:E,'Wins by Year'!A:A,Recruits!A1388,'Wins by Year'!C:C,Recruits!D1388)</f>
        <v>0</v>
      </c>
      <c r="M1388" s="13">
        <f>(SUMIFS(J:J,A:A,A1388,D:D,D1388)+SUMIFS(J:J,A:A,(A1388-1),D:D,D1388)+SUMIFS(J:J,A:A,(A1388-2),D:D,D1388))/1</f>
        <v>2</v>
      </c>
    </row>
    <row r="1389" spans="1:13" ht="16.5" thickTop="1" thickBot="1">
      <c r="A1389">
        <v>2017</v>
      </c>
      <c r="B1389" s="17">
        <v>1</v>
      </c>
      <c r="C1389" s="3"/>
      <c r="D1389" s="18" t="s">
        <v>1</v>
      </c>
      <c r="E1389" s="17">
        <v>29</v>
      </c>
      <c r="F1389" s="17">
        <v>7</v>
      </c>
      <c r="G1389" s="17">
        <v>19</v>
      </c>
      <c r="H1389" s="17">
        <v>2</v>
      </c>
      <c r="I1389" s="2">
        <f t="shared" si="43"/>
        <v>1</v>
      </c>
      <c r="J1389" s="17">
        <v>4.0999999999999996</v>
      </c>
      <c r="K1389" s="17">
        <v>3477</v>
      </c>
      <c r="L1389">
        <f>SUMIFS('Wins by Year'!E:E,'Wins by Year'!A:A,Recruits!A1389,'Wins by Year'!C:C,Recruits!D1389)</f>
        <v>13</v>
      </c>
      <c r="M1389" s="13">
        <f>(SUMIFS(J:J,A:A,A1389,D:D,D1389)+SUMIFS(J:J,A:A,(A1389-1),D:D,D1389)+SUMIFS(J:J,A:A,(A1389-2),D:D,D1389))/3</f>
        <v>3.9366666666666661</v>
      </c>
    </row>
    <row r="1390" spans="1:13" ht="16.5" thickTop="1" thickBot="1">
      <c r="A1390">
        <v>2017</v>
      </c>
      <c r="B1390" s="17">
        <v>2</v>
      </c>
      <c r="C1390" s="3"/>
      <c r="D1390" s="18" t="s">
        <v>3</v>
      </c>
      <c r="E1390" s="17">
        <v>21</v>
      </c>
      <c r="F1390" s="17">
        <v>6</v>
      </c>
      <c r="G1390" s="17">
        <v>11</v>
      </c>
      <c r="H1390" s="17">
        <v>4</v>
      </c>
      <c r="I1390" s="2">
        <f t="shared" si="43"/>
        <v>0</v>
      </c>
      <c r="J1390" s="17">
        <v>4.0999999999999996</v>
      </c>
      <c r="K1390" s="17">
        <v>3078</v>
      </c>
      <c r="L1390">
        <f>SUMIFS('Wins by Year'!E:E,'Wins by Year'!A:A,Recruits!A1390,'Wins by Year'!C:C,Recruits!D1390)</f>
        <v>12</v>
      </c>
      <c r="M1390" s="13">
        <f t="shared" ref="M1390:M1453" si="45">(SUMIFS(J:J,A:A,A1390,D:D,D1390)+SUMIFS(J:J,A:A,(A1390-1),D:D,D1390)+SUMIFS(J:J,A:A,(A1390-2),D:D,D1390))/3</f>
        <v>3.78</v>
      </c>
    </row>
    <row r="1391" spans="1:13" ht="16.5" thickTop="1" thickBot="1">
      <c r="A1391">
        <v>2017</v>
      </c>
      <c r="B1391" s="17">
        <v>3</v>
      </c>
      <c r="C1391" s="3"/>
      <c r="D1391" s="18" t="s">
        <v>11</v>
      </c>
      <c r="E1391" s="17">
        <v>26</v>
      </c>
      <c r="F1391" s="17">
        <v>2</v>
      </c>
      <c r="G1391" s="17">
        <v>14</v>
      </c>
      <c r="H1391" s="17">
        <v>10</v>
      </c>
      <c r="I1391" s="2">
        <f t="shared" si="43"/>
        <v>0</v>
      </c>
      <c r="J1391" s="17">
        <v>3.69</v>
      </c>
      <c r="K1391" s="17">
        <v>2825</v>
      </c>
      <c r="L1391">
        <f>SUMIFS('Wins by Year'!E:E,'Wins by Year'!A:A,Recruits!A1391,'Wins by Year'!C:C,Recruits!D1391)</f>
        <v>13</v>
      </c>
      <c r="M1391" s="13">
        <f t="shared" si="45"/>
        <v>3.6166666666666671</v>
      </c>
    </row>
    <row r="1392" spans="1:13" ht="16.5" thickTop="1" thickBot="1">
      <c r="A1392">
        <v>2017</v>
      </c>
      <c r="B1392" s="17">
        <v>4</v>
      </c>
      <c r="C1392" s="3"/>
      <c r="D1392" s="18" t="s">
        <v>4</v>
      </c>
      <c r="E1392" s="17">
        <v>30</v>
      </c>
      <c r="F1392" s="17">
        <v>3</v>
      </c>
      <c r="G1392" s="17">
        <v>16</v>
      </c>
      <c r="H1392" s="17">
        <v>9</v>
      </c>
      <c r="I1392" s="2">
        <f t="shared" si="43"/>
        <v>2</v>
      </c>
      <c r="J1392" s="17">
        <v>3.67</v>
      </c>
      <c r="K1392" s="17">
        <v>2819</v>
      </c>
      <c r="L1392">
        <f>SUMIFS('Wins by Year'!E:E,'Wins by Year'!A:A,Recruits!A1392,'Wins by Year'!C:C,Recruits!D1392)</f>
        <v>8</v>
      </c>
      <c r="M1392" s="13">
        <f t="shared" si="45"/>
        <v>3.5166666666666671</v>
      </c>
    </row>
    <row r="1393" spans="1:13" ht="16.5" thickTop="1" thickBot="1">
      <c r="A1393">
        <v>2017</v>
      </c>
      <c r="B1393" s="17">
        <v>5</v>
      </c>
      <c r="C1393" s="3"/>
      <c r="D1393" s="18" t="s">
        <v>2</v>
      </c>
      <c r="E1393" s="17">
        <v>23</v>
      </c>
      <c r="F1393" s="17">
        <v>4</v>
      </c>
      <c r="G1393" s="17">
        <v>9</v>
      </c>
      <c r="H1393" s="17">
        <v>10</v>
      </c>
      <c r="I1393" s="2">
        <f t="shared" si="43"/>
        <v>0</v>
      </c>
      <c r="J1393" s="17">
        <v>3.74</v>
      </c>
      <c r="K1393" s="17">
        <v>2758</v>
      </c>
      <c r="L1393">
        <f>SUMIFS('Wins by Year'!E:E,'Wins by Year'!A:A,Recruits!A1393,'Wins by Year'!C:C,Recruits!D1393)</f>
        <v>7</v>
      </c>
      <c r="M1393" s="13">
        <f t="shared" si="45"/>
        <v>3.8200000000000003</v>
      </c>
    </row>
    <row r="1394" spans="1:13" ht="16.5" thickTop="1" thickBot="1">
      <c r="A1394">
        <v>2017</v>
      </c>
      <c r="B1394" s="17">
        <v>6</v>
      </c>
      <c r="C1394" s="3"/>
      <c r="D1394" s="18" t="s">
        <v>12</v>
      </c>
      <c r="E1394" s="17">
        <v>23</v>
      </c>
      <c r="F1394" s="17">
        <v>0</v>
      </c>
      <c r="G1394" s="17">
        <v>17</v>
      </c>
      <c r="H1394" s="17">
        <v>6</v>
      </c>
      <c r="I1394" s="2">
        <f t="shared" si="43"/>
        <v>0</v>
      </c>
      <c r="J1394" s="17">
        <v>3.74</v>
      </c>
      <c r="K1394" s="17">
        <v>2719</v>
      </c>
      <c r="L1394">
        <f>SUMIFS('Wins by Year'!E:E,'Wins by Year'!A:A,Recruits!A1394,'Wins by Year'!C:C,Recruits!D1394)</f>
        <v>11</v>
      </c>
      <c r="M1394" s="13">
        <f t="shared" si="45"/>
        <v>3.8166666666666664</v>
      </c>
    </row>
    <row r="1395" spans="1:13" ht="16.5" thickTop="1" thickBot="1">
      <c r="A1395">
        <v>2017</v>
      </c>
      <c r="B1395" s="17">
        <v>7</v>
      </c>
      <c r="C1395" s="3"/>
      <c r="D1395" s="18" t="s">
        <v>16</v>
      </c>
      <c r="E1395" s="17">
        <v>28</v>
      </c>
      <c r="F1395" s="17">
        <v>0</v>
      </c>
      <c r="G1395" s="17">
        <v>18</v>
      </c>
      <c r="H1395" s="17">
        <v>9</v>
      </c>
      <c r="I1395" s="2">
        <f t="shared" si="43"/>
        <v>1</v>
      </c>
      <c r="J1395" s="17">
        <v>3.61</v>
      </c>
      <c r="K1395" s="17">
        <v>2551</v>
      </c>
      <c r="L1395">
        <f>SUMIFS('Wins by Year'!E:E,'Wins by Year'!A:A,Recruits!A1395,'Wins by Year'!C:C,Recruits!D1395)</f>
        <v>12</v>
      </c>
      <c r="M1395" s="13">
        <f t="shared" si="45"/>
        <v>3.5266666666666668</v>
      </c>
    </row>
    <row r="1396" spans="1:13" ht="16.5" thickTop="1" thickBot="1">
      <c r="A1396">
        <v>2017</v>
      </c>
      <c r="B1396" s="17">
        <v>8</v>
      </c>
      <c r="C1396" s="3"/>
      <c r="D1396" s="18" t="s">
        <v>5</v>
      </c>
      <c r="E1396" s="17">
        <v>24</v>
      </c>
      <c r="F1396" s="17">
        <v>3</v>
      </c>
      <c r="G1396" s="17">
        <v>11</v>
      </c>
      <c r="H1396" s="17">
        <v>9</v>
      </c>
      <c r="I1396" s="2">
        <f t="shared" si="43"/>
        <v>1</v>
      </c>
      <c r="J1396" s="17">
        <v>3.67</v>
      </c>
      <c r="K1396" s="17">
        <v>2540</v>
      </c>
      <c r="L1396">
        <f>SUMIFS('Wins by Year'!E:E,'Wins by Year'!A:A,Recruits!A1396,'Wins by Year'!C:C,Recruits!D1396)</f>
        <v>9</v>
      </c>
      <c r="M1396" s="13">
        <f t="shared" si="45"/>
        <v>3.5500000000000003</v>
      </c>
    </row>
    <row r="1397" spans="1:13" ht="16.5" thickTop="1" thickBot="1">
      <c r="A1397">
        <v>2017</v>
      </c>
      <c r="B1397" s="17">
        <v>9</v>
      </c>
      <c r="C1397" s="3"/>
      <c r="D1397" s="18" t="s">
        <v>14</v>
      </c>
      <c r="E1397" s="17">
        <v>23</v>
      </c>
      <c r="F1397" s="17">
        <v>0</v>
      </c>
      <c r="G1397" s="17">
        <v>15</v>
      </c>
      <c r="H1397" s="17">
        <v>7</v>
      </c>
      <c r="I1397" s="2">
        <f t="shared" si="43"/>
        <v>1</v>
      </c>
      <c r="J1397" s="17">
        <v>3.61</v>
      </c>
      <c r="K1397" s="17">
        <v>2291</v>
      </c>
      <c r="L1397">
        <f>SUMIFS('Wins by Year'!E:E,'Wins by Year'!A:A,Recruits!A1397,'Wins by Year'!C:C,Recruits!D1397)</f>
        <v>4</v>
      </c>
      <c r="M1397" s="13">
        <f t="shared" si="45"/>
        <v>3.42</v>
      </c>
    </row>
    <row r="1398" spans="1:13" ht="16.5" thickTop="1" thickBot="1">
      <c r="A1398">
        <v>2017</v>
      </c>
      <c r="B1398" s="17">
        <v>10</v>
      </c>
      <c r="C1398" s="3"/>
      <c r="D1398" s="18" t="s">
        <v>17</v>
      </c>
      <c r="E1398" s="17">
        <v>28</v>
      </c>
      <c r="F1398" s="17">
        <v>1</v>
      </c>
      <c r="G1398" s="17">
        <v>12</v>
      </c>
      <c r="H1398" s="17">
        <v>14</v>
      </c>
      <c r="I1398" s="2">
        <f t="shared" si="43"/>
        <v>1</v>
      </c>
      <c r="J1398" s="17">
        <v>3.39</v>
      </c>
      <c r="K1398" s="17">
        <v>2257</v>
      </c>
      <c r="L1398">
        <f>SUMIFS('Wins by Year'!E:E,'Wins by Year'!A:A,Recruits!A1398,'Wins by Year'!C:C,Recruits!D1398)</f>
        <v>7</v>
      </c>
      <c r="M1398" s="13">
        <f t="shared" si="45"/>
        <v>3.3800000000000003</v>
      </c>
    </row>
    <row r="1399" spans="1:13" ht="16.5" thickTop="1" thickBot="1">
      <c r="A1399">
        <v>2017</v>
      </c>
      <c r="B1399" s="17">
        <v>11</v>
      </c>
      <c r="C1399" s="3"/>
      <c r="D1399" s="18" t="s">
        <v>21</v>
      </c>
      <c r="E1399" s="17">
        <v>24</v>
      </c>
      <c r="F1399" s="17">
        <v>0</v>
      </c>
      <c r="G1399" s="17">
        <v>10</v>
      </c>
      <c r="H1399" s="17">
        <v>13</v>
      </c>
      <c r="I1399" s="2">
        <f t="shared" si="43"/>
        <v>1</v>
      </c>
      <c r="J1399" s="17">
        <v>3.38</v>
      </c>
      <c r="K1399" s="17">
        <v>2203</v>
      </c>
      <c r="L1399">
        <f>SUMIFS('Wins by Year'!E:E,'Wins by Year'!A:A,Recruits!A1399,'Wins by Year'!C:C,Recruits!D1399)</f>
        <v>10</v>
      </c>
      <c r="M1399" s="13">
        <f t="shared" si="45"/>
        <v>3.293333333333333</v>
      </c>
    </row>
    <row r="1400" spans="1:13" ht="16.5" thickTop="1" thickBot="1">
      <c r="A1400">
        <v>2017</v>
      </c>
      <c r="B1400" s="17">
        <v>12</v>
      </c>
      <c r="C1400" s="3"/>
      <c r="D1400" s="18" t="s">
        <v>23</v>
      </c>
      <c r="E1400" s="17">
        <v>21</v>
      </c>
      <c r="F1400" s="17">
        <v>1</v>
      </c>
      <c r="G1400" s="17">
        <v>10</v>
      </c>
      <c r="H1400" s="17">
        <v>10</v>
      </c>
      <c r="I1400" s="2">
        <f t="shared" si="43"/>
        <v>0</v>
      </c>
      <c r="J1400" s="17">
        <v>3.57</v>
      </c>
      <c r="K1400" s="17">
        <v>2191</v>
      </c>
      <c r="L1400">
        <f>SUMIFS('Wins by Year'!E:E,'Wins by Year'!A:A,Recruits!A1400,'Wins by Year'!C:C,Recruits!D1400)</f>
        <v>11</v>
      </c>
      <c r="M1400" s="13">
        <f t="shared" si="45"/>
        <v>3.42</v>
      </c>
    </row>
    <row r="1401" spans="1:13" ht="16.5" thickTop="1" thickBot="1">
      <c r="A1401">
        <v>2017</v>
      </c>
      <c r="B1401" s="17">
        <v>13</v>
      </c>
      <c r="C1401" s="3"/>
      <c r="D1401" s="18" t="s">
        <v>13</v>
      </c>
      <c r="E1401" s="17">
        <v>21</v>
      </c>
      <c r="F1401" s="17">
        <v>0</v>
      </c>
      <c r="G1401" s="17">
        <v>8</v>
      </c>
      <c r="H1401" s="17">
        <v>12</v>
      </c>
      <c r="I1401" s="2">
        <f t="shared" si="43"/>
        <v>1</v>
      </c>
      <c r="J1401" s="17">
        <v>3.33</v>
      </c>
      <c r="K1401" s="17">
        <v>2144</v>
      </c>
      <c r="L1401">
        <f>SUMIFS('Wins by Year'!E:E,'Wins by Year'!A:A,Recruits!A1401,'Wins by Year'!C:C,Recruits!D1401)</f>
        <v>10</v>
      </c>
      <c r="M1401" s="13">
        <f t="shared" si="45"/>
        <v>3.4800000000000004</v>
      </c>
    </row>
    <row r="1402" spans="1:13" ht="16.5" thickTop="1" thickBot="1">
      <c r="A1402">
        <v>2017</v>
      </c>
      <c r="B1402" s="17">
        <v>14</v>
      </c>
      <c r="C1402" s="3"/>
      <c r="D1402" s="18" t="s">
        <v>9</v>
      </c>
      <c r="E1402" s="17">
        <v>21</v>
      </c>
      <c r="F1402" s="17">
        <v>0</v>
      </c>
      <c r="G1402" s="17">
        <v>9</v>
      </c>
      <c r="H1402" s="17">
        <v>10</v>
      </c>
      <c r="I1402" s="2">
        <f t="shared" si="43"/>
        <v>2</v>
      </c>
      <c r="J1402" s="17">
        <v>3.33</v>
      </c>
      <c r="K1402" s="17">
        <v>2041</v>
      </c>
      <c r="L1402">
        <f>SUMIFS('Wins by Year'!E:E,'Wins by Year'!A:A,Recruits!A1402,'Wins by Year'!C:C,Recruits!D1402)</f>
        <v>10</v>
      </c>
      <c r="M1402" s="13">
        <f t="shared" si="45"/>
        <v>3.56</v>
      </c>
    </row>
    <row r="1403" spans="1:13" ht="16.5" thickTop="1" thickBot="1">
      <c r="A1403">
        <v>2017</v>
      </c>
      <c r="B1403" s="17">
        <v>15</v>
      </c>
      <c r="C1403" s="3"/>
      <c r="D1403" s="18" t="s">
        <v>15</v>
      </c>
      <c r="E1403" s="17">
        <v>28</v>
      </c>
      <c r="F1403" s="17">
        <v>0</v>
      </c>
      <c r="G1403" s="17">
        <v>9</v>
      </c>
      <c r="H1403" s="17">
        <v>18</v>
      </c>
      <c r="I1403" s="2">
        <f t="shared" si="43"/>
        <v>1</v>
      </c>
      <c r="J1403" s="17">
        <v>3.29</v>
      </c>
      <c r="K1403" s="17">
        <v>2040</v>
      </c>
      <c r="L1403">
        <f>SUMIFS('Wins by Year'!E:E,'Wins by Year'!A:A,Recruits!A1403,'Wins by Year'!C:C,Recruits!D1403)</f>
        <v>4</v>
      </c>
      <c r="M1403" s="13">
        <f t="shared" si="45"/>
        <v>3.4933333333333336</v>
      </c>
    </row>
    <row r="1404" spans="1:13" ht="16.5" thickTop="1" thickBot="1">
      <c r="A1404">
        <v>2017</v>
      </c>
      <c r="B1404" s="17">
        <v>16</v>
      </c>
      <c r="C1404" s="3"/>
      <c r="D1404" s="18" t="s">
        <v>27</v>
      </c>
      <c r="E1404" s="17">
        <v>25</v>
      </c>
      <c r="F1404" s="17">
        <v>0</v>
      </c>
      <c r="G1404" s="17">
        <v>7</v>
      </c>
      <c r="H1404" s="17">
        <v>17</v>
      </c>
      <c r="I1404" s="2">
        <f t="shared" si="43"/>
        <v>1</v>
      </c>
      <c r="J1404" s="17">
        <v>3.24</v>
      </c>
      <c r="K1404" s="17">
        <v>1967</v>
      </c>
      <c r="L1404">
        <f>SUMIFS('Wins by Year'!E:E,'Wins by Year'!A:A,Recruits!A1404,'Wins by Year'!C:C,Recruits!D1404)</f>
        <v>9</v>
      </c>
      <c r="M1404" s="13">
        <f t="shared" si="45"/>
        <v>3.1933333333333334</v>
      </c>
    </row>
    <row r="1405" spans="1:13" ht="16.5" thickTop="1" thickBot="1">
      <c r="A1405">
        <v>2017</v>
      </c>
      <c r="B1405" s="17">
        <v>17</v>
      </c>
      <c r="C1405" s="3"/>
      <c r="D1405" s="18" t="s">
        <v>39</v>
      </c>
      <c r="E1405" s="17">
        <v>28</v>
      </c>
      <c r="F1405" s="17">
        <v>0</v>
      </c>
      <c r="G1405" s="17">
        <v>7</v>
      </c>
      <c r="H1405" s="17">
        <v>20</v>
      </c>
      <c r="I1405" s="2">
        <f t="shared" si="43"/>
        <v>1</v>
      </c>
      <c r="J1405" s="17">
        <v>3.21</v>
      </c>
      <c r="K1405" s="17">
        <v>1963</v>
      </c>
      <c r="L1405">
        <f>SUMIFS('Wins by Year'!E:E,'Wins by Year'!A:A,Recruits!A1405,'Wins by Year'!C:C,Recruits!D1405)</f>
        <v>4</v>
      </c>
      <c r="M1405" s="13">
        <f t="shared" si="45"/>
        <v>2.9233333333333333</v>
      </c>
    </row>
    <row r="1406" spans="1:13" ht="16.5" thickTop="1" thickBot="1">
      <c r="A1406">
        <v>2017</v>
      </c>
      <c r="B1406" s="17">
        <v>18</v>
      </c>
      <c r="C1406" s="3"/>
      <c r="D1406" s="18" t="s">
        <v>28</v>
      </c>
      <c r="E1406" s="17">
        <v>25</v>
      </c>
      <c r="F1406" s="17">
        <v>0</v>
      </c>
      <c r="G1406" s="17">
        <v>9</v>
      </c>
      <c r="H1406" s="17">
        <v>15</v>
      </c>
      <c r="I1406" s="2">
        <f t="shared" si="43"/>
        <v>1</v>
      </c>
      <c r="J1406" s="17">
        <v>3.32</v>
      </c>
      <c r="K1406" s="17">
        <v>1929</v>
      </c>
      <c r="L1406">
        <f>SUMIFS('Wins by Year'!E:E,'Wins by Year'!A:A,Recruits!A1406,'Wins by Year'!C:C,Recruits!D1406)</f>
        <v>7</v>
      </c>
      <c r="M1406" s="13">
        <f t="shared" si="45"/>
        <v>3.2433333333333327</v>
      </c>
    </row>
    <row r="1407" spans="1:13" ht="16.5" thickTop="1" thickBot="1">
      <c r="A1407">
        <v>2017</v>
      </c>
      <c r="B1407" s="17">
        <v>19</v>
      </c>
      <c r="C1407" s="3"/>
      <c r="D1407" s="18" t="s">
        <v>19</v>
      </c>
      <c r="E1407" s="17">
        <v>14</v>
      </c>
      <c r="F1407" s="17">
        <v>3</v>
      </c>
      <c r="G1407" s="17">
        <v>7</v>
      </c>
      <c r="H1407" s="17">
        <v>4</v>
      </c>
      <c r="I1407" s="2">
        <f t="shared" si="43"/>
        <v>0</v>
      </c>
      <c r="J1407" s="17">
        <v>3.93</v>
      </c>
      <c r="K1407" s="17">
        <v>1923</v>
      </c>
      <c r="L1407">
        <f>SUMIFS('Wins by Year'!E:E,'Wins by Year'!A:A,Recruits!A1407,'Wins by Year'!C:C,Recruits!D1407)</f>
        <v>9</v>
      </c>
      <c r="M1407" s="13">
        <f t="shared" si="45"/>
        <v>3.4533333333333331</v>
      </c>
    </row>
    <row r="1408" spans="1:13" ht="16.5" thickTop="1" thickBot="1">
      <c r="A1408">
        <v>2017</v>
      </c>
      <c r="B1408" s="17">
        <v>20</v>
      </c>
      <c r="C1408" s="3"/>
      <c r="D1408" s="18" t="s">
        <v>26</v>
      </c>
      <c r="E1408" s="17">
        <v>20</v>
      </c>
      <c r="F1408" s="17">
        <v>0</v>
      </c>
      <c r="G1408" s="17">
        <v>7</v>
      </c>
      <c r="H1408" s="17">
        <v>12</v>
      </c>
      <c r="I1408" s="2">
        <f t="shared" si="43"/>
        <v>1</v>
      </c>
      <c r="J1408" s="17">
        <v>3.3</v>
      </c>
      <c r="K1408" s="17">
        <v>1863</v>
      </c>
      <c r="L1408">
        <f>SUMIFS('Wins by Year'!E:E,'Wins by Year'!A:A,Recruits!A1408,'Wins by Year'!C:C,Recruits!D1408)</f>
        <v>4</v>
      </c>
      <c r="M1408" s="13">
        <f t="shared" si="45"/>
        <v>3.1933333333333334</v>
      </c>
    </row>
    <row r="1409" spans="1:13" ht="16.5" thickTop="1" thickBot="1">
      <c r="A1409">
        <v>2017</v>
      </c>
      <c r="B1409" s="17">
        <v>21</v>
      </c>
      <c r="C1409" s="3"/>
      <c r="D1409" s="18" t="s">
        <v>10</v>
      </c>
      <c r="E1409" s="17">
        <v>18</v>
      </c>
      <c r="F1409" s="17">
        <v>2</v>
      </c>
      <c r="G1409" s="17">
        <v>6</v>
      </c>
      <c r="H1409" s="17">
        <v>8</v>
      </c>
      <c r="I1409" s="2">
        <f t="shared" si="43"/>
        <v>2</v>
      </c>
      <c r="J1409" s="17">
        <v>3.44</v>
      </c>
      <c r="K1409" s="17">
        <v>1847</v>
      </c>
      <c r="L1409">
        <f>SUMIFS('Wins by Year'!E:E,'Wins by Year'!A:A,Recruits!A1409,'Wins by Year'!C:C,Recruits!D1409)</f>
        <v>6</v>
      </c>
      <c r="M1409" s="13">
        <f t="shared" si="45"/>
        <v>3.5199999999999996</v>
      </c>
    </row>
    <row r="1410" spans="1:13" ht="16.5" thickTop="1" thickBot="1">
      <c r="A1410">
        <v>2017</v>
      </c>
      <c r="B1410" s="17">
        <v>22</v>
      </c>
      <c r="C1410" s="3"/>
      <c r="D1410" s="18" t="s">
        <v>6</v>
      </c>
      <c r="E1410" s="17">
        <v>14</v>
      </c>
      <c r="F1410" s="17">
        <v>3</v>
      </c>
      <c r="G1410" s="17">
        <v>6</v>
      </c>
      <c r="H1410" s="17">
        <v>5</v>
      </c>
      <c r="I1410" s="2">
        <f t="shared" si="43"/>
        <v>0</v>
      </c>
      <c r="J1410" s="17">
        <v>3.86</v>
      </c>
      <c r="K1410" s="17">
        <v>1826</v>
      </c>
      <c r="L1410">
        <f>SUMIFS('Wins by Year'!E:E,'Wins by Year'!A:A,Recruits!A1410,'Wins by Year'!C:C,Recruits!D1410)</f>
        <v>12</v>
      </c>
      <c r="M1410" s="13">
        <f t="shared" si="45"/>
        <v>3.6433333333333331</v>
      </c>
    </row>
    <row r="1411" spans="1:13" ht="16.5" thickTop="1" thickBot="1">
      <c r="A1411">
        <v>2017</v>
      </c>
      <c r="B1411" s="17">
        <v>23</v>
      </c>
      <c r="C1411" s="3"/>
      <c r="D1411" s="18" t="s">
        <v>37</v>
      </c>
      <c r="E1411" s="17">
        <v>18</v>
      </c>
      <c r="F1411" s="17">
        <v>0</v>
      </c>
      <c r="G1411" s="17">
        <v>7</v>
      </c>
      <c r="H1411" s="17">
        <v>10</v>
      </c>
      <c r="I1411" s="2">
        <f t="shared" ref="I1411:I1474" si="46">E1411-F1411-G1411-H1411</f>
        <v>1</v>
      </c>
      <c r="J1411" s="17">
        <v>3.33</v>
      </c>
      <c r="K1411" s="17">
        <v>1769</v>
      </c>
      <c r="L1411">
        <f>SUMIFS('Wins by Year'!E:E,'Wins by Year'!A:A,Recruits!A1411,'Wins by Year'!C:C,Recruits!D1411)</f>
        <v>10</v>
      </c>
      <c r="M1411" s="13">
        <f t="shared" si="45"/>
        <v>3.0799999999999996</v>
      </c>
    </row>
    <row r="1412" spans="1:13" ht="16.5" thickTop="1" thickBot="1">
      <c r="A1412">
        <v>2017</v>
      </c>
      <c r="B1412" s="17">
        <v>24</v>
      </c>
      <c r="C1412" s="3"/>
      <c r="D1412" s="18" t="s">
        <v>32</v>
      </c>
      <c r="E1412" s="17">
        <v>27</v>
      </c>
      <c r="F1412" s="17">
        <v>0</v>
      </c>
      <c r="G1412" s="17">
        <v>5</v>
      </c>
      <c r="H1412" s="17">
        <v>18</v>
      </c>
      <c r="I1412" s="2">
        <f t="shared" si="46"/>
        <v>4</v>
      </c>
      <c r="J1412" s="17">
        <v>3.04</v>
      </c>
      <c r="K1412" s="17">
        <v>1763</v>
      </c>
      <c r="L1412">
        <f>SUMIFS('Wins by Year'!E:E,'Wins by Year'!A:A,Recruits!A1412,'Wins by Year'!C:C,Recruits!D1412)</f>
        <v>4</v>
      </c>
      <c r="M1412" s="13">
        <f t="shared" si="45"/>
        <v>3.0700000000000003</v>
      </c>
    </row>
    <row r="1413" spans="1:13" ht="16.5" thickTop="1" thickBot="1">
      <c r="A1413">
        <v>2017</v>
      </c>
      <c r="B1413" s="17">
        <v>25</v>
      </c>
      <c r="C1413" s="3"/>
      <c r="D1413" s="18" t="s">
        <v>34</v>
      </c>
      <c r="E1413" s="17">
        <v>20</v>
      </c>
      <c r="F1413" s="17">
        <v>0</v>
      </c>
      <c r="G1413" s="17">
        <v>4</v>
      </c>
      <c r="H1413" s="17">
        <v>15</v>
      </c>
      <c r="I1413" s="2">
        <f t="shared" si="46"/>
        <v>1</v>
      </c>
      <c r="J1413" s="17">
        <v>3.15</v>
      </c>
      <c r="K1413" s="17">
        <v>1727</v>
      </c>
      <c r="L1413">
        <f>SUMIFS('Wins by Year'!E:E,'Wins by Year'!A:A,Recruits!A1413,'Wins by Year'!C:C,Recruits!D1413)</f>
        <v>7</v>
      </c>
      <c r="M1413" s="13">
        <f t="shared" si="45"/>
        <v>2.8633333333333333</v>
      </c>
    </row>
    <row r="1414" spans="1:13" ht="16.5" thickTop="1" thickBot="1">
      <c r="A1414">
        <v>2017</v>
      </c>
      <c r="B1414" s="17">
        <v>26</v>
      </c>
      <c r="C1414" s="3"/>
      <c r="D1414" s="18" t="s">
        <v>29</v>
      </c>
      <c r="E1414" s="17">
        <v>24</v>
      </c>
      <c r="F1414" s="17">
        <v>0</v>
      </c>
      <c r="G1414" s="17">
        <v>4</v>
      </c>
      <c r="H1414" s="17">
        <v>17</v>
      </c>
      <c r="I1414" s="2">
        <f t="shared" si="46"/>
        <v>3</v>
      </c>
      <c r="J1414" s="17">
        <v>3.04</v>
      </c>
      <c r="K1414" s="17">
        <v>1723</v>
      </c>
      <c r="L1414">
        <f>SUMIFS('Wins by Year'!E:E,'Wins by Year'!A:A,Recruits!A1414,'Wins by Year'!C:C,Recruits!D1414)</f>
        <v>7</v>
      </c>
      <c r="M1414" s="13">
        <f t="shared" si="45"/>
        <v>2.9966666666666666</v>
      </c>
    </row>
    <row r="1415" spans="1:13" ht="31.5" thickTop="1" thickBot="1">
      <c r="A1415">
        <v>2017</v>
      </c>
      <c r="B1415" s="17">
        <v>27</v>
      </c>
      <c r="C1415" s="3"/>
      <c r="D1415" s="18" t="s">
        <v>25</v>
      </c>
      <c r="E1415" s="17">
        <v>25</v>
      </c>
      <c r="F1415" s="17">
        <v>0</v>
      </c>
      <c r="G1415" s="17">
        <v>6</v>
      </c>
      <c r="H1415" s="17">
        <v>14</v>
      </c>
      <c r="I1415" s="2">
        <f t="shared" si="46"/>
        <v>5</v>
      </c>
      <c r="J1415" s="17">
        <v>2.96</v>
      </c>
      <c r="K1415" s="17">
        <v>1709</v>
      </c>
      <c r="L1415">
        <f>SUMIFS('Wins by Year'!E:E,'Wins by Year'!A:A,Recruits!A1415,'Wins by Year'!C:C,Recruits!D1415)</f>
        <v>9</v>
      </c>
      <c r="M1415" s="13">
        <f t="shared" si="45"/>
        <v>3.0933333333333337</v>
      </c>
    </row>
    <row r="1416" spans="1:13" ht="16.5" thickTop="1" thickBot="1">
      <c r="A1416">
        <v>2017</v>
      </c>
      <c r="B1416" s="17">
        <v>28</v>
      </c>
      <c r="C1416" s="3"/>
      <c r="D1416" s="18" t="s">
        <v>43</v>
      </c>
      <c r="E1416" s="17">
        <v>26</v>
      </c>
      <c r="F1416" s="17">
        <v>0</v>
      </c>
      <c r="G1416" s="17">
        <v>4</v>
      </c>
      <c r="H1416" s="17">
        <v>18</v>
      </c>
      <c r="I1416" s="2">
        <f t="shared" si="46"/>
        <v>4</v>
      </c>
      <c r="J1416" s="17">
        <v>3</v>
      </c>
      <c r="K1416" s="17">
        <v>1687</v>
      </c>
      <c r="L1416">
        <f>SUMIFS('Wins by Year'!E:E,'Wins by Year'!A:A,Recruits!A1416,'Wins by Year'!C:C,Recruits!D1416)</f>
        <v>9</v>
      </c>
      <c r="M1416" s="13">
        <f t="shared" si="45"/>
        <v>3.0366666666666666</v>
      </c>
    </row>
    <row r="1417" spans="1:13" ht="16.5" thickTop="1" thickBot="1">
      <c r="A1417">
        <v>2017</v>
      </c>
      <c r="B1417" s="17">
        <v>29</v>
      </c>
      <c r="C1417" s="3"/>
      <c r="D1417" s="18" t="s">
        <v>36</v>
      </c>
      <c r="E1417" s="17">
        <v>24</v>
      </c>
      <c r="F1417" s="17">
        <v>0</v>
      </c>
      <c r="G1417" s="17">
        <v>6</v>
      </c>
      <c r="H1417" s="17">
        <v>13</v>
      </c>
      <c r="I1417" s="2">
        <f t="shared" si="46"/>
        <v>5</v>
      </c>
      <c r="J1417" s="17">
        <v>2.96</v>
      </c>
      <c r="K1417" s="17">
        <v>1686</v>
      </c>
      <c r="L1417">
        <f>SUMIFS('Wins by Year'!E:E,'Wins by Year'!A:A,Recruits!A1417,'Wins by Year'!C:C,Recruits!D1417)</f>
        <v>8</v>
      </c>
      <c r="M1417" s="13">
        <f t="shared" si="45"/>
        <v>2.89</v>
      </c>
    </row>
    <row r="1418" spans="1:13" ht="16.5" thickTop="1" thickBot="1">
      <c r="A1418">
        <v>2017</v>
      </c>
      <c r="B1418" s="17">
        <v>30</v>
      </c>
      <c r="C1418" s="3"/>
      <c r="D1418" s="18" t="s">
        <v>24</v>
      </c>
      <c r="E1418" s="17">
        <v>20</v>
      </c>
      <c r="F1418" s="17">
        <v>0</v>
      </c>
      <c r="G1418" s="17">
        <v>5</v>
      </c>
      <c r="H1418" s="17">
        <v>13</v>
      </c>
      <c r="I1418" s="2">
        <f t="shared" si="46"/>
        <v>2</v>
      </c>
      <c r="J1418" s="17">
        <v>3.15</v>
      </c>
      <c r="K1418" s="17">
        <v>1682</v>
      </c>
      <c r="L1418">
        <f>SUMIFS('Wins by Year'!E:E,'Wins by Year'!A:A,Recruits!A1418,'Wins by Year'!C:C,Recruits!D1418)</f>
        <v>3</v>
      </c>
      <c r="M1418" s="13">
        <f t="shared" si="45"/>
        <v>3.1866666666666661</v>
      </c>
    </row>
    <row r="1419" spans="1:13" ht="16.5" thickTop="1" thickBot="1">
      <c r="A1419">
        <v>2017</v>
      </c>
      <c r="B1419" s="17">
        <v>31</v>
      </c>
      <c r="C1419" s="3"/>
      <c r="D1419" s="18" t="s">
        <v>7</v>
      </c>
      <c r="E1419" s="17">
        <v>18</v>
      </c>
      <c r="F1419" s="17">
        <v>0</v>
      </c>
      <c r="G1419" s="17">
        <v>8</v>
      </c>
      <c r="H1419" s="17">
        <v>8</v>
      </c>
      <c r="I1419" s="2">
        <f t="shared" si="46"/>
        <v>2</v>
      </c>
      <c r="J1419" s="17">
        <v>3.33</v>
      </c>
      <c r="K1419" s="17">
        <v>1647</v>
      </c>
      <c r="L1419">
        <f>SUMIFS('Wins by Year'!E:E,'Wins by Year'!A:A,Recruits!A1419,'Wins by Year'!C:C,Recruits!D1419)</f>
        <v>7</v>
      </c>
      <c r="M1419" s="13">
        <f t="shared" si="45"/>
        <v>3.4499999999999997</v>
      </c>
    </row>
    <row r="1420" spans="1:13" ht="16.5" thickTop="1" thickBot="1">
      <c r="A1420">
        <v>2017</v>
      </c>
      <c r="B1420" s="17">
        <v>32</v>
      </c>
      <c r="C1420" s="3"/>
      <c r="D1420" s="18" t="s">
        <v>66</v>
      </c>
      <c r="E1420" s="17">
        <v>28</v>
      </c>
      <c r="F1420" s="17">
        <v>0</v>
      </c>
      <c r="G1420" s="17">
        <v>2</v>
      </c>
      <c r="H1420" s="17">
        <v>22</v>
      </c>
      <c r="I1420" s="2">
        <f t="shared" si="46"/>
        <v>4</v>
      </c>
      <c r="J1420" s="17">
        <v>2.93</v>
      </c>
      <c r="K1420" s="17">
        <v>1634</v>
      </c>
      <c r="L1420">
        <f>SUMIFS('Wins by Year'!E:E,'Wins by Year'!A:A,Recruits!A1420,'Wins by Year'!C:C,Recruits!D1420)</f>
        <v>5</v>
      </c>
      <c r="M1420" s="13">
        <f t="shared" si="45"/>
        <v>2.7733333333333334</v>
      </c>
    </row>
    <row r="1421" spans="1:13" ht="16.5" thickTop="1" thickBot="1">
      <c r="A1421">
        <v>2017</v>
      </c>
      <c r="B1421" s="17">
        <v>33</v>
      </c>
      <c r="C1421" s="3"/>
      <c r="D1421" s="18" t="s">
        <v>18</v>
      </c>
      <c r="E1421" s="17">
        <v>24</v>
      </c>
      <c r="F1421" s="17">
        <v>0</v>
      </c>
      <c r="G1421" s="17">
        <v>4</v>
      </c>
      <c r="H1421" s="17">
        <v>16</v>
      </c>
      <c r="I1421" s="2">
        <f t="shared" si="46"/>
        <v>4</v>
      </c>
      <c r="J1421" s="17">
        <v>3</v>
      </c>
      <c r="K1421" s="17">
        <v>1606</v>
      </c>
      <c r="L1421">
        <f>SUMIFS('Wins by Year'!E:E,'Wins by Year'!A:A,Recruits!A1421,'Wins by Year'!C:C,Recruits!D1421)</f>
        <v>10</v>
      </c>
      <c r="M1421" s="13">
        <f t="shared" si="45"/>
        <v>3.2666666666666671</v>
      </c>
    </row>
    <row r="1422" spans="1:13" ht="16.5" thickTop="1" thickBot="1">
      <c r="A1422">
        <v>2017</v>
      </c>
      <c r="B1422" s="17">
        <v>34</v>
      </c>
      <c r="C1422" s="3"/>
      <c r="D1422" s="18" t="s">
        <v>56</v>
      </c>
      <c r="E1422" s="17">
        <v>27</v>
      </c>
      <c r="F1422" s="17">
        <v>0</v>
      </c>
      <c r="G1422" s="17">
        <v>2</v>
      </c>
      <c r="H1422" s="17">
        <v>21</v>
      </c>
      <c r="I1422" s="2">
        <f t="shared" si="46"/>
        <v>4</v>
      </c>
      <c r="J1422" s="17">
        <v>2.93</v>
      </c>
      <c r="K1422" s="17">
        <v>1605</v>
      </c>
      <c r="L1422">
        <f>SUMIFS('Wins by Year'!E:E,'Wins by Year'!A:A,Recruits!A1422,'Wins by Year'!C:C,Recruits!D1422)</f>
        <v>1</v>
      </c>
      <c r="M1422" s="13">
        <f t="shared" si="45"/>
        <v>3.0033333333333339</v>
      </c>
    </row>
    <row r="1423" spans="1:13" ht="16.5" thickTop="1" thickBot="1">
      <c r="A1423">
        <v>2017</v>
      </c>
      <c r="B1423" s="17">
        <v>35</v>
      </c>
      <c r="C1423" s="3"/>
      <c r="D1423" s="18" t="s">
        <v>35</v>
      </c>
      <c r="E1423" s="17">
        <v>18</v>
      </c>
      <c r="F1423" s="17">
        <v>0</v>
      </c>
      <c r="G1423" s="17">
        <v>5</v>
      </c>
      <c r="H1423" s="17">
        <v>10</v>
      </c>
      <c r="I1423" s="2">
        <f t="shared" si="46"/>
        <v>3</v>
      </c>
      <c r="J1423" s="17">
        <v>3.11</v>
      </c>
      <c r="K1423" s="17">
        <v>1584</v>
      </c>
      <c r="L1423">
        <f>SUMIFS('Wins by Year'!E:E,'Wins by Year'!A:A,Recruits!A1423,'Wins by Year'!C:C,Recruits!D1423)</f>
        <v>13</v>
      </c>
      <c r="M1423" s="13">
        <f t="shared" si="45"/>
        <v>3.0466666666666669</v>
      </c>
    </row>
    <row r="1424" spans="1:13" ht="31.5" thickTop="1" thickBot="1">
      <c r="A1424">
        <v>2017</v>
      </c>
      <c r="B1424" s="17">
        <v>36</v>
      </c>
      <c r="C1424" s="3"/>
      <c r="D1424" s="18" t="s">
        <v>48</v>
      </c>
      <c r="E1424" s="17">
        <v>21</v>
      </c>
      <c r="F1424" s="17">
        <v>0</v>
      </c>
      <c r="G1424" s="17">
        <v>3</v>
      </c>
      <c r="H1424" s="17">
        <v>17</v>
      </c>
      <c r="I1424" s="2">
        <f t="shared" si="46"/>
        <v>1</v>
      </c>
      <c r="J1424" s="17">
        <v>3.1</v>
      </c>
      <c r="K1424" s="17">
        <v>1576</v>
      </c>
      <c r="L1424">
        <f>SUMIFS('Wins by Year'!E:E,'Wins by Year'!A:A,Recruits!A1424,'Wins by Year'!C:C,Recruits!D1424)</f>
        <v>10</v>
      </c>
      <c r="M1424" s="13">
        <f t="shared" si="45"/>
        <v>2.9833333333333338</v>
      </c>
    </row>
    <row r="1425" spans="1:13" ht="16.5" thickTop="1" thickBot="1">
      <c r="A1425">
        <v>2017</v>
      </c>
      <c r="B1425" s="17">
        <v>37</v>
      </c>
      <c r="C1425" s="3"/>
      <c r="D1425" s="18" t="s">
        <v>45</v>
      </c>
      <c r="E1425" s="17">
        <v>27</v>
      </c>
      <c r="F1425" s="17">
        <v>0</v>
      </c>
      <c r="G1425" s="17">
        <v>2</v>
      </c>
      <c r="H1425" s="17">
        <v>21</v>
      </c>
      <c r="I1425" s="2">
        <f t="shared" si="46"/>
        <v>4</v>
      </c>
      <c r="J1425" s="17">
        <v>2.93</v>
      </c>
      <c r="K1425" s="17">
        <v>1571</v>
      </c>
      <c r="L1425">
        <f>SUMIFS('Wins by Year'!E:E,'Wins by Year'!A:A,Recruits!A1425,'Wins by Year'!C:C,Recruits!D1425)</f>
        <v>7</v>
      </c>
      <c r="M1425" s="13">
        <f t="shared" si="45"/>
        <v>2.86</v>
      </c>
    </row>
    <row r="1426" spans="1:13" ht="16.5" thickTop="1" thickBot="1">
      <c r="A1426">
        <v>2017</v>
      </c>
      <c r="B1426" s="17">
        <v>38</v>
      </c>
      <c r="C1426" s="3"/>
      <c r="D1426" s="18" t="s">
        <v>31</v>
      </c>
      <c r="E1426" s="17">
        <v>24</v>
      </c>
      <c r="F1426" s="17">
        <v>0</v>
      </c>
      <c r="G1426" s="17">
        <v>3</v>
      </c>
      <c r="H1426" s="17">
        <v>19</v>
      </c>
      <c r="I1426" s="2">
        <f t="shared" si="46"/>
        <v>2</v>
      </c>
      <c r="J1426" s="17">
        <v>3.04</v>
      </c>
      <c r="K1426" s="17">
        <v>1561</v>
      </c>
      <c r="L1426">
        <f>SUMIFS('Wins by Year'!E:E,'Wins by Year'!A:A,Recruits!A1426,'Wins by Year'!C:C,Recruits!D1426)</f>
        <v>5</v>
      </c>
      <c r="M1426" s="13">
        <f t="shared" si="45"/>
        <v>2.9733333333333332</v>
      </c>
    </row>
    <row r="1427" spans="1:13" ht="16.5" thickTop="1" thickBot="1">
      <c r="A1427">
        <v>2017</v>
      </c>
      <c r="B1427" s="17">
        <v>39</v>
      </c>
      <c r="C1427" s="3"/>
      <c r="D1427" s="18" t="s">
        <v>8</v>
      </c>
      <c r="E1427" s="17">
        <v>21</v>
      </c>
      <c r="F1427" s="17">
        <v>0</v>
      </c>
      <c r="G1427" s="17">
        <v>4</v>
      </c>
      <c r="H1427" s="17">
        <v>15</v>
      </c>
      <c r="I1427" s="2">
        <f t="shared" si="46"/>
        <v>2</v>
      </c>
      <c r="J1427" s="17">
        <v>3.1</v>
      </c>
      <c r="K1427" s="17">
        <v>1552</v>
      </c>
      <c r="L1427">
        <f>SUMIFS('Wins by Year'!E:E,'Wins by Year'!A:A,Recruits!A1427,'Wins by Year'!C:C,Recruits!D1427)</f>
        <v>6</v>
      </c>
      <c r="M1427" s="13">
        <f t="shared" si="45"/>
        <v>3.2866666666666666</v>
      </c>
    </row>
    <row r="1428" spans="1:13" ht="16.5" thickTop="1" thickBot="1">
      <c r="A1428">
        <v>2017</v>
      </c>
      <c r="B1428" s="17">
        <v>40</v>
      </c>
      <c r="C1428" s="3"/>
      <c r="D1428" s="18" t="s">
        <v>42</v>
      </c>
      <c r="E1428" s="17">
        <v>22</v>
      </c>
      <c r="F1428" s="17">
        <v>1</v>
      </c>
      <c r="G1428" s="17">
        <v>1</v>
      </c>
      <c r="H1428" s="17">
        <v>15</v>
      </c>
      <c r="I1428" s="2">
        <f t="shared" si="46"/>
        <v>5</v>
      </c>
      <c r="J1428" s="17">
        <v>2.91</v>
      </c>
      <c r="K1428" s="17">
        <v>1523</v>
      </c>
      <c r="L1428">
        <f>SUMIFS('Wins by Year'!E:E,'Wins by Year'!A:A,Recruits!A1428,'Wins by Year'!C:C,Recruits!D1428)</f>
        <v>8</v>
      </c>
      <c r="M1428" s="13">
        <f t="shared" si="45"/>
        <v>2.8333333333333335</v>
      </c>
    </row>
    <row r="1429" spans="1:13" ht="16.5" thickTop="1" thickBot="1">
      <c r="A1429">
        <v>2017</v>
      </c>
      <c r="B1429" s="17">
        <v>41</v>
      </c>
      <c r="C1429" s="3"/>
      <c r="D1429" s="18" t="s">
        <v>69</v>
      </c>
      <c r="E1429" s="17">
        <v>24</v>
      </c>
      <c r="F1429" s="17">
        <v>0</v>
      </c>
      <c r="G1429" s="17">
        <v>4</v>
      </c>
      <c r="H1429" s="17">
        <v>15</v>
      </c>
      <c r="I1429" s="2">
        <f t="shared" si="46"/>
        <v>5</v>
      </c>
      <c r="J1429" s="17">
        <v>2.96</v>
      </c>
      <c r="K1429" s="17">
        <v>1508</v>
      </c>
      <c r="L1429">
        <f>SUMIFS('Wins by Year'!E:E,'Wins by Year'!A:A,Recruits!A1429,'Wins by Year'!C:C,Recruits!D1429)</f>
        <v>5</v>
      </c>
      <c r="M1429" s="13">
        <f t="shared" si="45"/>
        <v>2.8766666666666665</v>
      </c>
    </row>
    <row r="1430" spans="1:13" ht="16.5" thickTop="1" thickBot="1">
      <c r="A1430">
        <v>2017</v>
      </c>
      <c r="B1430" s="17">
        <v>41</v>
      </c>
      <c r="C1430" s="3"/>
      <c r="D1430" s="18" t="s">
        <v>20</v>
      </c>
      <c r="E1430" s="17">
        <v>23</v>
      </c>
      <c r="F1430" s="17">
        <v>0</v>
      </c>
      <c r="G1430" s="17">
        <v>3</v>
      </c>
      <c r="H1430" s="17">
        <v>12</v>
      </c>
      <c r="I1430" s="2">
        <f t="shared" si="46"/>
        <v>8</v>
      </c>
      <c r="J1430" s="17">
        <v>2.61</v>
      </c>
      <c r="K1430" s="17">
        <v>1508</v>
      </c>
      <c r="L1430">
        <f>SUMIFS('Wins by Year'!E:E,'Wins by Year'!A:A,Recruits!A1430,'Wins by Year'!C:C,Recruits!D1430)</f>
        <v>11</v>
      </c>
      <c r="M1430" s="13">
        <f t="shared" si="45"/>
        <v>2.91</v>
      </c>
    </row>
    <row r="1431" spans="1:13" ht="16.5" thickTop="1" thickBot="1">
      <c r="A1431">
        <v>2017</v>
      </c>
      <c r="B1431" s="17">
        <v>43</v>
      </c>
      <c r="C1431" s="3"/>
      <c r="D1431" s="18" t="s">
        <v>79</v>
      </c>
      <c r="E1431" s="17">
        <v>26</v>
      </c>
      <c r="F1431" s="17">
        <v>0</v>
      </c>
      <c r="G1431" s="17">
        <v>3</v>
      </c>
      <c r="H1431" s="17">
        <v>14</v>
      </c>
      <c r="I1431" s="2">
        <f t="shared" si="46"/>
        <v>9</v>
      </c>
      <c r="J1431" s="17">
        <v>2.77</v>
      </c>
      <c r="K1431" s="17">
        <v>1457</v>
      </c>
      <c r="L1431">
        <f>SUMIFS('Wins by Year'!E:E,'Wins by Year'!A:A,Recruits!A1431,'Wins by Year'!C:C,Recruits!D1431)</f>
        <v>4</v>
      </c>
      <c r="M1431" s="13">
        <f t="shared" si="45"/>
        <v>2.6033333333333335</v>
      </c>
    </row>
    <row r="1432" spans="1:13" ht="16.5" thickTop="1" thickBot="1">
      <c r="A1432">
        <v>2017</v>
      </c>
      <c r="B1432" s="17">
        <v>44</v>
      </c>
      <c r="C1432" s="3"/>
      <c r="D1432" s="18" t="s">
        <v>53</v>
      </c>
      <c r="E1432" s="17">
        <v>25</v>
      </c>
      <c r="F1432" s="17">
        <v>0</v>
      </c>
      <c r="G1432" s="17">
        <v>0</v>
      </c>
      <c r="H1432" s="17">
        <v>21</v>
      </c>
      <c r="I1432" s="2">
        <f t="shared" si="46"/>
        <v>4</v>
      </c>
      <c r="J1432" s="17">
        <v>2.84</v>
      </c>
      <c r="K1432" s="17">
        <v>1455</v>
      </c>
      <c r="L1432">
        <f>SUMIFS('Wins by Year'!E:E,'Wins by Year'!A:A,Recruits!A1432,'Wins by Year'!C:C,Recruits!D1432)</f>
        <v>8</v>
      </c>
      <c r="M1432" s="13">
        <f t="shared" si="45"/>
        <v>2.63</v>
      </c>
    </row>
    <row r="1433" spans="1:13" ht="16.5" thickTop="1" thickBot="1">
      <c r="A1433">
        <v>2017</v>
      </c>
      <c r="B1433" s="17">
        <v>45</v>
      </c>
      <c r="C1433" s="3"/>
      <c r="D1433" s="18" t="s">
        <v>40</v>
      </c>
      <c r="E1433" s="17">
        <v>25</v>
      </c>
      <c r="F1433" s="17">
        <v>0</v>
      </c>
      <c r="G1433" s="17">
        <v>2</v>
      </c>
      <c r="H1433" s="17">
        <v>15</v>
      </c>
      <c r="I1433" s="2">
        <f t="shared" si="46"/>
        <v>8</v>
      </c>
      <c r="J1433" s="17">
        <v>2.68</v>
      </c>
      <c r="K1433" s="17">
        <v>1445</v>
      </c>
      <c r="L1433">
        <f>SUMIFS('Wins by Year'!E:E,'Wins by Year'!A:A,Recruits!A1433,'Wins by Year'!C:C,Recruits!D1433)</f>
        <v>1</v>
      </c>
      <c r="M1433" s="13">
        <f t="shared" si="45"/>
        <v>2.56</v>
      </c>
    </row>
    <row r="1434" spans="1:13" ht="16.5" thickTop="1" thickBot="1">
      <c r="A1434">
        <v>2017</v>
      </c>
      <c r="B1434" s="17">
        <v>46</v>
      </c>
      <c r="C1434" s="3"/>
      <c r="D1434" s="18" t="s">
        <v>33</v>
      </c>
      <c r="E1434" s="17">
        <v>22</v>
      </c>
      <c r="F1434" s="17">
        <v>0</v>
      </c>
      <c r="G1434" s="17">
        <v>1</v>
      </c>
      <c r="H1434" s="17">
        <v>18</v>
      </c>
      <c r="I1434" s="2">
        <f t="shared" si="46"/>
        <v>3</v>
      </c>
      <c r="J1434" s="17">
        <v>2.91</v>
      </c>
      <c r="K1434" s="17">
        <v>1440</v>
      </c>
      <c r="L1434">
        <f>SUMIFS('Wins by Year'!E:E,'Wins by Year'!A:A,Recruits!A1434,'Wins by Year'!C:C,Recruits!D1434)</f>
        <v>7</v>
      </c>
      <c r="M1434" s="13">
        <f t="shared" si="45"/>
        <v>2.9466666666666668</v>
      </c>
    </row>
    <row r="1435" spans="1:13" ht="16.5" thickTop="1" thickBot="1">
      <c r="A1435">
        <v>2017</v>
      </c>
      <c r="B1435" s="17">
        <v>47</v>
      </c>
      <c r="C1435" s="3"/>
      <c r="D1435" s="18" t="s">
        <v>47</v>
      </c>
      <c r="E1435" s="17">
        <v>22</v>
      </c>
      <c r="F1435" s="17">
        <v>0</v>
      </c>
      <c r="G1435" s="17">
        <v>1</v>
      </c>
      <c r="H1435" s="17">
        <v>16</v>
      </c>
      <c r="I1435" s="2">
        <f t="shared" si="46"/>
        <v>5</v>
      </c>
      <c r="J1435" s="17">
        <v>2.64</v>
      </c>
      <c r="K1435" s="17">
        <v>1424</v>
      </c>
      <c r="L1435">
        <f>SUMIFS('Wins by Year'!E:E,'Wins by Year'!A:A,Recruits!A1435,'Wins by Year'!C:C,Recruits!D1435)</f>
        <v>6</v>
      </c>
      <c r="M1435" s="13">
        <f t="shared" si="45"/>
        <v>2.7666666666666671</v>
      </c>
    </row>
    <row r="1436" spans="1:13" ht="16.5" thickTop="1" thickBot="1">
      <c r="A1436">
        <v>2017</v>
      </c>
      <c r="B1436" s="17">
        <v>48</v>
      </c>
      <c r="C1436" s="3"/>
      <c r="D1436" s="18" t="s">
        <v>70</v>
      </c>
      <c r="E1436" s="17">
        <v>26</v>
      </c>
      <c r="F1436" s="17">
        <v>0</v>
      </c>
      <c r="G1436" s="17">
        <v>3</v>
      </c>
      <c r="H1436" s="17">
        <v>14</v>
      </c>
      <c r="I1436" s="2">
        <f t="shared" si="46"/>
        <v>9</v>
      </c>
      <c r="J1436" s="17">
        <v>2.77</v>
      </c>
      <c r="K1436" s="17">
        <v>1410</v>
      </c>
      <c r="L1436">
        <f>SUMIFS('Wins by Year'!E:E,'Wins by Year'!A:A,Recruits!A1436,'Wins by Year'!C:C,Recruits!D1436)</f>
        <v>2</v>
      </c>
      <c r="M1436" s="13">
        <f t="shared" si="45"/>
        <v>2.6133333333333333</v>
      </c>
    </row>
    <row r="1437" spans="1:13" ht="16.5" thickTop="1" thickBot="1">
      <c r="A1437">
        <v>2017</v>
      </c>
      <c r="B1437" s="17">
        <v>49</v>
      </c>
      <c r="C1437" s="3"/>
      <c r="D1437" s="18" t="s">
        <v>46</v>
      </c>
      <c r="E1437" s="17">
        <v>25</v>
      </c>
      <c r="F1437" s="17">
        <v>0</v>
      </c>
      <c r="G1437" s="17">
        <v>1</v>
      </c>
      <c r="H1437" s="17">
        <v>18</v>
      </c>
      <c r="I1437" s="2">
        <f t="shared" si="46"/>
        <v>6</v>
      </c>
      <c r="J1437" s="17">
        <v>2.8</v>
      </c>
      <c r="K1437" s="17">
        <v>1395</v>
      </c>
      <c r="L1437">
        <f>SUMIFS('Wins by Year'!E:E,'Wins by Year'!A:A,Recruits!A1437,'Wins by Year'!C:C,Recruits!D1437)</f>
        <v>7</v>
      </c>
      <c r="M1437" s="13">
        <f t="shared" si="45"/>
        <v>2.97</v>
      </c>
    </row>
    <row r="1438" spans="1:13" ht="16.5" thickTop="1" thickBot="1">
      <c r="A1438">
        <v>2017</v>
      </c>
      <c r="B1438" s="17">
        <v>50</v>
      </c>
      <c r="C1438" s="3"/>
      <c r="D1438" s="18" t="s">
        <v>30</v>
      </c>
      <c r="E1438" s="17">
        <v>22</v>
      </c>
      <c r="F1438" s="17">
        <v>0</v>
      </c>
      <c r="G1438" s="17">
        <v>4</v>
      </c>
      <c r="H1438" s="17">
        <v>10</v>
      </c>
      <c r="I1438" s="2">
        <f t="shared" si="46"/>
        <v>8</v>
      </c>
      <c r="J1438" s="17">
        <v>2.4500000000000002</v>
      </c>
      <c r="K1438" s="17">
        <v>1388</v>
      </c>
      <c r="L1438">
        <f>SUMIFS('Wins by Year'!E:E,'Wins by Year'!A:A,Recruits!A1438,'Wins by Year'!C:C,Recruits!D1438)</f>
        <v>7</v>
      </c>
      <c r="M1438" s="13">
        <f t="shared" si="45"/>
        <v>2.9666666666666668</v>
      </c>
    </row>
    <row r="1439" spans="1:13" ht="31.5" thickTop="1" thickBot="1">
      <c r="A1439">
        <v>2017</v>
      </c>
      <c r="B1439" s="17">
        <v>51</v>
      </c>
      <c r="C1439" s="3"/>
      <c r="D1439" s="18" t="s">
        <v>52</v>
      </c>
      <c r="E1439" s="17">
        <v>27</v>
      </c>
      <c r="F1439" s="17">
        <v>0</v>
      </c>
      <c r="G1439" s="17">
        <v>2</v>
      </c>
      <c r="H1439" s="17">
        <v>16</v>
      </c>
      <c r="I1439" s="2">
        <f t="shared" si="46"/>
        <v>9</v>
      </c>
      <c r="J1439" s="17">
        <v>2.74</v>
      </c>
      <c r="K1439" s="17">
        <v>1380</v>
      </c>
      <c r="L1439">
        <f>SUMIFS('Wins by Year'!E:E,'Wins by Year'!A:A,Recruits!A1439,'Wins by Year'!C:C,Recruits!D1439)</f>
        <v>9</v>
      </c>
      <c r="M1439" s="13">
        <f t="shared" si="45"/>
        <v>2.6933333333333334</v>
      </c>
    </row>
    <row r="1440" spans="1:13" ht="16.5" thickTop="1" thickBot="1">
      <c r="A1440">
        <v>2017</v>
      </c>
      <c r="B1440" s="17">
        <v>51</v>
      </c>
      <c r="C1440" s="3"/>
      <c r="D1440" s="18" t="s">
        <v>38</v>
      </c>
      <c r="E1440" s="17">
        <v>23</v>
      </c>
      <c r="F1440" s="17">
        <v>0</v>
      </c>
      <c r="G1440" s="17">
        <v>1</v>
      </c>
      <c r="H1440" s="17">
        <v>17</v>
      </c>
      <c r="I1440" s="2">
        <f t="shared" si="46"/>
        <v>5</v>
      </c>
      <c r="J1440" s="17">
        <v>2.74</v>
      </c>
      <c r="K1440" s="17">
        <v>1380</v>
      </c>
      <c r="L1440">
        <f>SUMIFS('Wins by Year'!E:E,'Wins by Year'!A:A,Recruits!A1440,'Wins by Year'!C:C,Recruits!D1440)</f>
        <v>7</v>
      </c>
      <c r="M1440" s="13">
        <f t="shared" si="45"/>
        <v>2.81</v>
      </c>
    </row>
    <row r="1441" spans="1:13" ht="31.5" thickTop="1" thickBot="1">
      <c r="A1441">
        <v>2017</v>
      </c>
      <c r="B1441" s="17">
        <v>53</v>
      </c>
      <c r="C1441" s="3"/>
      <c r="D1441" s="18" t="s">
        <v>44</v>
      </c>
      <c r="E1441" s="17">
        <v>20</v>
      </c>
      <c r="F1441" s="17">
        <v>0</v>
      </c>
      <c r="G1441" s="17">
        <v>2</v>
      </c>
      <c r="H1441" s="17">
        <v>13</v>
      </c>
      <c r="I1441" s="2">
        <f t="shared" si="46"/>
        <v>5</v>
      </c>
      <c r="J1441" s="17">
        <v>2.85</v>
      </c>
      <c r="K1441" s="17">
        <v>1320</v>
      </c>
      <c r="L1441">
        <f>SUMIFS('Wins by Year'!E:E,'Wins by Year'!A:A,Recruits!A1441,'Wins by Year'!C:C,Recruits!D1441)</f>
        <v>9</v>
      </c>
      <c r="M1441" s="13">
        <f t="shared" si="45"/>
        <v>2.8633333333333333</v>
      </c>
    </row>
    <row r="1442" spans="1:13" ht="16.5" thickTop="1" thickBot="1">
      <c r="A1442">
        <v>2017</v>
      </c>
      <c r="B1442" s="17">
        <v>53</v>
      </c>
      <c r="C1442" s="3"/>
      <c r="D1442" s="18" t="s">
        <v>55</v>
      </c>
      <c r="E1442" s="17">
        <v>22</v>
      </c>
      <c r="F1442" s="17">
        <v>0</v>
      </c>
      <c r="G1442" s="17">
        <v>1</v>
      </c>
      <c r="H1442" s="17">
        <v>14</v>
      </c>
      <c r="I1442" s="2">
        <f t="shared" si="46"/>
        <v>7</v>
      </c>
      <c r="J1442" s="17">
        <v>2.73</v>
      </c>
      <c r="K1442" s="17">
        <v>1320</v>
      </c>
      <c r="L1442">
        <f>SUMIFS('Wins by Year'!E:E,'Wins by Year'!A:A,Recruits!A1442,'Wins by Year'!C:C,Recruits!D1442)</f>
        <v>13</v>
      </c>
      <c r="M1442" s="13">
        <f t="shared" si="45"/>
        <v>2.6333333333333333</v>
      </c>
    </row>
    <row r="1443" spans="1:13" ht="16.5" thickTop="1" thickBot="1">
      <c r="A1443">
        <v>2017</v>
      </c>
      <c r="B1443" s="17">
        <v>55</v>
      </c>
      <c r="C1443" s="3"/>
      <c r="D1443" s="18" t="s">
        <v>49</v>
      </c>
      <c r="E1443" s="17">
        <v>19</v>
      </c>
      <c r="F1443" s="17">
        <v>0</v>
      </c>
      <c r="G1443" s="17">
        <v>0</v>
      </c>
      <c r="H1443" s="17">
        <v>16</v>
      </c>
      <c r="I1443" s="2">
        <f t="shared" si="46"/>
        <v>3</v>
      </c>
      <c r="J1443" s="17">
        <v>2.84</v>
      </c>
      <c r="K1443" s="17">
        <v>1290</v>
      </c>
      <c r="L1443">
        <f>SUMIFS('Wins by Year'!E:E,'Wins by Year'!A:A,Recruits!A1443,'Wins by Year'!C:C,Recruits!D1443)</f>
        <v>10</v>
      </c>
      <c r="M1443" s="13">
        <f t="shared" si="45"/>
        <v>2.7966666666666669</v>
      </c>
    </row>
    <row r="1444" spans="1:13" ht="16.5" thickTop="1" thickBot="1">
      <c r="A1444">
        <v>2017</v>
      </c>
      <c r="B1444" s="17">
        <v>56</v>
      </c>
      <c r="C1444" s="3"/>
      <c r="D1444" s="18" t="s">
        <v>51</v>
      </c>
      <c r="E1444" s="17">
        <v>26</v>
      </c>
      <c r="F1444" s="17">
        <v>0</v>
      </c>
      <c r="G1444" s="17">
        <v>0</v>
      </c>
      <c r="H1444" s="17">
        <v>15</v>
      </c>
      <c r="I1444" s="2">
        <f t="shared" si="46"/>
        <v>11</v>
      </c>
      <c r="J1444" s="17">
        <v>2.58</v>
      </c>
      <c r="K1444" s="17">
        <v>1275</v>
      </c>
      <c r="L1444">
        <f>SUMIFS('Wins by Year'!E:E,'Wins by Year'!A:A,Recruits!A1444,'Wins by Year'!C:C,Recruits!D1444)</f>
        <v>5</v>
      </c>
      <c r="M1444" s="13">
        <f t="shared" si="45"/>
        <v>2.6666666666666665</v>
      </c>
    </row>
    <row r="1445" spans="1:13" ht="16.5" thickTop="1" thickBot="1">
      <c r="A1445">
        <v>2017</v>
      </c>
      <c r="B1445" s="17">
        <v>57</v>
      </c>
      <c r="C1445" s="3"/>
      <c r="D1445" s="18" t="s">
        <v>85</v>
      </c>
      <c r="E1445" s="17">
        <v>21</v>
      </c>
      <c r="F1445" s="17">
        <v>0</v>
      </c>
      <c r="G1445" s="17">
        <v>1</v>
      </c>
      <c r="H1445" s="17">
        <v>13</v>
      </c>
      <c r="I1445" s="2">
        <f t="shared" si="46"/>
        <v>7</v>
      </c>
      <c r="J1445" s="17">
        <v>2.71</v>
      </c>
      <c r="K1445" s="17">
        <v>1260</v>
      </c>
      <c r="L1445">
        <f>SUMIFS('Wins by Year'!E:E,'Wins by Year'!A:A,Recruits!A1445,'Wins by Year'!C:C,Recruits!D1445)</f>
        <v>1</v>
      </c>
      <c r="M1445" s="13">
        <f t="shared" si="45"/>
        <v>2.4833333333333329</v>
      </c>
    </row>
    <row r="1446" spans="1:13" ht="16.5" thickTop="1" thickBot="1">
      <c r="A1446">
        <v>2017</v>
      </c>
      <c r="B1446" s="17">
        <v>57</v>
      </c>
      <c r="C1446" s="3"/>
      <c r="D1446" s="18" t="s">
        <v>59</v>
      </c>
      <c r="E1446" s="17">
        <v>24</v>
      </c>
      <c r="F1446" s="17">
        <v>0</v>
      </c>
      <c r="G1446" s="17">
        <v>0</v>
      </c>
      <c r="H1446" s="17">
        <v>12</v>
      </c>
      <c r="I1446" s="2">
        <f t="shared" si="46"/>
        <v>12</v>
      </c>
      <c r="J1446" s="17">
        <v>2.5</v>
      </c>
      <c r="K1446" s="17">
        <v>1260</v>
      </c>
      <c r="L1446">
        <f>SUMIFS('Wins by Year'!E:E,'Wins by Year'!A:A,Recruits!A1446,'Wins by Year'!C:C,Recruits!D1446)</f>
        <v>4</v>
      </c>
      <c r="M1446" s="13">
        <f t="shared" si="45"/>
        <v>2.5833333333333335</v>
      </c>
    </row>
    <row r="1447" spans="1:13" ht="16.5" thickTop="1" thickBot="1">
      <c r="A1447">
        <v>2017</v>
      </c>
      <c r="B1447" s="17">
        <v>57</v>
      </c>
      <c r="C1447" s="3"/>
      <c r="D1447" s="18" t="s">
        <v>54</v>
      </c>
      <c r="E1447" s="17">
        <v>20</v>
      </c>
      <c r="F1447" s="17">
        <v>0</v>
      </c>
      <c r="G1447" s="17">
        <v>0</v>
      </c>
      <c r="H1447" s="17">
        <v>15</v>
      </c>
      <c r="I1447" s="2">
        <f t="shared" si="46"/>
        <v>5</v>
      </c>
      <c r="J1447" s="17">
        <v>2.75</v>
      </c>
      <c r="K1447" s="17">
        <v>1260</v>
      </c>
      <c r="L1447">
        <f>SUMIFS('Wins by Year'!E:E,'Wins by Year'!A:A,Recruits!A1447,'Wins by Year'!C:C,Recruits!D1447)</f>
        <v>5</v>
      </c>
      <c r="M1447" s="13">
        <f t="shared" si="45"/>
        <v>2.7366666666666668</v>
      </c>
    </row>
    <row r="1448" spans="1:13" ht="16.5" thickTop="1" thickBot="1">
      <c r="A1448">
        <v>2017</v>
      </c>
      <c r="B1448" s="17">
        <v>57</v>
      </c>
      <c r="C1448" s="3"/>
      <c r="D1448" s="18" t="s">
        <v>61</v>
      </c>
      <c r="E1448" s="17">
        <v>25</v>
      </c>
      <c r="F1448" s="17">
        <v>0</v>
      </c>
      <c r="G1448" s="17">
        <v>0</v>
      </c>
      <c r="H1448" s="17">
        <v>15</v>
      </c>
      <c r="I1448" s="2">
        <f t="shared" si="46"/>
        <v>10</v>
      </c>
      <c r="J1448" s="17">
        <v>2.6</v>
      </c>
      <c r="K1448" s="17">
        <v>1260</v>
      </c>
      <c r="L1448">
        <f>SUMIFS('Wins by Year'!E:E,'Wins by Year'!A:A,Recruits!A1448,'Wins by Year'!C:C,Recruits!D1448)</f>
        <v>6</v>
      </c>
      <c r="M1448" s="13">
        <f t="shared" si="45"/>
        <v>2.5933333333333333</v>
      </c>
    </row>
    <row r="1449" spans="1:13" ht="16.5" thickTop="1" thickBot="1">
      <c r="A1449">
        <v>2017</v>
      </c>
      <c r="B1449" s="17">
        <v>61</v>
      </c>
      <c r="C1449" s="3"/>
      <c r="D1449" s="18" t="s">
        <v>68</v>
      </c>
      <c r="E1449" s="17">
        <v>22</v>
      </c>
      <c r="F1449" s="17">
        <v>0</v>
      </c>
      <c r="G1449" s="17">
        <v>2</v>
      </c>
      <c r="H1449" s="17">
        <v>12</v>
      </c>
      <c r="I1449" s="2">
        <f t="shared" si="46"/>
        <v>8</v>
      </c>
      <c r="J1449" s="17">
        <v>2.73</v>
      </c>
      <c r="K1449" s="17">
        <v>1256</v>
      </c>
      <c r="L1449">
        <f>SUMIFS('Wins by Year'!E:E,'Wins by Year'!A:A,Recruits!A1449,'Wins by Year'!C:C,Recruits!D1449)</f>
        <v>4</v>
      </c>
      <c r="M1449" s="13">
        <f t="shared" si="45"/>
        <v>2.56</v>
      </c>
    </row>
    <row r="1450" spans="1:13" ht="16.5" thickTop="1" thickBot="1">
      <c r="A1450">
        <v>2017</v>
      </c>
      <c r="B1450" s="17">
        <v>62</v>
      </c>
      <c r="C1450" s="3"/>
      <c r="D1450" s="18" t="s">
        <v>76</v>
      </c>
      <c r="E1450" s="17">
        <v>27</v>
      </c>
      <c r="F1450" s="17">
        <v>0</v>
      </c>
      <c r="G1450" s="17">
        <v>1</v>
      </c>
      <c r="H1450" s="17">
        <v>12</v>
      </c>
      <c r="I1450" s="2">
        <f t="shared" si="46"/>
        <v>14</v>
      </c>
      <c r="J1450" s="17">
        <v>2.2200000000000002</v>
      </c>
      <c r="K1450" s="17">
        <v>1234</v>
      </c>
      <c r="L1450">
        <f>SUMIFS('Wins by Year'!E:E,'Wins by Year'!A:A,Recruits!A1450,'Wins by Year'!C:C,Recruits!D1450)</f>
        <v>8</v>
      </c>
      <c r="M1450" s="13">
        <f t="shared" si="45"/>
        <v>2.3833333333333333</v>
      </c>
    </row>
    <row r="1451" spans="1:13" ht="16.5" thickTop="1" thickBot="1">
      <c r="A1451">
        <v>2017</v>
      </c>
      <c r="B1451" s="17">
        <v>63</v>
      </c>
      <c r="C1451" s="3"/>
      <c r="D1451" s="18" t="s">
        <v>50</v>
      </c>
      <c r="E1451" s="17">
        <v>25</v>
      </c>
      <c r="F1451" s="17">
        <v>0</v>
      </c>
      <c r="G1451" s="17">
        <v>2</v>
      </c>
      <c r="H1451" s="17">
        <v>8</v>
      </c>
      <c r="I1451" s="2">
        <f t="shared" si="46"/>
        <v>15</v>
      </c>
      <c r="J1451" s="17">
        <v>2.3199999999999998</v>
      </c>
      <c r="K1451" s="17">
        <v>1218</v>
      </c>
      <c r="L1451">
        <f>SUMIFS('Wins by Year'!E:E,'Wins by Year'!A:A,Recruits!A1451,'Wins by Year'!C:C,Recruits!D1451)</f>
        <v>4</v>
      </c>
      <c r="M1451" s="13">
        <f t="shared" si="45"/>
        <v>2.3266666666666667</v>
      </c>
    </row>
    <row r="1452" spans="1:13" ht="16.5" thickTop="1" thickBot="1">
      <c r="A1452">
        <v>2017</v>
      </c>
      <c r="B1452" s="17">
        <v>64</v>
      </c>
      <c r="C1452" s="3"/>
      <c r="D1452" s="18" t="s">
        <v>64</v>
      </c>
      <c r="E1452" s="17">
        <v>30</v>
      </c>
      <c r="F1452" s="17">
        <v>0</v>
      </c>
      <c r="G1452" s="17">
        <v>3</v>
      </c>
      <c r="H1452" s="17">
        <v>9</v>
      </c>
      <c r="I1452" s="2">
        <f t="shared" si="46"/>
        <v>18</v>
      </c>
      <c r="J1452" s="17">
        <v>2.5</v>
      </c>
      <c r="K1452" s="17">
        <v>1175</v>
      </c>
      <c r="L1452">
        <f>SUMIFS('Wins by Year'!E:E,'Wins by Year'!A:A,Recruits!A1452,'Wins by Year'!C:C,Recruits!D1452)</f>
        <v>10</v>
      </c>
      <c r="M1452" s="13">
        <f t="shared" si="45"/>
        <v>2.2166666666666668</v>
      </c>
    </row>
    <row r="1453" spans="1:13" ht="16.5" thickTop="1" thickBot="1">
      <c r="A1453">
        <v>2017</v>
      </c>
      <c r="B1453" s="17">
        <v>65</v>
      </c>
      <c r="C1453" s="3"/>
      <c r="D1453" s="18" t="s">
        <v>58</v>
      </c>
      <c r="E1453" s="17">
        <v>23</v>
      </c>
      <c r="F1453" s="17">
        <v>0</v>
      </c>
      <c r="G1453" s="17">
        <v>0</v>
      </c>
      <c r="H1453" s="17">
        <v>11</v>
      </c>
      <c r="I1453" s="2">
        <f t="shared" si="46"/>
        <v>12</v>
      </c>
      <c r="J1453" s="17">
        <v>2.48</v>
      </c>
      <c r="K1453" s="17">
        <v>1155</v>
      </c>
      <c r="L1453">
        <f>SUMIFS('Wins by Year'!E:E,'Wins by Year'!A:A,Recruits!A1453,'Wins by Year'!C:C,Recruits!D1453)</f>
        <v>5</v>
      </c>
      <c r="M1453" s="13">
        <f t="shared" si="45"/>
        <v>2.6566666666666667</v>
      </c>
    </row>
    <row r="1454" spans="1:13" ht="16.5" thickTop="1" thickBot="1">
      <c r="A1454">
        <v>2017</v>
      </c>
      <c r="B1454" s="17">
        <v>66</v>
      </c>
      <c r="C1454" s="3"/>
      <c r="D1454" s="18" t="s">
        <v>57</v>
      </c>
      <c r="E1454" s="17">
        <v>19</v>
      </c>
      <c r="F1454" s="17">
        <v>0</v>
      </c>
      <c r="G1454" s="17">
        <v>1</v>
      </c>
      <c r="H1454" s="17">
        <v>12</v>
      </c>
      <c r="I1454" s="2">
        <f t="shared" si="46"/>
        <v>6</v>
      </c>
      <c r="J1454" s="17">
        <v>2.74</v>
      </c>
      <c r="K1454" s="17">
        <v>1125</v>
      </c>
      <c r="L1454">
        <f>SUMIFS('Wins by Year'!E:E,'Wins by Year'!A:A,Recruits!A1454,'Wins by Year'!C:C,Recruits!D1454)</f>
        <v>11</v>
      </c>
      <c r="M1454" s="13">
        <f t="shared" ref="M1454:M1517" si="47">(SUMIFS(J:J,A:A,A1454,D:D,D1454)+SUMIFS(J:J,A:A,(A1454-1),D:D,D1454)+SUMIFS(J:J,A:A,(A1454-2),D:D,D1454))/3</f>
        <v>2.58</v>
      </c>
    </row>
    <row r="1455" spans="1:13" ht="16.5" thickTop="1" thickBot="1">
      <c r="A1455">
        <v>2017</v>
      </c>
      <c r="B1455" s="17">
        <v>66</v>
      </c>
      <c r="C1455" s="3"/>
      <c r="D1455" s="18" t="s">
        <v>82</v>
      </c>
      <c r="E1455" s="17">
        <v>21</v>
      </c>
      <c r="F1455" s="17">
        <v>0</v>
      </c>
      <c r="G1455" s="17">
        <v>1</v>
      </c>
      <c r="H1455" s="17">
        <v>10</v>
      </c>
      <c r="I1455" s="2">
        <f t="shared" si="46"/>
        <v>10</v>
      </c>
      <c r="J1455" s="17">
        <v>2.57</v>
      </c>
      <c r="K1455" s="17">
        <v>1125</v>
      </c>
      <c r="L1455">
        <f>SUMIFS('Wins by Year'!E:E,'Wins by Year'!A:A,Recruits!A1455,'Wins by Year'!C:C,Recruits!D1455)</f>
        <v>7</v>
      </c>
      <c r="M1455" s="13">
        <f t="shared" si="47"/>
        <v>2.6</v>
      </c>
    </row>
    <row r="1456" spans="1:13" ht="16.5" thickTop="1" thickBot="1">
      <c r="A1456">
        <v>2017</v>
      </c>
      <c r="B1456" s="17">
        <v>68</v>
      </c>
      <c r="C1456" s="3"/>
      <c r="D1456" s="18" t="s">
        <v>74</v>
      </c>
      <c r="E1456" s="17">
        <v>24</v>
      </c>
      <c r="F1456" s="17">
        <v>0</v>
      </c>
      <c r="G1456" s="17">
        <v>0</v>
      </c>
      <c r="H1456" s="17">
        <v>11</v>
      </c>
      <c r="I1456" s="2">
        <f t="shared" si="46"/>
        <v>13</v>
      </c>
      <c r="J1456" s="17">
        <v>2.46</v>
      </c>
      <c r="K1456" s="17">
        <v>1095</v>
      </c>
      <c r="L1456">
        <f>SUMIFS('Wins by Year'!E:E,'Wins by Year'!A:A,Recruits!A1456,'Wins by Year'!C:C,Recruits!D1456)</f>
        <v>7</v>
      </c>
      <c r="M1456" s="13">
        <f t="shared" si="47"/>
        <v>2.3633333333333333</v>
      </c>
    </row>
    <row r="1457" spans="1:13" ht="16.5" thickTop="1" thickBot="1">
      <c r="A1457">
        <v>2017</v>
      </c>
      <c r="B1457" s="17">
        <v>69</v>
      </c>
      <c r="C1457" s="3"/>
      <c r="D1457" s="18" t="s">
        <v>73</v>
      </c>
      <c r="E1457" s="17">
        <v>21</v>
      </c>
      <c r="F1457" s="17">
        <v>0</v>
      </c>
      <c r="G1457" s="17">
        <v>0</v>
      </c>
      <c r="H1457" s="17">
        <v>10</v>
      </c>
      <c r="I1457" s="2">
        <f t="shared" si="46"/>
        <v>11</v>
      </c>
      <c r="J1457" s="17">
        <v>2.29</v>
      </c>
      <c r="K1457" s="17">
        <v>1080</v>
      </c>
      <c r="L1457">
        <f>SUMIFS('Wins by Year'!E:E,'Wins by Year'!A:A,Recruits!A1457,'Wins by Year'!C:C,Recruits!D1457)</f>
        <v>10</v>
      </c>
      <c r="M1457" s="13">
        <f t="shared" si="47"/>
        <v>2.5133333333333332</v>
      </c>
    </row>
    <row r="1458" spans="1:13" ht="16.5" thickTop="1" thickBot="1">
      <c r="A1458">
        <v>2017</v>
      </c>
      <c r="B1458" s="17">
        <v>70</v>
      </c>
      <c r="C1458" s="3"/>
      <c r="D1458" s="18" t="s">
        <v>81</v>
      </c>
      <c r="E1458" s="17">
        <v>22</v>
      </c>
      <c r="F1458" s="17">
        <v>0</v>
      </c>
      <c r="G1458" s="17">
        <v>0</v>
      </c>
      <c r="H1458" s="17">
        <v>11</v>
      </c>
      <c r="I1458" s="2">
        <f t="shared" si="46"/>
        <v>11</v>
      </c>
      <c r="J1458" s="17">
        <v>2.5</v>
      </c>
      <c r="K1458" s="17">
        <v>1065</v>
      </c>
      <c r="L1458">
        <f>SUMIFS('Wins by Year'!E:E,'Wins by Year'!A:A,Recruits!A1458,'Wins by Year'!C:C,Recruits!D1458)</f>
        <v>3</v>
      </c>
      <c r="M1458" s="13">
        <f t="shared" si="47"/>
        <v>1.5133333333333334</v>
      </c>
    </row>
    <row r="1459" spans="1:13" ht="31.5" thickTop="1" thickBot="1">
      <c r="A1459">
        <v>2017</v>
      </c>
      <c r="B1459" s="17">
        <v>70</v>
      </c>
      <c r="C1459" s="3"/>
      <c r="D1459" s="18" t="s">
        <v>113</v>
      </c>
      <c r="E1459" s="17">
        <v>24</v>
      </c>
      <c r="F1459" s="17">
        <v>0</v>
      </c>
      <c r="G1459" s="17">
        <v>0</v>
      </c>
      <c r="H1459" s="17">
        <v>11</v>
      </c>
      <c r="I1459" s="2">
        <f t="shared" si="46"/>
        <v>13</v>
      </c>
      <c r="J1459" s="17">
        <v>2.29</v>
      </c>
      <c r="K1459" s="17">
        <v>1065</v>
      </c>
      <c r="L1459">
        <f>SUMIFS('Wins by Year'!E:E,'Wins by Year'!A:A,Recruits!A1459,'Wins by Year'!C:C,Recruits!D1459)</f>
        <v>6</v>
      </c>
      <c r="M1459" s="13">
        <f t="shared" si="47"/>
        <v>1.43</v>
      </c>
    </row>
    <row r="1460" spans="1:13" ht="31.5" thickTop="1" thickBot="1">
      <c r="A1460">
        <v>2017</v>
      </c>
      <c r="B1460" s="17">
        <v>72</v>
      </c>
      <c r="C1460" s="3"/>
      <c r="D1460" s="18" t="s">
        <v>72</v>
      </c>
      <c r="E1460" s="17">
        <v>24</v>
      </c>
      <c r="F1460" s="17">
        <v>0</v>
      </c>
      <c r="G1460" s="17">
        <v>0</v>
      </c>
      <c r="H1460" s="17">
        <v>9</v>
      </c>
      <c r="I1460" s="2">
        <f t="shared" si="46"/>
        <v>15</v>
      </c>
      <c r="J1460" s="17">
        <v>2.38</v>
      </c>
      <c r="K1460" s="17">
        <v>1050</v>
      </c>
      <c r="L1460">
        <f>SUMIFS('Wins by Year'!E:E,'Wins by Year'!A:A,Recruits!A1460,'Wins by Year'!C:C,Recruits!D1460)</f>
        <v>10</v>
      </c>
      <c r="M1460" s="13">
        <f t="shared" si="47"/>
        <v>2.3933333333333331</v>
      </c>
    </row>
    <row r="1461" spans="1:13" ht="16.5" thickTop="1" thickBot="1">
      <c r="A1461">
        <v>2017</v>
      </c>
      <c r="B1461" s="17">
        <v>72</v>
      </c>
      <c r="C1461" s="3"/>
      <c r="D1461" s="18" t="s">
        <v>80</v>
      </c>
      <c r="E1461" s="17">
        <v>29</v>
      </c>
      <c r="F1461" s="17">
        <v>0</v>
      </c>
      <c r="G1461" s="17">
        <v>0</v>
      </c>
      <c r="H1461" s="17">
        <v>9</v>
      </c>
      <c r="I1461" s="2">
        <f t="shared" si="46"/>
        <v>20</v>
      </c>
      <c r="J1461" s="17">
        <v>2.31</v>
      </c>
      <c r="K1461" s="17">
        <v>1050</v>
      </c>
      <c r="L1461">
        <f>SUMIFS('Wins by Year'!E:E,'Wins by Year'!A:A,Recruits!A1461,'Wins by Year'!C:C,Recruits!D1461)</f>
        <v>8</v>
      </c>
      <c r="M1461" s="13">
        <f t="shared" si="47"/>
        <v>2.2133333333333334</v>
      </c>
    </row>
    <row r="1462" spans="1:13" ht="16.5" thickTop="1" thickBot="1">
      <c r="A1462">
        <v>2017</v>
      </c>
      <c r="B1462" s="17">
        <v>74</v>
      </c>
      <c r="C1462" s="3"/>
      <c r="D1462" s="18" t="s">
        <v>62</v>
      </c>
      <c r="E1462" s="17">
        <v>20</v>
      </c>
      <c r="F1462" s="17">
        <v>0</v>
      </c>
      <c r="G1462" s="17">
        <v>1</v>
      </c>
      <c r="H1462" s="17">
        <v>9</v>
      </c>
      <c r="I1462" s="2">
        <f t="shared" si="46"/>
        <v>10</v>
      </c>
      <c r="J1462" s="17">
        <v>2.5499999999999998</v>
      </c>
      <c r="K1462" s="17">
        <v>1020</v>
      </c>
      <c r="L1462">
        <f>SUMIFS('Wins by Year'!E:E,'Wins by Year'!A:A,Recruits!A1462,'Wins by Year'!C:C,Recruits!D1462)</f>
        <v>8</v>
      </c>
      <c r="M1462" s="13">
        <f t="shared" si="47"/>
        <v>2.6333333333333333</v>
      </c>
    </row>
    <row r="1463" spans="1:13" ht="16.5" thickTop="1" thickBot="1">
      <c r="A1463">
        <v>2017</v>
      </c>
      <c r="B1463" s="17">
        <v>75</v>
      </c>
      <c r="C1463" s="3"/>
      <c r="D1463" s="18" t="s">
        <v>22</v>
      </c>
      <c r="E1463" s="17">
        <v>14</v>
      </c>
      <c r="F1463" s="17">
        <v>0</v>
      </c>
      <c r="G1463" s="17">
        <v>2</v>
      </c>
      <c r="H1463" s="17">
        <v>9</v>
      </c>
      <c r="I1463" s="2">
        <f t="shared" si="46"/>
        <v>3</v>
      </c>
      <c r="J1463" s="17">
        <v>2.93</v>
      </c>
      <c r="K1463" s="17">
        <v>991</v>
      </c>
      <c r="L1463">
        <f>SUMIFS('Wins by Year'!E:E,'Wins by Year'!A:A,Recruits!A1463,'Wins by Year'!C:C,Recruits!D1463)</f>
        <v>5</v>
      </c>
      <c r="M1463" s="13">
        <f t="shared" si="47"/>
        <v>2.9800000000000004</v>
      </c>
    </row>
    <row r="1464" spans="1:13" ht="31.5" thickTop="1" thickBot="1">
      <c r="A1464">
        <v>2017</v>
      </c>
      <c r="B1464" s="17">
        <v>76</v>
      </c>
      <c r="C1464" s="3"/>
      <c r="D1464" s="18" t="s">
        <v>83</v>
      </c>
      <c r="E1464" s="17">
        <v>28</v>
      </c>
      <c r="F1464" s="17">
        <v>0</v>
      </c>
      <c r="G1464" s="17">
        <v>0</v>
      </c>
      <c r="H1464" s="17">
        <v>7</v>
      </c>
      <c r="I1464" s="2">
        <f t="shared" si="46"/>
        <v>21</v>
      </c>
      <c r="J1464" s="17">
        <v>1.96</v>
      </c>
      <c r="K1464" s="17">
        <v>990</v>
      </c>
      <c r="L1464">
        <f>SUMIFS('Wins by Year'!E:E,'Wins by Year'!A:A,Recruits!A1464,'Wins by Year'!C:C,Recruits!D1464)</f>
        <v>11</v>
      </c>
      <c r="M1464" s="13">
        <f t="shared" si="47"/>
        <v>2.19</v>
      </c>
    </row>
    <row r="1465" spans="1:13" ht="16.5" thickTop="1" thickBot="1">
      <c r="A1465">
        <v>2017</v>
      </c>
      <c r="B1465" s="17">
        <v>76</v>
      </c>
      <c r="C1465" s="3"/>
      <c r="D1465" s="18" t="s">
        <v>41</v>
      </c>
      <c r="E1465" s="17">
        <v>19</v>
      </c>
      <c r="F1465" s="17">
        <v>0</v>
      </c>
      <c r="G1465" s="17">
        <v>1</v>
      </c>
      <c r="H1465" s="17">
        <v>10</v>
      </c>
      <c r="I1465" s="2">
        <f t="shared" si="46"/>
        <v>8</v>
      </c>
      <c r="J1465" s="17">
        <v>2.5299999999999998</v>
      </c>
      <c r="K1465" s="17">
        <v>990</v>
      </c>
      <c r="L1465">
        <f>SUMIFS('Wins by Year'!E:E,'Wins by Year'!A:A,Recruits!A1465,'Wins by Year'!C:C,Recruits!D1465)</f>
        <v>7</v>
      </c>
      <c r="M1465" s="13">
        <f t="shared" si="47"/>
        <v>2.563333333333333</v>
      </c>
    </row>
    <row r="1466" spans="1:13" ht="16.5" thickTop="1" thickBot="1">
      <c r="A1466">
        <v>2017</v>
      </c>
      <c r="B1466" s="17">
        <v>76</v>
      </c>
      <c r="C1466" s="3"/>
      <c r="D1466" s="18" t="s">
        <v>97</v>
      </c>
      <c r="E1466" s="17">
        <v>70</v>
      </c>
      <c r="F1466" s="17">
        <v>0</v>
      </c>
      <c r="G1466" s="17">
        <v>0</v>
      </c>
      <c r="H1466" s="17">
        <v>5</v>
      </c>
      <c r="I1466" s="2">
        <f t="shared" si="46"/>
        <v>65</v>
      </c>
      <c r="J1466" s="17">
        <v>1.53</v>
      </c>
      <c r="K1466" s="17">
        <v>990</v>
      </c>
      <c r="L1466">
        <f>SUMIFS('Wins by Year'!E:E,'Wins by Year'!A:A,Recruits!A1466,'Wins by Year'!C:C,Recruits!D1466)</f>
        <v>7</v>
      </c>
      <c r="M1466" s="13">
        <f t="shared" si="47"/>
        <v>1.1666666666666667</v>
      </c>
    </row>
    <row r="1467" spans="1:13" ht="46.5" thickTop="1" thickBot="1">
      <c r="A1467">
        <v>2017</v>
      </c>
      <c r="B1467" s="17">
        <v>79</v>
      </c>
      <c r="C1467" s="3"/>
      <c r="D1467" s="18" t="s">
        <v>86</v>
      </c>
      <c r="E1467" s="17">
        <v>27</v>
      </c>
      <c r="F1467" s="17">
        <v>0</v>
      </c>
      <c r="G1467" s="17">
        <v>0</v>
      </c>
      <c r="H1467" s="17">
        <v>5</v>
      </c>
      <c r="I1467" s="2">
        <f t="shared" si="46"/>
        <v>22</v>
      </c>
      <c r="J1467" s="17">
        <v>1.96</v>
      </c>
      <c r="K1467" s="17">
        <v>975</v>
      </c>
      <c r="L1467">
        <f>SUMIFS('Wins by Year'!E:E,'Wins by Year'!A:A,Recruits!A1467,'Wins by Year'!C:C,Recruits!D1467)</f>
        <v>7</v>
      </c>
      <c r="M1467" s="13">
        <f t="shared" si="47"/>
        <v>2.1166666666666667</v>
      </c>
    </row>
    <row r="1468" spans="1:13" ht="16.5" thickTop="1" thickBot="1">
      <c r="A1468">
        <v>2017</v>
      </c>
      <c r="B1468" s="17">
        <v>79</v>
      </c>
      <c r="C1468" s="3"/>
      <c r="D1468" s="18" t="s">
        <v>98</v>
      </c>
      <c r="E1468" s="17">
        <v>23</v>
      </c>
      <c r="F1468" s="17">
        <v>0</v>
      </c>
      <c r="G1468" s="17">
        <v>0</v>
      </c>
      <c r="H1468" s="17">
        <v>7</v>
      </c>
      <c r="I1468" s="2">
        <f t="shared" si="46"/>
        <v>16</v>
      </c>
      <c r="J1468" s="17">
        <v>2.2999999999999998</v>
      </c>
      <c r="K1468" s="17">
        <v>975</v>
      </c>
      <c r="L1468">
        <f>SUMIFS('Wins by Year'!E:E,'Wins by Year'!A:A,Recruits!A1468,'Wins by Year'!C:C,Recruits!D1468)</f>
        <v>11</v>
      </c>
      <c r="M1468" s="13">
        <f t="shared" si="47"/>
        <v>1.5</v>
      </c>
    </row>
    <row r="1469" spans="1:13" ht="16.5" thickTop="1" thickBot="1">
      <c r="A1469">
        <v>2017</v>
      </c>
      <c r="B1469" s="17">
        <v>79</v>
      </c>
      <c r="C1469" s="3"/>
      <c r="D1469" s="18" t="s">
        <v>92</v>
      </c>
      <c r="E1469" s="17">
        <v>22</v>
      </c>
      <c r="F1469" s="17">
        <v>0</v>
      </c>
      <c r="G1469" s="17">
        <v>0</v>
      </c>
      <c r="H1469" s="17">
        <v>8</v>
      </c>
      <c r="I1469" s="2">
        <f t="shared" si="46"/>
        <v>14</v>
      </c>
      <c r="J1469" s="17">
        <v>2.36</v>
      </c>
      <c r="K1469" s="17">
        <v>975</v>
      </c>
      <c r="L1469">
        <f>SUMIFS('Wins by Year'!E:E,'Wins by Year'!A:A,Recruits!A1469,'Wins by Year'!C:C,Recruits!D1469)</f>
        <v>2</v>
      </c>
      <c r="M1469" s="13">
        <f t="shared" si="47"/>
        <v>2.2100000000000004</v>
      </c>
    </row>
    <row r="1470" spans="1:13" ht="16.5" thickTop="1" thickBot="1">
      <c r="A1470">
        <v>2017</v>
      </c>
      <c r="B1470" s="17">
        <v>82</v>
      </c>
      <c r="C1470" s="3"/>
      <c r="D1470" s="18" t="s">
        <v>78</v>
      </c>
      <c r="E1470" s="17">
        <v>27</v>
      </c>
      <c r="F1470" s="17">
        <v>0</v>
      </c>
      <c r="G1470" s="17">
        <v>0</v>
      </c>
      <c r="H1470" s="17">
        <v>5</v>
      </c>
      <c r="I1470" s="2">
        <f t="shared" si="46"/>
        <v>22</v>
      </c>
      <c r="J1470" s="17">
        <v>2.11</v>
      </c>
      <c r="K1470" s="17">
        <v>945</v>
      </c>
      <c r="L1470">
        <f>SUMIFS('Wins by Year'!E:E,'Wins by Year'!A:A,Recruits!A1470,'Wins by Year'!C:C,Recruits!D1470)</f>
        <v>10</v>
      </c>
      <c r="M1470" s="13">
        <f t="shared" si="47"/>
        <v>2.2366666666666668</v>
      </c>
    </row>
    <row r="1471" spans="1:13" ht="16.5" thickTop="1" thickBot="1">
      <c r="A1471">
        <v>2017</v>
      </c>
      <c r="B1471" s="17">
        <v>83</v>
      </c>
      <c r="C1471" s="3"/>
      <c r="D1471" s="18" t="s">
        <v>63</v>
      </c>
      <c r="E1471" s="17">
        <v>26</v>
      </c>
      <c r="F1471" s="17">
        <v>0</v>
      </c>
      <c r="G1471" s="17">
        <v>0</v>
      </c>
      <c r="H1471" s="17">
        <v>7</v>
      </c>
      <c r="I1471" s="2">
        <f t="shared" si="46"/>
        <v>19</v>
      </c>
      <c r="J1471" s="17">
        <v>2.27</v>
      </c>
      <c r="K1471" s="17">
        <v>930</v>
      </c>
      <c r="L1471">
        <f>SUMIFS('Wins by Year'!E:E,'Wins by Year'!A:A,Recruits!A1471,'Wins by Year'!C:C,Recruits!D1471)</f>
        <v>7</v>
      </c>
      <c r="M1471" s="13">
        <f t="shared" si="47"/>
        <v>1.5266666666666666</v>
      </c>
    </row>
    <row r="1472" spans="1:13" ht="16.5" thickTop="1" thickBot="1">
      <c r="A1472">
        <v>2017</v>
      </c>
      <c r="B1472" s="17">
        <v>84</v>
      </c>
      <c r="C1472" s="3"/>
      <c r="D1472" s="17" t="s">
        <v>84</v>
      </c>
      <c r="E1472" s="17">
        <v>20</v>
      </c>
      <c r="F1472" s="17">
        <v>0</v>
      </c>
      <c r="G1472" s="17">
        <v>0</v>
      </c>
      <c r="H1472" s="17">
        <v>6</v>
      </c>
      <c r="I1472" s="2">
        <f t="shared" si="46"/>
        <v>14</v>
      </c>
      <c r="J1472" s="17">
        <v>2.2999999999999998</v>
      </c>
      <c r="K1472" s="17">
        <v>915</v>
      </c>
      <c r="L1472">
        <f>SUMIFS('Wins by Year'!E:E,'Wins by Year'!A:A,Recruits!A1472,'Wins by Year'!C:C,Recruits!D1472)</f>
        <v>5</v>
      </c>
      <c r="M1472" s="13">
        <f t="shared" si="47"/>
        <v>2.2766666666666668</v>
      </c>
    </row>
    <row r="1473" spans="1:13" ht="31.5" thickTop="1" thickBot="1">
      <c r="A1473">
        <v>2017</v>
      </c>
      <c r="B1473" s="17">
        <v>84</v>
      </c>
      <c r="C1473" s="3"/>
      <c r="D1473" s="18" t="s">
        <v>75</v>
      </c>
      <c r="E1473" s="17">
        <v>18</v>
      </c>
      <c r="F1473" s="17">
        <v>0</v>
      </c>
      <c r="G1473" s="17">
        <v>0</v>
      </c>
      <c r="H1473" s="17">
        <v>8</v>
      </c>
      <c r="I1473" s="2">
        <f t="shared" si="46"/>
        <v>10</v>
      </c>
      <c r="J1473" s="17">
        <v>2.44</v>
      </c>
      <c r="K1473" s="17">
        <v>915</v>
      </c>
      <c r="L1473">
        <f>SUMIFS('Wins by Year'!E:E,'Wins by Year'!A:A,Recruits!A1473,'Wins by Year'!C:C,Recruits!D1473)</f>
        <v>7</v>
      </c>
      <c r="M1473" s="13">
        <f t="shared" si="47"/>
        <v>2.2466666666666666</v>
      </c>
    </row>
    <row r="1474" spans="1:13" ht="31.5" thickTop="1" thickBot="1">
      <c r="A1474">
        <v>2017</v>
      </c>
      <c r="B1474" s="17">
        <v>84</v>
      </c>
      <c r="C1474" s="3"/>
      <c r="D1474" s="18" t="s">
        <v>87</v>
      </c>
      <c r="E1474" s="17">
        <v>25</v>
      </c>
      <c r="F1474" s="17">
        <v>0</v>
      </c>
      <c r="G1474" s="17">
        <v>0</v>
      </c>
      <c r="H1474" s="17">
        <v>3</v>
      </c>
      <c r="I1474" s="2">
        <f t="shared" si="46"/>
        <v>22</v>
      </c>
      <c r="J1474" s="17">
        <v>2.12</v>
      </c>
      <c r="K1474" s="17">
        <v>915</v>
      </c>
      <c r="L1474">
        <f>SUMIFS('Wins by Year'!E:E,'Wins by Year'!A:A,Recruits!A1474,'Wins by Year'!C:C,Recruits!D1474)</f>
        <v>6</v>
      </c>
      <c r="M1474" s="13">
        <f t="shared" si="47"/>
        <v>1.4333333333333336</v>
      </c>
    </row>
    <row r="1475" spans="1:13" ht="16.5" thickTop="1" thickBot="1">
      <c r="A1475">
        <v>2017</v>
      </c>
      <c r="B1475" s="17">
        <v>87</v>
      </c>
      <c r="C1475" s="3"/>
      <c r="D1475" s="17" t="s">
        <v>125</v>
      </c>
      <c r="E1475" s="17">
        <v>28</v>
      </c>
      <c r="F1475" s="17">
        <v>0</v>
      </c>
      <c r="G1475" s="17">
        <v>0</v>
      </c>
      <c r="H1475" s="17">
        <v>4</v>
      </c>
      <c r="I1475" s="2">
        <f t="shared" ref="I1475:I1488" si="48">E1475-F1475-G1475-H1475</f>
        <v>24</v>
      </c>
      <c r="J1475" s="17">
        <v>2.14</v>
      </c>
      <c r="K1475" s="17">
        <v>900</v>
      </c>
      <c r="L1475">
        <f>SUMIFS('Wins by Year'!E:E,'Wins by Year'!A:A,Recruits!A1475,'Wins by Year'!C:C,Recruits!D1475)</f>
        <v>2</v>
      </c>
      <c r="M1475" s="13">
        <f t="shared" si="47"/>
        <v>0.71333333333333337</v>
      </c>
    </row>
    <row r="1476" spans="1:13" ht="16.5" thickTop="1" thickBot="1">
      <c r="A1476">
        <v>2017</v>
      </c>
      <c r="B1476" s="17">
        <v>88</v>
      </c>
      <c r="C1476" s="3"/>
      <c r="D1476" s="17" t="s">
        <v>116</v>
      </c>
      <c r="E1476" s="17">
        <v>28</v>
      </c>
      <c r="F1476" s="17">
        <v>0</v>
      </c>
      <c r="G1476" s="17">
        <v>0</v>
      </c>
      <c r="H1476" s="17">
        <v>6</v>
      </c>
      <c r="I1476" s="2">
        <f t="shared" si="48"/>
        <v>22</v>
      </c>
      <c r="J1476" s="17">
        <v>2.0699999999999998</v>
      </c>
      <c r="K1476" s="17">
        <v>885</v>
      </c>
      <c r="L1476">
        <f>SUMIFS('Wins by Year'!E:E,'Wins by Year'!A:A,Recruits!A1476,'Wins by Year'!C:C,Recruits!D1476)</f>
        <v>2</v>
      </c>
      <c r="M1476" s="13">
        <f t="shared" si="47"/>
        <v>1.3866666666666667</v>
      </c>
    </row>
    <row r="1477" spans="1:13" ht="16.5" thickTop="1" thickBot="1">
      <c r="A1477">
        <v>2017</v>
      </c>
      <c r="B1477" s="17">
        <v>89</v>
      </c>
      <c r="C1477" s="3"/>
      <c r="D1477" s="18" t="s">
        <v>117</v>
      </c>
      <c r="E1477" s="17">
        <v>23</v>
      </c>
      <c r="F1477" s="17">
        <v>0</v>
      </c>
      <c r="G1477" s="17">
        <v>0</v>
      </c>
      <c r="H1477" s="17">
        <v>5</v>
      </c>
      <c r="I1477" s="2">
        <f t="shared" si="48"/>
        <v>18</v>
      </c>
      <c r="J1477" s="17">
        <v>1.96</v>
      </c>
      <c r="K1477" s="17">
        <v>870</v>
      </c>
      <c r="L1477">
        <f>SUMIFS('Wins by Year'!E:E,'Wins by Year'!A:A,Recruits!A1477,'Wins by Year'!C:C,Recruits!D1477)</f>
        <v>3</v>
      </c>
      <c r="M1477" s="13">
        <f t="shared" si="47"/>
        <v>1.3499999999999999</v>
      </c>
    </row>
    <row r="1478" spans="1:13" ht="16.5" thickTop="1" thickBot="1">
      <c r="A1478">
        <v>2017</v>
      </c>
      <c r="B1478" s="17">
        <v>90</v>
      </c>
      <c r="C1478" s="3"/>
      <c r="D1478" s="18" t="s">
        <v>67</v>
      </c>
      <c r="E1478" s="17">
        <v>19</v>
      </c>
      <c r="F1478" s="17">
        <v>0</v>
      </c>
      <c r="G1478" s="17">
        <v>0</v>
      </c>
      <c r="H1478" s="17">
        <v>8</v>
      </c>
      <c r="I1478" s="2">
        <f t="shared" si="48"/>
        <v>11</v>
      </c>
      <c r="J1478" s="17">
        <v>2.42</v>
      </c>
      <c r="K1478" s="17">
        <v>855</v>
      </c>
      <c r="L1478">
        <f>SUMIFS('Wins by Year'!E:E,'Wins by Year'!A:A,Recruits!A1478,'Wins by Year'!C:C,Recruits!D1478)</f>
        <v>8</v>
      </c>
      <c r="M1478" s="13">
        <f t="shared" si="47"/>
        <v>2.35</v>
      </c>
    </row>
    <row r="1479" spans="1:13" ht="16.5" thickTop="1" thickBot="1">
      <c r="A1479">
        <v>2017</v>
      </c>
      <c r="B1479" s="17">
        <v>90</v>
      </c>
      <c r="C1479" s="3"/>
      <c r="D1479" s="18" t="s">
        <v>91</v>
      </c>
      <c r="E1479" s="17">
        <v>26</v>
      </c>
      <c r="F1479" s="17">
        <v>0</v>
      </c>
      <c r="G1479" s="17">
        <v>0</v>
      </c>
      <c r="H1479" s="17">
        <v>3</v>
      </c>
      <c r="I1479" s="2">
        <f t="shared" si="48"/>
        <v>23</v>
      </c>
      <c r="J1479" s="17">
        <v>2.04</v>
      </c>
      <c r="K1479" s="17">
        <v>855</v>
      </c>
      <c r="L1479">
        <f>SUMIFS('Wins by Year'!E:E,'Wins by Year'!A:A,Recruits!A1479,'Wins by Year'!C:C,Recruits!D1479)</f>
        <v>5</v>
      </c>
      <c r="M1479" s="13">
        <f t="shared" si="47"/>
        <v>1.33</v>
      </c>
    </row>
    <row r="1480" spans="1:13" ht="31.5" thickTop="1" thickBot="1">
      <c r="A1480">
        <v>2017</v>
      </c>
      <c r="B1480" s="17">
        <v>92</v>
      </c>
      <c r="C1480" s="3"/>
      <c r="D1480" s="18" t="s">
        <v>127</v>
      </c>
      <c r="E1480" s="17">
        <v>26</v>
      </c>
      <c r="F1480" s="17">
        <v>0</v>
      </c>
      <c r="G1480" s="17">
        <v>0</v>
      </c>
      <c r="H1480" s="17">
        <v>3</v>
      </c>
      <c r="I1480" s="2">
        <f t="shared" si="48"/>
        <v>23</v>
      </c>
      <c r="J1480" s="17">
        <v>2.12</v>
      </c>
      <c r="K1480" s="17">
        <v>840</v>
      </c>
      <c r="L1480">
        <f>SUMIFS('Wins by Year'!E:E,'Wins by Year'!A:A,Recruits!A1480,'Wins by Year'!C:C,Recruits!D1480)</f>
        <v>8</v>
      </c>
      <c r="M1480" s="13">
        <f t="shared" si="47"/>
        <v>0.70666666666666667</v>
      </c>
    </row>
    <row r="1481" spans="1:13" ht="31.5" thickTop="1" thickBot="1">
      <c r="A1481">
        <v>2017</v>
      </c>
      <c r="B1481" s="17">
        <v>92</v>
      </c>
      <c r="C1481" s="3"/>
      <c r="D1481" s="18" t="s">
        <v>65</v>
      </c>
      <c r="E1481" s="17">
        <v>23</v>
      </c>
      <c r="F1481" s="17">
        <v>0</v>
      </c>
      <c r="G1481" s="17">
        <v>0</v>
      </c>
      <c r="H1481" s="17">
        <v>5</v>
      </c>
      <c r="I1481" s="2">
        <f t="shared" si="48"/>
        <v>18</v>
      </c>
      <c r="J1481" s="17">
        <v>2.2200000000000002</v>
      </c>
      <c r="K1481" s="17">
        <v>840</v>
      </c>
      <c r="L1481">
        <f>SUMIFS('Wins by Year'!E:E,'Wins by Year'!A:A,Recruits!A1481,'Wins by Year'!C:C,Recruits!D1481)</f>
        <v>6</v>
      </c>
      <c r="M1481" s="13">
        <f t="shared" si="47"/>
        <v>2.2566666666666673</v>
      </c>
    </row>
    <row r="1482" spans="1:13" ht="16.5" thickTop="1" thickBot="1">
      <c r="A1482">
        <v>2017</v>
      </c>
      <c r="B1482" s="17">
        <v>94</v>
      </c>
      <c r="C1482" s="3"/>
      <c r="D1482" s="18" t="s">
        <v>89</v>
      </c>
      <c r="E1482" s="17">
        <v>18</v>
      </c>
      <c r="F1482" s="17">
        <v>0</v>
      </c>
      <c r="G1482" s="17">
        <v>0</v>
      </c>
      <c r="H1482" s="17">
        <v>4</v>
      </c>
      <c r="I1482" s="2">
        <f t="shared" si="48"/>
        <v>14</v>
      </c>
      <c r="J1482" s="17">
        <v>2.2200000000000002</v>
      </c>
      <c r="K1482" s="17">
        <v>825</v>
      </c>
      <c r="L1482">
        <f>SUMIFS('Wins by Year'!E:E,'Wins by Year'!A:A,Recruits!A1482,'Wins by Year'!C:C,Recruits!D1482)</f>
        <v>7</v>
      </c>
      <c r="M1482" s="13">
        <f t="shared" si="47"/>
        <v>2.1333333333333333</v>
      </c>
    </row>
    <row r="1483" spans="1:13" ht="16.5" thickTop="1" thickBot="1">
      <c r="A1483">
        <v>2017</v>
      </c>
      <c r="B1483" s="17">
        <v>94</v>
      </c>
      <c r="C1483" s="3"/>
      <c r="D1483" s="18" t="s">
        <v>115</v>
      </c>
      <c r="E1483" s="17">
        <v>24</v>
      </c>
      <c r="F1483" s="17">
        <v>0</v>
      </c>
      <c r="G1483" s="17">
        <v>0</v>
      </c>
      <c r="H1483" s="17">
        <v>4</v>
      </c>
      <c r="I1483" s="2">
        <f t="shared" si="48"/>
        <v>20</v>
      </c>
      <c r="J1483" s="17">
        <v>2.08</v>
      </c>
      <c r="K1483" s="17">
        <v>825</v>
      </c>
      <c r="L1483">
        <f>SUMIFS('Wins by Year'!E:E,'Wins by Year'!A:A,Recruits!A1483,'Wins by Year'!C:C,Recruits!D1483)</f>
        <v>9</v>
      </c>
      <c r="M1483" s="13">
        <f t="shared" si="47"/>
        <v>1.3866666666666667</v>
      </c>
    </row>
    <row r="1484" spans="1:13" ht="16.5" thickTop="1" thickBot="1">
      <c r="A1484">
        <v>2017</v>
      </c>
      <c r="B1484" s="17">
        <v>94</v>
      </c>
      <c r="C1484" s="3"/>
      <c r="D1484" s="18" t="s">
        <v>121</v>
      </c>
      <c r="E1484" s="17">
        <v>24</v>
      </c>
      <c r="F1484" s="17">
        <v>0</v>
      </c>
      <c r="G1484" s="17">
        <v>0</v>
      </c>
      <c r="H1484" s="17">
        <v>5</v>
      </c>
      <c r="I1484" s="2">
        <f t="shared" si="48"/>
        <v>19</v>
      </c>
      <c r="J1484" s="17">
        <v>2.21</v>
      </c>
      <c r="K1484" s="17">
        <v>825</v>
      </c>
      <c r="L1484">
        <f>SUMIFS('Wins by Year'!E:E,'Wins by Year'!A:A,Recruits!A1484,'Wins by Year'!C:C,Recruits!D1484)</f>
        <v>8</v>
      </c>
      <c r="M1484" s="13">
        <f t="shared" si="47"/>
        <v>1.3399999999999999</v>
      </c>
    </row>
    <row r="1485" spans="1:13" ht="16.5" thickTop="1" thickBot="1">
      <c r="A1485">
        <v>2017</v>
      </c>
      <c r="B1485" s="17">
        <v>97</v>
      </c>
      <c r="C1485" s="3"/>
      <c r="D1485" s="18" t="s">
        <v>123</v>
      </c>
      <c r="E1485" s="17">
        <v>22</v>
      </c>
      <c r="F1485" s="17">
        <v>0</v>
      </c>
      <c r="G1485" s="17">
        <v>0</v>
      </c>
      <c r="H1485" s="17">
        <v>4</v>
      </c>
      <c r="I1485" s="2">
        <f t="shared" si="48"/>
        <v>18</v>
      </c>
      <c r="J1485" s="17">
        <v>2.09</v>
      </c>
      <c r="K1485" s="17">
        <v>810</v>
      </c>
      <c r="L1485">
        <f>SUMIFS('Wins by Year'!E:E,'Wins by Year'!A:A,Recruits!A1485,'Wins by Year'!C:C,Recruits!D1485)</f>
        <v>3</v>
      </c>
      <c r="M1485" s="13">
        <f t="shared" si="47"/>
        <v>0.69666666666666666</v>
      </c>
    </row>
    <row r="1486" spans="1:13" ht="31.5" thickTop="1" thickBot="1">
      <c r="A1486">
        <v>2017</v>
      </c>
      <c r="B1486" s="17">
        <v>98</v>
      </c>
      <c r="C1486" s="3"/>
      <c r="D1486" s="18" t="s">
        <v>120</v>
      </c>
      <c r="E1486" s="17">
        <v>22</v>
      </c>
      <c r="F1486" s="17">
        <v>0</v>
      </c>
      <c r="G1486" s="17">
        <v>0</v>
      </c>
      <c r="H1486" s="17">
        <v>4</v>
      </c>
      <c r="I1486" s="2">
        <f t="shared" si="48"/>
        <v>18</v>
      </c>
      <c r="J1486" s="17">
        <v>2.1800000000000002</v>
      </c>
      <c r="K1486" s="17">
        <v>795</v>
      </c>
      <c r="L1486">
        <f>SUMIFS('Wins by Year'!E:E,'Wins by Year'!A:A,Recruits!A1486,'Wins by Year'!C:C,Recruits!D1486)</f>
        <v>4</v>
      </c>
      <c r="M1486" s="13">
        <f t="shared" si="47"/>
        <v>1.4166666666666667</v>
      </c>
    </row>
    <row r="1487" spans="1:13" ht="16.5" thickTop="1" thickBot="1">
      <c r="A1487">
        <v>2017</v>
      </c>
      <c r="B1487" s="17">
        <v>99</v>
      </c>
      <c r="C1487" s="3"/>
      <c r="D1487" s="18" t="s">
        <v>96</v>
      </c>
      <c r="E1487" s="17">
        <v>85</v>
      </c>
      <c r="F1487" s="17">
        <v>0</v>
      </c>
      <c r="G1487" s="17">
        <v>0</v>
      </c>
      <c r="H1487" s="17">
        <v>0</v>
      </c>
      <c r="I1487" s="2">
        <f t="shared" si="48"/>
        <v>85</v>
      </c>
      <c r="J1487" s="17">
        <v>1.55</v>
      </c>
      <c r="K1487" s="17">
        <v>780</v>
      </c>
      <c r="L1487">
        <f>SUMIFS('Wins by Year'!E:E,'Wins by Year'!A:A,Recruits!A1487,'Wins by Year'!C:C,Recruits!D1487)</f>
        <v>10</v>
      </c>
      <c r="M1487" s="13">
        <f t="shared" si="47"/>
        <v>1.6033333333333335</v>
      </c>
    </row>
    <row r="1488" spans="1:13" ht="31.5" thickTop="1" thickBot="1">
      <c r="A1488">
        <v>2017</v>
      </c>
      <c r="B1488" s="17">
        <v>99</v>
      </c>
      <c r="C1488" s="3"/>
      <c r="D1488" s="18" t="s">
        <v>119</v>
      </c>
      <c r="E1488" s="17">
        <v>23</v>
      </c>
      <c r="F1488" s="17">
        <v>0</v>
      </c>
      <c r="G1488" s="17">
        <v>0</v>
      </c>
      <c r="H1488" s="17">
        <v>8</v>
      </c>
      <c r="I1488" s="2">
        <f t="shared" si="48"/>
        <v>15</v>
      </c>
      <c r="J1488" s="17">
        <v>2.17</v>
      </c>
      <c r="K1488" s="17">
        <v>780</v>
      </c>
      <c r="L1488">
        <f>SUMIFS('Wins by Year'!E:E,'Wins by Year'!A:A,Recruits!A1488,'Wins by Year'!C:C,Recruits!D1488)</f>
        <v>8</v>
      </c>
      <c r="M1488" s="13">
        <f t="shared" si="47"/>
        <v>1.4366666666666668</v>
      </c>
    </row>
    <row r="1489" spans="1:13" ht="16.5" thickTop="1" thickBot="1">
      <c r="A1489">
        <v>2018</v>
      </c>
      <c r="B1489" s="22">
        <v>1</v>
      </c>
      <c r="C1489" s="23"/>
      <c r="D1489" s="18" t="s">
        <v>11</v>
      </c>
      <c r="E1489" s="17">
        <v>26</v>
      </c>
      <c r="F1489" s="17">
        <v>8</v>
      </c>
      <c r="G1489" s="17">
        <v>15</v>
      </c>
      <c r="H1489" s="17">
        <v>3</v>
      </c>
      <c r="I1489" s="25">
        <f>E1489-F1489-G1489-H1489</f>
        <v>0</v>
      </c>
      <c r="J1489" s="17">
        <v>4.1900000000000004</v>
      </c>
      <c r="K1489" s="17">
        <v>3461</v>
      </c>
      <c r="M1489" s="24">
        <f t="shared" si="47"/>
        <v>3.8633333333333333</v>
      </c>
    </row>
    <row r="1490" spans="1:13" ht="16.5" thickTop="1" thickBot="1">
      <c r="A1490">
        <v>2018</v>
      </c>
      <c r="B1490" s="22">
        <v>2</v>
      </c>
      <c r="C1490" s="23"/>
      <c r="D1490" s="18" t="s">
        <v>3</v>
      </c>
      <c r="E1490" s="17">
        <v>26</v>
      </c>
      <c r="F1490" s="17">
        <v>3</v>
      </c>
      <c r="G1490" s="17">
        <v>18</v>
      </c>
      <c r="H1490" s="17">
        <v>5</v>
      </c>
      <c r="I1490" s="25">
        <f t="shared" ref="I1490:I1553" si="49">E1490-F1490-G1490-H1490</f>
        <v>0</v>
      </c>
      <c r="J1490" s="17">
        <v>3.92</v>
      </c>
      <c r="K1490" s="17">
        <v>3192</v>
      </c>
      <c r="M1490" s="24">
        <f t="shared" si="47"/>
        <v>3.9266666666666663</v>
      </c>
    </row>
    <row r="1491" spans="1:13" ht="16.5" thickTop="1" thickBot="1">
      <c r="A1491">
        <v>2018</v>
      </c>
      <c r="B1491" s="22">
        <v>3</v>
      </c>
      <c r="C1491" s="23"/>
      <c r="D1491" s="18" t="s">
        <v>12</v>
      </c>
      <c r="E1491" s="17">
        <v>19</v>
      </c>
      <c r="F1491" s="17">
        <v>5</v>
      </c>
      <c r="G1491" s="17">
        <v>13</v>
      </c>
      <c r="H1491" s="17">
        <v>1</v>
      </c>
      <c r="I1491" s="25">
        <f t="shared" si="49"/>
        <v>0</v>
      </c>
      <c r="J1491" s="17">
        <v>4.21</v>
      </c>
      <c r="K1491" s="17">
        <v>2886</v>
      </c>
      <c r="M1491" s="24">
        <f t="shared" si="47"/>
        <v>3.9</v>
      </c>
    </row>
    <row r="1492" spans="1:13" ht="16.5" thickTop="1" thickBot="1">
      <c r="A1492">
        <v>2018</v>
      </c>
      <c r="B1492" s="22">
        <v>4</v>
      </c>
      <c r="C1492" s="23"/>
      <c r="D1492" s="18" t="s">
        <v>7</v>
      </c>
      <c r="E1492" s="17">
        <v>27</v>
      </c>
      <c r="F1492" s="17">
        <v>1</v>
      </c>
      <c r="G1492" s="17">
        <v>17</v>
      </c>
      <c r="H1492" s="17">
        <v>8</v>
      </c>
      <c r="I1492" s="25">
        <f t="shared" si="49"/>
        <v>1</v>
      </c>
      <c r="J1492" s="17">
        <v>3.67</v>
      </c>
      <c r="K1492" s="17">
        <v>2726</v>
      </c>
      <c r="M1492" s="24">
        <f t="shared" si="47"/>
        <v>3.5133333333333332</v>
      </c>
    </row>
    <row r="1493" spans="1:13" ht="16.5" thickTop="1" thickBot="1">
      <c r="A1493">
        <v>2018</v>
      </c>
      <c r="B1493" s="22">
        <v>5</v>
      </c>
      <c r="C1493" s="23"/>
      <c r="D1493" s="18" t="s">
        <v>23</v>
      </c>
      <c r="E1493" s="17">
        <v>23</v>
      </c>
      <c r="F1493" s="17">
        <v>2</v>
      </c>
      <c r="G1493" s="17">
        <v>16</v>
      </c>
      <c r="H1493" s="17">
        <v>4</v>
      </c>
      <c r="I1493" s="25">
        <f t="shared" si="49"/>
        <v>1</v>
      </c>
      <c r="J1493" s="17">
        <v>3.83</v>
      </c>
      <c r="K1493" s="17">
        <v>2712</v>
      </c>
      <c r="M1493" s="24">
        <f t="shared" si="47"/>
        <v>3.5500000000000003</v>
      </c>
    </row>
    <row r="1494" spans="1:13" ht="16.5" thickTop="1" thickBot="1">
      <c r="A1494">
        <v>2018</v>
      </c>
      <c r="B1494" s="22">
        <v>6</v>
      </c>
      <c r="C1494" s="23"/>
      <c r="D1494" s="18" t="s">
        <v>21</v>
      </c>
      <c r="E1494" s="17">
        <v>23</v>
      </c>
      <c r="F1494" s="17">
        <v>2</v>
      </c>
      <c r="G1494" s="17">
        <v>14</v>
      </c>
      <c r="H1494" s="17">
        <v>6</v>
      </c>
      <c r="I1494" s="25">
        <f t="shared" si="49"/>
        <v>1</v>
      </c>
      <c r="J1494" s="17">
        <v>3.74</v>
      </c>
      <c r="K1494" s="17">
        <v>2626</v>
      </c>
      <c r="M1494" s="24">
        <f t="shared" si="47"/>
        <v>3.48</v>
      </c>
    </row>
    <row r="1495" spans="1:13" ht="16.5" thickTop="1" thickBot="1">
      <c r="A1495">
        <v>2018</v>
      </c>
      <c r="B1495" s="22">
        <v>7</v>
      </c>
      <c r="C1495" s="23"/>
      <c r="D1495" s="18" t="s">
        <v>1</v>
      </c>
      <c r="E1495" s="17">
        <v>20</v>
      </c>
      <c r="F1495" s="17">
        <v>3</v>
      </c>
      <c r="G1495" s="17">
        <v>13</v>
      </c>
      <c r="H1495" s="17">
        <v>3</v>
      </c>
      <c r="I1495" s="25">
        <f t="shared" si="49"/>
        <v>1</v>
      </c>
      <c r="J1495" s="17">
        <v>3.9</v>
      </c>
      <c r="K1495" s="17">
        <v>2623</v>
      </c>
      <c r="M1495" s="24">
        <f t="shared" si="47"/>
        <v>3.9433333333333334</v>
      </c>
    </row>
    <row r="1496" spans="1:13" ht="16.5" thickTop="1" thickBot="1">
      <c r="A1496">
        <v>2018</v>
      </c>
      <c r="B1496" s="22">
        <v>8</v>
      </c>
      <c r="C1496" s="23"/>
      <c r="D1496" s="18" t="s">
        <v>6</v>
      </c>
      <c r="E1496" s="17">
        <v>17</v>
      </c>
      <c r="F1496" s="17">
        <v>6</v>
      </c>
      <c r="G1496" s="17">
        <v>6</v>
      </c>
      <c r="H1496" s="17">
        <v>5</v>
      </c>
      <c r="I1496" s="25">
        <f t="shared" si="49"/>
        <v>0</v>
      </c>
      <c r="J1496" s="17">
        <v>4.0599999999999996</v>
      </c>
      <c r="K1496" s="17">
        <v>2444</v>
      </c>
      <c r="M1496" s="24">
        <f t="shared" si="47"/>
        <v>3.8366666666666664</v>
      </c>
    </row>
    <row r="1497" spans="1:13" ht="16.5" thickTop="1" thickBot="1">
      <c r="A1497">
        <v>2018</v>
      </c>
      <c r="B1497" s="22">
        <v>8</v>
      </c>
      <c r="C1497" s="23"/>
      <c r="D1497" s="18" t="s">
        <v>16</v>
      </c>
      <c r="E1497" s="17">
        <v>23</v>
      </c>
      <c r="F1497" s="17">
        <v>1</v>
      </c>
      <c r="G1497" s="17">
        <v>15</v>
      </c>
      <c r="H1497" s="17">
        <v>6</v>
      </c>
      <c r="I1497" s="25">
        <f t="shared" si="49"/>
        <v>1</v>
      </c>
      <c r="J1497" s="17">
        <v>3.61</v>
      </c>
      <c r="K1497" s="17">
        <v>2444</v>
      </c>
      <c r="M1497" s="24">
        <f t="shared" si="47"/>
        <v>3.5500000000000003</v>
      </c>
    </row>
    <row r="1498" spans="1:13" ht="16.5" thickTop="1" thickBot="1">
      <c r="A1498">
        <v>2018</v>
      </c>
      <c r="B1498" s="22">
        <v>10</v>
      </c>
      <c r="C1498" s="23"/>
      <c r="D1498" s="18" t="s">
        <v>2</v>
      </c>
      <c r="E1498" s="17">
        <v>21</v>
      </c>
      <c r="F1498" s="17">
        <v>1</v>
      </c>
      <c r="G1498" s="17">
        <v>14</v>
      </c>
      <c r="H1498" s="17">
        <v>6</v>
      </c>
      <c r="I1498" s="25">
        <f t="shared" si="49"/>
        <v>0</v>
      </c>
      <c r="J1498" s="17">
        <v>3.76</v>
      </c>
      <c r="K1498" s="17">
        <v>2401</v>
      </c>
      <c r="M1498" s="24">
        <f t="shared" si="47"/>
        <v>3.74</v>
      </c>
    </row>
    <row r="1499" spans="1:13" ht="16.5" thickTop="1" thickBot="1">
      <c r="A1499">
        <v>2018</v>
      </c>
      <c r="B1499" s="22">
        <v>11</v>
      </c>
      <c r="C1499" s="23"/>
      <c r="D1499" s="18" t="s">
        <v>13</v>
      </c>
      <c r="E1499" s="17">
        <v>27</v>
      </c>
      <c r="F1499" s="17">
        <v>0</v>
      </c>
      <c r="G1499" s="17">
        <v>12</v>
      </c>
      <c r="H1499" s="17">
        <v>15</v>
      </c>
      <c r="I1499" s="25">
        <f t="shared" si="49"/>
        <v>0</v>
      </c>
      <c r="J1499" s="17">
        <v>3.44</v>
      </c>
      <c r="K1499" s="17">
        <v>2380</v>
      </c>
      <c r="M1499" s="24">
        <f t="shared" si="47"/>
        <v>3.4466666666666668</v>
      </c>
    </row>
    <row r="1500" spans="1:13" ht="16.5" thickTop="1" thickBot="1">
      <c r="A1500">
        <v>2018</v>
      </c>
      <c r="B1500" s="22">
        <v>12</v>
      </c>
      <c r="C1500" s="23"/>
      <c r="D1500" s="18" t="s">
        <v>9</v>
      </c>
      <c r="E1500" s="17">
        <v>24</v>
      </c>
      <c r="F1500" s="17">
        <v>0</v>
      </c>
      <c r="G1500" s="17">
        <v>17</v>
      </c>
      <c r="H1500" s="17">
        <v>6</v>
      </c>
      <c r="I1500" s="25">
        <f t="shared" si="49"/>
        <v>1</v>
      </c>
      <c r="J1500" s="17">
        <v>3.67</v>
      </c>
      <c r="K1500" s="17">
        <v>2353</v>
      </c>
      <c r="M1500" s="24">
        <f t="shared" si="47"/>
        <v>3.5500000000000003</v>
      </c>
    </row>
    <row r="1501" spans="1:13" ht="16.5" thickTop="1" thickBot="1">
      <c r="A1501">
        <v>2018</v>
      </c>
      <c r="B1501" s="22">
        <v>13</v>
      </c>
      <c r="C1501" s="23"/>
      <c r="D1501" s="18" t="s">
        <v>28</v>
      </c>
      <c r="E1501" s="17">
        <v>24</v>
      </c>
      <c r="F1501" s="17">
        <v>0</v>
      </c>
      <c r="G1501" s="17">
        <v>12</v>
      </c>
      <c r="H1501" s="17">
        <v>10</v>
      </c>
      <c r="I1501" s="25">
        <f t="shared" si="49"/>
        <v>2</v>
      </c>
      <c r="J1501" s="17">
        <v>3.42</v>
      </c>
      <c r="K1501" s="17">
        <v>2252</v>
      </c>
      <c r="M1501" s="24">
        <f t="shared" si="47"/>
        <v>3.2633333333333332</v>
      </c>
    </row>
    <row r="1502" spans="1:13" ht="16.5" thickTop="1" thickBot="1">
      <c r="A1502">
        <v>2018</v>
      </c>
      <c r="B1502" s="22">
        <v>14</v>
      </c>
      <c r="C1502" s="23"/>
      <c r="D1502" s="18" t="s">
        <v>5</v>
      </c>
      <c r="E1502" s="17">
        <v>22</v>
      </c>
      <c r="F1502" s="17">
        <v>1</v>
      </c>
      <c r="G1502" s="17">
        <v>11</v>
      </c>
      <c r="H1502" s="17">
        <v>10</v>
      </c>
      <c r="I1502" s="25">
        <f t="shared" si="49"/>
        <v>0</v>
      </c>
      <c r="J1502" s="17">
        <v>3.59</v>
      </c>
      <c r="K1502" s="17">
        <v>2240</v>
      </c>
      <c r="M1502" s="24">
        <f t="shared" si="47"/>
        <v>3.6</v>
      </c>
    </row>
    <row r="1503" spans="1:13" ht="16.5" thickTop="1" thickBot="1">
      <c r="A1503">
        <v>2018</v>
      </c>
      <c r="B1503" s="22">
        <v>15</v>
      </c>
      <c r="C1503" s="23"/>
      <c r="D1503" s="18" t="s">
        <v>37</v>
      </c>
      <c r="E1503" s="17">
        <v>20</v>
      </c>
      <c r="F1503" s="17">
        <v>0</v>
      </c>
      <c r="G1503" s="17">
        <v>10</v>
      </c>
      <c r="H1503" s="17">
        <v>10</v>
      </c>
      <c r="I1503" s="25">
        <f t="shared" si="49"/>
        <v>0</v>
      </c>
      <c r="J1503" s="17">
        <v>3.5</v>
      </c>
      <c r="K1503" s="17">
        <v>2139</v>
      </c>
      <c r="M1503" s="24">
        <f t="shared" si="47"/>
        <v>3.313333333333333</v>
      </c>
    </row>
    <row r="1504" spans="1:13" ht="16.5" thickTop="1" thickBot="1">
      <c r="A1504">
        <v>2018</v>
      </c>
      <c r="B1504" s="22">
        <v>16</v>
      </c>
      <c r="C1504" s="23"/>
      <c r="D1504" s="18" t="s">
        <v>17</v>
      </c>
      <c r="E1504" s="17">
        <v>23</v>
      </c>
      <c r="F1504" s="17">
        <v>0</v>
      </c>
      <c r="G1504" s="17">
        <v>11</v>
      </c>
      <c r="H1504" s="17">
        <v>11</v>
      </c>
      <c r="I1504" s="25">
        <f t="shared" si="49"/>
        <v>1</v>
      </c>
      <c r="J1504" s="17">
        <v>3.43</v>
      </c>
      <c r="K1504" s="17">
        <v>2115</v>
      </c>
      <c r="M1504" s="24">
        <f t="shared" si="47"/>
        <v>3.4333333333333336</v>
      </c>
    </row>
    <row r="1505" spans="1:13" ht="16.5" thickTop="1" thickBot="1">
      <c r="A1505">
        <v>2018</v>
      </c>
      <c r="B1505" s="22">
        <v>17</v>
      </c>
      <c r="C1505" s="23"/>
      <c r="D1505" s="18" t="s">
        <v>14</v>
      </c>
      <c r="E1505" s="17">
        <v>18</v>
      </c>
      <c r="F1505" s="17">
        <v>0</v>
      </c>
      <c r="G1505" s="17">
        <v>14</v>
      </c>
      <c r="H1505" s="17">
        <v>4</v>
      </c>
      <c r="I1505" s="25">
        <f t="shared" si="49"/>
        <v>0</v>
      </c>
      <c r="J1505" s="17">
        <v>3.78</v>
      </c>
      <c r="K1505" s="17">
        <v>2040</v>
      </c>
      <c r="M1505" s="24">
        <f t="shared" si="47"/>
        <v>3.5833333333333335</v>
      </c>
    </row>
    <row r="1506" spans="1:13" ht="16.5" thickTop="1" thickBot="1">
      <c r="A1506">
        <v>2018</v>
      </c>
      <c r="B1506" s="22">
        <v>18</v>
      </c>
      <c r="C1506" s="23"/>
      <c r="D1506" s="18" t="s">
        <v>27</v>
      </c>
      <c r="E1506" s="17">
        <v>21</v>
      </c>
      <c r="F1506" s="17">
        <v>0</v>
      </c>
      <c r="G1506" s="17">
        <v>8</v>
      </c>
      <c r="H1506" s="17">
        <v>13</v>
      </c>
      <c r="I1506" s="25">
        <f t="shared" si="49"/>
        <v>0</v>
      </c>
      <c r="J1506" s="17">
        <v>3.38</v>
      </c>
      <c r="K1506" s="17">
        <v>1942</v>
      </c>
      <c r="M1506" s="24">
        <f t="shared" si="47"/>
        <v>3.22</v>
      </c>
    </row>
    <row r="1507" spans="1:13" ht="16.5" thickTop="1" thickBot="1">
      <c r="A1507">
        <v>2018</v>
      </c>
      <c r="B1507" s="22">
        <v>19</v>
      </c>
      <c r="C1507" s="23"/>
      <c r="D1507" s="18" t="s">
        <v>10</v>
      </c>
      <c r="E1507" s="17">
        <v>28</v>
      </c>
      <c r="F1507" s="17">
        <v>0</v>
      </c>
      <c r="G1507" s="17">
        <v>8</v>
      </c>
      <c r="H1507" s="17">
        <v>16</v>
      </c>
      <c r="I1507" s="25">
        <f t="shared" si="49"/>
        <v>4</v>
      </c>
      <c r="J1507" s="17">
        <v>3.14</v>
      </c>
      <c r="K1507" s="17">
        <v>1927</v>
      </c>
      <c r="M1507" s="24">
        <f t="shared" si="47"/>
        <v>3.3033333333333332</v>
      </c>
    </row>
    <row r="1508" spans="1:13" ht="16.5" thickTop="1" thickBot="1">
      <c r="A1508">
        <v>2018</v>
      </c>
      <c r="B1508" s="22">
        <v>20</v>
      </c>
      <c r="C1508" s="23"/>
      <c r="D1508" s="18" t="s">
        <v>15</v>
      </c>
      <c r="E1508" s="17">
        <v>23</v>
      </c>
      <c r="F1508" s="17">
        <v>0</v>
      </c>
      <c r="G1508" s="17">
        <v>10</v>
      </c>
      <c r="H1508" s="17">
        <v>10</v>
      </c>
      <c r="I1508" s="25">
        <f t="shared" si="49"/>
        <v>3</v>
      </c>
      <c r="J1508" s="17">
        <v>3.22</v>
      </c>
      <c r="K1508" s="17">
        <v>1877</v>
      </c>
      <c r="M1508" s="24">
        <f t="shared" si="47"/>
        <v>3.3366666666666664</v>
      </c>
    </row>
    <row r="1509" spans="1:13" ht="16.5" thickTop="1" thickBot="1">
      <c r="A1509">
        <v>2018</v>
      </c>
      <c r="B1509" s="22">
        <v>21</v>
      </c>
      <c r="C1509" s="23"/>
      <c r="D1509" s="18" t="s">
        <v>26</v>
      </c>
      <c r="E1509" s="17">
        <v>25</v>
      </c>
      <c r="F1509" s="17">
        <v>0</v>
      </c>
      <c r="G1509" s="17">
        <v>9</v>
      </c>
      <c r="H1509" s="17">
        <v>15</v>
      </c>
      <c r="I1509" s="25">
        <f t="shared" si="49"/>
        <v>1</v>
      </c>
      <c r="J1509" s="17">
        <v>3.24</v>
      </c>
      <c r="K1509" s="17">
        <v>1872</v>
      </c>
      <c r="M1509" s="24">
        <f t="shared" si="47"/>
        <v>3.2266666666666666</v>
      </c>
    </row>
    <row r="1510" spans="1:13" ht="16.5" thickTop="1" thickBot="1">
      <c r="A1510">
        <v>2018</v>
      </c>
      <c r="B1510" s="22">
        <v>22</v>
      </c>
      <c r="C1510" s="23"/>
      <c r="D1510" s="18" t="s">
        <v>43</v>
      </c>
      <c r="E1510" s="17">
        <v>26</v>
      </c>
      <c r="F1510" s="17">
        <v>0</v>
      </c>
      <c r="G1510" s="17">
        <v>9</v>
      </c>
      <c r="H1510" s="17">
        <v>16</v>
      </c>
      <c r="I1510" s="25">
        <f t="shared" si="49"/>
        <v>1</v>
      </c>
      <c r="J1510" s="17">
        <v>3.31</v>
      </c>
      <c r="K1510" s="17">
        <v>1868</v>
      </c>
      <c r="M1510" s="24">
        <f t="shared" si="47"/>
        <v>3.0566666666666666</v>
      </c>
    </row>
    <row r="1511" spans="1:13" ht="16.5" thickTop="1" thickBot="1">
      <c r="A1511">
        <v>2018</v>
      </c>
      <c r="B1511" s="22">
        <v>23</v>
      </c>
      <c r="C1511" s="23"/>
      <c r="D1511" s="18" t="s">
        <v>24</v>
      </c>
      <c r="E1511" s="17">
        <v>21</v>
      </c>
      <c r="F1511" s="17">
        <v>0</v>
      </c>
      <c r="G1511" s="17">
        <v>6</v>
      </c>
      <c r="H1511" s="17">
        <v>12</v>
      </c>
      <c r="I1511" s="25">
        <f t="shared" si="49"/>
        <v>3</v>
      </c>
      <c r="J1511" s="17">
        <v>3.14</v>
      </c>
      <c r="K1511" s="17">
        <v>1778</v>
      </c>
      <c r="M1511" s="24">
        <f t="shared" si="47"/>
        <v>3.1466666666666665</v>
      </c>
    </row>
    <row r="1512" spans="1:13" ht="16.5" thickTop="1" thickBot="1">
      <c r="A1512">
        <v>2018</v>
      </c>
      <c r="B1512" s="22">
        <v>24</v>
      </c>
      <c r="C1512" s="23"/>
      <c r="D1512" s="18" t="s">
        <v>4</v>
      </c>
      <c r="E1512" s="17">
        <v>19</v>
      </c>
      <c r="F1512" s="17">
        <v>0</v>
      </c>
      <c r="G1512" s="17">
        <v>7</v>
      </c>
      <c r="H1512" s="17">
        <v>11</v>
      </c>
      <c r="I1512" s="25">
        <f t="shared" si="49"/>
        <v>1</v>
      </c>
      <c r="J1512" s="17">
        <v>3.32</v>
      </c>
      <c r="K1512" s="17">
        <v>1766</v>
      </c>
      <c r="M1512" s="24">
        <f t="shared" si="47"/>
        <v>3.5266666666666668</v>
      </c>
    </row>
    <row r="1513" spans="1:13" ht="31.5" thickTop="1" thickBot="1">
      <c r="A1513">
        <v>2018</v>
      </c>
      <c r="B1513" s="22">
        <v>25</v>
      </c>
      <c r="C1513" s="23"/>
      <c r="D1513" s="18" t="s">
        <v>25</v>
      </c>
      <c r="E1513" s="17">
        <v>23</v>
      </c>
      <c r="F1513" s="17">
        <v>0</v>
      </c>
      <c r="G1513" s="17">
        <v>7</v>
      </c>
      <c r="H1513" s="17">
        <v>14</v>
      </c>
      <c r="I1513" s="25">
        <f t="shared" si="49"/>
        <v>2</v>
      </c>
      <c r="J1513" s="17">
        <v>3.22</v>
      </c>
      <c r="K1513" s="17">
        <v>1765</v>
      </c>
      <c r="M1513" s="24">
        <f t="shared" si="47"/>
        <v>3.1199999999999997</v>
      </c>
    </row>
    <row r="1514" spans="1:13" ht="16.5" thickTop="1" thickBot="1">
      <c r="A1514">
        <v>2018</v>
      </c>
      <c r="B1514" s="22">
        <v>26</v>
      </c>
      <c r="C1514" s="23"/>
      <c r="D1514" s="18" t="s">
        <v>18</v>
      </c>
      <c r="E1514" s="17">
        <v>22</v>
      </c>
      <c r="F1514" s="17">
        <v>0</v>
      </c>
      <c r="G1514" s="17">
        <v>5</v>
      </c>
      <c r="H1514" s="17">
        <v>16</v>
      </c>
      <c r="I1514" s="25">
        <f t="shared" si="49"/>
        <v>1</v>
      </c>
      <c r="J1514" s="17">
        <v>3.18</v>
      </c>
      <c r="K1514" s="17">
        <v>1745</v>
      </c>
      <c r="M1514" s="24">
        <f t="shared" si="47"/>
        <v>3.2099999999999995</v>
      </c>
    </row>
    <row r="1515" spans="1:13" ht="16.5" thickTop="1" thickBot="1">
      <c r="A1515">
        <v>2018</v>
      </c>
      <c r="B1515" s="22">
        <v>27</v>
      </c>
      <c r="C1515" s="23"/>
      <c r="D1515" s="18" t="s">
        <v>8</v>
      </c>
      <c r="E1515" s="17">
        <v>22</v>
      </c>
      <c r="F1515" s="17">
        <v>0</v>
      </c>
      <c r="G1515" s="17">
        <v>6</v>
      </c>
      <c r="H1515" s="17">
        <v>15</v>
      </c>
      <c r="I1515" s="25">
        <f t="shared" si="49"/>
        <v>1</v>
      </c>
      <c r="J1515" s="17">
        <v>3.23</v>
      </c>
      <c r="K1515" s="17">
        <v>1721</v>
      </c>
      <c r="M1515" s="24">
        <f t="shared" si="47"/>
        <v>3.3033333333333332</v>
      </c>
    </row>
    <row r="1516" spans="1:13" ht="16.5" thickTop="1" thickBot="1">
      <c r="A1516">
        <v>2018</v>
      </c>
      <c r="B1516" s="22">
        <v>28</v>
      </c>
      <c r="C1516" s="23"/>
      <c r="D1516" s="18" t="s">
        <v>20</v>
      </c>
      <c r="E1516" s="17">
        <v>23</v>
      </c>
      <c r="F1516" s="17">
        <v>0</v>
      </c>
      <c r="G1516" s="17">
        <v>4</v>
      </c>
      <c r="H1516" s="17">
        <v>18</v>
      </c>
      <c r="I1516" s="25">
        <f t="shared" si="49"/>
        <v>1</v>
      </c>
      <c r="J1516" s="17">
        <v>3.04</v>
      </c>
      <c r="K1516" s="17">
        <v>1714</v>
      </c>
      <c r="M1516" s="24">
        <f t="shared" si="47"/>
        <v>2.9533333333333331</v>
      </c>
    </row>
    <row r="1517" spans="1:13" ht="16.5" thickTop="1" thickBot="1">
      <c r="A1517">
        <v>2018</v>
      </c>
      <c r="B1517" s="22">
        <v>29</v>
      </c>
      <c r="C1517" s="23"/>
      <c r="D1517" s="18" t="s">
        <v>39</v>
      </c>
      <c r="E1517" s="17">
        <v>23</v>
      </c>
      <c r="F1517" s="17">
        <v>0</v>
      </c>
      <c r="G1517" s="17">
        <v>6</v>
      </c>
      <c r="H1517" s="17">
        <v>16</v>
      </c>
      <c r="I1517" s="25">
        <f t="shared" si="49"/>
        <v>1</v>
      </c>
      <c r="J1517" s="17">
        <v>3.22</v>
      </c>
      <c r="K1517" s="17">
        <v>1711</v>
      </c>
      <c r="M1517" s="24">
        <f t="shared" si="47"/>
        <v>3.0533333333333332</v>
      </c>
    </row>
    <row r="1518" spans="1:13" ht="16.5" thickTop="1" thickBot="1">
      <c r="A1518">
        <v>2018</v>
      </c>
      <c r="B1518" s="22">
        <v>30</v>
      </c>
      <c r="C1518" s="23"/>
      <c r="D1518" s="18" t="s">
        <v>29</v>
      </c>
      <c r="E1518" s="17">
        <v>24</v>
      </c>
      <c r="F1518" s="17">
        <v>0</v>
      </c>
      <c r="G1518" s="17">
        <v>3</v>
      </c>
      <c r="H1518" s="17">
        <v>20</v>
      </c>
      <c r="I1518" s="25">
        <f t="shared" si="49"/>
        <v>1</v>
      </c>
      <c r="J1518" s="17">
        <v>3.08</v>
      </c>
      <c r="K1518" s="17">
        <v>1702</v>
      </c>
      <c r="M1518" s="24">
        <f t="shared" ref="M1518:M1581" si="50">(SUMIFS(J:J,A:A,A1518,D:D,D1518)+SUMIFS(J:J,A:A,(A1518-1),D:D,D1518)+SUMIFS(J:J,A:A,(A1518-2),D:D,D1518))/3</f>
        <v>3.0400000000000005</v>
      </c>
    </row>
    <row r="1519" spans="1:13" ht="16.5" thickTop="1" thickBot="1">
      <c r="A1519">
        <v>2018</v>
      </c>
      <c r="B1519" s="22">
        <v>31</v>
      </c>
      <c r="C1519" s="23"/>
      <c r="D1519" s="18" t="s">
        <v>36</v>
      </c>
      <c r="E1519" s="17">
        <v>23</v>
      </c>
      <c r="F1519" s="17">
        <v>0</v>
      </c>
      <c r="G1519" s="17">
        <v>4</v>
      </c>
      <c r="H1519" s="17">
        <v>18</v>
      </c>
      <c r="I1519" s="25">
        <f t="shared" si="49"/>
        <v>1</v>
      </c>
      <c r="J1519" s="17">
        <v>3.13</v>
      </c>
      <c r="K1519" s="17">
        <v>1695</v>
      </c>
      <c r="M1519" s="24">
        <f t="shared" si="50"/>
        <v>2.9333333333333336</v>
      </c>
    </row>
    <row r="1520" spans="1:13" ht="16.5" thickTop="1" thickBot="1">
      <c r="A1520">
        <v>2018</v>
      </c>
      <c r="B1520" s="22">
        <v>32</v>
      </c>
      <c r="C1520" s="23"/>
      <c r="D1520" s="18" t="s">
        <v>56</v>
      </c>
      <c r="E1520" s="17">
        <v>23</v>
      </c>
      <c r="F1520" s="17">
        <v>0</v>
      </c>
      <c r="G1520" s="17">
        <v>3</v>
      </c>
      <c r="H1520" s="17">
        <v>17</v>
      </c>
      <c r="I1520" s="25">
        <f t="shared" si="49"/>
        <v>3</v>
      </c>
      <c r="J1520" s="17">
        <v>2.91</v>
      </c>
      <c r="K1520" s="17">
        <v>1680</v>
      </c>
      <c r="M1520" s="24">
        <f t="shared" si="50"/>
        <v>2.9899999999999998</v>
      </c>
    </row>
    <row r="1521" spans="1:13" ht="16.5" thickTop="1" thickBot="1">
      <c r="A1521">
        <v>2018</v>
      </c>
      <c r="B1521" s="22">
        <v>33</v>
      </c>
      <c r="C1521" s="23"/>
      <c r="D1521" s="18" t="s">
        <v>38</v>
      </c>
      <c r="E1521" s="17">
        <v>24</v>
      </c>
      <c r="F1521" s="17">
        <v>0</v>
      </c>
      <c r="G1521" s="17">
        <v>4</v>
      </c>
      <c r="H1521" s="17">
        <v>19</v>
      </c>
      <c r="I1521" s="25">
        <f t="shared" si="49"/>
        <v>1</v>
      </c>
      <c r="J1521" s="17">
        <v>3.04</v>
      </c>
      <c r="K1521" s="17">
        <v>1679</v>
      </c>
      <c r="M1521" s="24">
        <f t="shared" si="50"/>
        <v>2.8066666666666666</v>
      </c>
    </row>
    <row r="1522" spans="1:13" ht="31.5" thickTop="1" thickBot="1">
      <c r="A1522">
        <v>2018</v>
      </c>
      <c r="B1522" s="22">
        <v>34</v>
      </c>
      <c r="C1522" s="23"/>
      <c r="D1522" s="18" t="s">
        <v>44</v>
      </c>
      <c r="E1522" s="17">
        <v>24</v>
      </c>
      <c r="F1522" s="17">
        <v>0</v>
      </c>
      <c r="G1522" s="17">
        <v>5</v>
      </c>
      <c r="H1522" s="17">
        <v>16</v>
      </c>
      <c r="I1522" s="25">
        <f t="shared" si="49"/>
        <v>3</v>
      </c>
      <c r="J1522" s="17">
        <v>3.08</v>
      </c>
      <c r="K1522" s="17">
        <v>1668</v>
      </c>
      <c r="M1522" s="24">
        <f t="shared" si="50"/>
        <v>2.92</v>
      </c>
    </row>
    <row r="1523" spans="1:13" ht="31.5" thickTop="1" thickBot="1">
      <c r="A1523">
        <v>2018</v>
      </c>
      <c r="B1523" s="22">
        <v>35</v>
      </c>
      <c r="C1523" s="23"/>
      <c r="D1523" s="18" t="s">
        <v>48</v>
      </c>
      <c r="E1523" s="17">
        <v>24</v>
      </c>
      <c r="F1523" s="17">
        <v>0</v>
      </c>
      <c r="G1523" s="17">
        <v>3</v>
      </c>
      <c r="H1523" s="17">
        <v>19</v>
      </c>
      <c r="I1523" s="25">
        <f t="shared" si="49"/>
        <v>2</v>
      </c>
      <c r="J1523" s="17">
        <v>3.04</v>
      </c>
      <c r="K1523" s="17">
        <v>1650</v>
      </c>
      <c r="M1523" s="24">
        <f t="shared" si="50"/>
        <v>3.03</v>
      </c>
    </row>
    <row r="1524" spans="1:13" ht="16.5" thickTop="1" thickBot="1">
      <c r="A1524">
        <v>2018</v>
      </c>
      <c r="B1524" s="22">
        <v>36</v>
      </c>
      <c r="C1524" s="23"/>
      <c r="D1524" s="18" t="s">
        <v>31</v>
      </c>
      <c r="E1524" s="17">
        <v>20</v>
      </c>
      <c r="F1524" s="17">
        <v>0</v>
      </c>
      <c r="G1524" s="17">
        <v>1</v>
      </c>
      <c r="H1524" s="17">
        <v>19</v>
      </c>
      <c r="I1524" s="25">
        <f t="shared" si="49"/>
        <v>0</v>
      </c>
      <c r="J1524" s="17">
        <v>3.05</v>
      </c>
      <c r="K1524" s="17">
        <v>1632</v>
      </c>
      <c r="M1524" s="24">
        <f t="shared" si="50"/>
        <v>3.0566666666666666</v>
      </c>
    </row>
    <row r="1525" spans="1:13" ht="16.5" thickTop="1" thickBot="1">
      <c r="A1525">
        <v>2018</v>
      </c>
      <c r="B1525" s="22">
        <v>37</v>
      </c>
      <c r="C1525" s="23"/>
      <c r="D1525" s="18" t="s">
        <v>34</v>
      </c>
      <c r="E1525" s="17">
        <v>20</v>
      </c>
      <c r="F1525" s="17">
        <v>0</v>
      </c>
      <c r="G1525" s="17">
        <v>3</v>
      </c>
      <c r="H1525" s="17">
        <v>15</v>
      </c>
      <c r="I1525" s="25">
        <f t="shared" si="49"/>
        <v>2</v>
      </c>
      <c r="J1525" s="17">
        <v>3.05</v>
      </c>
      <c r="K1525" s="17">
        <v>1607</v>
      </c>
      <c r="M1525" s="24">
        <f t="shared" si="50"/>
        <v>3.0066666666666664</v>
      </c>
    </row>
    <row r="1526" spans="1:13" ht="16.5" thickTop="1" thickBot="1">
      <c r="A1526">
        <v>2018</v>
      </c>
      <c r="B1526" s="22">
        <v>38</v>
      </c>
      <c r="C1526" s="23"/>
      <c r="D1526" s="18" t="s">
        <v>30</v>
      </c>
      <c r="E1526" s="17">
        <v>20</v>
      </c>
      <c r="F1526" s="17">
        <v>0</v>
      </c>
      <c r="G1526" s="17">
        <v>4</v>
      </c>
      <c r="H1526" s="17">
        <v>14</v>
      </c>
      <c r="I1526" s="25">
        <f t="shared" si="49"/>
        <v>2</v>
      </c>
      <c r="J1526" s="17">
        <v>3.1</v>
      </c>
      <c r="K1526" s="17">
        <v>1602</v>
      </c>
      <c r="M1526" s="24">
        <f t="shared" si="50"/>
        <v>2.9166666666666665</v>
      </c>
    </row>
    <row r="1527" spans="1:13" ht="16.5" thickTop="1" thickBot="1">
      <c r="A1527">
        <v>2018</v>
      </c>
      <c r="B1527" s="22">
        <v>39</v>
      </c>
      <c r="C1527" s="23"/>
      <c r="D1527" s="18" t="s">
        <v>46</v>
      </c>
      <c r="E1527" s="17">
        <v>26</v>
      </c>
      <c r="F1527" s="17">
        <v>0</v>
      </c>
      <c r="G1527" s="17">
        <v>2</v>
      </c>
      <c r="H1527" s="17">
        <v>18</v>
      </c>
      <c r="I1527" s="25">
        <f t="shared" si="49"/>
        <v>6</v>
      </c>
      <c r="J1527" s="17">
        <v>2.85</v>
      </c>
      <c r="K1527" s="17">
        <v>1591</v>
      </c>
      <c r="M1527" s="24">
        <f t="shared" si="50"/>
        <v>2.8533333333333335</v>
      </c>
    </row>
    <row r="1528" spans="1:13" ht="16.5" thickTop="1" thickBot="1">
      <c r="A1528">
        <v>2018</v>
      </c>
      <c r="B1528" s="22">
        <v>40</v>
      </c>
      <c r="C1528" s="23"/>
      <c r="D1528" s="18" t="s">
        <v>42</v>
      </c>
      <c r="E1528" s="17">
        <v>22</v>
      </c>
      <c r="F1528" s="17">
        <v>0</v>
      </c>
      <c r="G1528" s="17">
        <v>4</v>
      </c>
      <c r="H1528" s="17">
        <v>14</v>
      </c>
      <c r="I1528" s="25">
        <f t="shared" si="49"/>
        <v>4</v>
      </c>
      <c r="J1528" s="17">
        <v>3</v>
      </c>
      <c r="K1528" s="17">
        <v>1590</v>
      </c>
      <c r="M1528" s="24">
        <f t="shared" si="50"/>
        <v>2.9299999999999997</v>
      </c>
    </row>
    <row r="1529" spans="1:13" ht="16.5" thickTop="1" thickBot="1">
      <c r="A1529">
        <v>2018</v>
      </c>
      <c r="B1529" s="22">
        <v>40</v>
      </c>
      <c r="C1529" s="23"/>
      <c r="D1529" s="18" t="s">
        <v>35</v>
      </c>
      <c r="E1529" s="17">
        <v>20</v>
      </c>
      <c r="F1529" s="17">
        <v>0</v>
      </c>
      <c r="G1529" s="17">
        <v>1</v>
      </c>
      <c r="H1529" s="17">
        <v>19</v>
      </c>
      <c r="I1529" s="25">
        <f t="shared" si="49"/>
        <v>0</v>
      </c>
      <c r="J1529" s="17">
        <v>3.05</v>
      </c>
      <c r="K1529" s="17">
        <v>1590</v>
      </c>
      <c r="M1529" s="24">
        <f t="shared" si="50"/>
        <v>3.08</v>
      </c>
    </row>
    <row r="1530" spans="1:13" ht="16.5" thickTop="1" thickBot="1">
      <c r="A1530">
        <v>2018</v>
      </c>
      <c r="B1530" s="22">
        <v>42</v>
      </c>
      <c r="C1530" s="23"/>
      <c r="D1530" s="18" t="s">
        <v>54</v>
      </c>
      <c r="E1530" s="17">
        <v>21</v>
      </c>
      <c r="F1530" s="17">
        <v>0</v>
      </c>
      <c r="G1530" s="17">
        <v>4</v>
      </c>
      <c r="H1530" s="17">
        <v>13</v>
      </c>
      <c r="I1530" s="25">
        <f t="shared" si="49"/>
        <v>4</v>
      </c>
      <c r="J1530" s="17">
        <v>2.9</v>
      </c>
      <c r="K1530" s="17">
        <v>1559</v>
      </c>
      <c r="M1530" s="24">
        <f t="shared" si="50"/>
        <v>2.74</v>
      </c>
    </row>
    <row r="1531" spans="1:13" ht="16.5" thickTop="1" thickBot="1">
      <c r="A1531">
        <v>2018</v>
      </c>
      <c r="B1531" s="22">
        <v>43</v>
      </c>
      <c r="C1531" s="23"/>
      <c r="D1531" s="18" t="s">
        <v>51</v>
      </c>
      <c r="E1531" s="17">
        <v>26</v>
      </c>
      <c r="F1531" s="17">
        <v>0</v>
      </c>
      <c r="G1531" s="17">
        <v>3</v>
      </c>
      <c r="H1531" s="17">
        <v>22</v>
      </c>
      <c r="I1531" s="25">
        <f t="shared" si="49"/>
        <v>1</v>
      </c>
      <c r="J1531" s="17">
        <v>3.08</v>
      </c>
      <c r="K1531" s="17">
        <v>1555</v>
      </c>
      <c r="M1531" s="24">
        <f t="shared" si="50"/>
        <v>2.7900000000000005</v>
      </c>
    </row>
    <row r="1532" spans="1:13" ht="16.5" thickTop="1" thickBot="1">
      <c r="A1532">
        <v>2018</v>
      </c>
      <c r="B1532" s="22">
        <v>44</v>
      </c>
      <c r="C1532" s="23"/>
      <c r="D1532" s="18" t="s">
        <v>22</v>
      </c>
      <c r="E1532" s="17">
        <v>22</v>
      </c>
      <c r="F1532" s="17">
        <v>0</v>
      </c>
      <c r="G1532" s="17">
        <v>3</v>
      </c>
      <c r="H1532" s="17">
        <v>14</v>
      </c>
      <c r="I1532" s="25">
        <f t="shared" si="49"/>
        <v>5</v>
      </c>
      <c r="J1532" s="17">
        <v>2.82</v>
      </c>
      <c r="K1532" s="17">
        <v>1526</v>
      </c>
      <c r="M1532" s="24">
        <f t="shared" si="50"/>
        <v>2.8933333333333331</v>
      </c>
    </row>
    <row r="1533" spans="1:13" ht="16.5" thickTop="1" thickBot="1">
      <c r="A1533">
        <v>2018</v>
      </c>
      <c r="B1533" s="22">
        <v>45</v>
      </c>
      <c r="C1533" s="23"/>
      <c r="D1533" s="18" t="s">
        <v>58</v>
      </c>
      <c r="E1533" s="17">
        <v>26</v>
      </c>
      <c r="F1533" s="17">
        <v>0</v>
      </c>
      <c r="G1533" s="17">
        <v>1</v>
      </c>
      <c r="H1533" s="17">
        <v>21</v>
      </c>
      <c r="I1533" s="25">
        <f t="shared" si="49"/>
        <v>4</v>
      </c>
      <c r="J1533" s="17">
        <v>2.88</v>
      </c>
      <c r="K1533" s="17">
        <v>1485</v>
      </c>
      <c r="M1533" s="24">
        <f t="shared" si="50"/>
        <v>2.6766666666666663</v>
      </c>
    </row>
    <row r="1534" spans="1:13" ht="31.5" thickTop="1" thickBot="1">
      <c r="A1534">
        <v>2018</v>
      </c>
      <c r="B1534" s="22">
        <v>46</v>
      </c>
      <c r="C1534" s="23"/>
      <c r="D1534" s="18" t="s">
        <v>52</v>
      </c>
      <c r="E1534" s="17">
        <v>26</v>
      </c>
      <c r="F1534" s="17">
        <v>0</v>
      </c>
      <c r="G1534" s="17">
        <v>2</v>
      </c>
      <c r="H1534" s="17">
        <v>19</v>
      </c>
      <c r="I1534" s="25">
        <f t="shared" si="49"/>
        <v>5</v>
      </c>
      <c r="J1534" s="17">
        <v>2.88</v>
      </c>
      <c r="K1534" s="17">
        <v>1473</v>
      </c>
      <c r="M1534" s="24">
        <f t="shared" si="50"/>
        <v>2.7233333333333332</v>
      </c>
    </row>
    <row r="1535" spans="1:13" ht="16.5" thickTop="1" thickBot="1">
      <c r="A1535">
        <v>2018</v>
      </c>
      <c r="B1535" s="22">
        <v>47</v>
      </c>
      <c r="C1535" s="23"/>
      <c r="D1535" s="18" t="s">
        <v>68</v>
      </c>
      <c r="E1535" s="17">
        <v>23</v>
      </c>
      <c r="F1535" s="17">
        <v>0</v>
      </c>
      <c r="G1535" s="17">
        <v>3</v>
      </c>
      <c r="H1535" s="17">
        <v>15</v>
      </c>
      <c r="I1535" s="25">
        <f t="shared" si="49"/>
        <v>5</v>
      </c>
      <c r="J1535" s="17">
        <v>2.91</v>
      </c>
      <c r="K1535" s="17">
        <v>1445</v>
      </c>
      <c r="M1535" s="24">
        <f t="shared" si="50"/>
        <v>2.69</v>
      </c>
    </row>
    <row r="1536" spans="1:13" ht="16.5" thickTop="1" thickBot="1">
      <c r="A1536">
        <v>2018</v>
      </c>
      <c r="B1536" s="22">
        <v>48</v>
      </c>
      <c r="C1536" s="23"/>
      <c r="D1536" s="18" t="s">
        <v>85</v>
      </c>
      <c r="E1536" s="17">
        <v>22</v>
      </c>
      <c r="F1536" s="17">
        <v>0</v>
      </c>
      <c r="G1536" s="17">
        <v>2</v>
      </c>
      <c r="H1536" s="17">
        <v>15</v>
      </c>
      <c r="I1536" s="25">
        <f t="shared" si="49"/>
        <v>5</v>
      </c>
      <c r="J1536" s="17">
        <v>2.86</v>
      </c>
      <c r="K1536" s="17">
        <v>1429</v>
      </c>
      <c r="M1536" s="24">
        <f t="shared" si="50"/>
        <v>2.65</v>
      </c>
    </row>
    <row r="1537" spans="1:13" ht="16.5" thickTop="1" thickBot="1">
      <c r="A1537">
        <v>2018</v>
      </c>
      <c r="B1537" s="22">
        <v>49</v>
      </c>
      <c r="C1537" s="23"/>
      <c r="D1537" s="18" t="s">
        <v>74</v>
      </c>
      <c r="E1537" s="17">
        <v>24</v>
      </c>
      <c r="F1537" s="17">
        <v>0</v>
      </c>
      <c r="G1537" s="17">
        <v>0</v>
      </c>
      <c r="H1537" s="17">
        <v>23</v>
      </c>
      <c r="I1537" s="25">
        <f t="shared" si="49"/>
        <v>1</v>
      </c>
      <c r="J1537" s="17">
        <v>2.96</v>
      </c>
      <c r="K1537" s="17">
        <v>1410</v>
      </c>
      <c r="M1537" s="24">
        <f t="shared" si="50"/>
        <v>2.5299999999999998</v>
      </c>
    </row>
    <row r="1538" spans="1:13" ht="16.5" thickTop="1" thickBot="1">
      <c r="A1538">
        <v>2018</v>
      </c>
      <c r="B1538" s="22">
        <v>50</v>
      </c>
      <c r="C1538" s="23"/>
      <c r="D1538" s="18" t="s">
        <v>70</v>
      </c>
      <c r="E1538" s="17">
        <v>25</v>
      </c>
      <c r="F1538" s="17">
        <v>0</v>
      </c>
      <c r="G1538" s="17">
        <v>3</v>
      </c>
      <c r="H1538" s="17">
        <v>13</v>
      </c>
      <c r="I1538" s="25">
        <f t="shared" si="49"/>
        <v>9</v>
      </c>
      <c r="J1538" s="17">
        <v>2.76</v>
      </c>
      <c r="K1538" s="17">
        <v>1409</v>
      </c>
      <c r="M1538" s="24">
        <f t="shared" si="50"/>
        <v>2.6166666666666667</v>
      </c>
    </row>
    <row r="1539" spans="1:13" ht="16.5" thickTop="1" thickBot="1">
      <c r="A1539">
        <v>2018</v>
      </c>
      <c r="B1539" s="22">
        <v>51</v>
      </c>
      <c r="C1539" s="23"/>
      <c r="D1539" s="18" t="s">
        <v>66</v>
      </c>
      <c r="E1539" s="17">
        <v>23</v>
      </c>
      <c r="F1539" s="17">
        <v>0</v>
      </c>
      <c r="G1539" s="17">
        <v>0</v>
      </c>
      <c r="H1539" s="17">
        <v>22</v>
      </c>
      <c r="I1539" s="25">
        <f t="shared" si="49"/>
        <v>1</v>
      </c>
      <c r="J1539" s="17">
        <v>2.87</v>
      </c>
      <c r="K1539" s="17">
        <v>1395</v>
      </c>
      <c r="M1539" s="24">
        <f t="shared" si="50"/>
        <v>2.8033333333333332</v>
      </c>
    </row>
    <row r="1540" spans="1:13" ht="16.5" thickTop="1" thickBot="1">
      <c r="A1540">
        <v>2018</v>
      </c>
      <c r="B1540" s="22">
        <v>52</v>
      </c>
      <c r="C1540" s="23"/>
      <c r="D1540" s="18" t="s">
        <v>76</v>
      </c>
      <c r="E1540" s="17">
        <v>23</v>
      </c>
      <c r="F1540" s="17">
        <v>0</v>
      </c>
      <c r="G1540" s="17">
        <v>0</v>
      </c>
      <c r="H1540" s="17">
        <v>20</v>
      </c>
      <c r="I1540" s="25">
        <f t="shared" si="49"/>
        <v>3</v>
      </c>
      <c r="J1540" s="17">
        <v>2.87</v>
      </c>
      <c r="K1540" s="17">
        <v>1380</v>
      </c>
      <c r="M1540" s="24">
        <f t="shared" si="50"/>
        <v>2.4300000000000002</v>
      </c>
    </row>
    <row r="1541" spans="1:13" ht="16.5" thickTop="1" thickBot="1">
      <c r="A1541">
        <v>2018</v>
      </c>
      <c r="B1541" s="22">
        <v>53</v>
      </c>
      <c r="C1541" s="23"/>
      <c r="D1541" s="18" t="s">
        <v>69</v>
      </c>
      <c r="E1541" s="17">
        <v>21</v>
      </c>
      <c r="F1541" s="17">
        <v>0</v>
      </c>
      <c r="G1541" s="17">
        <v>3</v>
      </c>
      <c r="H1541" s="17">
        <v>15</v>
      </c>
      <c r="I1541" s="25">
        <f t="shared" si="49"/>
        <v>3</v>
      </c>
      <c r="J1541" s="17">
        <v>3</v>
      </c>
      <c r="K1541" s="17">
        <v>1374</v>
      </c>
      <c r="M1541" s="24">
        <f t="shared" si="50"/>
        <v>2.8766666666666665</v>
      </c>
    </row>
    <row r="1542" spans="1:13" ht="16.5" thickTop="1" thickBot="1">
      <c r="A1542">
        <v>2018</v>
      </c>
      <c r="B1542" s="22">
        <v>54</v>
      </c>
      <c r="C1542" s="23"/>
      <c r="D1542" s="18" t="s">
        <v>53</v>
      </c>
      <c r="E1542" s="17">
        <v>21</v>
      </c>
      <c r="F1542" s="17">
        <v>0</v>
      </c>
      <c r="G1542" s="17">
        <v>1</v>
      </c>
      <c r="H1542" s="17">
        <v>15</v>
      </c>
      <c r="I1542" s="25">
        <f t="shared" si="49"/>
        <v>5</v>
      </c>
      <c r="J1542" s="17">
        <v>2.81</v>
      </c>
      <c r="K1542" s="17">
        <v>1360</v>
      </c>
      <c r="M1542" s="24">
        <f t="shared" si="50"/>
        <v>2.7333333333333329</v>
      </c>
    </row>
    <row r="1543" spans="1:13" ht="16.5" thickTop="1" thickBot="1">
      <c r="A1543">
        <v>2018</v>
      </c>
      <c r="B1543" s="22">
        <v>55</v>
      </c>
      <c r="C1543" s="23"/>
      <c r="D1543" s="18" t="s">
        <v>45</v>
      </c>
      <c r="E1543" s="17">
        <v>20</v>
      </c>
      <c r="F1543" s="17">
        <v>0</v>
      </c>
      <c r="G1543" s="17">
        <v>0</v>
      </c>
      <c r="H1543" s="17">
        <v>16</v>
      </c>
      <c r="I1543" s="25">
        <f t="shared" si="49"/>
        <v>4</v>
      </c>
      <c r="J1543" s="17">
        <v>2.8</v>
      </c>
      <c r="K1543" s="17">
        <v>1320</v>
      </c>
      <c r="M1543" s="24">
        <f t="shared" si="50"/>
        <v>2.86</v>
      </c>
    </row>
    <row r="1544" spans="1:13" ht="16.5" thickTop="1" thickBot="1">
      <c r="A1544">
        <v>2018</v>
      </c>
      <c r="B1544" s="22">
        <v>56</v>
      </c>
      <c r="C1544" s="23"/>
      <c r="D1544" s="18" t="s">
        <v>57</v>
      </c>
      <c r="E1544" s="17">
        <v>25</v>
      </c>
      <c r="F1544" s="17">
        <v>0</v>
      </c>
      <c r="G1544" s="17">
        <v>1</v>
      </c>
      <c r="H1544" s="17">
        <v>15</v>
      </c>
      <c r="I1544" s="25">
        <f t="shared" si="49"/>
        <v>9</v>
      </c>
      <c r="J1544" s="17">
        <v>2.68</v>
      </c>
      <c r="K1544" s="17">
        <v>1305</v>
      </c>
      <c r="M1544" s="24">
        <f t="shared" si="50"/>
        <v>2.6166666666666667</v>
      </c>
    </row>
    <row r="1545" spans="1:13" ht="16.5" thickTop="1" thickBot="1">
      <c r="A1545">
        <v>2018</v>
      </c>
      <c r="B1545" s="22">
        <v>57</v>
      </c>
      <c r="C1545" s="23"/>
      <c r="D1545" s="18" t="s">
        <v>19</v>
      </c>
      <c r="E1545" s="17">
        <v>15</v>
      </c>
      <c r="F1545" s="17">
        <v>0</v>
      </c>
      <c r="G1545" s="17">
        <v>4</v>
      </c>
      <c r="H1545" s="17">
        <v>10</v>
      </c>
      <c r="I1545" s="25">
        <f t="shared" si="49"/>
        <v>1</v>
      </c>
      <c r="J1545" s="17">
        <v>3.2</v>
      </c>
      <c r="K1545" s="17">
        <v>1297</v>
      </c>
      <c r="M1545" s="24">
        <f t="shared" si="50"/>
        <v>3.43</v>
      </c>
    </row>
    <row r="1546" spans="1:13" ht="16.5" thickTop="1" thickBot="1">
      <c r="A1546">
        <v>2018</v>
      </c>
      <c r="B1546" s="22">
        <v>58</v>
      </c>
      <c r="C1546" s="23"/>
      <c r="D1546" s="18" t="s">
        <v>79</v>
      </c>
      <c r="E1546" s="17">
        <v>22</v>
      </c>
      <c r="F1546" s="17">
        <v>0</v>
      </c>
      <c r="G1546" s="17">
        <v>0</v>
      </c>
      <c r="H1546" s="17">
        <v>16</v>
      </c>
      <c r="I1546" s="25">
        <f t="shared" si="49"/>
        <v>6</v>
      </c>
      <c r="J1546" s="17">
        <v>2.73</v>
      </c>
      <c r="K1546" s="17">
        <v>1290</v>
      </c>
      <c r="M1546" s="24">
        <f t="shared" si="50"/>
        <v>2.6466666666666665</v>
      </c>
    </row>
    <row r="1547" spans="1:13" ht="16.5" thickTop="1" thickBot="1">
      <c r="A1547">
        <v>2018</v>
      </c>
      <c r="B1547" s="22">
        <v>58</v>
      </c>
      <c r="C1547" s="23"/>
      <c r="D1547" s="18" t="s">
        <v>73</v>
      </c>
      <c r="E1547" s="17">
        <v>26</v>
      </c>
      <c r="F1547" s="17">
        <v>0</v>
      </c>
      <c r="G1547" s="17">
        <v>0</v>
      </c>
      <c r="H1547" s="17">
        <v>17</v>
      </c>
      <c r="I1547" s="25">
        <f t="shared" si="49"/>
        <v>9</v>
      </c>
      <c r="J1547" s="17">
        <v>2.65</v>
      </c>
      <c r="K1547" s="17">
        <v>1290</v>
      </c>
      <c r="M1547" s="24">
        <f t="shared" si="50"/>
        <v>2.5299999999999998</v>
      </c>
    </row>
    <row r="1548" spans="1:13" ht="16.5" thickTop="1" thickBot="1">
      <c r="A1548">
        <v>2018</v>
      </c>
      <c r="B1548" s="22">
        <v>60</v>
      </c>
      <c r="C1548" s="23"/>
      <c r="D1548" s="18" t="s">
        <v>49</v>
      </c>
      <c r="E1548" s="17">
        <v>18</v>
      </c>
      <c r="F1548" s="17">
        <v>0</v>
      </c>
      <c r="G1548" s="17">
        <v>1</v>
      </c>
      <c r="H1548" s="17">
        <v>15</v>
      </c>
      <c r="I1548" s="25">
        <f t="shared" si="49"/>
        <v>2</v>
      </c>
      <c r="J1548" s="17">
        <v>2.94</v>
      </c>
      <c r="K1548" s="17">
        <v>1255</v>
      </c>
      <c r="M1548" s="24">
        <f t="shared" si="50"/>
        <v>2.8933333333333331</v>
      </c>
    </row>
    <row r="1549" spans="1:13" ht="16.5" thickTop="1" thickBot="1">
      <c r="A1549">
        <v>2018</v>
      </c>
      <c r="B1549" s="22">
        <v>61</v>
      </c>
      <c r="C1549" s="23"/>
      <c r="D1549" s="18" t="s">
        <v>32</v>
      </c>
      <c r="E1549" s="17">
        <v>17</v>
      </c>
      <c r="F1549" s="17">
        <v>0</v>
      </c>
      <c r="G1549" s="17">
        <v>2</v>
      </c>
      <c r="H1549" s="17">
        <v>12</v>
      </c>
      <c r="I1549" s="25">
        <f t="shared" si="49"/>
        <v>3</v>
      </c>
      <c r="J1549" s="17">
        <v>2.94</v>
      </c>
      <c r="K1549" s="17">
        <v>1245</v>
      </c>
      <c r="M1549" s="24">
        <f t="shared" si="50"/>
        <v>2.9633333333333334</v>
      </c>
    </row>
    <row r="1550" spans="1:13" ht="16.5" thickTop="1" thickBot="1">
      <c r="A1550">
        <v>2018</v>
      </c>
      <c r="B1550" s="22">
        <v>61</v>
      </c>
      <c r="C1550" s="23"/>
      <c r="D1550" s="18" t="s">
        <v>41</v>
      </c>
      <c r="E1550" s="17">
        <v>22</v>
      </c>
      <c r="F1550" s="17">
        <v>0</v>
      </c>
      <c r="G1550" s="17">
        <v>0</v>
      </c>
      <c r="H1550" s="17">
        <v>14</v>
      </c>
      <c r="I1550" s="25">
        <f t="shared" si="49"/>
        <v>8</v>
      </c>
      <c r="J1550" s="17">
        <v>2.64</v>
      </c>
      <c r="K1550" s="17">
        <v>1245</v>
      </c>
      <c r="M1550" s="24">
        <f t="shared" si="50"/>
        <v>2.6733333333333333</v>
      </c>
    </row>
    <row r="1551" spans="1:13" ht="16.5" thickTop="1" thickBot="1">
      <c r="A1551">
        <v>2018</v>
      </c>
      <c r="B1551" s="22">
        <v>61</v>
      </c>
      <c r="C1551" s="23"/>
      <c r="D1551" s="18" t="s">
        <v>62</v>
      </c>
      <c r="E1551" s="17">
        <v>22</v>
      </c>
      <c r="F1551" s="17">
        <v>0</v>
      </c>
      <c r="G1551" s="17">
        <v>0</v>
      </c>
      <c r="H1551" s="17">
        <v>15</v>
      </c>
      <c r="I1551" s="25">
        <f t="shared" si="49"/>
        <v>7</v>
      </c>
      <c r="J1551" s="17">
        <v>2.68</v>
      </c>
      <c r="K1551" s="17">
        <v>1245</v>
      </c>
      <c r="M1551" s="24">
        <f t="shared" si="50"/>
        <v>2.6466666666666669</v>
      </c>
    </row>
    <row r="1552" spans="1:13" ht="16.5" thickTop="1" thickBot="1">
      <c r="A1552">
        <v>2018</v>
      </c>
      <c r="B1552" s="22">
        <v>64</v>
      </c>
      <c r="C1552" s="23"/>
      <c r="D1552" s="18" t="s">
        <v>59</v>
      </c>
      <c r="E1552" s="17">
        <v>20</v>
      </c>
      <c r="F1552" s="17">
        <v>0</v>
      </c>
      <c r="G1552" s="17">
        <v>0</v>
      </c>
      <c r="H1552" s="17">
        <v>15</v>
      </c>
      <c r="I1552" s="25">
        <f t="shared" si="49"/>
        <v>5</v>
      </c>
      <c r="J1552" s="17">
        <v>2.75</v>
      </c>
      <c r="K1552" s="17">
        <v>1230</v>
      </c>
      <c r="M1552" s="24">
        <f t="shared" si="50"/>
        <v>2.6666666666666665</v>
      </c>
    </row>
    <row r="1553" spans="1:13" ht="16.5" thickTop="1" thickBot="1">
      <c r="A1553">
        <v>2018</v>
      </c>
      <c r="B1553" s="22">
        <v>65</v>
      </c>
      <c r="C1553" s="23"/>
      <c r="D1553" s="18" t="s">
        <v>33</v>
      </c>
      <c r="E1553" s="17">
        <v>16</v>
      </c>
      <c r="F1553" s="17">
        <v>0</v>
      </c>
      <c r="G1553" s="17">
        <v>1</v>
      </c>
      <c r="H1553" s="17">
        <v>14</v>
      </c>
      <c r="I1553" s="25">
        <f t="shared" si="49"/>
        <v>1</v>
      </c>
      <c r="J1553" s="17">
        <v>3</v>
      </c>
      <c r="K1553" s="17">
        <v>1200</v>
      </c>
      <c r="M1553" s="24">
        <f t="shared" si="50"/>
        <v>2.9866666666666668</v>
      </c>
    </row>
    <row r="1554" spans="1:13" ht="16.5" thickTop="1" thickBot="1">
      <c r="A1554">
        <v>2018</v>
      </c>
      <c r="B1554" s="22">
        <v>65</v>
      </c>
      <c r="C1554" s="23"/>
      <c r="D1554" s="18" t="s">
        <v>91</v>
      </c>
      <c r="E1554" s="17">
        <v>25</v>
      </c>
      <c r="F1554" s="17">
        <v>0</v>
      </c>
      <c r="G1554" s="17">
        <v>0</v>
      </c>
      <c r="H1554" s="17">
        <v>13</v>
      </c>
      <c r="I1554" s="25">
        <f t="shared" ref="I1554:I1588" si="51">E1554-F1554-G1554-H1554</f>
        <v>12</v>
      </c>
      <c r="J1554" s="17">
        <v>2.52</v>
      </c>
      <c r="K1554" s="17">
        <v>1200</v>
      </c>
      <c r="M1554" s="24">
        <f t="shared" si="50"/>
        <v>2.1700000000000004</v>
      </c>
    </row>
    <row r="1555" spans="1:13" ht="16.5" thickTop="1" thickBot="1">
      <c r="A1555">
        <v>2018</v>
      </c>
      <c r="B1555" s="22">
        <v>67</v>
      </c>
      <c r="C1555" s="23"/>
      <c r="D1555" s="18" t="s">
        <v>40</v>
      </c>
      <c r="E1555" s="17">
        <v>22</v>
      </c>
      <c r="F1555" s="17">
        <v>0</v>
      </c>
      <c r="G1555" s="17">
        <v>0</v>
      </c>
      <c r="H1555" s="17">
        <v>14</v>
      </c>
      <c r="I1555" s="25">
        <f t="shared" si="51"/>
        <v>8</v>
      </c>
      <c r="J1555" s="17">
        <v>2.64</v>
      </c>
      <c r="K1555" s="17">
        <v>1185</v>
      </c>
      <c r="M1555" s="24">
        <f t="shared" si="50"/>
        <v>2.6566666666666667</v>
      </c>
    </row>
    <row r="1556" spans="1:13" ht="16.5" thickTop="1" thickBot="1">
      <c r="A1556">
        <v>2018</v>
      </c>
      <c r="B1556" s="22">
        <v>67</v>
      </c>
      <c r="C1556" s="23"/>
      <c r="D1556" s="18" t="s">
        <v>55</v>
      </c>
      <c r="E1556" s="17">
        <v>20</v>
      </c>
      <c r="F1556" s="17">
        <v>0</v>
      </c>
      <c r="G1556" s="17">
        <v>1</v>
      </c>
      <c r="H1556" s="17">
        <v>10</v>
      </c>
      <c r="I1556" s="25">
        <f t="shared" si="51"/>
        <v>9</v>
      </c>
      <c r="J1556" s="17">
        <v>2.6</v>
      </c>
      <c r="K1556" s="17">
        <v>1185</v>
      </c>
      <c r="M1556" s="24">
        <f t="shared" si="50"/>
        <v>2.61</v>
      </c>
    </row>
    <row r="1557" spans="1:13" ht="16.5" thickTop="1" thickBot="1">
      <c r="A1557">
        <v>2018</v>
      </c>
      <c r="B1557" s="22">
        <v>69</v>
      </c>
      <c r="C1557" s="23"/>
      <c r="D1557" s="18" t="s">
        <v>61</v>
      </c>
      <c r="E1557" s="17">
        <v>20</v>
      </c>
      <c r="F1557" s="17">
        <v>0</v>
      </c>
      <c r="G1557" s="17">
        <v>0</v>
      </c>
      <c r="H1557" s="17">
        <v>15</v>
      </c>
      <c r="I1557" s="25">
        <f t="shared" si="51"/>
        <v>5</v>
      </c>
      <c r="J1557" s="17">
        <v>2.75</v>
      </c>
      <c r="K1557" s="17">
        <v>1170</v>
      </c>
      <c r="M1557" s="24">
        <f t="shared" si="50"/>
        <v>2.61</v>
      </c>
    </row>
    <row r="1558" spans="1:13" ht="31.5" thickTop="1" thickBot="1">
      <c r="A1558">
        <v>2018</v>
      </c>
      <c r="B1558" s="22">
        <v>70</v>
      </c>
      <c r="C1558" s="23"/>
      <c r="D1558" s="18" t="s">
        <v>65</v>
      </c>
      <c r="E1558" s="17">
        <v>23</v>
      </c>
      <c r="F1558" s="17">
        <v>0</v>
      </c>
      <c r="G1558" s="17">
        <v>1</v>
      </c>
      <c r="H1558" s="17">
        <v>9</v>
      </c>
      <c r="I1558" s="25">
        <f t="shared" si="51"/>
        <v>13</v>
      </c>
      <c r="J1558" s="17">
        <v>2.48</v>
      </c>
      <c r="K1558" s="17">
        <v>1155</v>
      </c>
      <c r="M1558" s="24">
        <f t="shared" si="50"/>
        <v>2.3433333333333333</v>
      </c>
    </row>
    <row r="1559" spans="1:13" ht="16.5" thickTop="1" thickBot="1">
      <c r="A1559">
        <v>2018</v>
      </c>
      <c r="B1559" s="22">
        <v>71</v>
      </c>
      <c r="C1559" s="23"/>
      <c r="D1559" s="18" t="s">
        <v>82</v>
      </c>
      <c r="E1559" s="17">
        <v>20</v>
      </c>
      <c r="F1559" s="17">
        <v>0</v>
      </c>
      <c r="G1559" s="17">
        <v>1</v>
      </c>
      <c r="H1559" s="17">
        <v>12</v>
      </c>
      <c r="I1559" s="25">
        <f t="shared" si="51"/>
        <v>7</v>
      </c>
      <c r="J1559" s="17">
        <v>2.7</v>
      </c>
      <c r="K1559" s="17">
        <v>1140</v>
      </c>
      <c r="M1559" s="24">
        <f t="shared" si="50"/>
        <v>2.58</v>
      </c>
    </row>
    <row r="1560" spans="1:13" ht="16.5" thickTop="1" thickBot="1">
      <c r="A1560">
        <v>2018</v>
      </c>
      <c r="B1560" s="22">
        <v>71</v>
      </c>
      <c r="C1560" s="23"/>
      <c r="D1560" s="18" t="s">
        <v>67</v>
      </c>
      <c r="E1560" s="17">
        <v>29</v>
      </c>
      <c r="F1560" s="17">
        <v>0</v>
      </c>
      <c r="G1560" s="17">
        <v>0</v>
      </c>
      <c r="H1560" s="17">
        <v>12</v>
      </c>
      <c r="I1560" s="25">
        <f t="shared" si="51"/>
        <v>17</v>
      </c>
      <c r="J1560" s="17">
        <v>2.34</v>
      </c>
      <c r="K1560" s="17">
        <v>1140</v>
      </c>
      <c r="M1560" s="24">
        <f t="shared" si="50"/>
        <v>2.3233333333333333</v>
      </c>
    </row>
    <row r="1561" spans="1:13" ht="16.5" thickTop="1" thickBot="1">
      <c r="A1561">
        <v>2018</v>
      </c>
      <c r="B1561" s="22">
        <v>73</v>
      </c>
      <c r="C1561" s="23"/>
      <c r="D1561" s="18" t="s">
        <v>47</v>
      </c>
      <c r="E1561" s="17">
        <v>17</v>
      </c>
      <c r="F1561" s="17">
        <v>0</v>
      </c>
      <c r="G1561" s="17">
        <v>2</v>
      </c>
      <c r="H1561" s="17">
        <v>9</v>
      </c>
      <c r="I1561" s="25">
        <f t="shared" si="51"/>
        <v>6</v>
      </c>
      <c r="J1561" s="17">
        <v>2.76</v>
      </c>
      <c r="K1561" s="17">
        <v>1110</v>
      </c>
      <c r="M1561" s="24">
        <f t="shared" si="50"/>
        <v>2.7866666666666666</v>
      </c>
    </row>
    <row r="1562" spans="1:13" ht="16.5" thickTop="1" thickBot="1">
      <c r="A1562">
        <v>2018</v>
      </c>
      <c r="B1562" s="22">
        <v>73</v>
      </c>
      <c r="C1562" s="23"/>
      <c r="D1562" s="18" t="s">
        <v>228</v>
      </c>
      <c r="E1562" s="17">
        <v>25</v>
      </c>
      <c r="F1562" s="17">
        <v>0</v>
      </c>
      <c r="G1562" s="17">
        <v>0</v>
      </c>
      <c r="H1562" s="17">
        <v>12</v>
      </c>
      <c r="I1562" s="25">
        <f t="shared" si="51"/>
        <v>13</v>
      </c>
      <c r="J1562" s="17">
        <v>2.3199999999999998</v>
      </c>
      <c r="K1562" s="17">
        <v>1110</v>
      </c>
      <c r="M1562" s="24">
        <f t="shared" si="50"/>
        <v>0.77333333333333332</v>
      </c>
    </row>
    <row r="1563" spans="1:13" ht="16.5" thickTop="1" thickBot="1">
      <c r="A1563">
        <v>2018</v>
      </c>
      <c r="B1563" s="22">
        <v>75</v>
      </c>
      <c r="C1563" s="23"/>
      <c r="D1563" s="18" t="s">
        <v>80</v>
      </c>
      <c r="E1563" s="17">
        <v>25</v>
      </c>
      <c r="F1563" s="17">
        <v>0</v>
      </c>
      <c r="G1563" s="17">
        <v>0</v>
      </c>
      <c r="H1563" s="17">
        <v>15</v>
      </c>
      <c r="I1563" s="25">
        <f t="shared" si="51"/>
        <v>10</v>
      </c>
      <c r="J1563" s="17">
        <v>2.52</v>
      </c>
      <c r="K1563" s="17">
        <v>1095</v>
      </c>
      <c r="M1563" s="24">
        <f t="shared" si="50"/>
        <v>2.3566666666666669</v>
      </c>
    </row>
    <row r="1564" spans="1:13" ht="16.5" thickTop="1" thickBot="1">
      <c r="A1564">
        <v>2018</v>
      </c>
      <c r="B1564" s="22">
        <v>76</v>
      </c>
      <c r="C1564" s="23"/>
      <c r="D1564" s="18" t="s">
        <v>88</v>
      </c>
      <c r="E1564" s="17">
        <v>21</v>
      </c>
      <c r="F1564" s="17">
        <v>0</v>
      </c>
      <c r="G1564" s="17">
        <v>0</v>
      </c>
      <c r="H1564" s="17">
        <v>8</v>
      </c>
      <c r="I1564" s="25">
        <f t="shared" si="51"/>
        <v>13</v>
      </c>
      <c r="J1564" s="17">
        <v>2.38</v>
      </c>
      <c r="K1564" s="17">
        <v>1080</v>
      </c>
      <c r="M1564" s="24">
        <f t="shared" si="50"/>
        <v>1.4733333333333334</v>
      </c>
    </row>
    <row r="1565" spans="1:13" ht="31.5" thickTop="1" thickBot="1">
      <c r="A1565">
        <v>2018</v>
      </c>
      <c r="B1565" s="22">
        <v>76</v>
      </c>
      <c r="C1565" s="23"/>
      <c r="D1565" s="18" t="s">
        <v>119</v>
      </c>
      <c r="E1565" s="17">
        <v>24</v>
      </c>
      <c r="F1565" s="17">
        <v>0</v>
      </c>
      <c r="G1565" s="17">
        <v>2</v>
      </c>
      <c r="H1565" s="17">
        <v>7</v>
      </c>
      <c r="I1565" s="25">
        <f t="shared" si="51"/>
        <v>15</v>
      </c>
      <c r="J1565" s="17">
        <v>2.38</v>
      </c>
      <c r="K1565" s="17">
        <v>1080</v>
      </c>
      <c r="M1565" s="24">
        <f t="shared" si="50"/>
        <v>1.5166666666666666</v>
      </c>
    </row>
    <row r="1566" spans="1:13" ht="16.5" thickTop="1" thickBot="1">
      <c r="A1566">
        <v>2018</v>
      </c>
      <c r="B1566" s="22">
        <v>76</v>
      </c>
      <c r="C1566" s="23"/>
      <c r="D1566" s="18" t="s">
        <v>60</v>
      </c>
      <c r="E1566" s="17">
        <v>28</v>
      </c>
      <c r="F1566" s="17">
        <v>0</v>
      </c>
      <c r="G1566" s="17">
        <v>0</v>
      </c>
      <c r="H1566" s="17">
        <v>10</v>
      </c>
      <c r="I1566" s="25">
        <f t="shared" si="51"/>
        <v>18</v>
      </c>
      <c r="J1566" s="17">
        <v>2.36</v>
      </c>
      <c r="K1566" s="17">
        <v>1080</v>
      </c>
      <c r="M1566" s="24">
        <f t="shared" si="50"/>
        <v>1.64</v>
      </c>
    </row>
    <row r="1567" spans="1:13" ht="16.5" thickTop="1" thickBot="1">
      <c r="A1567">
        <v>2018</v>
      </c>
      <c r="B1567" s="22">
        <v>76</v>
      </c>
      <c r="C1567" s="23"/>
      <c r="D1567" s="18" t="s">
        <v>98</v>
      </c>
      <c r="E1567" s="17">
        <v>27</v>
      </c>
      <c r="F1567" s="17">
        <v>0</v>
      </c>
      <c r="G1567" s="17">
        <v>0</v>
      </c>
      <c r="H1567" s="17">
        <v>10</v>
      </c>
      <c r="I1567" s="25">
        <f t="shared" si="51"/>
        <v>17</v>
      </c>
      <c r="J1567" s="17">
        <v>2.37</v>
      </c>
      <c r="K1567" s="17">
        <v>1080</v>
      </c>
      <c r="M1567" s="24">
        <f t="shared" si="50"/>
        <v>2.29</v>
      </c>
    </row>
    <row r="1568" spans="1:13" ht="16.5" thickTop="1" thickBot="1">
      <c r="A1568">
        <v>2018</v>
      </c>
      <c r="B1568" s="22">
        <v>80</v>
      </c>
      <c r="C1568" s="23"/>
      <c r="D1568" s="18" t="s">
        <v>89</v>
      </c>
      <c r="E1568" s="17">
        <v>21</v>
      </c>
      <c r="F1568" s="17">
        <v>0</v>
      </c>
      <c r="G1568" s="17">
        <v>0</v>
      </c>
      <c r="H1568" s="17">
        <v>10</v>
      </c>
      <c r="I1568" s="25">
        <f t="shared" si="51"/>
        <v>11</v>
      </c>
      <c r="J1568" s="17">
        <v>2.48</v>
      </c>
      <c r="K1568" s="17">
        <v>1065</v>
      </c>
      <c r="M1568" s="24">
        <f t="shared" si="50"/>
        <v>2.2200000000000002</v>
      </c>
    </row>
    <row r="1569" spans="1:13" ht="16.5" thickTop="1" thickBot="1">
      <c r="A1569">
        <v>2018</v>
      </c>
      <c r="B1569" s="22">
        <v>81</v>
      </c>
      <c r="C1569" s="23"/>
      <c r="D1569" s="18" t="s">
        <v>64</v>
      </c>
      <c r="E1569" s="17">
        <v>25</v>
      </c>
      <c r="F1569" s="17">
        <v>0</v>
      </c>
      <c r="G1569" s="17">
        <v>0</v>
      </c>
      <c r="H1569" s="17">
        <v>12</v>
      </c>
      <c r="I1569" s="25">
        <f t="shared" si="51"/>
        <v>13</v>
      </c>
      <c r="J1569" s="17">
        <v>2.4</v>
      </c>
      <c r="K1569" s="17">
        <v>1050</v>
      </c>
      <c r="M1569" s="24">
        <f t="shared" si="50"/>
        <v>2.3966666666666669</v>
      </c>
    </row>
    <row r="1570" spans="1:13" ht="31.5" thickTop="1" thickBot="1">
      <c r="A1570">
        <v>2018</v>
      </c>
      <c r="B1570" s="22">
        <v>81</v>
      </c>
      <c r="C1570" s="23"/>
      <c r="D1570" s="18" t="s">
        <v>75</v>
      </c>
      <c r="E1570" s="17">
        <v>20</v>
      </c>
      <c r="F1570" s="17">
        <v>0</v>
      </c>
      <c r="G1570" s="17">
        <v>0</v>
      </c>
      <c r="H1570" s="17">
        <v>9</v>
      </c>
      <c r="I1570" s="25">
        <f t="shared" si="51"/>
        <v>11</v>
      </c>
      <c r="J1570" s="17">
        <v>2.4500000000000002</v>
      </c>
      <c r="K1570" s="17">
        <v>1050</v>
      </c>
      <c r="M1570" s="24">
        <f t="shared" si="50"/>
        <v>2.3400000000000003</v>
      </c>
    </row>
    <row r="1571" spans="1:13" ht="31.5" thickTop="1" thickBot="1">
      <c r="A1571">
        <v>2018</v>
      </c>
      <c r="B1571" s="22">
        <v>83</v>
      </c>
      <c r="C1571" s="23"/>
      <c r="D1571" s="18" t="s">
        <v>72</v>
      </c>
      <c r="E1571" s="17">
        <v>22</v>
      </c>
      <c r="F1571" s="17">
        <v>0</v>
      </c>
      <c r="G1571" s="17">
        <v>0</v>
      </c>
      <c r="H1571" s="17">
        <v>9</v>
      </c>
      <c r="I1571" s="25">
        <f t="shared" si="51"/>
        <v>13</v>
      </c>
      <c r="J1571" s="17">
        <v>2.3199999999999998</v>
      </c>
      <c r="K1571" s="17">
        <v>1035</v>
      </c>
      <c r="M1571" s="24">
        <f t="shared" si="50"/>
        <v>2.34</v>
      </c>
    </row>
    <row r="1572" spans="1:13" ht="31.5" thickTop="1" thickBot="1">
      <c r="A1572">
        <v>2018</v>
      </c>
      <c r="B1572" s="22">
        <v>83</v>
      </c>
      <c r="C1572" s="23"/>
      <c r="D1572" s="18" t="s">
        <v>87</v>
      </c>
      <c r="E1572" s="17">
        <v>28</v>
      </c>
      <c r="F1572" s="17">
        <v>0</v>
      </c>
      <c r="G1572" s="17">
        <v>0</v>
      </c>
      <c r="H1572" s="17">
        <v>14</v>
      </c>
      <c r="I1572" s="25">
        <f t="shared" si="51"/>
        <v>14</v>
      </c>
      <c r="J1572" s="17">
        <v>2.5</v>
      </c>
      <c r="K1572" s="17">
        <v>1035</v>
      </c>
      <c r="M1572" s="24">
        <f t="shared" si="50"/>
        <v>2.2666666666666671</v>
      </c>
    </row>
    <row r="1573" spans="1:13" ht="16.5" thickTop="1" thickBot="1">
      <c r="A1573">
        <v>2018</v>
      </c>
      <c r="B1573" s="22">
        <v>85</v>
      </c>
      <c r="C1573" s="23"/>
      <c r="D1573" s="18" t="s">
        <v>81</v>
      </c>
      <c r="E1573" s="17">
        <v>21</v>
      </c>
      <c r="F1573" s="17">
        <v>0</v>
      </c>
      <c r="G1573" s="17">
        <v>0</v>
      </c>
      <c r="H1573" s="17">
        <v>9</v>
      </c>
      <c r="I1573" s="25">
        <f t="shared" si="51"/>
        <v>12</v>
      </c>
      <c r="J1573" s="17">
        <v>2.4300000000000002</v>
      </c>
      <c r="K1573" s="17">
        <v>1005</v>
      </c>
      <c r="M1573" s="24">
        <f t="shared" si="50"/>
        <v>2.3233333333333333</v>
      </c>
    </row>
    <row r="1574" spans="1:13" ht="16.5" thickTop="1" thickBot="1">
      <c r="A1574">
        <v>2018</v>
      </c>
      <c r="B1574" s="22">
        <v>86</v>
      </c>
      <c r="C1574" s="23"/>
      <c r="D1574" s="17" t="s">
        <v>139</v>
      </c>
      <c r="E1574" s="17">
        <v>28</v>
      </c>
      <c r="F1574" s="17">
        <v>0</v>
      </c>
      <c r="G1574" s="17">
        <v>0</v>
      </c>
      <c r="H1574" s="17">
        <v>8</v>
      </c>
      <c r="I1574" s="25">
        <f t="shared" si="51"/>
        <v>20</v>
      </c>
      <c r="J1574" s="17">
        <v>2.21</v>
      </c>
      <c r="K1574" s="17">
        <v>990</v>
      </c>
      <c r="M1574" s="24">
        <f t="shared" si="50"/>
        <v>0.73666666666666669</v>
      </c>
    </row>
    <row r="1575" spans="1:13" ht="16.5" thickTop="1" thickBot="1">
      <c r="A1575">
        <v>2018</v>
      </c>
      <c r="B1575" s="22">
        <v>86</v>
      </c>
      <c r="C1575" s="23"/>
      <c r="D1575" s="17" t="s">
        <v>112</v>
      </c>
      <c r="E1575" s="17">
        <v>24</v>
      </c>
      <c r="F1575" s="17">
        <v>0</v>
      </c>
      <c r="G1575" s="17">
        <v>0</v>
      </c>
      <c r="H1575" s="17">
        <v>6</v>
      </c>
      <c r="I1575" s="25">
        <f t="shared" si="51"/>
        <v>18</v>
      </c>
      <c r="J1575" s="17">
        <v>2.25</v>
      </c>
      <c r="K1575" s="17">
        <v>990</v>
      </c>
      <c r="M1575" s="24">
        <f t="shared" si="50"/>
        <v>0.75</v>
      </c>
    </row>
    <row r="1576" spans="1:13" ht="16.5" thickTop="1" thickBot="1">
      <c r="A1576">
        <v>2018</v>
      </c>
      <c r="B1576" s="22">
        <v>86</v>
      </c>
      <c r="C1576" s="23"/>
      <c r="D1576" s="18" t="s">
        <v>92</v>
      </c>
      <c r="E1576" s="17">
        <v>22</v>
      </c>
      <c r="F1576" s="17">
        <v>0</v>
      </c>
      <c r="G1576" s="17">
        <v>0</v>
      </c>
      <c r="H1576" s="17">
        <v>8</v>
      </c>
      <c r="I1576" s="25">
        <f t="shared" si="51"/>
        <v>14</v>
      </c>
      <c r="J1576" s="17">
        <v>2.36</v>
      </c>
      <c r="K1576" s="17">
        <v>990</v>
      </c>
      <c r="M1576" s="24">
        <f t="shared" si="50"/>
        <v>2.2566666666666664</v>
      </c>
    </row>
    <row r="1577" spans="1:13" ht="16.5" thickTop="1" thickBot="1">
      <c r="A1577">
        <v>2018</v>
      </c>
      <c r="B1577" s="22">
        <v>89</v>
      </c>
      <c r="C1577" s="23"/>
      <c r="D1577" s="18" t="s">
        <v>63</v>
      </c>
      <c r="E1577" s="17">
        <v>25</v>
      </c>
      <c r="F1577" s="17">
        <v>0</v>
      </c>
      <c r="G1577" s="17">
        <v>0</v>
      </c>
      <c r="H1577" s="17">
        <v>6</v>
      </c>
      <c r="I1577" s="25">
        <f t="shared" si="51"/>
        <v>19</v>
      </c>
      <c r="J1577" s="17">
        <v>2.2400000000000002</v>
      </c>
      <c r="K1577" s="17">
        <v>945</v>
      </c>
      <c r="M1577" s="24">
        <f t="shared" si="50"/>
        <v>2.2733333333333334</v>
      </c>
    </row>
    <row r="1578" spans="1:13" ht="16.5" thickTop="1" thickBot="1">
      <c r="A1578">
        <v>2018</v>
      </c>
      <c r="B1578" s="22">
        <v>89</v>
      </c>
      <c r="C1578" s="23"/>
      <c r="D1578" s="18" t="s">
        <v>117</v>
      </c>
      <c r="E1578" s="17">
        <v>25</v>
      </c>
      <c r="F1578" s="17">
        <v>0</v>
      </c>
      <c r="G1578" s="17">
        <v>0</v>
      </c>
      <c r="H1578" s="17">
        <v>4</v>
      </c>
      <c r="I1578" s="25">
        <f t="shared" si="51"/>
        <v>21</v>
      </c>
      <c r="J1578" s="17">
        <v>2.08</v>
      </c>
      <c r="K1578" s="17">
        <v>945</v>
      </c>
      <c r="M1578" s="24">
        <f t="shared" si="50"/>
        <v>1.3466666666666667</v>
      </c>
    </row>
    <row r="1579" spans="1:13" ht="16.5" thickTop="1" thickBot="1">
      <c r="A1579">
        <v>2018</v>
      </c>
      <c r="B1579" s="22">
        <v>91</v>
      </c>
      <c r="C1579" s="23"/>
      <c r="D1579" s="18" t="s">
        <v>96</v>
      </c>
      <c r="E1579" s="17">
        <v>95</v>
      </c>
      <c r="F1579" s="17">
        <v>0</v>
      </c>
      <c r="G1579" s="17">
        <v>0</v>
      </c>
      <c r="H1579" s="17">
        <v>5</v>
      </c>
      <c r="I1579" s="25">
        <f t="shared" si="51"/>
        <v>90</v>
      </c>
      <c r="J1579" s="17">
        <v>1.27</v>
      </c>
      <c r="K1579" s="17">
        <v>915</v>
      </c>
      <c r="M1579" s="24">
        <f t="shared" si="50"/>
        <v>1.54</v>
      </c>
    </row>
    <row r="1580" spans="1:13" ht="16.5" thickTop="1" thickBot="1">
      <c r="A1580">
        <v>2018</v>
      </c>
      <c r="B1580" s="22">
        <v>91</v>
      </c>
      <c r="C1580" s="23"/>
      <c r="D1580" s="18" t="s">
        <v>97</v>
      </c>
      <c r="E1580" s="17">
        <v>78</v>
      </c>
      <c r="F1580" s="17">
        <v>0</v>
      </c>
      <c r="G1580" s="17">
        <v>0</v>
      </c>
      <c r="H1580" s="17">
        <v>3</v>
      </c>
      <c r="I1580" s="25">
        <f t="shared" si="51"/>
        <v>75</v>
      </c>
      <c r="J1580" s="17">
        <v>1.94</v>
      </c>
      <c r="K1580" s="17">
        <v>915</v>
      </c>
      <c r="M1580" s="24">
        <f t="shared" si="50"/>
        <v>1.8133333333333332</v>
      </c>
    </row>
    <row r="1581" spans="1:13" ht="16.5" thickTop="1" thickBot="1">
      <c r="A1581">
        <v>2018</v>
      </c>
      <c r="B1581" s="22">
        <v>93</v>
      </c>
      <c r="C1581" s="23"/>
      <c r="D1581" s="18" t="s">
        <v>115</v>
      </c>
      <c r="E1581" s="17">
        <v>22</v>
      </c>
      <c r="F1581" s="17">
        <v>0</v>
      </c>
      <c r="G1581" s="17">
        <v>0</v>
      </c>
      <c r="H1581" s="17">
        <v>6</v>
      </c>
      <c r="I1581" s="25">
        <f t="shared" si="51"/>
        <v>16</v>
      </c>
      <c r="J1581" s="17">
        <v>2.27</v>
      </c>
      <c r="K1581" s="17">
        <v>900</v>
      </c>
      <c r="M1581" s="24">
        <f t="shared" si="50"/>
        <v>1.45</v>
      </c>
    </row>
    <row r="1582" spans="1:13" ht="16.5" thickTop="1" thickBot="1">
      <c r="A1582">
        <v>2018</v>
      </c>
      <c r="B1582" s="22">
        <v>94</v>
      </c>
      <c r="C1582" s="23"/>
      <c r="D1582" s="18" t="s">
        <v>50</v>
      </c>
      <c r="E1582" s="17">
        <v>22</v>
      </c>
      <c r="F1582" s="17">
        <v>0</v>
      </c>
      <c r="G1582" s="17">
        <v>0</v>
      </c>
      <c r="H1582" s="17">
        <v>7</v>
      </c>
      <c r="I1582" s="25">
        <f t="shared" si="51"/>
        <v>15</v>
      </c>
      <c r="J1582" s="17">
        <v>2.14</v>
      </c>
      <c r="K1582" s="17">
        <v>885</v>
      </c>
      <c r="M1582" s="24">
        <f t="shared" ref="M1582:M1588" si="52">(SUMIFS(J:J,A:A,A1582,D:D,D1582)+SUMIFS(J:J,A:A,(A1582-1),D:D,D1582)+SUMIFS(J:J,A:A,(A1582-2),D:D,D1582))/3</f>
        <v>2.3466666666666667</v>
      </c>
    </row>
    <row r="1583" spans="1:13" ht="16.5" thickTop="1" thickBot="1">
      <c r="A1583">
        <v>2018</v>
      </c>
      <c r="B1583" s="22">
        <v>94</v>
      </c>
      <c r="C1583" s="23"/>
      <c r="D1583" s="18" t="s">
        <v>71</v>
      </c>
      <c r="E1583" s="17">
        <v>23</v>
      </c>
      <c r="F1583" s="17">
        <v>0</v>
      </c>
      <c r="G1583" s="17">
        <v>0</v>
      </c>
      <c r="H1583" s="17">
        <v>6</v>
      </c>
      <c r="I1583" s="25">
        <f t="shared" si="51"/>
        <v>17</v>
      </c>
      <c r="J1583" s="17">
        <v>2.2599999999999998</v>
      </c>
      <c r="K1583" s="17">
        <v>885</v>
      </c>
      <c r="M1583" s="24">
        <f t="shared" si="52"/>
        <v>1.5266666666666666</v>
      </c>
    </row>
    <row r="1584" spans="1:13" ht="16.5" thickTop="1" thickBot="1">
      <c r="A1584">
        <v>2018</v>
      </c>
      <c r="B1584" s="22">
        <v>96</v>
      </c>
      <c r="C1584" s="23"/>
      <c r="D1584" s="17" t="s">
        <v>116</v>
      </c>
      <c r="E1584" s="17">
        <v>24</v>
      </c>
      <c r="F1584" s="17">
        <v>0</v>
      </c>
      <c r="G1584" s="17">
        <v>0</v>
      </c>
      <c r="H1584" s="17">
        <v>8</v>
      </c>
      <c r="I1584" s="25">
        <f t="shared" si="51"/>
        <v>16</v>
      </c>
      <c r="J1584" s="17">
        <v>2.33</v>
      </c>
      <c r="K1584" s="17">
        <v>870</v>
      </c>
      <c r="M1584" s="24">
        <f t="shared" si="52"/>
        <v>1.4666666666666668</v>
      </c>
    </row>
    <row r="1585" spans="1:13" ht="16.5" thickTop="1" thickBot="1">
      <c r="A1585">
        <v>2018</v>
      </c>
      <c r="B1585" s="22">
        <v>97</v>
      </c>
      <c r="C1585" s="23"/>
      <c r="D1585" s="18" t="s">
        <v>94</v>
      </c>
      <c r="E1585" s="17">
        <v>24</v>
      </c>
      <c r="F1585" s="17">
        <v>0</v>
      </c>
      <c r="G1585" s="17">
        <v>0</v>
      </c>
      <c r="H1585" s="17">
        <v>6</v>
      </c>
      <c r="I1585" s="25">
        <f t="shared" si="51"/>
        <v>18</v>
      </c>
      <c r="J1585" s="17">
        <v>2.17</v>
      </c>
      <c r="K1585" s="17">
        <v>840</v>
      </c>
      <c r="M1585" s="24">
        <f t="shared" si="52"/>
        <v>1.3999999999999997</v>
      </c>
    </row>
    <row r="1586" spans="1:13" ht="16.5" thickTop="1" thickBot="1">
      <c r="A1586">
        <v>2018</v>
      </c>
      <c r="B1586" s="22">
        <v>97</v>
      </c>
      <c r="C1586" s="23"/>
      <c r="D1586" s="18" t="s">
        <v>99</v>
      </c>
      <c r="E1586" s="17">
        <v>19</v>
      </c>
      <c r="F1586" s="17">
        <v>0</v>
      </c>
      <c r="G1586" s="17">
        <v>0</v>
      </c>
      <c r="H1586" s="17">
        <v>5</v>
      </c>
      <c r="I1586" s="25">
        <f t="shared" si="51"/>
        <v>14</v>
      </c>
      <c r="J1586" s="17">
        <v>2.2599999999999998</v>
      </c>
      <c r="K1586" s="17">
        <v>840</v>
      </c>
      <c r="M1586" s="24">
        <f t="shared" si="52"/>
        <v>1.4566666666666663</v>
      </c>
    </row>
    <row r="1587" spans="1:13" ht="16.5" thickTop="1" thickBot="1">
      <c r="A1587">
        <v>2018</v>
      </c>
      <c r="B1587" s="22">
        <v>99</v>
      </c>
      <c r="C1587" s="23"/>
      <c r="D1587" s="18" t="s">
        <v>122</v>
      </c>
      <c r="E1587" s="17">
        <v>30</v>
      </c>
      <c r="F1587" s="17">
        <v>0</v>
      </c>
      <c r="G1587" s="17">
        <v>0</v>
      </c>
      <c r="H1587" s="17">
        <v>6</v>
      </c>
      <c r="I1587" s="25">
        <f t="shared" si="51"/>
        <v>24</v>
      </c>
      <c r="J1587" s="17">
        <v>2.13</v>
      </c>
      <c r="K1587" s="17">
        <v>780</v>
      </c>
      <c r="M1587" s="24">
        <f t="shared" si="52"/>
        <v>0.71</v>
      </c>
    </row>
    <row r="1588" spans="1:13" ht="31.5" thickTop="1" thickBot="1">
      <c r="A1588">
        <v>2018</v>
      </c>
      <c r="B1588" s="22">
        <v>100</v>
      </c>
      <c r="C1588" s="23"/>
      <c r="D1588" s="18" t="s">
        <v>120</v>
      </c>
      <c r="E1588" s="17">
        <v>25</v>
      </c>
      <c r="F1588" s="17">
        <v>0</v>
      </c>
      <c r="G1588" s="17">
        <v>0</v>
      </c>
      <c r="H1588" s="17">
        <v>2</v>
      </c>
      <c r="I1588" s="25">
        <f t="shared" si="51"/>
        <v>23</v>
      </c>
      <c r="J1588" s="17">
        <v>2</v>
      </c>
      <c r="K1588" s="17">
        <v>765</v>
      </c>
      <c r="M1588" s="24">
        <f t="shared" si="52"/>
        <v>1.3933333333333333</v>
      </c>
    </row>
    <row r="1589" spans="1:13" ht="15.75" thickTop="1"/>
  </sheetData>
  <hyperlinks>
    <hyperlink ref="D2" r:id="rId1" display="https://alabama.rivals.com/commitments" xr:uid="{00000000-0004-0000-0000-000000000000}"/>
    <hyperlink ref="D3" r:id="rId2" display="https://floridastate.rivals.com/commitments" xr:uid="{00000000-0004-0000-0000-000001000000}"/>
    <hyperlink ref="D4" r:id="rId3" display="https://ohiostate.rivals.com/commitments" xr:uid="{00000000-0004-0000-0000-000002000000}"/>
    <hyperlink ref="D5" r:id="rId4" display="https://michigan.rivals.com/commitments" xr:uid="{00000000-0004-0000-0000-000003000000}"/>
    <hyperlink ref="D6" r:id="rId5" display="https://lsu.rivals.com/commitments" xr:uid="{00000000-0004-0000-0000-000004000000}"/>
    <hyperlink ref="D7" r:id="rId6" display="https://clemson.rivals.com/commitments" xr:uid="{00000000-0004-0000-0000-000005000000}"/>
    <hyperlink ref="D8" r:id="rId7" display="https://texas.rivals.com/commitments" xr:uid="{00000000-0004-0000-0000-000006000000}"/>
    <hyperlink ref="D9" r:id="rId8" display="https://olemiss.rivals.com/commitments" xr:uid="{00000000-0004-0000-0000-000007000000}"/>
    <hyperlink ref="D10" r:id="rId9" display="https://auburn.rivals.com/commitments" xr:uid="{00000000-0004-0000-0000-000008000000}"/>
    <hyperlink ref="D11" r:id="rId10" display="https://ucla.rivals.com/commitments" xr:uid="{00000000-0004-0000-0000-000009000000}"/>
    <hyperlink ref="D12" r:id="rId11" display="https://uga.rivals.com/commitments" xr:uid="{00000000-0004-0000-0000-00000A000000}"/>
    <hyperlink ref="D13" r:id="rId12" display="https://usc.rivals.com/commitments" xr:uid="{00000000-0004-0000-0000-00000B000000}"/>
    <hyperlink ref="D14" r:id="rId13" display="https://notredame.rivals.com/commitments" xr:uid="{00000000-0004-0000-0000-00000C000000}"/>
    <hyperlink ref="D15" r:id="rId14" display="https://florida.rivals.com/commitments" xr:uid="{00000000-0004-0000-0000-00000D000000}"/>
    <hyperlink ref="D16" r:id="rId15" display="https://tennessee.rivals.com/commitments" xr:uid="{00000000-0004-0000-0000-00000E000000}"/>
    <hyperlink ref="D17" r:id="rId16" display="https://oklahoma.rivals.com/commitments" xr:uid="{00000000-0004-0000-0000-00000F000000}"/>
    <hyperlink ref="D18" r:id="rId17" display="https://tamu.rivals.com/commitments" xr:uid="{00000000-0004-0000-0000-000010000000}"/>
    <hyperlink ref="D19" r:id="rId18" display="https://michiganstate.rivals.com/commitments" xr:uid="{00000000-0004-0000-0000-000011000000}"/>
    <hyperlink ref="D20" r:id="rId19" display="https://stanford.rivals.com/commitments" xr:uid="{00000000-0004-0000-0000-000012000000}"/>
    <hyperlink ref="D21" r:id="rId20" display="https://tcu.rivals.com/commitments" xr:uid="{00000000-0004-0000-0000-000013000000}"/>
    <hyperlink ref="D22" r:id="rId21" display="https://miami.rivals.com/commitments" xr:uid="{00000000-0004-0000-0000-000014000000}"/>
    <hyperlink ref="D23" r:id="rId22" display="https://cal.rivals.com/commitments" xr:uid="{00000000-0004-0000-0000-000015000000}"/>
    <hyperlink ref="D24" r:id="rId23" display="https://bwi.rivals.com/commitments" xr:uid="{00000000-0004-0000-0000-000016000000}"/>
    <hyperlink ref="D25" r:id="rId24" display="https://northcarolina.rivals.com/commitments" xr:uid="{00000000-0004-0000-0000-000017000000}"/>
    <hyperlink ref="D26" r:id="rId25" display="https://mississippistate.rivals.com/commitments" xr:uid="{00000000-0004-0000-0000-000018000000}"/>
    <hyperlink ref="D27" r:id="rId26" display="https://nebraska.rivals.com/commitments" xr:uid="{00000000-0004-0000-0000-000019000000}"/>
    <hyperlink ref="D28" r:id="rId27" display="https://southcarolina.rivals.com/commitments" xr:uid="{00000000-0004-0000-0000-00001A000000}"/>
    <hyperlink ref="D29" r:id="rId28" display="https://oregon.rivals.com/commitments" xr:uid="{00000000-0004-0000-0000-00001B000000}"/>
    <hyperlink ref="D30" r:id="rId29" display="https://kentucky.rivals.com/commitments" xr:uid="{00000000-0004-0000-0000-00001C000000}"/>
    <hyperlink ref="D31" r:id="rId30" display="https://arizonastate.rivals.com/commitments" xr:uid="{00000000-0004-0000-0000-00001D000000}"/>
    <hyperlink ref="D32" r:id="rId31" display="https://pittsburgh.rivals.com/commitments" xr:uid="{00000000-0004-0000-0000-00001E000000}"/>
    <hyperlink ref="D33" r:id="rId32" display="https://arkansas.rivals.com/commitments" xr:uid="{00000000-0004-0000-0000-00001F000000}"/>
    <hyperlink ref="D34" r:id="rId33" display="https://duke.rivals.com/commitments" xr:uid="{00000000-0004-0000-0000-000020000000}"/>
    <hyperlink ref="D35" r:id="rId34" display="https://utah.rivals.com/commitments" xr:uid="{00000000-0004-0000-0000-000021000000}"/>
    <hyperlink ref="D36" r:id="rId35" display="https://wisconsin.rivals.com/commitments" xr:uid="{00000000-0004-0000-0000-000022000000}"/>
    <hyperlink ref="D37" r:id="rId36" display="https://louisville.rivals.com/commitments" xr:uid="{00000000-0004-0000-0000-000023000000}"/>
    <hyperlink ref="D38" r:id="rId37" display="https://washington.rivals.com/commitments" xr:uid="{00000000-0004-0000-0000-000024000000}"/>
    <hyperlink ref="D39" r:id="rId38" display="https://westvirginia.rivals.com/commitments" xr:uid="{00000000-0004-0000-0000-000025000000}"/>
    <hyperlink ref="D40" r:id="rId39" display="https://maryland.rivals.com/commitments" xr:uid="{00000000-0004-0000-0000-000026000000}"/>
    <hyperlink ref="D41" r:id="rId40" display="https://oregonstate.rivals.com/commitments" xr:uid="{00000000-0004-0000-0000-000027000000}"/>
    <hyperlink ref="D42" r:id="rId41" display="https://houston.rivals.com/commitments" xr:uid="{00000000-0004-0000-0000-000028000000}"/>
    <hyperlink ref="D43" r:id="rId42" display="https://iowa.rivals.com/commitments" xr:uid="{00000000-0004-0000-0000-000029000000}"/>
    <hyperlink ref="D44" r:id="rId43" display="https://virginiatech.rivals.com/commitments" xr:uid="{00000000-0004-0000-0000-00002A000000}"/>
    <hyperlink ref="D45" r:id="rId44" display="https://ncstate.rivals.com/commitments" xr:uid="{00000000-0004-0000-0000-00002B000000}"/>
    <hyperlink ref="D46" r:id="rId45" display="https://arizona.rivals.com/commitments" xr:uid="{00000000-0004-0000-0000-00002C000000}"/>
    <hyperlink ref="D47" r:id="rId46" display="https://missouri.rivals.com/commitments" xr:uid="{00000000-0004-0000-0000-00002D000000}"/>
    <hyperlink ref="D48" r:id="rId47" display="https://texastech.rivals.com/commitments" xr:uid="{00000000-0004-0000-0000-00002E000000}"/>
    <hyperlink ref="D49" r:id="rId48" display="https://oklahomastate.rivals.com/commitments" xr:uid="{00000000-0004-0000-0000-00002F000000}"/>
    <hyperlink ref="D50" r:id="rId49" display="https://northwestern.rivals.com/commitments" xr:uid="{00000000-0004-0000-0000-000030000000}"/>
    <hyperlink ref="D51" r:id="rId50" display="https://byu.rivals.com/commitments" xr:uid="{00000000-0004-0000-0000-000031000000}"/>
    <hyperlink ref="D52" r:id="rId51" display="https://minnesota.rivals.com/commitments" xr:uid="{00000000-0004-0000-0000-000032000000}"/>
    <hyperlink ref="D53" r:id="rId52" display="https://washingtonstate.rivals.com/commitments" xr:uid="{00000000-0004-0000-0000-000033000000}"/>
    <hyperlink ref="D54" r:id="rId53" display="https://iowastate.rivals.com/commitments" xr:uid="{00000000-0004-0000-0000-000034000000}"/>
    <hyperlink ref="D55" r:id="rId54" display="https://vanderbilt.rivals.com/commitments" xr:uid="{00000000-0004-0000-0000-000035000000}"/>
    <hyperlink ref="D56" r:id="rId55" display="https://ucf.rivals.com/commitments" xr:uid="{00000000-0004-0000-0000-000036000000}"/>
    <hyperlink ref="D57" r:id="rId56" display="https://baylor.rivals.com/commitments" xr:uid="{00000000-0004-0000-0000-000037000000}"/>
    <hyperlink ref="D58" r:id="rId57" display="https://boisestate.rivals.com/commitments" xr:uid="{00000000-0004-0000-0000-000038000000}"/>
    <hyperlink ref="D59" r:id="rId58" display="https://indiana.rivals.com/commitments" xr:uid="{00000000-0004-0000-0000-000039000000}"/>
    <hyperlink ref="D60" r:id="rId59" display="https://syracuse.rivals.com/commitments" xr:uid="{00000000-0004-0000-0000-00003A000000}"/>
    <hyperlink ref="D61" r:id="rId60" display="https://temple.rivals.com/commitments" xr:uid="{00000000-0004-0000-0000-00003B000000}"/>
    <hyperlink ref="D62" r:id="rId61" display="https://virginia.rivals.com/commitments" xr:uid="{00000000-0004-0000-0000-00003C000000}"/>
    <hyperlink ref="D63" r:id="rId62" display="https://wakeforest.rivals.com/commitments" xr:uid="{00000000-0004-0000-0000-00003D000000}"/>
    <hyperlink ref="D64" r:id="rId63" display="https://coloradostate.rivals.com/commitments" xr:uid="{00000000-0004-0000-0000-00003E000000}"/>
    <hyperlink ref="D65" r:id="rId64" display="https://memphis.rivals.com/commitments" xr:uid="{00000000-0004-0000-0000-00003F000000}"/>
    <hyperlink ref="D66" r:id="rId65" display="https://westernmichigan.rivals.com/commitments" xr:uid="{00000000-0004-0000-0000-000040000000}"/>
    <hyperlink ref="D67" r:id="rId66" display="https://colorado.rivals.com/commitments" xr:uid="{00000000-0004-0000-0000-000041000000}"/>
    <hyperlink ref="D68" r:id="rId67" display="https://marshall.rivals.com/commitments" xr:uid="{00000000-0004-0000-0000-000042000000}"/>
    <hyperlink ref="D69" r:id="rId68" display="https://cincinnati.rivals.com/commitments" xr:uid="{00000000-0004-0000-0000-000043000000}"/>
    <hyperlink ref="D70" r:id="rId69" display="https://georgiatech.rivals.com/commitments" xr:uid="{00000000-0004-0000-0000-000044000000}"/>
    <hyperlink ref="D71" r:id="rId70" display="https://illinois.rivals.com/commitments" xr:uid="{00000000-0004-0000-0000-000045000000}"/>
    <hyperlink ref="D72" r:id="rId71" display="https://unlv.rivals.com/commitments" xr:uid="{00000000-0004-0000-0000-000046000000}"/>
    <hyperlink ref="D73" r:id="rId72" display="https://sandiegostate.rivals.com/commitments" xr:uid="{00000000-0004-0000-0000-000047000000}"/>
    <hyperlink ref="D74" r:id="rId73" display="https://usf.rivals.com/commitments" xr:uid="{00000000-0004-0000-0000-000048000000}"/>
    <hyperlink ref="D75" r:id="rId74" display="https://purdue.rivals.com/commitments" xr:uid="{00000000-0004-0000-0000-000049000000}"/>
    <hyperlink ref="D76" r:id="rId75" display="https://smu.rivals.com/commitments" xr:uid="{00000000-0004-0000-0000-00004A000000}"/>
    <hyperlink ref="D77" r:id="rId76" display="https://kansasstate.rivals.com/commitments" xr:uid="{00000000-0004-0000-0000-00004B000000}"/>
    <hyperlink ref="D79" r:id="rId77" display="https://fresnostate.rivals.com/commitments" xr:uid="{00000000-0004-0000-0000-00004C000000}"/>
    <hyperlink ref="D80" r:id="rId78" display="https://rutgers.rivals.com/commitments" xr:uid="{00000000-0004-0000-0000-00004D000000}"/>
    <hyperlink ref="D81" r:id="rId79" display="https://southernmiss.rivals.com/commitments" xr:uid="{00000000-0004-0000-0000-00004E000000}"/>
    <hyperlink ref="D82" r:id="rId80" display="https://eastcarolina.rivals.com/commitments" xr:uid="{00000000-0004-0000-0000-00004F000000}"/>
    <hyperlink ref="D83" r:id="rId81" display="https://bostoncollege.rivals.com/commitments" xr:uid="{00000000-0004-0000-0000-000050000000}"/>
    <hyperlink ref="D84" r:id="rId82" display="https://fau.rivals.com/commitments" xr:uid="{00000000-0004-0000-0000-000051000000}"/>
    <hyperlink ref="D86" r:id="rId83" display="https://kansas.rivals.com/commitments" xr:uid="{00000000-0004-0000-0000-000052000000}"/>
    <hyperlink ref="D87" r:id="rId84" display="https://middletennessee.rivals.com/commitments" xr:uid="{00000000-0004-0000-0000-000053000000}"/>
    <hyperlink ref="D88" r:id="rId85" display="https://wku.rivals.com/commitments" xr:uid="{00000000-0004-0000-0000-000054000000}"/>
    <hyperlink ref="D89" r:id="rId86" display="https://arkansasstate.rivals.com/commitments" xr:uid="{00000000-0004-0000-0000-000055000000}"/>
    <hyperlink ref="D90" r:id="rId87" display="https://latech.rivals.com/commitments" xr:uid="{00000000-0004-0000-0000-000056000000}"/>
    <hyperlink ref="D92" r:id="rId88" display="https://tulane.rivals.com/commitments" xr:uid="{00000000-0004-0000-0000-000057000000}"/>
    <hyperlink ref="D93" r:id="rId89" display="https://tulsa.rivals.com/commitments" xr:uid="{00000000-0004-0000-0000-000058000000}"/>
    <hyperlink ref="D95" r:id="rId90" display="https://texasstate.rivals.com/commitments" xr:uid="{00000000-0004-0000-0000-000059000000}"/>
    <hyperlink ref="D97" r:id="rId91" display="https://army.rivals.com/commitments" xr:uid="{00000000-0004-0000-0000-00005A000000}"/>
    <hyperlink ref="D98" r:id="rId92" display="https://navy.rivals.com/commitments" xr:uid="{00000000-0004-0000-0000-00005B000000}"/>
    <hyperlink ref="D99" r:id="rId93" display="https://toledo.rivals.com/commitments" xr:uid="{00000000-0004-0000-0000-00005C000000}"/>
    <hyperlink ref="D100" r:id="rId94" display="https://troy.rivals.com/commitments" xr:uid="{00000000-0004-0000-0000-00005D000000}"/>
    <hyperlink ref="D102" r:id="rId95" display="https://usc.rivals.com/commitments" xr:uid="{00000000-0004-0000-0000-00005E000000}"/>
    <hyperlink ref="D103" r:id="rId96" display="https://alabama.rivals.com/commitments" xr:uid="{00000000-0004-0000-0000-00005F000000}"/>
    <hyperlink ref="D104" r:id="rId97" display="https://floridastate.rivals.com/commitments" xr:uid="{00000000-0004-0000-0000-000060000000}"/>
    <hyperlink ref="D105" r:id="rId98" display="https://clemson.rivals.com/commitments" xr:uid="{00000000-0004-0000-0000-000061000000}"/>
    <hyperlink ref="D106" r:id="rId99" display="https://tennessee.rivals.com/commitments" xr:uid="{00000000-0004-0000-0000-000062000000}"/>
    <hyperlink ref="D107" r:id="rId100" display="https://uga.rivals.com/commitments" xr:uid="{00000000-0004-0000-0000-000063000000}"/>
    <hyperlink ref="D108" r:id="rId101" display="https://auburn.rivals.com/commitments" xr:uid="{00000000-0004-0000-0000-000064000000}"/>
    <hyperlink ref="D109" r:id="rId102" display="https://lsu.rivals.com/commitments" xr:uid="{00000000-0004-0000-0000-000065000000}"/>
    <hyperlink ref="D110" r:id="rId103" display="https://ohiostate.rivals.com/commitments" xr:uid="{00000000-0004-0000-0000-000066000000}"/>
    <hyperlink ref="D111" r:id="rId104" display="https://tamu.rivals.com/commitments" xr:uid="{00000000-0004-0000-0000-000067000000}"/>
    <hyperlink ref="D112" r:id="rId105" display="https://notredame.rivals.com/commitments" xr:uid="{00000000-0004-0000-0000-000068000000}"/>
    <hyperlink ref="D113" r:id="rId106" display="https://texas.rivals.com/commitments" xr:uid="{00000000-0004-0000-0000-000069000000}"/>
    <hyperlink ref="D114" r:id="rId107" display="https://ucla.rivals.com/commitments" xr:uid="{00000000-0004-0000-0000-00006A000000}"/>
    <hyperlink ref="D115" r:id="rId108" display="https://oklahoma.rivals.com/commitments" xr:uid="{00000000-0004-0000-0000-00006B000000}"/>
    <hyperlink ref="D116" r:id="rId109" display="https://bwi.rivals.com/commitments" xr:uid="{00000000-0004-0000-0000-00006C000000}"/>
    <hyperlink ref="D117" r:id="rId110" display="https://mississippistate.rivals.com/commitments" xr:uid="{00000000-0004-0000-0000-00006D000000}"/>
    <hyperlink ref="D118" r:id="rId111" display="https://oregon.rivals.com/commitments" xr:uid="{00000000-0004-0000-0000-00006E000000}"/>
    <hyperlink ref="D119" r:id="rId112" display="https://stanford.rivals.com/commitments" xr:uid="{00000000-0004-0000-0000-00006F000000}"/>
    <hyperlink ref="D120" r:id="rId113" display="https://southcarolina.rivals.com/commitments" xr:uid="{00000000-0004-0000-0000-000070000000}"/>
    <hyperlink ref="D121" r:id="rId114" display="https://arizonastate.rivals.com/commitments" xr:uid="{00000000-0004-0000-0000-000071000000}"/>
    <hyperlink ref="D122" r:id="rId115" display="https://olemiss.rivals.com/commitments" xr:uid="{00000000-0004-0000-0000-000072000000}"/>
    <hyperlink ref="D123" r:id="rId116" display="https://michiganstate.rivals.com/commitments" xr:uid="{00000000-0004-0000-0000-000073000000}"/>
    <hyperlink ref="D124" r:id="rId117" display="https://florida.rivals.com/commitments" xr:uid="{00000000-0004-0000-0000-000074000000}"/>
    <hyperlink ref="D125" r:id="rId118" display="https://virginiatech.rivals.com/commitments" xr:uid="{00000000-0004-0000-0000-000075000000}"/>
    <hyperlink ref="D126" r:id="rId119" display="https://arkansas.rivals.com/commitments" xr:uid="{00000000-0004-0000-0000-000076000000}"/>
    <hyperlink ref="D127" r:id="rId120" display="https://miami.rivals.com/commitments" xr:uid="{00000000-0004-0000-0000-000077000000}"/>
    <hyperlink ref="D128" r:id="rId121" display="https://missouri.rivals.com/commitments" xr:uid="{00000000-0004-0000-0000-000078000000}"/>
    <hyperlink ref="D129" r:id="rId122" display="https://nebraska.rivals.com/commitments" xr:uid="{00000000-0004-0000-0000-000079000000}"/>
    <hyperlink ref="D130" r:id="rId123" display="https://northcarolina.rivals.com/commitments" xr:uid="{00000000-0004-0000-0000-00007A000000}"/>
    <hyperlink ref="D131" r:id="rId124" display="https://cal.rivals.com/commitments" xr:uid="{00000000-0004-0000-0000-00007B000000}"/>
    <hyperlink ref="D132" r:id="rId125" display="https://washington.rivals.com/commitments" xr:uid="{00000000-0004-0000-0000-00007C000000}"/>
    <hyperlink ref="D133" r:id="rId126" display="https://louisville.rivals.com/commitments" xr:uid="{00000000-0004-0000-0000-00007D000000}"/>
    <hyperlink ref="D134" r:id="rId127" display="https://westvirginia.rivals.com/commitments" xr:uid="{00000000-0004-0000-0000-00007E000000}"/>
    <hyperlink ref="D135" r:id="rId128" display="https://kentucky.rivals.com/commitments" xr:uid="{00000000-0004-0000-0000-00007F000000}"/>
    <hyperlink ref="D136" r:id="rId129" display="https://tcu.rivals.com/commitments" xr:uid="{00000000-0004-0000-0000-000080000000}"/>
    <hyperlink ref="D137" r:id="rId130" display="https://ncstate.rivals.com/commitments" xr:uid="{00000000-0004-0000-0000-000081000000}"/>
    <hyperlink ref="D138" r:id="rId131" display="https://oklahomastate.rivals.com/commitments" xr:uid="{00000000-0004-0000-0000-000082000000}"/>
    <hyperlink ref="D139" r:id="rId132" display="https://georgiatech.rivals.com/commitments" xr:uid="{00000000-0004-0000-0000-000083000000}"/>
    <hyperlink ref="D140" r:id="rId133" display="https://kansasstate.rivals.com/commitments" xr:uid="{00000000-0004-0000-0000-000084000000}"/>
    <hyperlink ref="D141" r:id="rId134" display="https://texastech.rivals.com/commitments" xr:uid="{00000000-0004-0000-0000-000085000000}"/>
    <hyperlink ref="D142" r:id="rId135" display="https://arizona.rivals.com/commitments" xr:uid="{00000000-0004-0000-0000-000086000000}"/>
    <hyperlink ref="D143" r:id="rId136" display="https://utah.rivals.com/commitments" xr:uid="{00000000-0004-0000-0000-000087000000}"/>
    <hyperlink ref="D144" r:id="rId137" display="https://baylor.rivals.com/commitments" xr:uid="{00000000-0004-0000-0000-000088000000}"/>
    <hyperlink ref="D145" r:id="rId138" display="https://wisconsin.rivals.com/commitments" xr:uid="{00000000-0004-0000-0000-000089000000}"/>
    <hyperlink ref="D146" r:id="rId139" display="https://vanderbilt.rivals.com/commitments" xr:uid="{00000000-0004-0000-0000-00008A000000}"/>
    <hyperlink ref="D147" r:id="rId140" display="https://virginia.rivals.com/commitments" xr:uid="{00000000-0004-0000-0000-00008B000000}"/>
    <hyperlink ref="D148" r:id="rId141" display="https://washingtonstate.rivals.com/commitments" xr:uid="{00000000-0004-0000-0000-00008C000000}"/>
    <hyperlink ref="D149" r:id="rId142" display="https://illinois.rivals.com/commitments" xr:uid="{00000000-0004-0000-0000-00008D000000}"/>
    <hyperlink ref="D150" r:id="rId143" display="https://bostoncollege.rivals.com/commitments" xr:uid="{00000000-0004-0000-0000-00008E000000}"/>
    <hyperlink ref="D151" r:id="rId144" display="https://indiana.rivals.com/commitments" xr:uid="{00000000-0004-0000-0000-00008F000000}"/>
    <hyperlink ref="D152" r:id="rId145" display="https://michigan.rivals.com/commitments" xr:uid="{00000000-0004-0000-0000-000090000000}"/>
    <hyperlink ref="D153" r:id="rId146" display="https://wakeforest.rivals.com/commitments" xr:uid="{00000000-0004-0000-0000-000091000000}"/>
    <hyperlink ref="D154" r:id="rId147" display="https://minnesota.rivals.com/commitments" xr:uid="{00000000-0004-0000-0000-000092000000}"/>
    <hyperlink ref="D155" r:id="rId148" display="https://rutgers.rivals.com/commitments" xr:uid="{00000000-0004-0000-0000-000093000000}"/>
    <hyperlink ref="D156" r:id="rId149" display="https://maryland.rivals.com/commitments" xr:uid="{00000000-0004-0000-0000-000094000000}"/>
    <hyperlink ref="D157" r:id="rId150" display="https://northwestern.rivals.com/commitments" xr:uid="{00000000-0004-0000-0000-000095000000}"/>
    <hyperlink ref="D158" r:id="rId151" display="https://cincinnati.rivals.com/commitments" xr:uid="{00000000-0004-0000-0000-000096000000}"/>
    <hyperlink ref="D159" r:id="rId152" display="https://usf.rivals.com/commitments" xr:uid="{00000000-0004-0000-0000-000097000000}"/>
    <hyperlink ref="D160" r:id="rId153" display="https://iowa.rivals.com/commitments" xr:uid="{00000000-0004-0000-0000-000098000000}"/>
    <hyperlink ref="D161" r:id="rId154" display="https://oregonstate.rivals.com/commitments" xr:uid="{00000000-0004-0000-0000-000099000000}"/>
    <hyperlink ref="D163" r:id="rId155" display="https://syracuse.rivals.com/commitments" xr:uid="{00000000-0004-0000-0000-00009A000000}"/>
    <hyperlink ref="D164" r:id="rId156" display="https://duke.rivals.com/commitments" xr:uid="{00000000-0004-0000-0000-00009B000000}"/>
    <hyperlink ref="D165" r:id="rId157" display="https://sandiegostate.rivals.com/commitments" xr:uid="{00000000-0004-0000-0000-00009C000000}"/>
    <hyperlink ref="D166" r:id="rId158" display="https://ucf.rivals.com/commitments" xr:uid="{00000000-0004-0000-0000-00009D000000}"/>
    <hyperlink ref="D167" r:id="rId159" display="https://boisestate.rivals.com/commitments" xr:uid="{00000000-0004-0000-0000-00009E000000}"/>
    <hyperlink ref="D168" r:id="rId160" display="https://iowastate.rivals.com/commitments" xr:uid="{00000000-0004-0000-0000-00009F000000}"/>
    <hyperlink ref="D169" r:id="rId161" display="https://byu.rivals.com/commitments" xr:uid="{00000000-0004-0000-0000-0000A0000000}"/>
    <hyperlink ref="D170" r:id="rId162" display="https://kansas.rivals.com/commitments" xr:uid="{00000000-0004-0000-0000-0000A1000000}"/>
    <hyperlink ref="D171" r:id="rId163" display="https://pittsburgh.rivals.com/commitments" xr:uid="{00000000-0004-0000-0000-0000A2000000}"/>
    <hyperlink ref="D172" r:id="rId164" display="https://purdue.rivals.com/commitments" xr:uid="{00000000-0004-0000-0000-0000A3000000}"/>
    <hyperlink ref="D173" r:id="rId165" display="https://colorado.rivals.com/commitments" xr:uid="{00000000-0004-0000-0000-0000A4000000}"/>
    <hyperlink ref="D174" r:id="rId166" display="https://temple.rivals.com/commitments" xr:uid="{00000000-0004-0000-0000-0000A5000000}"/>
    <hyperlink ref="D175" r:id="rId167" display="https://marshall.rivals.com/commitments" xr:uid="{00000000-0004-0000-0000-0000A6000000}"/>
    <hyperlink ref="D176" r:id="rId168" display="https://fau.rivals.com/commitments" xr:uid="{00000000-0004-0000-0000-0000A7000000}"/>
    <hyperlink ref="D177" r:id="rId169" display="https://memphis.rivals.com/commitments" xr:uid="{00000000-0004-0000-0000-0000A8000000}"/>
    <hyperlink ref="D179" r:id="rId170" display="https://fresnostate.rivals.com/commitments" xr:uid="{00000000-0004-0000-0000-0000A9000000}"/>
    <hyperlink ref="D180" r:id="rId171" display="https://latech.rivals.com/commitments" xr:uid="{00000000-0004-0000-0000-0000AA000000}"/>
    <hyperlink ref="D181" r:id="rId172" display="https://westernmichigan.rivals.com/commitments" xr:uid="{00000000-0004-0000-0000-0000AB000000}"/>
    <hyperlink ref="D182" r:id="rId173" display="https://arkansasstate.rivals.com/commitments" xr:uid="{00000000-0004-0000-0000-0000AC000000}"/>
    <hyperlink ref="D184" r:id="rId174" display="https://smu.rivals.com/commitments" xr:uid="{00000000-0004-0000-0000-0000AD000000}"/>
    <hyperlink ref="D185" r:id="rId175" display="https://utsa.rivals.com/commitments" xr:uid="{00000000-0004-0000-0000-0000AE000000}"/>
    <hyperlink ref="D186" r:id="rId176" display="https://middletennessee.rivals.com/commitments" xr:uid="{00000000-0004-0000-0000-0000AF000000}"/>
    <hyperlink ref="D188" r:id="rId177" display="https://texasstate.rivals.com/commitments" xr:uid="{00000000-0004-0000-0000-0000B0000000}"/>
    <hyperlink ref="D190" r:id="rId178" display="https://northtexas.rivals.com/commitments" xr:uid="{00000000-0004-0000-0000-0000B1000000}"/>
    <hyperlink ref="D192" r:id="rId179" display="https://army.rivals.com/commitments" xr:uid="{00000000-0004-0000-0000-0000B2000000}"/>
    <hyperlink ref="D193" r:id="rId180" display="https://connecticut.rivals.com/commitments" xr:uid="{00000000-0004-0000-0000-0000B3000000}"/>
    <hyperlink ref="D194" r:id="rId181" display="https://houston.rivals.com/commitments" xr:uid="{00000000-0004-0000-0000-0000B4000000}"/>
    <hyperlink ref="D195" r:id="rId182" display="https://unlv.rivals.com/commitments" xr:uid="{00000000-0004-0000-0000-0000B5000000}"/>
    <hyperlink ref="D196" r:id="rId183" display="https://appalachianstate.rivals.com/commitments" xr:uid="{00000000-0004-0000-0000-0000B6000000}"/>
    <hyperlink ref="D197" r:id="rId184" display="https://fiu.rivals.com/commitments" xr:uid="{00000000-0004-0000-0000-0000B7000000}"/>
    <hyperlink ref="D198" r:id="rId185" display="https://ulm.rivals.com/commitments" xr:uid="{00000000-0004-0000-0000-0000B8000000}"/>
    <hyperlink ref="D199" r:id="rId186" display="https://southernmiss.rivals.com/commitments" xr:uid="{00000000-0004-0000-0000-0000B9000000}"/>
    <hyperlink ref="D200" r:id="rId187" display="https://wyoming.rivals.com/commitments" xr:uid="{00000000-0004-0000-0000-0000BA000000}"/>
    <hyperlink ref="D201" r:id="rId188" display="https://tulsa.rivals.com/commitments" xr:uid="{00000000-0004-0000-0000-0000BB000000}"/>
    <hyperlink ref="D202" r:id="rId189" display="https://alabama.rivals.com/commitments" xr:uid="{00000000-0004-0000-0000-0000BC000000}"/>
    <hyperlink ref="D203" r:id="rId190" display="https://lsu.rivals.com/commitments" xr:uid="{00000000-0004-0000-0000-0000BD000000}"/>
    <hyperlink ref="D204" r:id="rId191" display="https://ohiostate.rivals.com/commitments" xr:uid="{00000000-0004-0000-0000-0000BE000000}"/>
    <hyperlink ref="D205" r:id="rId192" display="https://floridastate.rivals.com/commitments" xr:uid="{00000000-0004-0000-0000-0000BF000000}"/>
    <hyperlink ref="D206" r:id="rId193" display="https://tennessee.rivals.com/commitments" xr:uid="{00000000-0004-0000-0000-0000C0000000}"/>
    <hyperlink ref="D207" r:id="rId194" display="https://tamu.rivals.com/commitments" xr:uid="{00000000-0004-0000-0000-0000C1000000}"/>
    <hyperlink ref="D208" r:id="rId195" display="https://uga.rivals.com/commitments" xr:uid="{00000000-0004-0000-0000-0000C2000000}"/>
    <hyperlink ref="D209" r:id="rId196" display="https://florida.rivals.com/commitments" xr:uid="{00000000-0004-0000-0000-0000C3000000}"/>
    <hyperlink ref="D210" r:id="rId197" display="https://auburn.rivals.com/commitments" xr:uid="{00000000-0004-0000-0000-0000C4000000}"/>
    <hyperlink ref="D211" r:id="rId198" display="https://usc.rivals.com/commitments" xr:uid="{00000000-0004-0000-0000-0000C5000000}"/>
    <hyperlink ref="D212" r:id="rId199" display="https://notredame.rivals.com/commitments" xr:uid="{00000000-0004-0000-0000-0000C6000000}"/>
    <hyperlink ref="D213" r:id="rId200" display="https://miami.rivals.com/commitments" xr:uid="{00000000-0004-0000-0000-0000C7000000}"/>
    <hyperlink ref="D214" r:id="rId201" display="https://clemson.rivals.com/commitments" xr:uid="{00000000-0004-0000-0000-0000C8000000}"/>
    <hyperlink ref="D215" r:id="rId202" display="https://stanford.rivals.com/commitments" xr:uid="{00000000-0004-0000-0000-0000C9000000}"/>
    <hyperlink ref="D216" r:id="rId203" display="https://oklahoma.rivals.com/commitments" xr:uid="{00000000-0004-0000-0000-0000CA000000}"/>
    <hyperlink ref="D217" r:id="rId204" display="https://ucla.rivals.com/commitments" xr:uid="{00000000-0004-0000-0000-0000CB000000}"/>
    <hyperlink ref="D218" r:id="rId205" display="https://southcarolina.rivals.com/commitments" xr:uid="{00000000-0004-0000-0000-0000CC000000}"/>
    <hyperlink ref="D219" r:id="rId206" display="https://kentucky.rivals.com/commitments" xr:uid="{00000000-0004-0000-0000-0000CD000000}"/>
    <hyperlink ref="D220" r:id="rId207" display="https://olemiss.rivals.com/commitments" xr:uid="{00000000-0004-0000-0000-0000CE000000}"/>
    <hyperlink ref="D221" r:id="rId208" display="https://texas.rivals.com/commitments" xr:uid="{00000000-0004-0000-0000-0000CF000000}"/>
    <hyperlink ref="D222" r:id="rId209" display="https://arizonastate.rivals.com/commitments" xr:uid="{00000000-0004-0000-0000-0000D0000000}"/>
    <hyperlink ref="D223" r:id="rId210" display="https://michiganstate.rivals.com/commitments" xr:uid="{00000000-0004-0000-0000-0000D1000000}"/>
    <hyperlink ref="D224" r:id="rId211" display="https://oregon.rivals.com/commitments" xr:uid="{00000000-0004-0000-0000-0000D2000000}"/>
    <hyperlink ref="D225" r:id="rId212" display="https://northcarolina.rivals.com/commitments" xr:uid="{00000000-0004-0000-0000-0000D3000000}"/>
    <hyperlink ref="D226" r:id="rId213" display="https://bwi.rivals.com/commitments" xr:uid="{00000000-0004-0000-0000-0000D4000000}"/>
    <hyperlink ref="D227" r:id="rId214" display="https://virginiatech.rivals.com/commitments" xr:uid="{00000000-0004-0000-0000-0000D5000000}"/>
    <hyperlink ref="D228" r:id="rId215" display="https://oklahomastate.rivals.com/commitments" xr:uid="{00000000-0004-0000-0000-0000D6000000}"/>
    <hyperlink ref="D229" r:id="rId216" display="https://arizona.rivals.com/commitments" xr:uid="{00000000-0004-0000-0000-0000D7000000}"/>
    <hyperlink ref="D230" r:id="rId217" display="https://arkansas.rivals.com/commitments" xr:uid="{00000000-0004-0000-0000-0000D8000000}"/>
    <hyperlink ref="D231" r:id="rId218" display="https://ncstate.rivals.com/commitments" xr:uid="{00000000-0004-0000-0000-0000D9000000}"/>
    <hyperlink ref="D232" r:id="rId219" display="https://michigan.rivals.com/commitments" xr:uid="{00000000-0004-0000-0000-0000DA000000}"/>
    <hyperlink ref="D233" r:id="rId220" display="https://nebraska.rivals.com/commitments" xr:uid="{00000000-0004-0000-0000-0000DB000000}"/>
    <hyperlink ref="D234" r:id="rId221" display="https://wisconsin.rivals.com/commitments" xr:uid="{00000000-0004-0000-0000-0000DC000000}"/>
    <hyperlink ref="D235" r:id="rId222" display="https://baylor.rivals.com/commitments" xr:uid="{00000000-0004-0000-0000-0000DD000000}"/>
    <hyperlink ref="D236" r:id="rId223" display="https://missouri.rivals.com/commitments" xr:uid="{00000000-0004-0000-0000-0000DE000000}"/>
    <hyperlink ref="D237" r:id="rId224" display="https://louisville.rivals.com/commitments" xr:uid="{00000000-0004-0000-0000-0000DF000000}"/>
    <hyperlink ref="D238" r:id="rId225" display="https://washington.rivals.com/commitments" xr:uid="{00000000-0004-0000-0000-0000E0000000}"/>
    <hyperlink ref="D239" r:id="rId226" display="https://mississippistate.rivals.com/commitments" xr:uid="{00000000-0004-0000-0000-0000E1000000}"/>
    <hyperlink ref="D240" r:id="rId227" display="https://indiana.rivals.com/commitments" xr:uid="{00000000-0004-0000-0000-0000E2000000}"/>
    <hyperlink ref="D241" r:id="rId228" display="https://westvirginia.rivals.com/commitments" xr:uid="{00000000-0004-0000-0000-0000E3000000}"/>
    <hyperlink ref="D242" r:id="rId229" display="https://usf.rivals.com/commitments" xr:uid="{00000000-0004-0000-0000-0000E4000000}"/>
    <hyperlink ref="D243" r:id="rId230" display="https://virginia.rivals.com/commitments" xr:uid="{00000000-0004-0000-0000-0000E5000000}"/>
    <hyperlink ref="D244" r:id="rId231" display="https://bostoncollege.rivals.com/commitments" xr:uid="{00000000-0004-0000-0000-0000E6000000}"/>
    <hyperlink ref="D245" r:id="rId232" display="https://texastech.rivals.com/commitments" xr:uid="{00000000-0004-0000-0000-0000E7000000}"/>
    <hyperlink ref="D246" r:id="rId233" display="https://pittsburgh.rivals.com/commitments" xr:uid="{00000000-0004-0000-0000-0000E8000000}"/>
    <hyperlink ref="D247" r:id="rId234" display="https://cal.rivals.com/commitments" xr:uid="{00000000-0004-0000-0000-0000E9000000}"/>
    <hyperlink ref="D248" r:id="rId235" display="https://kansasstate.rivals.com/commitments" xr:uid="{00000000-0004-0000-0000-0000EA000000}"/>
    <hyperlink ref="D249" r:id="rId236" display="https://maryland.rivals.com/commitments" xr:uid="{00000000-0004-0000-0000-0000EB000000}"/>
    <hyperlink ref="D250" r:id="rId237" display="https://georgiatech.rivals.com/commitments" xr:uid="{00000000-0004-0000-0000-0000EC000000}"/>
    <hyperlink ref="D251" r:id="rId238" display="https://oregonstate.rivals.com/commitments" xr:uid="{00000000-0004-0000-0000-0000ED000000}"/>
    <hyperlink ref="D252" r:id="rId239" display="https://vanderbilt.rivals.com/commitments" xr:uid="{00000000-0004-0000-0000-0000EE000000}"/>
    <hyperlink ref="D253" r:id="rId240" display="https://tcu.rivals.com/commitments" xr:uid="{00000000-0004-0000-0000-0000EF000000}"/>
    <hyperlink ref="D254" r:id="rId241" display="https://syracuse.rivals.com/commitments" xr:uid="{00000000-0004-0000-0000-0000F0000000}"/>
    <hyperlink ref="D255" r:id="rId242" display="https://minnesota.rivals.com/commitments" xr:uid="{00000000-0004-0000-0000-0000F1000000}"/>
    <hyperlink ref="D256" r:id="rId243" display="https://kansas.rivals.com/commitments" xr:uid="{00000000-0004-0000-0000-0000F2000000}"/>
    <hyperlink ref="D257" r:id="rId244" display="https://iowa.rivals.com/commitments" xr:uid="{00000000-0004-0000-0000-0000F3000000}"/>
    <hyperlink ref="D258" r:id="rId245" display="https://iowastate.rivals.com/commitments" xr:uid="{00000000-0004-0000-0000-0000F4000000}"/>
    <hyperlink ref="D259" r:id="rId246" display="https://rutgers.rivals.com/commitments" xr:uid="{00000000-0004-0000-0000-0000F5000000}"/>
    <hyperlink ref="D260" r:id="rId247" display="https://duke.rivals.com/commitments" xr:uid="{00000000-0004-0000-0000-0000F6000000}"/>
    <hyperlink ref="D261" r:id="rId248" display="https://temple.rivals.com/commitments" xr:uid="{00000000-0004-0000-0000-0000F7000000}"/>
    <hyperlink ref="D262" r:id="rId249" display="https://wakeforest.rivals.com/commitments" xr:uid="{00000000-0004-0000-0000-0000F8000000}"/>
    <hyperlink ref="D263" r:id="rId250" display="https://westernmichigan.rivals.com/commitments" xr:uid="{00000000-0004-0000-0000-0000F9000000}"/>
    <hyperlink ref="D264" r:id="rId251" display="https://cincinnati.rivals.com/commitments" xr:uid="{00000000-0004-0000-0000-0000FA000000}"/>
    <hyperlink ref="D265" r:id="rId252" display="https://colorado.rivals.com/commitments" xr:uid="{00000000-0004-0000-0000-0000FB000000}"/>
    <hyperlink ref="D266" r:id="rId253" display="https://marshall.rivals.com/commitments" xr:uid="{00000000-0004-0000-0000-0000FC000000}"/>
    <hyperlink ref="D267" r:id="rId254" display="https://boisestate.rivals.com/commitments" xr:uid="{00000000-0004-0000-0000-0000FD000000}"/>
    <hyperlink ref="D268" r:id="rId255" display="https://utah.rivals.com/commitments" xr:uid="{00000000-0004-0000-0000-0000FE000000}"/>
    <hyperlink ref="D269" r:id="rId256" display="https://northwestern.rivals.com/commitments" xr:uid="{00000000-0004-0000-0000-0000FF000000}"/>
    <hyperlink ref="D270" r:id="rId257" display="https://washingtonstate.rivals.com/commitments" xr:uid="{00000000-0004-0000-0000-000000010000}"/>
    <hyperlink ref="D271" r:id="rId258" display="https://byu.rivals.com/commitments" xr:uid="{00000000-0004-0000-0000-000001010000}"/>
    <hyperlink ref="D272" r:id="rId259" display="https://purdue.rivals.com/commitments" xr:uid="{00000000-0004-0000-0000-000002010000}"/>
    <hyperlink ref="D273" r:id="rId260" display="https://illinois.rivals.com/commitments" xr:uid="{00000000-0004-0000-0000-000003010000}"/>
    <hyperlink ref="D274" r:id="rId261" display="https://sandiegostate.rivals.com/commitments" xr:uid="{00000000-0004-0000-0000-000004010000}"/>
    <hyperlink ref="D275" r:id="rId262" display="https://ucf.rivals.com/commitments" xr:uid="{00000000-0004-0000-0000-000005010000}"/>
    <hyperlink ref="D276" r:id="rId263" display="https://eastcarolina.rivals.com/commitments" xr:uid="{00000000-0004-0000-0000-000006010000}"/>
    <hyperlink ref="D277" r:id="rId264" display="https://fresnostate.rivals.com/commitments" xr:uid="{00000000-0004-0000-0000-000007010000}"/>
    <hyperlink ref="D278" r:id="rId265" display="https://coloradostate.rivals.com/commitments" xr:uid="{00000000-0004-0000-0000-000008010000}"/>
    <hyperlink ref="D279" r:id="rId266" display="https://houston.rivals.com/commitments" xr:uid="{00000000-0004-0000-0000-000009010000}"/>
    <hyperlink ref="D280" r:id="rId267" display="https://tulsa.rivals.com/commitments" xr:uid="{00000000-0004-0000-0000-00000A010000}"/>
    <hyperlink ref="D281" r:id="rId268" display="https://wku.rivals.com/commitments" xr:uid="{00000000-0004-0000-0000-00000B010000}"/>
    <hyperlink ref="D282" r:id="rId269" display="https://middletennessee.rivals.com/commitments" xr:uid="{00000000-0004-0000-0000-00000C010000}"/>
    <hyperlink ref="D283" r:id="rId270" display="https://tulane.rivals.com/commitments" xr:uid="{00000000-0004-0000-0000-00000D010000}"/>
    <hyperlink ref="D284" r:id="rId271" display="https://fiu.rivals.com/commitments" xr:uid="{00000000-0004-0000-0000-00000E010000}"/>
    <hyperlink ref="D285" r:id="rId272" display="https://latech.rivals.com/commitments" xr:uid="{00000000-0004-0000-0000-00000F010000}"/>
    <hyperlink ref="D286" r:id="rId273" display="https://memphis.rivals.com/commitments" xr:uid="{00000000-0004-0000-0000-000010010000}"/>
    <hyperlink ref="D288" r:id="rId274" display="https://southernmiss.rivals.com/commitments" xr:uid="{00000000-0004-0000-0000-000011010000}"/>
    <hyperlink ref="D289" r:id="rId275" display="https://arkansasstate.rivals.com/commitments" xr:uid="{00000000-0004-0000-0000-000012010000}"/>
    <hyperlink ref="D290" r:id="rId276" display="https://fau.rivals.com/commitments" xr:uid="{00000000-0004-0000-0000-000013010000}"/>
    <hyperlink ref="D291" r:id="rId277" display="https://appalachianstate.rivals.com/commitments" xr:uid="{00000000-0004-0000-0000-000014010000}"/>
    <hyperlink ref="D292" r:id="rId278" display="https://nevada.rivals.com/commitments" xr:uid="{00000000-0004-0000-0000-000015010000}"/>
    <hyperlink ref="D293" r:id="rId279" display="https://newmexico.rivals.com/commitments" xr:uid="{00000000-0004-0000-0000-000016010000}"/>
    <hyperlink ref="D294" r:id="rId280" display="https://toledo.rivals.com/commitments" xr:uid="{00000000-0004-0000-0000-000017010000}"/>
    <hyperlink ref="D295" r:id="rId281" display="https://rice.rivals.com/commitments" xr:uid="{00000000-0004-0000-0000-000018010000}"/>
    <hyperlink ref="D296" r:id="rId282" display="https://smu.rivals.com/commitments" xr:uid="{00000000-0004-0000-0000-000019010000}"/>
    <hyperlink ref="D297" r:id="rId283" display="https://texasstate.rivals.com/commitments" xr:uid="{00000000-0004-0000-0000-00001A010000}"/>
    <hyperlink ref="D298" r:id="rId284" display="https://northtexas.rivals.com/commitments" xr:uid="{00000000-0004-0000-0000-00001B010000}"/>
    <hyperlink ref="D302" r:id="rId285" display="https://alabama.rivals.com/commitments" xr:uid="{00000000-0004-0000-0000-00001C010000}"/>
    <hyperlink ref="D303" r:id="rId286" display="https://ohiostate.rivals.com/commitments" xr:uid="{00000000-0004-0000-0000-00001D010000}"/>
    <hyperlink ref="D304" r:id="rId287" display="https://notredame.rivals.com/commitments" xr:uid="{00000000-0004-0000-0000-00001E010000}"/>
    <hyperlink ref="D305" r:id="rId288" display="https://florida.rivals.com/commitments" xr:uid="{00000000-0004-0000-0000-00001F010000}"/>
    <hyperlink ref="D306" r:id="rId289" display="https://michigan.rivals.com/commitments" xr:uid="{00000000-0004-0000-0000-000020010000}"/>
    <hyperlink ref="D307" r:id="rId290" display="https://lsu.rivals.com/commitments" xr:uid="{00000000-0004-0000-0000-000021010000}"/>
    <hyperlink ref="D308" r:id="rId291" display="https://olemiss.rivals.com/commitments" xr:uid="{00000000-0004-0000-0000-000022010000}"/>
    <hyperlink ref="D309" r:id="rId292" display="https://ucla.rivals.com/commitments" xr:uid="{00000000-0004-0000-0000-000023010000}"/>
    <hyperlink ref="D310" r:id="rId293" display="https://auburn.rivals.com/commitments" xr:uid="{00000000-0004-0000-0000-000024010000}"/>
    <hyperlink ref="D311" r:id="rId294" display="https://floridastate.rivals.com/commitments" xr:uid="{00000000-0004-0000-0000-000025010000}"/>
    <hyperlink ref="D312" r:id="rId295" display="https://tamu.rivals.com/commitments" xr:uid="{00000000-0004-0000-0000-000026010000}"/>
    <hyperlink ref="D313" r:id="rId296" display="https://uga.rivals.com/commitments" xr:uid="{00000000-0004-0000-0000-000027010000}"/>
    <hyperlink ref="D314" r:id="rId297" display="https://usc.rivals.com/commitments" xr:uid="{00000000-0004-0000-0000-000028010000}"/>
    <hyperlink ref="D315" r:id="rId298" display="https://clemson.rivals.com/commitments" xr:uid="{00000000-0004-0000-0000-000029010000}"/>
    <hyperlink ref="D316" r:id="rId299" display="https://oklahoma.rivals.com/commitments" xr:uid="{00000000-0004-0000-0000-00002A010000}"/>
    <hyperlink ref="D317" r:id="rId300" display="https://southcarolina.rivals.com/commitments" xr:uid="{00000000-0004-0000-0000-00002B010000}"/>
    <hyperlink ref="D318" r:id="rId301" display="https://nebraska.rivals.com/commitments" xr:uid="{00000000-0004-0000-0000-00002C010000}"/>
    <hyperlink ref="D319" r:id="rId302" display="https://washington.rivals.com/commitments" xr:uid="{00000000-0004-0000-0000-00002D010000}"/>
    <hyperlink ref="D320" r:id="rId303" display="https://miami.rivals.com/commitments" xr:uid="{00000000-0004-0000-0000-00002E010000}"/>
    <hyperlink ref="D321" r:id="rId304" display="https://vanderbilt.rivals.com/commitments" xr:uid="{00000000-0004-0000-0000-00002F010000}"/>
    <hyperlink ref="D322" r:id="rId305" display="https://tennessee.rivals.com/commitments" xr:uid="{00000000-0004-0000-0000-000030010000}"/>
    <hyperlink ref="D323" r:id="rId306" display="https://oregon.rivals.com/commitments" xr:uid="{00000000-0004-0000-0000-000031010000}"/>
    <hyperlink ref="D324" r:id="rId307" display="https://virginiatech.rivals.com/commitments" xr:uid="{00000000-0004-0000-0000-000032010000}"/>
    <hyperlink ref="D325" r:id="rId308" display="https://texas.rivals.com/commitments" xr:uid="{00000000-0004-0000-0000-000033010000}"/>
    <hyperlink ref="D326" r:id="rId309" display="https://mississippistate.rivals.com/commitments" xr:uid="{00000000-0004-0000-0000-000034010000}"/>
    <hyperlink ref="D327" r:id="rId310" display="https://arkansas.rivals.com/commitments" xr:uid="{00000000-0004-0000-0000-000035010000}"/>
    <hyperlink ref="D328" r:id="rId311" display="https://westvirginia.rivals.com/commitments" xr:uid="{00000000-0004-0000-0000-000036010000}"/>
    <hyperlink ref="D329" r:id="rId312" display="https://virginia.rivals.com/commitments" xr:uid="{00000000-0004-0000-0000-000037010000}"/>
    <hyperlink ref="D330" r:id="rId313" display="https://kentucky.rivals.com/commitments" xr:uid="{00000000-0004-0000-0000-000038010000}"/>
    <hyperlink ref="D331" r:id="rId314" display="https://tcu.rivals.com/commitments" xr:uid="{00000000-0004-0000-0000-000039010000}"/>
    <hyperlink ref="D332" r:id="rId315" display="https://baylor.rivals.com/commitments" xr:uid="{00000000-0004-0000-0000-00003A010000}"/>
    <hyperlink ref="D333" r:id="rId316" display="https://cal.rivals.com/commitments" xr:uid="{00000000-0004-0000-0000-00003B010000}"/>
    <hyperlink ref="D334" r:id="rId317" display="https://maryland.rivals.com/commitments" xr:uid="{00000000-0004-0000-0000-00003C010000}"/>
    <hyperlink ref="D335" r:id="rId318" display="https://arizonastate.rivals.com/commitments" xr:uid="{00000000-0004-0000-0000-00003D010000}"/>
    <hyperlink ref="D336" r:id="rId319" display="https://pittsburgh.rivals.com/commitments" xr:uid="{00000000-0004-0000-0000-00003E010000}"/>
    <hyperlink ref="D337" r:id="rId320" display="https://oklahomastate.rivals.com/commitments" xr:uid="{00000000-0004-0000-0000-00003F010000}"/>
    <hyperlink ref="D338" r:id="rId321" display="https://arizona.rivals.com/commitments" xr:uid="{00000000-0004-0000-0000-000040010000}"/>
    <hyperlink ref="D339" r:id="rId322" display="https://oregonstate.rivals.com/commitments" xr:uid="{00000000-0004-0000-0000-000041010000}"/>
    <hyperlink ref="D340" r:id="rId323" display="https://northcarolina.rivals.com/commitments" xr:uid="{00000000-0004-0000-0000-000042010000}"/>
    <hyperlink ref="D341" r:id="rId324" display="https://missouri.rivals.com/commitments" xr:uid="{00000000-0004-0000-0000-000043010000}"/>
    <hyperlink ref="D342" r:id="rId325" display="https://louisville.rivals.com/commitments" xr:uid="{00000000-0004-0000-0000-000044010000}"/>
    <hyperlink ref="D343" r:id="rId326" display="https://bwi.rivals.com/commitments" xr:uid="{00000000-0004-0000-0000-000045010000}"/>
    <hyperlink ref="D344" r:id="rId327" display="https://utah.rivals.com/commitments" xr:uid="{00000000-0004-0000-0000-000046010000}"/>
    <hyperlink ref="D345" r:id="rId328" display="https://rutgers.rivals.com/commitments" xr:uid="{00000000-0004-0000-0000-000047010000}"/>
    <hyperlink ref="D346" r:id="rId329" display="https://kansas.rivals.com/commitments" xr:uid="{00000000-0004-0000-0000-000048010000}"/>
    <hyperlink ref="D347" r:id="rId330" display="https://ncstate.rivals.com/commitments" xr:uid="{00000000-0004-0000-0000-000049010000}"/>
    <hyperlink ref="D348" r:id="rId331" display="https://michiganstate.rivals.com/commitments" xr:uid="{00000000-0004-0000-0000-00004A010000}"/>
    <hyperlink ref="D349" r:id="rId332" display="https://houston.rivals.com/commitments" xr:uid="{00000000-0004-0000-0000-00004B010000}"/>
    <hyperlink ref="D350" r:id="rId333" display="https://illinois.rivals.com/commitments" xr:uid="{00000000-0004-0000-0000-00004C010000}"/>
    <hyperlink ref="D351" r:id="rId334" display="https://usf.rivals.com/commitments" xr:uid="{00000000-0004-0000-0000-00004D010000}"/>
    <hyperlink ref="D352" r:id="rId335" display="https://iowa.rivals.com/commitments" xr:uid="{00000000-0004-0000-0000-00004E010000}"/>
    <hyperlink ref="D353" r:id="rId336" display="https://washingtonstate.rivals.com/commitments" xr:uid="{00000000-0004-0000-0000-00004F010000}"/>
    <hyperlink ref="D354" r:id="rId337" display="https://texastech.rivals.com/commitments" xr:uid="{00000000-0004-0000-0000-000050010000}"/>
    <hyperlink ref="D355" r:id="rId338" display="https://wisconsin.rivals.com/commitments" xr:uid="{00000000-0004-0000-0000-000051010000}"/>
    <hyperlink ref="D356" r:id="rId339" display="https://northwestern.rivals.com/commitments" xr:uid="{00000000-0004-0000-0000-000052010000}"/>
    <hyperlink ref="D357" r:id="rId340" display="https://purdue.rivals.com/commitments" xr:uid="{00000000-0004-0000-0000-000053010000}"/>
    <hyperlink ref="D358" r:id="rId341" display="https://indiana.rivals.com/commitments" xr:uid="{00000000-0004-0000-0000-000054010000}"/>
    <hyperlink ref="D359" r:id="rId342" display="https://iowastate.rivals.com/commitments" xr:uid="{00000000-0004-0000-0000-000055010000}"/>
    <hyperlink ref="D360" r:id="rId343" display="https://marshall.rivals.com/commitments" xr:uid="{00000000-0004-0000-0000-000056010000}"/>
    <hyperlink ref="D361" r:id="rId344" display="https://wakeforest.rivals.com/commitments" xr:uid="{00000000-0004-0000-0000-000057010000}"/>
    <hyperlink ref="D362" r:id="rId345" display="https://minnesota.rivals.com/commitments" xr:uid="{00000000-0004-0000-0000-000058010000}"/>
    <hyperlink ref="D363" r:id="rId346" display="https://boisestate.rivals.com/commitments" xr:uid="{00000000-0004-0000-0000-000059010000}"/>
    <hyperlink ref="D364" r:id="rId347" display="https://stanford.rivals.com/commitments" xr:uid="{00000000-0004-0000-0000-00005A010000}"/>
    <hyperlink ref="D365" r:id="rId348" display="https://connecticut.rivals.com/commitments" xr:uid="{00000000-0004-0000-0000-00005B010000}"/>
    <hyperlink ref="D366" r:id="rId349" display="https://kansasstate.rivals.com/commitments" xr:uid="{00000000-0004-0000-0000-00005C010000}"/>
    <hyperlink ref="D367" r:id="rId350" display="https://colorado.rivals.com/commitments" xr:uid="{00000000-0004-0000-0000-00005D010000}"/>
    <hyperlink ref="D368" r:id="rId351" display="https://fresnostate.rivals.com/commitments" xr:uid="{00000000-0004-0000-0000-00005E010000}"/>
    <hyperlink ref="D369" r:id="rId352" display="https://syracuse.rivals.com/commitments" xr:uid="{00000000-0004-0000-0000-00005F010000}"/>
    <hyperlink ref="D370" r:id="rId353" display="https://duke.rivals.com/commitments" xr:uid="{00000000-0004-0000-0000-000060010000}"/>
    <hyperlink ref="D371" r:id="rId354" display="https://toledo.rivals.com/commitments" xr:uid="{00000000-0004-0000-0000-000061010000}"/>
    <hyperlink ref="D372" r:id="rId355" display="https://byu.rivals.com/commitments" xr:uid="{00000000-0004-0000-0000-000062010000}"/>
    <hyperlink ref="D373" r:id="rId356" display="https://cincinnati.rivals.com/commitments" xr:uid="{00000000-0004-0000-0000-000063010000}"/>
    <hyperlink ref="D374" r:id="rId357" display="https://ucf.rivals.com/commitments" xr:uid="{00000000-0004-0000-0000-000064010000}"/>
    <hyperlink ref="D375" r:id="rId358" display="https://southernmiss.rivals.com/commitments" xr:uid="{00000000-0004-0000-0000-000065010000}"/>
    <hyperlink ref="D376" r:id="rId359" display="https://tulsa.rivals.com/commitments" xr:uid="{00000000-0004-0000-0000-000066010000}"/>
    <hyperlink ref="D377" r:id="rId360" display="https://smu.rivals.com/commitments" xr:uid="{00000000-0004-0000-0000-000067010000}"/>
    <hyperlink ref="D378" r:id="rId361" display="https://tulane.rivals.com/commitments" xr:uid="{00000000-0004-0000-0000-000068010000}"/>
    <hyperlink ref="D380" r:id="rId362" display="https://sandiegostate.rivals.com/commitments" xr:uid="{00000000-0004-0000-0000-000069010000}"/>
    <hyperlink ref="D381" r:id="rId363" display="https://latech.rivals.com/commitments" xr:uid="{00000000-0004-0000-0000-00006A010000}"/>
    <hyperlink ref="D382" r:id="rId364" display="https://texasstate.rivals.com/commitments" xr:uid="{00000000-0004-0000-0000-00006B010000}"/>
    <hyperlink ref="D383" r:id="rId365" display="https://coloradostate.rivals.com/commitments" xr:uid="{00000000-0004-0000-0000-00006C010000}"/>
    <hyperlink ref="D385" r:id="rId366" display="https://centralmichigan.rivals.com/commitments" xr:uid="{00000000-0004-0000-0000-00006D010000}"/>
    <hyperlink ref="D386" r:id="rId367" display="https://georgiatech.rivals.com/commitments" xr:uid="{00000000-0004-0000-0000-00006E010000}"/>
    <hyperlink ref="D387" r:id="rId368" display="https://temple.rivals.com/commitments" xr:uid="{00000000-0004-0000-0000-00006F010000}"/>
    <hyperlink ref="D388" r:id="rId369" display="https://fau.rivals.com/commitments" xr:uid="{00000000-0004-0000-0000-000070010000}"/>
    <hyperlink ref="D389" r:id="rId370" display="https://wku.rivals.com/commitments" xr:uid="{00000000-0004-0000-0000-000071010000}"/>
    <hyperlink ref="D390" r:id="rId371" display="https://bostoncollege.rivals.com/commitments" xr:uid="{00000000-0004-0000-0000-000072010000}"/>
    <hyperlink ref="D391" r:id="rId372" display="https://memphis.rivals.com/commitments" xr:uid="{00000000-0004-0000-0000-000073010000}"/>
    <hyperlink ref="D392" r:id="rId373" display="https://nevada.rivals.com/commitments" xr:uid="{00000000-0004-0000-0000-000074010000}"/>
    <hyperlink ref="D393" r:id="rId374" display="https://middletennessee.rivals.com/commitments" xr:uid="{00000000-0004-0000-0000-000075010000}"/>
    <hyperlink ref="D394" r:id="rId375" display="https://rice.rivals.com/commitments" xr:uid="{00000000-0004-0000-0000-000076010000}"/>
    <hyperlink ref="D395" r:id="rId376" display="https://eastcarolina.rivals.com/commitments" xr:uid="{00000000-0004-0000-0000-000077010000}"/>
    <hyperlink ref="D397" r:id="rId377" display="https://navy.rivals.com/commitments" xr:uid="{00000000-0004-0000-0000-000078010000}"/>
    <hyperlink ref="D398" r:id="rId378" display="https://troy.rivals.com/commitments" xr:uid="{00000000-0004-0000-0000-000079010000}"/>
    <hyperlink ref="D399" r:id="rId379" display="https://uab.rivals.com/commitments" xr:uid="{00000000-0004-0000-0000-00007A010000}"/>
    <hyperlink ref="D400" r:id="rId380" display="https://newmexico.rivals.com/commitments" xr:uid="{00000000-0004-0000-0000-00007B010000}"/>
    <hyperlink ref="D402" r:id="rId381" display="https://alabama.rivals.com/commitments" xr:uid="{00000000-0004-0000-0000-00007C010000}"/>
    <hyperlink ref="D403" r:id="rId382" display="https://texas.rivals.com/commitments" xr:uid="{00000000-0004-0000-0000-00007D010000}"/>
    <hyperlink ref="D404" r:id="rId383" display="https://florida.rivals.com/commitments" xr:uid="{00000000-0004-0000-0000-00007E010000}"/>
    <hyperlink ref="D405" r:id="rId384" display="https://ohiostate.rivals.com/commitments" xr:uid="{00000000-0004-0000-0000-00007F010000}"/>
    <hyperlink ref="D406" r:id="rId385" display="https://stanford.rivals.com/commitments" xr:uid="{00000000-0004-0000-0000-000080010000}"/>
    <hyperlink ref="D407" r:id="rId386" display="https://floridastate.rivals.com/commitments" xr:uid="{00000000-0004-0000-0000-000081010000}"/>
    <hyperlink ref="D408" r:id="rId387" display="https://michigan.rivals.com/commitments" xr:uid="{00000000-0004-0000-0000-000082010000}"/>
    <hyperlink ref="D409" r:id="rId388" display="https://usc.rivals.com/commitments" xr:uid="{00000000-0004-0000-0000-000083010000}"/>
    <hyperlink ref="D410" r:id="rId389" display="https://miami.rivals.com/commitments" xr:uid="{00000000-0004-0000-0000-000084010000}"/>
    <hyperlink ref="D411" r:id="rId390" display="https://auburn.rivals.com/commitments" xr:uid="{00000000-0004-0000-0000-000085010000}"/>
    <hyperlink ref="D412" r:id="rId391" display="https://oklahoma.rivals.com/commitments" xr:uid="{00000000-0004-0000-0000-000086010000}"/>
    <hyperlink ref="D413" r:id="rId392" display="https://uga.rivals.com/commitments" xr:uid="{00000000-0004-0000-0000-000087010000}"/>
    <hyperlink ref="D414" r:id="rId393" display="https://ucla.rivals.com/commitments" xr:uid="{00000000-0004-0000-0000-000088010000}"/>
    <hyperlink ref="D415" r:id="rId394" display="https://clemson.rivals.com/commitments" xr:uid="{00000000-0004-0000-0000-000089010000}"/>
    <hyperlink ref="D416" r:id="rId395" display="https://tamu.rivals.com/commitments" xr:uid="{00000000-0004-0000-0000-00008A010000}"/>
    <hyperlink ref="D417" r:id="rId396" display="https://oregon.rivals.com/commitments" xr:uid="{00000000-0004-0000-0000-00008B010000}"/>
    <hyperlink ref="D418" r:id="rId397" display="https://tennessee.rivals.com/commitments" xr:uid="{00000000-0004-0000-0000-00008C010000}"/>
    <hyperlink ref="D419" r:id="rId398" display="https://lsu.rivals.com/commitments" xr:uid="{00000000-0004-0000-0000-00008D010000}"/>
    <hyperlink ref="D420" r:id="rId399" display="https://southcarolina.rivals.com/commitments" xr:uid="{00000000-0004-0000-0000-00008E010000}"/>
    <hyperlink ref="D421" r:id="rId400" display="https://ulm.rivals.com/commitments" xr:uid="{00000000-0004-0000-0000-00008F010000}"/>
    <hyperlink ref="D422" r:id="rId401" display="https://notredame.rivals.com/commitments" xr:uid="{00000000-0004-0000-0000-000090010000}"/>
    <hyperlink ref="D423" r:id="rId402" display="https://washington.rivals.com/commitments" xr:uid="{00000000-0004-0000-0000-000091010000}"/>
    <hyperlink ref="D424" r:id="rId403" display="https://virginiatech.rivals.com/commitments" xr:uid="{00000000-0004-0000-0000-000092010000}"/>
    <hyperlink ref="D425" r:id="rId404" display="https://cal.rivals.com/commitments" xr:uid="{00000000-0004-0000-0000-000093010000}"/>
    <hyperlink ref="D426" r:id="rId405" display="https://rutgers.rivals.com/commitments" xr:uid="{00000000-0004-0000-0000-000094010000}"/>
    <hyperlink ref="D427" r:id="rId406" display="https://nebraska.rivals.com/commitments" xr:uid="{00000000-0004-0000-0000-000095010000}"/>
    <hyperlink ref="D428" r:id="rId407" display="https://texastech.rivals.com/commitments" xr:uid="{00000000-0004-0000-0000-000096010000}"/>
    <hyperlink ref="D429" r:id="rId408" display="https://virginia.rivals.com/commitments" xr:uid="{00000000-0004-0000-0000-000097010000}"/>
    <hyperlink ref="D430" r:id="rId409" display="https://utah.rivals.com/commitments" xr:uid="{00000000-0004-0000-0000-000098010000}"/>
    <hyperlink ref="D431" r:id="rId410" display="https://vanderbilt.rivals.com/commitments" xr:uid="{00000000-0004-0000-0000-000099010000}"/>
    <hyperlink ref="D432" r:id="rId411" display="https://mississippistate.rivals.com/commitments" xr:uid="{00000000-0004-0000-0000-00009A010000}"/>
    <hyperlink ref="D433" r:id="rId412" display="https://missouri.rivals.com/commitments" xr:uid="{00000000-0004-0000-0000-00009B010000}"/>
    <hyperlink ref="D434" r:id="rId413" display="https://oklahomastate.rivals.com/commitments" xr:uid="{00000000-0004-0000-0000-00009C010000}"/>
    <hyperlink ref="D435" r:id="rId414" display="https://purdue.rivals.com/commitments" xr:uid="{00000000-0004-0000-0000-00009D010000}"/>
    <hyperlink ref="D436" r:id="rId415" display="https://arkansas.rivals.com/commitments" xr:uid="{00000000-0004-0000-0000-00009E010000}"/>
    <hyperlink ref="D437" r:id="rId416" display="https://maryland.rivals.com/commitments" xr:uid="{00000000-0004-0000-0000-00009F010000}"/>
    <hyperlink ref="D438" r:id="rId417" display="https://colorado.rivals.com/commitments" xr:uid="{00000000-0004-0000-0000-0000A0010000}"/>
    <hyperlink ref="D439" r:id="rId418" display="https://tcu.rivals.com/commitments" xr:uid="{00000000-0004-0000-0000-0000A1010000}"/>
    <hyperlink ref="D440" r:id="rId419" display="https://arizonastate.rivals.com/commitments" xr:uid="{00000000-0004-0000-0000-0000A2010000}"/>
    <hyperlink ref="D441" r:id="rId420" display="https://oregonstate.rivals.com/commitments" xr:uid="{00000000-0004-0000-0000-0000A3010000}"/>
    <hyperlink ref="D442" r:id="rId421" display="https://olemiss.rivals.com/commitments" xr:uid="{00000000-0004-0000-0000-0000A4010000}"/>
    <hyperlink ref="D443" r:id="rId422" display="https://michiganstate.rivals.com/commitments" xr:uid="{00000000-0004-0000-0000-0000A5010000}"/>
    <hyperlink ref="D444" r:id="rId423" display="https://louisville.rivals.com/commitments" xr:uid="{00000000-0004-0000-0000-0000A6010000}"/>
    <hyperlink ref="D445" r:id="rId424" display="https://iowa.rivals.com/commitments" xr:uid="{00000000-0004-0000-0000-0000A7010000}"/>
    <hyperlink ref="D446" r:id="rId425" display="https://northcarolina.rivals.com/commitments" xr:uid="{00000000-0004-0000-0000-0000A8010000}"/>
    <hyperlink ref="D447" r:id="rId426" display="https://baylor.rivals.com/commitments" xr:uid="{00000000-0004-0000-0000-0000A9010000}"/>
    <hyperlink ref="D448" r:id="rId427" display="https://arizona.rivals.com/commitments" xr:uid="{00000000-0004-0000-0000-0000AA010000}"/>
    <hyperlink ref="D449" r:id="rId428" display="https://westernmichigan.rivals.com/commitments" xr:uid="{00000000-0004-0000-0000-0000AB010000}"/>
    <hyperlink ref="D450" r:id="rId429" display="https://pittsburgh.rivals.com/commitments" xr:uid="{00000000-0004-0000-0000-0000AC010000}"/>
    <hyperlink ref="D451" r:id="rId430" display="https://westvirginia.rivals.com/commitments" xr:uid="{00000000-0004-0000-0000-0000AD010000}"/>
    <hyperlink ref="D452" r:id="rId431" display="https://usf.rivals.com/commitments" xr:uid="{00000000-0004-0000-0000-0000AE010000}"/>
    <hyperlink ref="D453" r:id="rId432" display="https://utsa.rivals.com/commitments" xr:uid="{00000000-0004-0000-0000-0000AF010000}"/>
    <hyperlink ref="D454" r:id="rId433" display="https://army.rivals.com/commitments" xr:uid="{00000000-0004-0000-0000-0000B0010000}"/>
    <hyperlink ref="D455" r:id="rId434" display="https://cincinnati.rivals.com/commitments" xr:uid="{00000000-0004-0000-0000-0000B1010000}"/>
    <hyperlink ref="D456" r:id="rId435" display="https://bwi.rivals.com/commitments" xr:uid="{00000000-0004-0000-0000-0000B2010000}"/>
    <hyperlink ref="D457" r:id="rId436" display="https://duke.rivals.com/commitments" xr:uid="{00000000-0004-0000-0000-0000B3010000}"/>
    <hyperlink ref="D458" r:id="rId437" display="https://ncstate.rivals.com/commitments" xr:uid="{00000000-0004-0000-0000-0000B4010000}"/>
    <hyperlink ref="D459" r:id="rId438" display="https://boisestate.rivals.com/commitments" xr:uid="{00000000-0004-0000-0000-0000B5010000}"/>
    <hyperlink ref="D460" r:id="rId439" display="https://washingtonstate.rivals.com/commitments" xr:uid="{00000000-0004-0000-0000-0000B6010000}"/>
    <hyperlink ref="D461" r:id="rId440" display="https://georgiatech.rivals.com/commitments" xr:uid="{00000000-0004-0000-0000-0000B7010000}"/>
    <hyperlink ref="D462" r:id="rId441" display="https://wisconsin.rivals.com/commitments" xr:uid="{00000000-0004-0000-0000-0000B8010000}"/>
    <hyperlink ref="D463" r:id="rId442" display="https://kansasstate.rivals.com/commitments" xr:uid="{00000000-0004-0000-0000-0000B9010000}"/>
    <hyperlink ref="D464" r:id="rId443" display="https://houston.rivals.com/commitments" xr:uid="{00000000-0004-0000-0000-0000BA010000}"/>
    <hyperlink ref="D465" r:id="rId444" display="https://northwestern.rivals.com/commitments" xr:uid="{00000000-0004-0000-0000-0000BB010000}"/>
    <hyperlink ref="D467" r:id="rId445" display="https://byu.rivals.com/commitments" xr:uid="{00000000-0004-0000-0000-0000BC010000}"/>
    <hyperlink ref="D468" r:id="rId446" display="https://kentucky.rivals.com/commitments" xr:uid="{00000000-0004-0000-0000-0000BD010000}"/>
    <hyperlink ref="D469" r:id="rId447" display="https://bostoncollege.rivals.com/commitments" xr:uid="{00000000-0004-0000-0000-0000BE010000}"/>
    <hyperlink ref="D470" r:id="rId448" display="https://illinois.rivals.com/commitments" xr:uid="{00000000-0004-0000-0000-0000BF010000}"/>
    <hyperlink ref="D471" r:id="rId449" display="https://syracuse.rivals.com/commitments" xr:uid="{00000000-0004-0000-0000-0000C0010000}"/>
    <hyperlink ref="D472" r:id="rId450" display="https://indiana.rivals.com/commitments" xr:uid="{00000000-0004-0000-0000-0000C1010000}"/>
    <hyperlink ref="D474" r:id="rId451" display="https://marshall.rivals.com/commitments" xr:uid="{00000000-0004-0000-0000-0000C2010000}"/>
    <hyperlink ref="D475" r:id="rId452" display="https://arkansasstate.rivals.com/commitments" xr:uid="{00000000-0004-0000-0000-0000C3010000}"/>
    <hyperlink ref="D476" r:id="rId453" display="https://wakeforest.rivals.com/commitments" xr:uid="{00000000-0004-0000-0000-0000C4010000}"/>
    <hyperlink ref="D477" r:id="rId454" display="https://southernmiss.rivals.com/commitments" xr:uid="{00000000-0004-0000-0000-0000C5010000}"/>
    <hyperlink ref="D478" r:id="rId455" display="https://memphis.rivals.com/commitments" xr:uid="{00000000-0004-0000-0000-0000C6010000}"/>
    <hyperlink ref="D479" r:id="rId456" display="https://minnesota.rivals.com/commitments" xr:uid="{00000000-0004-0000-0000-0000C7010000}"/>
    <hyperlink ref="D480" r:id="rId457" display="https://eastcarolina.rivals.com/commitments" xr:uid="{00000000-0004-0000-0000-0000C8010000}"/>
    <hyperlink ref="D481" r:id="rId458" display="https://kansas.rivals.com/commitments" xr:uid="{00000000-0004-0000-0000-0000C9010000}"/>
    <hyperlink ref="D482" r:id="rId459" display="https://wku.rivals.com/commitments" xr:uid="{00000000-0004-0000-0000-0000CA010000}"/>
    <hyperlink ref="D483" r:id="rId460" display="https://temple.rivals.com/commitments" xr:uid="{00000000-0004-0000-0000-0000CB010000}"/>
    <hyperlink ref="D484" r:id="rId461" display="https://connecticut.rivals.com/commitments" xr:uid="{00000000-0004-0000-0000-0000CC010000}"/>
    <hyperlink ref="D485" r:id="rId462" display="https://toledo.rivals.com/commitments" xr:uid="{00000000-0004-0000-0000-0000CD010000}"/>
    <hyperlink ref="D487" r:id="rId463" display="https://tulane.rivals.com/commitments" xr:uid="{00000000-0004-0000-0000-0000CE010000}"/>
    <hyperlink ref="D488" r:id="rId464" display="https://kentstate.rivals.com/commitments" xr:uid="{00000000-0004-0000-0000-0000CF010000}"/>
    <hyperlink ref="D490" r:id="rId465" display="https://nevada.rivals.com/commitments" xr:uid="{00000000-0004-0000-0000-0000D0010000}"/>
    <hyperlink ref="D491" r:id="rId466" display="https://newmexico.rivals.com/commitments" xr:uid="{00000000-0004-0000-0000-0000D1010000}"/>
    <hyperlink ref="D492" r:id="rId467" display="https://fiu.rivals.com/commitments" xr:uid="{00000000-0004-0000-0000-0000D2010000}"/>
    <hyperlink ref="D493" r:id="rId468" display="https://fresnostate.rivals.com/commitments" xr:uid="{00000000-0004-0000-0000-0000D3010000}"/>
    <hyperlink ref="D495" r:id="rId469" display="https://navy.rivals.com/commitments" xr:uid="{00000000-0004-0000-0000-0000D4010000}"/>
    <hyperlink ref="D496" r:id="rId470" display="https://iowastate.rivals.com/commitments" xr:uid="{00000000-0004-0000-0000-0000D5010000}"/>
    <hyperlink ref="D497" r:id="rId471" display="https://tulsa.rivals.com/commitments" xr:uid="{00000000-0004-0000-0000-0000D6010000}"/>
    <hyperlink ref="D498" r:id="rId472" display="https://smu.rivals.com/commitments" xr:uid="{00000000-0004-0000-0000-0000D7010000}"/>
    <hyperlink ref="D499" r:id="rId473" display="https://ucf.rivals.com/commitments" xr:uid="{00000000-0004-0000-0000-0000D8010000}"/>
    <hyperlink ref="D500" r:id="rId474" display="https://rice.rivals.com/commitments" xr:uid="{00000000-0004-0000-0000-0000D9010000}"/>
    <hyperlink ref="D501" r:id="rId475" display="https://texasstate.rivals.com/commitments" xr:uid="{00000000-0004-0000-0000-0000DA010000}"/>
    <hyperlink ref="D502" r:id="rId476" display="https://alabama.rivals.com/commitments" xr:uid="{00000000-0004-0000-0000-0000DB010000}"/>
    <hyperlink ref="D503" r:id="rId477" display="https://floridastate.rivals.com/commitments" xr:uid="{00000000-0004-0000-0000-0000DC010000}"/>
    <hyperlink ref="D504" r:id="rId478" display="https://texas.rivals.com/commitments" xr:uid="{00000000-0004-0000-0000-0000DD010000}"/>
    <hyperlink ref="D505" r:id="rId479" display="https://usc.rivals.com/commitments" xr:uid="{00000000-0004-0000-0000-0000DE010000}"/>
    <hyperlink ref="D506" r:id="rId480" display="https://uga.rivals.com/commitments" xr:uid="{00000000-0004-0000-0000-0000DF010000}"/>
    <hyperlink ref="D507" r:id="rId481" display="https://lsu.rivals.com/commitments" xr:uid="{00000000-0004-0000-0000-0000E0010000}"/>
    <hyperlink ref="D508" r:id="rId482" display="https://auburn.rivals.com/commitments" xr:uid="{00000000-0004-0000-0000-0000E1010000}"/>
    <hyperlink ref="D509" r:id="rId483" display="https://clemson.rivals.com/commitments" xr:uid="{00000000-0004-0000-0000-0000E2010000}"/>
    <hyperlink ref="D510" r:id="rId484" display="https://oregon.rivals.com/commitments" xr:uid="{00000000-0004-0000-0000-0000E3010000}"/>
    <hyperlink ref="D511" r:id="rId485" display="https://ulm.rivals.com/commitments" xr:uid="{00000000-0004-0000-0000-0000E4010000}"/>
    <hyperlink ref="D512" r:id="rId486" display="https://notredame.rivals.com/commitments" xr:uid="{00000000-0004-0000-0000-0000E5010000}"/>
    <hyperlink ref="D513" r:id="rId487" display="https://ohiostate.rivals.com/commitments" xr:uid="{00000000-0004-0000-0000-0000E6010000}"/>
    <hyperlink ref="D514" r:id="rId488" display="https://florida.rivals.com/commitments" xr:uid="{00000000-0004-0000-0000-0000E7010000}"/>
    <hyperlink ref="D515" r:id="rId489" display="https://tennessee.rivals.com/commitments" xr:uid="{00000000-0004-0000-0000-0000E8010000}"/>
    <hyperlink ref="D516" r:id="rId490" display="https://oklahoma.rivals.com/commitments" xr:uid="{00000000-0004-0000-0000-0000E9010000}"/>
    <hyperlink ref="D517" r:id="rId491" display="https://nebraska.rivals.com/commitments" xr:uid="{00000000-0004-0000-0000-0000EA010000}"/>
    <hyperlink ref="D518" r:id="rId492" display="https://northcarolina.rivals.com/commitments" xr:uid="{00000000-0004-0000-0000-0000EB010000}"/>
    <hyperlink ref="D519" r:id="rId493" display="https://cal.rivals.com/commitments" xr:uid="{00000000-0004-0000-0000-0000EC010000}"/>
    <hyperlink ref="D520" r:id="rId494" display="https://southcarolina.rivals.com/commitments" xr:uid="{00000000-0004-0000-0000-0000ED010000}"/>
    <hyperlink ref="D521" r:id="rId495" display="https://olemiss.rivals.com/commitments" xr:uid="{00000000-0004-0000-0000-0000EE010000}"/>
    <hyperlink ref="D522" r:id="rId496" display="https://texastech.rivals.com/commitments" xr:uid="{00000000-0004-0000-0000-0000EF010000}"/>
    <hyperlink ref="D523" r:id="rId497" display="https://michigan.rivals.com/commitments" xr:uid="{00000000-0004-0000-0000-0000F0010000}"/>
    <hyperlink ref="D524" r:id="rId498" display="https://stanford.rivals.com/commitments" xr:uid="{00000000-0004-0000-0000-0000F1010000}"/>
    <hyperlink ref="D525" r:id="rId499" display="https://washington.rivals.com/commitments" xr:uid="{00000000-0004-0000-0000-0000F2010000}"/>
    <hyperlink ref="D526" r:id="rId500" display="https://arkansas.rivals.com/commitments" xr:uid="{00000000-0004-0000-0000-0000F3010000}"/>
    <hyperlink ref="D527" r:id="rId501" display="https://virginia.rivals.com/commitments" xr:uid="{00000000-0004-0000-0000-0000F4010000}"/>
    <hyperlink ref="D528" r:id="rId502" display="https://tcu.rivals.com/commitments" xr:uid="{00000000-0004-0000-0000-0000F5010000}"/>
    <hyperlink ref="D529" r:id="rId503" display="https://tamu.rivals.com/commitments" xr:uid="{00000000-0004-0000-0000-0000F6010000}"/>
    <hyperlink ref="D530" r:id="rId504" display="https://oklahomastate.rivals.com/commitments" xr:uid="{00000000-0004-0000-0000-0000F7010000}"/>
    <hyperlink ref="D531" r:id="rId505" display="https://louisville.rivals.com/commitments" xr:uid="{00000000-0004-0000-0000-0000F8010000}"/>
    <hyperlink ref="D532" r:id="rId506" display="https://iowa.rivals.com/commitments" xr:uid="{00000000-0004-0000-0000-0000F9010000}"/>
    <hyperlink ref="D533" r:id="rId507" display="https://michiganstate.rivals.com/commitments" xr:uid="{00000000-0004-0000-0000-0000FA010000}"/>
    <hyperlink ref="D534" r:id="rId508" display="https://rutgers.rivals.com/commitments" xr:uid="{00000000-0004-0000-0000-0000FB010000}"/>
    <hyperlink ref="D535" r:id="rId509" display="https://temple.rivals.com/commitments" xr:uid="{00000000-0004-0000-0000-0000FC010000}"/>
    <hyperlink ref="D536" r:id="rId510" display="https://virginiatech.rivals.com/commitments" xr:uid="{00000000-0004-0000-0000-0000FD010000}"/>
    <hyperlink ref="D537" r:id="rId511" display="https://kansas.rivals.com/commitments" xr:uid="{00000000-0004-0000-0000-0000FE010000}"/>
    <hyperlink ref="D538" r:id="rId512" display="https://bwi.rivals.com/commitments" xr:uid="{00000000-0004-0000-0000-0000FF010000}"/>
    <hyperlink ref="D539" r:id="rId513" display="https://miami.rivals.com/commitments" xr:uid="{00000000-0004-0000-0000-000000020000}"/>
    <hyperlink ref="D540" r:id="rId514" display="https://utah.rivals.com/commitments" xr:uid="{00000000-0004-0000-0000-000001020000}"/>
    <hyperlink ref="D541" r:id="rId515" display="https://bostoncollege.rivals.com/commitments" xr:uid="{00000000-0004-0000-0000-000002020000}"/>
    <hyperlink ref="D542" r:id="rId516" display="https://ucf.rivals.com/commitments" xr:uid="{00000000-0004-0000-0000-000003020000}"/>
    <hyperlink ref="D543" r:id="rId517" display="https://wisconsin.rivals.com/commitments" xr:uid="{00000000-0004-0000-0000-000004020000}"/>
    <hyperlink ref="D544" r:id="rId518" display="https://georgiatech.rivals.com/commitments" xr:uid="{00000000-0004-0000-0000-000005020000}"/>
    <hyperlink ref="D545" r:id="rId519" display="https://illinois.rivals.com/commitments" xr:uid="{00000000-0004-0000-0000-000006020000}"/>
    <hyperlink ref="D546" r:id="rId520" display="https://maryland.rivals.com/commitments" xr:uid="{00000000-0004-0000-0000-000007020000}"/>
    <hyperlink ref="D547" r:id="rId521" display="https://mississippistate.rivals.com/commitments" xr:uid="{00000000-0004-0000-0000-000008020000}"/>
    <hyperlink ref="D548" r:id="rId522" display="https://ucla.rivals.com/commitments" xr:uid="{00000000-0004-0000-0000-000009020000}"/>
    <hyperlink ref="D549" r:id="rId523" display="https://baylor.rivals.com/commitments" xr:uid="{00000000-0004-0000-0000-00000A020000}"/>
    <hyperlink ref="D550" r:id="rId524" display="https://westvirginia.rivals.com/commitments" xr:uid="{00000000-0004-0000-0000-00000B020000}"/>
    <hyperlink ref="D551" r:id="rId525" display="https://missouri.rivals.com/commitments" xr:uid="{00000000-0004-0000-0000-00000C020000}"/>
    <hyperlink ref="D552" r:id="rId526" display="https://army.rivals.com/commitments" xr:uid="{00000000-0004-0000-0000-00000D020000}"/>
    <hyperlink ref="D553" r:id="rId527" display="https://cincinnati.rivals.com/commitments" xr:uid="{00000000-0004-0000-0000-00000E020000}"/>
    <hyperlink ref="D554" r:id="rId528" display="https://smu.rivals.com/commitments" xr:uid="{00000000-0004-0000-0000-00000F020000}"/>
    <hyperlink ref="D555" r:id="rId529" display="https://iowastate.rivals.com/commitments" xr:uid="{00000000-0004-0000-0000-000010020000}"/>
    <hyperlink ref="D556" r:id="rId530" display="https://minnesota.rivals.com/commitments" xr:uid="{00000000-0004-0000-0000-000011020000}"/>
    <hyperlink ref="D557" r:id="rId531" display="https://boisestate.rivals.com/commitments" xr:uid="{00000000-0004-0000-0000-000012020000}"/>
    <hyperlink ref="D559" r:id="rId532" display="https://marshall.rivals.com/commitments" xr:uid="{00000000-0004-0000-0000-000013020000}"/>
    <hyperlink ref="D560" r:id="rId533" display="https://arizona.rivals.com/commitments" xr:uid="{00000000-0004-0000-0000-000014020000}"/>
    <hyperlink ref="D561" r:id="rId534" display="https://oregonstate.rivals.com/commitments" xr:uid="{00000000-0004-0000-0000-000015020000}"/>
    <hyperlink ref="D562" r:id="rId535" display="https://westernmichigan.rivals.com/commitments" xr:uid="{00000000-0004-0000-0000-000016020000}"/>
    <hyperlink ref="D563" r:id="rId536" display="https://arizonastate.rivals.com/commitments" xr:uid="{00000000-0004-0000-0000-000017020000}"/>
    <hyperlink ref="D564" r:id="rId537" display="https://pittsburgh.rivals.com/commitments" xr:uid="{00000000-0004-0000-0000-000018020000}"/>
    <hyperlink ref="D565" r:id="rId538" display="https://indiana.rivals.com/commitments" xr:uid="{00000000-0004-0000-0000-000019020000}"/>
    <hyperlink ref="D566" r:id="rId539" display="https://sandiegostate.rivals.com/commitments" xr:uid="{00000000-0004-0000-0000-00001A020000}"/>
    <hyperlink ref="D567" r:id="rId540" display="https://kentucky.rivals.com/commitments" xr:uid="{00000000-0004-0000-0000-00001B020000}"/>
    <hyperlink ref="D568" r:id="rId541" display="https://byu.rivals.com/commitments" xr:uid="{00000000-0004-0000-0000-00001C020000}"/>
    <hyperlink ref="D569" r:id="rId542" display="https://usf.rivals.com/commitments" xr:uid="{00000000-0004-0000-0000-00001D020000}"/>
    <hyperlink ref="D570" r:id="rId543" display="https://utsa.rivals.com/commitments" xr:uid="{00000000-0004-0000-0000-00001E020000}"/>
    <hyperlink ref="D571" r:id="rId544" display="https://coloradostate.rivals.com/commitments" xr:uid="{00000000-0004-0000-0000-00001F020000}"/>
    <hyperlink ref="D572" r:id="rId545" display="https://memphis.rivals.com/commitments" xr:uid="{00000000-0004-0000-0000-000020020000}"/>
    <hyperlink ref="D573" r:id="rId546" display="https://toledo.rivals.com/commitments" xr:uid="{00000000-0004-0000-0000-000021020000}"/>
    <hyperlink ref="D574" r:id="rId547" display="https://eastcarolina.rivals.com/commitments" xr:uid="{00000000-0004-0000-0000-000022020000}"/>
    <hyperlink ref="D575" r:id="rId548" display="https://kansasstate.rivals.com/commitments" xr:uid="{00000000-0004-0000-0000-000023020000}"/>
    <hyperlink ref="D576" r:id="rId549" display="https://wakeforest.rivals.com/commitments" xr:uid="{00000000-0004-0000-0000-000024020000}"/>
    <hyperlink ref="D577" r:id="rId550" display="https://vanderbilt.rivals.com/commitments" xr:uid="{00000000-0004-0000-0000-000025020000}"/>
    <hyperlink ref="D578" r:id="rId551" display="https://utep.rivals.com/commitments" xr:uid="{00000000-0004-0000-0000-000026020000}"/>
    <hyperlink ref="D579" r:id="rId552" display="https://wyoming.rivals.com/commitments" xr:uid="{00000000-0004-0000-0000-000027020000}"/>
    <hyperlink ref="D580" r:id="rId553" display="https://washingtonstate.rivals.com/commitments" xr:uid="{00000000-0004-0000-0000-000028020000}"/>
    <hyperlink ref="D581" r:id="rId554" display="https://houston.rivals.com/commitments" xr:uid="{00000000-0004-0000-0000-000029020000}"/>
    <hyperlink ref="D582" r:id="rId555" display="https://colorado.rivals.com/commitments" xr:uid="{00000000-0004-0000-0000-00002A020000}"/>
    <hyperlink ref="D583" r:id="rId556" display="https://syracuse.rivals.com/commitments" xr:uid="{00000000-0004-0000-0000-00002B020000}"/>
    <hyperlink ref="D584" r:id="rId557" display="https://duke.rivals.com/commitments" xr:uid="{00000000-0004-0000-0000-00002C020000}"/>
    <hyperlink ref="D587" r:id="rId558" display="https://newmexicostate.rivals.com/commitments" xr:uid="{00000000-0004-0000-0000-00002D020000}"/>
    <hyperlink ref="D589" r:id="rId559" display="https://nevada.rivals.com/commitments" xr:uid="{00000000-0004-0000-0000-00002E020000}"/>
    <hyperlink ref="D590" r:id="rId560" display="https://unlv.rivals.com/commitments" xr:uid="{00000000-0004-0000-0000-00002F020000}"/>
    <hyperlink ref="D591" r:id="rId561" display="https://newmexico.rivals.com/commitments" xr:uid="{00000000-0004-0000-0000-000030020000}"/>
    <hyperlink ref="D593" r:id="rId562" display="https://kentstate.rivals.com/commitments" xr:uid="{00000000-0004-0000-0000-000031020000}"/>
    <hyperlink ref="D594" r:id="rId563" display="https://latech.rivals.com/commitments" xr:uid="{00000000-0004-0000-0000-000032020000}"/>
    <hyperlink ref="D595" r:id="rId564" display="https://fresnostate.rivals.com/commitments" xr:uid="{00000000-0004-0000-0000-000033020000}"/>
    <hyperlink ref="D596" r:id="rId565" display="https://southernmiss.rivals.com/commitments" xr:uid="{00000000-0004-0000-0000-000034020000}"/>
    <hyperlink ref="D597" r:id="rId566" display="https://ncstate.rivals.com/commitments" xr:uid="{00000000-0004-0000-0000-000035020000}"/>
    <hyperlink ref="D598" r:id="rId567" display="https://northwestern.rivals.com/commitments" xr:uid="{00000000-0004-0000-0000-000036020000}"/>
    <hyperlink ref="D599" r:id="rId568" display="https://rice.rivals.com/commitments" xr:uid="{00000000-0004-0000-0000-000037020000}"/>
    <hyperlink ref="D600" r:id="rId569" display="https://tulane.rivals.com/commitments" xr:uid="{00000000-0004-0000-0000-000038020000}"/>
    <hyperlink ref="D601" r:id="rId570" display="https://tulsa.rivals.com/commitments" xr:uid="{00000000-0004-0000-0000-000039020000}"/>
    <hyperlink ref="D602" r:id="rId571" display="https://usc.rivals.com/commitments" xr:uid="{00000000-0004-0000-0000-00003A020000}"/>
    <hyperlink ref="D603" r:id="rId572" display="https://florida.rivals.com/commitments" xr:uid="{00000000-0004-0000-0000-00003B020000}"/>
    <hyperlink ref="D604" r:id="rId573" display="https://texas.rivals.com/commitments" xr:uid="{00000000-0004-0000-0000-00003C020000}"/>
    <hyperlink ref="D605" r:id="rId574" display="https://auburn.rivals.com/commitments" xr:uid="{00000000-0004-0000-0000-00003D020000}"/>
    <hyperlink ref="D606" r:id="rId575" display="https://alabama.rivals.com/commitments" xr:uid="{00000000-0004-0000-0000-00003E020000}"/>
    <hyperlink ref="D607" r:id="rId576" display="https://lsu.rivals.com/commitments" xr:uid="{00000000-0004-0000-0000-00003F020000}"/>
    <hyperlink ref="D608" r:id="rId577" display="https://oklahoma.rivals.com/commitments" xr:uid="{00000000-0004-0000-0000-000040020000}"/>
    <hyperlink ref="D609" r:id="rId578" display="https://ucla.rivals.com/commitments" xr:uid="{00000000-0004-0000-0000-000041020000}"/>
    <hyperlink ref="D610" r:id="rId579" display="https://tennessee.rivals.com/commitments" xr:uid="{00000000-0004-0000-0000-000042020000}"/>
    <hyperlink ref="D611" r:id="rId580" display="https://floridastate.rivals.com/commitments" xr:uid="{00000000-0004-0000-0000-000043020000}"/>
    <hyperlink ref="D612" r:id="rId581" display="https://cal.rivals.com/commitments" xr:uid="{00000000-0004-0000-0000-000044020000}"/>
    <hyperlink ref="D613" r:id="rId582" display="https://bwi.rivals.com/commitments" xr:uid="{00000000-0004-0000-0000-000045020000}"/>
    <hyperlink ref="D614" r:id="rId583" display="https://oregon.rivals.com/commitments" xr:uid="{00000000-0004-0000-0000-000046020000}"/>
    <hyperlink ref="D615" r:id="rId584" display="https://ulm.rivals.com/commitments" xr:uid="{00000000-0004-0000-0000-000047020000}"/>
    <hyperlink ref="D616" r:id="rId585" display="https://notredame.rivals.com/commitments" xr:uid="{00000000-0004-0000-0000-000048020000}"/>
    <hyperlink ref="D617" r:id="rId586" display="https://uga.rivals.com/commitments" xr:uid="{00000000-0004-0000-0000-000049020000}"/>
    <hyperlink ref="D618" r:id="rId587" display="https://miami.rivals.com/commitments" xr:uid="{00000000-0004-0000-0000-00004A020000}"/>
    <hyperlink ref="D619" r:id="rId588" display="https://tamu.rivals.com/commitments" xr:uid="{00000000-0004-0000-0000-00004B020000}"/>
    <hyperlink ref="D620" r:id="rId589" display="https://olemiss.rivals.com/commitments" xr:uid="{00000000-0004-0000-0000-00004C020000}"/>
    <hyperlink ref="D621" r:id="rId590" display="https://clemson.rivals.com/commitments" xr:uid="{00000000-0004-0000-0000-00004D020000}"/>
    <hyperlink ref="D622" r:id="rId591" display="https://michigan.rivals.com/commitments" xr:uid="{00000000-0004-0000-0000-00004E020000}"/>
    <hyperlink ref="D623" r:id="rId592" display="https://missouri.rivals.com/commitments" xr:uid="{00000000-0004-0000-0000-00004F020000}"/>
    <hyperlink ref="D624" r:id="rId593" display="https://nebraska.rivals.com/commitments" xr:uid="{00000000-0004-0000-0000-000050020000}"/>
    <hyperlink ref="D625" r:id="rId594" display="https://virginiatech.rivals.com/commitments" xr:uid="{00000000-0004-0000-0000-000051020000}"/>
    <hyperlink ref="D626" r:id="rId595" display="https://southcarolina.rivals.com/commitments" xr:uid="{00000000-0004-0000-0000-000052020000}"/>
    <hyperlink ref="D627" r:id="rId596" display="https://ohiostate.rivals.com/commitments" xr:uid="{00000000-0004-0000-0000-000053020000}"/>
    <hyperlink ref="D628" r:id="rId597" display="https://stanford.rivals.com/commitments" xr:uid="{00000000-0004-0000-0000-000054020000}"/>
    <hyperlink ref="D629" r:id="rId598" display="https://westvirginia.rivals.com/commitments" xr:uid="{00000000-0004-0000-0000-000055020000}"/>
    <hyperlink ref="D630" r:id="rId599" display="https://washington.rivals.com/commitments" xr:uid="{00000000-0004-0000-0000-000056020000}"/>
    <hyperlink ref="D631" r:id="rId600" display="https://northcarolina.rivals.com/commitments" xr:uid="{00000000-0004-0000-0000-000057020000}"/>
    <hyperlink ref="D632" r:id="rId601" display="https://michiganstate.rivals.com/commitments" xr:uid="{00000000-0004-0000-0000-000058020000}"/>
    <hyperlink ref="D633" r:id="rId602" display="https://oklahomastate.rivals.com/commitments" xr:uid="{00000000-0004-0000-0000-000059020000}"/>
    <hyperlink ref="D634" r:id="rId603" display="https://utah.rivals.com/commitments" xr:uid="{00000000-0004-0000-0000-00005A020000}"/>
    <hyperlink ref="D635" r:id="rId604" display="https://pittsburgh.rivals.com/commitments" xr:uid="{00000000-0004-0000-0000-00005B020000}"/>
    <hyperlink ref="D636" r:id="rId605" display="https://ncstate.rivals.com/commitments" xr:uid="{00000000-0004-0000-0000-00005C020000}"/>
    <hyperlink ref="D637" r:id="rId606" display="https://arizonastate.rivals.com/commitments" xr:uid="{00000000-0004-0000-0000-00005D020000}"/>
    <hyperlink ref="D638" r:id="rId607" display="https://maryland.rivals.com/commitments" xr:uid="{00000000-0004-0000-0000-00005E020000}"/>
    <hyperlink ref="D639" r:id="rId608" display="https://arizona.rivals.com/commitments" xr:uid="{00000000-0004-0000-0000-00005F020000}"/>
    <hyperlink ref="D640" r:id="rId609" display="https://westernmichigan.rivals.com/commitments" xr:uid="{00000000-0004-0000-0000-000060020000}"/>
    <hyperlink ref="D641" r:id="rId610" display="https://mississippistate.rivals.com/commitments" xr:uid="{00000000-0004-0000-0000-000061020000}"/>
    <hyperlink ref="D642" r:id="rId611" display="https://baylor.rivals.com/commitments" xr:uid="{00000000-0004-0000-0000-000062020000}"/>
    <hyperlink ref="D644" r:id="rId612" display="https://byu.rivals.com/commitments" xr:uid="{00000000-0004-0000-0000-000063020000}"/>
    <hyperlink ref="D645" r:id="rId613" display="https://texastech.rivals.com/commitments" xr:uid="{00000000-0004-0000-0000-000064020000}"/>
    <hyperlink ref="D646" r:id="rId614" display="https://iowa.rivals.com/commitments" xr:uid="{00000000-0004-0000-0000-000065020000}"/>
    <hyperlink ref="D647" r:id="rId615" display="https://georgiatech.rivals.com/commitments" xr:uid="{00000000-0004-0000-0000-000066020000}"/>
    <hyperlink ref="D648" r:id="rId616" display="https://oregonstate.rivals.com/commitments" xr:uid="{00000000-0004-0000-0000-000067020000}"/>
    <hyperlink ref="D649" r:id="rId617" display="https://houston.rivals.com/commitments" xr:uid="{00000000-0004-0000-0000-000068020000}"/>
    <hyperlink ref="D650" r:id="rId618" display="https://tcu.rivals.com/commitments" xr:uid="{00000000-0004-0000-0000-000069020000}"/>
    <hyperlink ref="D651" r:id="rId619" display="https://bostoncollege.rivals.com/commitments" xr:uid="{00000000-0004-0000-0000-00006A020000}"/>
    <hyperlink ref="D652" r:id="rId620" display="https://louisville.rivals.com/commitments" xr:uid="{00000000-0004-0000-0000-00006B020000}"/>
    <hyperlink ref="D653" r:id="rId621" display="https://arkansas.rivals.com/commitments" xr:uid="{00000000-0004-0000-0000-00006C020000}"/>
    <hyperlink ref="D654" r:id="rId622" display="https://kentucky.rivals.com/commitments" xr:uid="{00000000-0004-0000-0000-00006D020000}"/>
    <hyperlink ref="D655" r:id="rId623" display="https://minnesota.rivals.com/commitments" xr:uid="{00000000-0004-0000-0000-00006E020000}"/>
    <hyperlink ref="D656" r:id="rId624" display="https://fresnostate.rivals.com/commitments" xr:uid="{00000000-0004-0000-0000-00006F020000}"/>
    <hyperlink ref="D657" r:id="rId625" display="https://southernmiss.rivals.com/commitments" xr:uid="{00000000-0004-0000-0000-000070020000}"/>
    <hyperlink ref="D658" r:id="rId626" display="https://purdue.rivals.com/commitments" xr:uid="{00000000-0004-0000-0000-000071020000}"/>
    <hyperlink ref="D659" r:id="rId627" display="https://kansas.rivals.com/commitments" xr:uid="{00000000-0004-0000-0000-000072020000}"/>
    <hyperlink ref="D660" r:id="rId628" display="https://ucf.rivals.com/commitments" xr:uid="{00000000-0004-0000-0000-000073020000}"/>
    <hyperlink ref="D661" r:id="rId629" display="https://memphis.rivals.com/commitments" xr:uid="{00000000-0004-0000-0000-000074020000}"/>
    <hyperlink ref="D662" r:id="rId630" display="https://coloradostate.rivals.com/commitments" xr:uid="{00000000-0004-0000-0000-000075020000}"/>
    <hyperlink ref="D663" r:id="rId631" display="https://army.rivals.com/commitments" xr:uid="{00000000-0004-0000-0000-000076020000}"/>
    <hyperlink ref="D664" r:id="rId632" display="https://cincinnati.rivals.com/commitments" xr:uid="{00000000-0004-0000-0000-000077020000}"/>
    <hyperlink ref="D665" r:id="rId633" display="https://iowastate.rivals.com/commitments" xr:uid="{00000000-0004-0000-0000-000078020000}"/>
    <hyperlink ref="D666" r:id="rId634" display="https://vanderbilt.rivals.com/commitments" xr:uid="{00000000-0004-0000-0000-000079020000}"/>
    <hyperlink ref="D667" r:id="rId635" display="https://usf.rivals.com/commitments" xr:uid="{00000000-0004-0000-0000-00007A020000}"/>
    <hyperlink ref="D668" r:id="rId636" display="https://utsa.rivals.com/commitments" xr:uid="{00000000-0004-0000-0000-00007B020000}"/>
    <hyperlink ref="D669" r:id="rId637" display="https://kansasstate.rivals.com/commitments" xr:uid="{00000000-0004-0000-0000-00007C020000}"/>
    <hyperlink ref="D670" r:id="rId638" display="https://rutgers.rivals.com/commitments" xr:uid="{00000000-0004-0000-0000-00007D020000}"/>
    <hyperlink ref="D672" r:id="rId639" display="https://colorado.rivals.com/commitments" xr:uid="{00000000-0004-0000-0000-00007E020000}"/>
    <hyperlink ref="D673" r:id="rId640" display="https://virginia.rivals.com/commitments" xr:uid="{00000000-0004-0000-0000-00007F020000}"/>
    <hyperlink ref="D675" r:id="rId641" display="https://toledo.rivals.com/commitments" xr:uid="{00000000-0004-0000-0000-000080020000}"/>
    <hyperlink ref="D676" r:id="rId642" display="https://wakeforest.rivals.com/commitments" xr:uid="{00000000-0004-0000-0000-000081020000}"/>
    <hyperlink ref="D677" r:id="rId643" display="https://illinois.rivals.com/commitments" xr:uid="{00000000-0004-0000-0000-000082020000}"/>
    <hyperlink ref="D679" r:id="rId644" display="https://marshall.rivals.com/commitments" xr:uid="{00000000-0004-0000-0000-000083020000}"/>
    <hyperlink ref="D680" r:id="rId645" display="https://duke.rivals.com/commitments" xr:uid="{00000000-0004-0000-0000-000084020000}"/>
    <hyperlink ref="D681" r:id="rId646" display="https://sandiegostate.rivals.com/commitments" xr:uid="{00000000-0004-0000-0000-000085020000}"/>
    <hyperlink ref="D682" r:id="rId647" display="https://tulane.rivals.com/commitments" xr:uid="{00000000-0004-0000-0000-000086020000}"/>
    <hyperlink ref="D683" r:id="rId648" display="https://tulsa.rivals.com/commitments" xr:uid="{00000000-0004-0000-0000-000087020000}"/>
    <hyperlink ref="D684" r:id="rId649" display="https://temple.rivals.com/commitments" xr:uid="{00000000-0004-0000-0000-000088020000}"/>
    <hyperlink ref="D685" r:id="rId650" display="https://rice.rivals.com/commitments" xr:uid="{00000000-0004-0000-0000-000089020000}"/>
    <hyperlink ref="D686" r:id="rId651" display="https://smu.rivals.com/commitments" xr:uid="{00000000-0004-0000-0000-00008A020000}"/>
    <hyperlink ref="D687" r:id="rId652" display="https://northwestern.rivals.com/commitments" xr:uid="{00000000-0004-0000-0000-00008B020000}"/>
    <hyperlink ref="D688" r:id="rId653" display="https://syracuse.rivals.com/commitments" xr:uid="{00000000-0004-0000-0000-00008C020000}"/>
    <hyperlink ref="D689" r:id="rId654" display="https://eastcarolina.rivals.com/commitments" xr:uid="{00000000-0004-0000-0000-00008D020000}"/>
    <hyperlink ref="D690" r:id="rId655" display="https://newmexico.rivals.com/commitments" xr:uid="{00000000-0004-0000-0000-00008E020000}"/>
    <hyperlink ref="D692" r:id="rId656" display="https://kentstate.rivals.com/commitments" xr:uid="{00000000-0004-0000-0000-00008F020000}"/>
    <hyperlink ref="D693" r:id="rId657" display="https://boisestate.rivals.com/commitments" xr:uid="{00000000-0004-0000-0000-000090020000}"/>
    <hyperlink ref="D694" r:id="rId658" display="https://connecticut.rivals.com/commitments" xr:uid="{00000000-0004-0000-0000-000091020000}"/>
    <hyperlink ref="D696" r:id="rId659" display="https://utep.rivals.com/commitments" xr:uid="{00000000-0004-0000-0000-000092020000}"/>
    <hyperlink ref="D697" r:id="rId660" display="https://newmexicostate.rivals.com/commitments" xr:uid="{00000000-0004-0000-0000-000093020000}"/>
    <hyperlink ref="D698" r:id="rId661" display="https://unlv.rivals.com/commitments" xr:uid="{00000000-0004-0000-0000-000094020000}"/>
    <hyperlink ref="D699" r:id="rId662" display="https://wisconsin.rivals.com/commitments" xr:uid="{00000000-0004-0000-0000-000095020000}"/>
    <hyperlink ref="D702" r:id="rId663" display="https://alabama.rivals.com/commitments" xr:uid="{00000000-0004-0000-0000-000096020000}"/>
    <hyperlink ref="D703" r:id="rId664" display="https://lsu.rivals.com/commitments" xr:uid="{00000000-0004-0000-0000-000097020000}"/>
    <hyperlink ref="D704" r:id="rId665" display="https://ohiostate.rivals.com/commitments" xr:uid="{00000000-0004-0000-0000-000098020000}"/>
    <hyperlink ref="D705" r:id="rId666" display="https://usc.rivals.com/commitments" xr:uid="{00000000-0004-0000-0000-000099020000}"/>
    <hyperlink ref="D706" r:id="rId667" display="https://texas.rivals.com/commitments" xr:uid="{00000000-0004-0000-0000-00009A020000}"/>
    <hyperlink ref="D707" r:id="rId668" display="https://uga.rivals.com/commitments" xr:uid="{00000000-0004-0000-0000-00009B020000}"/>
    <hyperlink ref="D708" r:id="rId669" display="https://floridastate.rivals.com/commitments" xr:uid="{00000000-0004-0000-0000-00009C020000}"/>
    <hyperlink ref="D709" r:id="rId670" display="https://michigan.rivals.com/commitments" xr:uid="{00000000-0004-0000-0000-00009D020000}"/>
    <hyperlink ref="D710" r:id="rId671" display="https://northcarolina.rivals.com/commitments" xr:uid="{00000000-0004-0000-0000-00009E020000}"/>
    <hyperlink ref="D711" r:id="rId672" display="https://tennessee.rivals.com/commitments" xr:uid="{00000000-0004-0000-0000-00009F020000}"/>
    <hyperlink ref="D712" r:id="rId673" display="https://florida.rivals.com/commitments" xr:uid="{00000000-0004-0000-0000-0000A0020000}"/>
    <hyperlink ref="D713" r:id="rId674" display="https://southcarolina.rivals.com/commitments" xr:uid="{00000000-0004-0000-0000-0000A1020000}"/>
    <hyperlink ref="D714" r:id="rId675" display="https://oklahoma.rivals.com/commitments" xr:uid="{00000000-0004-0000-0000-0000A2020000}"/>
    <hyperlink ref="D715" r:id="rId676" display="https://ucla.rivals.com/commitments" xr:uid="{00000000-0004-0000-0000-0000A3020000}"/>
    <hyperlink ref="D716" r:id="rId677" display="https://miami.rivals.com/commitments" xr:uid="{00000000-0004-0000-0000-0000A4020000}"/>
    <hyperlink ref="D717" r:id="rId678" display="https://arkansas.rivals.com/commitments" xr:uid="{00000000-0004-0000-0000-0000A5020000}"/>
    <hyperlink ref="D718" r:id="rId679" display="https://michiganstate.rivals.com/commitments" xr:uid="{00000000-0004-0000-0000-0000A6020000}"/>
    <hyperlink ref="D719" r:id="rId680" display="https://olemiss.rivals.com/commitments" xr:uid="{00000000-0004-0000-0000-0000A7020000}"/>
    <hyperlink ref="D720" r:id="rId681" display="https://auburn.rivals.com/commitments" xr:uid="{00000000-0004-0000-0000-0000A8020000}"/>
    <hyperlink ref="D721" r:id="rId682" display="https://stanford.rivals.com/commitments" xr:uid="{00000000-0004-0000-0000-0000A9020000}"/>
    <hyperlink ref="D722" r:id="rId683" display="https://ulm.rivals.com/commitments" xr:uid="{00000000-0004-0000-0000-0000AA020000}"/>
    <hyperlink ref="D723" r:id="rId684" display="https://notredame.rivals.com/commitments" xr:uid="{00000000-0004-0000-0000-0000AB020000}"/>
    <hyperlink ref="D724" r:id="rId685" display="https://tamu.rivals.com/commitments" xr:uid="{00000000-0004-0000-0000-0000AC020000}"/>
    <hyperlink ref="D725" r:id="rId686" display="https://temple.rivals.com/commitments" xr:uid="{00000000-0004-0000-0000-0000AD020000}"/>
    <hyperlink ref="D726" r:id="rId687" display="https://virginiatech.rivals.com/commitments" xr:uid="{00000000-0004-0000-0000-0000AE020000}"/>
    <hyperlink ref="D727" r:id="rId688" display="https://bwi.rivals.com/commitments" xr:uid="{00000000-0004-0000-0000-0000AF020000}"/>
    <hyperlink ref="D728" r:id="rId689" display="https://mississippistate.rivals.com/commitments" xr:uid="{00000000-0004-0000-0000-0000B0020000}"/>
    <hyperlink ref="D729" r:id="rId690" display="https://maryland.rivals.com/commitments" xr:uid="{00000000-0004-0000-0000-0000B1020000}"/>
    <hyperlink ref="D730" r:id="rId691" display="https://westvirginia.rivals.com/commitments" xr:uid="{00000000-0004-0000-0000-0000B2020000}"/>
    <hyperlink ref="D731" r:id="rId692" display="https://nebraska.rivals.com/commitments" xr:uid="{00000000-0004-0000-0000-0000B3020000}"/>
    <hyperlink ref="D732" r:id="rId693" display="https://usf.rivals.com/commitments" xr:uid="{00000000-0004-0000-0000-0000B4020000}"/>
    <hyperlink ref="D733" r:id="rId694" display="https://arizonastate.rivals.com/commitments" xr:uid="{00000000-0004-0000-0000-0000B5020000}"/>
    <hyperlink ref="D734" r:id="rId695" display="https://kansas.rivals.com/commitments" xr:uid="{00000000-0004-0000-0000-0000B6020000}"/>
    <hyperlink ref="D735" r:id="rId696" display="https://oregon.rivals.com/commitments" xr:uid="{00000000-0004-0000-0000-0000B7020000}"/>
    <hyperlink ref="D736" r:id="rId697" display="https://texastech.rivals.com/commitments" xr:uid="{00000000-0004-0000-0000-0000B8020000}"/>
    <hyperlink ref="D737" r:id="rId698" display="https://virginia.rivals.com/commitments" xr:uid="{00000000-0004-0000-0000-0000B9020000}"/>
    <hyperlink ref="D738" r:id="rId699" display="https://illinois.rivals.com/commitments" xr:uid="{00000000-0004-0000-0000-0000BA020000}"/>
    <hyperlink ref="D739" r:id="rId700" display="https://oklahomastate.rivals.com/commitments" xr:uid="{00000000-0004-0000-0000-0000BB020000}"/>
    <hyperlink ref="D740" r:id="rId701" display="https://clemson.rivals.com/commitments" xr:uid="{00000000-0004-0000-0000-0000BC020000}"/>
    <hyperlink ref="D741" r:id="rId702" display="https://rutgers.rivals.com/commitments" xr:uid="{00000000-0004-0000-0000-0000BD020000}"/>
    <hyperlink ref="D742" r:id="rId703" display="https://minnesota.rivals.com/commitments" xr:uid="{00000000-0004-0000-0000-0000BE020000}"/>
    <hyperlink ref="D743" r:id="rId704" display="https://missouri.rivals.com/commitments" xr:uid="{00000000-0004-0000-0000-0000BF020000}"/>
    <hyperlink ref="D744" r:id="rId705" display="https://kentucky.rivals.com/commitments" xr:uid="{00000000-0004-0000-0000-0000C0020000}"/>
    <hyperlink ref="D745" r:id="rId706" display="https://cal.rivals.com/commitments" xr:uid="{00000000-0004-0000-0000-0000C1020000}"/>
    <hyperlink ref="D746" r:id="rId707" display="https://wisconsin.rivals.com/commitments" xr:uid="{00000000-0004-0000-0000-0000C2020000}"/>
    <hyperlink ref="D747" r:id="rId708" display="https://sandiegostate.rivals.com/commitments" xr:uid="{00000000-0004-0000-0000-0000C3020000}"/>
    <hyperlink ref="D748" r:id="rId709" display="https://utah.rivals.com/commitments" xr:uid="{00000000-0004-0000-0000-0000C4020000}"/>
    <hyperlink ref="D749" r:id="rId710" display="https://arizona.rivals.com/commitments" xr:uid="{00000000-0004-0000-0000-0000C5020000}"/>
    <hyperlink ref="D750" r:id="rId711" display="https://tcu.rivals.com/commitments" xr:uid="{00000000-0004-0000-0000-0000C6020000}"/>
    <hyperlink ref="D751" r:id="rId712" display="https://pittsburgh.rivals.com/commitments" xr:uid="{00000000-0004-0000-0000-0000C7020000}"/>
    <hyperlink ref="D752" r:id="rId713" display="https://colorado.rivals.com/commitments" xr:uid="{00000000-0004-0000-0000-0000C8020000}"/>
    <hyperlink ref="D753" r:id="rId714" display="https://georgiatech.rivals.com/commitments" xr:uid="{00000000-0004-0000-0000-0000C9020000}"/>
    <hyperlink ref="D755" r:id="rId715" display="https://byu.rivals.com/commitments" xr:uid="{00000000-0004-0000-0000-0000CA020000}"/>
    <hyperlink ref="D756" r:id="rId716" display="https://duke.rivals.com/commitments" xr:uid="{00000000-0004-0000-0000-0000CB020000}"/>
    <hyperlink ref="D757" r:id="rId717" display="https://ncstate.rivals.com/commitments" xr:uid="{00000000-0004-0000-0000-0000CC020000}"/>
    <hyperlink ref="D758" r:id="rId718" display="https://southernmiss.rivals.com/commitments" xr:uid="{00000000-0004-0000-0000-0000CD020000}"/>
    <hyperlink ref="D759" r:id="rId719" display="https://oregonstate.rivals.com/commitments" xr:uid="{00000000-0004-0000-0000-0000CE020000}"/>
    <hyperlink ref="D760" r:id="rId720" display="https://baylor.rivals.com/commitments" xr:uid="{00000000-0004-0000-0000-0000CF020000}"/>
    <hyperlink ref="D761" r:id="rId721" display="https://tulsa.rivals.com/commitments" xr:uid="{00000000-0004-0000-0000-0000D0020000}"/>
    <hyperlink ref="D762" r:id="rId722" display="https://troy.rivals.com/commitments" xr:uid="{00000000-0004-0000-0000-0000D1020000}"/>
    <hyperlink ref="D763" r:id="rId723" display="https://northwestern.rivals.com/commitments" xr:uid="{00000000-0004-0000-0000-0000D2020000}"/>
    <hyperlink ref="D764" r:id="rId724" display="https://indiana.rivals.com/commitments" xr:uid="{00000000-0004-0000-0000-0000D3020000}"/>
    <hyperlink ref="D765" r:id="rId725" display="https://army.rivals.com/commitments" xr:uid="{00000000-0004-0000-0000-0000D4020000}"/>
    <hyperlink ref="D766" r:id="rId726" display="https://cincinnati.rivals.com/commitments" xr:uid="{00000000-0004-0000-0000-0000D5020000}"/>
    <hyperlink ref="D767" r:id="rId727" display="https://houston.rivals.com/commitments" xr:uid="{00000000-0004-0000-0000-0000D6020000}"/>
    <hyperlink ref="D769" r:id="rId728" display="https://kentstate.rivals.com/commitments" xr:uid="{00000000-0004-0000-0000-0000D7020000}"/>
    <hyperlink ref="D770" r:id="rId729" display="https://iowa.rivals.com/commitments" xr:uid="{00000000-0004-0000-0000-0000D8020000}"/>
    <hyperlink ref="D771" r:id="rId730" display="https://wakeforest.rivals.com/commitments" xr:uid="{00000000-0004-0000-0000-0000D9020000}"/>
    <hyperlink ref="D772" r:id="rId731" display="https://uab.rivals.com/commitments" xr:uid="{00000000-0004-0000-0000-0000DA020000}"/>
    <hyperlink ref="D773" r:id="rId732" display="https://ucf.rivals.com/commitments" xr:uid="{00000000-0004-0000-0000-0000DB020000}"/>
    <hyperlink ref="D774" r:id="rId733" display="https://memphis.rivals.com/commitments" xr:uid="{00000000-0004-0000-0000-0000DC020000}"/>
    <hyperlink ref="D775" r:id="rId734" display="https://washington.rivals.com/commitments" xr:uid="{00000000-0004-0000-0000-0000DD020000}"/>
    <hyperlink ref="D778" r:id="rId735" display="https://bostoncollege.rivals.com/commitments" xr:uid="{00000000-0004-0000-0000-0000DE020000}"/>
    <hyperlink ref="D779" r:id="rId736" display="https://vanderbilt.rivals.com/commitments" xr:uid="{00000000-0004-0000-0000-0000DF020000}"/>
    <hyperlink ref="D780" r:id="rId737" display="https://boisestate.rivals.com/commitments" xr:uid="{00000000-0004-0000-0000-0000E0020000}"/>
    <hyperlink ref="D781" r:id="rId738" display="https://iowastate.rivals.com/commitments" xr:uid="{00000000-0004-0000-0000-0000E1020000}"/>
    <hyperlink ref="D782" r:id="rId739" display="https://purdue.rivals.com/commitments" xr:uid="{00000000-0004-0000-0000-0000E2020000}"/>
    <hyperlink ref="D783" r:id="rId740" display="https://connecticut.rivals.com/commitments" xr:uid="{00000000-0004-0000-0000-0000E3020000}"/>
    <hyperlink ref="D784" r:id="rId741" display="https://latech.rivals.com/commitments" xr:uid="{00000000-0004-0000-0000-0000E4020000}"/>
    <hyperlink ref="D785" r:id="rId742" display="https://louisville.rivals.com/commitments" xr:uid="{00000000-0004-0000-0000-0000E5020000}"/>
    <hyperlink ref="D786" r:id="rId743" display="https://rice.rivals.com/commitments" xr:uid="{00000000-0004-0000-0000-0000E6020000}"/>
    <hyperlink ref="D787" r:id="rId744" display="https://fiu.rivals.com/commitments" xr:uid="{00000000-0004-0000-0000-0000E7020000}"/>
    <hyperlink ref="D788" r:id="rId745" display="https://smu.rivals.com/commitments" xr:uid="{00000000-0004-0000-0000-0000E8020000}"/>
    <hyperlink ref="D789" r:id="rId746" display="https://nevada.rivals.com/commitments" xr:uid="{00000000-0004-0000-0000-0000E9020000}"/>
    <hyperlink ref="D790" r:id="rId747" display="https://unlv.rivals.com/commitments" xr:uid="{00000000-0004-0000-0000-0000EA020000}"/>
    <hyperlink ref="D791" r:id="rId748" display="https://coloradostate.rivals.com/commitments" xr:uid="{00000000-0004-0000-0000-0000EB020000}"/>
    <hyperlink ref="D792" r:id="rId749" display="https://fresnostate.rivals.com/commitments" xr:uid="{00000000-0004-0000-0000-0000EC020000}"/>
    <hyperlink ref="D793" r:id="rId750" display="https://newmexico.rivals.com/commitments" xr:uid="{00000000-0004-0000-0000-0000ED020000}"/>
    <hyperlink ref="D795" r:id="rId751" display="https://wyoming.rivals.com/commitments" xr:uid="{00000000-0004-0000-0000-0000EE020000}"/>
    <hyperlink ref="D796" r:id="rId752" display="https://toledo.rivals.com/commitments" xr:uid="{00000000-0004-0000-0000-0000EF020000}"/>
    <hyperlink ref="D799" r:id="rId753" display="https://fau.rivals.com/commitments" xr:uid="{00000000-0004-0000-0000-0000F0020000}"/>
    <hyperlink ref="D800" r:id="rId754" display="https://westernmichigan.rivals.com/commitments" xr:uid="{00000000-0004-0000-0000-0000F1020000}"/>
    <hyperlink ref="D801" r:id="rId755" display="https://newmexicostate.rivals.com/commitments" xr:uid="{00000000-0004-0000-0000-0000F2020000}"/>
    <hyperlink ref="D802" r:id="rId756" display="https://alabama.rivals.com/commitments" xr:uid="{00000000-0004-0000-0000-0000F3020000}"/>
    <hyperlink ref="D803" r:id="rId757" display="https://notredame.rivals.com/commitments" xr:uid="{00000000-0004-0000-0000-0000F4020000}"/>
    <hyperlink ref="D804" r:id="rId758" display="https://florida.rivals.com/commitments" xr:uid="{00000000-0004-0000-0000-0000F5020000}"/>
    <hyperlink ref="D805" r:id="rId759" display="https://ohiostate.rivals.com/commitments" xr:uid="{00000000-0004-0000-0000-0000F6020000}"/>
    <hyperlink ref="D806" r:id="rId760" display="https://miami.rivals.com/commitments" xr:uid="{00000000-0004-0000-0000-0000F7020000}"/>
    <hyperlink ref="D807" r:id="rId761" display="https://oklahoma.rivals.com/commitments" xr:uid="{00000000-0004-0000-0000-0000F8020000}"/>
    <hyperlink ref="D808" r:id="rId762" display="https://uga.rivals.com/commitments" xr:uid="{00000000-0004-0000-0000-0000F9020000}"/>
    <hyperlink ref="D809" r:id="rId763" display="https://usc.rivals.com/commitments" xr:uid="{00000000-0004-0000-0000-0000FA020000}"/>
    <hyperlink ref="D810" r:id="rId764" display="https://floridastate.rivals.com/commitments" xr:uid="{00000000-0004-0000-0000-0000FB020000}"/>
    <hyperlink ref="D811" r:id="rId765" display="https://michigan.rivals.com/commitments" xr:uid="{00000000-0004-0000-0000-0000FC020000}"/>
    <hyperlink ref="D812" r:id="rId766" display="https://lsu.rivals.com/commitments" xr:uid="{00000000-0004-0000-0000-0000FD020000}"/>
    <hyperlink ref="D813" r:id="rId767" display="https://clemson.rivals.com/commitments" xr:uid="{00000000-0004-0000-0000-0000FE020000}"/>
    <hyperlink ref="D814" r:id="rId768" display="https://ucla.rivals.com/commitments" xr:uid="{00000000-0004-0000-0000-0000FF020000}"/>
    <hyperlink ref="D815" r:id="rId769" display="https://texas.rivals.com/commitments" xr:uid="{00000000-0004-0000-0000-000000030000}"/>
    <hyperlink ref="D816" r:id="rId770" display="https://colorado.rivals.com/commitments" xr:uid="{00000000-0004-0000-0000-000001030000}"/>
    <hyperlink ref="D817" r:id="rId771" display="https://tamu.rivals.com/commitments" xr:uid="{00000000-0004-0000-0000-000002030000}"/>
    <hyperlink ref="D818" r:id="rId772" display="https://minnesota.rivals.com/commitments" xr:uid="{00000000-0004-0000-0000-000003030000}"/>
    <hyperlink ref="D819" r:id="rId773" display="https://virginiatech.rivals.com/commitments" xr:uid="{00000000-0004-0000-0000-000004030000}"/>
    <hyperlink ref="D820" r:id="rId774" display="https://oregon.rivals.com/commitments" xr:uid="{00000000-0004-0000-0000-000005030000}"/>
    <hyperlink ref="D821" r:id="rId775" display="https://auburn.rivals.com/commitments" xr:uid="{00000000-0004-0000-0000-000006030000}"/>
    <hyperlink ref="D822" r:id="rId776" display="https://arizonastate.rivals.com/commitments" xr:uid="{00000000-0004-0000-0000-000007030000}"/>
    <hyperlink ref="D823" r:id="rId777" display="https://southcarolina.rivals.com/commitments" xr:uid="{00000000-0004-0000-0000-000008030000}"/>
    <hyperlink ref="D824" r:id="rId778" display="https://illinois.rivals.com/commitments" xr:uid="{00000000-0004-0000-0000-000009030000}"/>
    <hyperlink ref="D825" r:id="rId779" display="https://washington.rivals.com/commitments" xr:uid="{00000000-0004-0000-0000-00000A030000}"/>
    <hyperlink ref="D826" r:id="rId780" display="https://missouri.rivals.com/commitments" xr:uid="{00000000-0004-0000-0000-00000B030000}"/>
    <hyperlink ref="D827" r:id="rId781" display="https://oklahomastate.rivals.com/commitments" xr:uid="{00000000-0004-0000-0000-00000C030000}"/>
    <hyperlink ref="D828" r:id="rId782" display="https://kansasstate.rivals.com/commitments" xr:uid="{00000000-0004-0000-0000-00000D030000}"/>
    <hyperlink ref="D829" r:id="rId783" display="https://pittsburgh.rivals.com/commitments" xr:uid="{00000000-0004-0000-0000-00000E030000}"/>
    <hyperlink ref="D830" r:id="rId784" display="https://olemiss.rivals.com/commitments" xr:uid="{00000000-0004-0000-0000-00000F030000}"/>
    <hyperlink ref="D831" r:id="rId785" display="https://nebraska.rivals.com/commitments" xr:uid="{00000000-0004-0000-0000-000010030000}"/>
    <hyperlink ref="D832" r:id="rId786" display="https://ncstate.rivals.com/commitments" xr:uid="{00000000-0004-0000-0000-000011030000}"/>
    <hyperlink ref="D833" r:id="rId787" display="https://northcarolina.rivals.com/commitments" xr:uid="{00000000-0004-0000-0000-000012030000}"/>
    <hyperlink ref="D834" r:id="rId788" display="https://bostoncollege.rivals.com/commitments" xr:uid="{00000000-0004-0000-0000-000013030000}"/>
    <hyperlink ref="D835" r:id="rId789" display="https://cal.rivals.com/commitments" xr:uid="{00000000-0004-0000-0000-000014030000}"/>
    <hyperlink ref="D836" r:id="rId790" display="https://tennessee.rivals.com/commitments" xr:uid="{00000000-0004-0000-0000-000015030000}"/>
    <hyperlink ref="D837" r:id="rId791" display="https://arkansas.rivals.com/commitments" xr:uid="{00000000-0004-0000-0000-000016030000}"/>
    <hyperlink ref="D838" r:id="rId792" display="https://southernmiss.rivals.com/commitments" xr:uid="{00000000-0004-0000-0000-000017030000}"/>
    <hyperlink ref="D839" r:id="rId793" display="https://maryland.rivals.com/commitments" xr:uid="{00000000-0004-0000-0000-000018030000}"/>
    <hyperlink ref="D840" r:id="rId794" display="https://arizona.rivals.com/commitments" xr:uid="{00000000-0004-0000-0000-000019030000}"/>
    <hyperlink ref="D841" r:id="rId795" display="https://kansas.rivals.com/commitments" xr:uid="{00000000-0004-0000-0000-00001A030000}"/>
    <hyperlink ref="D842" r:id="rId796" display="https://wisconsin.rivals.com/commitments" xr:uid="{00000000-0004-0000-0000-00001B030000}"/>
    <hyperlink ref="D843" r:id="rId797" display="https://westvirginia.rivals.com/commitments" xr:uid="{00000000-0004-0000-0000-00001C030000}"/>
    <hyperlink ref="D844" r:id="rId798" display="https://bwi.rivals.com/commitments" xr:uid="{00000000-0004-0000-0000-00001D030000}"/>
    <hyperlink ref="D845" r:id="rId799" display="https://mississippistate.rivals.com/commitments" xr:uid="{00000000-0004-0000-0000-00001E030000}"/>
    <hyperlink ref="D846" r:id="rId800" display="https://texastech.rivals.com/commitments" xr:uid="{00000000-0004-0000-0000-00001F030000}"/>
    <hyperlink ref="D847" r:id="rId801" display="https://rutgers.rivals.com/commitments" xr:uid="{00000000-0004-0000-0000-000020030000}"/>
    <hyperlink ref="D848" r:id="rId802" display="https://michiganstate.rivals.com/commitments" xr:uid="{00000000-0004-0000-0000-000021030000}"/>
    <hyperlink ref="D849" r:id="rId803" display="https://syracuse.rivals.com/commitments" xr:uid="{00000000-0004-0000-0000-000022030000}"/>
    <hyperlink ref="D850" r:id="rId804" display="https://georgiatech.rivals.com/commitments" xr:uid="{00000000-0004-0000-0000-000023030000}"/>
    <hyperlink ref="D851" r:id="rId805" display="https://stanford.rivals.com/commitments" xr:uid="{00000000-0004-0000-0000-000024030000}"/>
    <hyperlink ref="D852" r:id="rId806" display="https://baylor.rivals.com/commitments" xr:uid="{00000000-0004-0000-0000-000025030000}"/>
    <hyperlink ref="D853" r:id="rId807" display="https://oregonstate.rivals.com/commitments" xr:uid="{00000000-0004-0000-0000-000026030000}"/>
    <hyperlink ref="D854" r:id="rId808" display="https://iowa.rivals.com/commitments" xr:uid="{00000000-0004-0000-0000-000027030000}"/>
    <hyperlink ref="D855" r:id="rId809" display="https://usf.rivals.com/commitments" xr:uid="{00000000-0004-0000-0000-000028030000}"/>
    <hyperlink ref="D856" r:id="rId810" display="https://louisville.rivals.com/commitments" xr:uid="{00000000-0004-0000-0000-000029030000}"/>
    <hyperlink ref="D857" r:id="rId811" display="https://ucf.rivals.com/commitments" xr:uid="{00000000-0004-0000-0000-00002A030000}"/>
    <hyperlink ref="D858" r:id="rId812" display="https://kentucky.rivals.com/commitments" xr:uid="{00000000-0004-0000-0000-00002B030000}"/>
    <hyperlink ref="D859" r:id="rId813" display="https://fresnostate.rivals.com/commitments" xr:uid="{00000000-0004-0000-0000-00002C030000}"/>
    <hyperlink ref="D860" r:id="rId814" display="https://wakeforest.rivals.com/commitments" xr:uid="{00000000-0004-0000-0000-00002D030000}"/>
    <hyperlink ref="D861" r:id="rId815" display="https://utah.rivals.com/commitments" xr:uid="{00000000-0004-0000-0000-00002E030000}"/>
    <hyperlink ref="D862" r:id="rId816" display="https://virginia.rivals.com/commitments" xr:uid="{00000000-0004-0000-0000-00002F030000}"/>
    <hyperlink ref="D863" r:id="rId817" display="https://iowastate.rivals.com/commitments" xr:uid="{00000000-0004-0000-0000-000030030000}"/>
    <hyperlink ref="D864" r:id="rId818" display="https://purdue.rivals.com/commitments" xr:uid="{00000000-0004-0000-0000-000031030000}"/>
    <hyperlink ref="D865" r:id="rId819" display="https://middletennessee.rivals.com/commitments" xr:uid="{00000000-0004-0000-0000-000032030000}"/>
    <hyperlink ref="D866" r:id="rId820" display="https://duke.rivals.com/commitments" xr:uid="{00000000-0004-0000-0000-000033030000}"/>
    <hyperlink ref="D867" r:id="rId821" display="https://westernmichigan.rivals.com/commitments" xr:uid="{00000000-0004-0000-0000-000034030000}"/>
    <hyperlink ref="D868" r:id="rId822" display="https://army.rivals.com/commitments" xr:uid="{00000000-0004-0000-0000-000035030000}"/>
    <hyperlink ref="D869" r:id="rId823" display="https://cincinnati.rivals.com/commitments" xr:uid="{00000000-0004-0000-0000-000036030000}"/>
    <hyperlink ref="D870" r:id="rId824" display="https://toledo.rivals.com/commitments" xr:uid="{00000000-0004-0000-0000-000037030000}"/>
    <hyperlink ref="D872" r:id="rId825" display="https://marshall.rivals.com/commitments" xr:uid="{00000000-0004-0000-0000-000038030000}"/>
    <hyperlink ref="D873" r:id="rId826" display="https://troy.rivals.com/commitments" xr:uid="{00000000-0004-0000-0000-000039030000}"/>
    <hyperlink ref="D874" r:id="rId827" display="https://connecticut.rivals.com/commitments" xr:uid="{00000000-0004-0000-0000-00003A030000}"/>
    <hyperlink ref="D876" r:id="rId828" display="https://northwestern.rivals.com/commitments" xr:uid="{00000000-0004-0000-0000-00003B030000}"/>
    <hyperlink ref="D877" r:id="rId829" display="https://arkansasstate.rivals.com/commitments" xr:uid="{00000000-0004-0000-0000-00003C030000}"/>
    <hyperlink ref="D878" r:id="rId830" display="https://latech.rivals.com/commitments" xr:uid="{00000000-0004-0000-0000-00003D030000}"/>
    <hyperlink ref="D879" r:id="rId831" display="https://tulane.rivals.com/commitments" xr:uid="{00000000-0004-0000-0000-00003E030000}"/>
    <hyperlink ref="D880" r:id="rId832" display="https://tulsa.rivals.com/commitments" xr:uid="{00000000-0004-0000-0000-00003F030000}"/>
    <hyperlink ref="D881" r:id="rId833" display="https://kentstate.rivals.com/commitments" xr:uid="{00000000-0004-0000-0000-000040030000}"/>
    <hyperlink ref="D882" r:id="rId834" display="https://sandiegostate.rivals.com/commitments" xr:uid="{00000000-0004-0000-0000-000041030000}"/>
    <hyperlink ref="D883" r:id="rId835" display="https://indiana.rivals.com/commitments" xr:uid="{00000000-0004-0000-0000-000042030000}"/>
    <hyperlink ref="D884" r:id="rId836" display="https://nevada.rivals.com/commitments" xr:uid="{00000000-0004-0000-0000-000043030000}"/>
    <hyperlink ref="D887" r:id="rId837" display="https://eastcarolina.rivals.com/commitments" xr:uid="{00000000-0004-0000-0000-000044030000}"/>
    <hyperlink ref="D888" r:id="rId838" display="https://temple.rivals.com/commitments" xr:uid="{00000000-0004-0000-0000-000045030000}"/>
    <hyperlink ref="D890" r:id="rId839" display="https://byu.rivals.com/commitments" xr:uid="{00000000-0004-0000-0000-000046030000}"/>
    <hyperlink ref="D892" r:id="rId840" display="https://centralmichigan.rivals.com/commitments" xr:uid="{00000000-0004-0000-0000-000047030000}"/>
    <hyperlink ref="D894" r:id="rId841" display="https://northtexas.rivals.com/commitments" xr:uid="{00000000-0004-0000-0000-000048030000}"/>
    <hyperlink ref="D895" r:id="rId842" display="https://washingtonstate.rivals.com/commitments" xr:uid="{00000000-0004-0000-0000-000049030000}"/>
    <hyperlink ref="D896" r:id="rId843" display="https://memphis.rivals.com/commitments" xr:uid="{00000000-0004-0000-0000-00004A030000}"/>
    <hyperlink ref="D897" r:id="rId844" display="https://boisestate.rivals.com/commitments" xr:uid="{00000000-0004-0000-0000-00004B030000}"/>
    <hyperlink ref="D898" r:id="rId845" display="https://coloradostate.rivals.com/commitments" xr:uid="{00000000-0004-0000-0000-00004C030000}"/>
    <hyperlink ref="D899" r:id="rId846" display="https://fiu.rivals.com/commitments" xr:uid="{00000000-0004-0000-0000-00004D030000}"/>
    <hyperlink ref="D900" r:id="rId847" display="https://newmexico.rivals.com/commitments" xr:uid="{00000000-0004-0000-0000-00004E030000}"/>
    <hyperlink ref="D902" r:id="rId848" display="https://florida.rivals.com/commitments" xr:uid="{00000000-0004-0000-0000-00004F030000}"/>
    <hyperlink ref="D903" r:id="rId849" display="https://usc.rivals.com/commitments" xr:uid="{00000000-0004-0000-0000-000050030000}"/>
    <hyperlink ref="D904" r:id="rId850" display="https://tennessee.rivals.com/commitments" xr:uid="{00000000-0004-0000-0000-000051030000}"/>
    <hyperlink ref="D905" r:id="rId851" display="https://lsu.rivals.com/commitments" xr:uid="{00000000-0004-0000-0000-000052030000}"/>
    <hyperlink ref="D906" r:id="rId852" display="https://texas.rivals.com/commitments" xr:uid="{00000000-0004-0000-0000-000053030000}"/>
    <hyperlink ref="D907" r:id="rId853" display="https://southcarolina.rivals.com/commitments" xr:uid="{00000000-0004-0000-0000-000054030000}"/>
    <hyperlink ref="D908" r:id="rId854" display="https://auburn.rivals.com/commitments" xr:uid="{00000000-0004-0000-0000-000055030000}"/>
    <hyperlink ref="D909" r:id="rId855" display="https://ulm.rivals.com/commitments" xr:uid="{00000000-0004-0000-0000-000056030000}"/>
    <hyperlink ref="D910" r:id="rId856" display="https://notredame.rivals.com/commitments" xr:uid="{00000000-0004-0000-0000-000057030000}"/>
    <hyperlink ref="D911" r:id="rId857" display="https://uga.rivals.com/commitments" xr:uid="{00000000-0004-0000-0000-000058030000}"/>
    <hyperlink ref="D912" r:id="rId858" display="https://alabama.rivals.com/commitments" xr:uid="{00000000-0004-0000-0000-000059030000}"/>
    <hyperlink ref="D913" r:id="rId859" display="https://oregon.rivals.com/commitments" xr:uid="{00000000-0004-0000-0000-00005A030000}"/>
    <hyperlink ref="D914" r:id="rId860" display="https://michigan.rivals.com/commitments" xr:uid="{00000000-0004-0000-0000-00005B030000}"/>
    <hyperlink ref="D915" r:id="rId861" display="https://nebraska.rivals.com/commitments" xr:uid="{00000000-0004-0000-0000-00005C030000}"/>
    <hyperlink ref="D916" r:id="rId862" display="https://oklahoma.rivals.com/commitments" xr:uid="{00000000-0004-0000-0000-00005D030000}"/>
    <hyperlink ref="D917" r:id="rId863" display="https://ohiostate.rivals.com/commitments" xr:uid="{00000000-0004-0000-0000-00005E030000}"/>
    <hyperlink ref="D918" r:id="rId864" display="https://clemson.rivals.com/commitments" xr:uid="{00000000-0004-0000-0000-00005F030000}"/>
    <hyperlink ref="D919" r:id="rId865" display="https://northcarolina.rivals.com/commitments" xr:uid="{00000000-0004-0000-0000-000060030000}"/>
    <hyperlink ref="D920" r:id="rId866" display="https://georgiatech.rivals.com/commitments" xr:uid="{00000000-0004-0000-0000-000061030000}"/>
    <hyperlink ref="D921" r:id="rId867" display="https://miami.rivals.com/commitments" xr:uid="{00000000-0004-0000-0000-000062030000}"/>
    <hyperlink ref="D922" r:id="rId868" display="https://illinois.rivals.com/commitments" xr:uid="{00000000-0004-0000-0000-000063030000}"/>
    <hyperlink ref="D923" r:id="rId869" display="https://floridastate.rivals.com/commitments" xr:uid="{00000000-0004-0000-0000-000064030000}"/>
    <hyperlink ref="D924" r:id="rId870" display="https://cal.rivals.com/commitments" xr:uid="{00000000-0004-0000-0000-000065030000}"/>
    <hyperlink ref="D925" r:id="rId871" display="https://westvirginia.rivals.com/commitments" xr:uid="{00000000-0004-0000-0000-000066030000}"/>
    <hyperlink ref="D926" r:id="rId872" display="https://bwi.rivals.com/commitments" xr:uid="{00000000-0004-0000-0000-000067030000}"/>
    <hyperlink ref="D927" r:id="rId873" display="https://virginia.rivals.com/commitments" xr:uid="{00000000-0004-0000-0000-000068030000}"/>
    <hyperlink ref="D928" r:id="rId874" display="https://pittsburgh.rivals.com/commitments" xr:uid="{00000000-0004-0000-0000-000069030000}"/>
    <hyperlink ref="D929" r:id="rId875" display="https://olemiss.rivals.com/commitments" xr:uid="{00000000-0004-0000-0000-00006A030000}"/>
    <hyperlink ref="D930" r:id="rId876" display="https://iowa.rivals.com/commitments" xr:uid="{00000000-0004-0000-0000-00006B030000}"/>
    <hyperlink ref="D931" r:id="rId877" display="https://virginiatech.rivals.com/commitments" xr:uid="{00000000-0004-0000-0000-00006C030000}"/>
    <hyperlink ref="D932" r:id="rId878" display="https://oklahomastate.rivals.com/commitments" xr:uid="{00000000-0004-0000-0000-00006D030000}"/>
    <hyperlink ref="D933" r:id="rId879" display="https://arkansas.rivals.com/commitments" xr:uid="{00000000-0004-0000-0000-00006E030000}"/>
    <hyperlink ref="D934" r:id="rId880" display="https://colorado.rivals.com/commitments" xr:uid="{00000000-0004-0000-0000-00006F030000}"/>
    <hyperlink ref="D935" r:id="rId881" display="https://missouri.rivals.com/commitments" xr:uid="{00000000-0004-0000-0000-000070030000}"/>
    <hyperlink ref="D936" r:id="rId882" display="https://wisconsin.rivals.com/commitments" xr:uid="{00000000-0004-0000-0000-000071030000}"/>
    <hyperlink ref="D937" r:id="rId883" display="https://maryland.rivals.com/commitments" xr:uid="{00000000-0004-0000-0000-000072030000}"/>
    <hyperlink ref="D938" r:id="rId884" display="https://washington.rivals.com/commitments" xr:uid="{00000000-0004-0000-0000-000073030000}"/>
    <hyperlink ref="D939" r:id="rId885" display="https://rutgers.rivals.com/commitments" xr:uid="{00000000-0004-0000-0000-000074030000}"/>
    <hyperlink ref="D940" r:id="rId886" display="https://kansasstate.rivals.com/commitments" xr:uid="{00000000-0004-0000-0000-000075030000}"/>
    <hyperlink ref="D941" r:id="rId887" display="https://mississippistate.rivals.com/commitments" xr:uid="{00000000-0004-0000-0000-000076030000}"/>
    <hyperlink ref="D942" r:id="rId888" display="https://ucla.rivals.com/commitments" xr:uid="{00000000-0004-0000-0000-000077030000}"/>
    <hyperlink ref="D943" r:id="rId889" display="https://louisville.rivals.com/commitments" xr:uid="{00000000-0004-0000-0000-000078030000}"/>
    <hyperlink ref="D944" r:id="rId890" display="https://michiganstate.rivals.com/commitments" xr:uid="{00000000-0004-0000-0000-000079030000}"/>
    <hyperlink ref="D945" r:id="rId891" display="https://tamu.rivals.com/commitments" xr:uid="{00000000-0004-0000-0000-00007A030000}"/>
    <hyperlink ref="D946" r:id="rId892" display="https://arizona.rivals.com/commitments" xr:uid="{00000000-0004-0000-0000-00007B030000}"/>
    <hyperlink ref="D947" r:id="rId893" display="https://arizonastate.rivals.com/commitments" xr:uid="{00000000-0004-0000-0000-00007C030000}"/>
    <hyperlink ref="D948" r:id="rId894" display="https://bostoncollege.rivals.com/commitments" xr:uid="{00000000-0004-0000-0000-00007D030000}"/>
    <hyperlink ref="D949" r:id="rId895" display="https://oregonstate.rivals.com/commitments" xr:uid="{00000000-0004-0000-0000-00007E030000}"/>
    <hyperlink ref="D950" r:id="rId896" display="https://syracuse.rivals.com/commitments" xr:uid="{00000000-0004-0000-0000-00007F030000}"/>
    <hyperlink ref="D951" r:id="rId897" display="https://ncstate.rivals.com/commitments" xr:uid="{00000000-0004-0000-0000-000080030000}"/>
    <hyperlink ref="D952" r:id="rId898" display="https://kansas.rivals.com/commitments" xr:uid="{00000000-0004-0000-0000-000081030000}"/>
    <hyperlink ref="D953" r:id="rId899" display="https://stanford.rivals.com/commitments" xr:uid="{00000000-0004-0000-0000-000082030000}"/>
    <hyperlink ref="D954" r:id="rId900" display="https://texastech.rivals.com/commitments" xr:uid="{00000000-0004-0000-0000-000083030000}"/>
    <hyperlink ref="D955" r:id="rId901" display="https://northwestern.rivals.com/commitments" xr:uid="{00000000-0004-0000-0000-000084030000}"/>
    <hyperlink ref="D956" r:id="rId902" display="https://kentucky.rivals.com/commitments" xr:uid="{00000000-0004-0000-0000-000085030000}"/>
    <hyperlink ref="D957" r:id="rId903" display="https://southernmiss.rivals.com/commitments" xr:uid="{00000000-0004-0000-0000-000086030000}"/>
    <hyperlink ref="D959" r:id="rId904" display="https://byu.rivals.com/commitments" xr:uid="{00000000-0004-0000-0000-000087030000}"/>
    <hyperlink ref="D960" r:id="rId905" display="https://minnesota.rivals.com/commitments" xr:uid="{00000000-0004-0000-0000-000088030000}"/>
    <hyperlink ref="D961" r:id="rId906" display="https://usf.rivals.com/commitments" xr:uid="{00000000-0004-0000-0000-000089030000}"/>
    <hyperlink ref="D962" r:id="rId907" display="https://purdue.rivals.com/commitments" xr:uid="{00000000-0004-0000-0000-00008A030000}"/>
    <hyperlink ref="D963" r:id="rId908" display="https://iowastate.rivals.com/commitments" xr:uid="{00000000-0004-0000-0000-00008B030000}"/>
    <hyperlink ref="D964" r:id="rId909" display="https://ucf.rivals.com/commitments" xr:uid="{00000000-0004-0000-0000-00008C030000}"/>
    <hyperlink ref="D965" r:id="rId910" display="https://washingtonstate.rivals.com/commitments" xr:uid="{00000000-0004-0000-0000-00008D030000}"/>
    <hyperlink ref="D966" r:id="rId911" display="https://newmexico.rivals.com/commitments" xr:uid="{00000000-0004-0000-0000-00008E030000}"/>
    <hyperlink ref="D967" r:id="rId912" display="https://sandiegostate.rivals.com/commitments" xr:uid="{00000000-0004-0000-0000-00008F030000}"/>
    <hyperlink ref="D968" r:id="rId913" display="https://baylor.rivals.com/commitments" xr:uid="{00000000-0004-0000-0000-000090030000}"/>
    <hyperlink ref="D969" r:id="rId914" display="https://connecticut.rivals.com/commitments" xr:uid="{00000000-0004-0000-0000-000091030000}"/>
    <hyperlink ref="D971" r:id="rId915" display="https://marshall.rivals.com/commitments" xr:uid="{00000000-0004-0000-0000-000092030000}"/>
    <hyperlink ref="D972" r:id="rId916" display="https://vanderbilt.rivals.com/commitments" xr:uid="{00000000-0004-0000-0000-000093030000}"/>
    <hyperlink ref="D973" r:id="rId917" display="https://boisestate.rivals.com/commitments" xr:uid="{00000000-0004-0000-0000-000094030000}"/>
    <hyperlink ref="D974" r:id="rId918" display="https://toledo.rivals.com/commitments" xr:uid="{00000000-0004-0000-0000-000095030000}"/>
    <hyperlink ref="D975" r:id="rId919" display="https://eastcarolina.rivals.com/commitments" xr:uid="{00000000-0004-0000-0000-000096030000}"/>
    <hyperlink ref="D976" r:id="rId920" display="https://utah.rivals.com/commitments" xr:uid="{00000000-0004-0000-0000-000097030000}"/>
    <hyperlink ref="D977" r:id="rId921" display="https://troy.rivals.com/commitments" xr:uid="{00000000-0004-0000-0000-000098030000}"/>
    <hyperlink ref="D979" r:id="rId922" display="https://coloradostate.rivals.com/commitments" xr:uid="{00000000-0004-0000-0000-000099030000}"/>
    <hyperlink ref="D980" r:id="rId923" display="https://fresnostate.rivals.com/commitments" xr:uid="{00000000-0004-0000-0000-00009A030000}"/>
    <hyperlink ref="D983" r:id="rId924" display="https://kentstate.rivals.com/commitments" xr:uid="{00000000-0004-0000-0000-00009B030000}"/>
    <hyperlink ref="D985" r:id="rId925" display="https://arkansasstate.rivals.com/commitments" xr:uid="{00000000-0004-0000-0000-00009C030000}"/>
    <hyperlink ref="D986" r:id="rId926" display="https://duke.rivals.com/commitments" xr:uid="{00000000-0004-0000-0000-00009D030000}"/>
    <hyperlink ref="D988" r:id="rId927" display="https://tcu.rivals.com/commitments" xr:uid="{00000000-0004-0000-0000-00009E030000}"/>
    <hyperlink ref="D989" r:id="rId928" display="https://fiu.rivals.com/commitments" xr:uid="{00000000-0004-0000-0000-00009F030000}"/>
    <hyperlink ref="D990" r:id="rId929" display="https://newmexicostate.rivals.com/commitments" xr:uid="{00000000-0004-0000-0000-0000A0030000}"/>
    <hyperlink ref="D991" r:id="rId930" display="https://westernmichigan.rivals.com/commitments" xr:uid="{00000000-0004-0000-0000-0000A1030000}"/>
    <hyperlink ref="D992" r:id="rId931" display="https://nevada.rivals.com/commitments" xr:uid="{00000000-0004-0000-0000-0000A2030000}"/>
    <hyperlink ref="D995" r:id="rId932" display="https://unlv.rivals.com/commitments" xr:uid="{00000000-0004-0000-0000-0000A3030000}"/>
    <hyperlink ref="D997" r:id="rId933" display="https://centralmichigan.rivals.com/commitments" xr:uid="{00000000-0004-0000-0000-0000A4030000}"/>
    <hyperlink ref="D998" r:id="rId934" display="https://army.rivals.com/commitments" xr:uid="{00000000-0004-0000-0000-0000A5030000}"/>
    <hyperlink ref="D999" r:id="rId935" display="https://cincinnati.rivals.com/commitments" xr:uid="{00000000-0004-0000-0000-0000A6030000}"/>
    <hyperlink ref="D1000" r:id="rId936" display="https://houston.rivals.com/commitments" xr:uid="{00000000-0004-0000-0000-0000A7030000}"/>
    <hyperlink ref="D1001" r:id="rId937" display="https://latech.rivals.com/commitments" xr:uid="{00000000-0004-0000-0000-0000A8030000}"/>
    <hyperlink ref="D1002" r:id="rId938" display="https://usc.rivals.com/commitments" xr:uid="{00000000-0004-0000-0000-0000A9030000}"/>
    <hyperlink ref="D1003" r:id="rId939" display="https://florida.rivals.com/commitments" xr:uid="{00000000-0004-0000-0000-0000AA030000}"/>
    <hyperlink ref="D1004" r:id="rId940" display="https://floridastate.rivals.com/commitments" xr:uid="{00000000-0004-0000-0000-0000AB030000}"/>
    <hyperlink ref="D1005" r:id="rId941" display="https://uga.rivals.com/commitments" xr:uid="{00000000-0004-0000-0000-0000AC030000}"/>
    <hyperlink ref="D1006" r:id="rId942" display="https://smu.rivals.com/commitments" xr:uid="{00000000-0004-0000-0000-0000AD030000}"/>
    <hyperlink ref="D1007" r:id="rId943" display="https://texas.rivals.com/commitments" xr:uid="{00000000-0004-0000-0000-0000AE030000}"/>
    <hyperlink ref="D1008" r:id="rId944" display="https://bwi.rivals.com/commitments" xr:uid="{00000000-0004-0000-0000-0000AF030000}"/>
    <hyperlink ref="D1009" r:id="rId945" display="https://lsu.rivals.com/commitments" xr:uid="{00000000-0004-0000-0000-0000B0030000}"/>
    <hyperlink ref="D1010" r:id="rId946" display="https://ulm.rivals.com/commitments" xr:uid="{00000000-0004-0000-0000-0000B1030000}"/>
    <hyperlink ref="D1011" r:id="rId947" display="https://notredame.rivals.com/commitments" xr:uid="{00000000-0004-0000-0000-0000B2030000}"/>
    <hyperlink ref="D1012" r:id="rId948" display="https://oklahoma.rivals.com/commitments" xr:uid="{00000000-0004-0000-0000-0000B3030000}"/>
    <hyperlink ref="D1013" r:id="rId949" display="https://auburn.rivals.com/commitments" xr:uid="{00000000-0004-0000-0000-0000B4030000}"/>
    <hyperlink ref="D1014" r:id="rId950" display="https://alabama.rivals.com/commitments" xr:uid="{00000000-0004-0000-0000-0000B5030000}"/>
    <hyperlink ref="D1015" r:id="rId951" display="https://ohiostate.rivals.com/commitments" xr:uid="{00000000-0004-0000-0000-0000B6030000}"/>
    <hyperlink ref="D1016" r:id="rId952" display="https://michigan.rivals.com/commitments" xr:uid="{00000000-0004-0000-0000-0000B7030000}"/>
    <hyperlink ref="D1017" r:id="rId953" display="https://miami.rivals.com/commitments" xr:uid="{00000000-0004-0000-0000-0000B8030000}"/>
    <hyperlink ref="D1018" r:id="rId954" display="https://olemiss.rivals.com/commitments" xr:uid="{00000000-0004-0000-0000-0000B9030000}"/>
    <hyperlink ref="D1019" r:id="rId955" display="https://clemson.rivals.com/commitments" xr:uid="{00000000-0004-0000-0000-0000BA030000}"/>
    <hyperlink ref="D1020" r:id="rId956" display="https://ucla.rivals.com/commitments" xr:uid="{00000000-0004-0000-0000-0000BB030000}"/>
    <hyperlink ref="D1021" r:id="rId957" display="https://arizona.rivals.com/commitments" xr:uid="{00000000-0004-0000-0000-0000BC030000}"/>
    <hyperlink ref="D1022" r:id="rId958" display="https://westernmichigan.rivals.com/commitments" xr:uid="{00000000-0004-0000-0000-0000BD030000}"/>
    <hyperlink ref="D1023" r:id="rId959" display="https://cal.rivals.com/commitments" xr:uid="{00000000-0004-0000-0000-0000BE030000}"/>
    <hyperlink ref="D1024" r:id="rId960" display="https://nebraska.rivals.com/commitments" xr:uid="{00000000-0004-0000-0000-0000BF030000}"/>
    <hyperlink ref="D1025" r:id="rId961" display="https://pittsburgh.rivals.com/commitments" xr:uid="{00000000-0004-0000-0000-0000C0030000}"/>
    <hyperlink ref="D1026" r:id="rId962" display="https://oklahomastate.rivals.com/commitments" xr:uid="{00000000-0004-0000-0000-0000C1030000}"/>
    <hyperlink ref="D1027" r:id="rId963" display="https://tennessee.rivals.com/commitments" xr:uid="{00000000-0004-0000-0000-0000C2030000}"/>
    <hyperlink ref="D1028" r:id="rId964" display="https://southcarolina.rivals.com/commitments" xr:uid="{00000000-0004-0000-0000-0000C3030000}"/>
    <hyperlink ref="D1029" r:id="rId965" display="https://texastech.rivals.com/commitments" xr:uid="{00000000-0004-0000-0000-0000C4030000}"/>
    <hyperlink ref="D1030" r:id="rId966" display="https://tamu.rivals.com/commitments" xr:uid="{00000000-0004-0000-0000-0000C5030000}"/>
    <hyperlink ref="D1031" r:id="rId967" display="https://arkansas.rivals.com/commitments" xr:uid="{00000000-0004-0000-0000-0000C6030000}"/>
    <hyperlink ref="D1032" r:id="rId968" display="https://arizonastate.rivals.com/commitments" xr:uid="{00000000-0004-0000-0000-0000C7030000}"/>
    <hyperlink ref="D1033" r:id="rId969" display="https://maryland.rivals.com/commitments" xr:uid="{00000000-0004-0000-0000-0000C8030000}"/>
    <hyperlink ref="D1034" r:id="rId970" display="https://illinois.rivals.com/commitments" xr:uid="{00000000-0004-0000-0000-0000C9030000}"/>
    <hyperlink ref="D1035" r:id="rId971" display="https://northcarolina.rivals.com/commitments" xr:uid="{00000000-0004-0000-0000-0000CA030000}"/>
    <hyperlink ref="D1036" r:id="rId972" display="https://virginiatech.rivals.com/commitments" xr:uid="{00000000-0004-0000-0000-0000CB030000}"/>
    <hyperlink ref="D1037" r:id="rId973" display="https://michiganstate.rivals.com/commitments" xr:uid="{00000000-0004-0000-0000-0000CC030000}"/>
    <hyperlink ref="D1038" r:id="rId974" display="https://louisville.rivals.com/commitments" xr:uid="{00000000-0004-0000-0000-0000CD030000}"/>
    <hyperlink ref="D1039" r:id="rId975" display="https://washington.rivals.com/commitments" xr:uid="{00000000-0004-0000-0000-0000CE030000}"/>
    <hyperlink ref="D1040" r:id="rId976" display="https://kentucky.rivals.com/commitments" xr:uid="{00000000-0004-0000-0000-0000CF030000}"/>
    <hyperlink ref="D1041" r:id="rId977" display="https://bostoncollege.rivals.com/commitments" xr:uid="{00000000-0004-0000-0000-0000D0030000}"/>
    <hyperlink ref="D1042" r:id="rId978" display="https://kansas.rivals.com/commitments" xr:uid="{00000000-0004-0000-0000-0000D1030000}"/>
    <hyperlink ref="D1043" r:id="rId979" display="https://iowa.rivals.com/commitments" xr:uid="{00000000-0004-0000-0000-0000D2030000}"/>
    <hyperlink ref="D1044" r:id="rId980" display="https://wisconsin.rivals.com/commitments" xr:uid="{00000000-0004-0000-0000-0000D3030000}"/>
    <hyperlink ref="D1045" r:id="rId981" display="https://oregonstate.rivals.com/commitments" xr:uid="{00000000-0004-0000-0000-0000D4030000}"/>
    <hyperlink ref="D1046" r:id="rId982" display="https://rutgers.rivals.com/commitments" xr:uid="{00000000-0004-0000-0000-0000D5030000}"/>
    <hyperlink ref="D1047" r:id="rId983" display="https://kansasstate.rivals.com/commitments" xr:uid="{00000000-0004-0000-0000-0000D6030000}"/>
    <hyperlink ref="D1048" r:id="rId984" display="https://virginia.rivals.com/commitments" xr:uid="{00000000-0004-0000-0000-0000D7030000}"/>
    <hyperlink ref="D1049" r:id="rId985" display="https://washingtonstate.rivals.com/commitments" xr:uid="{00000000-0004-0000-0000-0000D8030000}"/>
    <hyperlink ref="D1050" r:id="rId986" display="https://mississippistate.rivals.com/commitments" xr:uid="{00000000-0004-0000-0000-0000D9030000}"/>
    <hyperlink ref="D1051" r:id="rId987" display="https://missouri.rivals.com/commitments" xr:uid="{00000000-0004-0000-0000-0000DA030000}"/>
    <hyperlink ref="D1052" r:id="rId988" display="https://colorado.rivals.com/commitments" xr:uid="{00000000-0004-0000-0000-0000DB030000}"/>
    <hyperlink ref="D1053" r:id="rId989" display="https://oregon.rivals.com/commitments" xr:uid="{00000000-0004-0000-0000-0000DC030000}"/>
    <hyperlink ref="D1054" r:id="rId990" display="https://purdue.rivals.com/commitments" xr:uid="{00000000-0004-0000-0000-0000DD030000}"/>
    <hyperlink ref="D1055" r:id="rId991" display="https://ncstate.rivals.com/commitments" xr:uid="{00000000-0004-0000-0000-0000DE030000}"/>
    <hyperlink ref="D1056" r:id="rId992" display="https://syracuse.rivals.com/commitments" xr:uid="{00000000-0004-0000-0000-0000DF030000}"/>
    <hyperlink ref="D1057" r:id="rId993" display="https://westvirginia.rivals.com/commitments" xr:uid="{00000000-0004-0000-0000-0000E0030000}"/>
    <hyperlink ref="D1058" r:id="rId994" display="https://stanford.rivals.com/commitments" xr:uid="{00000000-0004-0000-0000-0000E1030000}"/>
    <hyperlink ref="D1059" r:id="rId995" display="https://utah.rivals.com/commitments" xr:uid="{00000000-0004-0000-0000-0000E2030000}"/>
    <hyperlink ref="D1060" r:id="rId996" display="https://duke.rivals.com/commitments" xr:uid="{00000000-0004-0000-0000-0000E3030000}"/>
    <hyperlink ref="D1061" r:id="rId997" display="https://georgiatech.rivals.com/commitments" xr:uid="{00000000-0004-0000-0000-0000E4030000}"/>
    <hyperlink ref="D1062" r:id="rId998" display="https://southernmiss.rivals.com/commitments" xr:uid="{00000000-0004-0000-0000-0000E5030000}"/>
    <hyperlink ref="D1063" r:id="rId999" display="https://usf.rivals.com/commitments" xr:uid="{00000000-0004-0000-0000-0000E6030000}"/>
    <hyperlink ref="D1064" r:id="rId1000" display="https://tcu.rivals.com/commitments" xr:uid="{00000000-0004-0000-0000-0000E7030000}"/>
    <hyperlink ref="D1065" r:id="rId1001" display="https://minnesota.rivals.com/commitments" xr:uid="{00000000-0004-0000-0000-0000E8030000}"/>
    <hyperlink ref="D1066" r:id="rId1002" display="https://vanderbilt.rivals.com/commitments" xr:uid="{00000000-0004-0000-0000-0000E9030000}"/>
    <hyperlink ref="D1067" r:id="rId1003" display="https://iowastate.rivals.com/commitments" xr:uid="{00000000-0004-0000-0000-0000EA030000}"/>
    <hyperlink ref="D1069" r:id="rId1004" display="https://uab.rivals.com/commitments" xr:uid="{00000000-0004-0000-0000-0000EB030000}"/>
    <hyperlink ref="D1071" r:id="rId1005" display="https://marshall.rivals.com/commitments" xr:uid="{00000000-0004-0000-0000-0000EC030000}"/>
    <hyperlink ref="D1073" r:id="rId1006" display="https://byu.rivals.com/commitments" xr:uid="{00000000-0004-0000-0000-0000ED030000}"/>
    <hyperlink ref="D1074" r:id="rId1007" display="https://baylor.rivals.com/commitments" xr:uid="{00000000-0004-0000-0000-0000EE030000}"/>
    <hyperlink ref="D1075" r:id="rId1008" display="https://cincinnati.rivals.com/commitments" xr:uid="{00000000-0004-0000-0000-0000EF030000}"/>
    <hyperlink ref="D1076" r:id="rId1009" display="https://eastcarolina.rivals.com/commitments" xr:uid="{00000000-0004-0000-0000-0000F0030000}"/>
    <hyperlink ref="D1077" r:id="rId1010" display="https://boisestate.rivals.com/commitments" xr:uid="{00000000-0004-0000-0000-0000F1030000}"/>
    <hyperlink ref="D1079" r:id="rId1011" display="https://ucf.rivals.com/commitments" xr:uid="{00000000-0004-0000-0000-0000F2030000}"/>
    <hyperlink ref="D1080" r:id="rId1012" display="https://memphis.rivals.com/commitments" xr:uid="{00000000-0004-0000-0000-0000F3030000}"/>
    <hyperlink ref="D1081" r:id="rId1013" display="https://unlv.rivals.com/commitments" xr:uid="{00000000-0004-0000-0000-0000F4030000}"/>
    <hyperlink ref="D1082" r:id="rId1014" display="https://wakeforest.rivals.com/commitments" xr:uid="{00000000-0004-0000-0000-0000F5030000}"/>
    <hyperlink ref="D1083" r:id="rId1015" display="https://troy.rivals.com/commitments" xr:uid="{00000000-0004-0000-0000-0000F6030000}"/>
    <hyperlink ref="D1084" r:id="rId1016" display="https://arkansasstate.rivals.com/commitments" xr:uid="{00000000-0004-0000-0000-0000F7030000}"/>
    <hyperlink ref="D1086" r:id="rId1017" display="https://latech.rivals.com/commitments" xr:uid="{00000000-0004-0000-0000-0000F8030000}"/>
    <hyperlink ref="D1087" r:id="rId1018" display="https://temple.rivals.com/commitments" xr:uid="{00000000-0004-0000-0000-0000F9030000}"/>
    <hyperlink ref="D1089" r:id="rId1019" display="https://northwestern.rivals.com/commitments" xr:uid="{00000000-0004-0000-0000-0000FA030000}"/>
    <hyperlink ref="D1090" r:id="rId1020" display="https://rice.rivals.com/commitments" xr:uid="{00000000-0004-0000-0000-0000FB030000}"/>
    <hyperlink ref="D1091" r:id="rId1021" display="https://fresnostate.rivals.com/commitments" xr:uid="{00000000-0004-0000-0000-0000FC030000}"/>
    <hyperlink ref="D1092" r:id="rId1022" display="https://indiana.rivals.com/commitments" xr:uid="{00000000-0004-0000-0000-0000FD030000}"/>
    <hyperlink ref="D1093" r:id="rId1023" display="https://connecticut.rivals.com/commitments" xr:uid="{00000000-0004-0000-0000-0000FE030000}"/>
    <hyperlink ref="D1094" r:id="rId1024" display="https://sandiegostate.rivals.com/commitments" xr:uid="{00000000-0004-0000-0000-0000FF030000}"/>
    <hyperlink ref="D1095" r:id="rId1025" display="https://coloradostate.rivals.com/commitments" xr:uid="{00000000-0004-0000-0000-000000040000}"/>
    <hyperlink ref="D1096" r:id="rId1026" display="https://nevada.rivals.com/commitments" xr:uid="{00000000-0004-0000-0000-000001040000}"/>
    <hyperlink ref="D1097" r:id="rId1027" display="https://toledo.rivals.com/commitments" xr:uid="{00000000-0004-0000-0000-000002040000}"/>
    <hyperlink ref="D1098" r:id="rId1028" display="https://utep.rivals.com/commitments" xr:uid="{00000000-0004-0000-0000-000003040000}"/>
    <hyperlink ref="D1101" r:id="rId1029" display="https://houston.rivals.com/commitments" xr:uid="{00000000-0004-0000-0000-000004040000}"/>
    <hyperlink ref="D1102" r:id="rId1030" display="https://usc.rivals.com/commitments" xr:uid="{00000000-0004-0000-0000-000005040000}"/>
    <hyperlink ref="D1103" r:id="rId1031" display="https://floridastate.rivals.com/commitments" xr:uid="{00000000-0004-0000-0000-000006040000}"/>
    <hyperlink ref="D1104" r:id="rId1032" display="https://oklahoma.rivals.com/commitments" xr:uid="{00000000-0004-0000-0000-000007040000}"/>
    <hyperlink ref="D1105" r:id="rId1033" display="https://tennessee.rivals.com/commitments" xr:uid="{00000000-0004-0000-0000-000008040000}"/>
    <hyperlink ref="D1106" r:id="rId1034" display="https://nebraska.rivals.com/commitments" xr:uid="{00000000-0004-0000-0000-000009040000}"/>
    <hyperlink ref="D1107" r:id="rId1035" display="https://michigan.rivals.com/commitments" xr:uid="{00000000-0004-0000-0000-00000A040000}"/>
    <hyperlink ref="D1108" r:id="rId1036" display="https://miami.rivals.com/commitments" xr:uid="{00000000-0004-0000-0000-00000B040000}"/>
    <hyperlink ref="D1109" r:id="rId1037" display="https://tamu.rivals.com/commitments" xr:uid="{00000000-0004-0000-0000-00000C040000}"/>
    <hyperlink ref="D1110" r:id="rId1038" display="https://cal.rivals.com/commitments" xr:uid="{00000000-0004-0000-0000-00000D040000}"/>
    <hyperlink ref="D1111" r:id="rId1039" display="https://uga.rivals.com/commitments" xr:uid="{00000000-0004-0000-0000-00000E040000}"/>
    <hyperlink ref="D1112" r:id="rId1040" display="https://iowa.rivals.com/commitments" xr:uid="{00000000-0004-0000-0000-00000F040000}"/>
    <hyperlink ref="D1113" r:id="rId1041" display="https://ohiostate.rivals.com/commitments" xr:uid="{00000000-0004-0000-0000-000010040000}"/>
    <hyperlink ref="D1114" r:id="rId1042" display="https://auburn.rivals.com/commitments" xr:uid="{00000000-0004-0000-0000-000011040000}"/>
    <hyperlink ref="D1115" r:id="rId1043" display="https://virginiatech.rivals.com/commitments" xr:uid="{00000000-0004-0000-0000-000012040000}"/>
    <hyperlink ref="D1116" r:id="rId1044" display="https://florida.rivals.com/commitments" xr:uid="{00000000-0004-0000-0000-000013040000}"/>
    <hyperlink ref="D1117" r:id="rId1045" display="https://maryland.rivals.com/commitments" xr:uid="{00000000-0004-0000-0000-000014040000}"/>
    <hyperlink ref="D1118" r:id="rId1046" display="https://clemson.rivals.com/commitments" xr:uid="{00000000-0004-0000-0000-000015040000}"/>
    <hyperlink ref="D1119" r:id="rId1047" display="https://alabama.rivals.com/commitments" xr:uid="{00000000-0004-0000-0000-000016040000}"/>
    <hyperlink ref="D1120" r:id="rId1048" display="https://virginia.rivals.com/commitments" xr:uid="{00000000-0004-0000-0000-000017040000}"/>
    <hyperlink ref="D1121" r:id="rId1049" display="https://texas.rivals.com/commitments" xr:uid="{00000000-0004-0000-0000-000018040000}"/>
    <hyperlink ref="D1122" r:id="rId1050" display="https://arizona.rivals.com/commitments" xr:uid="{00000000-0004-0000-0000-000019040000}"/>
    <hyperlink ref="D1123" r:id="rId1051" display="https://lsu.rivals.com/commitments" xr:uid="{00000000-0004-0000-0000-00001A040000}"/>
    <hyperlink ref="D1124" r:id="rId1052" display="https://southcarolina.rivals.com/commitments" xr:uid="{00000000-0004-0000-0000-00001B040000}"/>
    <hyperlink ref="D1125" r:id="rId1053" display="https://arkansas.rivals.com/commitments" xr:uid="{00000000-0004-0000-0000-00001C040000}"/>
    <hyperlink ref="D1126" r:id="rId1054" display="https://bwi.rivals.com/commitments" xr:uid="{00000000-0004-0000-0000-00001D040000}"/>
    <hyperlink ref="D1127" r:id="rId1055" display="https://ucla.rivals.com/commitments" xr:uid="{00000000-0004-0000-0000-00001E040000}"/>
    <hyperlink ref="D1128" r:id="rId1056" display="https://ncstate.rivals.com/commitments" xr:uid="{00000000-0004-0000-0000-00001F040000}"/>
    <hyperlink ref="D1129" r:id="rId1057" display="https://oregon.rivals.com/commitments" xr:uid="{00000000-0004-0000-0000-000020040000}"/>
    <hyperlink ref="D1130" r:id="rId1058" display="https://purdue.rivals.com/commitments" xr:uid="{00000000-0004-0000-0000-000021040000}"/>
    <hyperlink ref="D1131" r:id="rId1059" display="https://olemiss.rivals.com/commitments" xr:uid="{00000000-0004-0000-0000-000022040000}"/>
    <hyperlink ref="D1132" r:id="rId1060" display="https://westvirginia.rivals.com/commitments" xr:uid="{00000000-0004-0000-0000-000023040000}"/>
    <hyperlink ref="D1133" r:id="rId1061" display="https://arizonastate.rivals.com/commitments" xr:uid="{00000000-0004-0000-0000-000024040000}"/>
    <hyperlink ref="D1134" r:id="rId1062" display="https://mississippistate.rivals.com/commitments" xr:uid="{00000000-0004-0000-0000-000025040000}"/>
    <hyperlink ref="D1135" r:id="rId1063" display="https://wisconsin.rivals.com/commitments" xr:uid="{00000000-0004-0000-0000-000026040000}"/>
    <hyperlink ref="D1136" r:id="rId1064" display="https://michiganstate.rivals.com/commitments" xr:uid="{00000000-0004-0000-0000-000027040000}"/>
    <hyperlink ref="D1137" r:id="rId1065" display="https://kansasstate.rivals.com/commitments" xr:uid="{00000000-0004-0000-0000-000028040000}"/>
    <hyperlink ref="D1138" r:id="rId1066" display="https://texastech.rivals.com/commitments" xr:uid="{00000000-0004-0000-0000-000029040000}"/>
    <hyperlink ref="D1139" r:id="rId1067" display="https://pittsburgh.rivals.com/commitments" xr:uid="{00000000-0004-0000-0000-00002A040000}"/>
    <hyperlink ref="D1140" r:id="rId1068" display="https://missouri.rivals.com/commitments" xr:uid="{00000000-0004-0000-0000-00002B040000}"/>
    <hyperlink ref="D1141" r:id="rId1069" display="https://ulm.rivals.com/commitments" xr:uid="{00000000-0004-0000-0000-00002C040000}"/>
    <hyperlink ref="D1142" r:id="rId1070" display="https://notredame.rivals.com/commitments" xr:uid="{00000000-0004-0000-0000-00002D040000}"/>
    <hyperlink ref="D1143" r:id="rId1071" display="https://stanford.rivals.com/commitments" xr:uid="{00000000-0004-0000-0000-00002E040000}"/>
    <hyperlink ref="D1144" r:id="rId1072" display="https://oklahomastate.rivals.com/commitments" xr:uid="{00000000-0004-0000-0000-00002F040000}"/>
    <hyperlink ref="D1145" r:id="rId1073" display="https://colorado.rivals.com/commitments" xr:uid="{00000000-0004-0000-0000-000030040000}"/>
    <hyperlink ref="D1146" r:id="rId1074" display="https://northcarolina.rivals.com/commitments" xr:uid="{00000000-0004-0000-0000-000031040000}"/>
    <hyperlink ref="D1147" r:id="rId1075" display="https://eastcarolina.rivals.com/commitments" xr:uid="{00000000-0004-0000-0000-000032040000}"/>
    <hyperlink ref="D1148" r:id="rId1076" display="https://louisville.rivals.com/commitments" xr:uid="{00000000-0004-0000-0000-000033040000}"/>
    <hyperlink ref="D1149" r:id="rId1077" display="https://duke.rivals.com/commitments" xr:uid="{00000000-0004-0000-0000-000034040000}"/>
    <hyperlink ref="D1150" r:id="rId1078" display="https://oregonstate.rivals.com/commitments" xr:uid="{00000000-0004-0000-0000-000035040000}"/>
    <hyperlink ref="D1151" r:id="rId1079" display="https://kansas.rivals.com/commitments" xr:uid="{00000000-0004-0000-0000-000036040000}"/>
    <hyperlink ref="D1152" r:id="rId1080" display="https://bostoncollege.rivals.com/commitments" xr:uid="{00000000-0004-0000-0000-000037040000}"/>
    <hyperlink ref="D1153" r:id="rId1081" display="https://usf.rivals.com/commitments" xr:uid="{00000000-0004-0000-0000-000038040000}"/>
    <hyperlink ref="D1154" r:id="rId1082" display="https://illinois.rivals.com/commitments" xr:uid="{00000000-0004-0000-0000-000039040000}"/>
    <hyperlink ref="D1155" r:id="rId1083" display="https://northwestern.rivals.com/commitments" xr:uid="{00000000-0004-0000-0000-00003A040000}"/>
    <hyperlink ref="D1156" r:id="rId1084" display="https://washingtonstate.rivals.com/commitments" xr:uid="{00000000-0004-0000-0000-00003B040000}"/>
    <hyperlink ref="D1157" r:id="rId1085" display="https://tcu.rivals.com/commitments" xr:uid="{00000000-0004-0000-0000-00003C040000}"/>
    <hyperlink ref="D1158" r:id="rId1086" display="https://minnesota.rivals.com/commitments" xr:uid="{00000000-0004-0000-0000-00003D040000}"/>
    <hyperlink ref="D1159" r:id="rId1087" display="https://syracuse.rivals.com/commitments" xr:uid="{00000000-0004-0000-0000-00003E040000}"/>
    <hyperlink ref="D1160" r:id="rId1088" display="https://sandiegostate.rivals.com/commitments" xr:uid="{00000000-0004-0000-0000-00003F040000}"/>
    <hyperlink ref="D1161" r:id="rId1089" display="https://iowastate.rivals.com/commitments" xr:uid="{00000000-0004-0000-0000-000040040000}"/>
    <hyperlink ref="D1162" r:id="rId1090" display="https://baylor.rivals.com/commitments" xr:uid="{00000000-0004-0000-0000-000041040000}"/>
    <hyperlink ref="D1163" r:id="rId1091" display="https://utah.rivals.com/commitments" xr:uid="{00000000-0004-0000-0000-000042040000}"/>
    <hyperlink ref="D1164" r:id="rId1092" display="https://tulane.rivals.com/commitments" xr:uid="{00000000-0004-0000-0000-000043040000}"/>
    <hyperlink ref="D1165" r:id="rId1093" display="https://tulsa.rivals.com/commitments" xr:uid="{00000000-0004-0000-0000-000044040000}"/>
    <hyperlink ref="D1166" r:id="rId1094" display="https://georgiatech.rivals.com/commitments" xr:uid="{00000000-0004-0000-0000-000045040000}"/>
    <hyperlink ref="D1168" r:id="rId1095" display="https://byu.rivals.com/commitments" xr:uid="{00000000-0004-0000-0000-000046040000}"/>
    <hyperlink ref="D1169" r:id="rId1096" display="https://boisestate.rivals.com/commitments" xr:uid="{00000000-0004-0000-0000-000047040000}"/>
    <hyperlink ref="D1170" r:id="rId1097" display="https://wakeforest.rivals.com/commitments" xr:uid="{00000000-0004-0000-0000-000048040000}"/>
    <hyperlink ref="D1171" r:id="rId1098" display="https://washington.rivals.com/commitments" xr:uid="{00000000-0004-0000-0000-000049040000}"/>
    <hyperlink ref="D1172" r:id="rId1099" display="https://kentucky.rivals.com/commitments" xr:uid="{00000000-0004-0000-0000-00004A040000}"/>
    <hyperlink ref="D1173" r:id="rId1100" display="https://rutgers.rivals.com/commitments" xr:uid="{00000000-0004-0000-0000-00004B040000}"/>
    <hyperlink ref="D1174" r:id="rId1101" display="https://uab.rivals.com/commitments" xr:uid="{00000000-0004-0000-0000-00004C040000}"/>
    <hyperlink ref="D1175" r:id="rId1102" display="https://troy.rivals.com/commitments" xr:uid="{00000000-0004-0000-0000-00004D040000}"/>
    <hyperlink ref="D1176" r:id="rId1103" display="https://ucf.rivals.com/commitments" xr:uid="{00000000-0004-0000-0000-00004E040000}"/>
    <hyperlink ref="D1177" r:id="rId1104" display="https://indiana.rivals.com/commitments" xr:uid="{00000000-0004-0000-0000-00004F040000}"/>
    <hyperlink ref="D1179" r:id="rId1105" display="https://newmexico.rivals.com/commitments" xr:uid="{00000000-0004-0000-0000-000050040000}"/>
    <hyperlink ref="D1181" r:id="rId1106" display="https://coloradostate.rivals.com/commitments" xr:uid="{00000000-0004-0000-0000-000051040000}"/>
    <hyperlink ref="D1182" r:id="rId1107" display="https://fresnostate.rivals.com/commitments" xr:uid="{00000000-0004-0000-0000-000052040000}"/>
    <hyperlink ref="D1183" r:id="rId1108" display="https://middletennessee.rivals.com/commitments" xr:uid="{00000000-0004-0000-0000-000053040000}"/>
    <hyperlink ref="D1184" r:id="rId1109" display="https://wyoming.rivals.com/commitments" xr:uid="{00000000-0004-0000-0000-000054040000}"/>
    <hyperlink ref="D1186" r:id="rId1110" display="https://marshall.rivals.com/commitments" xr:uid="{00000000-0004-0000-0000-000055040000}"/>
    <hyperlink ref="D1187" r:id="rId1111" display="https://connecticut.rivals.com/commitments" xr:uid="{00000000-0004-0000-0000-000056040000}"/>
    <hyperlink ref="D1188" r:id="rId1112" display="https://southernmiss.rivals.com/commitments" xr:uid="{00000000-0004-0000-0000-000057040000}"/>
    <hyperlink ref="D1189" r:id="rId1113" display="https://smu.rivals.com/commitments" xr:uid="{00000000-0004-0000-0000-000058040000}"/>
    <hyperlink ref="D1190" r:id="rId1114" display="https://unlv.rivals.com/commitments" xr:uid="{00000000-0004-0000-0000-000059040000}"/>
    <hyperlink ref="D1192" r:id="rId1115" display="https://newmexicostate.rivals.com/commitments" xr:uid="{00000000-0004-0000-0000-00005A040000}"/>
    <hyperlink ref="D1196" r:id="rId1116" display="https://utep.rivals.com/commitments" xr:uid="{00000000-0004-0000-0000-00005B040000}"/>
    <hyperlink ref="D1197" r:id="rId1117" display="https://arkansasstate.rivals.com/commitments" xr:uid="{00000000-0004-0000-0000-00005C040000}"/>
    <hyperlink ref="D1199" r:id="rId1118" display="https://houston.rivals.com/commitments" xr:uid="{00000000-0004-0000-0000-00005D040000}"/>
    <hyperlink ref="D1200" r:id="rId1119" display="https://kentstate.rivals.com/commitments" xr:uid="{00000000-0004-0000-0000-00005E040000}"/>
    <hyperlink ref="D1201" r:id="rId1120" display="https://memphis.rivals.com/commitments" xr:uid="{00000000-0004-0000-0000-00005F040000}"/>
    <hyperlink ref="D1202" r:id="rId1121" display="https://usc.rivals.com/commitments" xr:uid="{00000000-0004-0000-0000-000060040000}"/>
    <hyperlink ref="D1203" r:id="rId1122" display="https://lsu.rivals.com/commitments" xr:uid="{00000000-0004-0000-0000-000061040000}"/>
    <hyperlink ref="D1204" r:id="rId1123" display="https://floridastate.rivals.com/commitments" xr:uid="{00000000-0004-0000-0000-000062040000}"/>
    <hyperlink ref="D1205" r:id="rId1124" display="https://duke.rivals.com/commitments" xr:uid="{00000000-0004-0000-0000-000063040000}"/>
    <hyperlink ref="D1206" r:id="rId1125" display="https://miami.rivals.com/commitments" xr:uid="{00000000-0004-0000-0000-000064040000}"/>
    <hyperlink ref="D1207" r:id="rId1126" display="https://michigan.rivals.com/commitments" xr:uid="{00000000-0004-0000-0000-000065040000}"/>
    <hyperlink ref="D1208" r:id="rId1127" display="https://florida.rivals.com/commitments" xr:uid="{00000000-0004-0000-0000-000066040000}"/>
    <hyperlink ref="D1209" r:id="rId1128" display="https://michiganstate.rivals.com/commitments" xr:uid="{00000000-0004-0000-0000-000067040000}"/>
    <hyperlink ref="D1210" r:id="rId1129" display="https://ohiostate.rivals.com/commitments" xr:uid="{00000000-0004-0000-0000-000068040000}"/>
    <hyperlink ref="D1211" r:id="rId1130" display="https://oregon.rivals.com/commitments" xr:uid="{00000000-0004-0000-0000-000069040000}"/>
    <hyperlink ref="D1212" r:id="rId1131" display="https://northwestern.rivals.com/commitments" xr:uid="{00000000-0004-0000-0000-00006A040000}"/>
    <hyperlink ref="D1213" r:id="rId1132" display="https://tamu.rivals.com/commitments" xr:uid="{00000000-0004-0000-0000-00006B040000}"/>
    <hyperlink ref="D1214" r:id="rId1133" display="https://tennessee.rivals.com/commitments" xr:uid="{00000000-0004-0000-0000-00006C040000}"/>
    <hyperlink ref="D1215" r:id="rId1134" display="https://uga.rivals.com/commitments" xr:uid="{00000000-0004-0000-0000-00006D040000}"/>
    <hyperlink ref="D1216" r:id="rId1135" display="https://oklahoma.rivals.com/commitments" xr:uid="{00000000-0004-0000-0000-00006E040000}"/>
    <hyperlink ref="D1217" r:id="rId1136" display="https://smu.rivals.com/commitments" xr:uid="{00000000-0004-0000-0000-00006F040000}"/>
    <hyperlink ref="D1218" r:id="rId1137" display="https://texas.rivals.com/commitments" xr:uid="{00000000-0004-0000-0000-000070040000}"/>
    <hyperlink ref="D1219" r:id="rId1138" display="https://bwi.rivals.com/commitments" xr:uid="{00000000-0004-0000-0000-000071040000}"/>
    <hyperlink ref="D1220" r:id="rId1139" display="https://oregonstate.rivals.com/commitments" xr:uid="{00000000-0004-0000-0000-000072040000}"/>
    <hyperlink ref="D1221" r:id="rId1140" display="https://maryland.rivals.com/commitments" xr:uid="{00000000-0004-0000-0000-000073040000}"/>
    <hyperlink ref="D1222" r:id="rId1141" display="https://auburn.rivals.com/commitments" xr:uid="{00000000-0004-0000-0000-000074040000}"/>
    <hyperlink ref="D1223" r:id="rId1142" display="https://southcarolina.rivals.com/commitments" xr:uid="{00000000-0004-0000-0000-000075040000}"/>
    <hyperlink ref="D1224" r:id="rId1143" display="https://alabama.rivals.com/commitments" xr:uid="{00000000-0004-0000-0000-000076040000}"/>
    <hyperlink ref="D1225" r:id="rId1144" display="https://vanderbilt.rivals.com/commitments" xr:uid="{00000000-0004-0000-0000-000077040000}"/>
    <hyperlink ref="D1226" r:id="rId1145" display="https://texastech.rivals.com/commitments" xr:uid="{00000000-0004-0000-0000-000078040000}"/>
    <hyperlink ref="D1227" r:id="rId1146" display="https://washington.rivals.com/commitments" xr:uid="{00000000-0004-0000-0000-000079040000}"/>
    <hyperlink ref="D1228" r:id="rId1147" display="https://stanford.rivals.com/commitments" xr:uid="{00000000-0004-0000-0000-00007A040000}"/>
    <hyperlink ref="D1229" r:id="rId1148" display="https://ucla.rivals.com/commitments" xr:uid="{00000000-0004-0000-0000-00007B040000}"/>
    <hyperlink ref="D1230" r:id="rId1149" display="https://northcarolina.rivals.com/commitments" xr:uid="{00000000-0004-0000-0000-00007C040000}"/>
    <hyperlink ref="D1231" r:id="rId1150" display="https://olemiss.rivals.com/commitments" xr:uid="{00000000-0004-0000-0000-00007D040000}"/>
    <hyperlink ref="D1232" r:id="rId1151" display="https://missouri.rivals.com/commitments" xr:uid="{00000000-0004-0000-0000-00007E040000}"/>
    <hyperlink ref="D1233" r:id="rId1152" display="https://iowastate.rivals.com/commitments" xr:uid="{00000000-0004-0000-0000-00007F040000}"/>
    <hyperlink ref="D1234" r:id="rId1153" display="https://arizona.rivals.com/commitments" xr:uid="{00000000-0004-0000-0000-000080040000}"/>
    <hyperlink ref="D1235" r:id="rId1154" display="https://westernmichigan.rivals.com/commitments" xr:uid="{00000000-0004-0000-0000-000081040000}"/>
    <hyperlink ref="D1236" r:id="rId1155" display="https://syracuse.rivals.com/commitments" xr:uid="{00000000-0004-0000-0000-000082040000}"/>
    <hyperlink ref="D1237" r:id="rId1156" display="https://kentucky.rivals.com/commitments" xr:uid="{00000000-0004-0000-0000-000083040000}"/>
    <hyperlink ref="D1238" r:id="rId1157" display="https://kansasstate.rivals.com/commitments" xr:uid="{00000000-0004-0000-0000-000084040000}"/>
    <hyperlink ref="D1239" r:id="rId1158" display="https://arizonastate.rivals.com/commitments" xr:uid="{00000000-0004-0000-0000-000085040000}"/>
    <hyperlink ref="D1240" r:id="rId1159" display="https://virginiatech.rivals.com/commitments" xr:uid="{00000000-0004-0000-0000-000086040000}"/>
    <hyperlink ref="D1241" r:id="rId1160" display="https://usf.rivals.com/commitments" xr:uid="{00000000-0004-0000-0000-000087040000}"/>
    <hyperlink ref="D1242" r:id="rId1161" display="https://nebraska.rivals.com/commitments" xr:uid="{00000000-0004-0000-0000-000088040000}"/>
    <hyperlink ref="D1243" r:id="rId1162" display="https://ncstate.rivals.com/commitments" xr:uid="{00000000-0004-0000-0000-000089040000}"/>
    <hyperlink ref="D1244" r:id="rId1163" display="https://wisconsin.rivals.com/commitments" xr:uid="{00000000-0004-0000-0000-00008A040000}"/>
    <hyperlink ref="D1245" r:id="rId1164" display="https://clemson.rivals.com/commitments" xr:uid="{00000000-0004-0000-0000-00008B040000}"/>
    <hyperlink ref="D1246" r:id="rId1165" display="https://oklahomastate.rivals.com/commitments" xr:uid="{00000000-0004-0000-0000-00008C040000}"/>
    <hyperlink ref="D1247" r:id="rId1166" display="https://westvirginia.rivals.com/commitments" xr:uid="{00000000-0004-0000-0000-00008D040000}"/>
    <hyperlink ref="D1248" r:id="rId1167" display="https://virginia.rivals.com/commitments" xr:uid="{00000000-0004-0000-0000-00008E040000}"/>
    <hyperlink ref="D1250" r:id="rId1168" display="https://byu.rivals.com/commitments" xr:uid="{00000000-0004-0000-0000-00008F040000}"/>
    <hyperlink ref="D1251" r:id="rId1169" display="https://newmexico.rivals.com/commitments" xr:uid="{00000000-0004-0000-0000-000090040000}"/>
    <hyperlink ref="D1252" r:id="rId1170" display="https://sandiegostate.rivals.com/commitments" xr:uid="{00000000-0004-0000-0000-000091040000}"/>
    <hyperlink ref="D1253" r:id="rId1171" display="https://iowa.rivals.com/commitments" xr:uid="{00000000-0004-0000-0000-000092040000}"/>
    <hyperlink ref="D1254" r:id="rId1172" display="https://middletennessee.rivals.com/commitments" xr:uid="{00000000-0004-0000-0000-000093040000}"/>
    <hyperlink ref="D1255" r:id="rId1173" display="https://illinois.rivals.com/commitments" xr:uid="{00000000-0004-0000-0000-000094040000}"/>
    <hyperlink ref="D1256" r:id="rId1174" display="https://purdue.rivals.com/commitments" xr:uid="{00000000-0004-0000-0000-000095040000}"/>
    <hyperlink ref="D1257" r:id="rId1175" display="https://cincinnati.rivals.com/commitments" xr:uid="{00000000-0004-0000-0000-000096040000}"/>
    <hyperlink ref="D1258" r:id="rId1176" display="https://eastcarolina.rivals.com/commitments" xr:uid="{00000000-0004-0000-0000-000097040000}"/>
    <hyperlink ref="D1259" r:id="rId1177" display="https://colorado.rivals.com/commitments" xr:uid="{00000000-0004-0000-0000-000098040000}"/>
    <hyperlink ref="D1260" r:id="rId1178" display="https://pittsburgh.rivals.com/commitments" xr:uid="{00000000-0004-0000-0000-000099040000}"/>
    <hyperlink ref="D1261" r:id="rId1179" display="https://arkansas.rivals.com/commitments" xr:uid="{00000000-0004-0000-0000-00009A040000}"/>
    <hyperlink ref="D1262" r:id="rId1180" display="https://utah.rivals.com/commitments" xr:uid="{00000000-0004-0000-0000-00009B040000}"/>
    <hyperlink ref="D1263" r:id="rId1181" display="https://cal.rivals.com/commitments" xr:uid="{00000000-0004-0000-0000-00009C040000}"/>
    <hyperlink ref="D1264" r:id="rId1182" display="https://georgiatech.rivals.com/commitments" xr:uid="{00000000-0004-0000-0000-00009D040000}"/>
    <hyperlink ref="D1265" r:id="rId1183" display="https://tulsa.rivals.com/commitments" xr:uid="{00000000-0004-0000-0000-00009E040000}"/>
    <hyperlink ref="D1266" r:id="rId1184" display="https://bostoncollege.rivals.com/commitments" xr:uid="{00000000-0004-0000-0000-00009F040000}"/>
    <hyperlink ref="D1267" r:id="rId1185" display="https://wakeforest.rivals.com/commitments" xr:uid="{00000000-0004-0000-0000-0000A0040000}"/>
    <hyperlink ref="D1268" r:id="rId1186" display="https://rutgers.rivals.com/commitments" xr:uid="{00000000-0004-0000-0000-0000A1040000}"/>
    <hyperlink ref="D1269" r:id="rId1187" display="https://coloradostate.rivals.com/commitments" xr:uid="{00000000-0004-0000-0000-0000A2040000}"/>
    <hyperlink ref="D1270" r:id="rId1188" display="https://minnesota.rivals.com/commitments" xr:uid="{00000000-0004-0000-0000-0000A3040000}"/>
    <hyperlink ref="D1271" r:id="rId1189" display="https://louisville.rivals.com/commitments" xr:uid="{00000000-0004-0000-0000-0000A4040000}"/>
    <hyperlink ref="D1272" r:id="rId1190" display="https://memphis.rivals.com/commitments" xr:uid="{00000000-0004-0000-0000-0000A5040000}"/>
    <hyperlink ref="D1273" r:id="rId1191" display="https://temple.rivals.com/commitments" xr:uid="{00000000-0004-0000-0000-0000A6040000}"/>
    <hyperlink ref="D1274" r:id="rId1192" display="https://indiana.rivals.com/commitments" xr:uid="{00000000-0004-0000-0000-0000A7040000}"/>
    <hyperlink ref="D1275" r:id="rId1193" display="https://mississippistate.rivals.com/commitments" xr:uid="{00000000-0004-0000-0000-0000A8040000}"/>
    <hyperlink ref="D1276" r:id="rId1194" display="https://tcu.rivals.com/commitments" xr:uid="{00000000-0004-0000-0000-0000A9040000}"/>
    <hyperlink ref="D1277" r:id="rId1195" display="https://washingtonstate.rivals.com/commitments" xr:uid="{00000000-0004-0000-0000-0000AA040000}"/>
    <hyperlink ref="D1278" r:id="rId1196" display="https://ulm.rivals.com/commitments" xr:uid="{00000000-0004-0000-0000-0000AB040000}"/>
    <hyperlink ref="D1279" r:id="rId1197" display="https://notredame.rivals.com/commitments" xr:uid="{00000000-0004-0000-0000-0000AC040000}"/>
    <hyperlink ref="D1280" r:id="rId1198" display="https://southernmiss.rivals.com/commitments" xr:uid="{00000000-0004-0000-0000-0000AD040000}"/>
    <hyperlink ref="D1281" r:id="rId1199" display="https://tulane.rivals.com/commitments" xr:uid="{00000000-0004-0000-0000-0000AE040000}"/>
    <hyperlink ref="D1282" r:id="rId1200" display="https://latech.rivals.com/commitments" xr:uid="{00000000-0004-0000-0000-0000AF040000}"/>
    <hyperlink ref="D1283" r:id="rId1201" display="https://arkansasstate.rivals.com/commitments" xr:uid="{00000000-0004-0000-0000-0000B0040000}"/>
    <hyperlink ref="D1284" r:id="rId1202" display="https://kansas.rivals.com/commitments" xr:uid="{00000000-0004-0000-0000-0000B1040000}"/>
    <hyperlink ref="D1287" r:id="rId1203" display="https://boisestate.rivals.com/commitments" xr:uid="{00000000-0004-0000-0000-0000B2040000}"/>
    <hyperlink ref="D1288" r:id="rId1204" display="https://connecticut.rivals.com/commitments" xr:uid="{00000000-0004-0000-0000-0000B3040000}"/>
    <hyperlink ref="D1289" r:id="rId1205" display="https://lsu.rivals.com/commitments" xr:uid="{00000000-0004-0000-0000-0000B4040000}"/>
    <hyperlink ref="D1290" r:id="rId1206" display="https://florida.rivals.com/commitments" xr:uid="{00000000-0004-0000-0000-0000B5040000}"/>
    <hyperlink ref="D1291" r:id="rId1207" display="https://usc.rivals.com/commitments" xr:uid="{00000000-0004-0000-0000-0000B6040000}"/>
    <hyperlink ref="D1292" r:id="rId1208" display="https://oklahoma.rivals.com/commitments" xr:uid="{00000000-0004-0000-0000-0000B7040000}"/>
    <hyperlink ref="D1293" r:id="rId1209" display="https://miami.rivals.com/commitments" xr:uid="{00000000-0004-0000-0000-0000B8040000}"/>
    <hyperlink ref="D1294" r:id="rId1210" display="https://uga.rivals.com/commitments" xr:uid="{00000000-0004-0000-0000-0000B9040000}"/>
    <hyperlink ref="D1295" r:id="rId1211" display="https://ncstate.rivals.com/commitments" xr:uid="{00000000-0004-0000-0000-0000BA040000}"/>
    <hyperlink ref="D1296" r:id="rId1212" display="https://southcarolina.rivals.com/commitments" xr:uid="{00000000-0004-0000-0000-0000BB040000}"/>
    <hyperlink ref="D1297" r:id="rId1213" display="https://mississippistate.rivals.com/commitments" xr:uid="{00000000-0004-0000-0000-0000BC040000}"/>
    <hyperlink ref="D1298" r:id="rId1214" display="https://tamu.rivals.com/commitments" xr:uid="{00000000-0004-0000-0000-0000BD040000}"/>
    <hyperlink ref="D1299" r:id="rId1215" display="https://auburn.rivals.com/commitments" xr:uid="{00000000-0004-0000-0000-0000BE040000}"/>
    <hyperlink ref="D1300" r:id="rId1216" display="https://notredame.rivals.com/commitments" xr:uid="{00000000-0004-0000-0000-0000BF040000}"/>
    <hyperlink ref="D1301" r:id="rId1217" display="https://northcarolina.rivals.com/commitments" xr:uid="{00000000-0004-0000-0000-0000C0040000}"/>
    <hyperlink ref="D1302" r:id="rId1218" display="https://cal.rivals.com/commitments" xr:uid="{00000000-0004-0000-0000-0000C1040000}"/>
    <hyperlink ref="D1303" r:id="rId1219" display="https://oklahomastate.rivals.com/commitments" xr:uid="{00000000-0004-0000-0000-0000C2040000}"/>
    <hyperlink ref="D1304" r:id="rId1220" display="https://texas.rivals.com/commitments" xr:uid="{00000000-0004-0000-0000-0000C3040000}"/>
    <hyperlink ref="D1305" r:id="rId1221" display="https://michigan.rivals.com/commitments" xr:uid="{00000000-0004-0000-0000-0000C4040000}"/>
    <hyperlink ref="D1306" r:id="rId1222" display="https://tennessee.rivals.com/commitments" xr:uid="{00000000-0004-0000-0000-0000C5040000}"/>
    <hyperlink ref="D1307" r:id="rId1223" display="https://colorado.rivals.com/commitments" xr:uid="{00000000-0004-0000-0000-0000C6040000}"/>
    <hyperlink ref="D1308" r:id="rId1224" display="https://virginia.rivals.com/commitments" xr:uid="{00000000-0004-0000-0000-0000C7040000}"/>
    <hyperlink ref="D1309" r:id="rId1225" display="https://duke.rivals.com/commitments" xr:uid="{00000000-0004-0000-0000-0000C8040000}"/>
    <hyperlink ref="D1310" r:id="rId1226" display="https://floridastate.rivals.com/commitments" xr:uid="{00000000-0004-0000-0000-0000C9040000}"/>
    <hyperlink ref="D1311" r:id="rId1227" display="https://arizonastate.rivals.com/commitments" xr:uid="{00000000-0004-0000-0000-0000CA040000}"/>
    <hyperlink ref="D1312" r:id="rId1228" display="https://washington.rivals.com/commitments" xr:uid="{00000000-0004-0000-0000-0000CB040000}"/>
    <hyperlink ref="D1313" r:id="rId1229" display="https://bostoncollege.rivals.com/commitments" xr:uid="{00000000-0004-0000-0000-0000CC040000}"/>
    <hyperlink ref="D1314" r:id="rId1230" display="https://stanford.rivals.com/commitments" xr:uid="{00000000-0004-0000-0000-0000CD040000}"/>
    <hyperlink ref="D1315" r:id="rId1231" display="https://oregon.rivals.com/commitments" xr:uid="{00000000-0004-0000-0000-0000CE040000}"/>
    <hyperlink ref="D1316" r:id="rId1232" display="https://virginiatech.rivals.com/commitments" xr:uid="{00000000-0004-0000-0000-0000CF040000}"/>
    <hyperlink ref="D1317" r:id="rId1233" display="https://missouri.rivals.com/commitments" xr:uid="{00000000-0004-0000-0000-0000D0040000}"/>
    <hyperlink ref="D1318" r:id="rId1234" display="https://arkansas.rivals.com/commitments" xr:uid="{00000000-0004-0000-0000-0000D1040000}"/>
    <hyperlink ref="D1319" r:id="rId1235" display="https://illinois.rivals.com/commitments" xr:uid="{00000000-0004-0000-0000-0000D2040000}"/>
    <hyperlink ref="D1320" r:id="rId1236" display="https://purdue.rivals.com/commitments" xr:uid="{00000000-0004-0000-0000-0000D3040000}"/>
    <hyperlink ref="D1321" r:id="rId1237" display="https://maryland.rivals.com/commitments" xr:uid="{00000000-0004-0000-0000-0000D4040000}"/>
    <hyperlink ref="D1322" r:id="rId1238" display="https://arizona.rivals.com/commitments" xr:uid="{00000000-0004-0000-0000-0000D5040000}"/>
    <hyperlink ref="D1323" r:id="rId1239" display="https://westernmichigan.rivals.com/commitments" xr:uid="{00000000-0004-0000-0000-0000D6040000}"/>
    <hyperlink ref="D1324" r:id="rId1240" display="https://pittsburgh.rivals.com/commitments" xr:uid="{00000000-0004-0000-0000-0000D7040000}"/>
    <hyperlink ref="D1325" r:id="rId1241" display="https://eastcarolina.rivals.com/commitments" xr:uid="{00000000-0004-0000-0000-0000D8040000}"/>
    <hyperlink ref="D1326" r:id="rId1242" display="https://louisville.rivals.com/commitments" xr:uid="{00000000-0004-0000-0000-0000D9040000}"/>
    <hyperlink ref="D1327" r:id="rId1243" display="https://ucla.rivals.com/commitments" xr:uid="{00000000-0004-0000-0000-0000DA040000}"/>
    <hyperlink ref="D1328" r:id="rId1244" display="https://minnesota.rivals.com/commitments" xr:uid="{00000000-0004-0000-0000-0000DB040000}"/>
    <hyperlink ref="D1329" r:id="rId1245" display="https://olemiss.rivals.com/commitments" xr:uid="{00000000-0004-0000-0000-0000DC040000}"/>
    <hyperlink ref="D1330" r:id="rId1246" display="https://kansas.rivals.com/commitments" xr:uid="{00000000-0004-0000-0000-0000DD040000}"/>
    <hyperlink ref="D1331" r:id="rId1247" display="https://wisconsin.rivals.com/commitments" xr:uid="{00000000-0004-0000-0000-0000DE040000}"/>
    <hyperlink ref="D1332" r:id="rId1248" display="https://ohiostate.rivals.com/commitments" xr:uid="{00000000-0004-0000-0000-0000DF040000}"/>
    <hyperlink ref="D1333" r:id="rId1249" display="https://nebraska.rivals.com/commitments" xr:uid="{00000000-0004-0000-0000-0000E0040000}"/>
    <hyperlink ref="D1334" r:id="rId1250" display="https://iowa.rivals.com/commitments" xr:uid="{00000000-0004-0000-0000-0000E1040000}"/>
    <hyperlink ref="D1335" r:id="rId1251" display="https://texastech.rivals.com/commitments" xr:uid="{00000000-0004-0000-0000-0000E2040000}"/>
    <hyperlink ref="D1336" r:id="rId1252" display="https://rutgers.rivals.com/commitments" xr:uid="{00000000-0004-0000-0000-0000E3040000}"/>
    <hyperlink ref="D1337" r:id="rId1253" display="https://iowastate.rivals.com/commitments" xr:uid="{00000000-0004-0000-0000-0000E4040000}"/>
    <hyperlink ref="D1338" r:id="rId1254" display="https://westvirginia.rivals.com/commitments" xr:uid="{00000000-0004-0000-0000-0000E5040000}"/>
    <hyperlink ref="D1339" r:id="rId1255" display="https://sandiegostate.rivals.com/commitments" xr:uid="{00000000-0004-0000-0000-0000E6040000}"/>
    <hyperlink ref="D1340" r:id="rId1256" display="https://alabama.rivals.com/commitments" xr:uid="{00000000-0004-0000-0000-0000E7040000}"/>
    <hyperlink ref="D1341" r:id="rId1257" display="https://georgiatech.rivals.com/commitments" xr:uid="{00000000-0004-0000-0000-0000E8040000}"/>
    <hyperlink ref="D1342" r:id="rId1258" display="https://oregonstate.rivals.com/commitments" xr:uid="{00000000-0004-0000-0000-0000E9040000}"/>
    <hyperlink ref="D1343" r:id="rId1259" display="https://ucf.rivals.com/commitments" xr:uid="{00000000-0004-0000-0000-0000EA040000}"/>
    <hyperlink ref="D1344" r:id="rId1260" display="https://syracuse.rivals.com/commitments" xr:uid="{00000000-0004-0000-0000-0000EB040000}"/>
    <hyperlink ref="D1345" r:id="rId1261" display="https://unlv.rivals.com/commitments" xr:uid="{00000000-0004-0000-0000-0000EC040000}"/>
    <hyperlink ref="D1346" r:id="rId1262" display="https://temple.rivals.com/commitments" xr:uid="{00000000-0004-0000-0000-0000ED040000}"/>
    <hyperlink ref="D1348" r:id="rId1263" display="https://wakeforest.rivals.com/commitments" xr:uid="{00000000-0004-0000-0000-0000EE040000}"/>
    <hyperlink ref="D1349" r:id="rId1264" display="https://middletennessee.rivals.com/commitments" xr:uid="{00000000-0004-0000-0000-0000EF040000}"/>
    <hyperlink ref="D1350" r:id="rId1265" display="https://indiana.rivals.com/commitments" xr:uid="{00000000-0004-0000-0000-0000F0040000}"/>
    <hyperlink ref="D1351" r:id="rId1266" display="https://kansasstate.rivals.com/commitments" xr:uid="{00000000-0004-0000-0000-0000F1040000}"/>
    <hyperlink ref="D1352" r:id="rId1267" display="https://usf.rivals.com/commitments" xr:uid="{00000000-0004-0000-0000-0000F2040000}"/>
    <hyperlink ref="D1353" r:id="rId1268" display="https://smu.rivals.com/commitments" xr:uid="{00000000-0004-0000-0000-0000F3040000}"/>
    <hyperlink ref="D1354" r:id="rId1269" display="https://kentucky.rivals.com/commitments" xr:uid="{00000000-0004-0000-0000-0000F4040000}"/>
    <hyperlink ref="D1355" r:id="rId1270" display="https://uab.rivals.com/commitments" xr:uid="{00000000-0004-0000-0000-0000F5040000}"/>
    <hyperlink ref="D1356" r:id="rId1271" display="https://arkansasstate.rivals.com/commitments" xr:uid="{00000000-0004-0000-0000-0000F6040000}"/>
    <hyperlink ref="D1357" r:id="rId1272" display="https://michiganstate.rivals.com/commitments" xr:uid="{00000000-0004-0000-0000-0000F7040000}"/>
    <hyperlink ref="D1358" r:id="rId1273" display="https://clemson.rivals.com/commitments" xr:uid="{00000000-0004-0000-0000-0000F8040000}"/>
    <hyperlink ref="D1359" r:id="rId1274" display="https://houston.rivals.com/commitments" xr:uid="{00000000-0004-0000-0000-0000F9040000}"/>
    <hyperlink ref="D1360" r:id="rId1275" display="https://northwestern.rivals.com/commitments" xr:uid="{00000000-0004-0000-0000-0000FA040000}"/>
    <hyperlink ref="D1361" r:id="rId1276" display="https://tcu.rivals.com/commitments" xr:uid="{00000000-0004-0000-0000-0000FB040000}"/>
    <hyperlink ref="D1362" r:id="rId1277" display="https://byu.rivals.com/commitments" xr:uid="{00000000-0004-0000-0000-0000FC040000}"/>
    <hyperlink ref="D1363" r:id="rId1278" display="https://coloradostate.rivals.com/commitments" xr:uid="{00000000-0004-0000-0000-0000FD040000}"/>
    <hyperlink ref="D1364" r:id="rId1279" display="https://memphis.rivals.com/commitments" xr:uid="{00000000-0004-0000-0000-0000FE040000}"/>
    <hyperlink ref="D1366" r:id="rId1280" display="https://kentstate.rivals.com/commitments" xr:uid="{00000000-0004-0000-0000-0000FF040000}"/>
    <hyperlink ref="D1368" r:id="rId1281" display="https://nevada.rivals.com/commitments" xr:uid="{00000000-0004-0000-0000-000000050000}"/>
    <hyperlink ref="D1369" r:id="rId1282" display="https://baylor.rivals.com/commitments" xr:uid="{00000000-0004-0000-0000-000001050000}"/>
    <hyperlink ref="D1370" r:id="rId1283" display="https://newmexico.rivals.com/commitments" xr:uid="{00000000-0004-0000-0000-000002050000}"/>
    <hyperlink ref="D1371" r:id="rId1284" display="https://vanderbilt.rivals.com/commitments" xr:uid="{00000000-0004-0000-0000-000003050000}"/>
    <hyperlink ref="D1374" r:id="rId1285" display="https://rice.rivals.com/commitments" xr:uid="{00000000-0004-0000-0000-000004050000}"/>
    <hyperlink ref="D1375" r:id="rId1286" display="https://southernmiss.rivals.com/commitments" xr:uid="{00000000-0004-0000-0000-000005050000}"/>
    <hyperlink ref="D1376" r:id="rId1287" display="https://troy.rivals.com/commitments" xr:uid="{00000000-0004-0000-0000-000006050000}"/>
    <hyperlink ref="D1378" r:id="rId1288" display="https://northtexas.rivals.com/commitments" xr:uid="{00000000-0004-0000-0000-000007050000}"/>
    <hyperlink ref="D1379" r:id="rId1289" display="https://tulane.rivals.com/commitments" xr:uid="{00000000-0004-0000-0000-000008050000}"/>
    <hyperlink ref="D1380" r:id="rId1290" display="https://tulsa.rivals.com/commitments" xr:uid="{00000000-0004-0000-0000-000009050000}"/>
    <hyperlink ref="D1382" r:id="rId1291" display="https://connecticut.rivals.com/commitments" xr:uid="{00000000-0004-0000-0000-00000A050000}"/>
    <hyperlink ref="D1384" r:id="rId1292" display="https://toledo.rivals.com/commitments" xr:uid="{00000000-0004-0000-0000-00000B050000}"/>
    <hyperlink ref="D1385" r:id="rId1293" display="https://utah.rivals.com/commitments" xr:uid="{00000000-0004-0000-0000-00000C050000}"/>
    <hyperlink ref="D1386" r:id="rId1294" display="https://ulm.rivals.com/commitments" xr:uid="{00000000-0004-0000-0000-00000D050000}"/>
    <hyperlink ref="D1387" r:id="rId1295" display="https://navy.rivals.com/commitments" xr:uid="{00000000-0004-0000-0000-00000E050000}"/>
    <hyperlink ref="D1388" r:id="rId1296" display="https://army.rivals.com/commitments" xr:uid="{00000000-0004-0000-0000-00000F050000}"/>
    <hyperlink ref="D1389" r:id="rId1297" display="https://alabama.rivals.com/commitments/football/2017" xr:uid="{00000000-0004-0000-0000-000010050000}"/>
    <hyperlink ref="D1390" r:id="rId1298" display="https://ohiostate.rivals.com/commitments/football/2017" xr:uid="{00000000-0004-0000-0000-000011050000}"/>
    <hyperlink ref="D1391" r:id="rId1299" display="https://uga.rivals.com/commitments/football/2017" xr:uid="{00000000-0004-0000-0000-000012050000}"/>
    <hyperlink ref="D1392" r:id="rId1300" display="https://michigan.rivals.com/commitments/football/2017" xr:uid="{00000000-0004-0000-0000-000013050000}"/>
    <hyperlink ref="D1393" r:id="rId1301" display="https://floridastate.rivals.com/commitments/football/2017" xr:uid="{00000000-0004-0000-0000-000014050000}"/>
    <hyperlink ref="D1394" r:id="rId1302" display="https://usc.rivals.com/commitments/football/2017" xr:uid="{00000000-0004-0000-0000-000015050000}"/>
    <hyperlink ref="D1395" r:id="rId1303" display="https://oklahoma.rivals.com/commitments/football/2017" xr:uid="{00000000-0004-0000-0000-000016050000}"/>
    <hyperlink ref="D1396" r:id="rId1304" display="https://lsu.rivals.com/commitments/football/2017" xr:uid="{00000000-0004-0000-0000-000017050000}"/>
    <hyperlink ref="D1397" r:id="rId1305" display="https://florida.rivals.com/commitments/football/2017" xr:uid="{00000000-0004-0000-0000-000018050000}"/>
    <hyperlink ref="D1398" r:id="rId1306" display="https://tamu.rivals.com/commitments/football/2017" xr:uid="{00000000-0004-0000-0000-000019050000}"/>
    <hyperlink ref="D1399" r:id="rId1307" display="https://miami.rivals.com/commitments/football/2017" xr:uid="{00000000-0004-0000-0000-00001A050000}"/>
    <hyperlink ref="D1400" r:id="rId1308" display="https://bwi.rivals.com/commitments/football/2017" xr:uid="{00000000-0004-0000-0000-00001B050000}"/>
    <hyperlink ref="D1401" r:id="rId1309" display="https://notredame.rivals.com/commitments/football/2017" xr:uid="{00000000-0004-0000-0000-00001C050000}"/>
    <hyperlink ref="D1402" r:id="rId1310" display="https://auburn.rivals.com/commitments/football/2017" xr:uid="{00000000-0004-0000-0000-00001D050000}"/>
    <hyperlink ref="D1403" r:id="rId1311" display="https://tennessee.rivals.com/commitments/football/2017" xr:uid="{00000000-0004-0000-0000-00001E050000}"/>
    <hyperlink ref="D1404" r:id="rId1312" display="https://southcarolina.rivals.com/commitments/football/2017" xr:uid="{00000000-0004-0000-0000-00001F050000}"/>
    <hyperlink ref="D1405" r:id="rId1313" display="https://maryland.rivals.com/commitments/football/2017" xr:uid="{00000000-0004-0000-0000-000020050000}"/>
    <hyperlink ref="D1406" r:id="rId1314" display="https://oregon.rivals.com/commitments/football/2017" xr:uid="{00000000-0004-0000-0000-000021050000}"/>
    <hyperlink ref="D1407" r:id="rId1315" display="https://stanford.rivals.com/commitments/football/2017" xr:uid="{00000000-0004-0000-0000-000022050000}"/>
    <hyperlink ref="D1408" r:id="rId1316" display="https://nebraska.rivals.com/commitments/football/2017" xr:uid="{00000000-0004-0000-0000-000023050000}"/>
    <hyperlink ref="D1409" r:id="rId1317" display="https://ucla.rivals.com/commitments/football/2017" xr:uid="{00000000-0004-0000-0000-000024050000}"/>
    <hyperlink ref="D1410" r:id="rId1318" display="https://clemson.rivals.com/commitments/football/2017" xr:uid="{00000000-0004-0000-0000-000025050000}"/>
    <hyperlink ref="D1411" r:id="rId1319" display="https://washington.rivals.com/commitments/football/2017" xr:uid="{00000000-0004-0000-0000-000026050000}"/>
    <hyperlink ref="D1412" r:id="rId1320" display="https://arkansas.rivals.com/commitments/football/2017" xr:uid="{00000000-0004-0000-0000-000027050000}"/>
    <hyperlink ref="D1413" r:id="rId1321" display="https://utah.rivals.com/commitments/football/2017" xr:uid="{00000000-0004-0000-0000-000028050000}"/>
    <hyperlink ref="D1414" r:id="rId1322" display="https://kentucky.rivals.com/commitments/football/2017" xr:uid="{00000000-0004-0000-0000-000029050000}"/>
    <hyperlink ref="D1415" r:id="rId1323" display="https://mississippistate.rivals.com/commitments/football/2017" xr:uid="{00000000-0004-0000-0000-00002A050000}"/>
    <hyperlink ref="D1416" r:id="rId1324" display="https://virginiatech.rivals.com/commitments/football/2017" xr:uid="{00000000-0004-0000-0000-00002B050000}"/>
    <hyperlink ref="D1417" r:id="rId1325" display="https://louisville.rivals.com/commitments/football/2017" xr:uid="{00000000-0004-0000-0000-00002C050000}"/>
    <hyperlink ref="D1418" r:id="rId1326" display="https://northcarolina.rivals.com/commitments/football/2017" xr:uid="{00000000-0004-0000-0000-00002D050000}"/>
    <hyperlink ref="D1419" r:id="rId1327" display="https://texas.rivals.com/commitments/football/2017" xr:uid="{00000000-0004-0000-0000-00002E050000}"/>
    <hyperlink ref="D1420" r:id="rId1328" display="https://colorado.rivals.com/commitments/football/2017" xr:uid="{00000000-0004-0000-0000-00002F050000}"/>
    <hyperlink ref="D1421" r:id="rId1329" display="https://michiganstate.rivals.com/commitments/football/2017" xr:uid="{00000000-0004-0000-0000-000030050000}"/>
    <hyperlink ref="D1422" r:id="rId1330" display="https://baylor.rivals.com/commitments/football/2017" xr:uid="{00000000-0004-0000-0000-000031050000}"/>
    <hyperlink ref="D1423" r:id="rId1331" display="https://wisconsin.rivals.com/commitments/football/2017" xr:uid="{00000000-0004-0000-0000-000032050000}"/>
    <hyperlink ref="D1424" r:id="rId1332" display="https://oklahomastate.rivals.com/commitments/football/2017" xr:uid="{00000000-0004-0000-0000-000033050000}"/>
    <hyperlink ref="D1425" r:id="rId1333" display="https://arizona.rivals.com/commitments/football/2017" xr:uid="{00000000-0004-0000-0000-000034050000}"/>
    <hyperlink ref="D1426" r:id="rId1334" display="https://pittsburgh.rivals.com/commitments/football/2017" xr:uid="{00000000-0004-0000-0000-000035050000}"/>
    <hyperlink ref="D1427" r:id="rId1335" display="https://olemiss.rivals.com/commitments/football/2017" xr:uid="{00000000-0004-0000-0000-000036050000}"/>
    <hyperlink ref="D1428" r:id="rId1336" display="https://iowa.rivals.com/commitments/football/2017" xr:uid="{00000000-0004-0000-0000-000037050000}"/>
    <hyperlink ref="D1429" r:id="rId1337" display="https://georgiatech.rivals.com/commitments/football/2017" xr:uid="{00000000-0004-0000-0000-000038050000}"/>
    <hyperlink ref="D1430" r:id="rId1338" display="https://tcu.rivals.com/commitments/football/2017" xr:uid="{00000000-0004-0000-0000-000039050000}"/>
    <hyperlink ref="D1431" r:id="rId1339" display="https://rutgers.rivals.com/commitments/football/2017" xr:uid="{00000000-0004-0000-0000-00003A050000}"/>
    <hyperlink ref="D1432" r:id="rId1340" display="https://iowastate.rivals.com/commitments/football/2017" xr:uid="{00000000-0004-0000-0000-00003B050000}"/>
    <hyperlink ref="D1433" r:id="rId1341" display="https://oregonstate.rivals.com/commitments/football/2017" xr:uid="{00000000-0004-0000-0000-00003C050000}"/>
    <hyperlink ref="D1434" r:id="rId1342" display="https://duke.rivals.com/commitments/football/2017" xr:uid="{00000000-0004-0000-0000-00003D050000}"/>
    <hyperlink ref="D1435" r:id="rId1343" display="https://texastech.rivals.com/commitments/football/2017" xr:uid="{00000000-0004-0000-0000-00003E050000}"/>
    <hyperlink ref="D1436" r:id="rId1344" display="https://illinois.rivals.com/commitments/football/2017" xr:uid="{00000000-0004-0000-0000-00003F050000}"/>
    <hyperlink ref="D1437" r:id="rId1345" display="https://missouri.rivals.com/commitments/football/2017" xr:uid="{00000000-0004-0000-0000-000040050000}"/>
    <hyperlink ref="D1438" r:id="rId1346" display="https://arizonastate.rivals.com/commitments/football/2017" xr:uid="{00000000-0004-0000-0000-000041050000}"/>
    <hyperlink ref="D1439" r:id="rId1347" display="https://washingtonstate.rivals.com/commitments/football/2017" xr:uid="{00000000-0004-0000-0000-000042050000}"/>
    <hyperlink ref="D1440" r:id="rId1348" display="https://westvirginia.rivals.com/commitments/football/2017" xr:uid="{00000000-0004-0000-0000-000043050000}"/>
    <hyperlink ref="D1441" r:id="rId1349" display="https://ncstate.rivals.com/commitments/football/2017" xr:uid="{00000000-0004-0000-0000-000044050000}"/>
    <hyperlink ref="D1442" r:id="rId1350" display="https://ucf.rivals.com/commitments/football/2017" xr:uid="{00000000-0004-0000-0000-000045050000}"/>
    <hyperlink ref="D1443" r:id="rId1351" display="https://northwestern.rivals.com/commitments/football/2017" xr:uid="{00000000-0004-0000-0000-000046050000}"/>
    <hyperlink ref="D1444" r:id="rId1352" display="https://minnesota.rivals.com/commitments/football/2017" xr:uid="{00000000-0004-0000-0000-000047050000}"/>
    <hyperlink ref="D1445" r:id="rId1353" display="https://kansas.rivals.com/commitments/football/2017" xr:uid="{00000000-0004-0000-0000-000048050000}"/>
    <hyperlink ref="D1446" r:id="rId1354" display="https://syracuse.rivals.com/commitments/football/2017" xr:uid="{00000000-0004-0000-0000-000049050000}"/>
    <hyperlink ref="D1447" r:id="rId1355" display="https://vanderbilt.rivals.com/commitments/football/2017" xr:uid="{00000000-0004-0000-0000-00004A050000}"/>
    <hyperlink ref="D1448" r:id="rId1356" display="https://virginia.rivals.com/commitments/football/2017" xr:uid="{00000000-0004-0000-0000-00004B050000}"/>
    <hyperlink ref="D1449" r:id="rId1357" display="https://cincinnati.rivals.com/commitments/football/2017" xr:uid="{00000000-0004-0000-0000-00004C050000}"/>
    <hyperlink ref="D1450" r:id="rId1358" display="https://kansasstate.rivals.com/commitments/football/2017" xr:uid="{00000000-0004-0000-0000-00004D050000}"/>
    <hyperlink ref="D1451" r:id="rId1359" display="https://byu.rivals.com/commitments/football/2017" xr:uid="{00000000-0004-0000-0000-00004E050000}"/>
    <hyperlink ref="D1452" r:id="rId1360" display="https://memphis.rivals.com/commitments/football/2017" xr:uid="{00000000-0004-0000-0000-00004F050000}"/>
    <hyperlink ref="D1453" r:id="rId1361" display="https://indiana.rivals.com/commitments/football/2017" xr:uid="{00000000-0004-0000-0000-000050050000}"/>
    <hyperlink ref="D1454" r:id="rId1362" display="https://boisestate.rivals.com/commitments/football/2017" xr:uid="{00000000-0004-0000-0000-000051050000}"/>
    <hyperlink ref="D1455" r:id="rId1363" display="https://bostoncollege.rivals.com/commitments/football/2017" xr:uid="{00000000-0004-0000-0000-000052050000}"/>
    <hyperlink ref="D1456" r:id="rId1364" display="https://purdue.rivals.com/commitments/football/2017" xr:uid="{00000000-0004-0000-0000-000053050000}"/>
    <hyperlink ref="D1457" r:id="rId1365" display="https://usf.rivals.com/commitments/football/2017" xr:uid="{00000000-0004-0000-0000-000054050000}"/>
    <hyperlink ref="D1458" r:id="rId1366" display="https://eastcarolina.rivals.com/commitments/football/2017" xr:uid="{00000000-0004-0000-0000-000055050000}"/>
    <hyperlink ref="D1459" r:id="rId1367" display="https://utsa.rivals.com/commitments/football/2017" xr:uid="{00000000-0004-0000-0000-000056050000}"/>
    <hyperlink ref="D1460" r:id="rId1368" display="https://sandiegostate.rivals.com/commitments/football/2017" xr:uid="{00000000-0004-0000-0000-000057050000}"/>
    <hyperlink ref="D1461" r:id="rId1369" display="https://southernmiss.rivals.com/commitments/football/2017" xr:uid="{00000000-0004-0000-0000-000058050000}"/>
    <hyperlink ref="D1462" r:id="rId1370" display="https://wakeforest.rivals.com/commitments/football/2017" xr:uid="{00000000-0004-0000-0000-000059050000}"/>
    <hyperlink ref="D1463" r:id="rId1371" display="https://cal.rivals.com/commitments/football/2017" xr:uid="{00000000-0004-0000-0000-00005A050000}"/>
    <hyperlink ref="D1464" r:id="rId1372" display="https://fau.rivals.com/commitments/football/2017" xr:uid="{00000000-0004-0000-0000-00005B050000}"/>
    <hyperlink ref="D1465" r:id="rId1373" display="https://houston.rivals.com/commitments/football/2017" xr:uid="{00000000-0004-0000-0000-00005C050000}"/>
    <hyperlink ref="D1466" r:id="rId1374" display="https://navy.rivals.com/commitments/football/2017" xr:uid="{00000000-0004-0000-0000-00005D050000}"/>
    <hyperlink ref="D1467" r:id="rId1375" display="https://middletennessee.rivals.com/commitments/football/2017" xr:uid="{00000000-0004-0000-0000-00005E050000}"/>
    <hyperlink ref="D1468" r:id="rId1376" display="https://toledo.rivals.com/commitments/football/2017" xr:uid="{00000000-0004-0000-0000-00005F050000}"/>
    <hyperlink ref="D1469" r:id="rId1377" display="https://tulsa.rivals.com/commitments/football/2017" xr:uid="{00000000-0004-0000-0000-000060050000}"/>
    <hyperlink ref="D1470" r:id="rId1378" display="https://fresnostate.rivals.com/commitments/football/2017" xr:uid="{00000000-0004-0000-0000-000061050000}"/>
    <hyperlink ref="D1471" r:id="rId1379" display="https://coloradostate.rivals.com/commitments/football/2017" xr:uid="{00000000-0004-0000-0000-000062050000}"/>
    <hyperlink ref="D1473" r:id="rId1380" display="https://smu.rivals.com/commitments/football/2017" xr:uid="{00000000-0004-0000-0000-000063050000}"/>
    <hyperlink ref="D1474" r:id="rId1381" display="https://wku.rivals.com/commitments/football/2017" xr:uid="{00000000-0004-0000-0000-000064050000}"/>
    <hyperlink ref="D1477" r:id="rId1382" display="https://connecticut.rivals.com/commitments/football/2017" xr:uid="{00000000-0004-0000-0000-000065050000}"/>
    <hyperlink ref="D1478" r:id="rId1383" display="https://marshall.rivals.com/commitments/football/2017" xr:uid="{00000000-0004-0000-0000-000066050000}"/>
    <hyperlink ref="D1479" r:id="rId1384" display="https://tulane.rivals.com/commitments/football/2017" xr:uid="{00000000-0004-0000-0000-000067050000}"/>
    <hyperlink ref="D1480" r:id="rId1385" display="https://centralmichigan.rivals.com/commitments/football/2017" xr:uid="{00000000-0004-0000-0000-000068050000}"/>
    <hyperlink ref="D1481" r:id="rId1386" display="https://westernmichigan.rivals.com/commitments/football/2017" xr:uid="{00000000-0004-0000-0000-000069050000}"/>
    <hyperlink ref="D1482" r:id="rId1387" display="https://latech.rivals.com/commitments/football/2017" xr:uid="{00000000-0004-0000-0000-00006A050000}"/>
    <hyperlink ref="D1483" r:id="rId1388" display="https://northtexas.rivals.com/commitments/football/2017" xr:uid="{00000000-0004-0000-0000-00006B050000}"/>
    <hyperlink ref="D1484" r:id="rId1389" display="https://wyoming.rivals.com/commitments/football/2017" xr:uid="{00000000-0004-0000-0000-00006C050000}"/>
    <hyperlink ref="D1485" r:id="rId1390" display="https://newmexico.rivals.com/commitments/football/2017" xr:uid="{00000000-0004-0000-0000-00006D050000}"/>
    <hyperlink ref="D1486" r:id="rId1391" display="https://ulm.rivals.com/commitments/football/2017" xr:uid="{00000000-0004-0000-0000-00006E050000}"/>
    <hyperlink ref="D1487" r:id="rId1392" display="https://army.rivals.com/commitments/football/2017" xr:uid="{00000000-0004-0000-0000-00006F050000}"/>
    <hyperlink ref="D1488" r:id="rId1393" display="https://fiu.rivals.com/commitments/football/2017" xr:uid="{00000000-0004-0000-0000-000070050000}"/>
    <hyperlink ref="D1489" r:id="rId1394" display="https://uga.rivals.com/commitments/football/2018" xr:uid="{528B257A-1EA4-4B14-800F-56F77C44950F}"/>
    <hyperlink ref="D1490" r:id="rId1395" display="https://ohiostate.rivals.com/commitments/football/2018" xr:uid="{61F5A73B-7475-46E7-AC9C-A80464F5B643}"/>
    <hyperlink ref="D1491" r:id="rId1396" display="https://usc.rivals.com/commitments/football/2018" xr:uid="{4B2247BD-F603-4A84-9432-DBC695F05E7B}"/>
    <hyperlink ref="D1492" r:id="rId1397" display="https://texas.rivals.com/commitments/football/2018" xr:uid="{7B428345-0B0D-4D78-94DC-6371A4F9742F}"/>
    <hyperlink ref="D1493" r:id="rId1398" display="https://bwi.rivals.com/commitments/football/2018" xr:uid="{DD3146C8-80C2-4872-B13C-482FE879007B}"/>
    <hyperlink ref="D1494" r:id="rId1399" display="https://miami.rivals.com/commitments/football/2018" xr:uid="{CAFD62B4-FBA7-4B77-8AE2-FD942412957F}"/>
    <hyperlink ref="D1495" r:id="rId1400" display="https://alabama.rivals.com/commitments/football/2018" xr:uid="{ED0A4C9C-A333-4A23-8AA7-DF075ACD98EA}"/>
    <hyperlink ref="D1496" r:id="rId1401" display="https://clemson.rivals.com/commitments/football/2018" xr:uid="{050BF815-D787-4ED4-BFCD-EA0134753C47}"/>
    <hyperlink ref="D1497" r:id="rId1402" display="https://oklahoma.rivals.com/commitments/football/2018" xr:uid="{BC6E973A-9690-4286-98BD-EBF78F4EFCE3}"/>
    <hyperlink ref="D1498" r:id="rId1403" display="https://floridastate.rivals.com/commitments/football/2018" xr:uid="{0A1050F5-2A17-4197-AEAE-6929033A70BE}"/>
    <hyperlink ref="D1499" r:id="rId1404" display="https://notredame.rivals.com/commitments/football/2018" xr:uid="{97D83625-22A5-426F-9CA3-1F20EF4A9450}"/>
    <hyperlink ref="D1500" r:id="rId1405" display="https://auburn.rivals.com/commitments/football/2018" xr:uid="{1CB820F0-A414-4DA4-BA47-A2C4559FF855}"/>
    <hyperlink ref="D1501" r:id="rId1406" display="https://oregon.rivals.com/commitments/football/2018" xr:uid="{D81429ED-D4CF-42FB-A54D-096543D62033}"/>
    <hyperlink ref="D1502" r:id="rId1407" display="https://lsu.rivals.com/commitments/football/2018" xr:uid="{14B3D8BA-9F34-467F-A350-D834E2015A35}"/>
    <hyperlink ref="D1503" r:id="rId1408" display="https://washington.rivals.com/commitments/football/2018" xr:uid="{0A94C64E-04E7-4384-B410-41E29CEC2BF5}"/>
    <hyperlink ref="D1504" r:id="rId1409" display="https://tamu.rivals.com/commitments/football/2018" xr:uid="{AFCE0C00-1F49-421B-876A-514AF8565D86}"/>
    <hyperlink ref="D1505" r:id="rId1410" display="https://florida.rivals.com/commitments/football/2018" xr:uid="{9A3E251C-C3F7-4A70-8411-A216341FD559}"/>
    <hyperlink ref="D1506" r:id="rId1411" display="https://southcarolina.rivals.com/commitments/football/2018" xr:uid="{CC033A1F-8452-404F-B5A6-46A698D53FA9}"/>
    <hyperlink ref="D1507" r:id="rId1412" display="https://ucla.rivals.com/commitments/football/2018" xr:uid="{8801DB04-9A9B-4E35-8CFC-2AF8D11A57F7}"/>
    <hyperlink ref="D1508" r:id="rId1413" display="https://tennessee.rivals.com/commitments/football/2018" xr:uid="{EFD08808-A9B0-4784-939B-9F1CF8EE7B33}"/>
    <hyperlink ref="D1509" r:id="rId1414" display="https://nebraska.rivals.com/commitments/football/2018" xr:uid="{90EFB805-1846-4C9E-9539-1B485410B3F7}"/>
    <hyperlink ref="D1510" r:id="rId1415" display="https://virginiatech.rivals.com/commitments/football/2018" xr:uid="{222310E3-55A8-4B69-88B1-5E21B6CF4D34}"/>
    <hyperlink ref="D1511" r:id="rId1416" display="https://northcarolina.rivals.com/commitments/football/2018" xr:uid="{415400D4-E723-426A-8CCD-B3432466A352}"/>
    <hyperlink ref="D1512" r:id="rId1417" display="https://michigan.rivals.com/commitments/football/2018" xr:uid="{6B36A01A-BCD6-452F-9B12-37EAE0AA8D17}"/>
    <hyperlink ref="D1513" r:id="rId1418" display="https://mississippistate.rivals.com/commitments/football/2018" xr:uid="{2648943E-9D5C-4347-8F50-941F07C7FA1D}"/>
    <hyperlink ref="D1514" r:id="rId1419" display="https://michiganstate.rivals.com/commitments/football/2018" xr:uid="{04700CD6-F2B7-4B87-801B-A7AEC5B2F150}"/>
    <hyperlink ref="D1515" r:id="rId1420" display="https://olemiss.rivals.com/commitments/football/2018" xr:uid="{0F4E274D-1306-40C7-ACF5-5DCDC1AD3FA5}"/>
    <hyperlink ref="D1516" r:id="rId1421" display="https://tcu.rivals.com/commitments/football/2018" xr:uid="{C7E820B2-1225-456F-85B2-DC454F211701}"/>
    <hyperlink ref="D1517" r:id="rId1422" display="https://maryland.rivals.com/commitments/football/2018" xr:uid="{8513FBB9-E372-4360-B597-2768E48EC162}"/>
    <hyperlink ref="D1518" r:id="rId1423" display="https://kentucky.rivals.com/commitments/football/2018" xr:uid="{A56E8322-FFAB-4564-B689-E06617986F6C}"/>
    <hyperlink ref="D1519" r:id="rId1424" display="https://louisville.rivals.com/commitments/football/2018" xr:uid="{0A03A0F5-FA9E-4F1C-8C7B-168E282E67B3}"/>
    <hyperlink ref="D1520" r:id="rId1425" display="https://baylor.rivals.com/commitments/football/2018" xr:uid="{D5670355-D0D2-4FC3-968E-7E9CC7B76EB5}"/>
    <hyperlink ref="D1521" r:id="rId1426" display="https://westvirginia.rivals.com/commitments/football/2018" xr:uid="{7E3DE48D-BADE-4D4E-868F-4FA5E9959775}"/>
    <hyperlink ref="D1522" r:id="rId1427" display="https://ncstate.rivals.com/commitments/football/2018" xr:uid="{AADBE3F7-2E4C-4AC8-A702-0035183C968A}"/>
    <hyperlink ref="D1523" r:id="rId1428" display="https://oklahomastate.rivals.com/commitments/football/2018" xr:uid="{85A9F899-C2D6-4D80-BDC0-37871E0EA749}"/>
    <hyperlink ref="D1524" r:id="rId1429" display="https://pittsburgh.rivals.com/commitments/football/2018" xr:uid="{03169E44-CB1B-4EF0-AECE-7FE672668217}"/>
    <hyperlink ref="D1525" r:id="rId1430" display="https://utah.rivals.com/commitments/football/2018" xr:uid="{460E5762-70D3-45A0-A4A8-1CC3707892FA}"/>
    <hyperlink ref="D1526" r:id="rId1431" display="https://arizonastate.rivals.com/commitments/football/2018" xr:uid="{024342BD-FA9C-48A5-AC6A-B16E6C9081D8}"/>
    <hyperlink ref="D1527" r:id="rId1432" display="https://missouri.rivals.com/commitments/football/2018" xr:uid="{A1305476-4F13-4972-B5C2-A4400C14E821}"/>
    <hyperlink ref="D1528" r:id="rId1433" display="https://iowa.rivals.com/commitments/football/2018" xr:uid="{297B173C-5F9E-4326-9B13-9F7A78AF7B51}"/>
    <hyperlink ref="D1529" r:id="rId1434" display="https://wisconsin.rivals.com/commitments/football/2018" xr:uid="{99762680-0A80-4814-8F81-E7B3D522C11B}"/>
    <hyperlink ref="D1530" r:id="rId1435" display="https://vanderbilt.rivals.com/commitments/football/2018" xr:uid="{D32F4150-9903-4764-80CE-8E39CAD64CAB}"/>
    <hyperlink ref="D1531" r:id="rId1436" display="https://minnesota.rivals.com/commitments/football/2018" xr:uid="{C3BFB707-9542-4416-910E-F4DF6BE079D5}"/>
    <hyperlink ref="D1532" r:id="rId1437" display="https://cal.rivals.com/commitments/football/2018" xr:uid="{C543BDFC-7F68-4EFF-AA4E-D45B038AA17A}"/>
    <hyperlink ref="D1533" r:id="rId1438" display="https://indiana.rivals.com/commitments/football/2018" xr:uid="{CC2BB682-E067-4992-8B24-7A789B1C3D6F}"/>
    <hyperlink ref="D1534" r:id="rId1439" display="https://washingtonstate.rivals.com/commitments/football/2018" xr:uid="{82DD218B-C2D3-4AAA-9283-FB6D3AD38F96}"/>
    <hyperlink ref="D1535" r:id="rId1440" display="https://cincinnati.rivals.com/commitments/football/2018" xr:uid="{5BF1993B-2800-4191-9D63-C79F60A5A5D0}"/>
    <hyperlink ref="D1536" r:id="rId1441" display="https://kansas.rivals.com/commitments/football/2018" xr:uid="{CCCD4C4C-3CF2-4F0F-B802-E93D76054D9F}"/>
    <hyperlink ref="D1537" r:id="rId1442" display="https://purdue.rivals.com/commitments/football/2018" xr:uid="{AB847926-0CD8-4AAC-9E92-FDAB2DB403CE}"/>
    <hyperlink ref="D1538" r:id="rId1443" display="https://illinois.rivals.com/commitments/football/2018" xr:uid="{BDEE0787-A826-421D-B2DA-2B7F9D8B90D0}"/>
    <hyperlink ref="D1539" r:id="rId1444" display="https://colorado.rivals.com/commitments/football/2018" xr:uid="{911304CC-3525-4601-8EF9-8E4BF9876173}"/>
    <hyperlink ref="D1540" r:id="rId1445" display="https://kansasstate.rivals.com/commitments/football/2018" xr:uid="{47ED693C-B377-464F-B06A-69A4800D86A2}"/>
    <hyperlink ref="D1541" r:id="rId1446" display="https://georgiatech.rivals.com/commitments/football/2018" xr:uid="{0818F669-4AFF-4AD0-92E1-05C393536F3C}"/>
    <hyperlink ref="D1542" r:id="rId1447" display="https://iowastate.rivals.com/commitments/football/2018" xr:uid="{9B851387-577D-4822-BE7F-662957A776B3}"/>
    <hyperlink ref="D1543" r:id="rId1448" display="https://arizona.rivals.com/commitments/football/2018" xr:uid="{477E5E95-C3AC-4440-85C6-22B01E2BCD16}"/>
    <hyperlink ref="D1544" r:id="rId1449" display="https://boisestate.rivals.com/commitments/football/2018" xr:uid="{F7BA034A-0A4E-4D4D-9123-4699E344F057}"/>
    <hyperlink ref="D1545" r:id="rId1450" display="https://stanford.rivals.com/commitments/football/2018" xr:uid="{C916BC4F-0A5B-4058-86B5-BEE9B536901E}"/>
    <hyperlink ref="D1546" r:id="rId1451" display="https://rutgers.rivals.com/commitments/football/2018" xr:uid="{0C75C43B-9D38-49FD-BA1E-ED0D23DD68C0}"/>
    <hyperlink ref="D1547" r:id="rId1452" display="https://usf.rivals.com/commitments/football/2018" xr:uid="{1A28CE64-B9AB-46DB-8E48-C0234268BC8D}"/>
    <hyperlink ref="D1548" r:id="rId1453" display="https://northwestern.rivals.com/commitments/football/2018" xr:uid="{920B7A7B-3D17-4C83-B498-EC89CE8B1DC0}"/>
    <hyperlink ref="D1549" r:id="rId1454" display="https://arkansas.rivals.com/commitments/football/2018" xr:uid="{AD98273A-B9FA-4EA4-A8E7-BABE225C3ECF}"/>
    <hyperlink ref="D1550" r:id="rId1455" display="https://houston.rivals.com/commitments/football/2018" xr:uid="{DC2811A7-9679-40A3-9D48-74E0BB61D6C3}"/>
    <hyperlink ref="D1551" r:id="rId1456" display="https://wakeforest.rivals.com/commitments/football/2018" xr:uid="{778B62D6-F89A-47DD-AAAE-81109EFB18A7}"/>
    <hyperlink ref="D1552" r:id="rId1457" display="https://syracuse.rivals.com/commitments/football/2018" xr:uid="{1BE1FBF3-41B4-4482-A370-07014B52F6B9}"/>
    <hyperlink ref="D1553" r:id="rId1458" display="https://duke.rivals.com/commitments/football/2018" xr:uid="{B74331B0-0553-493D-A5A5-42DD18B19608}"/>
    <hyperlink ref="D1554" r:id="rId1459" display="https://tulane.rivals.com/commitments/football/2018" xr:uid="{60B71BF5-88E9-41A5-B73E-0A6855F695CA}"/>
    <hyperlink ref="D1555" r:id="rId1460" display="https://oregonstate.rivals.com/commitments/football/2018" xr:uid="{FE2BF368-91FA-444D-B4E8-93823FB8FF2B}"/>
    <hyperlink ref="D1556" r:id="rId1461" display="https://ucf.rivals.com/commitments/football/2018" xr:uid="{7C75147D-4677-4602-9E04-F22387C22A0D}"/>
    <hyperlink ref="D1557" r:id="rId1462" display="https://virginia.rivals.com/commitments/football/2018" xr:uid="{A54BC705-FDE3-401B-AA3D-03EA37D7F912}"/>
    <hyperlink ref="D1558" r:id="rId1463" display="https://westernmichigan.rivals.com/commitments/football/2018" xr:uid="{CD8D17E6-A343-4A2E-96D6-4346B912D98D}"/>
    <hyperlink ref="D1559" r:id="rId1464" display="https://bostoncollege.rivals.com/commitments/football/2018" xr:uid="{F77874B3-13AE-452E-987A-0BC0F0E42EAD}"/>
    <hyperlink ref="D1560" r:id="rId1465" display="https://marshall.rivals.com/commitments/football/2018" xr:uid="{BE092773-F077-4209-B046-1C429D6FCB20}"/>
    <hyperlink ref="D1561" r:id="rId1466" display="https://texastech.rivals.com/commitments/football/2018" xr:uid="{3955898C-F453-4287-BF0B-568B5EE158E1}"/>
    <hyperlink ref="D1562" r:id="rId1467" display="https://utsa.rivals.com/commitments/football/2018" xr:uid="{B2249CA6-2FF3-4FC9-A7A3-4B0BFE97F27C}"/>
    <hyperlink ref="D1563" r:id="rId1468" display="https://southernmiss.rivals.com/commitments/football/2018" xr:uid="{125EB51A-8064-4353-83DD-52E784A21733}"/>
    <hyperlink ref="D1564" r:id="rId1469" display="https://arkansasstate.rivals.com/commitments/football/2018" xr:uid="{3C2ED333-E0D8-42B7-8B06-353029BB5F4E}"/>
    <hyperlink ref="D1565" r:id="rId1470" display="https://fiu.rivals.com/commitments/football/2018" xr:uid="{4FFCF035-75A3-4233-A3E5-3F814D2EFD11}"/>
    <hyperlink ref="D1566" r:id="rId1471" display="https://temple.rivals.com/commitments/football/2018" xr:uid="{D12D75D6-8963-453E-8CF7-AD94962EC522}"/>
    <hyperlink ref="D1567" r:id="rId1472" display="https://toledo.rivals.com/commitments/football/2018" xr:uid="{B91699A7-0280-4436-8F72-F4B16CB95A8E}"/>
    <hyperlink ref="D1568" r:id="rId1473" display="https://latech.rivals.com/commitments/football/2018" xr:uid="{70B0231C-04A7-4CB6-9E46-EBFC71E3D78A}"/>
    <hyperlink ref="D1569" r:id="rId1474" display="https://memphis.rivals.com/commitments/football/2018" xr:uid="{04A117CF-B6FA-49D4-9FCB-52D5692BA2BD}"/>
    <hyperlink ref="D1570" r:id="rId1475" display="https://smu.rivals.com/commitments/football/2018" xr:uid="{97A2F517-E7E6-491A-814C-583B06B1AD6B}"/>
    <hyperlink ref="D1571" r:id="rId1476" display="https://sandiegostate.rivals.com/commitments/football/2018" xr:uid="{3C902631-8157-4FC5-A04E-F9B6F674B134}"/>
    <hyperlink ref="D1572" r:id="rId1477" display="https://wku.rivals.com/commitments/football/2018" xr:uid="{9B2D1BA0-00EA-4452-9E7C-2070CDC3E70D}"/>
    <hyperlink ref="D1573" r:id="rId1478" display="https://eastcarolina.rivals.com/commitments/football/2018" xr:uid="{A2FC8842-9068-4C9C-B679-EDAA2AAA7333}"/>
    <hyperlink ref="D1576" r:id="rId1479" display="https://tulsa.rivals.com/commitments/football/2018" xr:uid="{AAC3C0D5-7E7F-4E7F-BE74-96F8DE734760}"/>
    <hyperlink ref="D1577" r:id="rId1480" display="https://coloradostate.rivals.com/commitments/football/2018" xr:uid="{A66880C8-853A-4337-8027-CF178A775638}"/>
    <hyperlink ref="D1578" r:id="rId1481" display="https://connecticut.rivals.com/commitments/football/2018" xr:uid="{4C51C068-1925-4F3F-8583-86C6FC404DE7}"/>
    <hyperlink ref="D1579" r:id="rId1482" display="https://army.rivals.com/commitments/football/2018" xr:uid="{EA1CAFBB-70D7-47AD-A22D-6C20B210BCCE}"/>
    <hyperlink ref="D1580" r:id="rId1483" display="https://navy.rivals.com/commitments/football/2018" xr:uid="{E9BAB825-677E-4661-AE13-05748717160D}"/>
    <hyperlink ref="D1581" r:id="rId1484" display="https://northtexas.rivals.com/commitments/football/2018" xr:uid="{24362AF9-B3D9-4ADD-8473-7938204335E1}"/>
    <hyperlink ref="D1582" r:id="rId1485" display="https://byu.rivals.com/commitments/football/2018" xr:uid="{3C8507D5-739C-45A9-9EE9-2C9B8DAC03FD}"/>
    <hyperlink ref="D1583" r:id="rId1486" display="https://unlv.rivals.com/commitments/football/2018" xr:uid="{8511820B-9E56-48AF-BB3B-1655F568D1FA}"/>
    <hyperlink ref="D1585" r:id="rId1487" display="https://texasstate.rivals.com/commitments/football/2018" xr:uid="{7F1E226D-8BF1-4596-B32E-6D09F9B061CF}"/>
    <hyperlink ref="D1586" r:id="rId1488" display="https://troy.rivals.com/commitments/football/2018" xr:uid="{74F23680-58E0-45C0-A634-B08171F43561}"/>
    <hyperlink ref="D1587" r:id="rId1489" display="https://nevada.rivals.com/commitments/football/2018" xr:uid="{8ADC6DE4-BF48-473A-93F4-5EE8159BF010}"/>
    <hyperlink ref="D1588" r:id="rId1490" display="https://ulm.rivals.com/commitments/football/2018" xr:uid="{701BE5C6-29B7-48F4-AC55-F8A13F3EC279}"/>
  </hyperlinks>
  <pageMargins left="0.7" right="0.7" top="0.75" bottom="0.75" header="0.3" footer="0.3"/>
  <pageSetup orientation="portrait" horizontalDpi="360" verticalDpi="360" r:id="rId1491"/>
  <drawing r:id="rId14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969"/>
  <sheetViews>
    <sheetView tabSelected="1" zoomScale="70" zoomScaleNormal="70" workbookViewId="0">
      <pane ySplit="1" topLeftCell="A1943" activePane="bottomLeft" state="frozen"/>
      <selection activeCell="B1" sqref="B1"/>
      <selection pane="bottomLeft"/>
    </sheetView>
  </sheetViews>
  <sheetFormatPr defaultRowHeight="15"/>
  <cols>
    <col min="3" max="3" width="22.7109375" bestFit="1" customWidth="1"/>
    <col min="18" max="18" width="14" style="19" customWidth="1"/>
    <col min="19" max="19" width="9" style="19" bestFit="1" customWidth="1"/>
    <col min="20" max="20" width="8.42578125" style="19" bestFit="1" customWidth="1"/>
  </cols>
  <sheetData>
    <row r="1" spans="1:25" ht="75">
      <c r="A1" t="s">
        <v>110</v>
      </c>
      <c r="B1" s="6" t="s">
        <v>152</v>
      </c>
      <c r="C1" s="6" t="s">
        <v>153</v>
      </c>
      <c r="D1" s="6" t="s">
        <v>154</v>
      </c>
      <c r="E1" s="6" t="s">
        <v>155</v>
      </c>
      <c r="F1" s="6" t="s">
        <v>156</v>
      </c>
      <c r="G1" s="6" t="s">
        <v>157</v>
      </c>
      <c r="H1" s="6" t="s">
        <v>207</v>
      </c>
      <c r="I1" s="6" t="s">
        <v>208</v>
      </c>
      <c r="J1" s="6" t="s">
        <v>209</v>
      </c>
      <c r="K1" s="6" t="s">
        <v>210</v>
      </c>
      <c r="L1" s="6" t="s">
        <v>211</v>
      </c>
      <c r="M1" s="6" t="s">
        <v>159</v>
      </c>
      <c r="N1" s="6" t="s">
        <v>160</v>
      </c>
      <c r="O1" s="6" t="s">
        <v>161</v>
      </c>
      <c r="P1" s="6" t="s">
        <v>162</v>
      </c>
      <c r="Q1" s="6" t="s">
        <v>163</v>
      </c>
      <c r="R1" s="20" t="s">
        <v>243</v>
      </c>
      <c r="S1" s="20" t="s">
        <v>244</v>
      </c>
      <c r="T1" s="20" t="s">
        <v>245</v>
      </c>
      <c r="U1" s="20" t="s">
        <v>246</v>
      </c>
      <c r="V1" s="20" t="s">
        <v>164</v>
      </c>
      <c r="W1" s="20" t="s">
        <v>251</v>
      </c>
      <c r="X1" s="20" t="s">
        <v>254</v>
      </c>
      <c r="Y1" s="20" t="s">
        <v>255</v>
      </c>
    </row>
    <row r="2" spans="1:25">
      <c r="A2">
        <v>2015</v>
      </c>
      <c r="B2">
        <v>1</v>
      </c>
      <c r="C2" t="s">
        <v>6</v>
      </c>
      <c r="D2" t="s">
        <v>165</v>
      </c>
      <c r="E2">
        <v>14</v>
      </c>
      <c r="F2">
        <v>1</v>
      </c>
      <c r="G2">
        <v>0.93300000000000005</v>
      </c>
      <c r="H2">
        <v>9</v>
      </c>
      <c r="I2">
        <v>0</v>
      </c>
      <c r="J2">
        <v>1</v>
      </c>
      <c r="K2">
        <v>38.5</v>
      </c>
      <c r="L2">
        <v>21.7</v>
      </c>
      <c r="M2">
        <v>18.88</v>
      </c>
      <c r="N2">
        <v>5.21</v>
      </c>
      <c r="O2">
        <v>12</v>
      </c>
      <c r="P2">
        <v>1</v>
      </c>
      <c r="Q2">
        <v>2</v>
      </c>
      <c r="R2" s="19">
        <f>SUMIFS(Recruits!J:J,Recruits!D:D,'Wins by Year'!C2,Recruits!A:A,'Wins by Year'!A2)</f>
        <v>3.48</v>
      </c>
      <c r="S2" s="19">
        <f>IF(R2&gt;1,R2,1)</f>
        <v>3.48</v>
      </c>
      <c r="T2" s="19">
        <f>(SUMIFS($S:$S,$C:$C,$C2,$A:$A,$A2)+SUMIFS($S:$S,$C:$C,$C2,$A:$A,$A2-1)+SUMIFS($S:$S,$C:$C,$C2,$A:$A,$A2-2))/3</f>
        <v>3.3666666666666667</v>
      </c>
      <c r="U2" s="19">
        <f>(SUMIFS($S:$S,$C:$C,$C2,$A:$A,$A2)+SUMIFS($S:$S,$C:$C,$C2,$A:$A,$A2-1)+SUMIFS($S:$S,$C:$C,$C2,$A:$A,$A2-2)+SUMIFS($S:$S,$C:$C,$C2,$A:$A,$A2-3))/4</f>
        <v>3.3875000000000002</v>
      </c>
      <c r="W2" t="str">
        <f>VLOOKUP(D2,Conferences!$A$9:$B$57,2,FALSE)</f>
        <v>ACC</v>
      </c>
      <c r="X2">
        <f>COUNTIF(C:C,C2)</f>
        <v>16</v>
      </c>
      <c r="Y2">
        <f>Q2</f>
        <v>2</v>
      </c>
    </row>
    <row r="3" spans="1:25">
      <c r="A3">
        <v>2015</v>
      </c>
      <c r="B3">
        <v>2</v>
      </c>
      <c r="C3" t="s">
        <v>2</v>
      </c>
      <c r="D3" t="s">
        <v>165</v>
      </c>
      <c r="E3">
        <v>10</v>
      </c>
      <c r="F3">
        <v>3</v>
      </c>
      <c r="G3">
        <v>0.76900000000000002</v>
      </c>
      <c r="H3">
        <v>6</v>
      </c>
      <c r="I3">
        <v>2</v>
      </c>
      <c r="J3">
        <v>0.75</v>
      </c>
      <c r="K3">
        <v>31.7</v>
      </c>
      <c r="L3">
        <v>17.5</v>
      </c>
      <c r="M3">
        <v>13.59</v>
      </c>
      <c r="N3">
        <v>1.97</v>
      </c>
      <c r="O3">
        <v>10</v>
      </c>
      <c r="P3">
        <v>9</v>
      </c>
      <c r="Q3">
        <v>14</v>
      </c>
      <c r="R3" s="19">
        <f>SUMIFS(Recruits!J:J,Recruits!D:D,'Wins by Year'!C3,Recruits!A:A,'Wins by Year'!A3)</f>
        <v>4</v>
      </c>
      <c r="S3" s="19">
        <f t="shared" ref="S3:S66" si="0">IF(R3&gt;1,R3,1)</f>
        <v>4</v>
      </c>
      <c r="T3" s="19">
        <f>(SUMIFS(S:S,C:C,C3,A:A,A3)+SUMIFS(S:S,C:C,C3,A:A,A3-1)+SUMIFS(S:S,C:C,C3,A:A,A3-2))/3</f>
        <v>3.72</v>
      </c>
      <c r="U3" s="19">
        <f>(SUMIFS($S:$S,$C:$C,$C3,$A:$A,$A3)+SUMIFS($S:$S,$C:$C,$C3,$A:$A,$A3-1)+SUMIFS($S:$S,$C:$C,$C3,$A:$A,$A3-2)+SUMIFS($S:$S,$C:$C,$C3,$A:$A,$A3-3))/4</f>
        <v>3.7374999999999998</v>
      </c>
      <c r="W3" t="str">
        <f>VLOOKUP(D3,Conferences!$A$9:$B$57,2,FALSE)</f>
        <v>ACC</v>
      </c>
      <c r="X3">
        <f>COUNTIF(C:C,C3)</f>
        <v>16</v>
      </c>
      <c r="Y3">
        <f t="shared" ref="Y3:Y65" si="1">Q3</f>
        <v>14</v>
      </c>
    </row>
    <row r="4" spans="1:25">
      <c r="A4">
        <v>2015</v>
      </c>
      <c r="B4">
        <v>3</v>
      </c>
      <c r="C4" t="s">
        <v>36</v>
      </c>
      <c r="D4" t="s">
        <v>165</v>
      </c>
      <c r="E4">
        <v>8</v>
      </c>
      <c r="F4">
        <v>5</v>
      </c>
      <c r="G4">
        <v>0.61499999999999999</v>
      </c>
      <c r="H4">
        <v>5</v>
      </c>
      <c r="I4">
        <v>3</v>
      </c>
      <c r="J4">
        <v>0.625</v>
      </c>
      <c r="K4">
        <v>28.7</v>
      </c>
      <c r="L4">
        <v>24.1</v>
      </c>
      <c r="M4">
        <v>6.69</v>
      </c>
      <c r="N4">
        <v>3.23</v>
      </c>
      <c r="R4" s="19">
        <f>SUMIFS(Recruits!J:J,Recruits!D:D,'Wins by Year'!C4,Recruits!A:A,'Wins by Year'!A4)</f>
        <v>3</v>
      </c>
      <c r="S4" s="19">
        <f t="shared" si="0"/>
        <v>3</v>
      </c>
      <c r="T4" s="19">
        <f>(SUMIFS(S:S,C:C,C4,A:A,A4)+SUMIFS(S:S,C:C,C4,A:A,A4-1)+SUMIFS(S:S,C:C,C4,A:A,A4-2))/3</f>
        <v>2.9466666666666668</v>
      </c>
      <c r="U4" s="19">
        <f>(SUMIFS($S:$S,$C:$C,$C4,$A:$A,$A4)+SUMIFS($S:$S,$C:$C,$C4,$A:$A,$A4-1)+SUMIFS($S:$S,$C:$C,$C4,$A:$A,$A4-2)+SUMIFS($S:$S,$C:$C,$C4,$A:$A,$A4-3))/4</f>
        <v>2.96</v>
      </c>
      <c r="W4" t="str">
        <f>VLOOKUP(D4,Conferences!$A$9:$B$57,2,FALSE)</f>
        <v>ACC</v>
      </c>
      <c r="X4">
        <f>COUNTIF(C:C,C4)</f>
        <v>16</v>
      </c>
    </row>
    <row r="5" spans="1:25">
      <c r="A5">
        <v>2015</v>
      </c>
      <c r="B5">
        <v>4</v>
      </c>
      <c r="C5" t="s">
        <v>44</v>
      </c>
      <c r="D5" t="s">
        <v>165</v>
      </c>
      <c r="E5">
        <v>7</v>
      </c>
      <c r="F5">
        <v>6</v>
      </c>
      <c r="G5">
        <v>0.53800000000000003</v>
      </c>
      <c r="H5">
        <v>3</v>
      </c>
      <c r="I5">
        <v>5</v>
      </c>
      <c r="J5">
        <v>0.375</v>
      </c>
      <c r="K5">
        <v>33.200000000000003</v>
      </c>
      <c r="L5">
        <v>25.8</v>
      </c>
      <c r="M5">
        <v>5.0599999999999996</v>
      </c>
      <c r="N5">
        <v>0.83</v>
      </c>
      <c r="R5" s="19">
        <f>SUMIFS(Recruits!J:J,Recruits!D:D,'Wins by Year'!C5,Recruits!A:A,'Wins by Year'!A5)</f>
        <v>2.91</v>
      </c>
      <c r="S5" s="19">
        <f t="shared" si="0"/>
        <v>2.91</v>
      </c>
      <c r="T5" s="19">
        <f>(SUMIFS(S:S,C:C,C5,A:A,A5)+SUMIFS(S:S,C:C,C5,A:A,A5-1)+SUMIFS(S:S,C:C,C5,A:A,A5-2))/3</f>
        <v>2.8933333333333331</v>
      </c>
      <c r="U5" s="19">
        <f>(SUMIFS($S:$S,$C:$C,$C5,$A:$A,$A5)+SUMIFS($S:$S,$C:$C,$C5,$A:$A,$A5-1)+SUMIFS($S:$S,$C:$C,$C5,$A:$A,$A5-2)+SUMIFS($S:$S,$C:$C,$C5,$A:$A,$A5-3))/4</f>
        <v>2.8624999999999998</v>
      </c>
      <c r="W5" t="str">
        <f>VLOOKUP(D5,Conferences!$A$9:$B$57,2,FALSE)</f>
        <v>ACC</v>
      </c>
      <c r="X5">
        <f>COUNTIF(C:C,C5)</f>
        <v>16</v>
      </c>
    </row>
    <row r="6" spans="1:25">
      <c r="A6">
        <v>2015</v>
      </c>
      <c r="B6">
        <v>5</v>
      </c>
      <c r="C6" t="s">
        <v>59</v>
      </c>
      <c r="D6" t="s">
        <v>165</v>
      </c>
      <c r="E6">
        <v>4</v>
      </c>
      <c r="F6">
        <v>8</v>
      </c>
      <c r="G6">
        <v>0.33300000000000002</v>
      </c>
      <c r="H6">
        <v>2</v>
      </c>
      <c r="I6">
        <v>6</v>
      </c>
      <c r="J6">
        <v>0.25</v>
      </c>
      <c r="K6">
        <v>27.3</v>
      </c>
      <c r="L6">
        <v>31</v>
      </c>
      <c r="M6">
        <v>-1.51</v>
      </c>
      <c r="N6">
        <v>3.91</v>
      </c>
      <c r="R6" s="19">
        <f>SUMIFS(Recruits!J:J,Recruits!D:D,'Wins by Year'!C6,Recruits!A:A,'Wins by Year'!A6)</f>
        <v>2.5</v>
      </c>
      <c r="S6" s="19">
        <f t="shared" si="0"/>
        <v>2.5</v>
      </c>
      <c r="T6" s="19">
        <f>(SUMIFS(S:S,C:C,C6,A:A,A6)+SUMIFS(S:S,C:C,C6,A:A,A6-1)+SUMIFS(S:S,C:C,C6,A:A,A6-2))/3</f>
        <v>2.5233333333333334</v>
      </c>
      <c r="U6" s="19">
        <f>(SUMIFS($S:$S,$C:$C,$C6,$A:$A,$A6)+SUMIFS($S:$S,$C:$C,$C6,$A:$A,$A6-1)+SUMIFS($S:$S,$C:$C,$C6,$A:$A,$A6-2)+SUMIFS($S:$S,$C:$C,$C6,$A:$A,$A6-3))/4</f>
        <v>2.5475000000000003</v>
      </c>
      <c r="W6" t="str">
        <f>VLOOKUP(D6,Conferences!$A$9:$B$57,2,FALSE)</f>
        <v>ACC</v>
      </c>
      <c r="X6">
        <f>COUNTIF(C:C,C6)</f>
        <v>16</v>
      </c>
    </row>
    <row r="7" spans="1:25">
      <c r="A7">
        <v>2015</v>
      </c>
      <c r="B7">
        <v>6</v>
      </c>
      <c r="C7" t="s">
        <v>62</v>
      </c>
      <c r="D7" t="s">
        <v>165</v>
      </c>
      <c r="E7">
        <v>3</v>
      </c>
      <c r="F7">
        <v>9</v>
      </c>
      <c r="G7">
        <v>0.25</v>
      </c>
      <c r="H7">
        <v>1</v>
      </c>
      <c r="I7">
        <v>7</v>
      </c>
      <c r="J7">
        <v>0.125</v>
      </c>
      <c r="K7">
        <v>17.399999999999999</v>
      </c>
      <c r="L7">
        <v>24.6</v>
      </c>
      <c r="M7">
        <v>-3.7</v>
      </c>
      <c r="N7">
        <v>3.55</v>
      </c>
      <c r="R7" s="19">
        <f>SUMIFS(Recruits!J:J,Recruits!D:D,'Wins by Year'!C7,Recruits!A:A,'Wins by Year'!A7)</f>
        <v>2.64</v>
      </c>
      <c r="S7" s="19">
        <f t="shared" si="0"/>
        <v>2.64</v>
      </c>
      <c r="T7" s="19">
        <f>(SUMIFS(S:S,C:C,C7,A:A,A7)+SUMIFS(S:S,C:C,C7,A:A,A7-1)+SUMIFS(S:S,C:C,C7,A:A,A7-2))/3</f>
        <v>2.5933333333333333</v>
      </c>
      <c r="U7" s="19">
        <f>(SUMIFS($S:$S,$C:$C,$C7,$A:$A,$A7)+SUMIFS($S:$S,$C:$C,$C7,$A:$A,$A7-1)+SUMIFS($S:$S,$C:$C,$C7,$A:$A,$A7-2)+SUMIFS($S:$S,$C:$C,$C7,$A:$A,$A7-3))/4</f>
        <v>2.6550000000000002</v>
      </c>
      <c r="W7" t="str">
        <f>VLOOKUP(D7,Conferences!$A$9:$B$57,2,FALSE)</f>
        <v>ACC</v>
      </c>
      <c r="X7">
        <f>COUNTIF(C:C,C7)</f>
        <v>16</v>
      </c>
    </row>
    <row r="8" spans="1:25">
      <c r="A8">
        <v>2015</v>
      </c>
      <c r="B8">
        <v>7</v>
      </c>
      <c r="C8" t="s">
        <v>82</v>
      </c>
      <c r="D8" t="s">
        <v>165</v>
      </c>
      <c r="E8">
        <v>3</v>
      </c>
      <c r="F8">
        <v>9</v>
      </c>
      <c r="G8">
        <v>0.25</v>
      </c>
      <c r="H8">
        <v>0</v>
      </c>
      <c r="I8">
        <v>8</v>
      </c>
      <c r="J8">
        <v>0</v>
      </c>
      <c r="K8">
        <v>17.2</v>
      </c>
      <c r="L8">
        <v>15.3</v>
      </c>
      <c r="M8">
        <v>-1.73</v>
      </c>
      <c r="N8">
        <v>2.11</v>
      </c>
      <c r="R8" s="19">
        <f>SUMIFS(Recruits!J:J,Recruits!D:D,'Wins by Year'!C8,Recruits!A:A,'Wins by Year'!A8)</f>
        <v>2.76</v>
      </c>
      <c r="S8" s="19">
        <f t="shared" si="0"/>
        <v>2.76</v>
      </c>
      <c r="T8" s="19">
        <f>(SUMIFS(S:S,C:C,C8,A:A,A8)+SUMIFS(S:S,C:C,C8,A:A,A8-1)+SUMIFS(S:S,C:C,C8,A:A,A8-2))/3</f>
        <v>2.6566666666666663</v>
      </c>
      <c r="U8" s="19">
        <f>(SUMIFS($S:$S,$C:$C,$C8,$A:$A,$A8)+SUMIFS($S:$S,$C:$C,$C8,$A:$A,$A8-1)+SUMIFS($S:$S,$C:$C,$C8,$A:$A,$A8-2)+SUMIFS($S:$S,$C:$C,$C8,$A:$A,$A8-3))/4</f>
        <v>2.67</v>
      </c>
      <c r="W8" t="str">
        <f>VLOOKUP(D8,Conferences!$A$9:$B$57,2,FALSE)</f>
        <v>ACC</v>
      </c>
      <c r="X8">
        <f>COUNTIF(C:C,C8)</f>
        <v>16</v>
      </c>
    </row>
    <row r="9" spans="1:25">
      <c r="A9">
        <v>2015</v>
      </c>
      <c r="B9">
        <v>8</v>
      </c>
      <c r="C9" t="s">
        <v>24</v>
      </c>
      <c r="D9" t="s">
        <v>166</v>
      </c>
      <c r="E9">
        <v>11</v>
      </c>
      <c r="F9">
        <v>3</v>
      </c>
      <c r="G9">
        <v>0.78600000000000003</v>
      </c>
      <c r="H9">
        <v>8</v>
      </c>
      <c r="I9">
        <v>1</v>
      </c>
      <c r="J9">
        <v>0.88900000000000001</v>
      </c>
      <c r="K9">
        <v>40.700000000000003</v>
      </c>
      <c r="L9">
        <v>24.5</v>
      </c>
      <c r="M9">
        <v>12.73</v>
      </c>
      <c r="N9">
        <v>1.0900000000000001</v>
      </c>
      <c r="P9">
        <v>8</v>
      </c>
      <c r="Q9">
        <v>15</v>
      </c>
      <c r="R9" s="19">
        <f>SUMIFS(Recruits!J:J,Recruits!D:D,'Wins by Year'!C9,Recruits!A:A,'Wins by Year'!A9)</f>
        <v>3.26</v>
      </c>
      <c r="S9" s="19">
        <f t="shared" si="0"/>
        <v>3.26</v>
      </c>
      <c r="T9" s="19">
        <f>(SUMIFS(S:S,C:C,C9,A:A,A9)+SUMIFS(S:S,C:C,C9,A:A,A9-1)+SUMIFS(S:S,C:C,C9,A:A,A9-2))/3</f>
        <v>3.1833333333333336</v>
      </c>
      <c r="U9" s="19">
        <f>(SUMIFS($S:$S,$C:$C,$C9,$A:$A,$A9)+SUMIFS($S:$S,$C:$C,$C9,$A:$A,$A9-1)+SUMIFS($S:$S,$C:$C,$C9,$A:$A,$A9-2)+SUMIFS($S:$S,$C:$C,$C9,$A:$A,$A9-3))/4</f>
        <v>3.1475</v>
      </c>
      <c r="W9" t="str">
        <f>VLOOKUP(D9,Conferences!$A$9:$B$57,2,FALSE)</f>
        <v>ACC</v>
      </c>
      <c r="X9">
        <f>COUNTIF(C:C,C9)</f>
        <v>16</v>
      </c>
      <c r="Y9">
        <f t="shared" si="1"/>
        <v>15</v>
      </c>
    </row>
    <row r="10" spans="1:25">
      <c r="A10">
        <v>2015</v>
      </c>
      <c r="B10">
        <v>9</v>
      </c>
      <c r="C10" t="s">
        <v>31</v>
      </c>
      <c r="D10" t="s">
        <v>166</v>
      </c>
      <c r="E10">
        <v>8</v>
      </c>
      <c r="F10">
        <v>5</v>
      </c>
      <c r="G10">
        <v>0.61499999999999999</v>
      </c>
      <c r="H10">
        <v>6</v>
      </c>
      <c r="I10">
        <v>2</v>
      </c>
      <c r="J10">
        <v>0.75</v>
      </c>
      <c r="K10">
        <v>28.2</v>
      </c>
      <c r="L10">
        <v>26.1</v>
      </c>
      <c r="M10">
        <v>6.32</v>
      </c>
      <c r="N10">
        <v>3.78</v>
      </c>
      <c r="P10">
        <v>23</v>
      </c>
      <c r="R10" s="19">
        <f>SUMIFS(Recruits!J:J,Recruits!D:D,'Wins by Year'!C10,Recruits!A:A,'Wins by Year'!A10)</f>
        <v>2.8</v>
      </c>
      <c r="S10" s="19">
        <f t="shared" si="0"/>
        <v>2.8</v>
      </c>
      <c r="T10" s="19">
        <f>(SUMIFS(S:S,C:C,C10,A:A,A10)+SUMIFS(S:S,C:C,C10,A:A,A10-1)+SUMIFS(S:S,C:C,C10,A:A,A10-2))/3</f>
        <v>2.8699999999999997</v>
      </c>
      <c r="U10" s="19">
        <f>(SUMIFS($S:$S,$C:$C,$C10,$A:$A,$A10)+SUMIFS($S:$S,$C:$C,$C10,$A:$A,$A10-1)+SUMIFS($S:$S,$C:$C,$C10,$A:$A,$A10-2)+SUMIFS($S:$S,$C:$C,$C10,$A:$A,$A10-3))/4</f>
        <v>2.9349999999999996</v>
      </c>
      <c r="W10" t="str">
        <f>VLOOKUP(D10,Conferences!$A$9:$B$57,2,FALSE)</f>
        <v>ACC</v>
      </c>
      <c r="X10">
        <f>COUNTIF(C:C,C10)</f>
        <v>16</v>
      </c>
    </row>
    <row r="11" spans="1:25">
      <c r="A11">
        <v>2015</v>
      </c>
      <c r="B11">
        <v>10</v>
      </c>
      <c r="C11" t="s">
        <v>21</v>
      </c>
      <c r="D11" t="s">
        <v>166</v>
      </c>
      <c r="E11">
        <v>8</v>
      </c>
      <c r="F11">
        <v>5</v>
      </c>
      <c r="G11">
        <v>0.61499999999999999</v>
      </c>
      <c r="H11">
        <v>5</v>
      </c>
      <c r="I11">
        <v>3</v>
      </c>
      <c r="J11">
        <v>0.625</v>
      </c>
      <c r="K11">
        <v>27.8</v>
      </c>
      <c r="L11">
        <v>28.2</v>
      </c>
      <c r="M11">
        <v>5.69</v>
      </c>
      <c r="N11">
        <v>3.38</v>
      </c>
      <c r="R11" s="19">
        <f>SUMIFS(Recruits!J:J,Recruits!D:D,'Wins by Year'!C11,Recruits!A:A,'Wins by Year'!A11)</f>
        <v>3.18</v>
      </c>
      <c r="S11" s="19">
        <f t="shared" si="0"/>
        <v>3.18</v>
      </c>
      <c r="T11" s="19">
        <f>(SUMIFS(S:S,C:C,C11,A:A,A11)+SUMIFS(S:S,C:C,C11,A:A,A11-1)+SUMIFS(S:S,C:C,C11,A:A,A11-2))/3</f>
        <v>3.2699999999999996</v>
      </c>
      <c r="U11" s="19">
        <f>(SUMIFS($S:$S,$C:$C,$C11,$A:$A,$A11)+SUMIFS($S:$S,$C:$C,$C11,$A:$A,$A11-1)+SUMIFS($S:$S,$C:$C,$C11,$A:$A,$A11-2)+SUMIFS($S:$S,$C:$C,$C11,$A:$A,$A11-3))/4</f>
        <v>3.2924999999999995</v>
      </c>
      <c r="W11" t="str">
        <f>VLOOKUP(D11,Conferences!$A$9:$B$57,2,FALSE)</f>
        <v>ACC</v>
      </c>
      <c r="X11">
        <f>COUNTIF(C:C,C11)</f>
        <v>16</v>
      </c>
    </row>
    <row r="12" spans="1:25">
      <c r="A12">
        <v>2015</v>
      </c>
      <c r="B12">
        <v>11</v>
      </c>
      <c r="C12" t="s">
        <v>33</v>
      </c>
      <c r="D12" t="s">
        <v>166</v>
      </c>
      <c r="E12">
        <v>8</v>
      </c>
      <c r="F12">
        <v>5</v>
      </c>
      <c r="G12">
        <v>0.61499999999999999</v>
      </c>
      <c r="H12">
        <v>4</v>
      </c>
      <c r="I12">
        <v>4</v>
      </c>
      <c r="J12">
        <v>0.5</v>
      </c>
      <c r="K12">
        <v>31.5</v>
      </c>
      <c r="L12">
        <v>25.4</v>
      </c>
      <c r="M12">
        <v>2.94</v>
      </c>
      <c r="N12">
        <v>-0.75</v>
      </c>
      <c r="P12">
        <v>22</v>
      </c>
      <c r="R12" s="19">
        <f>SUMIFS(Recruits!J:J,Recruits!D:D,'Wins by Year'!C12,Recruits!A:A,'Wins by Year'!A12)</f>
        <v>2.88</v>
      </c>
      <c r="S12" s="19">
        <f t="shared" si="0"/>
        <v>2.88</v>
      </c>
      <c r="T12" s="19">
        <f>(SUMIFS(S:S,C:C,C12,A:A,A12)+SUMIFS(S:S,C:C,C12,A:A,A12-1)+SUMIFS(S:S,C:C,C12,A:A,A12-2))/3</f>
        <v>2.7733333333333334</v>
      </c>
      <c r="U12" s="19">
        <f>(SUMIFS($S:$S,$C:$C,$C12,$A:$A,$A12)+SUMIFS($S:$S,$C:$C,$C12,$A:$A,$A12-1)+SUMIFS($S:$S,$C:$C,$C12,$A:$A,$A12-2)+SUMIFS($S:$S,$C:$C,$C12,$A:$A,$A12-3))/4</f>
        <v>2.73</v>
      </c>
      <c r="W12" t="str">
        <f>VLOOKUP(D12,Conferences!$A$9:$B$57,2,FALSE)</f>
        <v>ACC</v>
      </c>
      <c r="X12">
        <f>COUNTIF(C:C,C12)</f>
        <v>16</v>
      </c>
    </row>
    <row r="13" spans="1:25">
      <c r="A13">
        <v>2015</v>
      </c>
      <c r="B13">
        <v>12</v>
      </c>
      <c r="C13" t="s">
        <v>43</v>
      </c>
      <c r="D13" t="s">
        <v>166</v>
      </c>
      <c r="E13">
        <v>7</v>
      </c>
      <c r="F13">
        <v>6</v>
      </c>
      <c r="G13">
        <v>0.53800000000000003</v>
      </c>
      <c r="H13">
        <v>4</v>
      </c>
      <c r="I13">
        <v>4</v>
      </c>
      <c r="J13">
        <v>0.5</v>
      </c>
      <c r="K13">
        <v>31</v>
      </c>
      <c r="L13">
        <v>26.3</v>
      </c>
      <c r="M13">
        <v>5.04</v>
      </c>
      <c r="N13">
        <v>1.65</v>
      </c>
      <c r="R13" s="19">
        <f>SUMIFS(Recruits!J:J,Recruits!D:D,'Wins by Year'!C13,Recruits!A:A,'Wins by Year'!A13)</f>
        <v>3.25</v>
      </c>
      <c r="S13" s="19">
        <f t="shared" si="0"/>
        <v>3.25</v>
      </c>
      <c r="T13" s="19">
        <f>(SUMIFS(S:S,C:C,C13,A:A,A13)+SUMIFS(S:S,C:C,C13,A:A,A13-1)+SUMIFS(S:S,C:C,C13,A:A,A13-2))/3</f>
        <v>3.17</v>
      </c>
      <c r="U13" s="19">
        <f>(SUMIFS($S:$S,$C:$C,$C13,$A:$A,$A13)+SUMIFS($S:$S,$C:$C,$C13,$A:$A,$A13-1)+SUMIFS($S:$S,$C:$C,$C13,$A:$A,$A13-2)+SUMIFS($S:$S,$C:$C,$C13,$A:$A,$A13-3))/4</f>
        <v>3.1724999999999999</v>
      </c>
      <c r="W13" t="str">
        <f>VLOOKUP(D13,Conferences!$A$9:$B$57,2,FALSE)</f>
        <v>ACC</v>
      </c>
      <c r="X13">
        <f>COUNTIF(C:C,C13)</f>
        <v>16</v>
      </c>
    </row>
    <row r="14" spans="1:25">
      <c r="A14">
        <v>2015</v>
      </c>
      <c r="B14">
        <v>13</v>
      </c>
      <c r="C14" t="s">
        <v>61</v>
      </c>
      <c r="D14" t="s">
        <v>166</v>
      </c>
      <c r="E14">
        <v>4</v>
      </c>
      <c r="F14">
        <v>8</v>
      </c>
      <c r="G14">
        <v>0.33300000000000002</v>
      </c>
      <c r="H14">
        <v>3</v>
      </c>
      <c r="I14">
        <v>5</v>
      </c>
      <c r="J14">
        <v>0.375</v>
      </c>
      <c r="K14">
        <v>25.8</v>
      </c>
      <c r="L14">
        <v>32.200000000000003</v>
      </c>
      <c r="M14">
        <v>-0.95</v>
      </c>
      <c r="N14">
        <v>4.1399999999999997</v>
      </c>
      <c r="R14" s="19">
        <f>SUMIFS(Recruits!J:J,Recruits!D:D,'Wins by Year'!C14,Recruits!A:A,'Wins by Year'!A14)</f>
        <v>2.7</v>
      </c>
      <c r="S14" s="19">
        <f t="shared" si="0"/>
        <v>2.7</v>
      </c>
      <c r="T14" s="19">
        <f>(SUMIFS(S:S,C:C,C14,A:A,A14)+SUMIFS(S:S,C:C,C14,A:A,A14-1)+SUMIFS(S:S,C:C,C14,A:A,A14-2))/3</f>
        <v>2.9</v>
      </c>
      <c r="U14" s="19">
        <f>(SUMIFS($S:$S,$C:$C,$C14,$A:$A,$A14)+SUMIFS($S:$S,$C:$C,$C14,$A:$A,$A14-1)+SUMIFS($S:$S,$C:$C,$C14,$A:$A,$A14-2)+SUMIFS($S:$S,$C:$C,$C14,$A:$A,$A14-3))/4</f>
        <v>2.8774999999999999</v>
      </c>
      <c r="W14" t="str">
        <f>VLOOKUP(D14,Conferences!$A$9:$B$57,2,FALSE)</f>
        <v>ACC</v>
      </c>
      <c r="X14">
        <f>COUNTIF(C:C,C14)</f>
        <v>16</v>
      </c>
    </row>
    <row r="15" spans="1:25">
      <c r="A15">
        <v>2015</v>
      </c>
      <c r="B15">
        <v>14</v>
      </c>
      <c r="C15" t="s">
        <v>69</v>
      </c>
      <c r="D15" t="s">
        <v>166</v>
      </c>
      <c r="E15">
        <v>3</v>
      </c>
      <c r="F15">
        <v>9</v>
      </c>
      <c r="G15">
        <v>0.25</v>
      </c>
      <c r="H15">
        <v>1</v>
      </c>
      <c r="I15">
        <v>7</v>
      </c>
      <c r="J15">
        <v>0.125</v>
      </c>
      <c r="K15">
        <v>29.3</v>
      </c>
      <c r="L15">
        <v>25.8</v>
      </c>
      <c r="M15">
        <v>1.43</v>
      </c>
      <c r="N15">
        <v>4.5999999999999996</v>
      </c>
      <c r="O15">
        <v>16</v>
      </c>
      <c r="P15">
        <v>14</v>
      </c>
      <c r="R15" s="19">
        <f>SUMIFS(Recruits!J:J,Recruits!D:D,'Wins by Year'!C15,Recruits!A:A,'Wins by Year'!A15)</f>
        <v>3</v>
      </c>
      <c r="S15" s="19">
        <f t="shared" si="0"/>
        <v>3</v>
      </c>
      <c r="T15" s="19">
        <f>(SUMIFS(S:S,C:C,C15,A:A,A15)+SUMIFS(S:S,C:C,C15,A:A,A15-1)+SUMIFS(S:S,C:C,C15,A:A,A15-2))/3</f>
        <v>2.8733333333333335</v>
      </c>
      <c r="U15" s="19">
        <f>(SUMIFS($S:$S,$C:$C,$C15,$A:$A,$A15)+SUMIFS($S:$S,$C:$C,$C15,$A:$A,$A15-1)+SUMIFS($S:$S,$C:$C,$C15,$A:$A,$A15-2)+SUMIFS($S:$S,$C:$C,$C15,$A:$A,$A15-3))/4</f>
        <v>2.9050000000000002</v>
      </c>
      <c r="W15" t="str">
        <f>VLOOKUP(D15,Conferences!$A$9:$B$57,2,FALSE)</f>
        <v>ACC</v>
      </c>
      <c r="X15">
        <f>COUNTIF(C:C,C15)</f>
        <v>16</v>
      </c>
    </row>
    <row r="16" spans="1:25">
      <c r="A16">
        <v>2015</v>
      </c>
      <c r="B16">
        <v>15</v>
      </c>
      <c r="C16" t="s">
        <v>60</v>
      </c>
      <c r="D16" t="s">
        <v>169</v>
      </c>
      <c r="E16">
        <v>10</v>
      </c>
      <c r="F16">
        <v>4</v>
      </c>
      <c r="G16">
        <v>0.71399999999999997</v>
      </c>
      <c r="H16">
        <v>7</v>
      </c>
      <c r="I16">
        <v>2</v>
      </c>
      <c r="J16">
        <v>0.77800000000000002</v>
      </c>
      <c r="K16">
        <v>29.8</v>
      </c>
      <c r="L16">
        <v>20.100000000000001</v>
      </c>
      <c r="M16">
        <v>6.45</v>
      </c>
      <c r="N16">
        <v>-1.63</v>
      </c>
      <c r="P16">
        <v>20</v>
      </c>
      <c r="R16" s="19">
        <f>SUMIFS(Recruits!J:J,Recruits!D:D,'Wins by Year'!C16,Recruits!A:A,'Wins by Year'!A16)</f>
        <v>2.5</v>
      </c>
      <c r="S16" s="19">
        <f t="shared" si="0"/>
        <v>2.5</v>
      </c>
      <c r="T16" s="19">
        <f>(SUMIFS(S:S,C:C,C16,A:A,A16)+SUMIFS(S:S,C:C,C16,A:A,A16-1)+SUMIFS(S:S,C:C,C16,A:A,A16-2))/3</f>
        <v>2.4499999999999997</v>
      </c>
      <c r="U16" s="19">
        <f>(SUMIFS($S:$S,$C:$C,$C16,$A:$A,$A16)+SUMIFS($S:$S,$C:$C,$C16,$A:$A,$A16-1)+SUMIFS($S:$S,$C:$C,$C16,$A:$A,$A16-2)+SUMIFS($S:$S,$C:$C,$C16,$A:$A,$A16-3))/4</f>
        <v>2.38</v>
      </c>
      <c r="W16" t="str">
        <f>VLOOKUP(D16,Conferences!$A$9:$B$57,2,FALSE)</f>
        <v>American</v>
      </c>
      <c r="X16">
        <f>COUNTIF(C:C,C16)</f>
        <v>16</v>
      </c>
    </row>
    <row r="17" spans="1:25">
      <c r="A17">
        <v>2015</v>
      </c>
      <c r="B17">
        <v>16</v>
      </c>
      <c r="C17" t="s">
        <v>73</v>
      </c>
      <c r="D17" t="s">
        <v>169</v>
      </c>
      <c r="E17">
        <v>8</v>
      </c>
      <c r="F17">
        <v>5</v>
      </c>
      <c r="G17">
        <v>0.61499999999999999</v>
      </c>
      <c r="H17">
        <v>6</v>
      </c>
      <c r="I17">
        <v>2</v>
      </c>
      <c r="J17">
        <v>0.75</v>
      </c>
      <c r="K17">
        <v>33.6</v>
      </c>
      <c r="L17">
        <v>22.9</v>
      </c>
      <c r="M17">
        <v>5.88</v>
      </c>
      <c r="N17">
        <v>-0.74</v>
      </c>
      <c r="R17" s="19">
        <f>SUMIFS(Recruits!J:J,Recruits!D:D,'Wins by Year'!C17,Recruits!A:A,'Wins by Year'!A17)</f>
        <v>2.6</v>
      </c>
      <c r="S17" s="19">
        <f t="shared" si="0"/>
        <v>2.6</v>
      </c>
      <c r="T17" s="19">
        <f>(SUMIFS(S:S,C:C,C17,A:A,A17)+SUMIFS(S:S,C:C,C17,A:A,A17-1)+SUMIFS(S:S,C:C,C17,A:A,A17-2))/3</f>
        <v>2.7766666666666668</v>
      </c>
      <c r="U17" s="19">
        <f>(SUMIFS($S:$S,$C:$C,$C17,$A:$A,$A17)+SUMIFS($S:$S,$C:$C,$C17,$A:$A,$A17-1)+SUMIFS($S:$S,$C:$C,$C17,$A:$A,$A17-2)+SUMIFS($S:$S,$C:$C,$C17,$A:$A,$A17-3))/4</f>
        <v>2.8325</v>
      </c>
      <c r="W17" t="str">
        <f>VLOOKUP(D17,Conferences!$A$9:$B$57,2,FALSE)</f>
        <v>American</v>
      </c>
      <c r="X17">
        <f>COUNTIF(C:C,C17)</f>
        <v>16</v>
      </c>
    </row>
    <row r="18" spans="1:25">
      <c r="A18">
        <v>2015</v>
      </c>
      <c r="B18">
        <v>17</v>
      </c>
      <c r="C18" t="s">
        <v>68</v>
      </c>
      <c r="D18" t="s">
        <v>169</v>
      </c>
      <c r="E18">
        <v>7</v>
      </c>
      <c r="F18">
        <v>6</v>
      </c>
      <c r="G18">
        <v>0.53800000000000003</v>
      </c>
      <c r="H18">
        <v>4</v>
      </c>
      <c r="I18">
        <v>4</v>
      </c>
      <c r="J18">
        <v>0.5</v>
      </c>
      <c r="K18">
        <v>33.799999999999997</v>
      </c>
      <c r="L18">
        <v>31.2</v>
      </c>
      <c r="M18">
        <v>1.19</v>
      </c>
      <c r="N18">
        <v>-0.65</v>
      </c>
      <c r="R18" s="19">
        <f>SUMIFS(Recruits!J:J,Recruits!D:D,'Wins by Year'!C18,Recruits!A:A,'Wins by Year'!A18)</f>
        <v>2.52</v>
      </c>
      <c r="S18" s="19">
        <f t="shared" si="0"/>
        <v>2.52</v>
      </c>
      <c r="T18" s="19">
        <f>(SUMIFS(S:S,C:C,C18,A:A,A18)+SUMIFS(S:S,C:C,C18,A:A,A18-1)+SUMIFS(S:S,C:C,C18,A:A,A18-2))/3</f>
        <v>2.5666666666666664</v>
      </c>
      <c r="U18" s="19">
        <f>(SUMIFS($S:$S,$C:$C,$C18,$A:$A,$A18)+SUMIFS($S:$S,$C:$C,$C18,$A:$A,$A18-1)+SUMIFS($S:$S,$C:$C,$C18,$A:$A,$A18-2)+SUMIFS($S:$S,$C:$C,$C18,$A:$A,$A18-3))/4</f>
        <v>2.6399999999999997</v>
      </c>
      <c r="W18" t="str">
        <f>VLOOKUP(D18,Conferences!$A$9:$B$57,2,FALSE)</f>
        <v>American</v>
      </c>
      <c r="X18">
        <f>COUNTIF(C:C,C18)</f>
        <v>16</v>
      </c>
    </row>
    <row r="19" spans="1:25">
      <c r="A19">
        <v>2015</v>
      </c>
      <c r="B19">
        <v>18</v>
      </c>
      <c r="C19" t="s">
        <v>117</v>
      </c>
      <c r="D19" t="s">
        <v>169</v>
      </c>
      <c r="E19">
        <v>6</v>
      </c>
      <c r="F19">
        <v>7</v>
      </c>
      <c r="G19">
        <v>0.46200000000000002</v>
      </c>
      <c r="H19">
        <v>4</v>
      </c>
      <c r="I19">
        <v>4</v>
      </c>
      <c r="J19">
        <v>0.5</v>
      </c>
      <c r="K19">
        <v>17.2</v>
      </c>
      <c r="L19">
        <v>19.5</v>
      </c>
      <c r="M19">
        <v>-3.45</v>
      </c>
      <c r="N19">
        <v>-1.37</v>
      </c>
      <c r="R19" s="19">
        <f>SUMIFS(Recruits!J:J,Recruits!D:D,'Wins by Year'!C19,Recruits!A:A,'Wins by Year'!A19)</f>
        <v>2.09</v>
      </c>
      <c r="S19" s="19">
        <f t="shared" si="0"/>
        <v>2.09</v>
      </c>
      <c r="T19" s="19">
        <f>(SUMIFS(S:S,C:C,C19,A:A,A19)+SUMIFS(S:S,C:C,C19,A:A,A19-1)+SUMIFS(S:S,C:C,C19,A:A,A19-2))/3</f>
        <v>1.8566666666666667</v>
      </c>
      <c r="U19" s="19">
        <f>(SUMIFS($S:$S,$C:$C,$C19,$A:$A,$A19)+SUMIFS($S:$S,$C:$C,$C19,$A:$A,$A19-1)+SUMIFS($S:$S,$C:$C,$C19,$A:$A,$A19-2)+SUMIFS($S:$S,$C:$C,$C19,$A:$A,$A19-3))/4</f>
        <v>1.9900000000000002</v>
      </c>
      <c r="W19" t="str">
        <f>VLOOKUP(D19,Conferences!$A$9:$B$57,2,FALSE)</f>
        <v>American</v>
      </c>
      <c r="X19">
        <f>COUNTIF(C:C,C19)</f>
        <v>16</v>
      </c>
    </row>
    <row r="20" spans="1:25">
      <c r="A20">
        <v>2015</v>
      </c>
      <c r="B20">
        <v>19</v>
      </c>
      <c r="C20" t="s">
        <v>81</v>
      </c>
      <c r="D20" t="s">
        <v>169</v>
      </c>
      <c r="E20">
        <v>5</v>
      </c>
      <c r="F20">
        <v>7</v>
      </c>
      <c r="G20">
        <v>0.41699999999999998</v>
      </c>
      <c r="H20">
        <v>3</v>
      </c>
      <c r="I20">
        <v>5</v>
      </c>
      <c r="J20">
        <v>0.375</v>
      </c>
      <c r="K20">
        <v>27.4</v>
      </c>
      <c r="L20">
        <v>26</v>
      </c>
      <c r="M20">
        <v>-1.27</v>
      </c>
      <c r="N20">
        <v>-0.93</v>
      </c>
      <c r="R20" s="19">
        <f>SUMIFS(Recruits!J:J,Recruits!D:D,'Wins by Year'!C20,Recruits!A:A,'Wins by Year'!A20)</f>
        <v>0</v>
      </c>
      <c r="S20" s="19">
        <f t="shared" si="0"/>
        <v>1</v>
      </c>
      <c r="T20" s="19">
        <f>(SUMIFS(S:S,C:C,C20,A:A,A20)+SUMIFS(S:S,C:C,C20,A:A,A20-1)+SUMIFS(S:S,C:C,C20,A:A,A20-2))/3</f>
        <v>1.7166666666666668</v>
      </c>
      <c r="U20" s="19">
        <f>(SUMIFS($S:$S,$C:$C,$C20,$A:$A,$A20)+SUMIFS($S:$S,$C:$C,$C20,$A:$A,$A20-1)+SUMIFS($S:$S,$C:$C,$C20,$A:$A,$A20-2)+SUMIFS($S:$S,$C:$C,$C20,$A:$A,$A20-3))/4</f>
        <v>1.9000000000000001</v>
      </c>
      <c r="W20" t="str">
        <f>VLOOKUP(D20,Conferences!$A$9:$B$57,2,FALSE)</f>
        <v>American</v>
      </c>
      <c r="X20">
        <f>COUNTIF(C:C,C20)</f>
        <v>16</v>
      </c>
    </row>
    <row r="21" spans="1:25">
      <c r="A21">
        <v>2015</v>
      </c>
      <c r="B21">
        <v>20</v>
      </c>
      <c r="C21" t="s">
        <v>55</v>
      </c>
      <c r="D21" t="s">
        <v>169</v>
      </c>
      <c r="E21">
        <v>0</v>
      </c>
      <c r="F21">
        <v>12</v>
      </c>
      <c r="G21">
        <v>0</v>
      </c>
      <c r="H21">
        <v>0</v>
      </c>
      <c r="I21">
        <v>8</v>
      </c>
      <c r="J21">
        <v>0</v>
      </c>
      <c r="K21">
        <v>13.9</v>
      </c>
      <c r="L21">
        <v>37.700000000000003</v>
      </c>
      <c r="M21">
        <v>-18.850000000000001</v>
      </c>
      <c r="N21">
        <v>-0.68</v>
      </c>
      <c r="R21" s="19">
        <f>SUMIFS(Recruits!J:J,Recruits!D:D,'Wins by Year'!C21,Recruits!A:A,'Wins by Year'!A21)</f>
        <v>2.67</v>
      </c>
      <c r="S21" s="19">
        <f t="shared" si="0"/>
        <v>2.67</v>
      </c>
      <c r="T21" s="19">
        <f>(SUMIFS(S:S,C:C,C21,A:A,A21)+SUMIFS(S:S,C:C,C21,A:A,A21-1)+SUMIFS(S:S,C:C,C21,A:A,A21-2))/3</f>
        <v>2.6333333333333333</v>
      </c>
      <c r="U21" s="19">
        <f>(SUMIFS($S:$S,$C:$C,$C21,$A:$A,$A21)+SUMIFS($S:$S,$C:$C,$C21,$A:$A,$A21-1)+SUMIFS($S:$S,$C:$C,$C21,$A:$A,$A21-2)+SUMIFS($S:$S,$C:$C,$C21,$A:$A,$A21-3))/4</f>
        <v>2.6274999999999999</v>
      </c>
      <c r="W21" t="str">
        <f>VLOOKUP(D21,Conferences!$A$9:$B$57,2,FALSE)</f>
        <v>American</v>
      </c>
      <c r="X21">
        <f>COUNTIF(C:C,C21)</f>
        <v>16</v>
      </c>
    </row>
    <row r="22" spans="1:25">
      <c r="A22">
        <v>2015</v>
      </c>
      <c r="B22">
        <v>21</v>
      </c>
      <c r="C22" t="s">
        <v>41</v>
      </c>
      <c r="D22" t="s">
        <v>170</v>
      </c>
      <c r="E22">
        <v>13</v>
      </c>
      <c r="F22">
        <v>1</v>
      </c>
      <c r="G22">
        <v>0.92900000000000005</v>
      </c>
      <c r="H22">
        <v>8</v>
      </c>
      <c r="I22">
        <v>1</v>
      </c>
      <c r="J22">
        <v>0.88900000000000001</v>
      </c>
      <c r="K22">
        <v>40.4</v>
      </c>
      <c r="L22">
        <v>20.7</v>
      </c>
      <c r="M22">
        <v>12.32</v>
      </c>
      <c r="N22">
        <v>-3.04</v>
      </c>
      <c r="P22">
        <v>8</v>
      </c>
      <c r="Q22">
        <v>8</v>
      </c>
      <c r="R22" s="19">
        <f>SUMIFS(Recruits!J:J,Recruits!D:D,'Wins by Year'!C22,Recruits!A:A,'Wins by Year'!A22)</f>
        <v>2.31</v>
      </c>
      <c r="S22" s="19">
        <f t="shared" si="0"/>
        <v>2.31</v>
      </c>
      <c r="T22" s="19">
        <f>(SUMIFS(S:S,C:C,C22,A:A,A22)+SUMIFS(S:S,C:C,C22,A:A,A22-1)+SUMIFS(S:S,C:C,C22,A:A,A22-2))/3</f>
        <v>2.36</v>
      </c>
      <c r="U22" s="19">
        <f>(SUMIFS($S:$S,$C:$C,$C22,$A:$A,$A22)+SUMIFS($S:$S,$C:$C,$C22,$A:$A,$A22-1)+SUMIFS($S:$S,$C:$C,$C22,$A:$A,$A22-2)+SUMIFS($S:$S,$C:$C,$C22,$A:$A,$A22-3))/4</f>
        <v>2.4500000000000002</v>
      </c>
      <c r="W22" t="str">
        <f>VLOOKUP(D22,Conferences!$A$9:$B$57,2,FALSE)</f>
        <v>American</v>
      </c>
      <c r="X22">
        <f>COUNTIF(C:C,C22)</f>
        <v>16</v>
      </c>
      <c r="Y22">
        <f t="shared" si="1"/>
        <v>8</v>
      </c>
    </row>
    <row r="23" spans="1:25">
      <c r="A23">
        <v>2015</v>
      </c>
      <c r="B23">
        <v>22</v>
      </c>
      <c r="C23" t="s">
        <v>97</v>
      </c>
      <c r="D23" t="s">
        <v>170</v>
      </c>
      <c r="E23">
        <v>11</v>
      </c>
      <c r="F23">
        <v>2</v>
      </c>
      <c r="G23">
        <v>0.84599999999999997</v>
      </c>
      <c r="H23">
        <v>7</v>
      </c>
      <c r="I23">
        <v>1</v>
      </c>
      <c r="J23">
        <v>0.875</v>
      </c>
      <c r="K23">
        <v>36.799999999999997</v>
      </c>
      <c r="L23">
        <v>21.8</v>
      </c>
      <c r="M23">
        <v>11.14</v>
      </c>
      <c r="N23">
        <v>-1.55</v>
      </c>
      <c r="P23">
        <v>16</v>
      </c>
      <c r="Q23">
        <v>18</v>
      </c>
      <c r="R23" s="19">
        <f>SUMIFS(Recruits!J:J,Recruits!D:D,'Wins by Year'!C23,Recruits!A:A,'Wins by Year'!A23)</f>
        <v>0</v>
      </c>
      <c r="S23" s="19">
        <f t="shared" si="0"/>
        <v>1</v>
      </c>
      <c r="T23" s="19">
        <f>(SUMIFS(S:S,C:C,C23,A:A,A23)+SUMIFS(S:S,C:C,C23,A:A,A23-1)+SUMIFS(S:S,C:C,C23,A:A,A23-2))/3</f>
        <v>1.2866666666666668</v>
      </c>
      <c r="U23" s="19">
        <f>(SUMIFS($S:$S,$C:$C,$C23,$A:$A,$A23)+SUMIFS($S:$S,$C:$C,$C23,$A:$A,$A23-1)+SUMIFS($S:$S,$C:$C,$C23,$A:$A,$A23-2)+SUMIFS($S:$S,$C:$C,$C23,$A:$A,$A23-3))/4</f>
        <v>1.335</v>
      </c>
      <c r="W23" t="str">
        <f>VLOOKUP(D23,Conferences!$A$9:$B$57,2,FALSE)</f>
        <v>American</v>
      </c>
      <c r="X23">
        <f>COUNTIF(C:C,C23)</f>
        <v>16</v>
      </c>
      <c r="Y23">
        <f t="shared" si="1"/>
        <v>18</v>
      </c>
    </row>
    <row r="24" spans="1:25">
      <c r="A24">
        <v>2015</v>
      </c>
      <c r="B24">
        <v>23</v>
      </c>
      <c r="C24" t="s">
        <v>64</v>
      </c>
      <c r="D24" t="s">
        <v>170</v>
      </c>
      <c r="E24">
        <v>9</v>
      </c>
      <c r="F24">
        <v>4</v>
      </c>
      <c r="G24">
        <v>0.69199999999999995</v>
      </c>
      <c r="H24">
        <v>5</v>
      </c>
      <c r="I24">
        <v>3</v>
      </c>
      <c r="J24">
        <v>0.625</v>
      </c>
      <c r="K24">
        <v>40.200000000000003</v>
      </c>
      <c r="L24">
        <v>27.3</v>
      </c>
      <c r="M24">
        <v>6.55</v>
      </c>
      <c r="N24">
        <v>0.16</v>
      </c>
      <c r="P24">
        <v>15</v>
      </c>
      <c r="R24" s="19">
        <f>SUMIFS(Recruits!J:J,Recruits!D:D,'Wins by Year'!C24,Recruits!A:A,'Wins by Year'!A24)</f>
        <v>1.86</v>
      </c>
      <c r="S24" s="19">
        <f t="shared" si="0"/>
        <v>1.86</v>
      </c>
      <c r="T24" s="19">
        <f>(SUMIFS(S:S,C:C,C24,A:A,A24)+SUMIFS(S:S,C:C,C24,A:A,A24-1)+SUMIFS(S:S,C:C,C24,A:A,A24-2))/3</f>
        <v>2.0233333333333334</v>
      </c>
      <c r="U24" s="19">
        <f>(SUMIFS($S:$S,$C:$C,$C24,$A:$A,$A24)+SUMIFS($S:$S,$C:$C,$C24,$A:$A,$A24-1)+SUMIFS($S:$S,$C:$C,$C24,$A:$A,$A24-2)+SUMIFS($S:$S,$C:$C,$C24,$A:$A,$A24-3))/4</f>
        <v>2.08</v>
      </c>
      <c r="W24" t="str">
        <f>VLOOKUP(D24,Conferences!$A$9:$B$57,2,FALSE)</f>
        <v>American</v>
      </c>
      <c r="X24">
        <f>COUNTIF(C:C,C24)</f>
        <v>16</v>
      </c>
    </row>
    <row r="25" spans="1:25">
      <c r="A25">
        <v>2015</v>
      </c>
      <c r="B25">
        <v>24</v>
      </c>
      <c r="C25" t="s">
        <v>92</v>
      </c>
      <c r="D25" t="s">
        <v>170</v>
      </c>
      <c r="E25">
        <v>6</v>
      </c>
      <c r="F25">
        <v>7</v>
      </c>
      <c r="G25">
        <v>0.46200000000000002</v>
      </c>
      <c r="H25">
        <v>3</v>
      </c>
      <c r="I25">
        <v>5</v>
      </c>
      <c r="J25">
        <v>0.375</v>
      </c>
      <c r="K25">
        <v>37.200000000000003</v>
      </c>
      <c r="L25">
        <v>39.799999999999997</v>
      </c>
      <c r="M25">
        <v>-4.74</v>
      </c>
      <c r="N25">
        <v>-2.0499999999999998</v>
      </c>
      <c r="R25" s="19">
        <f>SUMIFS(Recruits!J:J,Recruits!D:D,'Wins by Year'!C25,Recruits!A:A,'Wins by Year'!A25)</f>
        <v>2.2200000000000002</v>
      </c>
      <c r="S25" s="19">
        <f t="shared" si="0"/>
        <v>2.2200000000000002</v>
      </c>
      <c r="T25" s="19">
        <f>(SUMIFS(S:S,C:C,C25,A:A,A25)+SUMIFS(S:S,C:C,C25,A:A,A25-1)+SUMIFS(S:S,C:C,C25,A:A,A25-2))/3</f>
        <v>2.2400000000000002</v>
      </c>
      <c r="U25" s="19">
        <f>(SUMIFS($S:$S,$C:$C,$C25,$A:$A,$A25)+SUMIFS($S:$S,$C:$C,$C25,$A:$A,$A25-1)+SUMIFS($S:$S,$C:$C,$C25,$A:$A,$A25-2)+SUMIFS($S:$S,$C:$C,$C25,$A:$A,$A25-3))/4</f>
        <v>2.2925000000000004</v>
      </c>
      <c r="W25" t="str">
        <f>VLOOKUP(D25,Conferences!$A$9:$B$57,2,FALSE)</f>
        <v>American</v>
      </c>
      <c r="X25">
        <f>COUNTIF(C:C,C25)</f>
        <v>16</v>
      </c>
    </row>
    <row r="26" spans="1:25">
      <c r="A26">
        <v>2015</v>
      </c>
      <c r="B26">
        <v>25</v>
      </c>
      <c r="C26" t="s">
        <v>91</v>
      </c>
      <c r="D26" t="s">
        <v>170</v>
      </c>
      <c r="E26">
        <v>3</v>
      </c>
      <c r="F26">
        <v>9</v>
      </c>
      <c r="G26">
        <v>0.25</v>
      </c>
      <c r="H26">
        <v>1</v>
      </c>
      <c r="I26">
        <v>7</v>
      </c>
      <c r="J26">
        <v>0.125</v>
      </c>
      <c r="K26">
        <v>19.7</v>
      </c>
      <c r="L26">
        <v>36.299999999999997</v>
      </c>
      <c r="M26">
        <v>-13.59</v>
      </c>
      <c r="N26">
        <v>-2.42</v>
      </c>
      <c r="R26" s="19">
        <f>SUMIFS(Recruits!J:J,Recruits!D:D,'Wins by Year'!C26,Recruits!A:A,'Wins by Year'!A26)</f>
        <v>0</v>
      </c>
      <c r="S26" s="19">
        <f t="shared" si="0"/>
        <v>1</v>
      </c>
      <c r="T26" s="19">
        <f>(SUMIFS(S:S,C:C,C26,A:A,A26)+SUMIFS(S:S,C:C,C26,A:A,A26-1)+SUMIFS(S:S,C:C,C26,A:A,A26-2))/3</f>
        <v>1.843333333333333</v>
      </c>
      <c r="U26" s="19">
        <f>(SUMIFS($S:$S,$C:$C,$C26,$A:$A,$A26)+SUMIFS($S:$S,$C:$C,$C26,$A:$A,$A26-1)+SUMIFS($S:$S,$C:$C,$C26,$A:$A,$A26-2)+SUMIFS($S:$S,$C:$C,$C26,$A:$A,$A26-3))/4</f>
        <v>1.9375</v>
      </c>
      <c r="W26" t="str">
        <f>VLOOKUP(D26,Conferences!$A$9:$B$57,2,FALSE)</f>
        <v>American</v>
      </c>
      <c r="X26">
        <f>COUNTIF(C:C,C26)</f>
        <v>16</v>
      </c>
    </row>
    <row r="27" spans="1:25">
      <c r="A27">
        <v>2015</v>
      </c>
      <c r="B27">
        <v>26</v>
      </c>
      <c r="C27" t="s">
        <v>75</v>
      </c>
      <c r="D27" t="s">
        <v>170</v>
      </c>
      <c r="E27">
        <v>2</v>
      </c>
      <c r="F27">
        <v>10</v>
      </c>
      <c r="G27">
        <v>0.16700000000000001</v>
      </c>
      <c r="H27">
        <v>1</v>
      </c>
      <c r="I27">
        <v>7</v>
      </c>
      <c r="J27">
        <v>0.125</v>
      </c>
      <c r="K27">
        <v>27.8</v>
      </c>
      <c r="L27">
        <v>45.7</v>
      </c>
      <c r="M27">
        <v>-12.22</v>
      </c>
      <c r="N27">
        <v>0.62</v>
      </c>
      <c r="R27" s="19">
        <f>SUMIFS(Recruits!J:J,Recruits!D:D,'Wins by Year'!C27,Recruits!A:A,'Wins by Year'!A27)</f>
        <v>2.17</v>
      </c>
      <c r="S27" s="19">
        <f t="shared" si="0"/>
        <v>2.17</v>
      </c>
      <c r="T27" s="19">
        <f>(SUMIFS(S:S,C:C,C27,A:A,A27)+SUMIFS(S:S,C:C,C27,A:A,A27-1)+SUMIFS(S:S,C:C,C27,A:A,A27-2))/3</f>
        <v>2.14</v>
      </c>
      <c r="U27" s="19">
        <f>(SUMIFS($S:$S,$C:$C,$C27,$A:$A,$A27)+SUMIFS($S:$S,$C:$C,$C27,$A:$A,$A27-1)+SUMIFS($S:$S,$C:$C,$C27,$A:$A,$A27-2)+SUMIFS($S:$S,$C:$C,$C27,$A:$A,$A27-3))/4</f>
        <v>2.2475000000000001</v>
      </c>
      <c r="W27" t="str">
        <f>VLOOKUP(D27,Conferences!$A$9:$B$57,2,FALSE)</f>
        <v>American</v>
      </c>
      <c r="X27">
        <f>COUNTIF(C:C,C27)</f>
        <v>16</v>
      </c>
    </row>
    <row r="28" spans="1:25">
      <c r="A28">
        <v>2015</v>
      </c>
      <c r="B28">
        <v>27</v>
      </c>
      <c r="C28" t="s">
        <v>16</v>
      </c>
      <c r="D28" t="s">
        <v>145</v>
      </c>
      <c r="E28">
        <v>11</v>
      </c>
      <c r="F28">
        <v>2</v>
      </c>
      <c r="G28">
        <v>0.84599999999999997</v>
      </c>
      <c r="H28">
        <v>8</v>
      </c>
      <c r="I28">
        <v>1</v>
      </c>
      <c r="J28">
        <v>0.88900000000000001</v>
      </c>
      <c r="K28">
        <v>43.5</v>
      </c>
      <c r="L28">
        <v>22</v>
      </c>
      <c r="M28">
        <v>17.84</v>
      </c>
      <c r="N28">
        <v>4.38</v>
      </c>
      <c r="O28">
        <v>19</v>
      </c>
      <c r="P28">
        <v>3</v>
      </c>
      <c r="Q28">
        <v>5</v>
      </c>
      <c r="R28" s="19">
        <f>SUMIFS(Recruits!J:J,Recruits!D:D,'Wins by Year'!C28,Recruits!A:A,'Wins by Year'!A28)</f>
        <v>3.54</v>
      </c>
      <c r="S28" s="19">
        <f t="shared" si="0"/>
        <v>3.54</v>
      </c>
      <c r="T28" s="19">
        <f>(SUMIFS(S:S,C:C,C28,A:A,A28)+SUMIFS(S:S,C:C,C28,A:A,A28-1)+SUMIFS(S:S,C:C,C28,A:A,A28-2))/3</f>
        <v>3.2666666666666671</v>
      </c>
      <c r="U28" s="19">
        <f>(SUMIFS($S:$S,$C:$C,$C28,$A:$A,$A28)+SUMIFS($S:$S,$C:$C,$C28,$A:$A,$A28-1)+SUMIFS($S:$S,$C:$C,$C28,$A:$A,$A28-2)+SUMIFS($S:$S,$C:$C,$C28,$A:$A,$A28-3))/4</f>
        <v>3.3200000000000003</v>
      </c>
      <c r="W28" t="str">
        <f>VLOOKUP(D28,Conferences!$A$9:$B$57,2,FALSE)</f>
        <v>Big 12</v>
      </c>
      <c r="X28">
        <f>COUNTIF(C:C,C28)</f>
        <v>16</v>
      </c>
      <c r="Y28">
        <f t="shared" si="1"/>
        <v>5</v>
      </c>
    </row>
    <row r="29" spans="1:25">
      <c r="A29">
        <v>2015</v>
      </c>
      <c r="B29">
        <v>28</v>
      </c>
      <c r="C29" t="s">
        <v>20</v>
      </c>
      <c r="D29" t="s">
        <v>145</v>
      </c>
      <c r="E29">
        <v>11</v>
      </c>
      <c r="F29">
        <v>2</v>
      </c>
      <c r="G29">
        <v>0.84599999999999997</v>
      </c>
      <c r="H29">
        <v>7</v>
      </c>
      <c r="I29">
        <v>2</v>
      </c>
      <c r="J29">
        <v>0.77800000000000002</v>
      </c>
      <c r="K29">
        <v>42.1</v>
      </c>
      <c r="L29">
        <v>27.2</v>
      </c>
      <c r="M29">
        <v>11.39</v>
      </c>
      <c r="N29">
        <v>1.39</v>
      </c>
      <c r="O29">
        <v>2</v>
      </c>
      <c r="P29">
        <v>2</v>
      </c>
      <c r="Q29">
        <v>7</v>
      </c>
      <c r="R29" s="19">
        <f>SUMIFS(Recruits!J:J,Recruits!D:D,'Wins by Year'!C29,Recruits!A:A,'Wins by Year'!A29)</f>
        <v>2.91</v>
      </c>
      <c r="S29" s="19">
        <f t="shared" si="0"/>
        <v>2.91</v>
      </c>
      <c r="T29" s="19">
        <f>(SUMIFS(S:S,C:C,C29,A:A,A29)+SUMIFS(S:S,C:C,C29,A:A,A29-1)+SUMIFS(S:S,C:C,C29,A:A,A29-2))/3</f>
        <v>2.7466666666666666</v>
      </c>
      <c r="U29" s="19">
        <f>(SUMIFS($S:$S,$C:$C,$C29,$A:$A,$A29)+SUMIFS($S:$S,$C:$C,$C29,$A:$A,$A29-1)+SUMIFS($S:$S,$C:$C,$C29,$A:$A,$A29-2)+SUMIFS($S:$S,$C:$C,$C29,$A:$A,$A29-3))/4</f>
        <v>2.8224999999999998</v>
      </c>
      <c r="W29" t="str">
        <f>VLOOKUP(D29,Conferences!$A$9:$B$57,2,FALSE)</f>
        <v>Big 12</v>
      </c>
      <c r="X29">
        <f>COUNTIF(C:C,C29)</f>
        <v>16</v>
      </c>
      <c r="Y29">
        <f t="shared" si="1"/>
        <v>7</v>
      </c>
    </row>
    <row r="30" spans="1:25">
      <c r="A30">
        <v>2015</v>
      </c>
      <c r="B30">
        <v>29</v>
      </c>
      <c r="C30" t="s">
        <v>48</v>
      </c>
      <c r="D30" t="s">
        <v>145</v>
      </c>
      <c r="E30">
        <v>10</v>
      </c>
      <c r="F30">
        <v>3</v>
      </c>
      <c r="G30">
        <v>0.76900000000000002</v>
      </c>
      <c r="H30">
        <v>7</v>
      </c>
      <c r="I30">
        <v>2</v>
      </c>
      <c r="J30">
        <v>0.77800000000000002</v>
      </c>
      <c r="K30">
        <v>39.5</v>
      </c>
      <c r="L30">
        <v>30.5</v>
      </c>
      <c r="M30">
        <v>8.5</v>
      </c>
      <c r="N30">
        <v>1.57</v>
      </c>
      <c r="P30">
        <v>4</v>
      </c>
      <c r="Q30">
        <v>20</v>
      </c>
      <c r="R30" s="19">
        <f>SUMIFS(Recruits!J:J,Recruits!D:D,'Wins by Year'!C30,Recruits!A:A,'Wins by Year'!A30)</f>
        <v>2.9</v>
      </c>
      <c r="S30" s="19">
        <f t="shared" si="0"/>
        <v>2.9</v>
      </c>
      <c r="T30" s="19">
        <f>(SUMIFS(S:S,C:C,C30,A:A,A30)+SUMIFS(S:S,C:C,C30,A:A,A30-1)+SUMIFS(S:S,C:C,C30,A:A,A30-2))/3</f>
        <v>2.89</v>
      </c>
      <c r="U30" s="19">
        <f>(SUMIFS($S:$S,$C:$C,$C30,$A:$A,$A30)+SUMIFS($S:$S,$C:$C,$C30,$A:$A,$A30-1)+SUMIFS($S:$S,$C:$C,$C30,$A:$A,$A30-2)+SUMIFS($S:$S,$C:$C,$C30,$A:$A,$A30-3))/4</f>
        <v>2.9074999999999998</v>
      </c>
      <c r="W30" t="str">
        <f>VLOOKUP(D30,Conferences!$A$9:$B$57,2,FALSE)</f>
        <v>Big 12</v>
      </c>
      <c r="X30">
        <f>COUNTIF(C:C,C30)</f>
        <v>16</v>
      </c>
      <c r="Y30">
        <f t="shared" si="1"/>
        <v>20</v>
      </c>
    </row>
    <row r="31" spans="1:25">
      <c r="A31">
        <v>2015</v>
      </c>
      <c r="B31">
        <v>30</v>
      </c>
      <c r="C31" t="s">
        <v>56</v>
      </c>
      <c r="D31" t="s">
        <v>145</v>
      </c>
      <c r="E31">
        <v>10</v>
      </c>
      <c r="F31">
        <v>3</v>
      </c>
      <c r="G31">
        <v>0.76900000000000002</v>
      </c>
      <c r="H31">
        <v>6</v>
      </c>
      <c r="I31">
        <v>3</v>
      </c>
      <c r="J31">
        <v>0.66700000000000004</v>
      </c>
      <c r="K31">
        <v>48.1</v>
      </c>
      <c r="L31">
        <v>28.3</v>
      </c>
      <c r="M31">
        <v>13.08</v>
      </c>
      <c r="N31">
        <v>0.31</v>
      </c>
      <c r="O31">
        <v>4</v>
      </c>
      <c r="P31">
        <v>2</v>
      </c>
      <c r="Q31">
        <v>13</v>
      </c>
      <c r="R31" s="19">
        <f>SUMIFS(Recruits!J:J,Recruits!D:D,'Wins by Year'!C31,Recruits!A:A,'Wins by Year'!A31)</f>
        <v>2.95</v>
      </c>
      <c r="S31" s="19">
        <f t="shared" si="0"/>
        <v>2.95</v>
      </c>
      <c r="T31" s="19">
        <f>(SUMIFS(S:S,C:C,C31,A:A,A31)+SUMIFS(S:S,C:C,C31,A:A,A31-1)+SUMIFS(S:S,C:C,C31,A:A,A31-2))/3</f>
        <v>2.9299999999999997</v>
      </c>
      <c r="U31" s="19">
        <f>(SUMIFS($S:$S,$C:$C,$C31,$A:$A,$A31)+SUMIFS($S:$S,$C:$C,$C31,$A:$A,$A31-1)+SUMIFS($S:$S,$C:$C,$C31,$A:$A,$A31-2)+SUMIFS($S:$S,$C:$C,$C31,$A:$A,$A31-3))/4</f>
        <v>2.9474999999999998</v>
      </c>
      <c r="W31" t="str">
        <f>VLOOKUP(D31,Conferences!$A$9:$B$57,2,FALSE)</f>
        <v>Big 12</v>
      </c>
      <c r="X31">
        <f>COUNTIF(C:C,C31)</f>
        <v>16</v>
      </c>
      <c r="Y31">
        <f t="shared" si="1"/>
        <v>13</v>
      </c>
    </row>
    <row r="32" spans="1:25">
      <c r="A32">
        <v>2015</v>
      </c>
      <c r="B32">
        <v>31</v>
      </c>
      <c r="C32" t="s">
        <v>38</v>
      </c>
      <c r="D32" t="s">
        <v>145</v>
      </c>
      <c r="E32">
        <v>8</v>
      </c>
      <c r="F32">
        <v>5</v>
      </c>
      <c r="G32">
        <v>0.61499999999999999</v>
      </c>
      <c r="H32">
        <v>4</v>
      </c>
      <c r="I32">
        <v>5</v>
      </c>
      <c r="J32">
        <v>0.44400000000000001</v>
      </c>
      <c r="K32">
        <v>34</v>
      </c>
      <c r="L32">
        <v>24.6</v>
      </c>
      <c r="M32">
        <v>7.59</v>
      </c>
      <c r="N32">
        <v>2.21</v>
      </c>
      <c r="P32">
        <v>23</v>
      </c>
      <c r="R32" s="19">
        <f>SUMIFS(Recruits!J:J,Recruits!D:D,'Wins by Year'!C32,Recruits!A:A,'Wins by Year'!A32)</f>
        <v>3.05</v>
      </c>
      <c r="S32" s="19">
        <f t="shared" si="0"/>
        <v>3.05</v>
      </c>
      <c r="T32" s="19">
        <f>(SUMIFS(S:S,C:C,C32,A:A,A32)+SUMIFS(S:S,C:C,C32,A:A,A32-1)+SUMIFS(S:S,C:C,C32,A:A,A32-2))/3</f>
        <v>2.9499999999999997</v>
      </c>
      <c r="U32" s="19">
        <f>(SUMIFS($S:$S,$C:$C,$C32,$A:$A,$A32)+SUMIFS($S:$S,$C:$C,$C32,$A:$A,$A32-1)+SUMIFS($S:$S,$C:$C,$C32,$A:$A,$A32-2)+SUMIFS($S:$S,$C:$C,$C32,$A:$A,$A32-3))/4</f>
        <v>2.9375</v>
      </c>
      <c r="W32" t="str">
        <f>VLOOKUP(D32,Conferences!$A$9:$B$57,2,FALSE)</f>
        <v>Big 12</v>
      </c>
      <c r="X32">
        <f>COUNTIF(C:C,C32)</f>
        <v>16</v>
      </c>
    </row>
    <row r="33" spans="1:25">
      <c r="A33">
        <v>2015</v>
      </c>
      <c r="B33">
        <v>32</v>
      </c>
      <c r="C33" t="s">
        <v>47</v>
      </c>
      <c r="D33" t="s">
        <v>145</v>
      </c>
      <c r="E33">
        <v>7</v>
      </c>
      <c r="F33">
        <v>6</v>
      </c>
      <c r="G33">
        <v>0.53800000000000003</v>
      </c>
      <c r="H33">
        <v>4</v>
      </c>
      <c r="I33">
        <v>5</v>
      </c>
      <c r="J33">
        <v>0.44400000000000001</v>
      </c>
      <c r="K33">
        <v>45.1</v>
      </c>
      <c r="L33">
        <v>43.6</v>
      </c>
      <c r="M33">
        <v>3.04</v>
      </c>
      <c r="N33">
        <v>2.89</v>
      </c>
      <c r="R33" s="19">
        <f>SUMIFS(Recruits!J:J,Recruits!D:D,'Wins by Year'!C33,Recruits!A:A,'Wins by Year'!A33)</f>
        <v>2.7</v>
      </c>
      <c r="S33" s="19">
        <f t="shared" si="0"/>
        <v>2.7</v>
      </c>
      <c r="T33" s="19">
        <f>(SUMIFS(S:S,C:C,C33,A:A,A33)+SUMIFS(S:S,C:C,C33,A:A,A33-1)+SUMIFS(S:S,C:C,C33,A:A,A33-2))/3</f>
        <v>2.6766666666666663</v>
      </c>
      <c r="U33" s="19">
        <f>(SUMIFS($S:$S,$C:$C,$C33,$A:$A,$A33)+SUMIFS($S:$S,$C:$C,$C33,$A:$A,$A33-1)+SUMIFS($S:$S,$C:$C,$C33,$A:$A,$A33-2)+SUMIFS($S:$S,$C:$C,$C33,$A:$A,$A33-3))/4</f>
        <v>2.7399999999999998</v>
      </c>
      <c r="W33" t="str">
        <f>VLOOKUP(D33,Conferences!$A$9:$B$57,2,FALSE)</f>
        <v>Big 12</v>
      </c>
      <c r="X33">
        <f>COUNTIF(C:C,C33)</f>
        <v>16</v>
      </c>
    </row>
    <row r="34" spans="1:25">
      <c r="A34">
        <v>2015</v>
      </c>
      <c r="B34">
        <v>33</v>
      </c>
      <c r="C34" t="s">
        <v>7</v>
      </c>
      <c r="D34" t="s">
        <v>145</v>
      </c>
      <c r="E34">
        <v>5</v>
      </c>
      <c r="F34">
        <v>7</v>
      </c>
      <c r="G34">
        <v>0.41699999999999998</v>
      </c>
      <c r="H34">
        <v>4</v>
      </c>
      <c r="I34">
        <v>5</v>
      </c>
      <c r="J34">
        <v>0.44400000000000001</v>
      </c>
      <c r="K34">
        <v>26.4</v>
      </c>
      <c r="L34">
        <v>30.3</v>
      </c>
      <c r="M34">
        <v>1.0900000000000001</v>
      </c>
      <c r="N34">
        <v>4.84</v>
      </c>
      <c r="R34" s="19">
        <f>SUMIFS(Recruits!J:J,Recruits!D:D,'Wins by Year'!C34,Recruits!A:A,'Wins by Year'!A34)</f>
        <v>3.48</v>
      </c>
      <c r="S34" s="19">
        <f t="shared" si="0"/>
        <v>3.48</v>
      </c>
      <c r="T34" s="19">
        <f>(SUMIFS(S:S,C:C,C34,A:A,A34)+SUMIFS(S:S,C:C,C34,A:A,A34-1)+SUMIFS(S:S,C:C,C34,A:A,A34-2))/3</f>
        <v>3.4166666666666665</v>
      </c>
      <c r="U34" s="19">
        <f>(SUMIFS($S:$S,$C:$C,$C34,$A:$A,$A34)+SUMIFS($S:$S,$C:$C,$C34,$A:$A,$A34-1)+SUMIFS($S:$S,$C:$C,$C34,$A:$A,$A34-2)+SUMIFS($S:$S,$C:$C,$C34,$A:$A,$A34-3))/4</f>
        <v>3.4725000000000001</v>
      </c>
      <c r="W34" t="str">
        <f>VLOOKUP(D34,Conferences!$A$9:$B$57,2,FALSE)</f>
        <v>Big 12</v>
      </c>
      <c r="X34">
        <f>COUNTIF(C:C,C34)</f>
        <v>16</v>
      </c>
    </row>
    <row r="35" spans="1:25">
      <c r="A35">
        <v>2015</v>
      </c>
      <c r="B35">
        <v>34</v>
      </c>
      <c r="C35" t="s">
        <v>76</v>
      </c>
      <c r="D35" t="s">
        <v>145</v>
      </c>
      <c r="E35">
        <v>6</v>
      </c>
      <c r="F35">
        <v>7</v>
      </c>
      <c r="G35">
        <v>0.46200000000000002</v>
      </c>
      <c r="H35">
        <v>3</v>
      </c>
      <c r="I35">
        <v>6</v>
      </c>
      <c r="J35">
        <v>0.33300000000000002</v>
      </c>
      <c r="K35">
        <v>29.9</v>
      </c>
      <c r="L35">
        <v>31.5</v>
      </c>
      <c r="M35">
        <v>1.83</v>
      </c>
      <c r="N35">
        <v>2.06</v>
      </c>
      <c r="R35" s="19">
        <f>SUMIFS(Recruits!J:J,Recruits!D:D,'Wins by Year'!C35,Recruits!A:A,'Wins by Year'!A35)</f>
        <v>2.73</v>
      </c>
      <c r="S35" s="19">
        <f t="shared" si="0"/>
        <v>2.73</v>
      </c>
      <c r="T35" s="19">
        <f>(SUMIFS(S:S,C:C,C35,A:A,A35)+SUMIFS(S:S,C:C,C35,A:A,A35-1)+SUMIFS(S:S,C:C,C35,A:A,A35-2))/3</f>
        <v>2.5233333333333334</v>
      </c>
      <c r="U35" s="19">
        <f>(SUMIFS($S:$S,$C:$C,$C35,$A:$A,$A35)+SUMIFS($S:$S,$C:$C,$C35,$A:$A,$A35-1)+SUMIFS($S:$S,$C:$C,$C35,$A:$A,$A35-2)+SUMIFS($S:$S,$C:$C,$C35,$A:$A,$A35-3))/4</f>
        <v>2.5825</v>
      </c>
      <c r="W35" t="str">
        <f>VLOOKUP(D35,Conferences!$A$9:$B$57,2,FALSE)</f>
        <v>Big 12</v>
      </c>
      <c r="X35">
        <f>COUNTIF(C:C,C35)</f>
        <v>16</v>
      </c>
    </row>
    <row r="36" spans="1:25">
      <c r="A36">
        <v>2015</v>
      </c>
      <c r="B36">
        <v>35</v>
      </c>
      <c r="C36" t="s">
        <v>53</v>
      </c>
      <c r="D36" t="s">
        <v>145</v>
      </c>
      <c r="E36">
        <v>3</v>
      </c>
      <c r="F36">
        <v>9</v>
      </c>
      <c r="G36">
        <v>0.25</v>
      </c>
      <c r="H36">
        <v>2</v>
      </c>
      <c r="I36">
        <v>7</v>
      </c>
      <c r="J36">
        <v>0.222</v>
      </c>
      <c r="K36">
        <v>25</v>
      </c>
      <c r="L36">
        <v>32.700000000000003</v>
      </c>
      <c r="M36">
        <v>-2.14</v>
      </c>
      <c r="N36">
        <v>4.28</v>
      </c>
      <c r="R36" s="19">
        <f>SUMIFS(Recruits!J:J,Recruits!D:D,'Wins by Year'!C36,Recruits!A:A,'Wins by Year'!A36)</f>
        <v>2.5</v>
      </c>
      <c r="S36" s="19">
        <f t="shared" si="0"/>
        <v>2.5</v>
      </c>
      <c r="T36" s="19">
        <f>(SUMIFS(S:S,C:C,C36,A:A,A36)+SUMIFS(S:S,C:C,C36,A:A,A36-1)+SUMIFS(S:S,C:C,C36,A:A,A36-2))/3</f>
        <v>2.5266666666666668</v>
      </c>
      <c r="U36" s="19">
        <f>(SUMIFS($S:$S,$C:$C,$C36,$A:$A,$A36)+SUMIFS($S:$S,$C:$C,$C36,$A:$A,$A36-1)+SUMIFS($S:$S,$C:$C,$C36,$A:$A,$A36-2)+SUMIFS($S:$S,$C:$C,$C36,$A:$A,$A36-3))/4</f>
        <v>2.585</v>
      </c>
      <c r="W36" t="str">
        <f>VLOOKUP(D36,Conferences!$A$9:$B$57,2,FALSE)</f>
        <v>Big 12</v>
      </c>
      <c r="X36">
        <f>COUNTIF(C:C,C36)</f>
        <v>16</v>
      </c>
    </row>
    <row r="37" spans="1:25">
      <c r="A37">
        <v>2015</v>
      </c>
      <c r="B37">
        <v>36</v>
      </c>
      <c r="C37" t="s">
        <v>85</v>
      </c>
      <c r="D37" t="s">
        <v>145</v>
      </c>
      <c r="E37">
        <v>0</v>
      </c>
      <c r="F37">
        <v>12</v>
      </c>
      <c r="G37">
        <v>0</v>
      </c>
      <c r="H37">
        <v>0</v>
      </c>
      <c r="I37">
        <v>9</v>
      </c>
      <c r="J37">
        <v>0</v>
      </c>
      <c r="K37">
        <v>15.3</v>
      </c>
      <c r="L37">
        <v>46.1</v>
      </c>
      <c r="M37">
        <v>-15.22</v>
      </c>
      <c r="N37">
        <v>3.87</v>
      </c>
      <c r="R37" s="19">
        <f>SUMIFS(Recruits!J:J,Recruits!D:D,'Wins by Year'!C37,Recruits!A:A,'Wins by Year'!A37)</f>
        <v>2.36</v>
      </c>
      <c r="S37" s="19">
        <f t="shared" si="0"/>
        <v>2.36</v>
      </c>
      <c r="T37" s="19">
        <f>(SUMIFS(S:S,C:C,C37,A:A,A37)+SUMIFS(S:S,C:C,C37,A:A,A37-1)+SUMIFS(S:S,C:C,C37,A:A,A37-2))/3</f>
        <v>2.6566666666666667</v>
      </c>
      <c r="U37" s="19">
        <f>(SUMIFS($S:$S,$C:$C,$C37,$A:$A,$A37)+SUMIFS($S:$S,$C:$C,$C37,$A:$A,$A37-1)+SUMIFS($S:$S,$C:$C,$C37,$A:$A,$A37-2)+SUMIFS($S:$S,$C:$C,$C37,$A:$A,$A37-3))/4</f>
        <v>2.6475</v>
      </c>
      <c r="W37" t="str">
        <f>VLOOKUP(D37,Conferences!$A$9:$B$57,2,FALSE)</f>
        <v>Big 12</v>
      </c>
      <c r="X37">
        <f>COUNTIF(C:C,C37)</f>
        <v>16</v>
      </c>
    </row>
    <row r="38" spans="1:25">
      <c r="A38">
        <v>2015</v>
      </c>
      <c r="B38">
        <v>37</v>
      </c>
      <c r="C38" t="s">
        <v>18</v>
      </c>
      <c r="D38" t="s">
        <v>171</v>
      </c>
      <c r="E38">
        <v>12</v>
      </c>
      <c r="F38">
        <v>2</v>
      </c>
      <c r="G38">
        <v>0.85699999999999998</v>
      </c>
      <c r="H38">
        <v>8</v>
      </c>
      <c r="I38">
        <v>1</v>
      </c>
      <c r="J38">
        <v>0.88900000000000001</v>
      </c>
      <c r="K38">
        <v>29.8</v>
      </c>
      <c r="L38">
        <v>21.7</v>
      </c>
      <c r="M38">
        <v>15.36</v>
      </c>
      <c r="N38">
        <v>6.58</v>
      </c>
      <c r="O38">
        <v>5</v>
      </c>
      <c r="P38">
        <v>2</v>
      </c>
      <c r="Q38">
        <v>6</v>
      </c>
      <c r="R38" s="19">
        <f>SUMIFS(Recruits!J:J,Recruits!D:D,'Wins by Year'!C38,Recruits!A:A,'Wins by Year'!A38)</f>
        <v>3.35</v>
      </c>
      <c r="S38" s="19">
        <f t="shared" si="0"/>
        <v>3.35</v>
      </c>
      <c r="T38" s="19">
        <f>(SUMIFS(S:S,C:C,C38,A:A,A38)+SUMIFS(S:S,C:C,C38,A:A,A38-1)+SUMIFS(S:S,C:C,C38,A:A,A38-2))/3</f>
        <v>3.2466666666666666</v>
      </c>
      <c r="U38" s="19">
        <f>(SUMIFS($S:$S,$C:$C,$C38,$A:$A,$A38)+SUMIFS($S:$S,$C:$C,$C38,$A:$A,$A38-1)+SUMIFS($S:$S,$C:$C,$C38,$A:$A,$A38-2)+SUMIFS($S:$S,$C:$C,$C38,$A:$A,$A38-3))/4</f>
        <v>3.1349999999999998</v>
      </c>
      <c r="W38" t="str">
        <f>VLOOKUP(D38,Conferences!$A$9:$B$57,2,FALSE)</f>
        <v>Big Ten</v>
      </c>
      <c r="X38">
        <f>COUNTIF(C:C,C38)</f>
        <v>16</v>
      </c>
      <c r="Y38">
        <f t="shared" si="1"/>
        <v>6</v>
      </c>
    </row>
    <row r="39" spans="1:25">
      <c r="A39">
        <v>2015</v>
      </c>
      <c r="B39">
        <v>38</v>
      </c>
      <c r="C39" t="s">
        <v>3</v>
      </c>
      <c r="D39" t="s">
        <v>171</v>
      </c>
      <c r="E39">
        <v>12</v>
      </c>
      <c r="F39">
        <v>1</v>
      </c>
      <c r="G39">
        <v>0.92300000000000004</v>
      </c>
      <c r="H39">
        <v>7</v>
      </c>
      <c r="I39">
        <v>1</v>
      </c>
      <c r="J39">
        <v>0.875</v>
      </c>
      <c r="K39">
        <v>35.700000000000003</v>
      </c>
      <c r="L39">
        <v>15.1</v>
      </c>
      <c r="M39">
        <v>20.73</v>
      </c>
      <c r="N39">
        <v>3.81</v>
      </c>
      <c r="O39">
        <v>1</v>
      </c>
      <c r="P39">
        <v>1</v>
      </c>
      <c r="Q39">
        <v>4</v>
      </c>
      <c r="R39" s="19">
        <f>SUMIFS(Recruits!J:J,Recruits!D:D,'Wins by Year'!C39,Recruits!A:A,'Wins by Year'!A39)</f>
        <v>3.48</v>
      </c>
      <c r="S39" s="19">
        <f t="shared" si="0"/>
        <v>3.48</v>
      </c>
      <c r="T39" s="19">
        <f>(SUMIFS(S:S,C:C,C39,A:A,A39)+SUMIFS(S:S,C:C,C39,A:A,A39-1)+SUMIFS(S:S,C:C,C39,A:A,A39-2))/3</f>
        <v>3.6833333333333336</v>
      </c>
      <c r="U39" s="19">
        <f>(SUMIFS($S:$S,$C:$C,$C39,$A:$A,$A39)+SUMIFS($S:$S,$C:$C,$C39,$A:$A,$A39-1)+SUMIFS($S:$S,$C:$C,$C39,$A:$A,$A39-2)+SUMIFS($S:$S,$C:$C,$C39,$A:$A,$A39-3))/4</f>
        <v>3.6925000000000003</v>
      </c>
      <c r="W39" t="str">
        <f>VLOOKUP(D39,Conferences!$A$9:$B$57,2,FALSE)</f>
        <v>Big Ten</v>
      </c>
      <c r="X39">
        <f>COUNTIF(C:C,C39)</f>
        <v>16</v>
      </c>
      <c r="Y39">
        <f t="shared" si="1"/>
        <v>4</v>
      </c>
    </row>
    <row r="40" spans="1:25">
      <c r="A40">
        <v>2015</v>
      </c>
      <c r="B40">
        <v>39</v>
      </c>
      <c r="C40" t="s">
        <v>4</v>
      </c>
      <c r="D40" t="s">
        <v>171</v>
      </c>
      <c r="E40">
        <v>10</v>
      </c>
      <c r="F40">
        <v>3</v>
      </c>
      <c r="G40">
        <v>0.76900000000000002</v>
      </c>
      <c r="H40">
        <v>6</v>
      </c>
      <c r="I40">
        <v>2</v>
      </c>
      <c r="J40">
        <v>0.75</v>
      </c>
      <c r="K40">
        <v>31.4</v>
      </c>
      <c r="L40">
        <v>16.399999999999999</v>
      </c>
      <c r="M40">
        <v>16.34</v>
      </c>
      <c r="N40">
        <v>4.57</v>
      </c>
      <c r="P40">
        <v>12</v>
      </c>
      <c r="Q40">
        <v>12</v>
      </c>
      <c r="R40" s="19">
        <f>SUMIFS(Recruits!J:J,Recruits!D:D,'Wins by Year'!C40,Recruits!A:A,'Wins by Year'!A40)</f>
        <v>3.29</v>
      </c>
      <c r="S40" s="19">
        <f t="shared" si="0"/>
        <v>3.29</v>
      </c>
      <c r="T40" s="19">
        <f>(SUMIFS(S:S,C:C,C40,A:A,A40)+SUMIFS(S:S,C:C,C40,A:A,A40-1)+SUMIFS(S:S,C:C,C40,A:A,A40-2))/3</f>
        <v>3.4533333333333331</v>
      </c>
      <c r="U40" s="19">
        <f>(SUMIFS($S:$S,$C:$C,$C40,$A:$A,$A40)+SUMIFS($S:$S,$C:$C,$C40,$A:$A,$A40-1)+SUMIFS($S:$S,$C:$C,$C40,$A:$A,$A40-2)+SUMIFS($S:$S,$C:$C,$C40,$A:$A,$A40-3))/4</f>
        <v>3.4499999999999997</v>
      </c>
      <c r="W40" t="str">
        <f>VLOOKUP(D40,Conferences!$A$9:$B$57,2,FALSE)</f>
        <v>Big Ten</v>
      </c>
      <c r="X40">
        <f>COUNTIF(C:C,C40)</f>
        <v>16</v>
      </c>
      <c r="Y40">
        <f t="shared" si="1"/>
        <v>12</v>
      </c>
    </row>
    <row r="41" spans="1:25">
      <c r="A41">
        <v>2015</v>
      </c>
      <c r="B41">
        <v>40</v>
      </c>
      <c r="C41" t="s">
        <v>23</v>
      </c>
      <c r="D41" t="s">
        <v>171</v>
      </c>
      <c r="E41">
        <v>7</v>
      </c>
      <c r="F41">
        <v>6</v>
      </c>
      <c r="G41">
        <v>0.53800000000000003</v>
      </c>
      <c r="H41">
        <v>4</v>
      </c>
      <c r="I41">
        <v>4</v>
      </c>
      <c r="J41">
        <v>0.5</v>
      </c>
      <c r="K41">
        <v>23.2</v>
      </c>
      <c r="L41">
        <v>21.8</v>
      </c>
      <c r="M41">
        <v>6.46</v>
      </c>
      <c r="N41">
        <v>4.7699999999999996</v>
      </c>
      <c r="R41" s="19">
        <f>SUMIFS(Recruits!J:J,Recruits!D:D,'Wins by Year'!C41,Recruits!A:A,'Wins by Year'!A41)</f>
        <v>3.44</v>
      </c>
      <c r="S41" s="19">
        <f t="shared" si="0"/>
        <v>3.44</v>
      </c>
      <c r="T41" s="19">
        <f>(SUMIFS(S:S,C:C,C41,A:A,A41)+SUMIFS(S:S,C:C,C41,A:A,A41-1)+SUMIFS(S:S,C:C,C41,A:A,A41-2))/3</f>
        <v>3.2333333333333338</v>
      </c>
      <c r="U41" s="19">
        <f>(SUMIFS($S:$S,$C:$C,$C41,$A:$A,$A41)+SUMIFS($S:$S,$C:$C,$C41,$A:$A,$A41-1)+SUMIFS($S:$S,$C:$C,$C41,$A:$A,$A41-2)+SUMIFS($S:$S,$C:$C,$C41,$A:$A,$A41-3))/4</f>
        <v>3.0700000000000003</v>
      </c>
      <c r="W41" t="str">
        <f>VLOOKUP(D41,Conferences!$A$9:$B$57,2,FALSE)</f>
        <v>Big Ten</v>
      </c>
      <c r="X41">
        <f>COUNTIF(C:C,C41)</f>
        <v>16</v>
      </c>
    </row>
    <row r="42" spans="1:25">
      <c r="A42">
        <v>2015</v>
      </c>
      <c r="B42">
        <v>41</v>
      </c>
      <c r="C42" t="s">
        <v>58</v>
      </c>
      <c r="D42" t="s">
        <v>171</v>
      </c>
      <c r="E42">
        <v>6</v>
      </c>
      <c r="F42">
        <v>7</v>
      </c>
      <c r="G42">
        <v>0.46200000000000002</v>
      </c>
      <c r="H42">
        <v>2</v>
      </c>
      <c r="I42">
        <v>6</v>
      </c>
      <c r="J42">
        <v>0.25</v>
      </c>
      <c r="K42">
        <v>36.5</v>
      </c>
      <c r="L42">
        <v>37.6</v>
      </c>
      <c r="M42">
        <v>2.2599999999999998</v>
      </c>
      <c r="N42">
        <v>3.03</v>
      </c>
      <c r="R42" s="19">
        <f>SUMIFS(Recruits!J:J,Recruits!D:D,'Wins by Year'!C42,Recruits!A:A,'Wins by Year'!A42)</f>
        <v>2.82</v>
      </c>
      <c r="S42" s="19">
        <f t="shared" si="0"/>
        <v>2.82</v>
      </c>
      <c r="T42" s="19">
        <f>(SUMIFS(S:S,C:C,C42,A:A,A42)+SUMIFS(S:S,C:C,C42,A:A,A42-1)+SUMIFS(S:S,C:C,C42,A:A,A42-2))/3</f>
        <v>2.7699999999999996</v>
      </c>
      <c r="U42" s="19">
        <f>(SUMIFS($S:$S,$C:$C,$C42,$A:$A,$A42)+SUMIFS($S:$S,$C:$C,$C42,$A:$A,$A42-1)+SUMIFS($S:$S,$C:$C,$C42,$A:$A,$A42-2)+SUMIFS($S:$S,$C:$C,$C42,$A:$A,$A42-3))/4</f>
        <v>2.7274999999999996</v>
      </c>
      <c r="W42" t="str">
        <f>VLOOKUP(D42,Conferences!$A$9:$B$57,2,FALSE)</f>
        <v>Big Ten</v>
      </c>
      <c r="X42">
        <f>COUNTIF(C:C,C42)</f>
        <v>16</v>
      </c>
    </row>
    <row r="43" spans="1:25">
      <c r="A43">
        <v>2015</v>
      </c>
      <c r="B43">
        <v>42</v>
      </c>
      <c r="C43" t="s">
        <v>79</v>
      </c>
      <c r="D43" t="s">
        <v>171</v>
      </c>
      <c r="E43">
        <v>4</v>
      </c>
      <c r="F43">
        <v>8</v>
      </c>
      <c r="G43">
        <v>0.33300000000000002</v>
      </c>
      <c r="H43">
        <v>1</v>
      </c>
      <c r="I43">
        <v>7</v>
      </c>
      <c r="J43">
        <v>0.125</v>
      </c>
      <c r="K43">
        <v>27.1</v>
      </c>
      <c r="L43">
        <v>34.9</v>
      </c>
      <c r="M43">
        <v>-3.57</v>
      </c>
      <c r="N43">
        <v>3.1</v>
      </c>
      <c r="R43" s="19">
        <f>SUMIFS(Recruits!J:J,Recruits!D:D,'Wins by Year'!C43,Recruits!A:A,'Wins by Year'!A43)</f>
        <v>2.6</v>
      </c>
      <c r="S43" s="19">
        <f t="shared" si="0"/>
        <v>2.6</v>
      </c>
      <c r="T43" s="19">
        <f>(SUMIFS(S:S,C:C,C43,A:A,A43)+SUMIFS(S:S,C:C,C43,A:A,A43-1)+SUMIFS(S:S,C:C,C43,A:A,A43-2))/3</f>
        <v>2.64</v>
      </c>
      <c r="U43" s="19">
        <f>(SUMIFS($S:$S,$C:$C,$C43,$A:$A,$A43)+SUMIFS($S:$S,$C:$C,$C43,$A:$A,$A43-1)+SUMIFS($S:$S,$C:$C,$C43,$A:$A,$A43-2)+SUMIFS($S:$S,$C:$C,$C43,$A:$A,$A43-3))/4</f>
        <v>2.7949999999999999</v>
      </c>
      <c r="W43" t="str">
        <f>VLOOKUP(D43,Conferences!$A$9:$B$57,2,FALSE)</f>
        <v>Big Ten</v>
      </c>
      <c r="X43">
        <f>COUNTIF(C:C,C43)</f>
        <v>16</v>
      </c>
    </row>
    <row r="44" spans="1:25">
      <c r="A44">
        <v>2015</v>
      </c>
      <c r="B44">
        <v>43</v>
      </c>
      <c r="C44" t="s">
        <v>39</v>
      </c>
      <c r="D44" t="s">
        <v>171</v>
      </c>
      <c r="E44">
        <v>3</v>
      </c>
      <c r="F44">
        <v>9</v>
      </c>
      <c r="G44">
        <v>0.25</v>
      </c>
      <c r="H44">
        <v>1</v>
      </c>
      <c r="I44">
        <v>7</v>
      </c>
      <c r="J44">
        <v>0.125</v>
      </c>
      <c r="K44">
        <v>24.7</v>
      </c>
      <c r="L44">
        <v>34.4</v>
      </c>
      <c r="M44">
        <v>-2.08</v>
      </c>
      <c r="N44">
        <v>6.83</v>
      </c>
      <c r="R44" s="19">
        <f>SUMIFS(Recruits!J:J,Recruits!D:D,'Wins by Year'!C44,Recruits!A:A,'Wins by Year'!A44)</f>
        <v>2.83</v>
      </c>
      <c r="S44" s="19">
        <f t="shared" si="0"/>
        <v>2.83</v>
      </c>
      <c r="T44" s="19">
        <f>(SUMIFS(S:S,C:C,C44,A:A,A44)+SUMIFS(S:S,C:C,C44,A:A,A44-1)+SUMIFS(S:S,C:C,C44,A:A,A44-2))/3</f>
        <v>2.9466666666666668</v>
      </c>
      <c r="U44" s="19">
        <f>(SUMIFS($S:$S,$C:$C,$C44,$A:$A,$A44)+SUMIFS($S:$S,$C:$C,$C44,$A:$A,$A44-1)+SUMIFS($S:$S,$C:$C,$C44,$A:$A,$A44-2)+SUMIFS($S:$S,$C:$C,$C44,$A:$A,$A44-3))/4</f>
        <v>2.91</v>
      </c>
      <c r="W44" t="str">
        <f>VLOOKUP(D44,Conferences!$A$9:$B$57,2,FALSE)</f>
        <v>Big Ten</v>
      </c>
      <c r="X44">
        <f>COUNTIF(C:C,C44)</f>
        <v>16</v>
      </c>
    </row>
    <row r="45" spans="1:25">
      <c r="A45">
        <v>2015</v>
      </c>
      <c r="B45">
        <v>44</v>
      </c>
      <c r="C45" t="s">
        <v>42</v>
      </c>
      <c r="D45" t="s">
        <v>172</v>
      </c>
      <c r="E45">
        <v>12</v>
      </c>
      <c r="F45">
        <v>2</v>
      </c>
      <c r="G45">
        <v>0.85699999999999998</v>
      </c>
      <c r="H45">
        <v>8</v>
      </c>
      <c r="I45">
        <v>1</v>
      </c>
      <c r="J45">
        <v>0.88900000000000001</v>
      </c>
      <c r="K45">
        <v>30.9</v>
      </c>
      <c r="L45">
        <v>20.399999999999999</v>
      </c>
      <c r="M45">
        <v>10.8</v>
      </c>
      <c r="N45">
        <v>1.51</v>
      </c>
      <c r="P45">
        <v>3</v>
      </c>
      <c r="Q45">
        <v>9</v>
      </c>
      <c r="R45" s="19">
        <f>SUMIFS(Recruits!J:J,Recruits!D:D,'Wins by Year'!C45,Recruits!A:A,'Wins by Year'!A45)</f>
        <v>2.71</v>
      </c>
      <c r="S45" s="19">
        <f t="shared" si="0"/>
        <v>2.71</v>
      </c>
      <c r="T45" s="19">
        <f>(SUMIFS(S:S,C:C,C45,A:A,A45)+SUMIFS(S:S,C:C,C45,A:A,A45-1)+SUMIFS(S:S,C:C,C45,A:A,A45-2))/3</f>
        <v>2.7433333333333336</v>
      </c>
      <c r="U45" s="19">
        <f>(SUMIFS($S:$S,$C:$C,$C45,$A:$A,$A45)+SUMIFS($S:$S,$C:$C,$C45,$A:$A,$A45-1)+SUMIFS($S:$S,$C:$C,$C45,$A:$A,$A45-2)+SUMIFS($S:$S,$C:$C,$C45,$A:$A,$A45-3))/4</f>
        <v>2.7975000000000003</v>
      </c>
      <c r="W45" t="str">
        <f>VLOOKUP(D45,Conferences!$A$9:$B$57,2,FALSE)</f>
        <v>Big Ten</v>
      </c>
      <c r="X45">
        <f>COUNTIF(C:C,C45)</f>
        <v>16</v>
      </c>
      <c r="Y45">
        <f t="shared" si="1"/>
        <v>9</v>
      </c>
    </row>
    <row r="46" spans="1:25">
      <c r="A46">
        <v>2015</v>
      </c>
      <c r="B46">
        <v>45</v>
      </c>
      <c r="C46" t="s">
        <v>49</v>
      </c>
      <c r="D46" t="s">
        <v>172</v>
      </c>
      <c r="E46">
        <v>10</v>
      </c>
      <c r="F46">
        <v>3</v>
      </c>
      <c r="G46">
        <v>0.76900000000000002</v>
      </c>
      <c r="H46">
        <v>6</v>
      </c>
      <c r="I46">
        <v>2</v>
      </c>
      <c r="J46">
        <v>0.75</v>
      </c>
      <c r="K46">
        <v>19.5</v>
      </c>
      <c r="L46">
        <v>18.600000000000001</v>
      </c>
      <c r="M46">
        <v>7.3</v>
      </c>
      <c r="N46">
        <v>4.2300000000000004</v>
      </c>
      <c r="P46">
        <v>12</v>
      </c>
      <c r="Q46">
        <v>23</v>
      </c>
      <c r="R46" s="19">
        <f>SUMIFS(Recruits!J:J,Recruits!D:D,'Wins by Year'!C46,Recruits!A:A,'Wins by Year'!A46)</f>
        <v>2.65</v>
      </c>
      <c r="S46" s="19">
        <f t="shared" si="0"/>
        <v>2.65</v>
      </c>
      <c r="T46" s="19">
        <f>(SUMIFS(S:S,C:C,C46,A:A,A46)+SUMIFS(S:S,C:C,C46,A:A,A46-1)+SUMIFS(S:S,C:C,C46,A:A,A46-2))/3</f>
        <v>2.8466666666666671</v>
      </c>
      <c r="U46" s="19">
        <f>(SUMIFS($S:$S,$C:$C,$C46,$A:$A,$A46)+SUMIFS($S:$S,$C:$C,$C46,$A:$A,$A46-1)+SUMIFS($S:$S,$C:$C,$C46,$A:$A,$A46-2)+SUMIFS($S:$S,$C:$C,$C46,$A:$A,$A46-3))/4</f>
        <v>2.8250000000000002</v>
      </c>
      <c r="W46" t="str">
        <f>VLOOKUP(D46,Conferences!$A$9:$B$57,2,FALSE)</f>
        <v>Big Ten</v>
      </c>
      <c r="X46">
        <f>COUNTIF(C:C,C46)</f>
        <v>16</v>
      </c>
      <c r="Y46">
        <f t="shared" si="1"/>
        <v>23</v>
      </c>
    </row>
    <row r="47" spans="1:25">
      <c r="A47">
        <v>2015</v>
      </c>
      <c r="B47">
        <v>46</v>
      </c>
      <c r="C47" t="s">
        <v>35</v>
      </c>
      <c r="D47" t="s">
        <v>172</v>
      </c>
      <c r="E47">
        <v>10</v>
      </c>
      <c r="F47">
        <v>3</v>
      </c>
      <c r="G47">
        <v>0.76900000000000002</v>
      </c>
      <c r="H47">
        <v>6</v>
      </c>
      <c r="I47">
        <v>2</v>
      </c>
      <c r="J47">
        <v>0.75</v>
      </c>
      <c r="K47">
        <v>26.8</v>
      </c>
      <c r="L47">
        <v>13.7</v>
      </c>
      <c r="M47">
        <v>10.85</v>
      </c>
      <c r="N47">
        <v>1.39</v>
      </c>
      <c r="O47">
        <v>20</v>
      </c>
      <c r="P47">
        <v>19</v>
      </c>
      <c r="Q47">
        <v>21</v>
      </c>
      <c r="R47" s="19">
        <f>SUMIFS(Recruits!J:J,Recruits!D:D,'Wins by Year'!C47,Recruits!A:A,'Wins by Year'!A47)</f>
        <v>2.95</v>
      </c>
      <c r="S47" s="19">
        <f t="shared" si="0"/>
        <v>2.95</v>
      </c>
      <c r="T47" s="19">
        <f>(SUMIFS(S:S,C:C,C47,A:A,A47)+SUMIFS(S:S,C:C,C47,A:A,A47-1)+SUMIFS(S:S,C:C,C47,A:A,A47-2))/3</f>
        <v>2.89</v>
      </c>
      <c r="U47" s="19">
        <f>(SUMIFS($S:$S,$C:$C,$C47,$A:$A,$A47)+SUMIFS($S:$S,$C:$C,$C47,$A:$A,$A47-1)+SUMIFS($S:$S,$C:$C,$C47,$A:$A,$A47-2)+SUMIFS($S:$S,$C:$C,$C47,$A:$A,$A47-3))/4</f>
        <v>2.9375</v>
      </c>
      <c r="W47" t="str">
        <f>VLOOKUP(D47,Conferences!$A$9:$B$57,2,FALSE)</f>
        <v>Big Ten</v>
      </c>
      <c r="X47">
        <f>COUNTIF(C:C,C47)</f>
        <v>16</v>
      </c>
      <c r="Y47">
        <f t="shared" si="1"/>
        <v>21</v>
      </c>
    </row>
    <row r="48" spans="1:25">
      <c r="A48">
        <v>2015</v>
      </c>
      <c r="B48">
        <v>47</v>
      </c>
      <c r="C48" t="s">
        <v>26</v>
      </c>
      <c r="D48" t="s">
        <v>172</v>
      </c>
      <c r="E48">
        <v>6</v>
      </c>
      <c r="F48">
        <v>7</v>
      </c>
      <c r="G48">
        <v>0.46200000000000002</v>
      </c>
      <c r="H48">
        <v>3</v>
      </c>
      <c r="I48">
        <v>5</v>
      </c>
      <c r="J48">
        <v>0.375</v>
      </c>
      <c r="K48">
        <v>32.799999999999997</v>
      </c>
      <c r="L48">
        <v>27.8</v>
      </c>
      <c r="M48">
        <v>6.56</v>
      </c>
      <c r="N48">
        <v>3.94</v>
      </c>
      <c r="R48" s="19">
        <f>SUMIFS(Recruits!J:J,Recruits!D:D,'Wins by Year'!C48,Recruits!A:A,'Wins by Year'!A48)</f>
        <v>3.14</v>
      </c>
      <c r="S48" s="19">
        <f t="shared" si="0"/>
        <v>3.14</v>
      </c>
      <c r="T48" s="19">
        <f>(SUMIFS(S:S,C:C,C48,A:A,A48)+SUMIFS(S:S,C:C,C48,A:A,A48-1)+SUMIFS(S:S,C:C,C48,A:A,A48-2))/3</f>
        <v>3.0333333333333332</v>
      </c>
      <c r="U48" s="19">
        <f>(SUMIFS($S:$S,$C:$C,$C48,$A:$A,$A48)+SUMIFS($S:$S,$C:$C,$C48,$A:$A,$A48-1)+SUMIFS($S:$S,$C:$C,$C48,$A:$A,$A48-2)+SUMIFS($S:$S,$C:$C,$C48,$A:$A,$A48-3))/4</f>
        <v>3.1124999999999998</v>
      </c>
      <c r="W48" t="str">
        <f>VLOOKUP(D48,Conferences!$A$9:$B$57,2,FALSE)</f>
        <v>Big Ten</v>
      </c>
      <c r="X48">
        <f>COUNTIF(C:C,C48)</f>
        <v>16</v>
      </c>
    </row>
    <row r="49" spans="1:25">
      <c r="A49">
        <v>2015</v>
      </c>
      <c r="B49">
        <v>48</v>
      </c>
      <c r="C49" t="s">
        <v>51</v>
      </c>
      <c r="D49" t="s">
        <v>172</v>
      </c>
      <c r="E49">
        <v>6</v>
      </c>
      <c r="F49">
        <v>7</v>
      </c>
      <c r="G49">
        <v>0.46200000000000002</v>
      </c>
      <c r="H49">
        <v>2</v>
      </c>
      <c r="I49">
        <v>6</v>
      </c>
      <c r="J49">
        <v>0.25</v>
      </c>
      <c r="K49">
        <v>22.5</v>
      </c>
      <c r="L49">
        <v>25.2</v>
      </c>
      <c r="M49">
        <v>2.46</v>
      </c>
      <c r="N49">
        <v>4.84</v>
      </c>
      <c r="R49" s="19">
        <f>SUMIFS(Recruits!J:J,Recruits!D:D,'Wins by Year'!C49,Recruits!A:A,'Wins by Year'!A49)</f>
        <v>2.71</v>
      </c>
      <c r="S49" s="19">
        <f t="shared" si="0"/>
        <v>2.71</v>
      </c>
      <c r="T49" s="19">
        <f>(SUMIFS(S:S,C:C,C49,A:A,A49)+SUMIFS(S:S,C:C,C49,A:A,A49-1)+SUMIFS(S:S,C:C,C49,A:A,A49-2))/3</f>
        <v>2.6666666666666665</v>
      </c>
      <c r="U49" s="19">
        <f>(SUMIFS($S:$S,$C:$C,$C49,$A:$A,$A49)+SUMIFS($S:$S,$C:$C,$C49,$A:$A,$A49-1)+SUMIFS($S:$S,$C:$C,$C49,$A:$A,$A49-2)+SUMIFS($S:$S,$C:$C,$C49,$A:$A,$A49-3))/4</f>
        <v>2.6749999999999998</v>
      </c>
      <c r="W49" t="str">
        <f>VLOOKUP(D49,Conferences!$A$9:$B$57,2,FALSE)</f>
        <v>Big Ten</v>
      </c>
      <c r="X49">
        <f>COUNTIF(C:C,C49)</f>
        <v>16</v>
      </c>
    </row>
    <row r="50" spans="1:25">
      <c r="A50">
        <v>2015</v>
      </c>
      <c r="B50">
        <v>49</v>
      </c>
      <c r="C50" t="s">
        <v>70</v>
      </c>
      <c r="D50" t="s">
        <v>172</v>
      </c>
      <c r="E50">
        <v>5</v>
      </c>
      <c r="F50">
        <v>7</v>
      </c>
      <c r="G50">
        <v>0.41699999999999998</v>
      </c>
      <c r="H50">
        <v>2</v>
      </c>
      <c r="I50">
        <v>6</v>
      </c>
      <c r="J50">
        <v>0.25</v>
      </c>
      <c r="K50">
        <v>22.7</v>
      </c>
      <c r="L50">
        <v>23.3</v>
      </c>
      <c r="M50">
        <v>1.18</v>
      </c>
      <c r="N50">
        <v>3.26</v>
      </c>
      <c r="R50" s="19">
        <f>SUMIFS(Recruits!J:J,Recruits!D:D,'Wins by Year'!C50,Recruits!A:A,'Wins by Year'!A50)</f>
        <v>2.75</v>
      </c>
      <c r="S50" s="19">
        <f t="shared" si="0"/>
        <v>2.75</v>
      </c>
      <c r="T50" s="19">
        <f>(SUMIFS(S:S,C:C,C50,A:A,A50)+SUMIFS(S:S,C:C,C50,A:A,A50-1)+SUMIFS(S:S,C:C,C50,A:A,A50-2))/3</f>
        <v>2.6366666666666663</v>
      </c>
      <c r="U50" s="19">
        <f>(SUMIFS($S:$S,$C:$C,$C50,$A:$A,$A50)+SUMIFS($S:$S,$C:$C,$C50,$A:$A,$A50-1)+SUMIFS($S:$S,$C:$C,$C50,$A:$A,$A50-2)+SUMIFS($S:$S,$C:$C,$C50,$A:$A,$A50-3))/4</f>
        <v>2.6624999999999996</v>
      </c>
      <c r="W50" t="str">
        <f>VLOOKUP(D50,Conferences!$A$9:$B$57,2,FALSE)</f>
        <v>Big Ten</v>
      </c>
      <c r="X50">
        <f>COUNTIF(C:C,C50)</f>
        <v>16</v>
      </c>
    </row>
    <row r="51" spans="1:25">
      <c r="A51">
        <v>2015</v>
      </c>
      <c r="B51">
        <v>50</v>
      </c>
      <c r="C51" t="s">
        <v>74</v>
      </c>
      <c r="D51" t="s">
        <v>172</v>
      </c>
      <c r="E51">
        <v>2</v>
      </c>
      <c r="F51">
        <v>10</v>
      </c>
      <c r="G51">
        <v>0.16700000000000001</v>
      </c>
      <c r="H51">
        <v>1</v>
      </c>
      <c r="I51">
        <v>7</v>
      </c>
      <c r="J51">
        <v>0.125</v>
      </c>
      <c r="K51">
        <v>25.1</v>
      </c>
      <c r="L51">
        <v>36.5</v>
      </c>
      <c r="M51">
        <v>-5.92</v>
      </c>
      <c r="N51">
        <v>4.41</v>
      </c>
      <c r="R51" s="19">
        <f>SUMIFS(Recruits!J:J,Recruits!D:D,'Wins by Year'!C51,Recruits!A:A,'Wins by Year'!A51)</f>
        <v>2.46</v>
      </c>
      <c r="S51" s="19">
        <f t="shared" si="0"/>
        <v>2.46</v>
      </c>
      <c r="T51" s="19">
        <f>(SUMIFS(S:S,C:C,C51,A:A,A51)+SUMIFS(S:S,C:C,C51,A:A,A51-1)+SUMIFS(S:S,C:C,C51,A:A,A51-2))/3</f>
        <v>2.5766666666666667</v>
      </c>
      <c r="U51" s="19">
        <f>(SUMIFS($S:$S,$C:$C,$C51,$A:$A,$A51)+SUMIFS($S:$S,$C:$C,$C51,$A:$A,$A51-1)+SUMIFS($S:$S,$C:$C,$C51,$A:$A,$A51-2)+SUMIFS($S:$S,$C:$C,$C51,$A:$A,$A51-3))/4</f>
        <v>2.6825000000000001</v>
      </c>
      <c r="W51" t="str">
        <f>VLOOKUP(D51,Conferences!$A$9:$B$57,2,FALSE)</f>
        <v>Big Ten</v>
      </c>
      <c r="X51">
        <f>COUNTIF(C:C,C51)</f>
        <v>16</v>
      </c>
    </row>
    <row r="52" spans="1:25">
      <c r="A52">
        <v>2015</v>
      </c>
      <c r="B52">
        <v>51</v>
      </c>
      <c r="C52" t="s">
        <v>87</v>
      </c>
      <c r="D52" t="s">
        <v>173</v>
      </c>
      <c r="E52">
        <v>12</v>
      </c>
      <c r="F52">
        <v>2</v>
      </c>
      <c r="G52">
        <v>0.85699999999999998</v>
      </c>
      <c r="H52">
        <v>9</v>
      </c>
      <c r="I52">
        <v>0</v>
      </c>
      <c r="J52">
        <v>1</v>
      </c>
      <c r="K52">
        <v>44.3</v>
      </c>
      <c r="L52">
        <v>25.9</v>
      </c>
      <c r="M52">
        <v>9.6199999999999992</v>
      </c>
      <c r="N52">
        <v>-4.0199999999999996</v>
      </c>
      <c r="P52">
        <v>24</v>
      </c>
      <c r="Q52">
        <v>24</v>
      </c>
      <c r="R52" s="19">
        <f>SUMIFS(Recruits!J:J,Recruits!D:D,'Wins by Year'!C52,Recruits!A:A,'Wins by Year'!A52)</f>
        <v>0</v>
      </c>
      <c r="S52" s="19">
        <f t="shared" si="0"/>
        <v>1</v>
      </c>
      <c r="T52" s="19">
        <f>(SUMIFS(S:S,C:C,C52,A:A,A52)+SUMIFS(S:S,C:C,C52,A:A,A52-1)+SUMIFS(S:S,C:C,C52,A:A,A52-2))/3</f>
        <v>1.7833333333333332</v>
      </c>
      <c r="U52" s="19">
        <f>(SUMIFS($S:$S,$C:$C,$C52,$A:$A,$A52)+SUMIFS($S:$S,$C:$C,$C52,$A:$A,$A52-1)+SUMIFS($S:$S,$C:$C,$C52,$A:$A,$A52-2)+SUMIFS($S:$S,$C:$C,$C52,$A:$A,$A52-3))/4</f>
        <v>1.9724999999999999</v>
      </c>
      <c r="W52" t="str">
        <f>VLOOKUP(D52,Conferences!$A$9:$B$57,2,FALSE)</f>
        <v>CUSA</v>
      </c>
      <c r="X52">
        <f>COUNTIF(C:C,C52)</f>
        <v>12</v>
      </c>
      <c r="Y52">
        <f t="shared" si="1"/>
        <v>24</v>
      </c>
    </row>
    <row r="53" spans="1:25">
      <c r="A53">
        <v>2015</v>
      </c>
      <c r="B53">
        <v>52</v>
      </c>
      <c r="C53" t="s">
        <v>67</v>
      </c>
      <c r="D53" t="s">
        <v>173</v>
      </c>
      <c r="E53">
        <v>10</v>
      </c>
      <c r="F53">
        <v>3</v>
      </c>
      <c r="G53">
        <v>0.76900000000000002</v>
      </c>
      <c r="H53">
        <v>6</v>
      </c>
      <c r="I53">
        <v>2</v>
      </c>
      <c r="J53">
        <v>0.75</v>
      </c>
      <c r="K53">
        <v>31.3</v>
      </c>
      <c r="L53">
        <v>17.8</v>
      </c>
      <c r="M53">
        <v>1.84</v>
      </c>
      <c r="N53">
        <v>-8.24</v>
      </c>
      <c r="R53" s="19">
        <f>SUMIFS(Recruits!J:J,Recruits!D:D,'Wins by Year'!C53,Recruits!A:A,'Wins by Year'!A53)</f>
        <v>2.42</v>
      </c>
      <c r="S53" s="19">
        <f t="shared" si="0"/>
        <v>2.42</v>
      </c>
      <c r="T53" s="19">
        <f>(SUMIFS(S:S,C:C,C53,A:A,A53)+SUMIFS(S:S,C:C,C53,A:A,A53-1)+SUMIFS(S:S,C:C,C53,A:A,A53-2))/3</f>
        <v>2.4933333333333336</v>
      </c>
      <c r="U53" s="19">
        <f>(SUMIFS($S:$S,$C:$C,$C53,$A:$A,$A53)+SUMIFS($S:$S,$C:$C,$C53,$A:$A,$A53-1)+SUMIFS($S:$S,$C:$C,$C53,$A:$A,$A53-2)+SUMIFS($S:$S,$C:$C,$C53,$A:$A,$A53-3))/4</f>
        <v>2.52</v>
      </c>
      <c r="W53" t="str">
        <f>VLOOKUP(D53,Conferences!$A$9:$B$57,2,FALSE)</f>
        <v>CUSA</v>
      </c>
      <c r="X53">
        <f>COUNTIF(C:C,C53)</f>
        <v>16</v>
      </c>
    </row>
    <row r="54" spans="1:25">
      <c r="A54">
        <v>2015</v>
      </c>
      <c r="B54">
        <v>53</v>
      </c>
      <c r="C54" t="s">
        <v>86</v>
      </c>
      <c r="D54" t="s">
        <v>173</v>
      </c>
      <c r="E54">
        <v>7</v>
      </c>
      <c r="F54">
        <v>6</v>
      </c>
      <c r="G54">
        <v>0.53800000000000003</v>
      </c>
      <c r="H54">
        <v>6</v>
      </c>
      <c r="I54">
        <v>2</v>
      </c>
      <c r="J54">
        <v>0.75</v>
      </c>
      <c r="K54">
        <v>34</v>
      </c>
      <c r="L54">
        <v>26.6</v>
      </c>
      <c r="M54">
        <v>-2.71</v>
      </c>
      <c r="N54">
        <v>-4.09</v>
      </c>
      <c r="R54" s="19">
        <f>SUMIFS(Recruits!J:J,Recruits!D:D,'Wins by Year'!C54,Recruits!A:A,'Wins by Year'!A54)</f>
        <v>2.2200000000000002</v>
      </c>
      <c r="S54" s="19">
        <f t="shared" si="0"/>
        <v>2.2200000000000002</v>
      </c>
      <c r="T54" s="19">
        <f>(SUMIFS(S:S,C:C,C54,A:A,A54)+SUMIFS(S:S,C:C,C54,A:A,A54-1)+SUMIFS(S:S,C:C,C54,A:A,A54-2))/3</f>
        <v>2.1933333333333334</v>
      </c>
      <c r="U54" s="19">
        <f>(SUMIFS($S:$S,$C:$C,$C54,$A:$A,$A54)+SUMIFS($S:$S,$C:$C,$C54,$A:$A,$A54-1)+SUMIFS($S:$S,$C:$C,$C54,$A:$A,$A54-2)+SUMIFS($S:$S,$C:$C,$C54,$A:$A,$A54-3))/4</f>
        <v>1.895</v>
      </c>
      <c r="W54" t="str">
        <f>VLOOKUP(D54,Conferences!$A$9:$B$57,2,FALSE)</f>
        <v>CUSA</v>
      </c>
      <c r="X54">
        <f>COUNTIF(C:C,C54)</f>
        <v>16</v>
      </c>
    </row>
    <row r="55" spans="1:25">
      <c r="A55">
        <v>2015</v>
      </c>
      <c r="B55">
        <v>54</v>
      </c>
      <c r="C55" t="s">
        <v>119</v>
      </c>
      <c r="D55" t="s">
        <v>173</v>
      </c>
      <c r="E55">
        <v>5</v>
      </c>
      <c r="F55">
        <v>7</v>
      </c>
      <c r="G55">
        <v>0.41699999999999998</v>
      </c>
      <c r="H55">
        <v>3</v>
      </c>
      <c r="I55">
        <v>5</v>
      </c>
      <c r="J55">
        <v>0.375</v>
      </c>
      <c r="K55">
        <v>25.5</v>
      </c>
      <c r="L55">
        <v>29.8</v>
      </c>
      <c r="M55">
        <v>-8.7899999999999991</v>
      </c>
      <c r="N55">
        <v>-8.1199999999999992</v>
      </c>
      <c r="R55" s="19">
        <f>SUMIFS(Recruits!J:J,Recruits!D:D,'Wins by Year'!C55,Recruits!A:A,'Wins by Year'!A55)</f>
        <v>2.14</v>
      </c>
      <c r="S55" s="19">
        <f t="shared" si="0"/>
        <v>2.14</v>
      </c>
      <c r="T55" s="19">
        <f>(SUMIFS(S:S,C:C,C55,A:A,A55)+SUMIFS(S:S,C:C,C55,A:A,A55-1)+SUMIFS(S:S,C:C,C55,A:A,A55-2))/3</f>
        <v>1.7133333333333336</v>
      </c>
      <c r="U55" s="19">
        <f>(SUMIFS($S:$S,$C:$C,$C55,$A:$A,$A55)+SUMIFS($S:$S,$C:$C,$C55,$A:$A,$A55-1)+SUMIFS($S:$S,$C:$C,$C55,$A:$A,$A55-2)+SUMIFS($S:$S,$C:$C,$C55,$A:$A,$A55-3))/4</f>
        <v>1.9500000000000002</v>
      </c>
      <c r="W55" t="str">
        <f>VLOOKUP(D55,Conferences!$A$9:$B$57,2,FALSE)</f>
        <v>CUSA</v>
      </c>
      <c r="X55">
        <f>COUNTIF(C:C,C55)</f>
        <v>15</v>
      </c>
    </row>
    <row r="56" spans="1:25">
      <c r="A56">
        <v>2015</v>
      </c>
      <c r="B56">
        <v>55</v>
      </c>
      <c r="C56" t="s">
        <v>138</v>
      </c>
      <c r="D56" t="s">
        <v>173</v>
      </c>
      <c r="E56">
        <v>5</v>
      </c>
      <c r="F56">
        <v>7</v>
      </c>
      <c r="G56">
        <v>0.41699999999999998</v>
      </c>
      <c r="H56">
        <v>3</v>
      </c>
      <c r="I56">
        <v>5</v>
      </c>
      <c r="J56">
        <v>0.375</v>
      </c>
      <c r="K56">
        <v>24.3</v>
      </c>
      <c r="L56">
        <v>35.799999999999997</v>
      </c>
      <c r="M56">
        <v>-15.4</v>
      </c>
      <c r="N56">
        <v>-6.9</v>
      </c>
      <c r="R56" s="19">
        <f>SUMIFS(Recruits!J:J,Recruits!D:D,'Wins by Year'!C56,Recruits!A:A,'Wins by Year'!A56)</f>
        <v>0</v>
      </c>
      <c r="S56" s="19">
        <f t="shared" si="0"/>
        <v>1</v>
      </c>
      <c r="T56" s="19">
        <f>(SUMIFS(S:S,C:C,C56,A:A,A56)+SUMIFS(S:S,C:C,C56,A:A,A56-1)+SUMIFS(S:S,C:C,C56,A:A,A56-2))/3</f>
        <v>0.66666666666666663</v>
      </c>
      <c r="U56" s="19">
        <f>(SUMIFS($S:$S,$C:$C,$C56,$A:$A,$A56)+SUMIFS($S:$S,$C:$C,$C56,$A:$A,$A56-1))/2</f>
        <v>1</v>
      </c>
      <c r="W56" t="str">
        <f>VLOOKUP(D56,Conferences!$A$9:$B$57,2,FALSE)</f>
        <v>CUSA</v>
      </c>
      <c r="X56">
        <f>COUNTIF(C:C,C56)</f>
        <v>5</v>
      </c>
    </row>
    <row r="57" spans="1:25">
      <c r="A57">
        <v>2015</v>
      </c>
      <c r="B57">
        <v>56</v>
      </c>
      <c r="C57" t="s">
        <v>83</v>
      </c>
      <c r="D57" t="s">
        <v>173</v>
      </c>
      <c r="E57">
        <v>3</v>
      </c>
      <c r="F57">
        <v>9</v>
      </c>
      <c r="G57">
        <v>0.25</v>
      </c>
      <c r="H57">
        <v>3</v>
      </c>
      <c r="I57">
        <v>5</v>
      </c>
      <c r="J57">
        <v>0.375</v>
      </c>
      <c r="K57">
        <v>22.5</v>
      </c>
      <c r="L57">
        <v>28.8</v>
      </c>
      <c r="M57">
        <v>-11.49</v>
      </c>
      <c r="N57">
        <v>-4.74</v>
      </c>
      <c r="R57" s="19">
        <f>SUMIFS(Recruits!J:J,Recruits!D:D,'Wins by Year'!C57,Recruits!A:A,'Wins by Year'!A57)</f>
        <v>2.33</v>
      </c>
      <c r="S57" s="19">
        <f t="shared" si="0"/>
        <v>2.33</v>
      </c>
      <c r="T57" s="19">
        <f>(SUMIFS(S:S,C:C,C57,A:A,A57)+SUMIFS(S:S,C:C,C57,A:A,A57-1)+SUMIFS(S:S,C:C,C57,A:A,A57-2))/3</f>
        <v>2.2200000000000002</v>
      </c>
      <c r="U57" s="19">
        <f>(SUMIFS($S:$S,$C:$C,$C57,$A:$A,$A57)+SUMIFS($S:$S,$C:$C,$C57,$A:$A,$A57-1)+SUMIFS($S:$S,$C:$C,$C57,$A:$A,$A57-2)+SUMIFS($S:$S,$C:$C,$C57,$A:$A,$A57-3))/4</f>
        <v>1.915</v>
      </c>
      <c r="W57" t="str">
        <f>VLOOKUP(D57,Conferences!$A$9:$B$57,2,FALSE)</f>
        <v>CUSA</v>
      </c>
      <c r="X57">
        <f>COUNTIF(C:C,C57)</f>
        <v>15</v>
      </c>
    </row>
    <row r="58" spans="1:25">
      <c r="A58">
        <v>2015</v>
      </c>
      <c r="B58">
        <v>57</v>
      </c>
      <c r="C58" t="s">
        <v>140</v>
      </c>
      <c r="D58" t="s">
        <v>173</v>
      </c>
      <c r="E58">
        <v>2</v>
      </c>
      <c r="F58">
        <v>10</v>
      </c>
      <c r="G58">
        <v>0.16700000000000001</v>
      </c>
      <c r="K58">
        <v>17.5</v>
      </c>
      <c r="L58">
        <v>36.299999999999997</v>
      </c>
      <c r="M58">
        <v>-19.53</v>
      </c>
      <c r="N58">
        <v>-7.03</v>
      </c>
      <c r="R58" s="19">
        <f>SUMIFS(Recruits!J:J,Recruits!D:D,'Wins by Year'!C58,Recruits!A:A,'Wins by Year'!A58)</f>
        <v>0</v>
      </c>
      <c r="S58" s="19">
        <f t="shared" si="0"/>
        <v>1</v>
      </c>
      <c r="T58" s="19">
        <f>(SUMIFS(S:S,C:C,C58,A:A,A58)+SUMIFS(S:S,C:C,C58,A:A,A58-1)+SUMIFS(S:S,C:C,C58,A:A,A58-2))/3</f>
        <v>0.33333333333333331</v>
      </c>
      <c r="U58" s="19">
        <f>(SUMIFS($S:$S,$C:$C,$C58,$A:$A,$A58))</f>
        <v>1</v>
      </c>
      <c r="W58" t="str">
        <f>VLOOKUP(D58,Conferences!$A$9:$B$57,2,FALSE)</f>
        <v>CUSA</v>
      </c>
      <c r="X58">
        <f>COUNTIF(C:C,C58)</f>
        <v>4</v>
      </c>
    </row>
    <row r="59" spans="1:25">
      <c r="A59">
        <v>2015</v>
      </c>
      <c r="B59">
        <v>58</v>
      </c>
      <c r="C59" t="s">
        <v>80</v>
      </c>
      <c r="D59" t="s">
        <v>175</v>
      </c>
      <c r="E59">
        <v>9</v>
      </c>
      <c r="F59">
        <v>5</v>
      </c>
      <c r="G59">
        <v>0.64300000000000002</v>
      </c>
      <c r="H59">
        <v>7</v>
      </c>
      <c r="I59">
        <v>2</v>
      </c>
      <c r="J59">
        <v>0.77800000000000002</v>
      </c>
      <c r="K59">
        <v>39.9</v>
      </c>
      <c r="L59">
        <v>25.6</v>
      </c>
      <c r="M59">
        <v>2.13</v>
      </c>
      <c r="N59">
        <v>-6.22</v>
      </c>
      <c r="R59" s="19">
        <f>SUMIFS(Recruits!J:J,Recruits!D:D,'Wins by Year'!C59,Recruits!A:A,'Wins by Year'!A59)</f>
        <v>2.09</v>
      </c>
      <c r="S59" s="19">
        <f t="shared" si="0"/>
        <v>2.09</v>
      </c>
      <c r="T59" s="19">
        <f>(SUMIFS(S:S,C:C,C59,A:A,A59)+SUMIFS(S:S,C:C,C59,A:A,A59-1)+SUMIFS(S:S,C:C,C59,A:A,A59-2))/3</f>
        <v>2.0266666666666668</v>
      </c>
      <c r="U59" s="19">
        <f>(SUMIFS($S:$S,$C:$C,$C59,$A:$A,$A59)+SUMIFS($S:$S,$C:$C,$C59,$A:$A,$A59-1)+SUMIFS($S:$S,$C:$C,$C59,$A:$A,$A59-2)+SUMIFS($S:$S,$C:$C,$C59,$A:$A,$A59-3))/4</f>
        <v>2.1550000000000002</v>
      </c>
      <c r="W59" t="str">
        <f>VLOOKUP(D59,Conferences!$A$9:$B$57,2,FALSE)</f>
        <v>CUSA</v>
      </c>
      <c r="X59">
        <f>COUNTIF(C:C,C59)</f>
        <v>16</v>
      </c>
    </row>
    <row r="60" spans="1:25">
      <c r="A60">
        <v>2015</v>
      </c>
      <c r="B60">
        <v>59</v>
      </c>
      <c r="C60" t="s">
        <v>89</v>
      </c>
      <c r="D60" t="s">
        <v>175</v>
      </c>
      <c r="E60">
        <v>9</v>
      </c>
      <c r="F60">
        <v>4</v>
      </c>
      <c r="G60">
        <v>0.69199999999999995</v>
      </c>
      <c r="H60">
        <v>6</v>
      </c>
      <c r="I60">
        <v>2</v>
      </c>
      <c r="J60">
        <v>0.75</v>
      </c>
      <c r="K60">
        <v>37.5</v>
      </c>
      <c r="L60">
        <v>26.8</v>
      </c>
      <c r="M60">
        <v>1.83</v>
      </c>
      <c r="N60">
        <v>-5.94</v>
      </c>
      <c r="R60" s="19">
        <f>SUMIFS(Recruits!J:J,Recruits!D:D,'Wins by Year'!C60,Recruits!A:A,'Wins by Year'!A60)</f>
        <v>2.2200000000000002</v>
      </c>
      <c r="S60" s="19">
        <f t="shared" si="0"/>
        <v>2.2200000000000002</v>
      </c>
      <c r="T60" s="19">
        <f>(SUMIFS(S:S,C:C,C60,A:A,A60)+SUMIFS(S:S,C:C,C60,A:A,A60-1)+SUMIFS(S:S,C:C,C60,A:A,A60-2))/3</f>
        <v>2.0866666666666669</v>
      </c>
      <c r="U60" s="19">
        <f>(SUMIFS($S:$S,$C:$C,$C60,$A:$A,$A60)+SUMIFS($S:$S,$C:$C,$C60,$A:$A,$A60-1)+SUMIFS($S:$S,$C:$C,$C60,$A:$A,$A60-2)+SUMIFS($S:$S,$C:$C,$C60,$A:$A,$A60-3))/4</f>
        <v>1.8150000000000002</v>
      </c>
      <c r="W60" t="str">
        <f>VLOOKUP(D60,Conferences!$A$9:$B$57,2,FALSE)</f>
        <v>CUSA</v>
      </c>
      <c r="X60">
        <f>COUNTIF(C:C,C60)</f>
        <v>16</v>
      </c>
    </row>
    <row r="61" spans="1:25">
      <c r="A61">
        <v>2015</v>
      </c>
      <c r="B61">
        <v>60</v>
      </c>
      <c r="C61" t="s">
        <v>124</v>
      </c>
      <c r="D61" t="s">
        <v>175</v>
      </c>
      <c r="E61">
        <v>5</v>
      </c>
      <c r="F61">
        <v>7</v>
      </c>
      <c r="G61">
        <v>0.41699999999999998</v>
      </c>
      <c r="H61">
        <v>3</v>
      </c>
      <c r="I61">
        <v>5</v>
      </c>
      <c r="J61">
        <v>0.375</v>
      </c>
      <c r="K61">
        <v>26.1</v>
      </c>
      <c r="L61">
        <v>35.799999999999997</v>
      </c>
      <c r="M61">
        <v>-11.63</v>
      </c>
      <c r="N61">
        <v>-7.05</v>
      </c>
      <c r="R61" s="19">
        <f>SUMIFS(Recruits!J:J,Recruits!D:D,'Wins by Year'!C61,Recruits!A:A,'Wins by Year'!A61)</f>
        <v>0</v>
      </c>
      <c r="S61" s="19">
        <f t="shared" si="0"/>
        <v>1</v>
      </c>
      <c r="T61" s="19">
        <f>(SUMIFS(S:S,C:C,C61,A:A,A61)+SUMIFS(S:S,C:C,C61,A:A,A61-1)+SUMIFS(S:S,C:C,C61,A:A,A61-2))/3</f>
        <v>1.7766666666666666</v>
      </c>
      <c r="U61" s="19">
        <f>(SUMIFS($S:$S,$C:$C,$C61,$A:$A,$A61)+SUMIFS($S:$S,$C:$C,$C61,$A:$A,$A61-1)+SUMIFS($S:$S,$C:$C,$C61,$A:$A,$A61-2)+SUMIFS($S:$S,$C:$C,$C61,$A:$A,$A61-3))/4</f>
        <v>1.9224999999999999</v>
      </c>
      <c r="W61" t="str">
        <f>VLOOKUP(D61,Conferences!$A$9:$B$57,2,FALSE)</f>
        <v>CUSA</v>
      </c>
      <c r="X61">
        <f>COUNTIF(C:C,C61)</f>
        <v>16</v>
      </c>
    </row>
    <row r="62" spans="1:25">
      <c r="A62">
        <v>2015</v>
      </c>
      <c r="B62">
        <v>61</v>
      </c>
      <c r="C62" t="s">
        <v>132</v>
      </c>
      <c r="D62" t="s">
        <v>175</v>
      </c>
      <c r="E62">
        <v>5</v>
      </c>
      <c r="F62">
        <v>7</v>
      </c>
      <c r="G62">
        <v>0.41699999999999998</v>
      </c>
      <c r="H62">
        <v>3</v>
      </c>
      <c r="I62">
        <v>5</v>
      </c>
      <c r="J62">
        <v>0.375</v>
      </c>
      <c r="K62">
        <v>20.7</v>
      </c>
      <c r="L62">
        <v>32.9</v>
      </c>
      <c r="M62">
        <v>-15.45</v>
      </c>
      <c r="N62">
        <v>-8.11</v>
      </c>
      <c r="R62" s="19">
        <f>SUMIFS(Recruits!J:J,Recruits!D:D,'Wins by Year'!C62,Recruits!A:A,'Wins by Year'!A62)</f>
        <v>0</v>
      </c>
      <c r="S62" s="19">
        <f t="shared" si="0"/>
        <v>1</v>
      </c>
      <c r="T62" s="19">
        <f>(SUMIFS(S:S,C:C,C62,A:A,A62)+SUMIFS(S:S,C:C,C62,A:A,A62-1)+SUMIFS(S:S,C:C,C62,A:A,A62-2))/3</f>
        <v>1</v>
      </c>
      <c r="U62" s="19">
        <f>(SUMIFS($S:$S,$C:$C,$C62,$A:$A,$A62)+SUMIFS($S:$S,$C:$C,$C62,$A:$A,$A62-1)+SUMIFS($S:$S,$C:$C,$C62,$A:$A,$A62-2)+SUMIFS($S:$S,$C:$C,$C62,$A:$A,$A62-3))/4</f>
        <v>1</v>
      </c>
      <c r="W62" t="str">
        <f>VLOOKUP(D62,Conferences!$A$9:$B$57,2,FALSE)</f>
        <v>CUSA</v>
      </c>
      <c r="X62">
        <f>COUNTIF(C:C,C62)</f>
        <v>16</v>
      </c>
    </row>
    <row r="63" spans="1:25">
      <c r="A63">
        <v>2015</v>
      </c>
      <c r="B63">
        <v>62</v>
      </c>
      <c r="C63" t="s">
        <v>113</v>
      </c>
      <c r="D63" t="s">
        <v>175</v>
      </c>
      <c r="E63">
        <v>3</v>
      </c>
      <c r="F63">
        <v>9</v>
      </c>
      <c r="G63">
        <v>0.25</v>
      </c>
      <c r="H63">
        <v>3</v>
      </c>
      <c r="I63">
        <v>5</v>
      </c>
      <c r="J63">
        <v>0.375</v>
      </c>
      <c r="K63">
        <v>22.6</v>
      </c>
      <c r="L63">
        <v>33.799999999999997</v>
      </c>
      <c r="M63">
        <v>-14.27</v>
      </c>
      <c r="N63">
        <v>-6.27</v>
      </c>
      <c r="R63" s="19">
        <f>SUMIFS(Recruits!J:J,Recruits!D:D,'Wins by Year'!C63,Recruits!A:A,'Wins by Year'!A63)</f>
        <v>2</v>
      </c>
      <c r="S63" s="19">
        <f t="shared" si="0"/>
        <v>2</v>
      </c>
      <c r="T63" s="19">
        <f>(SUMIFS(S:S,C:C,C63,A:A,A63)+SUMIFS(S:S,C:C,C63,A:A,A63-1)+SUMIFS(S:S,C:C,C63,A:A,A63-2))/3</f>
        <v>1.3333333333333333</v>
      </c>
      <c r="U63" s="19">
        <f>(SUMIFS($S:$S,$C:$C,$C63,$A:$A,$A63)+SUMIFS($S:$S,$C:$C,$C63,$A:$A,$A63-1)+SUMIFS($S:$S,$C:$C,$C63,$A:$A,$A63-2)+SUMIFS($S:$S,$C:$C,$C63,$A:$A,$A63-3))/4</f>
        <v>1.5249999999999999</v>
      </c>
      <c r="W63" t="str">
        <f>VLOOKUP(D63,Conferences!$A$9:$B$57,2,FALSE)</f>
        <v>CUSA</v>
      </c>
      <c r="X63">
        <f>COUNTIF(C:C,C63)</f>
        <v>7</v>
      </c>
    </row>
    <row r="64" spans="1:25">
      <c r="A64">
        <v>2015</v>
      </c>
      <c r="B64">
        <v>63</v>
      </c>
      <c r="C64" t="s">
        <v>115</v>
      </c>
      <c r="D64" t="s">
        <v>175</v>
      </c>
      <c r="E64">
        <v>1</v>
      </c>
      <c r="F64">
        <v>11</v>
      </c>
      <c r="G64">
        <v>8.3000000000000004E-2</v>
      </c>
      <c r="H64">
        <v>1</v>
      </c>
      <c r="I64">
        <v>7</v>
      </c>
      <c r="J64">
        <v>0.125</v>
      </c>
      <c r="K64">
        <v>15.2</v>
      </c>
      <c r="L64">
        <v>41.3</v>
      </c>
      <c r="M64">
        <v>-20.99</v>
      </c>
      <c r="N64">
        <v>-2.91</v>
      </c>
      <c r="R64" s="19">
        <f>SUMIFS(Recruits!J:J,Recruits!D:D,'Wins by Year'!C64,Recruits!A:A,'Wins by Year'!A64)</f>
        <v>2.08</v>
      </c>
      <c r="S64" s="19">
        <f t="shared" si="0"/>
        <v>2.08</v>
      </c>
      <c r="T64" s="19">
        <f>(SUMIFS(S:S,C:C,C64,A:A,A64)+SUMIFS(S:S,C:C,C64,A:A,A64-1)+SUMIFS(S:S,C:C,C64,A:A,A64-2))/3</f>
        <v>1.7666666666666668</v>
      </c>
      <c r="U64" s="19">
        <f>(SUMIFS($S:$S,$C:$C,$C64,$A:$A,$A64)+SUMIFS($S:$S,$C:$C,$C64,$A:$A,$A64-1)+SUMIFS($S:$S,$C:$C,$C64,$A:$A,$A64-2)+SUMIFS($S:$S,$C:$C,$C64,$A:$A,$A64-3))/4</f>
        <v>1.5750000000000002</v>
      </c>
      <c r="W64" t="str">
        <f>VLOOKUP(D64,Conferences!$A$9:$B$57,2,FALSE)</f>
        <v>CUSA</v>
      </c>
      <c r="X64">
        <f>COUNTIF(C:C,C64)</f>
        <v>16</v>
      </c>
    </row>
    <row r="65" spans="1:25">
      <c r="A65">
        <v>2015</v>
      </c>
      <c r="B65">
        <v>64</v>
      </c>
      <c r="C65" t="s">
        <v>13</v>
      </c>
      <c r="D65" t="s">
        <v>148</v>
      </c>
      <c r="E65">
        <v>10</v>
      </c>
      <c r="F65">
        <v>3</v>
      </c>
      <c r="G65">
        <v>0.76900000000000002</v>
      </c>
      <c r="K65">
        <v>34.200000000000003</v>
      </c>
      <c r="L65">
        <v>24.1</v>
      </c>
      <c r="M65">
        <v>14.33</v>
      </c>
      <c r="N65">
        <v>6.1</v>
      </c>
      <c r="O65">
        <v>11</v>
      </c>
      <c r="P65">
        <v>4</v>
      </c>
      <c r="Q65">
        <v>11</v>
      </c>
      <c r="R65" s="19">
        <f>SUMIFS(Recruits!J:J,Recruits!D:D,'Wins by Year'!C65,Recruits!A:A,'Wins by Year'!A65)</f>
        <v>3.54</v>
      </c>
      <c r="S65" s="19">
        <f t="shared" si="0"/>
        <v>3.54</v>
      </c>
      <c r="T65" s="19">
        <f>(SUMIFS(S:S,C:C,C65,A:A,A65)+SUMIFS(S:S,C:C,C65,A:A,A65-1)+SUMIFS(S:S,C:C,C65,A:A,A65-2))/3</f>
        <v>3.66</v>
      </c>
      <c r="U65" s="19">
        <f>(SUMIFS($S:$S,$C:$C,$C65,$A:$A,$A65)+SUMIFS($S:$S,$C:$C,$C65,$A:$A,$A65-1)+SUMIFS($S:$S,$C:$C,$C65,$A:$A,$A65-2)+SUMIFS($S:$S,$C:$C,$C65,$A:$A,$A65-3))/4</f>
        <v>3.6274999999999999</v>
      </c>
      <c r="W65" t="str">
        <f>VLOOKUP(D65,Conferences!$A$9:$B$57,2,FALSE)</f>
        <v>Ind</v>
      </c>
      <c r="X65">
        <f>COUNTIF(C:C,C65)</f>
        <v>16</v>
      </c>
      <c r="Y65">
        <f t="shared" si="1"/>
        <v>11</v>
      </c>
    </row>
    <row r="66" spans="1:25">
      <c r="A66">
        <v>2015</v>
      </c>
      <c r="B66">
        <v>65</v>
      </c>
      <c r="C66" t="s">
        <v>50</v>
      </c>
      <c r="D66" t="s">
        <v>148</v>
      </c>
      <c r="E66">
        <v>9</v>
      </c>
      <c r="F66">
        <v>4</v>
      </c>
      <c r="G66">
        <v>0.69199999999999995</v>
      </c>
      <c r="K66">
        <v>33.700000000000003</v>
      </c>
      <c r="L66">
        <v>22.8</v>
      </c>
      <c r="M66">
        <v>7.51</v>
      </c>
      <c r="N66">
        <v>0.66</v>
      </c>
      <c r="P66">
        <v>19</v>
      </c>
      <c r="R66" s="19">
        <f>SUMIFS(Recruits!J:J,Recruits!D:D,'Wins by Year'!C66,Recruits!A:A,'Wins by Year'!A66)</f>
        <v>2.08</v>
      </c>
      <c r="S66" s="19">
        <f t="shared" si="0"/>
        <v>2.08</v>
      </c>
      <c r="T66" s="19">
        <f>(SUMIFS(S:S,C:C,C66,A:A,A66)+SUMIFS(S:S,C:C,C66,A:A,A66-1)+SUMIFS(S:S,C:C,C66,A:A,A66-2))/3</f>
        <v>2.31</v>
      </c>
      <c r="U66" s="19">
        <f>(SUMIFS($S:$S,$C:$C,$C66,$A:$A,$A66)+SUMIFS($S:$S,$C:$C,$C66,$A:$A,$A66-1)+SUMIFS($S:$S,$C:$C,$C66,$A:$A,$A66-2)+SUMIFS($S:$S,$C:$C,$C66,$A:$A,$A66-3))/4</f>
        <v>2.4500000000000002</v>
      </c>
      <c r="W66" t="str">
        <f>VLOOKUP(D66,Conferences!$A$9:$B$57,2,FALSE)</f>
        <v>Ind</v>
      </c>
      <c r="X66">
        <f>COUNTIF(C:C,C66)</f>
        <v>16</v>
      </c>
    </row>
    <row r="67" spans="1:25">
      <c r="A67">
        <v>2015</v>
      </c>
      <c r="B67">
        <v>66</v>
      </c>
      <c r="C67" t="s">
        <v>96</v>
      </c>
      <c r="D67" t="s">
        <v>148</v>
      </c>
      <c r="E67">
        <v>2</v>
      </c>
      <c r="F67">
        <v>10</v>
      </c>
      <c r="G67">
        <v>0.16700000000000001</v>
      </c>
      <c r="K67">
        <v>22.1</v>
      </c>
      <c r="L67">
        <v>27.8</v>
      </c>
      <c r="M67">
        <v>-11.82</v>
      </c>
      <c r="N67">
        <v>-5.9</v>
      </c>
      <c r="R67" s="19">
        <f>SUMIFS(Recruits!J:J,Recruits!D:D,'Wins by Year'!C67,Recruits!A:A,'Wins by Year'!A67)</f>
        <v>1.46</v>
      </c>
      <c r="S67" s="19">
        <f t="shared" ref="S67:S130" si="2">IF(R67&gt;1,R67,1)</f>
        <v>1.46</v>
      </c>
      <c r="T67" s="19">
        <f>(SUMIFS(S:S,C:C,C67,A:A,A67)+SUMIFS(S:S,C:C,C67,A:A,A67-1)+SUMIFS(S:S,C:C,C67,A:A,A67-2))/3</f>
        <v>1.1533333333333333</v>
      </c>
      <c r="U67" s="19">
        <f>(SUMIFS($S:$S,$C:$C,$C67,$A:$A,$A67)+SUMIFS($S:$S,$C:$C,$C67,$A:$A,$A67-1)+SUMIFS($S:$S,$C:$C,$C67,$A:$A,$A67-2)+SUMIFS($S:$S,$C:$C,$C67,$A:$A,$A67-3))/4</f>
        <v>1.115</v>
      </c>
      <c r="W67" t="str">
        <f>VLOOKUP(D67,Conferences!$A$9:$B$57,2,FALSE)</f>
        <v>Ind</v>
      </c>
      <c r="X67">
        <f>COUNTIF(C:C,C67)</f>
        <v>16</v>
      </c>
    </row>
    <row r="68" spans="1:25">
      <c r="A68">
        <v>2015</v>
      </c>
      <c r="B68">
        <v>67</v>
      </c>
      <c r="C68" t="s">
        <v>116</v>
      </c>
      <c r="D68" t="s">
        <v>178</v>
      </c>
      <c r="E68">
        <v>10</v>
      </c>
      <c r="F68">
        <v>4</v>
      </c>
      <c r="G68">
        <v>0.71399999999999997</v>
      </c>
      <c r="H68">
        <v>8</v>
      </c>
      <c r="I68">
        <v>1</v>
      </c>
      <c r="J68">
        <v>0.88900000000000001</v>
      </c>
      <c r="K68">
        <v>42.2</v>
      </c>
      <c r="L68">
        <v>28.9</v>
      </c>
      <c r="M68">
        <v>8.09</v>
      </c>
      <c r="N68">
        <v>-0.34</v>
      </c>
      <c r="R68" s="19">
        <f>SUMIFS(Recruits!J:J,Recruits!D:D,'Wins by Year'!C68,Recruits!A:A,'Wins by Year'!A68)</f>
        <v>2.09</v>
      </c>
      <c r="S68" s="19">
        <f t="shared" si="2"/>
        <v>2.09</v>
      </c>
      <c r="T68" s="19">
        <f>(SUMIFS(S:S,C:C,C68,A:A,A68)+SUMIFS(S:S,C:C,C68,A:A,A68-1)+SUMIFS(S:S,C:C,C68,A:A,A68-2))/3</f>
        <v>1.74</v>
      </c>
      <c r="U68" s="19">
        <f>(SUMIFS($S:$S,$C:$C,$C68,$A:$A,$A68)+SUMIFS($S:$S,$C:$C,$C68,$A:$A,$A68-1)+SUMIFS($S:$S,$C:$C,$C68,$A:$A,$A68-2)+SUMIFS($S:$S,$C:$C,$C68,$A:$A,$A68-3))/4</f>
        <v>1.5549999999999999</v>
      </c>
      <c r="W68" t="str">
        <f>VLOOKUP(D68,Conferences!$A$9:$B$57,2,FALSE)</f>
        <v>MAC</v>
      </c>
      <c r="X68">
        <f>COUNTIF(C:C,C68)</f>
        <v>16</v>
      </c>
    </row>
    <row r="69" spans="1:25">
      <c r="A69">
        <v>2015</v>
      </c>
      <c r="B69">
        <v>68</v>
      </c>
      <c r="C69" t="s">
        <v>135</v>
      </c>
      <c r="D69" t="s">
        <v>178</v>
      </c>
      <c r="E69">
        <v>8</v>
      </c>
      <c r="F69">
        <v>5</v>
      </c>
      <c r="G69">
        <v>0.61499999999999999</v>
      </c>
      <c r="H69">
        <v>5</v>
      </c>
      <c r="I69">
        <v>3</v>
      </c>
      <c r="J69">
        <v>0.625</v>
      </c>
      <c r="K69">
        <v>23.9</v>
      </c>
      <c r="L69">
        <v>21.5</v>
      </c>
      <c r="M69">
        <v>-0.37</v>
      </c>
      <c r="N69">
        <v>-4.4400000000000004</v>
      </c>
      <c r="R69" s="19">
        <f>SUMIFS(Recruits!J:J,Recruits!D:D,'Wins by Year'!C69,Recruits!A:A,'Wins by Year'!A69)</f>
        <v>0</v>
      </c>
      <c r="S69" s="19">
        <f t="shared" si="2"/>
        <v>1</v>
      </c>
      <c r="T69" s="19">
        <f>(SUMIFS(S:S,C:C,C69,A:A,A69)+SUMIFS(S:S,C:C,C69,A:A,A69-1)+SUMIFS(S:S,C:C,C69,A:A,A69-2))/3</f>
        <v>1</v>
      </c>
      <c r="U69" s="19">
        <f>(SUMIFS($S:$S,$C:$C,$C69,$A:$A,$A69)+SUMIFS($S:$S,$C:$C,$C69,$A:$A,$A69-1)+SUMIFS($S:$S,$C:$C,$C69,$A:$A,$A69-2)+SUMIFS($S:$S,$C:$C,$C69,$A:$A,$A69-3))/4</f>
        <v>1</v>
      </c>
      <c r="W69" t="str">
        <f>VLOOKUP(D69,Conferences!$A$9:$B$57,2,FALSE)</f>
        <v>MAC</v>
      </c>
      <c r="X69">
        <f>COUNTIF(C:C,C69)</f>
        <v>16</v>
      </c>
    </row>
    <row r="70" spans="1:25">
      <c r="A70">
        <v>2015</v>
      </c>
      <c r="B70">
        <v>69</v>
      </c>
      <c r="C70" t="s">
        <v>130</v>
      </c>
      <c r="D70" t="s">
        <v>178</v>
      </c>
      <c r="E70">
        <v>8</v>
      </c>
      <c r="F70">
        <v>5</v>
      </c>
      <c r="G70">
        <v>0.61499999999999999</v>
      </c>
      <c r="H70">
        <v>5</v>
      </c>
      <c r="I70">
        <v>3</v>
      </c>
      <c r="J70">
        <v>0.625</v>
      </c>
      <c r="K70">
        <v>27.5</v>
      </c>
      <c r="L70">
        <v>25.3</v>
      </c>
      <c r="M70">
        <v>-0.46</v>
      </c>
      <c r="N70">
        <v>-3.69</v>
      </c>
      <c r="R70" s="19">
        <f>SUMIFS(Recruits!J:J,Recruits!D:D,'Wins by Year'!C70,Recruits!A:A,'Wins by Year'!A70)</f>
        <v>0</v>
      </c>
      <c r="S70" s="19">
        <f t="shared" si="2"/>
        <v>1</v>
      </c>
      <c r="T70" s="19">
        <f>(SUMIFS(S:S,C:C,C70,A:A,A70)+SUMIFS(S:S,C:C,C70,A:A,A70-1)+SUMIFS(S:S,C:C,C70,A:A,A70-2))/3</f>
        <v>1</v>
      </c>
      <c r="U70" s="19">
        <f>(SUMIFS($S:$S,$C:$C,$C70,$A:$A,$A70)+SUMIFS($S:$S,$C:$C,$C70,$A:$A,$A70-1)+SUMIFS($S:$S,$C:$C,$C70,$A:$A,$A70-2)+SUMIFS($S:$S,$C:$C,$C70,$A:$A,$A70-3))/4</f>
        <v>1.325</v>
      </c>
      <c r="W70" t="str">
        <f>VLOOKUP(D70,Conferences!$A$9:$B$57,2,FALSE)</f>
        <v>MAC</v>
      </c>
      <c r="X70">
        <f>COUNTIF(C:C,C70)</f>
        <v>16</v>
      </c>
    </row>
    <row r="71" spans="1:25">
      <c r="A71">
        <v>2015</v>
      </c>
      <c r="B71">
        <v>70</v>
      </c>
      <c r="C71" t="s">
        <v>136</v>
      </c>
      <c r="D71" t="s">
        <v>178</v>
      </c>
      <c r="E71">
        <v>5</v>
      </c>
      <c r="F71">
        <v>7</v>
      </c>
      <c r="G71">
        <v>0.41699999999999998</v>
      </c>
      <c r="H71">
        <v>3</v>
      </c>
      <c r="I71">
        <v>5</v>
      </c>
      <c r="J71">
        <v>0.375</v>
      </c>
      <c r="K71">
        <v>26.7</v>
      </c>
      <c r="L71">
        <v>27.6</v>
      </c>
      <c r="M71">
        <v>-5.4</v>
      </c>
      <c r="N71">
        <v>-4.5599999999999996</v>
      </c>
      <c r="R71" s="19">
        <f>SUMIFS(Recruits!J:J,Recruits!D:D,'Wins by Year'!C71,Recruits!A:A,'Wins by Year'!A71)</f>
        <v>0</v>
      </c>
      <c r="S71" s="19">
        <f t="shared" si="2"/>
        <v>1</v>
      </c>
      <c r="T71" s="19">
        <f>(SUMIFS(S:S,C:C,C71,A:A,A71)+SUMIFS(S:S,C:C,C71,A:A,A71-1)+SUMIFS(S:S,C:C,C71,A:A,A71-2))/3</f>
        <v>1</v>
      </c>
      <c r="U71" s="19">
        <f>(SUMIFS($S:$S,$C:$C,$C71,$A:$A,$A71)+SUMIFS($S:$S,$C:$C,$C71,$A:$A,$A71-1)+SUMIFS($S:$S,$C:$C,$C71,$A:$A,$A71-2)+SUMIFS($S:$S,$C:$C,$C71,$A:$A,$A71-3))/4</f>
        <v>1</v>
      </c>
      <c r="W71" t="str">
        <f>VLOOKUP(D71,Conferences!$A$9:$B$57,2,FALSE)</f>
        <v>MAC</v>
      </c>
      <c r="X71">
        <f>COUNTIF(C:C,C71)</f>
        <v>16</v>
      </c>
    </row>
    <row r="72" spans="1:25">
      <c r="A72">
        <v>2015</v>
      </c>
      <c r="B72">
        <v>71</v>
      </c>
      <c r="C72" t="s">
        <v>131</v>
      </c>
      <c r="D72" t="s">
        <v>178</v>
      </c>
      <c r="E72">
        <v>3</v>
      </c>
      <c r="F72">
        <v>9</v>
      </c>
      <c r="G72">
        <v>0.25</v>
      </c>
      <c r="H72">
        <v>2</v>
      </c>
      <c r="I72">
        <v>6</v>
      </c>
      <c r="J72">
        <v>0.25</v>
      </c>
      <c r="K72">
        <v>13.1</v>
      </c>
      <c r="L72">
        <v>26.1</v>
      </c>
      <c r="M72">
        <v>-11.29</v>
      </c>
      <c r="N72">
        <v>-1.96</v>
      </c>
      <c r="R72" s="19">
        <f>SUMIFS(Recruits!J:J,Recruits!D:D,'Wins by Year'!C72,Recruits!A:A,'Wins by Year'!A72)</f>
        <v>0</v>
      </c>
      <c r="S72" s="19">
        <f t="shared" si="2"/>
        <v>1</v>
      </c>
      <c r="T72" s="19">
        <f>(SUMIFS(S:S,C:C,C72,A:A,A72)+SUMIFS(S:S,C:C,C72,A:A,A72-1)+SUMIFS(S:S,C:C,C72,A:A,A72-2))/3</f>
        <v>1</v>
      </c>
      <c r="U72" s="19">
        <f>(SUMIFS($S:$S,$C:$C,$C72,$A:$A,$A72)+SUMIFS($S:$S,$C:$C,$C72,$A:$A,$A72-1)+SUMIFS($S:$S,$C:$C,$C72,$A:$A,$A72-2)+SUMIFS($S:$S,$C:$C,$C72,$A:$A,$A72-3))/4</f>
        <v>1.3</v>
      </c>
      <c r="W72" t="str">
        <f>VLOOKUP(D72,Conferences!$A$9:$B$57,2,FALSE)</f>
        <v>MAC</v>
      </c>
      <c r="X72">
        <f>COUNTIF(C:C,C72)</f>
        <v>16</v>
      </c>
    </row>
    <row r="73" spans="1:25">
      <c r="A73">
        <v>2015</v>
      </c>
      <c r="B73">
        <v>72</v>
      </c>
      <c r="C73" t="s">
        <v>100</v>
      </c>
      <c r="D73" t="s">
        <v>178</v>
      </c>
      <c r="E73">
        <v>3</v>
      </c>
      <c r="F73">
        <v>9</v>
      </c>
      <c r="G73">
        <v>0.25</v>
      </c>
      <c r="H73">
        <v>2</v>
      </c>
      <c r="I73">
        <v>6</v>
      </c>
      <c r="J73">
        <v>0.25</v>
      </c>
      <c r="K73">
        <v>22.2</v>
      </c>
      <c r="L73">
        <v>31.4</v>
      </c>
      <c r="M73">
        <v>-10.76</v>
      </c>
      <c r="N73">
        <v>-2.6</v>
      </c>
      <c r="R73" s="19">
        <f>SUMIFS(Recruits!J:J,Recruits!D:D,'Wins by Year'!C73,Recruits!A:A,'Wins by Year'!A73)</f>
        <v>0</v>
      </c>
      <c r="S73" s="19">
        <f t="shared" si="2"/>
        <v>1</v>
      </c>
      <c r="T73" s="19">
        <f>(SUMIFS(S:S,C:C,C73,A:A,A73)+SUMIFS(S:S,C:C,C73,A:A,A73-1)+SUMIFS(S:S,C:C,C73,A:A,A73-2))/3</f>
        <v>1</v>
      </c>
      <c r="U73" s="19">
        <f>(SUMIFS($S:$S,$C:$C,$C73,$A:$A,$A73)+SUMIFS($S:$S,$C:$C,$C73,$A:$A,$A73-1)+SUMIFS($S:$S,$C:$C,$C73,$A:$A,$A73-2)+SUMIFS($S:$S,$C:$C,$C73,$A:$A,$A73-3))/4</f>
        <v>1</v>
      </c>
      <c r="W73" t="str">
        <f>VLOOKUP(D73,Conferences!$A$9:$B$57,2,FALSE)</f>
        <v>MAC</v>
      </c>
      <c r="X73">
        <f>COUNTIF(C:C,C73)</f>
        <v>7</v>
      </c>
    </row>
    <row r="74" spans="1:25">
      <c r="A74">
        <v>2015</v>
      </c>
      <c r="B74">
        <v>73</v>
      </c>
      <c r="C74" t="s">
        <v>84</v>
      </c>
      <c r="D74" t="s">
        <v>178</v>
      </c>
      <c r="E74">
        <v>3</v>
      </c>
      <c r="F74">
        <v>9</v>
      </c>
      <c r="G74">
        <v>0.25</v>
      </c>
      <c r="H74">
        <v>2</v>
      </c>
      <c r="I74">
        <v>6</v>
      </c>
      <c r="J74">
        <v>0.25</v>
      </c>
      <c r="K74">
        <v>17.899999999999999</v>
      </c>
      <c r="L74">
        <v>32</v>
      </c>
      <c r="M74">
        <v>-12.02</v>
      </c>
      <c r="N74">
        <v>-3.11</v>
      </c>
      <c r="R74" s="19">
        <f>SUMIFS(Recruits!J:J,Recruits!D:D,'Wins by Year'!C74,Recruits!A:A,'Wins by Year'!A74)</f>
        <v>2.29</v>
      </c>
      <c r="S74" s="19">
        <f t="shared" si="2"/>
        <v>2.29</v>
      </c>
      <c r="T74" s="19">
        <f>(SUMIFS(S:S,C:C,C74,A:A,A74)+SUMIFS(S:S,C:C,C74,A:A,A74-1)+SUMIFS(S:S,C:C,C74,A:A,A74-2))/3</f>
        <v>1.43</v>
      </c>
      <c r="U74" s="19">
        <f>(SUMIFS($S:$S,$C:$C,$C74,$A:$A,$A74)+SUMIFS($S:$S,$C:$C,$C74,$A:$A,$A74-1)+SUMIFS($S:$S,$C:$C,$C74,$A:$A,$A74-2)+SUMIFS($S:$S,$C:$C,$C74,$A:$A,$A74-3))/4</f>
        <v>1.6225000000000001</v>
      </c>
      <c r="W74" t="str">
        <f>VLOOKUP(D74,Conferences!$A$9:$B$57,2,FALSE)</f>
        <v>MAC</v>
      </c>
      <c r="X74">
        <f>COUNTIF(C:C,C74)</f>
        <v>16</v>
      </c>
    </row>
    <row r="75" spans="1:25">
      <c r="A75">
        <v>2015</v>
      </c>
      <c r="B75">
        <v>74</v>
      </c>
      <c r="C75" t="s">
        <v>98</v>
      </c>
      <c r="D75" t="s">
        <v>179</v>
      </c>
      <c r="E75">
        <v>10</v>
      </c>
      <c r="F75">
        <v>2</v>
      </c>
      <c r="G75">
        <v>0.83299999999999996</v>
      </c>
      <c r="H75">
        <v>6</v>
      </c>
      <c r="I75">
        <v>2</v>
      </c>
      <c r="J75">
        <v>0.75</v>
      </c>
      <c r="K75">
        <v>35</v>
      </c>
      <c r="L75">
        <v>20.8</v>
      </c>
      <c r="M75">
        <v>10.16</v>
      </c>
      <c r="N75">
        <v>-1.51</v>
      </c>
      <c r="P75">
        <v>19</v>
      </c>
      <c r="R75" s="19">
        <f>SUMIFS(Recruits!J:J,Recruits!D:D,'Wins by Year'!C75,Recruits!A:A,'Wins by Year'!A75)</f>
        <v>0</v>
      </c>
      <c r="S75" s="19">
        <f t="shared" si="2"/>
        <v>1</v>
      </c>
      <c r="T75" s="19">
        <f>(SUMIFS(S:S,C:C,C75,A:A,A75)+SUMIFS(S:S,C:C,C75,A:A,A75-1)+SUMIFS(S:S,C:C,C75,A:A,A75-2))/3</f>
        <v>1.7966666666666669</v>
      </c>
      <c r="U75" s="19">
        <f>(SUMIFS($S:$S,$C:$C,$C75,$A:$A,$A75)+SUMIFS($S:$S,$C:$C,$C75,$A:$A,$A75-1)+SUMIFS($S:$S,$C:$C,$C75,$A:$A,$A75-2)+SUMIFS($S:$S,$C:$C,$C75,$A:$A,$A75-3))/4</f>
        <v>1.9300000000000002</v>
      </c>
      <c r="W75" t="str">
        <f>VLOOKUP(D75,Conferences!$A$9:$B$57,2,FALSE)</f>
        <v>MAC</v>
      </c>
      <c r="X75">
        <f>COUNTIF(C:C,C75)</f>
        <v>16</v>
      </c>
    </row>
    <row r="76" spans="1:25">
      <c r="A76">
        <v>2015</v>
      </c>
      <c r="B76">
        <v>75</v>
      </c>
      <c r="C76" t="s">
        <v>65</v>
      </c>
      <c r="D76" t="s">
        <v>179</v>
      </c>
      <c r="E76">
        <v>8</v>
      </c>
      <c r="F76">
        <v>5</v>
      </c>
      <c r="G76">
        <v>0.61499999999999999</v>
      </c>
      <c r="H76">
        <v>6</v>
      </c>
      <c r="I76">
        <v>2</v>
      </c>
      <c r="J76">
        <v>0.75</v>
      </c>
      <c r="K76">
        <v>36</v>
      </c>
      <c r="L76">
        <v>28.3</v>
      </c>
      <c r="M76">
        <v>4.7699999999999996</v>
      </c>
      <c r="N76">
        <v>-0.08</v>
      </c>
      <c r="R76" s="19">
        <f>SUMIFS(Recruits!J:J,Recruits!D:D,'Wins by Year'!C76,Recruits!A:A,'Wins by Year'!A76)</f>
        <v>2.2200000000000002</v>
      </c>
      <c r="S76" s="19">
        <f t="shared" si="2"/>
        <v>2.2200000000000002</v>
      </c>
      <c r="T76" s="19">
        <f>(SUMIFS(S:S,C:C,C76,A:A,A76)+SUMIFS(S:S,C:C,C76,A:A,A76-1)+SUMIFS(S:S,C:C,C76,A:A,A76-2))/3</f>
        <v>1.906666666666667</v>
      </c>
      <c r="U76" s="19">
        <f>(SUMIFS($S:$S,$C:$C,$C76,$A:$A,$A76)+SUMIFS($S:$S,$C:$C,$C76,$A:$A,$A76-1)+SUMIFS($S:$S,$C:$C,$C76,$A:$A,$A76-2)+SUMIFS($S:$S,$C:$C,$C76,$A:$A,$A76-3))/4</f>
        <v>1.9675000000000002</v>
      </c>
      <c r="W76" t="str">
        <f>VLOOKUP(D76,Conferences!$A$9:$B$57,2,FALSE)</f>
        <v>MAC</v>
      </c>
      <c r="X76">
        <f>COUNTIF(C:C,C76)</f>
        <v>16</v>
      </c>
    </row>
    <row r="77" spans="1:25">
      <c r="A77">
        <v>2015</v>
      </c>
      <c r="B77">
        <v>76</v>
      </c>
      <c r="C77" t="s">
        <v>127</v>
      </c>
      <c r="D77" t="s">
        <v>179</v>
      </c>
      <c r="E77">
        <v>7</v>
      </c>
      <c r="F77">
        <v>6</v>
      </c>
      <c r="G77">
        <v>0.53800000000000003</v>
      </c>
      <c r="H77">
        <v>6</v>
      </c>
      <c r="I77">
        <v>2</v>
      </c>
      <c r="J77">
        <v>0.75</v>
      </c>
      <c r="K77">
        <v>25.8</v>
      </c>
      <c r="L77">
        <v>22</v>
      </c>
      <c r="M77">
        <v>0.59</v>
      </c>
      <c r="N77">
        <v>-1.8</v>
      </c>
      <c r="R77" s="19">
        <f>SUMIFS(Recruits!J:J,Recruits!D:D,'Wins by Year'!C77,Recruits!A:A,'Wins by Year'!A77)</f>
        <v>0</v>
      </c>
      <c r="S77" s="19">
        <f t="shared" si="2"/>
        <v>1</v>
      </c>
      <c r="T77" s="19">
        <f>(SUMIFS(S:S,C:C,C77,A:A,A77)+SUMIFS(S:S,C:C,C77,A:A,A77-1)+SUMIFS(S:S,C:C,C77,A:A,A77-2))/3</f>
        <v>1.4100000000000001</v>
      </c>
      <c r="U77" s="19">
        <f>(SUMIFS($S:$S,$C:$C,$C77,$A:$A,$A77)+SUMIFS($S:$S,$C:$C,$C77,$A:$A,$A77-1)+SUMIFS($S:$S,$C:$C,$C77,$A:$A,$A77-2)+SUMIFS($S:$S,$C:$C,$C77,$A:$A,$A77-3))/4</f>
        <v>1.3075000000000001</v>
      </c>
      <c r="W77" t="str">
        <f>VLOOKUP(D77,Conferences!$A$9:$B$57,2,FALSE)</f>
        <v>MAC</v>
      </c>
      <c r="X77">
        <f>COUNTIF(C:C,C77)</f>
        <v>16</v>
      </c>
    </row>
    <row r="78" spans="1:25">
      <c r="A78">
        <v>2015</v>
      </c>
      <c r="B78">
        <v>77</v>
      </c>
      <c r="C78" t="s">
        <v>112</v>
      </c>
      <c r="D78" t="s">
        <v>179</v>
      </c>
      <c r="E78">
        <v>8</v>
      </c>
      <c r="F78">
        <v>6</v>
      </c>
      <c r="G78">
        <v>0.57099999999999995</v>
      </c>
      <c r="H78">
        <v>6</v>
      </c>
      <c r="I78">
        <v>3</v>
      </c>
      <c r="J78">
        <v>0.66700000000000004</v>
      </c>
      <c r="K78">
        <v>31.1</v>
      </c>
      <c r="L78">
        <v>27.6</v>
      </c>
      <c r="M78">
        <v>1.55</v>
      </c>
      <c r="N78">
        <v>-1.95</v>
      </c>
      <c r="R78" s="19">
        <f>SUMIFS(Recruits!J:J,Recruits!D:D,'Wins by Year'!C78,Recruits!A:A,'Wins by Year'!A78)</f>
        <v>2.09</v>
      </c>
      <c r="S78" s="19">
        <f t="shared" si="2"/>
        <v>2.09</v>
      </c>
      <c r="T78" s="19">
        <f>(SUMIFS(S:S,C:C,C78,A:A,A78)+SUMIFS(S:S,C:C,C78,A:A,A78-1)+SUMIFS(S:S,C:C,C78,A:A,A78-2))/3</f>
        <v>1.7266666666666666</v>
      </c>
      <c r="U78" s="19">
        <f>(SUMIFS($S:$S,$C:$C,$C78,$A:$A,$A78)+SUMIFS($S:$S,$C:$C,$C78,$A:$A,$A78-1)+SUMIFS($S:$S,$C:$C,$C78,$A:$A,$A78-2)+SUMIFS($S:$S,$C:$C,$C78,$A:$A,$A78-3))/4</f>
        <v>1.5449999999999999</v>
      </c>
      <c r="W78" t="str">
        <f>VLOOKUP(D78,Conferences!$A$9:$B$57,2,FALSE)</f>
        <v>MAC</v>
      </c>
      <c r="X78">
        <f>COUNTIF(C:C,C78)</f>
        <v>16</v>
      </c>
    </row>
    <row r="79" spans="1:25">
      <c r="A79">
        <v>2015</v>
      </c>
      <c r="B79">
        <v>78</v>
      </c>
      <c r="C79" t="s">
        <v>125</v>
      </c>
      <c r="D79" t="s">
        <v>179</v>
      </c>
      <c r="E79">
        <v>3</v>
      </c>
      <c r="F79">
        <v>9</v>
      </c>
      <c r="G79">
        <v>0.25</v>
      </c>
      <c r="H79">
        <v>2</v>
      </c>
      <c r="I79">
        <v>6</v>
      </c>
      <c r="J79">
        <v>0.25</v>
      </c>
      <c r="K79">
        <v>23.1</v>
      </c>
      <c r="L79">
        <v>35.799999999999997</v>
      </c>
      <c r="M79">
        <v>-10.66</v>
      </c>
      <c r="N79">
        <v>-1.1599999999999999</v>
      </c>
      <c r="R79" s="19">
        <f>SUMIFS(Recruits!J:J,Recruits!D:D,'Wins by Year'!C79,Recruits!A:A,'Wins by Year'!A79)</f>
        <v>0</v>
      </c>
      <c r="S79" s="19">
        <f t="shared" si="2"/>
        <v>1</v>
      </c>
      <c r="T79" s="19">
        <f>(SUMIFS(S:S,C:C,C79,A:A,A79)+SUMIFS(S:S,C:C,C79,A:A,A79-1)+SUMIFS(S:S,C:C,C79,A:A,A79-2))/3</f>
        <v>1.3333333333333333</v>
      </c>
      <c r="U79" s="19">
        <f>(SUMIFS($S:$S,$C:$C,$C79,$A:$A,$A79)+SUMIFS($S:$S,$C:$C,$C79,$A:$A,$A79-1)+SUMIFS($S:$S,$C:$C,$C79,$A:$A,$A79-2)+SUMIFS($S:$S,$C:$C,$C79,$A:$A,$A79-3))/4</f>
        <v>1.25</v>
      </c>
      <c r="W79" t="str">
        <f>VLOOKUP(D79,Conferences!$A$9:$B$57,2,FALSE)</f>
        <v>MAC</v>
      </c>
      <c r="X79">
        <f>COUNTIF(C:C,C79)</f>
        <v>16</v>
      </c>
    </row>
    <row r="80" spans="1:25">
      <c r="A80">
        <v>2015</v>
      </c>
      <c r="B80">
        <v>79</v>
      </c>
      <c r="C80" t="s">
        <v>134</v>
      </c>
      <c r="D80" t="s">
        <v>179</v>
      </c>
      <c r="E80">
        <v>1</v>
      </c>
      <c r="F80">
        <v>11</v>
      </c>
      <c r="G80">
        <v>8.3000000000000004E-2</v>
      </c>
      <c r="H80">
        <v>0</v>
      </c>
      <c r="I80">
        <v>8</v>
      </c>
      <c r="J80">
        <v>0</v>
      </c>
      <c r="K80">
        <v>25.4</v>
      </c>
      <c r="L80">
        <v>42.1</v>
      </c>
      <c r="M80">
        <v>-18.16</v>
      </c>
      <c r="N80">
        <v>-3.83</v>
      </c>
      <c r="R80" s="19">
        <f>SUMIFS(Recruits!J:J,Recruits!D:D,'Wins by Year'!C80,Recruits!A:A,'Wins by Year'!A80)</f>
        <v>0</v>
      </c>
      <c r="S80" s="19">
        <f t="shared" si="2"/>
        <v>1</v>
      </c>
      <c r="T80" s="19">
        <f>(SUMIFS(S:S,C:C,C80,A:A,A80)+SUMIFS(S:S,C:C,C80,A:A,A80-1)+SUMIFS(S:S,C:C,C80,A:A,A80-2))/3</f>
        <v>1</v>
      </c>
      <c r="U80" s="19">
        <f>(SUMIFS($S:$S,$C:$C,$C80,$A:$A,$A80)+SUMIFS($S:$S,$C:$C,$C80,$A:$A,$A80-1)+SUMIFS($S:$S,$C:$C,$C80,$A:$A,$A80-2)+SUMIFS($S:$S,$C:$C,$C80,$A:$A,$A80-3))/4</f>
        <v>1</v>
      </c>
      <c r="W80" t="str">
        <f>VLOOKUP(D80,Conferences!$A$9:$B$57,2,FALSE)</f>
        <v>MAC</v>
      </c>
      <c r="X80">
        <f>COUNTIF(C:C,C80)</f>
        <v>16</v>
      </c>
    </row>
    <row r="81" spans="1:25">
      <c r="A81">
        <v>2015</v>
      </c>
      <c r="B81">
        <v>80</v>
      </c>
      <c r="C81" t="s">
        <v>95</v>
      </c>
      <c r="D81" t="s">
        <v>180</v>
      </c>
      <c r="E81">
        <v>8</v>
      </c>
      <c r="F81">
        <v>6</v>
      </c>
      <c r="G81">
        <v>0.57099999999999995</v>
      </c>
      <c r="H81">
        <v>6</v>
      </c>
      <c r="I81">
        <v>3</v>
      </c>
      <c r="J81">
        <v>0.66700000000000004</v>
      </c>
      <c r="K81">
        <v>33.799999999999997</v>
      </c>
      <c r="L81">
        <v>25.5</v>
      </c>
      <c r="M81">
        <v>0.36</v>
      </c>
      <c r="N81">
        <v>-3.14</v>
      </c>
      <c r="R81" s="19">
        <f>SUMIFS(Recruits!J:J,Recruits!D:D,'Wins by Year'!C81,Recruits!A:A,'Wins by Year'!A81)</f>
        <v>0</v>
      </c>
      <c r="S81" s="19">
        <f t="shared" si="2"/>
        <v>1</v>
      </c>
      <c r="T81" s="19">
        <f>(SUMIFS(S:S,C:C,C81,A:A,A81)+SUMIFS(S:S,C:C,C81,A:A,A81-1)+SUMIFS(S:S,C:C,C81,A:A,A81-2))/3</f>
        <v>1.2333333333333334</v>
      </c>
      <c r="U81" s="19">
        <f>(SUMIFS($S:$S,$C:$C,$C81,$A:$A,$A81)+SUMIFS($S:$S,$C:$C,$C81,$A:$A,$A81-1)+SUMIFS($S:$S,$C:$C,$C81,$A:$A,$A81-2)+SUMIFS($S:$S,$C:$C,$C81,$A:$A,$A81-3))/4</f>
        <v>1.2324999999999999</v>
      </c>
      <c r="W81" t="str">
        <f>VLOOKUP(D81,Conferences!$A$9:$B$57,2,FALSE)</f>
        <v>MWC</v>
      </c>
      <c r="X81">
        <f>COUNTIF(C:C,C81)</f>
        <v>16</v>
      </c>
    </row>
    <row r="82" spans="1:25">
      <c r="A82">
        <v>2015</v>
      </c>
      <c r="B82">
        <v>81</v>
      </c>
      <c r="C82" t="s">
        <v>57</v>
      </c>
      <c r="D82" t="s">
        <v>180</v>
      </c>
      <c r="E82">
        <v>9</v>
      </c>
      <c r="F82">
        <v>4</v>
      </c>
      <c r="G82">
        <v>0.69199999999999995</v>
      </c>
      <c r="H82">
        <v>5</v>
      </c>
      <c r="I82">
        <v>3</v>
      </c>
      <c r="J82">
        <v>0.625</v>
      </c>
      <c r="K82">
        <v>39.1</v>
      </c>
      <c r="L82">
        <v>20.2</v>
      </c>
      <c r="M82">
        <v>6.03</v>
      </c>
      <c r="N82">
        <v>-4.66</v>
      </c>
      <c r="O82">
        <v>23</v>
      </c>
      <c r="P82">
        <v>20</v>
      </c>
      <c r="R82" s="19">
        <f>SUMIFS(Recruits!J:J,Recruits!D:D,'Wins by Year'!C82,Recruits!A:A,'Wins by Year'!A82)</f>
        <v>2.57</v>
      </c>
      <c r="S82" s="19">
        <f t="shared" si="2"/>
        <v>2.57</v>
      </c>
      <c r="T82" s="19">
        <f>(SUMIFS(S:S,C:C,C82,A:A,A82)+SUMIFS(S:S,C:C,C82,A:A,A82-1)+SUMIFS(S:S,C:C,C82,A:A,A82-2))/3</f>
        <v>2.56</v>
      </c>
      <c r="U82" s="19">
        <f>(SUMIFS($S:$S,$C:$C,$C82,$A:$A,$A82)+SUMIFS($S:$S,$C:$C,$C82,$A:$A,$A82-1)+SUMIFS($S:$S,$C:$C,$C82,$A:$A,$A82-2)+SUMIFS($S:$S,$C:$C,$C82,$A:$A,$A82-3))/4</f>
        <v>2.5099999999999998</v>
      </c>
      <c r="W82" t="str">
        <f>VLOOKUP(D82,Conferences!$A$9:$B$57,2,FALSE)</f>
        <v>MWC</v>
      </c>
      <c r="X82">
        <f>COUNTIF(C:C,C82)</f>
        <v>16</v>
      </c>
    </row>
    <row r="83" spans="1:25">
      <c r="A83">
        <v>2015</v>
      </c>
      <c r="B83">
        <v>82</v>
      </c>
      <c r="C83" t="s">
        <v>123</v>
      </c>
      <c r="D83" t="s">
        <v>180</v>
      </c>
      <c r="E83">
        <v>7</v>
      </c>
      <c r="F83">
        <v>6</v>
      </c>
      <c r="G83">
        <v>0.53800000000000003</v>
      </c>
      <c r="H83">
        <v>5</v>
      </c>
      <c r="I83">
        <v>3</v>
      </c>
      <c r="J83">
        <v>0.625</v>
      </c>
      <c r="K83">
        <v>29.9</v>
      </c>
      <c r="L83">
        <v>28.4</v>
      </c>
      <c r="M83">
        <v>-6.61</v>
      </c>
      <c r="N83">
        <v>-5.84</v>
      </c>
      <c r="R83" s="19">
        <f>SUMIFS(Recruits!J:J,Recruits!D:D,'Wins by Year'!C83,Recruits!A:A,'Wins by Year'!A83)</f>
        <v>0</v>
      </c>
      <c r="S83" s="19">
        <f t="shared" si="2"/>
        <v>1</v>
      </c>
      <c r="T83" s="19">
        <f>(SUMIFS(S:S,C:C,C83,A:A,A83)+SUMIFS(S:S,C:C,C83,A:A,A83-1)+SUMIFS(S:S,C:C,C83,A:A,A83-2))/3</f>
        <v>1.7233333333333334</v>
      </c>
      <c r="U83" s="19">
        <f>(SUMIFS($S:$S,$C:$C,$C83,$A:$A,$A83)+SUMIFS($S:$S,$C:$C,$C83,$A:$A,$A83-1)+SUMIFS($S:$S,$C:$C,$C83,$A:$A,$A83-2)+SUMIFS($S:$S,$C:$C,$C83,$A:$A,$A83-3))/4</f>
        <v>1.8025</v>
      </c>
      <c r="W83" t="str">
        <f>VLOOKUP(D83,Conferences!$A$9:$B$57,2,FALSE)</f>
        <v>MWC</v>
      </c>
      <c r="X83">
        <f>COUNTIF(C:C,C83)</f>
        <v>16</v>
      </c>
    </row>
    <row r="84" spans="1:25">
      <c r="A84">
        <v>2015</v>
      </c>
      <c r="B84">
        <v>83</v>
      </c>
      <c r="C84" t="s">
        <v>90</v>
      </c>
      <c r="D84" t="s">
        <v>180</v>
      </c>
      <c r="E84">
        <v>6</v>
      </c>
      <c r="F84">
        <v>7</v>
      </c>
      <c r="G84">
        <v>0.46200000000000002</v>
      </c>
      <c r="H84">
        <v>5</v>
      </c>
      <c r="I84">
        <v>3</v>
      </c>
      <c r="J84">
        <v>0.625</v>
      </c>
      <c r="K84">
        <v>29</v>
      </c>
      <c r="L84">
        <v>26.7</v>
      </c>
      <c r="M84">
        <v>-1.23</v>
      </c>
      <c r="N84">
        <v>-1.92</v>
      </c>
      <c r="R84" s="19">
        <f>SUMIFS(Recruits!J:J,Recruits!D:D,'Wins by Year'!C84,Recruits!A:A,'Wins by Year'!A84)</f>
        <v>0</v>
      </c>
      <c r="S84" s="19">
        <f t="shared" si="2"/>
        <v>1</v>
      </c>
      <c r="T84" s="19">
        <f>(SUMIFS(S:S,C:C,C84,A:A,A84)+SUMIFS(S:S,C:C,C84,A:A,A84-1)+SUMIFS(S:S,C:C,C84,A:A,A84-2))/3</f>
        <v>1</v>
      </c>
      <c r="U84" s="19">
        <f>(SUMIFS($S:$S,$C:$C,$C84,$A:$A,$A84)+SUMIFS($S:$S,$C:$C,$C84,$A:$A,$A84-1)+SUMIFS($S:$S,$C:$C,$C84,$A:$A,$A84-2)+SUMIFS($S:$S,$C:$C,$C84,$A:$A,$A84-3))/4</f>
        <v>1</v>
      </c>
      <c r="W84" t="str">
        <f>VLOOKUP(D84,Conferences!$A$9:$B$57,2,FALSE)</f>
        <v>MWC</v>
      </c>
      <c r="X84">
        <f>COUNTIF(C:C,C84)</f>
        <v>16</v>
      </c>
    </row>
    <row r="85" spans="1:25">
      <c r="A85">
        <v>2015</v>
      </c>
      <c r="B85">
        <v>84</v>
      </c>
      <c r="C85" t="s">
        <v>63</v>
      </c>
      <c r="D85" t="s">
        <v>180</v>
      </c>
      <c r="E85">
        <v>7</v>
      </c>
      <c r="F85">
        <v>6</v>
      </c>
      <c r="G85">
        <v>0.53800000000000003</v>
      </c>
      <c r="H85">
        <v>5</v>
      </c>
      <c r="I85">
        <v>4</v>
      </c>
      <c r="J85">
        <v>0.55600000000000005</v>
      </c>
      <c r="K85">
        <v>29.6</v>
      </c>
      <c r="L85">
        <v>27.2</v>
      </c>
      <c r="M85">
        <v>-5.09</v>
      </c>
      <c r="N85">
        <v>-5.78</v>
      </c>
      <c r="R85" s="19">
        <f>SUMIFS(Recruits!J:J,Recruits!D:D,'Wins by Year'!C85,Recruits!A:A,'Wins by Year'!A85)</f>
        <v>0</v>
      </c>
      <c r="S85" s="19">
        <f t="shared" si="2"/>
        <v>1</v>
      </c>
      <c r="T85" s="19">
        <f>(SUMIFS(S:S,C:C,C85,A:A,A85)+SUMIFS(S:S,C:C,C85,A:A,A85-1)+SUMIFS(S:S,C:C,C85,A:A,A85-2))/3</f>
        <v>1.7299999999999998</v>
      </c>
      <c r="U85" s="19">
        <f>(SUMIFS($S:$S,$C:$C,$C85,$A:$A,$A85)+SUMIFS($S:$S,$C:$C,$C85,$A:$A,$A85-1)+SUMIFS($S:$S,$C:$C,$C85,$A:$A,$A85-2)+SUMIFS($S:$S,$C:$C,$C85,$A:$A,$A85-3))/4</f>
        <v>1.5474999999999999</v>
      </c>
      <c r="W85" t="str">
        <f>VLOOKUP(D85,Conferences!$A$9:$B$57,2,FALSE)</f>
        <v>MWC</v>
      </c>
      <c r="X85">
        <f>COUNTIF(C:C,C85)</f>
        <v>16</v>
      </c>
    </row>
    <row r="86" spans="1:25">
      <c r="A86">
        <v>2015</v>
      </c>
      <c r="B86">
        <v>85</v>
      </c>
      <c r="C86" t="s">
        <v>121</v>
      </c>
      <c r="D86" t="s">
        <v>180</v>
      </c>
      <c r="E86">
        <v>2</v>
      </c>
      <c r="F86">
        <v>10</v>
      </c>
      <c r="G86">
        <v>0.16700000000000001</v>
      </c>
      <c r="H86">
        <v>2</v>
      </c>
      <c r="I86">
        <v>6</v>
      </c>
      <c r="J86">
        <v>0.25</v>
      </c>
      <c r="K86">
        <v>19</v>
      </c>
      <c r="L86">
        <v>34</v>
      </c>
      <c r="M86">
        <v>-17.03</v>
      </c>
      <c r="N86">
        <v>-3.53</v>
      </c>
      <c r="R86" s="19">
        <f>SUMIFS(Recruits!J:J,Recruits!D:D,'Wins by Year'!C86,Recruits!A:A,'Wins by Year'!A86)</f>
        <v>1.81</v>
      </c>
      <c r="S86" s="19">
        <f t="shared" si="2"/>
        <v>1.81</v>
      </c>
      <c r="T86" s="19">
        <f>(SUMIFS(S:S,C:C,C86,A:A,A86)+SUMIFS(S:S,C:C,C86,A:A,A86-1)+SUMIFS(S:S,C:C,C86,A:A,A86-2))/3</f>
        <v>1.27</v>
      </c>
      <c r="U86" s="19">
        <f>(SUMIFS($S:$S,$C:$C,$C86,$A:$A,$A86)+SUMIFS($S:$S,$C:$C,$C86,$A:$A,$A86-1)+SUMIFS($S:$S,$C:$C,$C86,$A:$A,$A86-2)+SUMIFS($S:$S,$C:$C,$C86,$A:$A,$A86-3))/4</f>
        <v>1.2025000000000001</v>
      </c>
      <c r="W86" t="str">
        <f>VLOOKUP(D86,Conferences!$A$9:$B$57,2,FALSE)</f>
        <v>MWC</v>
      </c>
      <c r="X86">
        <f>COUNTIF(C:C,C86)</f>
        <v>16</v>
      </c>
    </row>
    <row r="87" spans="1:25">
      <c r="A87">
        <v>2015</v>
      </c>
      <c r="B87">
        <v>86</v>
      </c>
      <c r="C87" t="s">
        <v>72</v>
      </c>
      <c r="D87" t="s">
        <v>181</v>
      </c>
      <c r="E87">
        <v>11</v>
      </c>
      <c r="F87">
        <v>3</v>
      </c>
      <c r="G87">
        <v>0.78600000000000003</v>
      </c>
      <c r="H87">
        <v>9</v>
      </c>
      <c r="I87">
        <v>0</v>
      </c>
      <c r="J87">
        <v>1</v>
      </c>
      <c r="K87">
        <v>32.1</v>
      </c>
      <c r="L87">
        <v>16.399999999999999</v>
      </c>
      <c r="M87">
        <v>6.26</v>
      </c>
      <c r="N87">
        <v>-6.02</v>
      </c>
      <c r="R87" s="19">
        <f>SUMIFS(Recruits!J:J,Recruits!D:D,'Wins by Year'!C87,Recruits!A:A,'Wins by Year'!A87)</f>
        <v>2.48</v>
      </c>
      <c r="S87" s="19">
        <f t="shared" si="2"/>
        <v>2.48</v>
      </c>
      <c r="T87" s="19">
        <f>(SUMIFS(S:S,C:C,C87,A:A,A87)+SUMIFS(S:S,C:C,C87,A:A,A87-1)+SUMIFS(S:S,C:C,C87,A:A,A87-2))/3</f>
        <v>2.3766666666666665</v>
      </c>
      <c r="U87" s="19">
        <f>(SUMIFS($S:$S,$C:$C,$C87,$A:$A,$A87)+SUMIFS($S:$S,$C:$C,$C87,$A:$A,$A87-1)+SUMIFS($S:$S,$C:$C,$C87,$A:$A,$A87-2)+SUMIFS($S:$S,$C:$C,$C87,$A:$A,$A87-3))/4</f>
        <v>2.0324999999999998</v>
      </c>
      <c r="W87" t="str">
        <f>VLOOKUP(D87,Conferences!$A$9:$B$57,2,FALSE)</f>
        <v>MWC</v>
      </c>
      <c r="X87">
        <f>COUNTIF(C:C,C87)</f>
        <v>16</v>
      </c>
    </row>
    <row r="88" spans="1:25">
      <c r="A88">
        <v>2015</v>
      </c>
      <c r="B88">
        <v>87</v>
      </c>
      <c r="C88" t="s">
        <v>122</v>
      </c>
      <c r="D88" t="s">
        <v>181</v>
      </c>
      <c r="E88">
        <v>7</v>
      </c>
      <c r="F88">
        <v>6</v>
      </c>
      <c r="G88">
        <v>0.53800000000000003</v>
      </c>
      <c r="H88">
        <v>5</v>
      </c>
      <c r="I88">
        <v>4</v>
      </c>
      <c r="J88">
        <v>0.55600000000000005</v>
      </c>
      <c r="K88">
        <v>26.2</v>
      </c>
      <c r="L88">
        <v>26.8</v>
      </c>
      <c r="M88">
        <v>-6.26</v>
      </c>
      <c r="N88">
        <v>-6.11</v>
      </c>
      <c r="R88" s="19">
        <f>SUMIFS(Recruits!J:J,Recruits!D:D,'Wins by Year'!C88,Recruits!A:A,'Wins by Year'!A88)</f>
        <v>0</v>
      </c>
      <c r="S88" s="19">
        <f t="shared" si="2"/>
        <v>1</v>
      </c>
      <c r="T88" s="19">
        <f>(SUMIFS(S:S,C:C,C88,A:A,A88)+SUMIFS(S:S,C:C,C88,A:A,A88-1)+SUMIFS(S:S,C:C,C88,A:A,A88-2))/3</f>
        <v>1.72</v>
      </c>
      <c r="U88" s="19">
        <f>(SUMIFS($S:$S,$C:$C,$C88,$A:$A,$A88)+SUMIFS($S:$S,$C:$C,$C88,$A:$A,$A88-1)+SUMIFS($S:$S,$C:$C,$C88,$A:$A,$A88-2)+SUMIFS($S:$S,$C:$C,$C88,$A:$A,$A88-3))/4</f>
        <v>1.8425</v>
      </c>
      <c r="W88" t="str">
        <f>VLOOKUP(D88,Conferences!$A$9:$B$57,2,FALSE)</f>
        <v>MWC</v>
      </c>
      <c r="X88">
        <f>COUNTIF(C:C,C88)</f>
        <v>16</v>
      </c>
    </row>
    <row r="89" spans="1:25">
      <c r="A89">
        <v>2015</v>
      </c>
      <c r="B89">
        <v>88</v>
      </c>
      <c r="C89" t="s">
        <v>111</v>
      </c>
      <c r="D89" t="s">
        <v>181</v>
      </c>
      <c r="E89">
        <v>6</v>
      </c>
      <c r="F89">
        <v>7</v>
      </c>
      <c r="G89">
        <v>0.46200000000000002</v>
      </c>
      <c r="H89">
        <v>4</v>
      </c>
      <c r="I89">
        <v>4</v>
      </c>
      <c r="J89">
        <v>0.5</v>
      </c>
      <c r="K89">
        <v>27.9</v>
      </c>
      <c r="L89">
        <v>27.2</v>
      </c>
      <c r="M89">
        <v>-4.9800000000000004</v>
      </c>
      <c r="N89">
        <v>-4.37</v>
      </c>
      <c r="R89" s="19">
        <f>SUMIFS(Recruits!J:J,Recruits!D:D,'Wins by Year'!C89,Recruits!A:A,'Wins by Year'!A89)</f>
        <v>2.35</v>
      </c>
      <c r="S89" s="19">
        <f t="shared" si="2"/>
        <v>2.35</v>
      </c>
      <c r="T89" s="19">
        <f>(SUMIFS(S:S,C:C,C89,A:A,A89)+SUMIFS(S:S,C:C,C89,A:A,A89-1)+SUMIFS(S:S,C:C,C89,A:A,A89-2))/3</f>
        <v>1.8</v>
      </c>
      <c r="U89" s="19">
        <f>(SUMIFS($S:$S,$C:$C,$C89,$A:$A,$A89)+SUMIFS($S:$S,$C:$C,$C89,$A:$A,$A89-1)+SUMIFS($S:$S,$C:$C,$C89,$A:$A,$A89-2)+SUMIFS($S:$S,$C:$C,$C89,$A:$A,$A89-3))/4</f>
        <v>1.6</v>
      </c>
      <c r="W89" t="str">
        <f>VLOOKUP(D89,Conferences!$A$9:$B$57,2,FALSE)</f>
        <v>MWC</v>
      </c>
      <c r="X89">
        <f>COUNTIF(C:C,C89)</f>
        <v>16</v>
      </c>
    </row>
    <row r="90" spans="1:25">
      <c r="A90">
        <v>2015</v>
      </c>
      <c r="B90">
        <v>89</v>
      </c>
      <c r="C90" t="s">
        <v>78</v>
      </c>
      <c r="D90" t="s">
        <v>181</v>
      </c>
      <c r="E90">
        <v>3</v>
      </c>
      <c r="F90">
        <v>9</v>
      </c>
      <c r="G90">
        <v>0.25</v>
      </c>
      <c r="H90">
        <v>2</v>
      </c>
      <c r="I90">
        <v>6</v>
      </c>
      <c r="J90">
        <v>0.25</v>
      </c>
      <c r="K90">
        <v>22.3</v>
      </c>
      <c r="L90">
        <v>38.1</v>
      </c>
      <c r="M90">
        <v>-12.12</v>
      </c>
      <c r="N90">
        <v>-1.79</v>
      </c>
      <c r="R90" s="19">
        <f>SUMIFS(Recruits!J:J,Recruits!D:D,'Wins by Year'!C90,Recruits!A:A,'Wins by Year'!A90)</f>
        <v>2.42</v>
      </c>
      <c r="S90" s="19">
        <f t="shared" si="2"/>
        <v>2.42</v>
      </c>
      <c r="T90" s="19">
        <f>(SUMIFS(S:S,C:C,C90,A:A,A90)+SUMIFS(S:S,C:C,C90,A:A,A90-1)+SUMIFS(S:S,C:C,C90,A:A,A90-2))/3</f>
        <v>2.2899999999999996</v>
      </c>
      <c r="U90" s="19">
        <f>(SUMIFS($S:$S,$C:$C,$C90,$A:$A,$A90)+SUMIFS($S:$S,$C:$C,$C90,$A:$A,$A90-1)+SUMIFS($S:$S,$C:$C,$C90,$A:$A,$A90-2)+SUMIFS($S:$S,$C:$C,$C90,$A:$A,$A90-3))/4</f>
        <v>2.085</v>
      </c>
      <c r="W90" t="str">
        <f>VLOOKUP(D90,Conferences!$A$9:$B$57,2,FALSE)</f>
        <v>MWC</v>
      </c>
      <c r="X90">
        <f>COUNTIF(C:C,C90)</f>
        <v>16</v>
      </c>
    </row>
    <row r="91" spans="1:25">
      <c r="A91">
        <v>2015</v>
      </c>
      <c r="B91">
        <v>90</v>
      </c>
      <c r="C91" t="s">
        <v>71</v>
      </c>
      <c r="D91" t="s">
        <v>181</v>
      </c>
      <c r="E91">
        <v>3</v>
      </c>
      <c r="F91">
        <v>9</v>
      </c>
      <c r="G91">
        <v>0.25</v>
      </c>
      <c r="H91">
        <v>2</v>
      </c>
      <c r="I91">
        <v>6</v>
      </c>
      <c r="J91">
        <v>0.25</v>
      </c>
      <c r="K91">
        <v>28.6</v>
      </c>
      <c r="L91">
        <v>33.700000000000003</v>
      </c>
      <c r="M91">
        <v>-10.42</v>
      </c>
      <c r="N91">
        <v>-3.33</v>
      </c>
      <c r="R91" s="19">
        <f>SUMIFS(Recruits!J:J,Recruits!D:D,'Wins by Year'!C91,Recruits!A:A,'Wins by Year'!A91)</f>
        <v>2.14</v>
      </c>
      <c r="S91" s="19">
        <f t="shared" si="2"/>
        <v>2.14</v>
      </c>
      <c r="T91" s="19">
        <f>(SUMIFS(S:S,C:C,C91,A:A,A91)+SUMIFS(S:S,C:C,C91,A:A,A91-1)+SUMIFS(S:S,C:C,C91,A:A,A91-2))/3</f>
        <v>1.3800000000000001</v>
      </c>
      <c r="U91" s="19">
        <f>(SUMIFS($S:$S,$C:$C,$C91,$A:$A,$A91)+SUMIFS($S:$S,$C:$C,$C91,$A:$A,$A91-1)+SUMIFS($S:$S,$C:$C,$C91,$A:$A,$A91-2)+SUMIFS($S:$S,$C:$C,$C91,$A:$A,$A91-3))/4</f>
        <v>1.2850000000000001</v>
      </c>
      <c r="W91" t="str">
        <f>VLOOKUP(D91,Conferences!$A$9:$B$57,2,FALSE)</f>
        <v>MWC</v>
      </c>
      <c r="X91">
        <f>COUNTIF(C:C,C91)</f>
        <v>16</v>
      </c>
    </row>
    <row r="92" spans="1:25">
      <c r="A92">
        <v>2015</v>
      </c>
      <c r="B92">
        <v>91</v>
      </c>
      <c r="C92" t="s">
        <v>128</v>
      </c>
      <c r="D92" t="s">
        <v>181</v>
      </c>
      <c r="E92">
        <v>3</v>
      </c>
      <c r="F92">
        <v>10</v>
      </c>
      <c r="G92">
        <v>0.23100000000000001</v>
      </c>
      <c r="H92">
        <v>0</v>
      </c>
      <c r="I92">
        <v>8</v>
      </c>
      <c r="J92">
        <v>0</v>
      </c>
      <c r="K92">
        <v>17.600000000000001</v>
      </c>
      <c r="L92">
        <v>35.6</v>
      </c>
      <c r="M92">
        <v>-14.63</v>
      </c>
      <c r="N92">
        <v>-2.71</v>
      </c>
      <c r="R92" s="19">
        <f>SUMIFS(Recruits!J:J,Recruits!D:D,'Wins by Year'!C92,Recruits!A:A,'Wins by Year'!A92)</f>
        <v>0</v>
      </c>
      <c r="S92" s="19">
        <f t="shared" si="2"/>
        <v>1</v>
      </c>
      <c r="T92" s="19">
        <f>(SUMIFS(S:S,C:C,C92,A:A,A92)+SUMIFS(S:S,C:C,C92,A:A,A92-1)+SUMIFS(S:S,C:C,C92,A:A,A92-2))/3</f>
        <v>1.3866666666666667</v>
      </c>
      <c r="U92" s="19">
        <f>(SUMIFS($S:$S,$C:$C,$C92,$A:$A,$A92)+SUMIFS($S:$S,$C:$C,$C92,$A:$A,$A92-1)+SUMIFS($S:$S,$C:$C,$C92,$A:$A,$A92-2)+SUMIFS($S:$S,$C:$C,$C92,$A:$A,$A92-3))/4</f>
        <v>1.54</v>
      </c>
      <c r="W92" t="str">
        <f>VLOOKUP(D92,Conferences!$A$9:$B$57,2,FALSE)</f>
        <v>MWC</v>
      </c>
      <c r="X92">
        <f>COUNTIF(C:C,C92)</f>
        <v>16</v>
      </c>
    </row>
    <row r="93" spans="1:25">
      <c r="A93">
        <v>2015</v>
      </c>
      <c r="B93">
        <v>92</v>
      </c>
      <c r="C93" t="s">
        <v>19</v>
      </c>
      <c r="D93" t="s">
        <v>183</v>
      </c>
      <c r="E93">
        <v>12</v>
      </c>
      <c r="F93">
        <v>2</v>
      </c>
      <c r="G93">
        <v>0.85699999999999998</v>
      </c>
      <c r="H93">
        <v>9</v>
      </c>
      <c r="I93">
        <v>1</v>
      </c>
      <c r="J93">
        <v>0.9</v>
      </c>
      <c r="K93">
        <v>37.799999999999997</v>
      </c>
      <c r="L93">
        <v>22.6</v>
      </c>
      <c r="M93">
        <v>18.809999999999999</v>
      </c>
      <c r="N93">
        <v>5.17</v>
      </c>
      <c r="O93">
        <v>21</v>
      </c>
      <c r="P93">
        <v>3</v>
      </c>
      <c r="Q93">
        <v>3</v>
      </c>
      <c r="R93" s="19">
        <f>SUMIFS(Recruits!J:J,Recruits!D:D,'Wins by Year'!C93,Recruits!A:A,'Wins by Year'!A93)</f>
        <v>3.27</v>
      </c>
      <c r="S93" s="19">
        <f t="shared" si="2"/>
        <v>3.27</v>
      </c>
      <c r="T93" s="19">
        <f>(SUMIFS(S:S,C:C,C93,A:A,A93)+SUMIFS(S:S,C:C,C93,A:A,A93-1)+SUMIFS(S:S,C:C,C93,A:A,A93-2))/3</f>
        <v>3.35</v>
      </c>
      <c r="U93" s="19">
        <f>(SUMIFS($S:$S,$C:$C,$C93,$A:$A,$A93)+SUMIFS($S:$S,$C:$C,$C93,$A:$A,$A93-1)+SUMIFS($S:$S,$C:$C,$C93,$A:$A,$A93-2)+SUMIFS($S:$S,$C:$C,$C93,$A:$A,$A93-3))/4</f>
        <v>3.4450000000000003</v>
      </c>
      <c r="W93" t="str">
        <f>VLOOKUP(D93,Conferences!$A$9:$B$57,2,FALSE)</f>
        <v>Pac-10</v>
      </c>
      <c r="X93">
        <f>COUNTIF(C:C,C93)</f>
        <v>16</v>
      </c>
      <c r="Y93">
        <f t="shared" ref="Y93:Y130" si="3">Q93</f>
        <v>3</v>
      </c>
    </row>
    <row r="94" spans="1:25">
      <c r="A94">
        <v>2015</v>
      </c>
      <c r="B94">
        <v>93</v>
      </c>
      <c r="C94" t="s">
        <v>28</v>
      </c>
      <c r="D94" t="s">
        <v>183</v>
      </c>
      <c r="E94">
        <v>9</v>
      </c>
      <c r="F94">
        <v>4</v>
      </c>
      <c r="G94">
        <v>0.69199999999999995</v>
      </c>
      <c r="H94">
        <v>7</v>
      </c>
      <c r="I94">
        <v>2</v>
      </c>
      <c r="J94">
        <v>0.77800000000000002</v>
      </c>
      <c r="K94">
        <v>43</v>
      </c>
      <c r="L94">
        <v>37.5</v>
      </c>
      <c r="M94">
        <v>11.05</v>
      </c>
      <c r="N94">
        <v>4.74</v>
      </c>
      <c r="O94">
        <v>7</v>
      </c>
      <c r="P94">
        <v>7</v>
      </c>
      <c r="Q94">
        <v>19</v>
      </c>
      <c r="R94" s="19">
        <f>SUMIFS(Recruits!J:J,Recruits!D:D,'Wins by Year'!C94,Recruits!A:A,'Wins by Year'!A94)</f>
        <v>3.36</v>
      </c>
      <c r="S94" s="19">
        <f t="shared" si="2"/>
        <v>3.36</v>
      </c>
      <c r="T94" s="19">
        <f>(SUMIFS(S:S,C:C,C94,A:A,A94)+SUMIFS(S:S,C:C,C94,A:A,A94-1)+SUMIFS(S:S,C:C,C94,A:A,A94-2))/3</f>
        <v>3.2533333333333334</v>
      </c>
      <c r="U94" s="19">
        <f>(SUMIFS($S:$S,$C:$C,$C94,$A:$A,$A94)+SUMIFS($S:$S,$C:$C,$C94,$A:$A,$A94-1)+SUMIFS($S:$S,$C:$C,$C94,$A:$A,$A94-2)+SUMIFS($S:$S,$C:$C,$C94,$A:$A,$A94-3))/4</f>
        <v>3.2850000000000001</v>
      </c>
      <c r="W94" t="str">
        <f>VLOOKUP(D94,Conferences!$A$9:$B$57,2,FALSE)</f>
        <v>Pac-10</v>
      </c>
      <c r="X94">
        <f>COUNTIF(C:C,C94)</f>
        <v>16</v>
      </c>
      <c r="Y94">
        <f t="shared" si="3"/>
        <v>19</v>
      </c>
    </row>
    <row r="95" spans="1:25">
      <c r="A95">
        <v>2015</v>
      </c>
      <c r="B95">
        <v>94</v>
      </c>
      <c r="C95" t="s">
        <v>52</v>
      </c>
      <c r="D95" t="s">
        <v>183</v>
      </c>
      <c r="E95">
        <v>9</v>
      </c>
      <c r="F95">
        <v>4</v>
      </c>
      <c r="G95">
        <v>0.69199999999999995</v>
      </c>
      <c r="H95">
        <v>6</v>
      </c>
      <c r="I95">
        <v>3</v>
      </c>
      <c r="J95">
        <v>0.66700000000000004</v>
      </c>
      <c r="K95">
        <v>31.5</v>
      </c>
      <c r="L95">
        <v>27.7</v>
      </c>
      <c r="M95">
        <v>6.55</v>
      </c>
      <c r="N95">
        <v>1.48</v>
      </c>
      <c r="P95">
        <v>20</v>
      </c>
      <c r="R95" s="19">
        <f>SUMIFS(Recruits!J:J,Recruits!D:D,'Wins by Year'!C95,Recruits!A:A,'Wins by Year'!A95)</f>
        <v>2.79</v>
      </c>
      <c r="S95" s="19">
        <f t="shared" si="2"/>
        <v>2.79</v>
      </c>
      <c r="T95" s="19">
        <f>(SUMIFS(S:S,C:C,C95,A:A,A95)+SUMIFS(S:S,C:C,C95,A:A,A95-1)+SUMIFS(S:S,C:C,C95,A:A,A95-2))/3</f>
        <v>2.7100000000000004</v>
      </c>
      <c r="U95" s="19">
        <f>(SUMIFS($S:$S,$C:$C,$C95,$A:$A,$A95)+SUMIFS($S:$S,$C:$C,$C95,$A:$A,$A95-1)+SUMIFS($S:$S,$C:$C,$C95,$A:$A,$A95-2)+SUMIFS($S:$S,$C:$C,$C95,$A:$A,$A95-3))/4</f>
        <v>2.7050000000000001</v>
      </c>
      <c r="W95" t="str">
        <f>VLOOKUP(D95,Conferences!$A$9:$B$57,2,FALSE)</f>
        <v>Pac-10</v>
      </c>
      <c r="X95">
        <f>COUNTIF(C:C,C95)</f>
        <v>16</v>
      </c>
    </row>
    <row r="96" spans="1:25">
      <c r="A96">
        <v>2015</v>
      </c>
      <c r="B96">
        <v>95</v>
      </c>
      <c r="C96" t="s">
        <v>22</v>
      </c>
      <c r="D96" t="s">
        <v>183</v>
      </c>
      <c r="E96">
        <v>8</v>
      </c>
      <c r="F96">
        <v>5</v>
      </c>
      <c r="G96">
        <v>0.61499999999999999</v>
      </c>
      <c r="H96">
        <v>4</v>
      </c>
      <c r="I96">
        <v>5</v>
      </c>
      <c r="J96">
        <v>0.44400000000000001</v>
      </c>
      <c r="K96">
        <v>37.9</v>
      </c>
      <c r="L96">
        <v>30.7</v>
      </c>
      <c r="M96">
        <v>9.5399999999999991</v>
      </c>
      <c r="N96">
        <v>4.92</v>
      </c>
      <c r="P96">
        <v>20</v>
      </c>
      <c r="R96" s="19">
        <f>SUMIFS(Recruits!J:J,Recruits!D:D,'Wins by Year'!C96,Recruits!A:A,'Wins by Year'!A96)</f>
        <v>3.08</v>
      </c>
      <c r="S96" s="19">
        <f t="shared" si="2"/>
        <v>3.08</v>
      </c>
      <c r="T96" s="19">
        <f>(SUMIFS(S:S,C:C,C96,A:A,A96)+SUMIFS(S:S,C:C,C96,A:A,A96-1)+SUMIFS(S:S,C:C,C96,A:A,A96-2))/3</f>
        <v>2.8333333333333335</v>
      </c>
      <c r="U96" s="19">
        <f>(SUMIFS($S:$S,$C:$C,$C96,$A:$A,$A96)+SUMIFS($S:$S,$C:$C,$C96,$A:$A,$A96-1)+SUMIFS($S:$S,$C:$C,$C96,$A:$A,$A96-2)+SUMIFS($S:$S,$C:$C,$C96,$A:$A,$A96-3))/4</f>
        <v>2.9024999999999999</v>
      </c>
      <c r="W96" t="str">
        <f>VLOOKUP(D96,Conferences!$A$9:$B$57,2,FALSE)</f>
        <v>Pac-10</v>
      </c>
      <c r="X96">
        <f>COUNTIF(C:C,C96)</f>
        <v>16</v>
      </c>
    </row>
    <row r="97" spans="1:25">
      <c r="A97">
        <v>2015</v>
      </c>
      <c r="B97">
        <v>96</v>
      </c>
      <c r="C97" t="s">
        <v>37</v>
      </c>
      <c r="D97" t="s">
        <v>183</v>
      </c>
      <c r="E97">
        <v>7</v>
      </c>
      <c r="F97">
        <v>6</v>
      </c>
      <c r="G97">
        <v>0.53800000000000003</v>
      </c>
      <c r="H97">
        <v>4</v>
      </c>
      <c r="I97">
        <v>5</v>
      </c>
      <c r="J97">
        <v>0.44400000000000001</v>
      </c>
      <c r="K97">
        <v>30.6</v>
      </c>
      <c r="L97">
        <v>18.8</v>
      </c>
      <c r="M97">
        <v>9.73</v>
      </c>
      <c r="N97">
        <v>4.2699999999999996</v>
      </c>
      <c r="R97" s="19">
        <f>SUMIFS(Recruits!J:J,Recruits!D:D,'Wins by Year'!C97,Recruits!A:A,'Wins by Year'!A97)</f>
        <v>2.8</v>
      </c>
      <c r="S97" s="19">
        <f t="shared" si="2"/>
        <v>2.8</v>
      </c>
      <c r="T97" s="19">
        <f>(SUMIFS(S:S,C:C,C97,A:A,A97)+SUMIFS(S:S,C:C,C97,A:A,A97-1)+SUMIFS(S:S,C:C,C97,A:A,A97-2))/3</f>
        <v>2.9666666666666668</v>
      </c>
      <c r="U97" s="19">
        <f>(SUMIFS($S:$S,$C:$C,$C97,$A:$A,$A97)+SUMIFS($S:$S,$C:$C,$C97,$A:$A,$A97-1)+SUMIFS($S:$S,$C:$C,$C97,$A:$A,$A97-2)+SUMIFS($S:$S,$C:$C,$C97,$A:$A,$A97-3))/4</f>
        <v>2.9950000000000001</v>
      </c>
      <c r="W97" t="str">
        <f>VLOOKUP(D97,Conferences!$A$9:$B$57,2,FALSE)</f>
        <v>Pac-10</v>
      </c>
      <c r="X97">
        <f>COUNTIF(C:C,C97)</f>
        <v>16</v>
      </c>
    </row>
    <row r="98" spans="1:25">
      <c r="A98">
        <v>2015</v>
      </c>
      <c r="B98">
        <v>97</v>
      </c>
      <c r="C98" t="s">
        <v>40</v>
      </c>
      <c r="D98" t="s">
        <v>183</v>
      </c>
      <c r="E98">
        <v>2</v>
      </c>
      <c r="F98">
        <v>10</v>
      </c>
      <c r="G98">
        <v>0.16700000000000001</v>
      </c>
      <c r="H98">
        <v>0</v>
      </c>
      <c r="I98">
        <v>9</v>
      </c>
      <c r="J98">
        <v>0</v>
      </c>
      <c r="K98">
        <v>19</v>
      </c>
      <c r="L98">
        <v>37</v>
      </c>
      <c r="M98">
        <v>-7.66</v>
      </c>
      <c r="N98">
        <v>5.51</v>
      </c>
      <c r="R98" s="19">
        <f>SUMIFS(Recruits!J:J,Recruits!D:D,'Wins by Year'!C98,Recruits!A:A,'Wins by Year'!A98)</f>
        <v>2.35</v>
      </c>
      <c r="S98" s="19">
        <f t="shared" si="2"/>
        <v>2.35</v>
      </c>
      <c r="T98" s="19">
        <f>(SUMIFS(S:S,C:C,C98,A:A,A98)+SUMIFS(S:S,C:C,C98,A:A,A98-1)+SUMIFS(S:S,C:C,C98,A:A,A98-2))/3</f>
        <v>2.6433333333333331</v>
      </c>
      <c r="U98" s="19">
        <f>(SUMIFS($S:$S,$C:$C,$C98,$A:$A,$A98)+SUMIFS($S:$S,$C:$C,$C98,$A:$A,$A98-1)+SUMIFS($S:$S,$C:$C,$C98,$A:$A,$A98-2)+SUMIFS($S:$S,$C:$C,$C98,$A:$A,$A98-3))/4</f>
        <v>2.7</v>
      </c>
      <c r="W98" t="str">
        <f>VLOOKUP(D98,Conferences!$A$9:$B$57,2,FALSE)</f>
        <v>Pac-10</v>
      </c>
      <c r="X98">
        <f>COUNTIF(C:C,C98)</f>
        <v>16</v>
      </c>
    </row>
    <row r="99" spans="1:25">
      <c r="A99">
        <v>2015</v>
      </c>
      <c r="B99">
        <v>98</v>
      </c>
      <c r="C99" t="s">
        <v>34</v>
      </c>
      <c r="D99" t="s">
        <v>184</v>
      </c>
      <c r="E99">
        <v>10</v>
      </c>
      <c r="F99">
        <v>3</v>
      </c>
      <c r="G99">
        <v>0.76900000000000002</v>
      </c>
      <c r="H99">
        <v>6</v>
      </c>
      <c r="I99">
        <v>3</v>
      </c>
      <c r="J99">
        <v>0.66700000000000004</v>
      </c>
      <c r="K99">
        <v>30.6</v>
      </c>
      <c r="L99">
        <v>22.3</v>
      </c>
      <c r="M99">
        <v>11.39</v>
      </c>
      <c r="N99">
        <v>4.32</v>
      </c>
      <c r="P99">
        <v>3</v>
      </c>
      <c r="Q99">
        <v>17</v>
      </c>
      <c r="R99" s="19">
        <f>SUMIFS(Recruits!J:J,Recruits!D:D,'Wins by Year'!C99,Recruits!A:A,'Wins by Year'!A99)</f>
        <v>2.62</v>
      </c>
      <c r="S99" s="19">
        <f t="shared" si="2"/>
        <v>2.62</v>
      </c>
      <c r="T99" s="19">
        <f>(SUMIFS(S:S,C:C,C99,A:A,A99)+SUMIFS(S:S,C:C,C99,A:A,A99-1)+SUMIFS(S:S,C:C,C99,A:A,A99-2))/3</f>
        <v>2.6933333333333334</v>
      </c>
      <c r="U99" s="19">
        <f>(SUMIFS($S:$S,$C:$C,$C99,$A:$A,$A99)+SUMIFS($S:$S,$C:$C,$C99,$A:$A,$A99-1)+SUMIFS($S:$S,$C:$C,$C99,$A:$A,$A99-2)+SUMIFS($S:$S,$C:$C,$C99,$A:$A,$A99-3))/4</f>
        <v>2.7524999999999999</v>
      </c>
      <c r="W99" t="str">
        <f>VLOOKUP(D99,Conferences!$A$9:$B$57,2,FALSE)</f>
        <v>Pac-10</v>
      </c>
      <c r="X99">
        <f>COUNTIF(C:C,C99)</f>
        <v>16</v>
      </c>
      <c r="Y99">
        <f t="shared" si="3"/>
        <v>17</v>
      </c>
    </row>
    <row r="100" spans="1:25">
      <c r="A100">
        <v>2015</v>
      </c>
      <c r="B100">
        <v>99</v>
      </c>
      <c r="C100" t="s">
        <v>12</v>
      </c>
      <c r="D100" t="s">
        <v>184</v>
      </c>
      <c r="E100">
        <v>8</v>
      </c>
      <c r="F100">
        <v>6</v>
      </c>
      <c r="G100">
        <v>0.57099999999999995</v>
      </c>
      <c r="H100">
        <v>6</v>
      </c>
      <c r="I100">
        <v>4</v>
      </c>
      <c r="J100">
        <v>0.6</v>
      </c>
      <c r="K100">
        <v>33.9</v>
      </c>
      <c r="L100">
        <v>25.7</v>
      </c>
      <c r="M100">
        <v>11.53</v>
      </c>
      <c r="N100">
        <v>7.39</v>
      </c>
      <c r="O100">
        <v>8</v>
      </c>
      <c r="P100">
        <v>6</v>
      </c>
      <c r="R100" s="19">
        <f>SUMIFS(Recruits!J:J,Recruits!D:D,'Wins by Year'!C100,Recruits!A:A,'Wins by Year'!A100)</f>
        <v>3.96</v>
      </c>
      <c r="S100" s="19">
        <f t="shared" si="2"/>
        <v>3.96</v>
      </c>
      <c r="T100" s="19">
        <f>(SUMIFS(S:S,C:C,C100,A:A,A100)+SUMIFS(S:S,C:C,C100,A:A,A100-1)+SUMIFS(S:S,C:C,C100,A:A,A100-2))/3</f>
        <v>3.9599999999999995</v>
      </c>
      <c r="U100" s="19">
        <f>(SUMIFS($S:$S,$C:$C,$C100,$A:$A,$A100)+SUMIFS($S:$S,$C:$C,$C100,$A:$A,$A100-1)+SUMIFS($S:$S,$C:$C,$C100,$A:$A,$A100-2)+SUMIFS($S:$S,$C:$C,$C100,$A:$A,$A100-3))/4</f>
        <v>3.9224999999999999</v>
      </c>
      <c r="W100" t="str">
        <f>VLOOKUP(D100,Conferences!$A$9:$B$57,2,FALSE)</f>
        <v>Pac-10</v>
      </c>
      <c r="X100">
        <f>COUNTIF(C:C,C100)</f>
        <v>16</v>
      </c>
    </row>
    <row r="101" spans="1:25">
      <c r="A101">
        <v>2015</v>
      </c>
      <c r="B101">
        <v>100</v>
      </c>
      <c r="C101" t="s">
        <v>10</v>
      </c>
      <c r="D101" t="s">
        <v>184</v>
      </c>
      <c r="E101">
        <v>8</v>
      </c>
      <c r="F101">
        <v>5</v>
      </c>
      <c r="G101">
        <v>0.61499999999999999</v>
      </c>
      <c r="H101">
        <v>5</v>
      </c>
      <c r="I101">
        <v>4</v>
      </c>
      <c r="J101">
        <v>0.55600000000000005</v>
      </c>
      <c r="K101">
        <v>32.200000000000003</v>
      </c>
      <c r="L101">
        <v>26</v>
      </c>
      <c r="M101">
        <v>8.73</v>
      </c>
      <c r="N101">
        <v>4.2699999999999996</v>
      </c>
      <c r="O101">
        <v>13</v>
      </c>
      <c r="P101">
        <v>7</v>
      </c>
      <c r="R101" s="19">
        <f>SUMIFS(Recruits!J:J,Recruits!D:D,'Wins by Year'!C101,Recruits!A:A,'Wins by Year'!A101)</f>
        <v>3.79</v>
      </c>
      <c r="S101" s="19">
        <f t="shared" si="2"/>
        <v>3.79</v>
      </c>
      <c r="T101" s="19">
        <f>(SUMIFS(S:S,C:C,C101,A:A,A101)+SUMIFS(S:S,C:C,C101,A:A,A101-1)+SUMIFS(S:S,C:C,C101,A:A,A101-2))/3</f>
        <v>3.6999999999999997</v>
      </c>
      <c r="U101" s="19">
        <f>(SUMIFS($S:$S,$C:$C,$C101,$A:$A,$A101)+SUMIFS($S:$S,$C:$C,$C101,$A:$A,$A101-1)+SUMIFS($S:$S,$C:$C,$C101,$A:$A,$A101-2)+SUMIFS($S:$S,$C:$C,$C101,$A:$A,$A101-3))/4</f>
        <v>3.5924999999999998</v>
      </c>
      <c r="W101" t="str">
        <f>VLOOKUP(D101,Conferences!$A$9:$B$57,2,FALSE)</f>
        <v>Pac-10</v>
      </c>
      <c r="X101">
        <f>COUNTIF(C:C,C101)</f>
        <v>16</v>
      </c>
    </row>
    <row r="102" spans="1:25">
      <c r="A102">
        <v>2015</v>
      </c>
      <c r="B102">
        <v>101</v>
      </c>
      <c r="C102" t="s">
        <v>30</v>
      </c>
      <c r="D102" t="s">
        <v>184</v>
      </c>
      <c r="E102">
        <v>6</v>
      </c>
      <c r="F102">
        <v>7</v>
      </c>
      <c r="G102">
        <v>0.46200000000000002</v>
      </c>
      <c r="H102">
        <v>4</v>
      </c>
      <c r="I102">
        <v>5</v>
      </c>
      <c r="J102">
        <v>0.44400000000000001</v>
      </c>
      <c r="K102">
        <v>34.6</v>
      </c>
      <c r="L102">
        <v>33.5</v>
      </c>
      <c r="M102">
        <v>4.91</v>
      </c>
      <c r="N102">
        <v>4.45</v>
      </c>
      <c r="O102">
        <v>15</v>
      </c>
      <c r="P102">
        <v>15</v>
      </c>
      <c r="R102" s="19">
        <f>SUMIFS(Recruits!J:J,Recruits!D:D,'Wins by Year'!C102,Recruits!A:A,'Wins by Year'!A102)</f>
        <v>3.25</v>
      </c>
      <c r="S102" s="19">
        <f t="shared" si="2"/>
        <v>3.25</v>
      </c>
      <c r="T102" s="19">
        <f>(SUMIFS(S:S,C:C,C102,A:A,A102)+SUMIFS(S:S,C:C,C102,A:A,A102-1)+SUMIFS(S:S,C:C,C102,A:A,A102-2))/3</f>
        <v>3.1033333333333331</v>
      </c>
      <c r="U102" s="19">
        <f>(SUMIFS($S:$S,$C:$C,$C102,$A:$A,$A102)+SUMIFS($S:$S,$C:$C,$C102,$A:$A,$A102-1)+SUMIFS($S:$S,$C:$C,$C102,$A:$A,$A102-2)+SUMIFS($S:$S,$C:$C,$C102,$A:$A,$A102-3))/4</f>
        <v>3.0249999999999995</v>
      </c>
      <c r="W102" t="str">
        <f>VLOOKUP(D102,Conferences!$A$9:$B$57,2,FALSE)</f>
        <v>Pac-10</v>
      </c>
      <c r="X102">
        <f>COUNTIF(C:C,C102)</f>
        <v>16</v>
      </c>
    </row>
    <row r="103" spans="1:25">
      <c r="A103">
        <v>2015</v>
      </c>
      <c r="B103">
        <v>102</v>
      </c>
      <c r="C103" t="s">
        <v>45</v>
      </c>
      <c r="D103" t="s">
        <v>184</v>
      </c>
      <c r="E103">
        <v>7</v>
      </c>
      <c r="F103">
        <v>6</v>
      </c>
      <c r="G103">
        <v>0.53800000000000003</v>
      </c>
      <c r="H103">
        <v>3</v>
      </c>
      <c r="I103">
        <v>6</v>
      </c>
      <c r="J103">
        <v>0.33300000000000002</v>
      </c>
      <c r="K103">
        <v>37.4</v>
      </c>
      <c r="L103">
        <v>35.799999999999997</v>
      </c>
      <c r="M103">
        <v>1.27</v>
      </c>
      <c r="N103">
        <v>1.1200000000000001</v>
      </c>
      <c r="O103">
        <v>22</v>
      </c>
      <c r="P103">
        <v>16</v>
      </c>
      <c r="R103" s="19">
        <f>SUMIFS(Recruits!J:J,Recruits!D:D,'Wins by Year'!C103,Recruits!A:A,'Wins by Year'!A103)</f>
        <v>2.8</v>
      </c>
      <c r="S103" s="19">
        <f t="shared" si="2"/>
        <v>2.8</v>
      </c>
      <c r="T103" s="19">
        <f>(SUMIFS(S:S,C:C,C103,A:A,A103)+SUMIFS(S:S,C:C,C103,A:A,A103-1)+SUMIFS(S:S,C:C,C103,A:A,A103-2))/3</f>
        <v>2.8933333333333331</v>
      </c>
      <c r="U103" s="19">
        <f>(SUMIFS($S:$S,$C:$C,$C103,$A:$A,$A103)+SUMIFS($S:$S,$C:$C,$C103,$A:$A,$A103-1)+SUMIFS($S:$S,$C:$C,$C103,$A:$A,$A103-2)+SUMIFS($S:$S,$C:$C,$C103,$A:$A,$A103-3))/4</f>
        <v>2.8899999999999997</v>
      </c>
      <c r="W103" t="str">
        <f>VLOOKUP(D103,Conferences!$A$9:$B$57,2,FALSE)</f>
        <v>Pac-10</v>
      </c>
      <c r="X103">
        <f>COUNTIF(C:C,C103)</f>
        <v>16</v>
      </c>
    </row>
    <row r="104" spans="1:25">
      <c r="A104">
        <v>2015</v>
      </c>
      <c r="B104">
        <v>103</v>
      </c>
      <c r="C104" t="s">
        <v>66</v>
      </c>
      <c r="D104" t="s">
        <v>184</v>
      </c>
      <c r="E104">
        <v>4</v>
      </c>
      <c r="F104">
        <v>9</v>
      </c>
      <c r="G104">
        <v>0.308</v>
      </c>
      <c r="H104">
        <v>1</v>
      </c>
      <c r="I104">
        <v>8</v>
      </c>
      <c r="J104">
        <v>0.111</v>
      </c>
      <c r="K104">
        <v>24.6</v>
      </c>
      <c r="L104">
        <v>27.5</v>
      </c>
      <c r="M104">
        <v>-3.51</v>
      </c>
      <c r="N104">
        <v>1.33</v>
      </c>
      <c r="R104" s="19">
        <f>SUMIFS(Recruits!J:J,Recruits!D:D,'Wins by Year'!C104,Recruits!A:A,'Wins by Year'!A104)</f>
        <v>2.78</v>
      </c>
      <c r="S104" s="19">
        <f t="shared" si="2"/>
        <v>2.78</v>
      </c>
      <c r="T104" s="19">
        <f>(SUMIFS(S:S,C:C,C104,A:A,A104)+SUMIFS(S:S,C:C,C104,A:A,A104-1)+SUMIFS(S:S,C:C,C104,A:A,A104-2))/3</f>
        <v>2.6066666666666669</v>
      </c>
      <c r="U104" s="19">
        <f>(SUMIFS($S:$S,$C:$C,$C104,$A:$A,$A104)+SUMIFS($S:$S,$C:$C,$C104,$A:$A,$A104-1)+SUMIFS($S:$S,$C:$C,$C104,$A:$A,$A104-2)+SUMIFS($S:$S,$C:$C,$C104,$A:$A,$A104-3))/4</f>
        <v>2.6524999999999999</v>
      </c>
      <c r="W104" t="str">
        <f>VLOOKUP(D104,Conferences!$A$9:$B$57,2,FALSE)</f>
        <v>Pac-10</v>
      </c>
      <c r="X104">
        <f>COUNTIF(C:C,C104)</f>
        <v>16</v>
      </c>
    </row>
    <row r="105" spans="1:25">
      <c r="A105">
        <v>2015</v>
      </c>
      <c r="B105">
        <v>104</v>
      </c>
      <c r="C105" t="s">
        <v>14</v>
      </c>
      <c r="D105" t="s">
        <v>186</v>
      </c>
      <c r="E105">
        <v>10</v>
      </c>
      <c r="F105">
        <v>4</v>
      </c>
      <c r="G105">
        <v>0.71399999999999997</v>
      </c>
      <c r="H105">
        <v>7</v>
      </c>
      <c r="I105">
        <v>2</v>
      </c>
      <c r="J105">
        <v>0.77800000000000002</v>
      </c>
      <c r="K105">
        <v>23.2</v>
      </c>
      <c r="L105">
        <v>18.3</v>
      </c>
      <c r="M105">
        <v>9.65</v>
      </c>
      <c r="N105">
        <v>4.9400000000000004</v>
      </c>
      <c r="P105">
        <v>8</v>
      </c>
      <c r="Q105">
        <v>25</v>
      </c>
      <c r="R105" s="19">
        <f>SUMIFS(Recruits!J:J,Recruits!D:D,'Wins by Year'!C105,Recruits!A:A,'Wins by Year'!A105)</f>
        <v>3.29</v>
      </c>
      <c r="S105" s="19">
        <f t="shared" si="2"/>
        <v>3.29</v>
      </c>
      <c r="T105" s="19">
        <f>(SUMIFS(S:S,C:C,C105,A:A,A105)+SUMIFS(S:S,C:C,C105,A:A,A105-1)+SUMIFS(S:S,C:C,C105,A:A,A105-2))/3</f>
        <v>3.4866666666666668</v>
      </c>
      <c r="U105" s="19">
        <f>(SUMIFS($S:$S,$C:$C,$C105,$A:$A,$A105)+SUMIFS($S:$S,$C:$C,$C105,$A:$A,$A105-1)+SUMIFS($S:$S,$C:$C,$C105,$A:$A,$A105-2)+SUMIFS($S:$S,$C:$C,$C105,$A:$A,$A105-3))/4</f>
        <v>3.5350000000000001</v>
      </c>
      <c r="W105" t="str">
        <f>VLOOKUP(D105,Conferences!$A$9:$B$57,2,FALSE)</f>
        <v>SEC</v>
      </c>
      <c r="X105">
        <f>COUNTIF(C:C,C105)</f>
        <v>16</v>
      </c>
      <c r="Y105">
        <f t="shared" si="3"/>
        <v>25</v>
      </c>
    </row>
    <row r="106" spans="1:25">
      <c r="A106">
        <v>2015</v>
      </c>
      <c r="B106">
        <v>105</v>
      </c>
      <c r="C106" t="s">
        <v>11</v>
      </c>
      <c r="D106" t="s">
        <v>186</v>
      </c>
      <c r="E106">
        <v>10</v>
      </c>
      <c r="F106">
        <v>3</v>
      </c>
      <c r="G106">
        <v>0.76900000000000002</v>
      </c>
      <c r="H106">
        <v>5</v>
      </c>
      <c r="I106">
        <v>3</v>
      </c>
      <c r="J106">
        <v>0.625</v>
      </c>
      <c r="K106">
        <v>26.3</v>
      </c>
      <c r="L106">
        <v>16.899999999999999</v>
      </c>
      <c r="M106">
        <v>8.98</v>
      </c>
      <c r="N106">
        <v>1.83</v>
      </c>
      <c r="O106">
        <v>9</v>
      </c>
      <c r="P106">
        <v>7</v>
      </c>
      <c r="R106" s="19">
        <f>SUMIFS(Recruits!J:J,Recruits!D:D,'Wins by Year'!C106,Recruits!A:A,'Wins by Year'!A106)</f>
        <v>3.45</v>
      </c>
      <c r="S106" s="19">
        <f t="shared" si="2"/>
        <v>3.45</v>
      </c>
      <c r="T106" s="19">
        <f>(SUMIFS(S:S,C:C,C106,A:A,A106)+SUMIFS(S:S,C:C,C106,A:A,A106-1)+SUMIFS(S:S,C:C,C106,A:A,A106-2))/3</f>
        <v>3.5166666666666671</v>
      </c>
      <c r="U106" s="19">
        <f>(SUMIFS($S:$S,$C:$C,$C106,$A:$A,$A106)+SUMIFS($S:$S,$C:$C,$C106,$A:$A,$A106-1)+SUMIFS($S:$S,$C:$C,$C106,$A:$A,$A106-2)+SUMIFS($S:$S,$C:$C,$C106,$A:$A,$A106-3))/4</f>
        <v>3.5050000000000003</v>
      </c>
      <c r="W106" t="str">
        <f>VLOOKUP(D106,Conferences!$A$9:$B$57,2,FALSE)</f>
        <v>SEC</v>
      </c>
      <c r="X106">
        <f>COUNTIF(C:C,C106)</f>
        <v>16</v>
      </c>
    </row>
    <row r="107" spans="1:25">
      <c r="A107">
        <v>2015</v>
      </c>
      <c r="B107">
        <v>106</v>
      </c>
      <c r="C107" t="s">
        <v>15</v>
      </c>
      <c r="D107" t="s">
        <v>186</v>
      </c>
      <c r="E107">
        <v>9</v>
      </c>
      <c r="F107">
        <v>4</v>
      </c>
      <c r="G107">
        <v>0.69199999999999995</v>
      </c>
      <c r="H107">
        <v>5</v>
      </c>
      <c r="I107">
        <v>3</v>
      </c>
      <c r="J107">
        <v>0.625</v>
      </c>
      <c r="K107">
        <v>35.200000000000003</v>
      </c>
      <c r="L107">
        <v>20</v>
      </c>
      <c r="M107">
        <v>13.94</v>
      </c>
      <c r="N107">
        <v>3.1</v>
      </c>
      <c r="O107">
        <v>25</v>
      </c>
      <c r="P107">
        <v>22</v>
      </c>
      <c r="Q107">
        <v>22</v>
      </c>
      <c r="R107" s="19">
        <f>SUMIFS(Recruits!J:J,Recruits!D:D,'Wins by Year'!C107,Recruits!A:A,'Wins by Year'!A107)</f>
        <v>3.69</v>
      </c>
      <c r="S107" s="19">
        <f t="shared" si="2"/>
        <v>3.69</v>
      </c>
      <c r="T107" s="19">
        <f>(SUMIFS(S:S,C:C,C107,A:A,A107)+SUMIFS(S:S,C:C,C107,A:A,A107-1)+SUMIFS(S:S,C:C,C107,A:A,A107-2))/3</f>
        <v>3.5066666666666664</v>
      </c>
      <c r="U107" s="19">
        <f>(SUMIFS($S:$S,$C:$C,$C107,$A:$A,$A107)+SUMIFS($S:$S,$C:$C,$C107,$A:$A,$A107-1)+SUMIFS($S:$S,$C:$C,$C107,$A:$A,$A107-2)+SUMIFS($S:$S,$C:$C,$C107,$A:$A,$A107-3))/4</f>
        <v>3.4824999999999999</v>
      </c>
      <c r="W107" t="str">
        <f>VLOOKUP(D107,Conferences!$A$9:$B$57,2,FALSE)</f>
        <v>SEC</v>
      </c>
      <c r="X107">
        <f>COUNTIF(C:C,C107)</f>
        <v>16</v>
      </c>
      <c r="Y107">
        <f t="shared" si="3"/>
        <v>22</v>
      </c>
    </row>
    <row r="108" spans="1:25">
      <c r="A108">
        <v>2015</v>
      </c>
      <c r="B108">
        <v>107</v>
      </c>
      <c r="C108" t="s">
        <v>29</v>
      </c>
      <c r="D108" t="s">
        <v>186</v>
      </c>
      <c r="E108">
        <v>5</v>
      </c>
      <c r="F108">
        <v>7</v>
      </c>
      <c r="G108">
        <v>0.41699999999999998</v>
      </c>
      <c r="H108">
        <v>2</v>
      </c>
      <c r="I108">
        <v>6</v>
      </c>
      <c r="J108">
        <v>0.25</v>
      </c>
      <c r="K108">
        <v>24.7</v>
      </c>
      <c r="L108">
        <v>27.4</v>
      </c>
      <c r="M108">
        <v>-4.09</v>
      </c>
      <c r="N108">
        <v>0.41</v>
      </c>
      <c r="R108" s="19">
        <f>SUMIFS(Recruits!J:J,Recruits!D:D,'Wins by Year'!C108,Recruits!A:A,'Wins by Year'!A108)</f>
        <v>2.95</v>
      </c>
      <c r="S108" s="19">
        <f t="shared" si="2"/>
        <v>2.95</v>
      </c>
      <c r="T108" s="19">
        <f>(SUMIFS(S:S,C:C,C108,A:A,A108)+SUMIFS(S:S,C:C,C108,A:A,A108-1)+SUMIFS(S:S,C:C,C108,A:A,A108-2))/3</f>
        <v>3.06</v>
      </c>
      <c r="U108" s="19">
        <f>(SUMIFS($S:$S,$C:$C,$C108,$A:$A,$A108)+SUMIFS($S:$S,$C:$C,$C108,$A:$A,$A108-1)+SUMIFS($S:$S,$C:$C,$C108,$A:$A,$A108-2)+SUMIFS($S:$S,$C:$C,$C108,$A:$A,$A108-3))/4</f>
        <v>3.0149999999999997</v>
      </c>
      <c r="W108" t="str">
        <f>VLOOKUP(D108,Conferences!$A$9:$B$57,2,FALSE)</f>
        <v>SEC</v>
      </c>
      <c r="X108">
        <f>COUNTIF(C:C,C108)</f>
        <v>16</v>
      </c>
    </row>
    <row r="109" spans="1:25">
      <c r="A109">
        <v>2015</v>
      </c>
      <c r="B109">
        <v>108</v>
      </c>
      <c r="C109" t="s">
        <v>54</v>
      </c>
      <c r="D109" t="s">
        <v>186</v>
      </c>
      <c r="E109">
        <v>4</v>
      </c>
      <c r="F109">
        <v>8</v>
      </c>
      <c r="G109">
        <v>0.33300000000000002</v>
      </c>
      <c r="H109">
        <v>2</v>
      </c>
      <c r="I109">
        <v>6</v>
      </c>
      <c r="J109">
        <v>0.25</v>
      </c>
      <c r="K109">
        <v>15.2</v>
      </c>
      <c r="L109">
        <v>21</v>
      </c>
      <c r="M109">
        <v>-2.27</v>
      </c>
      <c r="N109">
        <v>4.2300000000000004</v>
      </c>
      <c r="R109" s="19">
        <f>SUMIFS(Recruits!J:J,Recruits!D:D,'Wins by Year'!C109,Recruits!A:A,'Wins by Year'!A109)</f>
        <v>2.89</v>
      </c>
      <c r="S109" s="19">
        <f t="shared" si="2"/>
        <v>2.89</v>
      </c>
      <c r="T109" s="19">
        <f>(SUMIFS(S:S,C:C,C109,A:A,A109)+SUMIFS(S:S,C:C,C109,A:A,A109-1)+SUMIFS(S:S,C:C,C109,A:A,A109-2))/3</f>
        <v>2.936666666666667</v>
      </c>
      <c r="U109" s="19">
        <f>(SUMIFS($S:$S,$C:$C,$C109,$A:$A,$A109)+SUMIFS($S:$S,$C:$C,$C109,$A:$A,$A109-1)+SUMIFS($S:$S,$C:$C,$C109,$A:$A,$A109-2)+SUMIFS($S:$S,$C:$C,$C109,$A:$A,$A109-3))/4</f>
        <v>2.9875000000000003</v>
      </c>
      <c r="W109" t="str">
        <f>VLOOKUP(D109,Conferences!$A$9:$B$57,2,FALSE)</f>
        <v>SEC</v>
      </c>
      <c r="X109">
        <f>COUNTIF(C:C,C109)</f>
        <v>16</v>
      </c>
    </row>
    <row r="110" spans="1:25">
      <c r="A110">
        <v>2015</v>
      </c>
      <c r="B110">
        <v>109</v>
      </c>
      <c r="C110" t="s">
        <v>46</v>
      </c>
      <c r="D110" t="s">
        <v>186</v>
      </c>
      <c r="E110">
        <v>5</v>
      </c>
      <c r="F110">
        <v>7</v>
      </c>
      <c r="G110">
        <v>0.41699999999999998</v>
      </c>
      <c r="H110">
        <v>1</v>
      </c>
      <c r="I110">
        <v>7</v>
      </c>
      <c r="J110">
        <v>0.125</v>
      </c>
      <c r="K110">
        <v>13.6</v>
      </c>
      <c r="L110">
        <v>16.2</v>
      </c>
      <c r="M110">
        <v>0.2</v>
      </c>
      <c r="N110">
        <v>3.04</v>
      </c>
      <c r="O110">
        <v>24</v>
      </c>
      <c r="P110">
        <v>21</v>
      </c>
      <c r="R110" s="19">
        <f>SUMIFS(Recruits!J:J,Recruits!D:D,'Wins by Year'!C110,Recruits!A:A,'Wins by Year'!A110)</f>
        <v>3.2</v>
      </c>
      <c r="S110" s="19">
        <f t="shared" si="2"/>
        <v>3.2</v>
      </c>
      <c r="T110" s="19">
        <f>(SUMIFS(S:S,C:C,C110,A:A,A110)+SUMIFS(S:S,C:C,C110,A:A,A110-1)+SUMIFS(S:S,C:C,C110,A:A,A110-2))/3</f>
        <v>2.9800000000000004</v>
      </c>
      <c r="U110" s="19">
        <f>(SUMIFS($S:$S,$C:$C,$C110,$A:$A,$A110)+SUMIFS($S:$S,$C:$C,$C110,$A:$A,$A110-1)+SUMIFS($S:$S,$C:$C,$C110,$A:$A,$A110-2)+SUMIFS($S:$S,$C:$C,$C110,$A:$A,$A110-3))/4</f>
        <v>3.0125000000000002</v>
      </c>
      <c r="W110" t="str">
        <f>VLOOKUP(D110,Conferences!$A$9:$B$57,2,FALSE)</f>
        <v>SEC</v>
      </c>
      <c r="X110">
        <f>COUNTIF(C:C,C110)</f>
        <v>16</v>
      </c>
    </row>
    <row r="111" spans="1:25">
      <c r="A111">
        <v>2015</v>
      </c>
      <c r="B111">
        <v>110</v>
      </c>
      <c r="C111" t="s">
        <v>27</v>
      </c>
      <c r="D111" t="s">
        <v>186</v>
      </c>
      <c r="E111">
        <v>3</v>
      </c>
      <c r="F111">
        <v>9</v>
      </c>
      <c r="G111">
        <v>0.25</v>
      </c>
      <c r="H111">
        <v>1</v>
      </c>
      <c r="I111">
        <v>7</v>
      </c>
      <c r="J111">
        <v>0.125</v>
      </c>
      <c r="K111">
        <v>21.9</v>
      </c>
      <c r="L111">
        <v>27.5</v>
      </c>
      <c r="M111">
        <v>-2.1800000000000002</v>
      </c>
      <c r="N111">
        <v>3.74</v>
      </c>
      <c r="R111" s="19">
        <f>SUMIFS(Recruits!J:J,Recruits!D:D,'Wins by Year'!C111,Recruits!A:A,'Wins by Year'!A111)</f>
        <v>3.3</v>
      </c>
      <c r="S111" s="19">
        <f t="shared" si="2"/>
        <v>3.3</v>
      </c>
      <c r="T111" s="19">
        <f>(SUMIFS(S:S,C:C,C111,A:A,A111)+SUMIFS(S:S,C:C,C111,A:A,A111-1)+SUMIFS(S:S,C:C,C111,A:A,A111-2))/3</f>
        <v>3.3866666666666667</v>
      </c>
      <c r="U111" s="19">
        <f>(SUMIFS($S:$S,$C:$C,$C111,$A:$A,$A111)+SUMIFS($S:$S,$C:$C,$C111,$A:$A,$A111-1)+SUMIFS($S:$S,$C:$C,$C111,$A:$A,$A111-2)+SUMIFS($S:$S,$C:$C,$C111,$A:$A,$A111-3))/4</f>
        <v>3.35</v>
      </c>
      <c r="W111" t="str">
        <f>VLOOKUP(D111,Conferences!$A$9:$B$57,2,FALSE)</f>
        <v>SEC</v>
      </c>
      <c r="X111">
        <f>COUNTIF(C:C,C111)</f>
        <v>16</v>
      </c>
    </row>
    <row r="112" spans="1:25">
      <c r="A112">
        <v>2015</v>
      </c>
      <c r="B112">
        <v>111</v>
      </c>
      <c r="C112" t="s">
        <v>1</v>
      </c>
      <c r="D112" t="s">
        <v>187</v>
      </c>
      <c r="E112">
        <v>14</v>
      </c>
      <c r="F112">
        <v>1</v>
      </c>
      <c r="G112">
        <v>0.93300000000000005</v>
      </c>
      <c r="H112">
        <v>8</v>
      </c>
      <c r="I112">
        <v>1</v>
      </c>
      <c r="J112">
        <v>0.88900000000000001</v>
      </c>
      <c r="K112">
        <v>35.1</v>
      </c>
      <c r="L112">
        <v>15.1</v>
      </c>
      <c r="M112">
        <v>23.72</v>
      </c>
      <c r="N112">
        <v>7.46</v>
      </c>
      <c r="O112">
        <v>3</v>
      </c>
      <c r="P112">
        <v>1</v>
      </c>
      <c r="Q112">
        <v>1</v>
      </c>
      <c r="R112" s="19">
        <f>SUMIFS(Recruits!J:J,Recruits!D:D,'Wins by Year'!C112,Recruits!A:A,'Wins by Year'!A112)</f>
        <v>3.88</v>
      </c>
      <c r="S112" s="19">
        <f t="shared" si="2"/>
        <v>3.88</v>
      </c>
      <c r="T112" s="19">
        <f>(SUMIFS(S:S,C:C,C112,A:A,A112)+SUMIFS(S:S,C:C,C112,A:A,A112-1)+SUMIFS(S:S,C:C,C112,A:A,A112-2))/3</f>
        <v>3.8800000000000003</v>
      </c>
      <c r="U112" s="19">
        <f>(SUMIFS($S:$S,$C:$C,$C112,$A:$A,$A112)+SUMIFS($S:$S,$C:$C,$C112,$A:$A,$A112-1)+SUMIFS($S:$S,$C:$C,$C112,$A:$A,$A112-2)+SUMIFS($S:$S,$C:$C,$C112,$A:$A,$A112-3))/4</f>
        <v>3.8525</v>
      </c>
      <c r="W112" t="str">
        <f>VLOOKUP(D112,Conferences!$A$9:$B$57,2,FALSE)</f>
        <v>SEC</v>
      </c>
      <c r="X112">
        <f>COUNTIF(C:C,C112)</f>
        <v>16</v>
      </c>
      <c r="Y112">
        <f t="shared" si="3"/>
        <v>1</v>
      </c>
    </row>
    <row r="113" spans="1:25">
      <c r="A113">
        <v>2015</v>
      </c>
      <c r="B113">
        <v>112</v>
      </c>
      <c r="C113" t="s">
        <v>8</v>
      </c>
      <c r="D113" t="s">
        <v>187</v>
      </c>
      <c r="E113">
        <v>10</v>
      </c>
      <c r="F113">
        <v>3</v>
      </c>
      <c r="G113">
        <v>0.76900000000000002</v>
      </c>
      <c r="H113">
        <v>6</v>
      </c>
      <c r="I113">
        <v>2</v>
      </c>
      <c r="J113">
        <v>0.75</v>
      </c>
      <c r="K113">
        <v>40.799999999999997</v>
      </c>
      <c r="L113">
        <v>22.6</v>
      </c>
      <c r="M113">
        <v>14.42</v>
      </c>
      <c r="N113">
        <v>4.42</v>
      </c>
      <c r="O113">
        <v>17</v>
      </c>
      <c r="P113">
        <v>3</v>
      </c>
      <c r="Q113">
        <v>10</v>
      </c>
      <c r="R113" s="19">
        <f>SUMIFS(Recruits!J:J,Recruits!D:D,'Wins by Year'!C113,Recruits!A:A,'Wins by Year'!A113)</f>
        <v>3.18</v>
      </c>
      <c r="S113" s="19">
        <f t="shared" si="2"/>
        <v>3.18</v>
      </c>
      <c r="T113" s="19">
        <f>(SUMIFS(S:S,C:C,C113,A:A,A113)+SUMIFS(S:S,C:C,C113,A:A,A113-1)+SUMIFS(S:S,C:C,C113,A:A,A113-2))/3</f>
        <v>3.3266666666666667</v>
      </c>
      <c r="U113" s="19">
        <f>(SUMIFS($S:$S,$C:$C,$C113,$A:$A,$A113)+SUMIFS($S:$S,$C:$C,$C113,$A:$A,$A113-1)+SUMIFS($S:$S,$C:$C,$C113,$A:$A,$A113-2)+SUMIFS($S:$S,$C:$C,$C113,$A:$A,$A113-3))/4</f>
        <v>3.2324999999999999</v>
      </c>
      <c r="W113" t="str">
        <f>VLOOKUP(D113,Conferences!$A$9:$B$57,2,FALSE)</f>
        <v>SEC</v>
      </c>
      <c r="X113">
        <f>COUNTIF(C:C,C113)</f>
        <v>16</v>
      </c>
      <c r="Y113">
        <f t="shared" si="3"/>
        <v>10</v>
      </c>
    </row>
    <row r="114" spans="1:25">
      <c r="A114">
        <v>2015</v>
      </c>
      <c r="B114">
        <v>113</v>
      </c>
      <c r="C114" t="s">
        <v>5</v>
      </c>
      <c r="D114" t="s">
        <v>187</v>
      </c>
      <c r="E114">
        <v>9</v>
      </c>
      <c r="F114">
        <v>3</v>
      </c>
      <c r="G114">
        <v>0.75</v>
      </c>
      <c r="H114">
        <v>5</v>
      </c>
      <c r="I114">
        <v>3</v>
      </c>
      <c r="J114">
        <v>0.625</v>
      </c>
      <c r="K114">
        <v>32.799999999999997</v>
      </c>
      <c r="L114">
        <v>24.3</v>
      </c>
      <c r="M114">
        <v>15.04</v>
      </c>
      <c r="N114">
        <v>6.79</v>
      </c>
      <c r="O114">
        <v>14</v>
      </c>
      <c r="P114">
        <v>4</v>
      </c>
      <c r="Q114">
        <v>16</v>
      </c>
      <c r="R114" s="19">
        <f>SUMIFS(Recruits!J:J,Recruits!D:D,'Wins by Year'!C114,Recruits!A:A,'Wins by Year'!A114)</f>
        <v>3.44</v>
      </c>
      <c r="S114" s="19">
        <f t="shared" si="2"/>
        <v>3.44</v>
      </c>
      <c r="T114" s="19">
        <f>(SUMIFS(S:S,C:C,C114,A:A,A114)+SUMIFS(S:S,C:C,C114,A:A,A114-1)+SUMIFS(S:S,C:C,C114,A:A,A114-2))/3</f>
        <v>3.6300000000000003</v>
      </c>
      <c r="U114" s="19">
        <f>(SUMIFS($S:$S,$C:$C,$C114,$A:$A,$A114)+SUMIFS($S:$S,$C:$C,$C114,$A:$A,$A114-1)+SUMIFS($S:$S,$C:$C,$C114,$A:$A,$A114-2)+SUMIFS($S:$S,$C:$C,$C114,$A:$A,$A114-3))/4</f>
        <v>3.5275000000000003</v>
      </c>
      <c r="W114" t="str">
        <f>VLOOKUP(D114,Conferences!$A$9:$B$57,2,FALSE)</f>
        <v>SEC</v>
      </c>
      <c r="X114">
        <f>COUNTIF(C:C,C114)</f>
        <v>16</v>
      </c>
      <c r="Y114">
        <f t="shared" si="3"/>
        <v>16</v>
      </c>
    </row>
    <row r="115" spans="1:25">
      <c r="A115">
        <v>2015</v>
      </c>
      <c r="B115">
        <v>114</v>
      </c>
      <c r="C115" t="s">
        <v>32</v>
      </c>
      <c r="D115" t="s">
        <v>187</v>
      </c>
      <c r="E115">
        <v>8</v>
      </c>
      <c r="F115">
        <v>5</v>
      </c>
      <c r="G115">
        <v>0.61499999999999999</v>
      </c>
      <c r="H115">
        <v>5</v>
      </c>
      <c r="I115">
        <v>3</v>
      </c>
      <c r="J115">
        <v>0.625</v>
      </c>
      <c r="K115">
        <v>35.9</v>
      </c>
      <c r="L115">
        <v>27.4</v>
      </c>
      <c r="M115">
        <v>12.79</v>
      </c>
      <c r="N115">
        <v>6.02</v>
      </c>
      <c r="O115">
        <v>18</v>
      </c>
      <c r="P115">
        <v>18</v>
      </c>
      <c r="R115" s="19">
        <f>SUMIFS(Recruits!J:J,Recruits!D:D,'Wins by Year'!C115,Recruits!A:A,'Wins by Year'!A115)</f>
        <v>3.26</v>
      </c>
      <c r="S115" s="19">
        <f t="shared" si="2"/>
        <v>3.26</v>
      </c>
      <c r="T115" s="19">
        <f>(SUMIFS(S:S,C:C,C115,A:A,A115)+SUMIFS(S:S,C:C,C115,A:A,A115-1)+SUMIFS(S:S,C:C,C115,A:A,A115-2))/3</f>
        <v>3.0199999999999996</v>
      </c>
      <c r="U115" s="19">
        <f>(SUMIFS($S:$S,$C:$C,$C115,$A:$A,$A115)+SUMIFS($S:$S,$C:$C,$C115,$A:$A,$A115-1)+SUMIFS($S:$S,$C:$C,$C115,$A:$A,$A115-2)+SUMIFS($S:$S,$C:$C,$C115,$A:$A,$A115-3))/4</f>
        <v>3.0249999999999995</v>
      </c>
      <c r="W115" t="str">
        <f>VLOOKUP(D115,Conferences!$A$9:$B$57,2,FALSE)</f>
        <v>SEC</v>
      </c>
      <c r="X115">
        <f>COUNTIF(C:C,C115)</f>
        <v>16</v>
      </c>
    </row>
    <row r="116" spans="1:25">
      <c r="A116">
        <v>2015</v>
      </c>
      <c r="B116">
        <v>115</v>
      </c>
      <c r="C116" t="s">
        <v>25</v>
      </c>
      <c r="D116" t="s">
        <v>187</v>
      </c>
      <c r="E116">
        <v>9</v>
      </c>
      <c r="F116">
        <v>4</v>
      </c>
      <c r="G116">
        <v>0.69199999999999995</v>
      </c>
      <c r="H116">
        <v>4</v>
      </c>
      <c r="I116">
        <v>4</v>
      </c>
      <c r="J116">
        <v>0.5</v>
      </c>
      <c r="K116">
        <v>34.4</v>
      </c>
      <c r="L116">
        <v>23.2</v>
      </c>
      <c r="M116">
        <v>13.59</v>
      </c>
      <c r="N116">
        <v>4.74</v>
      </c>
      <c r="P116">
        <v>20</v>
      </c>
      <c r="R116" s="19">
        <f>SUMIFS(Recruits!J:J,Recruits!D:D,'Wins by Year'!C116,Recruits!A:A,'Wins by Year'!A116)</f>
        <v>3.14</v>
      </c>
      <c r="S116" s="19">
        <f t="shared" si="2"/>
        <v>3.14</v>
      </c>
      <c r="T116" s="19">
        <f>(SUMIFS(S:S,C:C,C116,A:A,A116)+SUMIFS(S:S,C:C,C116,A:A,A116-1)+SUMIFS(S:S,C:C,C116,A:A,A116-2))/3</f>
        <v>3.01</v>
      </c>
      <c r="U116" s="19">
        <f>(SUMIFS($S:$S,$C:$C,$C116,$A:$A,$A116)+SUMIFS($S:$S,$C:$C,$C116,$A:$A,$A116-1)+SUMIFS($S:$S,$C:$C,$C116,$A:$A,$A116-2)+SUMIFS($S:$S,$C:$C,$C116,$A:$A,$A116-3))/4</f>
        <v>3.0175000000000001</v>
      </c>
      <c r="W116" t="str">
        <f>VLOOKUP(D116,Conferences!$A$9:$B$57,2,FALSE)</f>
        <v>SEC</v>
      </c>
      <c r="X116">
        <f>COUNTIF(C:C,C116)</f>
        <v>16</v>
      </c>
    </row>
    <row r="117" spans="1:25">
      <c r="A117">
        <v>2015</v>
      </c>
      <c r="B117">
        <v>116</v>
      </c>
      <c r="C117" t="s">
        <v>17</v>
      </c>
      <c r="D117" t="s">
        <v>187</v>
      </c>
      <c r="E117">
        <v>8</v>
      </c>
      <c r="F117">
        <v>5</v>
      </c>
      <c r="G117">
        <v>0.61499999999999999</v>
      </c>
      <c r="H117">
        <v>4</v>
      </c>
      <c r="I117">
        <v>4</v>
      </c>
      <c r="J117">
        <v>0.5</v>
      </c>
      <c r="K117">
        <v>27.8</v>
      </c>
      <c r="L117">
        <v>22</v>
      </c>
      <c r="M117">
        <v>9.4</v>
      </c>
      <c r="N117">
        <v>4.47</v>
      </c>
      <c r="P117">
        <v>9</v>
      </c>
      <c r="R117" s="19">
        <f>SUMIFS(Recruits!J:J,Recruits!D:D,'Wins by Year'!C117,Recruits!A:A,'Wins by Year'!A117)</f>
        <v>3.27</v>
      </c>
      <c r="S117" s="19">
        <f t="shared" si="2"/>
        <v>3.27</v>
      </c>
      <c r="T117" s="19">
        <f>(SUMIFS(S:S,C:C,C117,A:A,A117)+SUMIFS(S:S,C:C,C117,A:A,A117-1)+SUMIFS(S:S,C:C,C117,A:A,A117-2))/3</f>
        <v>3.4766666666666666</v>
      </c>
      <c r="U117" s="19">
        <f>(SUMIFS($S:$S,$C:$C,$C117,$A:$A,$A117)+SUMIFS($S:$S,$C:$C,$C117,$A:$A,$A117-1)+SUMIFS($S:$S,$C:$C,$C117,$A:$A,$A117-2)+SUMIFS($S:$S,$C:$C,$C117,$A:$A,$A117-3))/4</f>
        <v>3.4624999999999999</v>
      </c>
      <c r="W117" t="str">
        <f>VLOOKUP(D117,Conferences!$A$9:$B$57,2,FALSE)</f>
        <v>SEC</v>
      </c>
      <c r="X117">
        <f>COUNTIF(C:C,C117)</f>
        <v>16</v>
      </c>
    </row>
    <row r="118" spans="1:25">
      <c r="A118">
        <v>2015</v>
      </c>
      <c r="B118">
        <v>117</v>
      </c>
      <c r="C118" t="s">
        <v>9</v>
      </c>
      <c r="D118" t="s">
        <v>187</v>
      </c>
      <c r="E118">
        <v>7</v>
      </c>
      <c r="F118">
        <v>6</v>
      </c>
      <c r="G118">
        <v>0.53800000000000003</v>
      </c>
      <c r="H118">
        <v>2</v>
      </c>
      <c r="I118">
        <v>6</v>
      </c>
      <c r="J118">
        <v>0.25</v>
      </c>
      <c r="K118">
        <v>27.5</v>
      </c>
      <c r="L118">
        <v>26</v>
      </c>
      <c r="M118">
        <v>7.16</v>
      </c>
      <c r="N118">
        <v>5.39</v>
      </c>
      <c r="O118">
        <v>6</v>
      </c>
      <c r="P118">
        <v>6</v>
      </c>
      <c r="R118" s="19">
        <f>SUMIFS(Recruits!J:J,Recruits!D:D,'Wins by Year'!C118,Recruits!A:A,'Wins by Year'!A118)</f>
        <v>3.7</v>
      </c>
      <c r="S118" s="19">
        <f t="shared" si="2"/>
        <v>3.7</v>
      </c>
      <c r="T118" s="19">
        <f>(SUMIFS(S:S,C:C,C118,A:A,A118)+SUMIFS(S:S,C:C,C118,A:A,A118-1)+SUMIFS(S:S,C:C,C118,A:A,A118-2))/3</f>
        <v>3.6</v>
      </c>
      <c r="U118" s="19">
        <f>(SUMIFS($S:$S,$C:$C,$C118,$A:$A,$A118)+SUMIFS($S:$S,$C:$C,$C118,$A:$A,$A118-1)+SUMIFS($S:$S,$C:$C,$C118,$A:$A,$A118-2)+SUMIFS($S:$S,$C:$C,$C118,$A:$A,$A118-3))/4</f>
        <v>3.6050000000000004</v>
      </c>
      <c r="W118" t="str">
        <f>VLOOKUP(D118,Conferences!$A$9:$B$57,2,FALSE)</f>
        <v>SEC</v>
      </c>
      <c r="X118">
        <f>COUNTIF(C:C,C118)</f>
        <v>16</v>
      </c>
    </row>
    <row r="119" spans="1:25">
      <c r="A119">
        <v>2015</v>
      </c>
      <c r="B119">
        <v>118</v>
      </c>
      <c r="C119" t="s">
        <v>118</v>
      </c>
      <c r="D119" t="s">
        <v>150</v>
      </c>
      <c r="E119">
        <v>11</v>
      </c>
      <c r="F119">
        <v>2</v>
      </c>
      <c r="G119">
        <v>0.84599999999999997</v>
      </c>
      <c r="H119">
        <v>7</v>
      </c>
      <c r="I119">
        <v>1</v>
      </c>
      <c r="J119">
        <v>0.875</v>
      </c>
      <c r="K119">
        <v>36.700000000000003</v>
      </c>
      <c r="L119">
        <v>19.100000000000001</v>
      </c>
      <c r="M119">
        <v>5.05</v>
      </c>
      <c r="N119">
        <v>-7.34</v>
      </c>
      <c r="R119" s="19">
        <f>SUMIFS(Recruits!J:J,Recruits!D:D,'Wins by Year'!C119,Recruits!A:A,'Wins by Year'!A119)</f>
        <v>2.0499999999999998</v>
      </c>
      <c r="S119" s="19">
        <f t="shared" si="2"/>
        <v>2.0499999999999998</v>
      </c>
      <c r="T119" s="19">
        <f>(SUMIFS(S:S,C:C,C119,A:A,A119)+SUMIFS(S:S,C:C,C119,A:A,A119-1)+SUMIFS(S:S,C:C,C119,A:A,A119-2))/3</f>
        <v>1.2766666666666666</v>
      </c>
      <c r="U119" s="19">
        <f>(SUMIFS($S:$S,$C:$C,$C119,$A:$A,$A119)+SUMIFS($S:$S,$C:$C,$C119,$A:$A,$A119-1))/2</f>
        <v>1.915</v>
      </c>
      <c r="W119" t="str">
        <f>VLOOKUP(D119,Conferences!$A$9:$B$57,2,FALSE)</f>
        <v>Sun Belt</v>
      </c>
      <c r="X119">
        <f>COUNTIF(C:C,C119)</f>
        <v>5</v>
      </c>
    </row>
    <row r="120" spans="1:25">
      <c r="A120">
        <v>2015</v>
      </c>
      <c r="B120">
        <v>119</v>
      </c>
      <c r="C120" t="s">
        <v>77</v>
      </c>
      <c r="D120" t="s">
        <v>150</v>
      </c>
      <c r="E120">
        <v>9</v>
      </c>
      <c r="F120">
        <v>4</v>
      </c>
      <c r="G120">
        <v>0.69199999999999995</v>
      </c>
      <c r="H120">
        <v>6</v>
      </c>
      <c r="I120">
        <v>2</v>
      </c>
      <c r="J120">
        <v>0.75</v>
      </c>
      <c r="K120">
        <v>36.5</v>
      </c>
      <c r="L120">
        <v>23.5</v>
      </c>
      <c r="M120">
        <v>5.27</v>
      </c>
      <c r="N120">
        <v>-5.42</v>
      </c>
      <c r="R120" s="19">
        <f>SUMIFS(Recruits!J:J,Recruits!D:D,'Wins by Year'!C120,Recruits!A:A,'Wins by Year'!A120)</f>
        <v>2.14</v>
      </c>
      <c r="S120" s="19">
        <f t="shared" si="2"/>
        <v>2.14</v>
      </c>
      <c r="T120" s="19">
        <f>(SUMIFS(S:S,C:C,C120,A:A,A120)+SUMIFS(S:S,C:C,C120,A:A,A120-1)+SUMIFS(S:S,C:C,C120,A:A,A120-2))/3</f>
        <v>1.0466666666666666</v>
      </c>
      <c r="U120" s="19">
        <f>(SUMIFS($S:$S,$C:$C,$C120,$A:$A,$A120)+SUMIFS($S:$S,$C:$C,$C120,$A:$A,$A120-1))/2</f>
        <v>1.57</v>
      </c>
      <c r="W120" t="str">
        <f>VLOOKUP(D120,Conferences!$A$9:$B$57,2,FALSE)</f>
        <v>Sun Belt</v>
      </c>
      <c r="X120">
        <f>COUNTIF(C:C,C120)</f>
        <v>5</v>
      </c>
    </row>
    <row r="121" spans="1:25">
      <c r="A121">
        <v>2015</v>
      </c>
      <c r="B121">
        <v>120</v>
      </c>
      <c r="C121" t="s">
        <v>88</v>
      </c>
      <c r="D121" t="s">
        <v>150</v>
      </c>
      <c r="E121">
        <v>9</v>
      </c>
      <c r="F121">
        <v>4</v>
      </c>
      <c r="G121">
        <v>0.69199999999999995</v>
      </c>
      <c r="H121">
        <v>8</v>
      </c>
      <c r="I121">
        <v>0</v>
      </c>
      <c r="J121">
        <v>1</v>
      </c>
      <c r="K121">
        <v>40</v>
      </c>
      <c r="L121">
        <v>30.2</v>
      </c>
      <c r="M121">
        <v>0.74</v>
      </c>
      <c r="N121">
        <v>-6.26</v>
      </c>
      <c r="R121" s="19">
        <f>SUMIFS(Recruits!J:J,Recruits!D:D,'Wins by Year'!C121,Recruits!A:A,'Wins by Year'!A121)</f>
        <v>2.15</v>
      </c>
      <c r="S121" s="19">
        <f t="shared" si="2"/>
        <v>2.15</v>
      </c>
      <c r="T121" s="19">
        <f>(SUMIFS(S:S,C:C,C121,A:A,A121)+SUMIFS(S:S,C:C,C121,A:A,A121-1)+SUMIFS(S:S,C:C,C121,A:A,A121-2))/3</f>
        <v>1.7599999999999998</v>
      </c>
      <c r="U121" s="19">
        <f>(SUMIFS($S:$S,$C:$C,$C121,$A:$A,$A121)+SUMIFS($S:$S,$C:$C,$C121,$A:$A,$A121-1)+SUMIFS($S:$S,$C:$C,$C121,$A:$A,$A121-2)+SUMIFS($S:$S,$C:$C,$C121,$A:$A,$A121-3))/4</f>
        <v>1.9624999999999999</v>
      </c>
      <c r="W121" t="str">
        <f>VLOOKUP(D121,Conferences!$A$9:$B$57,2,FALSE)</f>
        <v>Sun Belt</v>
      </c>
      <c r="X121">
        <f>COUNTIF(C:C,C121)</f>
        <v>16</v>
      </c>
    </row>
    <row r="122" spans="1:25">
      <c r="A122">
        <v>2015</v>
      </c>
      <c r="B122">
        <v>121</v>
      </c>
      <c r="C122" t="s">
        <v>139</v>
      </c>
      <c r="D122" t="s">
        <v>150</v>
      </c>
      <c r="E122">
        <v>6</v>
      </c>
      <c r="F122">
        <v>7</v>
      </c>
      <c r="G122">
        <v>0.46200000000000002</v>
      </c>
      <c r="H122">
        <v>5</v>
      </c>
      <c r="I122">
        <v>3</v>
      </c>
      <c r="J122">
        <v>0.625</v>
      </c>
      <c r="K122">
        <v>26.9</v>
      </c>
      <c r="L122">
        <v>28.3</v>
      </c>
      <c r="M122">
        <v>-7.61</v>
      </c>
      <c r="N122">
        <v>-7.15</v>
      </c>
      <c r="R122" s="19">
        <f>SUMIFS(Recruits!J:J,Recruits!D:D,'Wins by Year'!C122,Recruits!A:A,'Wins by Year'!A122)</f>
        <v>0</v>
      </c>
      <c r="S122" s="19">
        <f t="shared" si="2"/>
        <v>1</v>
      </c>
      <c r="T122" s="19">
        <f>(SUMIFS(S:S,C:C,C122,A:A,A122)+SUMIFS(S:S,C:C,C122,A:A,A122-1)+SUMIFS(S:S,C:C,C122,A:A,A122-2))/3</f>
        <v>1</v>
      </c>
      <c r="U122" s="19">
        <f>(SUMIFS($S:$S,$C:$C,$C122,$A:$A,$A122)+SUMIFS($S:$S,$C:$C,$C122,$A:$A,$A122-1)+SUMIFS($S:$S,$C:$C,$C122,$A:$A,$A122-2))/3</f>
        <v>1</v>
      </c>
      <c r="W122" t="str">
        <f>VLOOKUP(D122,Conferences!$A$9:$B$57,2,FALSE)</f>
        <v>Sun Belt</v>
      </c>
      <c r="X122">
        <f>COUNTIF(C:C,C122)</f>
        <v>6</v>
      </c>
    </row>
    <row r="123" spans="1:25">
      <c r="A123">
        <v>2015</v>
      </c>
      <c r="B123">
        <v>122</v>
      </c>
      <c r="C123" t="s">
        <v>93</v>
      </c>
      <c r="D123" t="s">
        <v>150</v>
      </c>
      <c r="E123">
        <v>5</v>
      </c>
      <c r="F123">
        <v>7</v>
      </c>
      <c r="G123">
        <v>0.41699999999999998</v>
      </c>
      <c r="H123">
        <v>3</v>
      </c>
      <c r="I123">
        <v>5</v>
      </c>
      <c r="J123">
        <v>0.375</v>
      </c>
      <c r="K123">
        <v>25</v>
      </c>
      <c r="L123">
        <v>37.299999999999997</v>
      </c>
      <c r="M123">
        <v>-11.31</v>
      </c>
      <c r="N123">
        <v>-3.72</v>
      </c>
      <c r="R123" s="19">
        <f>SUMIFS(Recruits!J:J,Recruits!D:D,'Wins by Year'!C123,Recruits!A:A,'Wins by Year'!A123)</f>
        <v>0</v>
      </c>
      <c r="S123" s="19">
        <f t="shared" si="2"/>
        <v>1</v>
      </c>
      <c r="T123" s="19">
        <f>(SUMIFS(S:S,C:C,C123,A:A,A123)+SUMIFS(S:S,C:C,C123,A:A,A123-1)+SUMIFS(S:S,C:C,C123,A:A,A123-2))/3</f>
        <v>1</v>
      </c>
      <c r="U123" s="19">
        <f>(SUMIFS($S:$S,$C:$C,$C123,$A:$A,$A123)+SUMIFS($S:$S,$C:$C,$C123,$A:$A,$A123-1)+SUMIFS($S:$S,$C:$C,$C123,$A:$A,$A123-2)+SUMIFS($S:$S,$C:$C,$C123,$A:$A,$A123-3))/4</f>
        <v>1</v>
      </c>
      <c r="W123" t="str">
        <f>VLOOKUP(D123,Conferences!$A$9:$B$57,2,FALSE)</f>
        <v>Sun Belt</v>
      </c>
      <c r="X123">
        <f>COUNTIF(C:C,C123)</f>
        <v>7</v>
      </c>
    </row>
    <row r="124" spans="1:25">
      <c r="A124">
        <v>2015</v>
      </c>
      <c r="B124">
        <v>123</v>
      </c>
      <c r="C124" t="s">
        <v>126</v>
      </c>
      <c r="D124" t="s">
        <v>150</v>
      </c>
      <c r="E124">
        <v>4</v>
      </c>
      <c r="F124">
        <v>8</v>
      </c>
      <c r="G124">
        <v>0.33300000000000002</v>
      </c>
      <c r="H124">
        <v>3</v>
      </c>
      <c r="I124">
        <v>5</v>
      </c>
      <c r="J124">
        <v>0.375</v>
      </c>
      <c r="K124">
        <v>30.3</v>
      </c>
      <c r="L124">
        <v>42.1</v>
      </c>
      <c r="M124">
        <v>-13.24</v>
      </c>
      <c r="N124">
        <v>-4.57</v>
      </c>
      <c r="R124" s="19">
        <f>SUMIFS(Recruits!J:J,Recruits!D:D,'Wins by Year'!C124,Recruits!A:A,'Wins by Year'!A124)</f>
        <v>0</v>
      </c>
      <c r="S124" s="19">
        <f t="shared" si="2"/>
        <v>1</v>
      </c>
      <c r="T124" s="19">
        <f>(SUMIFS(S:S,C:C,C124,A:A,A124)+SUMIFS(S:S,C:C,C124,A:A,A124-1)+SUMIFS(S:S,C:C,C124,A:A,A124-2))/3</f>
        <v>1.3633333333333333</v>
      </c>
      <c r="U124" s="19">
        <f>(SUMIFS($S:$S,$C:$C,$C124,$A:$A,$A124)+SUMIFS($S:$S,$C:$C,$C124,$A:$A,$A124-1)+SUMIFS($S:$S,$C:$C,$C124,$A:$A,$A124-2)+SUMIFS($S:$S,$C:$C,$C124,$A:$A,$A124-3))/4</f>
        <v>1.2725</v>
      </c>
      <c r="W124" t="str">
        <f>VLOOKUP(D124,Conferences!$A$9:$B$57,2,FALSE)</f>
        <v>Sun Belt</v>
      </c>
      <c r="X124">
        <f>COUNTIF(C:C,C124)</f>
        <v>15</v>
      </c>
    </row>
    <row r="125" spans="1:25">
      <c r="A125">
        <v>2015</v>
      </c>
      <c r="B125">
        <v>124</v>
      </c>
      <c r="C125" t="s">
        <v>114</v>
      </c>
      <c r="D125" t="s">
        <v>150</v>
      </c>
      <c r="E125">
        <v>4</v>
      </c>
      <c r="F125">
        <v>8</v>
      </c>
      <c r="G125">
        <v>0.33300000000000002</v>
      </c>
      <c r="H125">
        <v>3</v>
      </c>
      <c r="I125">
        <v>5</v>
      </c>
      <c r="J125">
        <v>0.375</v>
      </c>
      <c r="K125">
        <v>26.4</v>
      </c>
      <c r="L125">
        <v>31.8</v>
      </c>
      <c r="M125">
        <v>-12.46</v>
      </c>
      <c r="N125">
        <v>-7.38</v>
      </c>
      <c r="R125" s="19">
        <f>SUMIFS(Recruits!J:J,Recruits!D:D,'Wins by Year'!C125,Recruits!A:A,'Wins by Year'!A125)</f>
        <v>2.15</v>
      </c>
      <c r="S125" s="19">
        <f t="shared" si="2"/>
        <v>2.15</v>
      </c>
      <c r="T125" s="19">
        <f>(SUMIFS(S:S,C:C,C125,A:A,A125)+SUMIFS(S:S,C:C,C125,A:A,A125-1)+SUMIFS(S:S,C:C,C125,A:A,A125-2))/3</f>
        <v>1.7599999999999998</v>
      </c>
      <c r="U125" s="19">
        <f>(SUMIFS($S:$S,$C:$C,$C125,$A:$A,$A125)+SUMIFS($S:$S,$C:$C,$C125,$A:$A,$A125-1)+SUMIFS($S:$S,$C:$C,$C125,$A:$A,$A125-2)+SUMIFS($S:$S,$C:$C,$C125,$A:$A,$A125-3))/4</f>
        <v>1.5699999999999998</v>
      </c>
      <c r="W125" t="str">
        <f>VLOOKUP(D125,Conferences!$A$9:$B$57,2,FALSE)</f>
        <v>Sun Belt</v>
      </c>
      <c r="X125">
        <f>COUNTIF(C:C,C125)</f>
        <v>16</v>
      </c>
    </row>
    <row r="126" spans="1:25">
      <c r="A126">
        <v>2015</v>
      </c>
      <c r="B126">
        <v>125</v>
      </c>
      <c r="C126" t="s">
        <v>99</v>
      </c>
      <c r="D126" t="s">
        <v>150</v>
      </c>
      <c r="E126">
        <v>4</v>
      </c>
      <c r="F126">
        <v>8</v>
      </c>
      <c r="G126">
        <v>0.33300000000000002</v>
      </c>
      <c r="H126">
        <v>3</v>
      </c>
      <c r="I126">
        <v>5</v>
      </c>
      <c r="J126">
        <v>0.375</v>
      </c>
      <c r="K126">
        <v>27.9</v>
      </c>
      <c r="L126">
        <v>28.3</v>
      </c>
      <c r="M126">
        <v>-7.26</v>
      </c>
      <c r="N126">
        <v>-4.68</v>
      </c>
      <c r="R126" s="19">
        <f>SUMIFS(Recruits!J:J,Recruits!D:D,'Wins by Year'!C126,Recruits!A:A,'Wins by Year'!A126)</f>
        <v>0</v>
      </c>
      <c r="S126" s="19">
        <f t="shared" si="2"/>
        <v>1</v>
      </c>
      <c r="T126" s="19">
        <f>(SUMIFS(S:S,C:C,C126,A:A,A126)+SUMIFS(S:S,C:C,C126,A:A,A126-1)+SUMIFS(S:S,C:C,C126,A:A,A126-2))/3</f>
        <v>1.3466666666666667</v>
      </c>
      <c r="U126" s="19">
        <f>(SUMIFS($S:$S,$C:$C,$C126,$A:$A,$A126)+SUMIFS($S:$S,$C:$C,$C126,$A:$A,$A126-1)+SUMIFS($S:$S,$C:$C,$C126,$A:$A,$A126-2)+SUMIFS($S:$S,$C:$C,$C126,$A:$A,$A126-3))/4</f>
        <v>1.26</v>
      </c>
      <c r="W126" t="str">
        <f>VLOOKUP(D126,Conferences!$A$9:$B$57,2,FALSE)</f>
        <v>Sun Belt</v>
      </c>
      <c r="X126">
        <f>COUNTIF(C:C,C126)</f>
        <v>16</v>
      </c>
    </row>
    <row r="127" spans="1:25">
      <c r="A127">
        <v>2015</v>
      </c>
      <c r="B127">
        <v>126</v>
      </c>
      <c r="C127" t="s">
        <v>133</v>
      </c>
      <c r="D127" t="s">
        <v>150</v>
      </c>
      <c r="E127">
        <v>3</v>
      </c>
      <c r="F127">
        <v>9</v>
      </c>
      <c r="G127">
        <v>0.25</v>
      </c>
      <c r="H127">
        <v>3</v>
      </c>
      <c r="I127">
        <v>5</v>
      </c>
      <c r="J127">
        <v>0.375</v>
      </c>
      <c r="K127">
        <v>28.6</v>
      </c>
      <c r="L127">
        <v>45</v>
      </c>
      <c r="M127">
        <v>-15.79</v>
      </c>
      <c r="N127">
        <v>-5.29</v>
      </c>
      <c r="R127" s="19">
        <f>SUMIFS(Recruits!J:J,Recruits!D:D,'Wins by Year'!C127,Recruits!A:A,'Wins by Year'!A127)</f>
        <v>0</v>
      </c>
      <c r="S127" s="19">
        <f t="shared" si="2"/>
        <v>1</v>
      </c>
      <c r="T127" s="19">
        <f>(SUMIFS(S:S,C:C,C127,A:A,A127)+SUMIFS(S:S,C:C,C127,A:A,A127-1)+SUMIFS(S:S,C:C,C127,A:A,A127-2))/3</f>
        <v>1</v>
      </c>
      <c r="U127" s="19">
        <f>(SUMIFS($S:$S,$C:$C,$C127,$A:$A,$A127)+SUMIFS($S:$S,$C:$C,$C127,$A:$A,$A127-1)+SUMIFS($S:$S,$C:$C,$C127,$A:$A,$A127-2)+SUMIFS($S:$S,$C:$C,$C127,$A:$A,$A127-3))/4</f>
        <v>1</v>
      </c>
      <c r="W127" t="str">
        <f>VLOOKUP(D127,Conferences!$A$9:$B$57,2,FALSE)</f>
        <v>Sun Belt</v>
      </c>
      <c r="X127">
        <f>COUNTIF(C:C,C127)</f>
        <v>16</v>
      </c>
    </row>
    <row r="128" spans="1:25">
      <c r="A128">
        <v>2015</v>
      </c>
      <c r="B128">
        <v>127</v>
      </c>
      <c r="C128" t="s">
        <v>94</v>
      </c>
      <c r="D128" t="s">
        <v>150</v>
      </c>
      <c r="E128">
        <v>3</v>
      </c>
      <c r="F128">
        <v>9</v>
      </c>
      <c r="G128">
        <v>0.25</v>
      </c>
      <c r="H128">
        <v>2</v>
      </c>
      <c r="I128">
        <v>6</v>
      </c>
      <c r="J128">
        <v>0.25</v>
      </c>
      <c r="K128">
        <v>26.9</v>
      </c>
      <c r="L128">
        <v>39.200000000000003</v>
      </c>
      <c r="M128">
        <v>-14.24</v>
      </c>
      <c r="N128">
        <v>-5.16</v>
      </c>
      <c r="R128" s="19">
        <f>SUMIFS(Recruits!J:J,Recruits!D:D,'Wins by Year'!C128,Recruits!A:A,'Wins by Year'!A128)</f>
        <v>1.88</v>
      </c>
      <c r="S128" s="19">
        <f t="shared" si="2"/>
        <v>1.88</v>
      </c>
      <c r="T128" s="19">
        <f>(SUMIFS(S:S,C:C,C128,A:A,A128)+SUMIFS(S:S,C:C,C128,A:A,A128-1)+SUMIFS(S:S,C:C,C128,A:A,A128-2))/3</f>
        <v>2.0566666666666666</v>
      </c>
      <c r="U128" s="19">
        <f>(SUMIFS($S:$S,$C:$C,$C128,$A:$A,$A128)+SUMIFS($S:$S,$C:$C,$C128,$A:$A,$A128-1)+SUMIFS($S:$S,$C:$C,$C128,$A:$A,$A128-2)+SUMIFS($S:$S,$C:$C,$C128,$A:$A,$A128-3))/4</f>
        <v>2.1375000000000002</v>
      </c>
      <c r="W128" t="str">
        <f>VLOOKUP(D128,Conferences!$A$9:$B$57,2,FALSE)</f>
        <v>Sun Belt</v>
      </c>
      <c r="X128">
        <f>COUNTIF(C:C,C128)</f>
        <v>7</v>
      </c>
    </row>
    <row r="129" spans="1:25">
      <c r="A129">
        <v>2015</v>
      </c>
      <c r="B129">
        <v>128</v>
      </c>
      <c r="C129" t="s">
        <v>120</v>
      </c>
      <c r="D129" t="s">
        <v>150</v>
      </c>
      <c r="E129">
        <v>2</v>
      </c>
      <c r="F129">
        <v>11</v>
      </c>
      <c r="G129">
        <v>0.154</v>
      </c>
      <c r="H129">
        <v>1</v>
      </c>
      <c r="I129">
        <v>7</v>
      </c>
      <c r="J129">
        <v>0.125</v>
      </c>
      <c r="K129">
        <v>21</v>
      </c>
      <c r="L129">
        <v>36.5</v>
      </c>
      <c r="M129">
        <v>-16.72</v>
      </c>
      <c r="N129">
        <v>-4.42</v>
      </c>
      <c r="R129" s="19">
        <f>SUMIFS(Recruits!J:J,Recruits!D:D,'Wins by Year'!C129,Recruits!A:A,'Wins by Year'!A129)</f>
        <v>2.0699999999999998</v>
      </c>
      <c r="S129" s="19">
        <f t="shared" si="2"/>
        <v>2.0699999999999998</v>
      </c>
      <c r="T129" s="19">
        <f>(SUMIFS(S:S,C:C,C129,A:A,A129)+SUMIFS(S:S,C:C,C129,A:A,A129-1)+SUMIFS(S:S,C:C,C129,A:A,A129-2))/3</f>
        <v>1.3566666666666667</v>
      </c>
      <c r="U129" s="19">
        <f>(SUMIFS($S:$S,$C:$C,$C129,$A:$A,$A129)+SUMIFS($S:$S,$C:$C,$C129,$A:$A,$A129-1)+SUMIFS($S:$S,$C:$C,$C129,$A:$A,$A129-2)+SUMIFS($S:$S,$C:$C,$C129,$A:$A,$A129-3))/4</f>
        <v>1.5275000000000001</v>
      </c>
      <c r="W129" t="str">
        <f>VLOOKUP(D129,Conferences!$A$9:$B$57,2,FALSE)</f>
        <v>Sun Belt</v>
      </c>
      <c r="X129">
        <f>COUNTIF(C:C,C129)</f>
        <v>16</v>
      </c>
    </row>
    <row r="130" spans="1:25">
      <c r="A130">
        <v>2014</v>
      </c>
      <c r="B130">
        <v>1</v>
      </c>
      <c r="C130" t="s">
        <v>2</v>
      </c>
      <c r="D130" t="s">
        <v>165</v>
      </c>
      <c r="E130">
        <v>13</v>
      </c>
      <c r="F130">
        <v>1</v>
      </c>
      <c r="G130">
        <v>0.92900000000000005</v>
      </c>
      <c r="H130">
        <v>9</v>
      </c>
      <c r="I130">
        <v>0</v>
      </c>
      <c r="J130">
        <v>1</v>
      </c>
      <c r="K130">
        <v>33.700000000000003</v>
      </c>
      <c r="L130">
        <v>25.6</v>
      </c>
      <c r="M130">
        <v>14.48</v>
      </c>
      <c r="N130">
        <v>5.13</v>
      </c>
      <c r="O130">
        <v>1</v>
      </c>
      <c r="P130">
        <v>1</v>
      </c>
      <c r="Q130">
        <v>5</v>
      </c>
      <c r="R130" s="19">
        <f>SUMIFS(Recruits!J:J,Recruits!D:D,'Wins by Year'!C130,Recruits!A:A,'Wins by Year'!A130)</f>
        <v>3.59</v>
      </c>
      <c r="S130" s="19">
        <f t="shared" si="2"/>
        <v>3.59</v>
      </c>
      <c r="T130" s="19">
        <f>(SUMIFS(S:S,C:C,C130,A:A,A130)+SUMIFS(S:S,C:C,C130,A:A,A130-1)+SUMIFS(S:S,C:C,C130,A:A,A130-2))/3</f>
        <v>3.65</v>
      </c>
      <c r="U130" s="19">
        <f>(SUMIFS($S:$S,$C:$C,$C130,$A:$A,$A130)+SUMIFS($S:$S,$C:$C,$C130,$A:$A,$A130-1)+SUMIFS($S:$S,$C:$C,$C130,$A:$A,$A130-2)+SUMIFS($S:$S,$C:$C,$C130,$A:$A,$A130-3))/4</f>
        <v>3.625</v>
      </c>
      <c r="W130" t="str">
        <f>VLOOKUP(D130,Conferences!$A$9:$B$57,2,FALSE)</f>
        <v>ACC</v>
      </c>
      <c r="X130">
        <f>COUNTIF(C:C,C130)</f>
        <v>16</v>
      </c>
      <c r="Y130">
        <f t="shared" si="3"/>
        <v>5</v>
      </c>
    </row>
    <row r="131" spans="1:25">
      <c r="A131">
        <v>2014</v>
      </c>
      <c r="B131">
        <v>2</v>
      </c>
      <c r="C131" t="s">
        <v>6</v>
      </c>
      <c r="D131" t="s">
        <v>165</v>
      </c>
      <c r="E131">
        <v>10</v>
      </c>
      <c r="F131">
        <v>3</v>
      </c>
      <c r="G131">
        <v>0.76900000000000002</v>
      </c>
      <c r="H131">
        <v>6</v>
      </c>
      <c r="I131">
        <v>2</v>
      </c>
      <c r="J131">
        <v>0.75</v>
      </c>
      <c r="K131">
        <v>30.8</v>
      </c>
      <c r="L131">
        <v>16.7</v>
      </c>
      <c r="M131">
        <v>11.63</v>
      </c>
      <c r="N131">
        <v>2.86</v>
      </c>
      <c r="O131">
        <v>16</v>
      </c>
      <c r="P131">
        <v>15</v>
      </c>
      <c r="Q131">
        <v>15</v>
      </c>
      <c r="R131" s="19">
        <f>SUMIFS(Recruits!J:J,Recruits!D:D,'Wins by Year'!C131,Recruits!A:A,'Wins by Year'!A131)</f>
        <v>3.32</v>
      </c>
      <c r="S131" s="19">
        <f t="shared" ref="S131:S194" si="4">IF(R131&gt;1,R131,1)</f>
        <v>3.32</v>
      </c>
      <c r="T131" s="19">
        <f>(SUMIFS(S:S,C:C,C131,A:A,A131)+SUMIFS(S:S,C:C,C131,A:A,A131-1)+SUMIFS(S:S,C:C,C131,A:A,A131-2))/3</f>
        <v>3.3566666666666669</v>
      </c>
      <c r="U131" s="19">
        <f>(SUMIFS($S:$S,$C:$C,$C131,$A:$A,$A131)+SUMIFS($S:$S,$C:$C,$C131,$A:$A,$A131-1)+SUMIFS($S:$S,$C:$C,$C131,$A:$A,$A131-2)+SUMIFS($S:$S,$C:$C,$C131,$A:$A,$A131-3))/4</f>
        <v>3.3525</v>
      </c>
      <c r="W131" t="str">
        <f>VLOOKUP(D131,Conferences!$A$9:$B$57,2,FALSE)</f>
        <v>ACC</v>
      </c>
      <c r="X131">
        <f>COUNTIF(C:C,C131)</f>
        <v>16</v>
      </c>
      <c r="Y131">
        <f t="shared" ref="Y131:Y179" si="5">Q131</f>
        <v>15</v>
      </c>
    </row>
    <row r="132" spans="1:25">
      <c r="A132">
        <v>2014</v>
      </c>
      <c r="B132">
        <v>3</v>
      </c>
      <c r="C132" t="s">
        <v>36</v>
      </c>
      <c r="D132" t="s">
        <v>165</v>
      </c>
      <c r="E132">
        <v>9</v>
      </c>
      <c r="F132">
        <v>4</v>
      </c>
      <c r="G132">
        <v>0.69199999999999995</v>
      </c>
      <c r="H132">
        <v>5</v>
      </c>
      <c r="I132">
        <v>3</v>
      </c>
      <c r="J132">
        <v>0.625</v>
      </c>
      <c r="K132">
        <v>31.2</v>
      </c>
      <c r="L132">
        <v>21.8</v>
      </c>
      <c r="M132">
        <v>10.52</v>
      </c>
      <c r="N132">
        <v>3.22</v>
      </c>
      <c r="P132">
        <v>20</v>
      </c>
      <c r="Q132">
        <v>24</v>
      </c>
      <c r="R132" s="19">
        <f>SUMIFS(Recruits!J:J,Recruits!D:D,'Wins by Year'!C132,Recruits!A:A,'Wins by Year'!A132)</f>
        <v>2.84</v>
      </c>
      <c r="S132" s="19">
        <f t="shared" si="4"/>
        <v>2.84</v>
      </c>
      <c r="T132" s="19">
        <f>(SUMIFS(S:S,C:C,C132,A:A,A132)+SUMIFS(S:S,C:C,C132,A:A,A132-1)+SUMIFS(S:S,C:C,C132,A:A,A132-2))/3</f>
        <v>2.9466666666666668</v>
      </c>
      <c r="U132" s="19">
        <f>(SUMIFS($S:$S,$C:$C,$C132,$A:$A,$A132)+SUMIFS($S:$S,$C:$C,$C132,$A:$A,$A132-1)+SUMIFS($S:$S,$C:$C,$C132,$A:$A,$A132-2)+SUMIFS($S:$S,$C:$C,$C132,$A:$A,$A132-3))/4</f>
        <v>2.9950000000000001</v>
      </c>
      <c r="W132" t="str">
        <f>VLOOKUP(D132,Conferences!$A$9:$B$57,2,FALSE)</f>
        <v>ACC</v>
      </c>
      <c r="X132">
        <f>COUNTIF(C:C,C132)</f>
        <v>16</v>
      </c>
      <c r="Y132">
        <f t="shared" si="5"/>
        <v>24</v>
      </c>
    </row>
    <row r="133" spans="1:25">
      <c r="A133">
        <v>2014</v>
      </c>
      <c r="B133">
        <v>4</v>
      </c>
      <c r="C133" t="s">
        <v>82</v>
      </c>
      <c r="D133" t="s">
        <v>165</v>
      </c>
      <c r="E133">
        <v>7</v>
      </c>
      <c r="F133">
        <v>6</v>
      </c>
      <c r="G133">
        <v>0.53800000000000003</v>
      </c>
      <c r="H133">
        <v>4</v>
      </c>
      <c r="I133">
        <v>4</v>
      </c>
      <c r="J133">
        <v>0.5</v>
      </c>
      <c r="K133">
        <v>26.2</v>
      </c>
      <c r="L133">
        <v>21.3</v>
      </c>
      <c r="M133">
        <v>6.04</v>
      </c>
      <c r="N133">
        <v>2.35</v>
      </c>
      <c r="R133" s="19">
        <f>SUMIFS(Recruits!J:J,Recruits!D:D,'Wins by Year'!C133,Recruits!A:A,'Wins by Year'!A133)</f>
        <v>2.68</v>
      </c>
      <c r="S133" s="19">
        <f t="shared" si="4"/>
        <v>2.68</v>
      </c>
      <c r="T133" s="19">
        <f>(SUMIFS(S:S,C:C,C133,A:A,A133)+SUMIFS(S:S,C:C,C133,A:A,A133-1)+SUMIFS(S:S,C:C,C133,A:A,A133-2))/3</f>
        <v>2.64</v>
      </c>
      <c r="U133" s="19">
        <f>(SUMIFS($S:$S,$C:$C,$C133,$A:$A,$A133)+SUMIFS($S:$S,$C:$C,$C133,$A:$A,$A133-1)+SUMIFS($S:$S,$C:$C,$C133,$A:$A,$A133-2)+SUMIFS($S:$S,$C:$C,$C133,$A:$A,$A133-3))/4</f>
        <v>2.665</v>
      </c>
      <c r="W133" t="str">
        <f>VLOOKUP(D133,Conferences!$A$9:$B$57,2,FALSE)</f>
        <v>ACC</v>
      </c>
      <c r="X133">
        <f>COUNTIF(C:C,C133)</f>
        <v>16</v>
      </c>
    </row>
    <row r="134" spans="1:25">
      <c r="A134">
        <v>2014</v>
      </c>
      <c r="B134">
        <v>5</v>
      </c>
      <c r="C134" t="s">
        <v>44</v>
      </c>
      <c r="D134" t="s">
        <v>165</v>
      </c>
      <c r="E134">
        <v>8</v>
      </c>
      <c r="F134">
        <v>5</v>
      </c>
      <c r="G134">
        <v>0.61499999999999999</v>
      </c>
      <c r="H134">
        <v>3</v>
      </c>
      <c r="I134">
        <v>5</v>
      </c>
      <c r="J134">
        <v>0.375</v>
      </c>
      <c r="K134">
        <v>30.2</v>
      </c>
      <c r="L134">
        <v>27</v>
      </c>
      <c r="M134">
        <v>4.17</v>
      </c>
      <c r="N134">
        <v>1.25</v>
      </c>
      <c r="R134" s="19">
        <f>SUMIFS(Recruits!J:J,Recruits!D:D,'Wins by Year'!C134,Recruits!A:A,'Wins by Year'!A134)</f>
        <v>2.94</v>
      </c>
      <c r="S134" s="19">
        <f t="shared" si="4"/>
        <v>2.94</v>
      </c>
      <c r="T134" s="19">
        <f>(SUMIFS(S:S,C:C,C134,A:A,A134)+SUMIFS(S:S,C:C,C134,A:A,A134-1)+SUMIFS(S:S,C:C,C134,A:A,A134-2))/3</f>
        <v>2.8466666666666662</v>
      </c>
      <c r="U134" s="19">
        <f>(SUMIFS($S:$S,$C:$C,$C134,$A:$A,$A134)+SUMIFS($S:$S,$C:$C,$C134,$A:$A,$A134-1)+SUMIFS($S:$S,$C:$C,$C134,$A:$A,$A134-2)+SUMIFS($S:$S,$C:$C,$C134,$A:$A,$A134-3))/4</f>
        <v>2.8224999999999998</v>
      </c>
      <c r="W134" t="str">
        <f>VLOOKUP(D134,Conferences!$A$9:$B$57,2,FALSE)</f>
        <v>ACC</v>
      </c>
      <c r="X134">
        <f>COUNTIF(C:C,C134)</f>
        <v>16</v>
      </c>
    </row>
    <row r="135" spans="1:25">
      <c r="A135">
        <v>2014</v>
      </c>
      <c r="B135">
        <v>6</v>
      </c>
      <c r="C135" t="s">
        <v>59</v>
      </c>
      <c r="D135" t="s">
        <v>165</v>
      </c>
      <c r="E135">
        <v>3</v>
      </c>
      <c r="F135">
        <v>9</v>
      </c>
      <c r="G135">
        <v>0.25</v>
      </c>
      <c r="H135">
        <v>1</v>
      </c>
      <c r="I135">
        <v>7</v>
      </c>
      <c r="J135">
        <v>0.125</v>
      </c>
      <c r="K135">
        <v>17.100000000000001</v>
      </c>
      <c r="L135">
        <v>24.3</v>
      </c>
      <c r="M135">
        <v>-4.84</v>
      </c>
      <c r="N135">
        <v>3</v>
      </c>
      <c r="R135" s="19">
        <f>SUMIFS(Recruits!J:J,Recruits!D:D,'Wins by Year'!C135,Recruits!A:A,'Wins by Year'!A135)</f>
        <v>2.71</v>
      </c>
      <c r="S135" s="19">
        <f t="shared" si="4"/>
        <v>2.71</v>
      </c>
      <c r="T135" s="19">
        <f>(SUMIFS(S:S,C:C,C135,A:A,A135)+SUMIFS(S:S,C:C,C135,A:A,A135-1)+SUMIFS(S:S,C:C,C135,A:A,A135-2))/3</f>
        <v>2.5633333333333335</v>
      </c>
      <c r="U135" s="19">
        <f>(SUMIFS($S:$S,$C:$C,$C135,$A:$A,$A135)+SUMIFS($S:$S,$C:$C,$C135,$A:$A,$A135-1)+SUMIFS($S:$S,$C:$C,$C135,$A:$A,$A135-2)+SUMIFS($S:$S,$C:$C,$C135,$A:$A,$A135-3))/4</f>
        <v>2.5375000000000001</v>
      </c>
      <c r="W135" t="str">
        <f>VLOOKUP(D135,Conferences!$A$9:$B$57,2,FALSE)</f>
        <v>ACC</v>
      </c>
      <c r="X135">
        <f>COUNTIF(C:C,C135)</f>
        <v>16</v>
      </c>
    </row>
    <row r="136" spans="1:25">
      <c r="A136">
        <v>2014</v>
      </c>
      <c r="B136">
        <v>7</v>
      </c>
      <c r="C136" t="s">
        <v>62</v>
      </c>
      <c r="D136" t="s">
        <v>165</v>
      </c>
      <c r="E136">
        <v>3</v>
      </c>
      <c r="F136">
        <v>9</v>
      </c>
      <c r="G136">
        <v>0.25</v>
      </c>
      <c r="H136">
        <v>1</v>
      </c>
      <c r="I136">
        <v>7</v>
      </c>
      <c r="J136">
        <v>0.125</v>
      </c>
      <c r="K136">
        <v>14.8</v>
      </c>
      <c r="L136">
        <v>26.4</v>
      </c>
      <c r="M136">
        <v>-7.64</v>
      </c>
      <c r="N136">
        <v>1.61</v>
      </c>
      <c r="R136" s="19">
        <f>SUMIFS(Recruits!J:J,Recruits!D:D,'Wins by Year'!C136,Recruits!A:A,'Wins by Year'!A136)</f>
        <v>2.44</v>
      </c>
      <c r="S136" s="19">
        <f t="shared" si="4"/>
        <v>2.44</v>
      </c>
      <c r="T136" s="19">
        <f>(SUMIFS(S:S,C:C,C136,A:A,A136)+SUMIFS(S:S,C:C,C136,A:A,A136-1)+SUMIFS(S:S,C:C,C136,A:A,A136-2))/3</f>
        <v>2.66</v>
      </c>
      <c r="U136" s="19">
        <f>(SUMIFS($S:$S,$C:$C,$C136,$A:$A,$A136)+SUMIFS($S:$S,$C:$C,$C136,$A:$A,$A136-1)+SUMIFS($S:$S,$C:$C,$C136,$A:$A,$A136-2)+SUMIFS($S:$S,$C:$C,$C136,$A:$A,$A136-3))/4</f>
        <v>2.6675</v>
      </c>
      <c r="W136" t="str">
        <f>VLOOKUP(D136,Conferences!$A$9:$B$57,2,FALSE)</f>
        <v>ACC</v>
      </c>
      <c r="X136">
        <f>COUNTIF(C:C,C136)</f>
        <v>16</v>
      </c>
    </row>
    <row r="137" spans="1:25">
      <c r="A137">
        <v>2014</v>
      </c>
      <c r="B137">
        <v>8</v>
      </c>
      <c r="C137" t="s">
        <v>69</v>
      </c>
      <c r="D137" t="s">
        <v>166</v>
      </c>
      <c r="E137">
        <v>11</v>
      </c>
      <c r="F137">
        <v>3</v>
      </c>
      <c r="G137">
        <v>0.78600000000000003</v>
      </c>
      <c r="H137">
        <v>6</v>
      </c>
      <c r="I137">
        <v>3</v>
      </c>
      <c r="J137">
        <v>0.66700000000000004</v>
      </c>
      <c r="K137">
        <v>37.9</v>
      </c>
      <c r="L137">
        <v>25.7</v>
      </c>
      <c r="M137">
        <v>15.92</v>
      </c>
      <c r="N137">
        <v>4.78</v>
      </c>
      <c r="P137">
        <v>8</v>
      </c>
      <c r="Q137">
        <v>8</v>
      </c>
      <c r="R137" s="19">
        <f>SUMIFS(Recruits!J:J,Recruits!D:D,'Wins by Year'!C137,Recruits!A:A,'Wins by Year'!A137)</f>
        <v>2.91</v>
      </c>
      <c r="S137" s="19">
        <f t="shared" si="4"/>
        <v>2.91</v>
      </c>
      <c r="T137" s="19">
        <f>(SUMIFS(S:S,C:C,C137,A:A,A137)+SUMIFS(S:S,C:C,C137,A:A,A137-1)+SUMIFS(S:S,C:C,C137,A:A,A137-2))/3</f>
        <v>2.8733333333333335</v>
      </c>
      <c r="U137" s="19">
        <f>(SUMIFS($S:$S,$C:$C,$C137,$A:$A,$A137)+SUMIFS($S:$S,$C:$C,$C137,$A:$A,$A137-1)+SUMIFS($S:$S,$C:$C,$C137,$A:$A,$A137-2)+SUMIFS($S:$S,$C:$C,$C137,$A:$A,$A137-3))/4</f>
        <v>2.8725000000000005</v>
      </c>
      <c r="W137" t="str">
        <f>VLOOKUP(D137,Conferences!$A$9:$B$57,2,FALSE)</f>
        <v>ACC</v>
      </c>
      <c r="X137">
        <f>COUNTIF(C:C,C137)</f>
        <v>16</v>
      </c>
      <c r="Y137">
        <f t="shared" si="5"/>
        <v>8</v>
      </c>
    </row>
    <row r="138" spans="1:25">
      <c r="A138">
        <v>2014</v>
      </c>
      <c r="B138">
        <v>9</v>
      </c>
      <c r="C138" t="s">
        <v>33</v>
      </c>
      <c r="D138" t="s">
        <v>166</v>
      </c>
      <c r="E138">
        <v>9</v>
      </c>
      <c r="F138">
        <v>4</v>
      </c>
      <c r="G138">
        <v>0.69199999999999995</v>
      </c>
      <c r="H138">
        <v>5</v>
      </c>
      <c r="I138">
        <v>3</v>
      </c>
      <c r="J138">
        <v>0.625</v>
      </c>
      <c r="K138">
        <v>32.4</v>
      </c>
      <c r="L138">
        <v>21.8</v>
      </c>
      <c r="M138">
        <v>6.64</v>
      </c>
      <c r="N138">
        <v>-0.82</v>
      </c>
      <c r="P138">
        <v>19</v>
      </c>
      <c r="R138" s="19">
        <f>SUMIFS(Recruits!J:J,Recruits!D:D,'Wins by Year'!C138,Recruits!A:A,'Wins by Year'!A138)</f>
        <v>2.89</v>
      </c>
      <c r="S138" s="19">
        <f t="shared" si="4"/>
        <v>2.89</v>
      </c>
      <c r="T138" s="19">
        <f>(SUMIFS(S:S,C:C,C138,A:A,A138)+SUMIFS(S:S,C:C,C138,A:A,A138-1)+SUMIFS(S:S,C:C,C138,A:A,A138-2))/3</f>
        <v>2.6799999999999997</v>
      </c>
      <c r="U138" s="19">
        <f>(SUMIFS($S:$S,$C:$C,$C138,$A:$A,$A138)+SUMIFS($S:$S,$C:$C,$C138,$A:$A,$A138-1)+SUMIFS($S:$S,$C:$C,$C138,$A:$A,$A138-2)+SUMIFS($S:$S,$C:$C,$C138,$A:$A,$A138-3))/4</f>
        <v>2.6475</v>
      </c>
      <c r="W138" t="str">
        <f>VLOOKUP(D138,Conferences!$A$9:$B$57,2,FALSE)</f>
        <v>ACC</v>
      </c>
      <c r="X138">
        <f>COUNTIF(C:C,C138)</f>
        <v>16</v>
      </c>
    </row>
    <row r="139" spans="1:25">
      <c r="A139">
        <v>2014</v>
      </c>
      <c r="B139">
        <v>10</v>
      </c>
      <c r="C139" t="s">
        <v>24</v>
      </c>
      <c r="D139" t="s">
        <v>166</v>
      </c>
      <c r="E139">
        <v>6</v>
      </c>
      <c r="F139">
        <v>7</v>
      </c>
      <c r="G139">
        <v>0.46200000000000002</v>
      </c>
      <c r="H139">
        <v>4</v>
      </c>
      <c r="I139">
        <v>4</v>
      </c>
      <c r="J139">
        <v>0.5</v>
      </c>
      <c r="K139">
        <v>33.200000000000003</v>
      </c>
      <c r="L139">
        <v>39</v>
      </c>
      <c r="M139">
        <v>0.14000000000000001</v>
      </c>
      <c r="N139">
        <v>4.29</v>
      </c>
      <c r="O139">
        <v>23</v>
      </c>
      <c r="P139">
        <v>21</v>
      </c>
      <c r="R139" s="19">
        <f>SUMIFS(Recruits!J:J,Recruits!D:D,'Wins by Year'!C139,Recruits!A:A,'Wins by Year'!A139)</f>
        <v>3.23</v>
      </c>
      <c r="S139" s="19">
        <f t="shared" si="4"/>
        <v>3.23</v>
      </c>
      <c r="T139" s="19">
        <f>(SUMIFS(S:S,C:C,C139,A:A,A139)+SUMIFS(S:S,C:C,C139,A:A,A139-1)+SUMIFS(S:S,C:C,C139,A:A,A139-2))/3</f>
        <v>3.11</v>
      </c>
      <c r="U139" s="19">
        <f>(SUMIFS($S:$S,$C:$C,$C139,$A:$A,$A139)+SUMIFS($S:$S,$C:$C,$C139,$A:$A,$A139-1)+SUMIFS($S:$S,$C:$C,$C139,$A:$A,$A139-2)+SUMIFS($S:$S,$C:$C,$C139,$A:$A,$A139-3))/4</f>
        <v>3.1349999999999998</v>
      </c>
      <c r="W139" t="str">
        <f>VLOOKUP(D139,Conferences!$A$9:$B$57,2,FALSE)</f>
        <v>ACC</v>
      </c>
      <c r="X139">
        <f>COUNTIF(C:C,C139)</f>
        <v>16</v>
      </c>
    </row>
    <row r="140" spans="1:25">
      <c r="A140">
        <v>2014</v>
      </c>
      <c r="B140">
        <v>11</v>
      </c>
      <c r="C140" t="s">
        <v>31</v>
      </c>
      <c r="D140" t="s">
        <v>166</v>
      </c>
      <c r="E140">
        <v>6</v>
      </c>
      <c r="F140">
        <v>7</v>
      </c>
      <c r="G140">
        <v>0.46200000000000002</v>
      </c>
      <c r="H140">
        <v>4</v>
      </c>
      <c r="I140">
        <v>4</v>
      </c>
      <c r="J140">
        <v>0.5</v>
      </c>
      <c r="K140">
        <v>31.8</v>
      </c>
      <c r="L140">
        <v>26.3</v>
      </c>
      <c r="M140">
        <v>2.74</v>
      </c>
      <c r="N140">
        <v>0.97</v>
      </c>
      <c r="R140" s="19">
        <f>SUMIFS(Recruits!J:J,Recruits!D:D,'Wins by Year'!C140,Recruits!A:A,'Wins by Year'!A140)</f>
        <v>3</v>
      </c>
      <c r="S140" s="19">
        <f t="shared" si="4"/>
        <v>3</v>
      </c>
      <c r="T140" s="19">
        <f>(SUMIFS(S:S,C:C,C140,A:A,A140)+SUMIFS(S:S,C:C,C140,A:A,A140-1)+SUMIFS(S:S,C:C,C140,A:A,A140-2))/3</f>
        <v>2.9800000000000004</v>
      </c>
      <c r="U140" s="19">
        <f>(SUMIFS($S:$S,$C:$C,$C140,$A:$A,$A140)+SUMIFS($S:$S,$C:$C,$C140,$A:$A,$A140-1)+SUMIFS($S:$S,$C:$C,$C140,$A:$A,$A140-2)+SUMIFS($S:$S,$C:$C,$C140,$A:$A,$A140-3))/4</f>
        <v>2.9025000000000003</v>
      </c>
      <c r="W140" t="str">
        <f>VLOOKUP(D140,Conferences!$A$9:$B$57,2,FALSE)</f>
        <v>ACC</v>
      </c>
      <c r="X140">
        <f>COUNTIF(C:C,C140)</f>
        <v>16</v>
      </c>
    </row>
    <row r="141" spans="1:25">
      <c r="A141">
        <v>2014</v>
      </c>
      <c r="B141">
        <v>12</v>
      </c>
      <c r="C141" t="s">
        <v>43</v>
      </c>
      <c r="D141" t="s">
        <v>166</v>
      </c>
      <c r="E141">
        <v>7</v>
      </c>
      <c r="F141">
        <v>6</v>
      </c>
      <c r="G141">
        <v>0.53800000000000003</v>
      </c>
      <c r="H141">
        <v>3</v>
      </c>
      <c r="I141">
        <v>5</v>
      </c>
      <c r="J141">
        <v>0.375</v>
      </c>
      <c r="K141">
        <v>24.1</v>
      </c>
      <c r="L141">
        <v>20.2</v>
      </c>
      <c r="M141">
        <v>6.71</v>
      </c>
      <c r="N141">
        <v>3.32</v>
      </c>
      <c r="P141">
        <v>17</v>
      </c>
      <c r="R141" s="19">
        <f>SUMIFS(Recruits!J:J,Recruits!D:D,'Wins by Year'!C141,Recruits!A:A,'Wins by Year'!A141)</f>
        <v>3</v>
      </c>
      <c r="S141" s="19">
        <f t="shared" si="4"/>
        <v>3</v>
      </c>
      <c r="T141" s="19">
        <f>(SUMIFS(S:S,C:C,C141,A:A,A141)+SUMIFS(S:S,C:C,C141,A:A,A141-1)+SUMIFS(S:S,C:C,C141,A:A,A141-2))/3</f>
        <v>3.1466666666666665</v>
      </c>
      <c r="U141" s="19">
        <f>(SUMIFS($S:$S,$C:$C,$C141,$A:$A,$A141)+SUMIFS($S:$S,$C:$C,$C141,$A:$A,$A141-1)+SUMIFS($S:$S,$C:$C,$C141,$A:$A,$A141-2)+SUMIFS($S:$S,$C:$C,$C141,$A:$A,$A141-3))/4</f>
        <v>3.1224999999999996</v>
      </c>
      <c r="W141" t="str">
        <f>VLOOKUP(D141,Conferences!$A$9:$B$57,2,FALSE)</f>
        <v>ACC</v>
      </c>
      <c r="X141">
        <f>COUNTIF(C:C,C141)</f>
        <v>16</v>
      </c>
    </row>
    <row r="142" spans="1:25">
      <c r="A142">
        <v>2014</v>
      </c>
      <c r="B142">
        <v>13</v>
      </c>
      <c r="C142" t="s">
        <v>21</v>
      </c>
      <c r="D142" t="s">
        <v>166</v>
      </c>
      <c r="E142">
        <v>6</v>
      </c>
      <c r="F142">
        <v>7</v>
      </c>
      <c r="G142">
        <v>0.46200000000000002</v>
      </c>
      <c r="H142">
        <v>3</v>
      </c>
      <c r="I142">
        <v>5</v>
      </c>
      <c r="J142">
        <v>0.375</v>
      </c>
      <c r="K142">
        <v>29.2</v>
      </c>
      <c r="L142">
        <v>24.3</v>
      </c>
      <c r="M142">
        <v>8.0399999999999991</v>
      </c>
      <c r="N142">
        <v>4.6500000000000004</v>
      </c>
      <c r="R142" s="19">
        <f>SUMIFS(Recruits!J:J,Recruits!D:D,'Wins by Year'!C142,Recruits!A:A,'Wins by Year'!A142)</f>
        <v>3.26</v>
      </c>
      <c r="S142" s="19">
        <f t="shared" si="4"/>
        <v>3.26</v>
      </c>
      <c r="T142" s="19">
        <f>(SUMIFS(S:S,C:C,C142,A:A,A142)+SUMIFS(S:S,C:C,C142,A:A,A142-1)+SUMIFS(S:S,C:C,C142,A:A,A142-2))/3</f>
        <v>3.33</v>
      </c>
      <c r="U142" s="19">
        <f>(SUMIFS($S:$S,$C:$C,$C142,$A:$A,$A142)+SUMIFS($S:$S,$C:$C,$C142,$A:$A,$A142-1)+SUMIFS($S:$S,$C:$C,$C142,$A:$A,$A142-2)+SUMIFS($S:$S,$C:$C,$C142,$A:$A,$A142-3))/4</f>
        <v>3.1675</v>
      </c>
      <c r="W142" t="str">
        <f>VLOOKUP(D142,Conferences!$A$9:$B$57,2,FALSE)</f>
        <v>ACC</v>
      </c>
      <c r="X142">
        <f>COUNTIF(C:C,C142)</f>
        <v>16</v>
      </c>
    </row>
    <row r="143" spans="1:25">
      <c r="A143">
        <v>2014</v>
      </c>
      <c r="B143">
        <v>14</v>
      </c>
      <c r="C143" t="s">
        <v>61</v>
      </c>
      <c r="D143" t="s">
        <v>166</v>
      </c>
      <c r="E143">
        <v>5</v>
      </c>
      <c r="F143">
        <v>7</v>
      </c>
      <c r="G143">
        <v>0.41699999999999998</v>
      </c>
      <c r="H143">
        <v>3</v>
      </c>
      <c r="I143">
        <v>5</v>
      </c>
      <c r="J143">
        <v>0.375</v>
      </c>
      <c r="K143">
        <v>25.8</v>
      </c>
      <c r="L143">
        <v>24.1</v>
      </c>
      <c r="M143">
        <v>4.83</v>
      </c>
      <c r="N143">
        <v>4.5</v>
      </c>
      <c r="R143" s="19">
        <f>SUMIFS(Recruits!J:J,Recruits!D:D,'Wins by Year'!C143,Recruits!A:A,'Wins by Year'!A143)</f>
        <v>3</v>
      </c>
      <c r="S143" s="19">
        <f t="shared" si="4"/>
        <v>3</v>
      </c>
      <c r="T143" s="19">
        <f>(SUMIFS(S:S,C:C,C143,A:A,A143)+SUMIFS(S:S,C:C,C143,A:A,A143-1)+SUMIFS(S:S,C:C,C143,A:A,A143-2))/3</f>
        <v>2.936666666666667</v>
      </c>
      <c r="U143" s="19">
        <f>(SUMIFS($S:$S,$C:$C,$C143,$A:$A,$A143)+SUMIFS($S:$S,$C:$C,$C143,$A:$A,$A143-1)+SUMIFS($S:$S,$C:$C,$C143,$A:$A,$A143-2)+SUMIFS($S:$S,$C:$C,$C143,$A:$A,$A143-3))/4</f>
        <v>2.9625000000000004</v>
      </c>
      <c r="W143" t="str">
        <f>VLOOKUP(D143,Conferences!$A$9:$B$57,2,FALSE)</f>
        <v>ACC</v>
      </c>
      <c r="X143">
        <f>COUNTIF(C:C,C143)</f>
        <v>16</v>
      </c>
    </row>
    <row r="144" spans="1:25">
      <c r="A144">
        <v>2014</v>
      </c>
      <c r="B144">
        <v>15</v>
      </c>
      <c r="C144" t="s">
        <v>64</v>
      </c>
      <c r="D144" t="s">
        <v>144</v>
      </c>
      <c r="E144">
        <v>10</v>
      </c>
      <c r="F144">
        <v>3</v>
      </c>
      <c r="G144">
        <v>0.76900000000000002</v>
      </c>
      <c r="H144">
        <v>7</v>
      </c>
      <c r="I144">
        <v>1</v>
      </c>
      <c r="J144">
        <v>0.875</v>
      </c>
      <c r="K144">
        <v>36.200000000000003</v>
      </c>
      <c r="L144">
        <v>19.5</v>
      </c>
      <c r="M144">
        <v>7.22</v>
      </c>
      <c r="N144">
        <v>-4.25</v>
      </c>
      <c r="P144">
        <v>25</v>
      </c>
      <c r="Q144">
        <v>25</v>
      </c>
      <c r="R144" s="19">
        <f>SUMIFS(Recruits!J:J,Recruits!D:D,'Wins by Year'!C144,Recruits!A:A,'Wins by Year'!A144)</f>
        <v>2</v>
      </c>
      <c r="S144" s="19">
        <f t="shared" si="4"/>
        <v>2</v>
      </c>
      <c r="T144" s="19">
        <f>(SUMIFS(S:S,C:C,C144,A:A,A144)+SUMIFS(S:S,C:C,C144,A:A,A144-1)+SUMIFS(S:S,C:C,C144,A:A,A144-2))/3</f>
        <v>2.1533333333333333</v>
      </c>
      <c r="U144" s="19">
        <f>(SUMIFS($S:$S,$C:$C,$C144,$A:$A,$A144)+SUMIFS($S:$S,$C:$C,$C144,$A:$A,$A144-1)+SUMIFS($S:$S,$C:$C,$C144,$A:$A,$A144-2)+SUMIFS($S:$S,$C:$C,$C144,$A:$A,$A144-3))/4</f>
        <v>2.2625000000000002</v>
      </c>
      <c r="W144" t="str">
        <f>VLOOKUP(D144,Conferences!$A$9:$B$57,2,FALSE)</f>
        <v>American</v>
      </c>
      <c r="X144">
        <f>COUNTIF(C:C,C144)</f>
        <v>16</v>
      </c>
      <c r="Y144">
        <f t="shared" si="5"/>
        <v>25</v>
      </c>
    </row>
    <row r="145" spans="1:25">
      <c r="A145">
        <v>2014</v>
      </c>
      <c r="B145">
        <v>16</v>
      </c>
      <c r="C145" t="s">
        <v>55</v>
      </c>
      <c r="D145" t="s">
        <v>144</v>
      </c>
      <c r="E145">
        <v>9</v>
      </c>
      <c r="F145">
        <v>4</v>
      </c>
      <c r="G145">
        <v>0.69199999999999995</v>
      </c>
      <c r="H145">
        <v>7</v>
      </c>
      <c r="I145">
        <v>1</v>
      </c>
      <c r="J145">
        <v>0.875</v>
      </c>
      <c r="K145">
        <v>28.1</v>
      </c>
      <c r="L145">
        <v>19.2</v>
      </c>
      <c r="M145">
        <v>1.98</v>
      </c>
      <c r="N145">
        <v>-4.95</v>
      </c>
      <c r="R145" s="19">
        <f>SUMIFS(Recruits!J:J,Recruits!D:D,'Wins by Year'!C145,Recruits!A:A,'Wins by Year'!A145)</f>
        <v>2.65</v>
      </c>
      <c r="S145" s="19">
        <f t="shared" si="4"/>
        <v>2.65</v>
      </c>
      <c r="T145" s="19">
        <f>(SUMIFS(S:S,C:C,C145,A:A,A145)+SUMIFS(S:S,C:C,C145,A:A,A145-1)+SUMIFS(S:S,C:C,C145,A:A,A145-2))/3</f>
        <v>2.6133333333333333</v>
      </c>
      <c r="U145" s="19">
        <f>(SUMIFS($S:$S,$C:$C,$C145,$A:$A,$A145)+SUMIFS($S:$S,$C:$C,$C145,$A:$A,$A145-1)+SUMIFS($S:$S,$C:$C,$C145,$A:$A,$A145-2)+SUMIFS($S:$S,$C:$C,$C145,$A:$A,$A145-3))/4</f>
        <v>2.6749999999999998</v>
      </c>
      <c r="W145" t="str">
        <f>VLOOKUP(D145,Conferences!$A$9:$B$57,2,FALSE)</f>
        <v>American</v>
      </c>
      <c r="X145">
        <f>COUNTIF(C:C,C145)</f>
        <v>16</v>
      </c>
    </row>
    <row r="146" spans="1:25">
      <c r="A146">
        <v>2014</v>
      </c>
      <c r="B146">
        <v>17</v>
      </c>
      <c r="C146" t="s">
        <v>68</v>
      </c>
      <c r="D146" t="s">
        <v>144</v>
      </c>
      <c r="E146">
        <v>9</v>
      </c>
      <c r="F146">
        <v>4</v>
      </c>
      <c r="G146">
        <v>0.69199999999999995</v>
      </c>
      <c r="H146">
        <v>7</v>
      </c>
      <c r="I146">
        <v>1</v>
      </c>
      <c r="J146">
        <v>0.875</v>
      </c>
      <c r="K146">
        <v>34</v>
      </c>
      <c r="L146">
        <v>27.2</v>
      </c>
      <c r="M146">
        <v>2.42</v>
      </c>
      <c r="N146">
        <v>-2.2000000000000002</v>
      </c>
      <c r="R146" s="19">
        <f>SUMIFS(Recruits!J:J,Recruits!D:D,'Wins by Year'!C146,Recruits!A:A,'Wins by Year'!A146)</f>
        <v>2.58</v>
      </c>
      <c r="S146" s="19">
        <f t="shared" si="4"/>
        <v>2.58</v>
      </c>
      <c r="T146" s="19">
        <f>(SUMIFS(S:S,C:C,C146,A:A,A146)+SUMIFS(S:S,C:C,C146,A:A,A146-1)+SUMIFS(S:S,C:C,C146,A:A,A146-2))/3</f>
        <v>2.6799999999999997</v>
      </c>
      <c r="U146" s="19">
        <f>(SUMIFS($S:$S,$C:$C,$C146,$A:$A,$A146)+SUMIFS($S:$S,$C:$C,$C146,$A:$A,$A146-1)+SUMIFS($S:$S,$C:$C,$C146,$A:$A,$A146-2)+SUMIFS($S:$S,$C:$C,$C146,$A:$A,$A146-3))/4</f>
        <v>2.7299999999999995</v>
      </c>
      <c r="W146" t="str">
        <f>VLOOKUP(D146,Conferences!$A$9:$B$57,2,FALSE)</f>
        <v>American</v>
      </c>
      <c r="X146">
        <f>COUNTIF(C:C,C146)</f>
        <v>16</v>
      </c>
    </row>
    <row r="147" spans="1:25">
      <c r="A147">
        <v>2014</v>
      </c>
      <c r="B147">
        <v>18</v>
      </c>
      <c r="C147" t="s">
        <v>81</v>
      </c>
      <c r="D147" t="s">
        <v>144</v>
      </c>
      <c r="E147">
        <v>8</v>
      </c>
      <c r="F147">
        <v>5</v>
      </c>
      <c r="G147">
        <v>0.61499999999999999</v>
      </c>
      <c r="H147">
        <v>5</v>
      </c>
      <c r="I147">
        <v>3</v>
      </c>
      <c r="J147">
        <v>0.625</v>
      </c>
      <c r="K147">
        <v>35.799999999999997</v>
      </c>
      <c r="L147">
        <v>25.8</v>
      </c>
      <c r="M147">
        <v>2.35</v>
      </c>
      <c r="N147">
        <v>-4.96</v>
      </c>
      <c r="P147">
        <v>18</v>
      </c>
      <c r="R147" s="19">
        <f>SUMIFS(Recruits!J:J,Recruits!D:D,'Wins by Year'!C147,Recruits!A:A,'Wins by Year'!A147)</f>
        <v>2.0699999999999998</v>
      </c>
      <c r="S147" s="19">
        <f t="shared" si="4"/>
        <v>2.0699999999999998</v>
      </c>
      <c r="T147" s="19">
        <f>(SUMIFS(S:S,C:C,C147,A:A,A147)+SUMIFS(S:S,C:C,C147,A:A,A147-1)+SUMIFS(S:S,C:C,C147,A:A,A147-2))/3</f>
        <v>2.2000000000000002</v>
      </c>
      <c r="U147" s="19">
        <f>(SUMIFS($S:$S,$C:$C,$C147,$A:$A,$A147)+SUMIFS($S:$S,$C:$C,$C147,$A:$A,$A147-1)+SUMIFS($S:$S,$C:$C,$C147,$A:$A,$A147-2)+SUMIFS($S:$S,$C:$C,$C147,$A:$A,$A147-3))/4</f>
        <v>2.23</v>
      </c>
      <c r="W147" t="str">
        <f>VLOOKUP(D147,Conferences!$A$9:$B$57,2,FALSE)</f>
        <v>American</v>
      </c>
      <c r="X147">
        <f>COUNTIF(C:C,C147)</f>
        <v>16</v>
      </c>
    </row>
    <row r="148" spans="1:25">
      <c r="A148">
        <v>2014</v>
      </c>
      <c r="B148">
        <v>19</v>
      </c>
      <c r="C148" t="s">
        <v>41</v>
      </c>
      <c r="D148" t="s">
        <v>144</v>
      </c>
      <c r="E148">
        <v>8</v>
      </c>
      <c r="F148">
        <v>5</v>
      </c>
      <c r="G148">
        <v>0.61499999999999999</v>
      </c>
      <c r="H148">
        <v>5</v>
      </c>
      <c r="I148">
        <v>3</v>
      </c>
      <c r="J148">
        <v>0.625</v>
      </c>
      <c r="K148">
        <v>29.8</v>
      </c>
      <c r="L148">
        <v>20.6</v>
      </c>
      <c r="M148">
        <v>0.85</v>
      </c>
      <c r="N148">
        <v>-6.22</v>
      </c>
      <c r="R148" s="19">
        <f>SUMIFS(Recruits!J:J,Recruits!D:D,'Wins by Year'!C148,Recruits!A:A,'Wins by Year'!A148)</f>
        <v>2.08</v>
      </c>
      <c r="S148" s="19">
        <f t="shared" si="4"/>
        <v>2.08</v>
      </c>
      <c r="T148" s="19">
        <f>(SUMIFS(S:S,C:C,C148,A:A,A148)+SUMIFS(S:S,C:C,C148,A:A,A148-1)+SUMIFS(S:S,C:C,C148,A:A,A148-2))/3</f>
        <v>2.4966666666666666</v>
      </c>
      <c r="U148" s="19">
        <f>(SUMIFS($S:$S,$C:$C,$C148,$A:$A,$A148)+SUMIFS($S:$S,$C:$C,$C148,$A:$A,$A148-1)+SUMIFS($S:$S,$C:$C,$C148,$A:$A,$A148-2)+SUMIFS($S:$S,$C:$C,$C148,$A:$A,$A148-3))/4</f>
        <v>2.5550000000000002</v>
      </c>
      <c r="W148" t="str">
        <f>VLOOKUP(D148,Conferences!$A$9:$B$57,2,FALSE)</f>
        <v>American</v>
      </c>
      <c r="X148">
        <f>COUNTIF(C:C,C148)</f>
        <v>16</v>
      </c>
    </row>
    <row r="149" spans="1:25">
      <c r="A149">
        <v>2014</v>
      </c>
      <c r="B149">
        <v>20</v>
      </c>
      <c r="C149" t="s">
        <v>60</v>
      </c>
      <c r="D149" t="s">
        <v>144</v>
      </c>
      <c r="E149">
        <v>6</v>
      </c>
      <c r="F149">
        <v>6</v>
      </c>
      <c r="G149">
        <v>0.5</v>
      </c>
      <c r="H149">
        <v>4</v>
      </c>
      <c r="I149">
        <v>4</v>
      </c>
      <c r="J149">
        <v>0.5</v>
      </c>
      <c r="K149">
        <v>23.1</v>
      </c>
      <c r="L149">
        <v>17.5</v>
      </c>
      <c r="M149">
        <v>-2.23</v>
      </c>
      <c r="N149">
        <v>-3.9</v>
      </c>
      <c r="R149" s="19">
        <f>SUMIFS(Recruits!J:J,Recruits!D:D,'Wins by Year'!C149,Recruits!A:A,'Wins by Year'!A149)</f>
        <v>2.52</v>
      </c>
      <c r="S149" s="19">
        <f t="shared" si="4"/>
        <v>2.52</v>
      </c>
      <c r="T149" s="19">
        <f>(SUMIFS(S:S,C:C,C149,A:A,A149)+SUMIFS(S:S,C:C,C149,A:A,A149-1)+SUMIFS(S:S,C:C,C149,A:A,A149-2))/3</f>
        <v>2.34</v>
      </c>
      <c r="U149" s="19">
        <f>(SUMIFS($S:$S,$C:$C,$C149,$A:$A,$A149)+SUMIFS($S:$S,$C:$C,$C149,$A:$A,$A149-1)+SUMIFS($S:$S,$C:$C,$C149,$A:$A,$A149-2)+SUMIFS($S:$S,$C:$C,$C149,$A:$A,$A149-3))/4</f>
        <v>2.2549999999999999</v>
      </c>
      <c r="W149" t="str">
        <f>VLOOKUP(D149,Conferences!$A$9:$B$57,2,FALSE)</f>
        <v>American</v>
      </c>
      <c r="X149">
        <f>COUNTIF(C:C,C149)</f>
        <v>16</v>
      </c>
    </row>
    <row r="150" spans="1:25">
      <c r="A150">
        <v>2014</v>
      </c>
      <c r="B150">
        <v>21</v>
      </c>
      <c r="C150" t="s">
        <v>73</v>
      </c>
      <c r="D150" t="s">
        <v>144</v>
      </c>
      <c r="E150">
        <v>4</v>
      </c>
      <c r="F150">
        <v>8</v>
      </c>
      <c r="G150">
        <v>0.33300000000000002</v>
      </c>
      <c r="H150">
        <v>3</v>
      </c>
      <c r="I150">
        <v>5</v>
      </c>
      <c r="J150">
        <v>0.375</v>
      </c>
      <c r="K150">
        <v>17.2</v>
      </c>
      <c r="L150">
        <v>27</v>
      </c>
      <c r="M150">
        <v>-10.9</v>
      </c>
      <c r="N150">
        <v>-2.73</v>
      </c>
      <c r="R150" s="19">
        <f>SUMIFS(Recruits!J:J,Recruits!D:D,'Wins by Year'!C150,Recruits!A:A,'Wins by Year'!A150)</f>
        <v>2.9</v>
      </c>
      <c r="S150" s="19">
        <f t="shared" si="4"/>
        <v>2.9</v>
      </c>
      <c r="T150" s="19">
        <f>(SUMIFS(S:S,C:C,C150,A:A,A150)+SUMIFS(S:S,C:C,C150,A:A,A150-1)+SUMIFS(S:S,C:C,C150,A:A,A150-2))/3</f>
        <v>2.91</v>
      </c>
      <c r="U150" s="19">
        <f>(SUMIFS($S:$S,$C:$C,$C150,$A:$A,$A150)+SUMIFS($S:$S,$C:$C,$C150,$A:$A,$A150-1)+SUMIFS($S:$S,$C:$C,$C150,$A:$A,$A150-2)+SUMIFS($S:$S,$C:$C,$C150,$A:$A,$A150-3))/4</f>
        <v>2.895</v>
      </c>
      <c r="W150" t="str">
        <f>VLOOKUP(D150,Conferences!$A$9:$B$57,2,FALSE)</f>
        <v>American</v>
      </c>
      <c r="X150">
        <f>COUNTIF(C:C,C150)</f>
        <v>16</v>
      </c>
    </row>
    <row r="151" spans="1:25">
      <c r="A151">
        <v>2014</v>
      </c>
      <c r="B151">
        <v>22</v>
      </c>
      <c r="C151" t="s">
        <v>91</v>
      </c>
      <c r="D151" t="s">
        <v>144</v>
      </c>
      <c r="E151">
        <v>3</v>
      </c>
      <c r="F151">
        <v>9</v>
      </c>
      <c r="G151">
        <v>0.25</v>
      </c>
      <c r="H151">
        <v>2</v>
      </c>
      <c r="I151">
        <v>6</v>
      </c>
      <c r="J151">
        <v>0.25</v>
      </c>
      <c r="K151">
        <v>16</v>
      </c>
      <c r="L151">
        <v>28.4</v>
      </c>
      <c r="M151">
        <v>-11.38</v>
      </c>
      <c r="N151">
        <v>-0.8</v>
      </c>
      <c r="R151" s="19">
        <f>SUMIFS(Recruits!J:J,Recruits!D:D,'Wins by Year'!C151,Recruits!A:A,'Wins by Year'!A151)</f>
        <v>2.23</v>
      </c>
      <c r="S151" s="19">
        <f t="shared" si="4"/>
        <v>2.23</v>
      </c>
      <c r="T151" s="19">
        <f>(SUMIFS(S:S,C:C,C151,A:A,A151)+SUMIFS(S:S,C:C,C151,A:A,A151-1)+SUMIFS(S:S,C:C,C151,A:A,A151-2))/3</f>
        <v>2.25</v>
      </c>
      <c r="U151" s="19">
        <f>(SUMIFS($S:$S,$C:$C,$C151,$A:$A,$A151)+SUMIFS($S:$S,$C:$C,$C151,$A:$A,$A151-1)+SUMIFS($S:$S,$C:$C,$C151,$A:$A,$A151-2)+SUMIFS($S:$S,$C:$C,$C151,$A:$A,$A151-3))/4</f>
        <v>2.2475000000000001</v>
      </c>
      <c r="W151" t="str">
        <f>VLOOKUP(D151,Conferences!$A$9:$B$57,2,FALSE)</f>
        <v>American</v>
      </c>
      <c r="X151">
        <f>COUNTIF(C:C,C151)</f>
        <v>16</v>
      </c>
    </row>
    <row r="152" spans="1:25">
      <c r="A152">
        <v>2014</v>
      </c>
      <c r="B152">
        <v>23</v>
      </c>
      <c r="C152" t="s">
        <v>92</v>
      </c>
      <c r="D152" t="s">
        <v>144</v>
      </c>
      <c r="E152">
        <v>2</v>
      </c>
      <c r="F152">
        <v>10</v>
      </c>
      <c r="G152">
        <v>0.16700000000000001</v>
      </c>
      <c r="H152">
        <v>2</v>
      </c>
      <c r="I152">
        <v>6</v>
      </c>
      <c r="J152">
        <v>0.25</v>
      </c>
      <c r="K152">
        <v>24.7</v>
      </c>
      <c r="L152">
        <v>39.299999999999997</v>
      </c>
      <c r="M152">
        <v>-15.23</v>
      </c>
      <c r="N152">
        <v>-2.56</v>
      </c>
      <c r="R152" s="19">
        <f>SUMIFS(Recruits!J:J,Recruits!D:D,'Wins by Year'!C152,Recruits!A:A,'Wins by Year'!A152)</f>
        <v>2.17</v>
      </c>
      <c r="S152" s="19">
        <f t="shared" si="4"/>
        <v>2.17</v>
      </c>
      <c r="T152" s="19">
        <f>(SUMIFS(S:S,C:C,C152,A:A,A152)+SUMIFS(S:S,C:C,C152,A:A,A152-1)+SUMIFS(S:S,C:C,C152,A:A,A152-2))/3</f>
        <v>2.3166666666666669</v>
      </c>
      <c r="U152" s="19">
        <f>(SUMIFS($S:$S,$C:$C,$C152,$A:$A,$A152)+SUMIFS($S:$S,$C:$C,$C152,$A:$A,$A152-1)+SUMIFS($S:$S,$C:$C,$C152,$A:$A,$A152-2)+SUMIFS($S:$S,$C:$C,$C152,$A:$A,$A152-3))/4</f>
        <v>2.3675000000000002</v>
      </c>
      <c r="W152" t="str">
        <f>VLOOKUP(D152,Conferences!$A$9:$B$57,2,FALSE)</f>
        <v>American</v>
      </c>
      <c r="X152">
        <f>COUNTIF(C:C,C152)</f>
        <v>16</v>
      </c>
    </row>
    <row r="153" spans="1:25">
      <c r="A153">
        <v>2014</v>
      </c>
      <c r="B153">
        <v>24</v>
      </c>
      <c r="C153" t="s">
        <v>117</v>
      </c>
      <c r="D153" t="s">
        <v>144</v>
      </c>
      <c r="E153">
        <v>2</v>
      </c>
      <c r="F153">
        <v>10</v>
      </c>
      <c r="G153">
        <v>0.16700000000000001</v>
      </c>
      <c r="H153">
        <v>1</v>
      </c>
      <c r="I153">
        <v>7</v>
      </c>
      <c r="J153">
        <v>0.125</v>
      </c>
      <c r="K153">
        <v>15.5</v>
      </c>
      <c r="L153">
        <v>29.8</v>
      </c>
      <c r="M153">
        <v>-15.72</v>
      </c>
      <c r="N153">
        <v>-3.64</v>
      </c>
      <c r="R153" s="19">
        <f>SUMIFS(Recruits!J:J,Recruits!D:D,'Wins by Year'!C153,Recruits!A:A,'Wins by Year'!A153)</f>
        <v>0</v>
      </c>
      <c r="S153" s="19">
        <f t="shared" si="4"/>
        <v>1</v>
      </c>
      <c r="T153" s="19">
        <f>(SUMIFS(S:S,C:C,C153,A:A,A153)+SUMIFS(S:S,C:C,C153,A:A,A153-1)+SUMIFS(S:S,C:C,C153,A:A,A153-2))/3</f>
        <v>1.9566666666666668</v>
      </c>
      <c r="U153" s="19">
        <f>(SUMIFS($S:$S,$C:$C,$C153,$A:$A,$A153)+SUMIFS($S:$S,$C:$C,$C153,$A:$A,$A153-1)+SUMIFS($S:$S,$C:$C,$C153,$A:$A,$A153-2)+SUMIFS($S:$S,$C:$C,$C153,$A:$A,$A153-3))/4</f>
        <v>1.7175</v>
      </c>
      <c r="W153" t="str">
        <f>VLOOKUP(D153,Conferences!$A$9:$B$57,2,FALSE)</f>
        <v>American</v>
      </c>
      <c r="X153">
        <f>COUNTIF(C:C,C153)</f>
        <v>16</v>
      </c>
    </row>
    <row r="154" spans="1:25">
      <c r="A154">
        <v>2014</v>
      </c>
      <c r="B154">
        <v>25</v>
      </c>
      <c r="C154" t="s">
        <v>75</v>
      </c>
      <c r="D154" t="s">
        <v>144</v>
      </c>
      <c r="E154">
        <v>1</v>
      </c>
      <c r="F154">
        <v>11</v>
      </c>
      <c r="G154">
        <v>8.3000000000000004E-2</v>
      </c>
      <c r="H154">
        <v>1</v>
      </c>
      <c r="I154">
        <v>7</v>
      </c>
      <c r="J154">
        <v>0.125</v>
      </c>
      <c r="K154">
        <v>11.1</v>
      </c>
      <c r="L154">
        <v>41.3</v>
      </c>
      <c r="M154">
        <v>-18.170000000000002</v>
      </c>
      <c r="N154">
        <v>0.41</v>
      </c>
      <c r="R154" s="19">
        <f>SUMIFS(Recruits!J:J,Recruits!D:D,'Wins by Year'!C154,Recruits!A:A,'Wins by Year'!A154)</f>
        <v>1.96</v>
      </c>
      <c r="S154" s="19">
        <f t="shared" si="4"/>
        <v>1.96</v>
      </c>
      <c r="T154" s="19">
        <f>(SUMIFS(S:S,C:C,C154,A:A,A154)+SUMIFS(S:S,C:C,C154,A:A,A154-1)+SUMIFS(S:S,C:C,C154,A:A,A154-2))/3</f>
        <v>2.2733333333333334</v>
      </c>
      <c r="U154" s="19">
        <f>(SUMIFS($S:$S,$C:$C,$C154,$A:$A,$A154)+SUMIFS($S:$S,$C:$C,$C154,$A:$A,$A154-1)+SUMIFS($S:$S,$C:$C,$C154,$A:$A,$A154-2)+SUMIFS($S:$S,$C:$C,$C154,$A:$A,$A154-3))/4</f>
        <v>2.4075000000000002</v>
      </c>
      <c r="W154" t="str">
        <f>VLOOKUP(D154,Conferences!$A$9:$B$57,2,FALSE)</f>
        <v>American</v>
      </c>
      <c r="X154">
        <f>COUNTIF(C:C,C154)</f>
        <v>16</v>
      </c>
    </row>
    <row r="155" spans="1:25">
      <c r="A155">
        <v>2014</v>
      </c>
      <c r="B155">
        <v>26</v>
      </c>
      <c r="C155" t="s">
        <v>20</v>
      </c>
      <c r="D155" t="s">
        <v>145</v>
      </c>
      <c r="E155">
        <v>12</v>
      </c>
      <c r="F155">
        <v>1</v>
      </c>
      <c r="G155">
        <v>0.92300000000000004</v>
      </c>
      <c r="H155">
        <v>8</v>
      </c>
      <c r="I155">
        <v>1</v>
      </c>
      <c r="J155">
        <v>0.88900000000000001</v>
      </c>
      <c r="K155">
        <v>46.5</v>
      </c>
      <c r="L155">
        <v>19</v>
      </c>
      <c r="M155">
        <v>18.96</v>
      </c>
      <c r="N155">
        <v>1.57</v>
      </c>
      <c r="P155">
        <v>3</v>
      </c>
      <c r="Q155">
        <v>3</v>
      </c>
      <c r="R155" s="19">
        <f>SUMIFS(Recruits!J:J,Recruits!D:D,'Wins by Year'!C155,Recruits!A:A,'Wins by Year'!A155)</f>
        <v>2.5</v>
      </c>
      <c r="S155" s="19">
        <f t="shared" si="4"/>
        <v>2.5</v>
      </c>
      <c r="T155" s="19">
        <f>(SUMIFS(S:S,C:C,C155,A:A,A155)+SUMIFS(S:S,C:C,C155,A:A,A155-1)+SUMIFS(S:S,C:C,C155,A:A,A155-2))/3</f>
        <v>2.793333333333333</v>
      </c>
      <c r="U155" s="19">
        <f>(SUMIFS($S:$S,$C:$C,$C155,$A:$A,$A155)+SUMIFS($S:$S,$C:$C,$C155,$A:$A,$A155-1)+SUMIFS($S:$S,$C:$C,$C155,$A:$A,$A155-2)+SUMIFS($S:$S,$C:$C,$C155,$A:$A,$A155-3))/4</f>
        <v>2.8649999999999998</v>
      </c>
      <c r="W155" t="str">
        <f>VLOOKUP(D155,Conferences!$A$9:$B$57,2,FALSE)</f>
        <v>Big 12</v>
      </c>
      <c r="X155">
        <f>COUNTIF(C:C,C155)</f>
        <v>16</v>
      </c>
      <c r="Y155">
        <f t="shared" si="5"/>
        <v>3</v>
      </c>
    </row>
    <row r="156" spans="1:25">
      <c r="A156">
        <v>2014</v>
      </c>
      <c r="B156">
        <v>27</v>
      </c>
      <c r="C156" t="s">
        <v>56</v>
      </c>
      <c r="D156" t="s">
        <v>145</v>
      </c>
      <c r="E156">
        <v>11</v>
      </c>
      <c r="F156">
        <v>2</v>
      </c>
      <c r="G156">
        <v>0.84599999999999997</v>
      </c>
      <c r="H156">
        <v>8</v>
      </c>
      <c r="I156">
        <v>1</v>
      </c>
      <c r="J156">
        <v>0.88900000000000001</v>
      </c>
      <c r="K156">
        <v>48.2</v>
      </c>
      <c r="L156">
        <v>25.5</v>
      </c>
      <c r="M156">
        <v>14.97</v>
      </c>
      <c r="N156">
        <v>0.59</v>
      </c>
      <c r="O156">
        <v>10</v>
      </c>
      <c r="P156">
        <v>4</v>
      </c>
      <c r="Q156">
        <v>7</v>
      </c>
      <c r="R156" s="19">
        <f>SUMIFS(Recruits!J:J,Recruits!D:D,'Wins by Year'!C156,Recruits!A:A,'Wins by Year'!A156)</f>
        <v>2.89</v>
      </c>
      <c r="S156" s="19">
        <f t="shared" si="4"/>
        <v>2.89</v>
      </c>
      <c r="T156" s="19">
        <f>(SUMIFS(S:S,C:C,C156,A:A,A156)+SUMIFS(S:S,C:C,C156,A:A,A156-1)+SUMIFS(S:S,C:C,C156,A:A,A156-2))/3</f>
        <v>2.9466666666666668</v>
      </c>
      <c r="U156" s="19">
        <f>(SUMIFS($S:$S,$C:$C,$C156,$A:$A,$A156)+SUMIFS($S:$S,$C:$C,$C156,$A:$A,$A156-1)+SUMIFS($S:$S,$C:$C,$C156,$A:$A,$A156-2)+SUMIFS($S:$S,$C:$C,$C156,$A:$A,$A156-3))/4</f>
        <v>2.8975</v>
      </c>
      <c r="W156" t="str">
        <f>VLOOKUP(D156,Conferences!$A$9:$B$57,2,FALSE)</f>
        <v>Big 12</v>
      </c>
      <c r="X156">
        <f>COUNTIF(C:C,C156)</f>
        <v>16</v>
      </c>
      <c r="Y156">
        <f t="shared" si="5"/>
        <v>7</v>
      </c>
    </row>
    <row r="157" spans="1:25">
      <c r="A157">
        <v>2014</v>
      </c>
      <c r="B157">
        <v>28</v>
      </c>
      <c r="C157" t="s">
        <v>76</v>
      </c>
      <c r="D157" t="s">
        <v>145</v>
      </c>
      <c r="E157">
        <v>9</v>
      </c>
      <c r="F157">
        <v>4</v>
      </c>
      <c r="G157">
        <v>0.69199999999999995</v>
      </c>
      <c r="H157">
        <v>7</v>
      </c>
      <c r="I157">
        <v>2</v>
      </c>
      <c r="J157">
        <v>0.77800000000000002</v>
      </c>
      <c r="K157">
        <v>35.799999999999997</v>
      </c>
      <c r="L157">
        <v>23.2</v>
      </c>
      <c r="M157">
        <v>12.73</v>
      </c>
      <c r="N157">
        <v>3.66</v>
      </c>
      <c r="O157">
        <v>20</v>
      </c>
      <c r="P157">
        <v>9</v>
      </c>
      <c r="Q157">
        <v>18</v>
      </c>
      <c r="R157" s="19">
        <f>SUMIFS(Recruits!J:J,Recruits!D:D,'Wins by Year'!C157,Recruits!A:A,'Wins by Year'!A157)</f>
        <v>2.52</v>
      </c>
      <c r="S157" s="19">
        <f t="shared" si="4"/>
        <v>2.52</v>
      </c>
      <c r="T157" s="19">
        <f>(SUMIFS(S:S,C:C,C157,A:A,A157)+SUMIFS(S:S,C:C,C157,A:A,A157-1)+SUMIFS(S:S,C:C,C157,A:A,A157-2))/3</f>
        <v>2.5333333333333332</v>
      </c>
      <c r="U157" s="19">
        <f>(SUMIFS($S:$S,$C:$C,$C157,$A:$A,$A157)+SUMIFS($S:$S,$C:$C,$C157,$A:$A,$A157-1)+SUMIFS($S:$S,$C:$C,$C157,$A:$A,$A157-2)+SUMIFS($S:$S,$C:$C,$C157,$A:$A,$A157-3))/4</f>
        <v>2.56</v>
      </c>
      <c r="W157" t="str">
        <f>VLOOKUP(D157,Conferences!$A$9:$B$57,2,FALSE)</f>
        <v>Big 12</v>
      </c>
      <c r="X157">
        <f>COUNTIF(C:C,C157)</f>
        <v>16</v>
      </c>
      <c r="Y157">
        <f t="shared" si="5"/>
        <v>18</v>
      </c>
    </row>
    <row r="158" spans="1:25">
      <c r="A158">
        <v>2014</v>
      </c>
      <c r="B158">
        <v>29</v>
      </c>
      <c r="C158" t="s">
        <v>16</v>
      </c>
      <c r="D158" t="s">
        <v>145</v>
      </c>
      <c r="E158">
        <v>8</v>
      </c>
      <c r="F158">
        <v>5</v>
      </c>
      <c r="G158">
        <v>0.61499999999999999</v>
      </c>
      <c r="H158">
        <v>5</v>
      </c>
      <c r="I158">
        <v>4</v>
      </c>
      <c r="J158">
        <v>0.55600000000000005</v>
      </c>
      <c r="K158">
        <v>36.4</v>
      </c>
      <c r="L158">
        <v>25.9</v>
      </c>
      <c r="M158">
        <v>10.210000000000001</v>
      </c>
      <c r="N158">
        <v>3.9</v>
      </c>
      <c r="O158">
        <v>4</v>
      </c>
      <c r="P158">
        <v>4</v>
      </c>
      <c r="R158" s="19">
        <f>SUMIFS(Recruits!J:J,Recruits!D:D,'Wins by Year'!C158,Recruits!A:A,'Wins by Year'!A158)</f>
        <v>3.22</v>
      </c>
      <c r="S158" s="19">
        <f t="shared" si="4"/>
        <v>3.22</v>
      </c>
      <c r="T158" s="19">
        <f>(SUMIFS(S:S,C:C,C158,A:A,A158)+SUMIFS(S:S,C:C,C158,A:A,A158-1)+SUMIFS(S:S,C:C,C158,A:A,A158-2))/3</f>
        <v>3.2466666666666666</v>
      </c>
      <c r="U158" s="19">
        <f>(SUMIFS($S:$S,$C:$C,$C158,$A:$A,$A158)+SUMIFS($S:$S,$C:$C,$C158,$A:$A,$A158-1)+SUMIFS($S:$S,$C:$C,$C158,$A:$A,$A158-2)+SUMIFS($S:$S,$C:$C,$C158,$A:$A,$A158-3))/4</f>
        <v>3.3475000000000001</v>
      </c>
      <c r="W158" t="str">
        <f>VLOOKUP(D158,Conferences!$A$9:$B$57,2,FALSE)</f>
        <v>Big 12</v>
      </c>
      <c r="X158">
        <f>COUNTIF(C:C,C158)</f>
        <v>16</v>
      </c>
    </row>
    <row r="159" spans="1:25">
      <c r="A159">
        <v>2014</v>
      </c>
      <c r="B159">
        <v>30</v>
      </c>
      <c r="C159" t="s">
        <v>38</v>
      </c>
      <c r="D159" t="s">
        <v>145</v>
      </c>
      <c r="E159">
        <v>7</v>
      </c>
      <c r="F159">
        <v>6</v>
      </c>
      <c r="G159">
        <v>0.53800000000000003</v>
      </c>
      <c r="H159">
        <v>5</v>
      </c>
      <c r="I159">
        <v>4</v>
      </c>
      <c r="J159">
        <v>0.55600000000000005</v>
      </c>
      <c r="K159">
        <v>33.5</v>
      </c>
      <c r="L159">
        <v>27.6</v>
      </c>
      <c r="M159">
        <v>8.07</v>
      </c>
      <c r="N159">
        <v>4.45</v>
      </c>
      <c r="P159">
        <v>20</v>
      </c>
      <c r="R159" s="19">
        <f>SUMIFS(Recruits!J:J,Recruits!D:D,'Wins by Year'!C159,Recruits!A:A,'Wins by Year'!A159)</f>
        <v>2.95</v>
      </c>
      <c r="S159" s="19">
        <f t="shared" si="4"/>
        <v>2.95</v>
      </c>
      <c r="T159" s="19">
        <f>(SUMIFS(S:S,C:C,C159,A:A,A159)+SUMIFS(S:S,C:C,C159,A:A,A159-1)+SUMIFS(S:S,C:C,C159,A:A,A159-2))/3</f>
        <v>2.9000000000000004</v>
      </c>
      <c r="U159" s="19">
        <f>(SUMIFS($S:$S,$C:$C,$C159,$A:$A,$A159)+SUMIFS($S:$S,$C:$C,$C159,$A:$A,$A159-1)+SUMIFS($S:$S,$C:$C,$C159,$A:$A,$A159-2)+SUMIFS($S:$S,$C:$C,$C159,$A:$A,$A159-3))/4</f>
        <v>2.9125000000000005</v>
      </c>
      <c r="W159" t="str">
        <f>VLOOKUP(D159,Conferences!$A$9:$B$57,2,FALSE)</f>
        <v>Big 12</v>
      </c>
      <c r="X159">
        <f>COUNTIF(C:C,C159)</f>
        <v>16</v>
      </c>
    </row>
    <row r="160" spans="1:25">
      <c r="A160">
        <v>2014</v>
      </c>
      <c r="B160">
        <v>31</v>
      </c>
      <c r="C160" t="s">
        <v>7</v>
      </c>
      <c r="D160" t="s">
        <v>145</v>
      </c>
      <c r="E160">
        <v>6</v>
      </c>
      <c r="F160">
        <v>7</v>
      </c>
      <c r="G160">
        <v>0.46200000000000002</v>
      </c>
      <c r="H160">
        <v>5</v>
      </c>
      <c r="I160">
        <v>4</v>
      </c>
      <c r="J160">
        <v>0.55600000000000005</v>
      </c>
      <c r="K160">
        <v>21.4</v>
      </c>
      <c r="L160">
        <v>23.8</v>
      </c>
      <c r="M160">
        <v>3.98</v>
      </c>
      <c r="N160">
        <v>5.29</v>
      </c>
      <c r="R160" s="19">
        <f>SUMIFS(Recruits!J:J,Recruits!D:D,'Wins by Year'!C160,Recruits!A:A,'Wins by Year'!A160)</f>
        <v>3.17</v>
      </c>
      <c r="S160" s="19">
        <f t="shared" si="4"/>
        <v>3.17</v>
      </c>
      <c r="T160" s="19">
        <f>(SUMIFS(S:S,C:C,C160,A:A,A160)+SUMIFS(S:S,C:C,C160,A:A,A160-1)+SUMIFS(S:S,C:C,C160,A:A,A160-2))/3</f>
        <v>3.47</v>
      </c>
      <c r="U160" s="19">
        <f>(SUMIFS($S:$S,$C:$C,$C160,$A:$A,$A160)+SUMIFS($S:$S,$C:$C,$C160,$A:$A,$A160-1)+SUMIFS($S:$S,$C:$C,$C160,$A:$A,$A160-2)+SUMIFS($S:$S,$C:$C,$C160,$A:$A,$A160-3))/4</f>
        <v>3.5449999999999999</v>
      </c>
      <c r="W160" t="str">
        <f>VLOOKUP(D160,Conferences!$A$9:$B$57,2,FALSE)</f>
        <v>Big 12</v>
      </c>
      <c r="X160">
        <f>COUNTIF(C:C,C160)</f>
        <v>16</v>
      </c>
    </row>
    <row r="161" spans="1:25">
      <c r="A161">
        <v>2014</v>
      </c>
      <c r="B161">
        <v>32</v>
      </c>
      <c r="C161" t="s">
        <v>48</v>
      </c>
      <c r="D161" t="s">
        <v>145</v>
      </c>
      <c r="E161">
        <v>7</v>
      </c>
      <c r="F161">
        <v>6</v>
      </c>
      <c r="G161">
        <v>0.53800000000000003</v>
      </c>
      <c r="H161">
        <v>4</v>
      </c>
      <c r="I161">
        <v>5</v>
      </c>
      <c r="J161">
        <v>0.44400000000000001</v>
      </c>
      <c r="K161">
        <v>27.6</v>
      </c>
      <c r="L161">
        <v>31.2</v>
      </c>
      <c r="M161">
        <v>1.1000000000000001</v>
      </c>
      <c r="N161">
        <v>3.49</v>
      </c>
      <c r="P161">
        <v>15</v>
      </c>
      <c r="R161" s="19">
        <f>SUMIFS(Recruits!J:J,Recruits!D:D,'Wins by Year'!C161,Recruits!A:A,'Wins by Year'!A161)</f>
        <v>2.89</v>
      </c>
      <c r="S161" s="19">
        <f t="shared" si="4"/>
        <v>2.89</v>
      </c>
      <c r="T161" s="19">
        <f>(SUMIFS(S:S,C:C,C161,A:A,A161)+SUMIFS(S:S,C:C,C161,A:A,A161-1)+SUMIFS(S:S,C:C,C161,A:A,A161-2))/3</f>
        <v>2.91</v>
      </c>
      <c r="U161" s="19">
        <f>(SUMIFS($S:$S,$C:$C,$C161,$A:$A,$A161)+SUMIFS($S:$S,$C:$C,$C161,$A:$A,$A161-1)+SUMIFS($S:$S,$C:$C,$C161,$A:$A,$A161-2)+SUMIFS($S:$S,$C:$C,$C161,$A:$A,$A161-3))/4</f>
        <v>2.9225000000000003</v>
      </c>
      <c r="W161" t="str">
        <f>VLOOKUP(D161,Conferences!$A$9:$B$57,2,FALSE)</f>
        <v>Big 12</v>
      </c>
      <c r="X161">
        <f>COUNTIF(C:C,C161)</f>
        <v>16</v>
      </c>
    </row>
    <row r="162" spans="1:25">
      <c r="A162">
        <v>2014</v>
      </c>
      <c r="B162">
        <v>33</v>
      </c>
      <c r="C162" t="s">
        <v>47</v>
      </c>
      <c r="D162" t="s">
        <v>145</v>
      </c>
      <c r="E162">
        <v>4</v>
      </c>
      <c r="F162">
        <v>8</v>
      </c>
      <c r="G162">
        <v>0.33300000000000002</v>
      </c>
      <c r="H162">
        <v>2</v>
      </c>
      <c r="I162">
        <v>7</v>
      </c>
      <c r="J162">
        <v>0.222</v>
      </c>
      <c r="K162">
        <v>30.5</v>
      </c>
      <c r="L162">
        <v>41.3</v>
      </c>
      <c r="M162">
        <v>-3.56</v>
      </c>
      <c r="N162">
        <v>4.1100000000000003</v>
      </c>
      <c r="R162" s="19">
        <f>SUMIFS(Recruits!J:J,Recruits!D:D,'Wins by Year'!C162,Recruits!A:A,'Wins by Year'!A162)</f>
        <v>2.81</v>
      </c>
      <c r="S162" s="19">
        <f t="shared" si="4"/>
        <v>2.81</v>
      </c>
      <c r="T162" s="19">
        <f>(SUMIFS(S:S,C:C,C162,A:A,A162)+SUMIFS(S:S,C:C,C162,A:A,A162-1)+SUMIFS(S:S,C:C,C162,A:A,A162-2))/3</f>
        <v>2.7533333333333334</v>
      </c>
      <c r="U162" s="19">
        <f>(SUMIFS($S:$S,$C:$C,$C162,$A:$A,$A162)+SUMIFS($S:$S,$C:$C,$C162,$A:$A,$A162-1)+SUMIFS($S:$S,$C:$C,$C162,$A:$A,$A162-2)+SUMIFS($S:$S,$C:$C,$C162,$A:$A,$A162-3))/4</f>
        <v>2.87</v>
      </c>
      <c r="W162" t="str">
        <f>VLOOKUP(D162,Conferences!$A$9:$B$57,2,FALSE)</f>
        <v>Big 12</v>
      </c>
      <c r="X162">
        <f>COUNTIF(C:C,C162)</f>
        <v>16</v>
      </c>
    </row>
    <row r="163" spans="1:25">
      <c r="A163">
        <v>2014</v>
      </c>
      <c r="B163">
        <v>34</v>
      </c>
      <c r="C163" t="s">
        <v>85</v>
      </c>
      <c r="D163" t="s">
        <v>145</v>
      </c>
      <c r="E163">
        <v>3</v>
      </c>
      <c r="F163">
        <v>9</v>
      </c>
      <c r="G163">
        <v>0.25</v>
      </c>
      <c r="H163">
        <v>1</v>
      </c>
      <c r="I163">
        <v>8</v>
      </c>
      <c r="J163">
        <v>0.111</v>
      </c>
      <c r="K163">
        <v>17.8</v>
      </c>
      <c r="L163">
        <v>33.299999999999997</v>
      </c>
      <c r="M163">
        <v>-6.86</v>
      </c>
      <c r="N163">
        <v>3.48</v>
      </c>
      <c r="R163" s="19">
        <f>SUMIFS(Recruits!J:J,Recruits!D:D,'Wins by Year'!C163,Recruits!A:A,'Wins by Year'!A163)</f>
        <v>2.65</v>
      </c>
      <c r="S163" s="19">
        <f t="shared" si="4"/>
        <v>2.65</v>
      </c>
      <c r="T163" s="19">
        <f>(SUMIFS(S:S,C:C,C163,A:A,A163)+SUMIFS(S:S,C:C,C163,A:A,A163-1)+SUMIFS(S:S,C:C,C163,A:A,A163-2))/3</f>
        <v>2.7433333333333336</v>
      </c>
      <c r="U163" s="19">
        <f>(SUMIFS($S:$S,$C:$C,$C163,$A:$A,$A163)+SUMIFS($S:$S,$C:$C,$C163,$A:$A,$A163-1)+SUMIFS($S:$S,$C:$C,$C163,$A:$A,$A163-2)+SUMIFS($S:$S,$C:$C,$C163,$A:$A,$A163-3))/4</f>
        <v>2.79</v>
      </c>
      <c r="W163" t="str">
        <f>VLOOKUP(D163,Conferences!$A$9:$B$57,2,FALSE)</f>
        <v>Big 12</v>
      </c>
      <c r="X163">
        <f>COUNTIF(C:C,C163)</f>
        <v>16</v>
      </c>
    </row>
    <row r="164" spans="1:25">
      <c r="A164">
        <v>2014</v>
      </c>
      <c r="B164">
        <v>35</v>
      </c>
      <c r="C164" t="s">
        <v>53</v>
      </c>
      <c r="D164" t="s">
        <v>145</v>
      </c>
      <c r="E164">
        <v>2</v>
      </c>
      <c r="F164">
        <v>10</v>
      </c>
      <c r="G164">
        <v>0.16700000000000001</v>
      </c>
      <c r="H164">
        <v>0</v>
      </c>
      <c r="I164">
        <v>9</v>
      </c>
      <c r="J164">
        <v>0</v>
      </c>
      <c r="K164">
        <v>23.2</v>
      </c>
      <c r="L164">
        <v>38.799999999999997</v>
      </c>
      <c r="M164">
        <v>-8.64</v>
      </c>
      <c r="N164">
        <v>3.52</v>
      </c>
      <c r="R164" s="19">
        <f>SUMIFS(Recruits!J:J,Recruits!D:D,'Wins by Year'!C164,Recruits!A:A,'Wins by Year'!A164)</f>
        <v>2.52</v>
      </c>
      <c r="S164" s="19">
        <f t="shared" si="4"/>
        <v>2.52</v>
      </c>
      <c r="T164" s="19">
        <f>(SUMIFS(S:S,C:C,C164,A:A,A164)+SUMIFS(S:S,C:C,C164,A:A,A164-1)+SUMIFS(S:S,C:C,C164,A:A,A164-2))/3</f>
        <v>2.6133333333333333</v>
      </c>
      <c r="U164" s="19">
        <f>(SUMIFS($S:$S,$C:$C,$C164,$A:$A,$A164)+SUMIFS($S:$S,$C:$C,$C164,$A:$A,$A164-1)+SUMIFS($S:$S,$C:$C,$C164,$A:$A,$A164-2)+SUMIFS($S:$S,$C:$C,$C164,$A:$A,$A164-3))/4</f>
        <v>2.6174999999999997</v>
      </c>
      <c r="W164" t="str">
        <f>VLOOKUP(D164,Conferences!$A$9:$B$57,2,FALSE)</f>
        <v>Big 12</v>
      </c>
      <c r="X164">
        <f>COUNTIF(C:C,C164)</f>
        <v>16</v>
      </c>
    </row>
    <row r="165" spans="1:25">
      <c r="A165">
        <v>2014</v>
      </c>
      <c r="B165">
        <v>36</v>
      </c>
      <c r="C165" t="s">
        <v>3</v>
      </c>
      <c r="D165" t="s">
        <v>171</v>
      </c>
      <c r="E165">
        <v>14</v>
      </c>
      <c r="F165">
        <v>1</v>
      </c>
      <c r="G165">
        <v>0.93300000000000005</v>
      </c>
      <c r="H165">
        <v>9</v>
      </c>
      <c r="I165">
        <v>0</v>
      </c>
      <c r="J165">
        <v>1</v>
      </c>
      <c r="K165">
        <v>44.8</v>
      </c>
      <c r="L165">
        <v>22</v>
      </c>
      <c r="M165">
        <v>20.440000000000001</v>
      </c>
      <c r="N165">
        <v>5.17</v>
      </c>
      <c r="O165">
        <v>5</v>
      </c>
      <c r="P165">
        <v>1</v>
      </c>
      <c r="Q165">
        <v>1</v>
      </c>
      <c r="R165" s="19">
        <f>SUMIFS(Recruits!J:J,Recruits!D:D,'Wins by Year'!C165,Recruits!A:A,'Wins by Year'!A165)</f>
        <v>3.74</v>
      </c>
      <c r="S165" s="19">
        <f t="shared" si="4"/>
        <v>3.74</v>
      </c>
      <c r="T165" s="19">
        <f>(SUMIFS(S:S,C:C,C165,A:A,A165)+SUMIFS(S:S,C:C,C165,A:A,A165-1)+SUMIFS(S:S,C:C,C165,A:A,A165-2))/3</f>
        <v>3.7633333333333336</v>
      </c>
      <c r="U165" s="19">
        <f>(SUMIFS($S:$S,$C:$C,$C165,$A:$A,$A165)+SUMIFS($S:$S,$C:$C,$C165,$A:$A,$A165-1)+SUMIFS($S:$S,$C:$C,$C165,$A:$A,$A165-2)+SUMIFS($S:$S,$C:$C,$C165,$A:$A,$A165-3))/4</f>
        <v>3.6775000000000002</v>
      </c>
      <c r="W165" t="str">
        <f>VLOOKUP(D165,Conferences!$A$9:$B$57,2,FALSE)</f>
        <v>Big Ten</v>
      </c>
      <c r="X165">
        <f>COUNTIF(C:C,C165)</f>
        <v>16</v>
      </c>
      <c r="Y165">
        <f t="shared" si="5"/>
        <v>1</v>
      </c>
    </row>
    <row r="166" spans="1:25">
      <c r="A166">
        <v>2014</v>
      </c>
      <c r="B166">
        <v>37</v>
      </c>
      <c r="C166" t="s">
        <v>18</v>
      </c>
      <c r="D166" t="s">
        <v>171</v>
      </c>
      <c r="E166">
        <v>11</v>
      </c>
      <c r="F166">
        <v>2</v>
      </c>
      <c r="G166">
        <v>0.84599999999999997</v>
      </c>
      <c r="H166">
        <v>7</v>
      </c>
      <c r="I166">
        <v>1</v>
      </c>
      <c r="J166">
        <v>0.875</v>
      </c>
      <c r="K166">
        <v>43</v>
      </c>
      <c r="L166">
        <v>21.5</v>
      </c>
      <c r="M166">
        <v>16.07</v>
      </c>
      <c r="N166">
        <v>1.68</v>
      </c>
      <c r="O166">
        <v>8</v>
      </c>
      <c r="P166">
        <v>5</v>
      </c>
      <c r="Q166">
        <v>5</v>
      </c>
      <c r="R166" s="19">
        <f>SUMIFS(Recruits!J:J,Recruits!D:D,'Wins by Year'!C166,Recruits!A:A,'Wins by Year'!A166)</f>
        <v>3.27</v>
      </c>
      <c r="S166" s="19">
        <f t="shared" si="4"/>
        <v>3.27</v>
      </c>
      <c r="T166" s="19">
        <f>(SUMIFS(S:S,C:C,C166,A:A,A166)+SUMIFS(S:S,C:C,C166,A:A,A166-1)+SUMIFS(S:S,C:C,C166,A:A,A166-2))/3</f>
        <v>3.0633333333333339</v>
      </c>
      <c r="U166" s="19">
        <f>(SUMIFS($S:$S,$C:$C,$C166,$A:$A,$A166)+SUMIFS($S:$S,$C:$C,$C166,$A:$A,$A166-1)+SUMIFS($S:$S,$C:$C,$C166,$A:$A,$A166-2)+SUMIFS($S:$S,$C:$C,$C166,$A:$A,$A166-3))/4</f>
        <v>3.0475000000000003</v>
      </c>
      <c r="W166" t="str">
        <f>VLOOKUP(D166,Conferences!$A$9:$B$57,2,FALSE)</f>
        <v>Big Ten</v>
      </c>
      <c r="X166">
        <f>COUNTIF(C:C,C166)</f>
        <v>16</v>
      </c>
      <c r="Y166">
        <v>6</v>
      </c>
    </row>
    <row r="167" spans="1:25">
      <c r="A167">
        <v>2014</v>
      </c>
      <c r="B167">
        <v>38</v>
      </c>
      <c r="C167" t="s">
        <v>39</v>
      </c>
      <c r="D167" t="s">
        <v>171</v>
      </c>
      <c r="E167">
        <v>7</v>
      </c>
      <c r="F167">
        <v>6</v>
      </c>
      <c r="G167">
        <v>0.53800000000000003</v>
      </c>
      <c r="H167">
        <v>4</v>
      </c>
      <c r="I167">
        <v>4</v>
      </c>
      <c r="J167">
        <v>0.5</v>
      </c>
      <c r="K167">
        <v>28.5</v>
      </c>
      <c r="L167">
        <v>30.2</v>
      </c>
      <c r="M167">
        <v>1.58</v>
      </c>
      <c r="N167">
        <v>3.12</v>
      </c>
      <c r="R167" s="19">
        <f>SUMIFS(Recruits!J:J,Recruits!D:D,'Wins by Year'!C167,Recruits!A:A,'Wins by Year'!A167)</f>
        <v>3.06</v>
      </c>
      <c r="S167" s="19">
        <f t="shared" si="4"/>
        <v>3.06</v>
      </c>
      <c r="T167" s="19">
        <f>(SUMIFS(S:S,C:C,C167,A:A,A167)+SUMIFS(S:S,C:C,C167,A:A,A167-1)+SUMIFS(S:S,C:C,C167,A:A,A167-2))/3</f>
        <v>2.9366666666666661</v>
      </c>
      <c r="U167" s="19">
        <f>(SUMIFS($S:$S,$C:$C,$C167,$A:$A,$A167)+SUMIFS($S:$S,$C:$C,$C167,$A:$A,$A167-1)+SUMIFS($S:$S,$C:$C,$C167,$A:$A,$A167-2)+SUMIFS($S:$S,$C:$C,$C167,$A:$A,$A167-3))/4</f>
        <v>2.9049999999999998</v>
      </c>
      <c r="W167" t="str">
        <f>VLOOKUP(D167,Conferences!$A$9:$B$57,2,FALSE)</f>
        <v>Big Ten</v>
      </c>
      <c r="X167">
        <f>COUNTIF(C:C,C167)</f>
        <v>16</v>
      </c>
    </row>
    <row r="168" spans="1:25">
      <c r="A168">
        <v>2014</v>
      </c>
      <c r="B168">
        <v>39</v>
      </c>
      <c r="C168" t="s">
        <v>79</v>
      </c>
      <c r="D168" t="s">
        <v>171</v>
      </c>
      <c r="E168">
        <v>8</v>
      </c>
      <c r="F168">
        <v>5</v>
      </c>
      <c r="G168">
        <v>0.61499999999999999</v>
      </c>
      <c r="H168">
        <v>3</v>
      </c>
      <c r="I168">
        <v>5</v>
      </c>
      <c r="J168">
        <v>0.375</v>
      </c>
      <c r="K168">
        <v>26.7</v>
      </c>
      <c r="L168">
        <v>30.2</v>
      </c>
      <c r="M168">
        <v>3.19</v>
      </c>
      <c r="N168">
        <v>2.5</v>
      </c>
      <c r="R168" s="19">
        <f>SUMIFS(Recruits!J:J,Recruits!D:D,'Wins by Year'!C168,Recruits!A:A,'Wins by Year'!A168)</f>
        <v>2.5</v>
      </c>
      <c r="S168" s="19">
        <f t="shared" si="4"/>
        <v>2.5</v>
      </c>
      <c r="T168" s="19">
        <f>(SUMIFS(S:S,C:C,C168,A:A,A168)+SUMIFS(S:S,C:C,C168,A:A,A168-1)+SUMIFS(S:S,C:C,C168,A:A,A168-2))/3</f>
        <v>2.86</v>
      </c>
      <c r="U168" s="19">
        <f>(SUMIFS($S:$S,$C:$C,$C168,$A:$A,$A168)+SUMIFS($S:$S,$C:$C,$C168,$A:$A,$A168-1)+SUMIFS($S:$S,$C:$C,$C168,$A:$A,$A168-2)+SUMIFS($S:$S,$C:$C,$C168,$A:$A,$A168-3))/4</f>
        <v>2.8849999999999998</v>
      </c>
      <c r="W168" t="str">
        <f>VLOOKUP(D168,Conferences!$A$9:$B$57,2,FALSE)</f>
        <v>Big Ten</v>
      </c>
      <c r="X168">
        <f>COUNTIF(C:C,C168)</f>
        <v>16</v>
      </c>
    </row>
    <row r="169" spans="1:25">
      <c r="A169">
        <v>2014</v>
      </c>
      <c r="B169">
        <v>40</v>
      </c>
      <c r="C169" t="s">
        <v>4</v>
      </c>
      <c r="D169" t="s">
        <v>171</v>
      </c>
      <c r="E169">
        <v>5</v>
      </c>
      <c r="F169">
        <v>7</v>
      </c>
      <c r="G169">
        <v>0.41699999999999998</v>
      </c>
      <c r="H169">
        <v>3</v>
      </c>
      <c r="I169">
        <v>5</v>
      </c>
      <c r="J169">
        <v>0.375</v>
      </c>
      <c r="K169">
        <v>20.9</v>
      </c>
      <c r="L169">
        <v>22.4</v>
      </c>
      <c r="M169">
        <v>1.82</v>
      </c>
      <c r="N169">
        <v>3.65</v>
      </c>
      <c r="R169" s="19">
        <f>SUMIFS(Recruits!J:J,Recruits!D:D,'Wins by Year'!C169,Recruits!A:A,'Wins by Year'!A169)</f>
        <v>3.44</v>
      </c>
      <c r="S169" s="19">
        <f t="shared" si="4"/>
        <v>3.44</v>
      </c>
      <c r="T169" s="19">
        <f>(SUMIFS(S:S,C:C,C169,A:A,A169)+SUMIFS(S:S,C:C,C169,A:A,A169-1)+SUMIFS(S:S,C:C,C169,A:A,A169-2))/3</f>
        <v>3.5033333333333334</v>
      </c>
      <c r="U169" s="19">
        <f>(SUMIFS($S:$S,$C:$C,$C169,$A:$A,$A169)+SUMIFS($S:$S,$C:$C,$C169,$A:$A,$A169-1)+SUMIFS($S:$S,$C:$C,$C169,$A:$A,$A169-2)+SUMIFS($S:$S,$C:$C,$C169,$A:$A,$A169-3))/4</f>
        <v>3.44</v>
      </c>
      <c r="W169" t="str">
        <f>VLOOKUP(D169,Conferences!$A$9:$B$57,2,FALSE)</f>
        <v>Big Ten</v>
      </c>
      <c r="X169">
        <f>COUNTIF(C:C,C169)</f>
        <v>16</v>
      </c>
    </row>
    <row r="170" spans="1:25">
      <c r="A170">
        <v>2014</v>
      </c>
      <c r="B170">
        <v>41</v>
      </c>
      <c r="C170" t="s">
        <v>23</v>
      </c>
      <c r="D170" t="s">
        <v>171</v>
      </c>
      <c r="E170">
        <v>7</v>
      </c>
      <c r="F170">
        <v>6</v>
      </c>
      <c r="G170">
        <v>0.53800000000000003</v>
      </c>
      <c r="H170">
        <v>2</v>
      </c>
      <c r="I170">
        <v>6</v>
      </c>
      <c r="J170">
        <v>0.25</v>
      </c>
      <c r="K170">
        <v>20.6</v>
      </c>
      <c r="L170">
        <v>18.600000000000001</v>
      </c>
      <c r="M170">
        <v>2.46</v>
      </c>
      <c r="N170">
        <v>1.54</v>
      </c>
      <c r="R170" s="19">
        <f>SUMIFS(Recruits!J:J,Recruits!D:D,'Wins by Year'!C170,Recruits!A:A,'Wins by Year'!A170)</f>
        <v>3.2</v>
      </c>
      <c r="S170" s="19">
        <f t="shared" si="4"/>
        <v>3.2</v>
      </c>
      <c r="T170" s="19">
        <f>(SUMIFS(S:S,C:C,C170,A:A,A170)+SUMIFS(S:S,C:C,C170,A:A,A170-1)+SUMIFS(S:S,C:C,C170,A:A,A170-2))/3</f>
        <v>2.9466666666666668</v>
      </c>
      <c r="U170" s="19">
        <f>(SUMIFS($S:$S,$C:$C,$C170,$A:$A,$A170)+SUMIFS($S:$S,$C:$C,$C170,$A:$A,$A170-1)+SUMIFS($S:$S,$C:$C,$C170,$A:$A,$A170-2)+SUMIFS($S:$S,$C:$C,$C170,$A:$A,$A170-3))/4</f>
        <v>2.9924999999999997</v>
      </c>
      <c r="W170" t="str">
        <f>VLOOKUP(D170,Conferences!$A$9:$B$57,2,FALSE)</f>
        <v>Big Ten</v>
      </c>
      <c r="X170">
        <f>COUNTIF(C:C,C170)</f>
        <v>16</v>
      </c>
    </row>
    <row r="171" spans="1:25">
      <c r="A171">
        <v>2014</v>
      </c>
      <c r="B171">
        <v>42</v>
      </c>
      <c r="C171" t="s">
        <v>58</v>
      </c>
      <c r="D171" t="s">
        <v>171</v>
      </c>
      <c r="E171">
        <v>4</v>
      </c>
      <c r="F171">
        <v>8</v>
      </c>
      <c r="G171">
        <v>0.33300000000000002</v>
      </c>
      <c r="H171">
        <v>1</v>
      </c>
      <c r="I171">
        <v>7</v>
      </c>
      <c r="J171">
        <v>0.125</v>
      </c>
      <c r="K171">
        <v>25.1</v>
      </c>
      <c r="L171">
        <v>32.799999999999997</v>
      </c>
      <c r="M171">
        <v>-5.32</v>
      </c>
      <c r="N171">
        <v>1.43</v>
      </c>
      <c r="R171" s="19">
        <f>SUMIFS(Recruits!J:J,Recruits!D:D,'Wins by Year'!C171,Recruits!A:A,'Wins by Year'!A171)</f>
        <v>2.69</v>
      </c>
      <c r="S171" s="19">
        <f t="shared" si="4"/>
        <v>2.69</v>
      </c>
      <c r="T171" s="19">
        <f>(SUMIFS(S:S,C:C,C171,A:A,A171)+SUMIFS(S:S,C:C,C171,A:A,A171-1)+SUMIFS(S:S,C:C,C171,A:A,A171-2))/3</f>
        <v>2.6966666666666668</v>
      </c>
      <c r="U171" s="19">
        <f>(SUMIFS($S:$S,$C:$C,$C171,$A:$A,$A171)+SUMIFS($S:$S,$C:$C,$C171,$A:$A,$A171-1)+SUMIFS($S:$S,$C:$C,$C171,$A:$A,$A171-2)+SUMIFS($S:$S,$C:$C,$C171,$A:$A,$A171-3))/4</f>
        <v>2.6850000000000001</v>
      </c>
      <c r="W171" t="str">
        <f>VLOOKUP(D171,Conferences!$A$9:$B$57,2,FALSE)</f>
        <v>Big Ten</v>
      </c>
      <c r="X171">
        <f>COUNTIF(C:C,C171)</f>
        <v>16</v>
      </c>
    </row>
    <row r="172" spans="1:25">
      <c r="A172">
        <v>2014</v>
      </c>
      <c r="B172">
        <v>43</v>
      </c>
      <c r="C172" t="s">
        <v>35</v>
      </c>
      <c r="D172" t="s">
        <v>172</v>
      </c>
      <c r="E172">
        <v>11</v>
      </c>
      <c r="F172">
        <v>3</v>
      </c>
      <c r="G172">
        <v>0.78600000000000003</v>
      </c>
      <c r="H172">
        <v>7</v>
      </c>
      <c r="I172">
        <v>2</v>
      </c>
      <c r="J172">
        <v>0.77800000000000002</v>
      </c>
      <c r="K172">
        <v>34.6</v>
      </c>
      <c r="L172">
        <v>20.8</v>
      </c>
      <c r="M172">
        <v>12.7</v>
      </c>
      <c r="N172">
        <v>1.91</v>
      </c>
      <c r="O172">
        <v>14</v>
      </c>
      <c r="P172">
        <v>11</v>
      </c>
      <c r="Q172">
        <v>13</v>
      </c>
      <c r="R172" s="19">
        <f>SUMIFS(Recruits!J:J,Recruits!D:D,'Wins by Year'!C172,Recruits!A:A,'Wins by Year'!A172)</f>
        <v>2.88</v>
      </c>
      <c r="S172" s="19">
        <f t="shared" si="4"/>
        <v>2.88</v>
      </c>
      <c r="T172" s="19">
        <f>(SUMIFS(S:S,C:C,C172,A:A,A172)+SUMIFS(S:S,C:C,C172,A:A,A172-1)+SUMIFS(S:S,C:C,C172,A:A,A172-2))/3</f>
        <v>2.9333333333333336</v>
      </c>
      <c r="U172" s="19">
        <f>(SUMIFS($S:$S,$C:$C,$C172,$A:$A,$A172)+SUMIFS($S:$S,$C:$C,$C172,$A:$A,$A172-1)+SUMIFS($S:$S,$C:$C,$C172,$A:$A,$A172-2)+SUMIFS($S:$S,$C:$C,$C172,$A:$A,$A172-3))/4</f>
        <v>2.9625000000000004</v>
      </c>
      <c r="W172" t="str">
        <f>VLOOKUP(D172,Conferences!$A$9:$B$57,2,FALSE)</f>
        <v>Big Ten</v>
      </c>
      <c r="X172">
        <f>COUNTIF(C:C,C172)</f>
        <v>16</v>
      </c>
      <c r="Y172">
        <f t="shared" si="5"/>
        <v>13</v>
      </c>
    </row>
    <row r="173" spans="1:25">
      <c r="A173">
        <v>2014</v>
      </c>
      <c r="B173">
        <v>44</v>
      </c>
      <c r="C173" t="s">
        <v>26</v>
      </c>
      <c r="D173" t="s">
        <v>172</v>
      </c>
      <c r="E173">
        <v>9</v>
      </c>
      <c r="F173">
        <v>4</v>
      </c>
      <c r="G173">
        <v>0.69199999999999995</v>
      </c>
      <c r="H173">
        <v>5</v>
      </c>
      <c r="I173">
        <v>3</v>
      </c>
      <c r="J173">
        <v>0.625</v>
      </c>
      <c r="K173">
        <v>37.799999999999997</v>
      </c>
      <c r="L173">
        <v>26.4</v>
      </c>
      <c r="M173">
        <v>10.26</v>
      </c>
      <c r="N173">
        <v>1.72</v>
      </c>
      <c r="O173">
        <v>22</v>
      </c>
      <c r="P173">
        <v>11</v>
      </c>
      <c r="R173" s="19">
        <f>SUMIFS(Recruits!J:J,Recruits!D:D,'Wins by Year'!C173,Recruits!A:A,'Wins by Year'!A173)</f>
        <v>2.8</v>
      </c>
      <c r="S173" s="19">
        <f t="shared" si="4"/>
        <v>2.8</v>
      </c>
      <c r="T173" s="19">
        <f>(SUMIFS(S:S,C:C,C173,A:A,A173)+SUMIFS(S:S,C:C,C173,A:A,A173-1)+SUMIFS(S:S,C:C,C173,A:A,A173-2))/3</f>
        <v>3.1033333333333335</v>
      </c>
      <c r="U173" s="19">
        <f>(SUMIFS($S:$S,$C:$C,$C173,$A:$A,$A173)+SUMIFS($S:$S,$C:$C,$C173,$A:$A,$A173-1)+SUMIFS($S:$S,$C:$C,$C173,$A:$A,$A173-2)+SUMIFS($S:$S,$C:$C,$C173,$A:$A,$A173-3))/4</f>
        <v>3.1900000000000004</v>
      </c>
      <c r="W173" t="str">
        <f>VLOOKUP(D173,Conferences!$A$9:$B$57,2,FALSE)</f>
        <v>Big Ten</v>
      </c>
      <c r="X173">
        <f>COUNTIF(C:C,C173)</f>
        <v>16</v>
      </c>
    </row>
    <row r="174" spans="1:25">
      <c r="A174">
        <v>2014</v>
      </c>
      <c r="B174">
        <v>45</v>
      </c>
      <c r="C174" t="s">
        <v>51</v>
      </c>
      <c r="D174" t="s">
        <v>172</v>
      </c>
      <c r="E174">
        <v>8</v>
      </c>
      <c r="F174">
        <v>5</v>
      </c>
      <c r="G174">
        <v>0.61499999999999999</v>
      </c>
      <c r="H174">
        <v>5</v>
      </c>
      <c r="I174">
        <v>3</v>
      </c>
      <c r="J174">
        <v>0.625</v>
      </c>
      <c r="K174">
        <v>28.4</v>
      </c>
      <c r="L174">
        <v>24.2</v>
      </c>
      <c r="M174">
        <v>6.74</v>
      </c>
      <c r="N174">
        <v>3.04</v>
      </c>
      <c r="P174">
        <v>22</v>
      </c>
      <c r="R174" s="19">
        <f>SUMIFS(Recruits!J:J,Recruits!D:D,'Wins by Year'!C174,Recruits!A:A,'Wins by Year'!A174)</f>
        <v>2.5499999999999998</v>
      </c>
      <c r="S174" s="19">
        <f t="shared" si="4"/>
        <v>2.5499999999999998</v>
      </c>
      <c r="T174" s="19">
        <f>(SUMIFS(S:S,C:C,C174,A:A,A174)+SUMIFS(S:S,C:C,C174,A:A,A174-1)+SUMIFS(S:S,C:C,C174,A:A,A174-2))/3</f>
        <v>2.6633333333333336</v>
      </c>
      <c r="U174" s="19">
        <f>(SUMIFS($S:$S,$C:$C,$C174,$A:$A,$A174)+SUMIFS($S:$S,$C:$C,$C174,$A:$A,$A174-1)+SUMIFS($S:$S,$C:$C,$C174,$A:$A,$A174-2)+SUMIFS($S:$S,$C:$C,$C174,$A:$A,$A174-3))/4</f>
        <v>2.69</v>
      </c>
      <c r="W174" t="str">
        <f>VLOOKUP(D174,Conferences!$A$9:$B$57,2,FALSE)</f>
        <v>Big Ten</v>
      </c>
      <c r="X174">
        <f>COUNTIF(C:C,C174)</f>
        <v>16</v>
      </c>
    </row>
    <row r="175" spans="1:25">
      <c r="A175">
        <v>2014</v>
      </c>
      <c r="B175">
        <v>46</v>
      </c>
      <c r="C175" t="s">
        <v>42</v>
      </c>
      <c r="D175" t="s">
        <v>172</v>
      </c>
      <c r="E175">
        <v>7</v>
      </c>
      <c r="F175">
        <v>6</v>
      </c>
      <c r="G175">
        <v>0.53800000000000003</v>
      </c>
      <c r="H175">
        <v>4</v>
      </c>
      <c r="I175">
        <v>4</v>
      </c>
      <c r="J175">
        <v>0.5</v>
      </c>
      <c r="K175">
        <v>28.2</v>
      </c>
      <c r="L175">
        <v>25.6</v>
      </c>
      <c r="M175">
        <v>1.37</v>
      </c>
      <c r="N175">
        <v>-0.4</v>
      </c>
      <c r="R175" s="19">
        <f>SUMIFS(Recruits!J:J,Recruits!D:D,'Wins by Year'!C175,Recruits!A:A,'Wins by Year'!A175)</f>
        <v>2.75</v>
      </c>
      <c r="S175" s="19">
        <f t="shared" si="4"/>
        <v>2.75</v>
      </c>
      <c r="T175" s="19">
        <f>(SUMIFS(S:S,C:C,C175,A:A,A175)+SUMIFS(S:S,C:C,C175,A:A,A175-1)+SUMIFS(S:S,C:C,C175,A:A,A175-2))/3</f>
        <v>2.8266666666666667</v>
      </c>
      <c r="U175" s="19">
        <f>(SUMIFS($S:$S,$C:$C,$C175,$A:$A,$A175)+SUMIFS($S:$S,$C:$C,$C175,$A:$A,$A175-1)+SUMIFS($S:$S,$C:$C,$C175,$A:$A,$A175-2)+SUMIFS($S:$S,$C:$C,$C175,$A:$A,$A175-3))/4</f>
        <v>2.8600000000000003</v>
      </c>
      <c r="W175" t="str">
        <f>VLOOKUP(D175,Conferences!$A$9:$B$57,2,FALSE)</f>
        <v>Big Ten</v>
      </c>
      <c r="X175">
        <f>COUNTIF(C:C,C175)</f>
        <v>16</v>
      </c>
    </row>
    <row r="176" spans="1:25">
      <c r="A176">
        <v>2014</v>
      </c>
      <c r="B176">
        <v>47</v>
      </c>
      <c r="C176" t="s">
        <v>70</v>
      </c>
      <c r="D176" t="s">
        <v>172</v>
      </c>
      <c r="E176">
        <v>6</v>
      </c>
      <c r="F176">
        <v>7</v>
      </c>
      <c r="G176">
        <v>0.46200000000000002</v>
      </c>
      <c r="H176">
        <v>3</v>
      </c>
      <c r="I176">
        <v>5</v>
      </c>
      <c r="J176">
        <v>0.375</v>
      </c>
      <c r="K176">
        <v>25.9</v>
      </c>
      <c r="L176">
        <v>34</v>
      </c>
      <c r="M176">
        <v>-2.5299999999999998</v>
      </c>
      <c r="N176">
        <v>3</v>
      </c>
      <c r="R176" s="19">
        <f>SUMIFS(Recruits!J:J,Recruits!D:D,'Wins by Year'!C176,Recruits!A:A,'Wins by Year'!A176)</f>
        <v>2.5299999999999998</v>
      </c>
      <c r="S176" s="19">
        <f t="shared" si="4"/>
        <v>2.5299999999999998</v>
      </c>
      <c r="T176" s="19">
        <f>(SUMIFS(S:S,C:C,C176,A:A,A176)+SUMIFS(S:S,C:C,C176,A:A,A176-1)+SUMIFS(S:S,C:C,C176,A:A,A176-2))/3</f>
        <v>2.6333333333333333</v>
      </c>
      <c r="U176" s="19">
        <f>(SUMIFS($S:$S,$C:$C,$C176,$A:$A,$A176)+SUMIFS($S:$S,$C:$C,$C176,$A:$A,$A176-1)+SUMIFS($S:$S,$C:$C,$C176,$A:$A,$A176-2)+SUMIFS($S:$S,$C:$C,$C176,$A:$A,$A176-3))/4</f>
        <v>2.6775000000000002</v>
      </c>
      <c r="W176" t="str">
        <f>VLOOKUP(D176,Conferences!$A$9:$B$57,2,FALSE)</f>
        <v>Big Ten</v>
      </c>
      <c r="X176">
        <f>COUNTIF(C:C,C176)</f>
        <v>16</v>
      </c>
    </row>
    <row r="177" spans="1:25">
      <c r="A177">
        <v>2014</v>
      </c>
      <c r="B177">
        <v>48</v>
      </c>
      <c r="C177" t="s">
        <v>49</v>
      </c>
      <c r="D177" t="s">
        <v>172</v>
      </c>
      <c r="E177">
        <v>5</v>
      </c>
      <c r="F177">
        <v>7</v>
      </c>
      <c r="G177">
        <v>0.41699999999999998</v>
      </c>
      <c r="H177">
        <v>3</v>
      </c>
      <c r="I177">
        <v>5</v>
      </c>
      <c r="J177">
        <v>0.375</v>
      </c>
      <c r="K177">
        <v>23</v>
      </c>
      <c r="L177">
        <v>25.2</v>
      </c>
      <c r="M177">
        <v>0.8</v>
      </c>
      <c r="N177">
        <v>1.63</v>
      </c>
      <c r="R177" s="19">
        <f>SUMIFS(Recruits!J:J,Recruits!D:D,'Wins by Year'!C177,Recruits!A:A,'Wins by Year'!A177)</f>
        <v>3</v>
      </c>
      <c r="S177" s="19">
        <f t="shared" si="4"/>
        <v>3</v>
      </c>
      <c r="T177" s="19">
        <f>(SUMIFS(S:S,C:C,C177,A:A,A177)+SUMIFS(S:S,C:C,C177,A:A,A177-1)+SUMIFS(S:S,C:C,C177,A:A,A177-2))/3</f>
        <v>2.8833333333333333</v>
      </c>
      <c r="U177" s="19">
        <f>(SUMIFS($S:$S,$C:$C,$C177,$A:$A,$A177)+SUMIFS($S:$S,$C:$C,$C177,$A:$A,$A177-1)+SUMIFS($S:$S,$C:$C,$C177,$A:$A,$A177-2)+SUMIFS($S:$S,$C:$C,$C177,$A:$A,$A177-3))/4</f>
        <v>2.8825000000000003</v>
      </c>
      <c r="W177" t="str">
        <f>VLOOKUP(D177,Conferences!$A$9:$B$57,2,FALSE)</f>
        <v>Big Ten</v>
      </c>
      <c r="X177">
        <f>COUNTIF(C:C,C177)</f>
        <v>16</v>
      </c>
    </row>
    <row r="178" spans="1:25">
      <c r="A178">
        <v>2014</v>
      </c>
      <c r="B178">
        <v>49</v>
      </c>
      <c r="C178" t="s">
        <v>74</v>
      </c>
      <c r="D178" t="s">
        <v>172</v>
      </c>
      <c r="E178">
        <v>3</v>
      </c>
      <c r="F178">
        <v>9</v>
      </c>
      <c r="G178">
        <v>0.25</v>
      </c>
      <c r="H178">
        <v>1</v>
      </c>
      <c r="I178">
        <v>7</v>
      </c>
      <c r="J178">
        <v>0.125</v>
      </c>
      <c r="K178">
        <v>23.8</v>
      </c>
      <c r="L178">
        <v>31.7</v>
      </c>
      <c r="M178">
        <v>-6.33</v>
      </c>
      <c r="N178">
        <v>2.0099999999999998</v>
      </c>
      <c r="R178" s="19">
        <f>SUMIFS(Recruits!J:J,Recruits!D:D,'Wins by Year'!C178,Recruits!A:A,'Wins by Year'!A178)</f>
        <v>2.5299999999999998</v>
      </c>
      <c r="S178" s="19">
        <f t="shared" si="4"/>
        <v>2.5299999999999998</v>
      </c>
      <c r="T178" s="19">
        <f>(SUMIFS(S:S,C:C,C178,A:A,A178)+SUMIFS(S:S,C:C,C178,A:A,A178-1)+SUMIFS(S:S,C:C,C178,A:A,A178-2))/3</f>
        <v>2.7566666666666664</v>
      </c>
      <c r="U178" s="19">
        <f>(SUMIFS($S:$S,$C:$C,$C178,$A:$A,$A178)+SUMIFS($S:$S,$C:$C,$C178,$A:$A,$A178-1)+SUMIFS($S:$S,$C:$C,$C178,$A:$A,$A178-2)+SUMIFS($S:$S,$C:$C,$C178,$A:$A,$A178-3))/4</f>
        <v>2.3174999999999999</v>
      </c>
      <c r="W178" t="str">
        <f>VLOOKUP(D178,Conferences!$A$9:$B$57,2,FALSE)</f>
        <v>Big Ten</v>
      </c>
      <c r="X178">
        <f>COUNTIF(C:C,C178)</f>
        <v>16</v>
      </c>
    </row>
    <row r="179" spans="1:25">
      <c r="A179">
        <v>2014</v>
      </c>
      <c r="B179">
        <v>50</v>
      </c>
      <c r="C179" t="s">
        <v>67</v>
      </c>
      <c r="D179" t="s">
        <v>173</v>
      </c>
      <c r="E179">
        <v>13</v>
      </c>
      <c r="F179">
        <v>1</v>
      </c>
      <c r="G179">
        <v>0.92900000000000005</v>
      </c>
      <c r="H179">
        <v>8</v>
      </c>
      <c r="I179">
        <v>1</v>
      </c>
      <c r="J179">
        <v>0.88900000000000001</v>
      </c>
      <c r="K179">
        <v>45.6</v>
      </c>
      <c r="L179">
        <v>21</v>
      </c>
      <c r="M179">
        <v>12.55</v>
      </c>
      <c r="N179">
        <v>-5.81</v>
      </c>
      <c r="P179">
        <v>18</v>
      </c>
      <c r="Q179">
        <v>23</v>
      </c>
      <c r="R179" s="19">
        <f>SUMIFS(Recruits!J:J,Recruits!D:D,'Wins by Year'!C179,Recruits!A:A,'Wins by Year'!A179)</f>
        <v>2.42</v>
      </c>
      <c r="S179" s="19">
        <f t="shared" si="4"/>
        <v>2.42</v>
      </c>
      <c r="T179" s="19">
        <f>(SUMIFS(S:S,C:C,C179,A:A,A179)+SUMIFS(S:S,C:C,C179,A:A,A179-1)+SUMIFS(S:S,C:C,C179,A:A,A179-2))/3</f>
        <v>2.5533333333333332</v>
      </c>
      <c r="U179" s="19">
        <f>(SUMIFS($S:$S,$C:$C,$C179,$A:$A,$A179)+SUMIFS($S:$S,$C:$C,$C179,$A:$A,$A179-1)+SUMIFS($S:$S,$C:$C,$C179,$A:$A,$A179-2)+SUMIFS($S:$S,$C:$C,$C179,$A:$A,$A179-3))/4</f>
        <v>2.5925000000000002</v>
      </c>
      <c r="W179" t="str">
        <f>VLOOKUP(D179,Conferences!$A$9:$B$57,2,FALSE)</f>
        <v>CUSA</v>
      </c>
      <c r="X179">
        <f>COUNTIF(C:C,C179)</f>
        <v>16</v>
      </c>
      <c r="Y179">
        <f t="shared" si="5"/>
        <v>23</v>
      </c>
    </row>
    <row r="180" spans="1:25">
      <c r="A180">
        <v>2014</v>
      </c>
      <c r="B180">
        <v>51</v>
      </c>
      <c r="C180" t="s">
        <v>86</v>
      </c>
      <c r="D180" t="s">
        <v>173</v>
      </c>
      <c r="E180">
        <v>6</v>
      </c>
      <c r="F180">
        <v>6</v>
      </c>
      <c r="G180">
        <v>0.5</v>
      </c>
      <c r="H180">
        <v>5</v>
      </c>
      <c r="I180">
        <v>3</v>
      </c>
      <c r="J180">
        <v>0.625</v>
      </c>
      <c r="K180">
        <v>31.6</v>
      </c>
      <c r="L180">
        <v>31.5</v>
      </c>
      <c r="M180">
        <v>-3.52</v>
      </c>
      <c r="N180">
        <v>-1.77</v>
      </c>
      <c r="R180" s="19">
        <f>SUMIFS(Recruits!J:J,Recruits!D:D,'Wins by Year'!C180,Recruits!A:A,'Wins by Year'!A180)</f>
        <v>2.13</v>
      </c>
      <c r="S180" s="19">
        <f t="shared" si="4"/>
        <v>2.13</v>
      </c>
      <c r="T180" s="19">
        <f>(SUMIFS(S:S,C:C,C180,A:A,A180)+SUMIFS(S:S,C:C,C180,A:A,A180-1)+SUMIFS(S:S,C:C,C180,A:A,A180-2))/3</f>
        <v>1.7866666666666664</v>
      </c>
      <c r="U180" s="19">
        <f>(SUMIFS($S:$S,$C:$C,$C180,$A:$A,$A180)+SUMIFS($S:$S,$C:$C,$C180,$A:$A,$A180-1)+SUMIFS($S:$S,$C:$C,$C180,$A:$A,$A180-2)+SUMIFS($S:$S,$C:$C,$C180,$A:$A,$A180-3))/4</f>
        <v>1.5899999999999999</v>
      </c>
      <c r="W180" t="str">
        <f>VLOOKUP(D180,Conferences!$A$9:$B$57,2,FALSE)</f>
        <v>CUSA</v>
      </c>
      <c r="X180">
        <f>COUNTIF(C:C,C180)</f>
        <v>16</v>
      </c>
    </row>
    <row r="181" spans="1:25">
      <c r="A181">
        <v>2014</v>
      </c>
      <c r="B181">
        <v>52</v>
      </c>
      <c r="C181" t="s">
        <v>87</v>
      </c>
      <c r="D181" t="s">
        <v>173</v>
      </c>
      <c r="E181">
        <v>8</v>
      </c>
      <c r="F181">
        <v>5</v>
      </c>
      <c r="G181">
        <v>0.61499999999999999</v>
      </c>
      <c r="H181">
        <v>4</v>
      </c>
      <c r="I181">
        <v>4</v>
      </c>
      <c r="J181">
        <v>0.5</v>
      </c>
      <c r="K181">
        <v>44.4</v>
      </c>
      <c r="L181">
        <v>39.9</v>
      </c>
      <c r="M181">
        <v>1.99</v>
      </c>
      <c r="N181">
        <v>-3.01</v>
      </c>
      <c r="R181" s="19">
        <f>SUMIFS(Recruits!J:J,Recruits!D:D,'Wins by Year'!C181,Recruits!A:A,'Wins by Year'!A181)</f>
        <v>2.29</v>
      </c>
      <c r="S181" s="19">
        <f t="shared" si="4"/>
        <v>2.29</v>
      </c>
      <c r="T181" s="19">
        <f>(SUMIFS(S:S,C:C,C181,A:A,A181)+SUMIFS(S:S,C:C,C181,A:A,A181-1)+SUMIFS(S:S,C:C,C181,A:A,A181-2))/3</f>
        <v>2.2966666666666664</v>
      </c>
      <c r="U181" s="19">
        <f>(SUMIFS($S:$S,$C:$C,$C181,$A:$A,$A181)+SUMIFS($S:$S,$C:$C,$C181,$A:$A,$A181-1)+SUMIFS($S:$S,$C:$C,$C181,$A:$A,$A181-2)+SUMIFS($S:$S,$C:$C,$C181,$A:$A,$A181-3))/4</f>
        <v>1.9724999999999999</v>
      </c>
      <c r="W181" t="str">
        <f>VLOOKUP(D181,Conferences!$A$9:$B$57,2,FALSE)</f>
        <v>CUSA</v>
      </c>
      <c r="X181">
        <f>COUNTIF(C:C,C181)</f>
        <v>12</v>
      </c>
    </row>
    <row r="182" spans="1:25">
      <c r="A182">
        <v>2014</v>
      </c>
      <c r="B182">
        <v>53</v>
      </c>
      <c r="C182" t="s">
        <v>129</v>
      </c>
      <c r="D182" t="s">
        <v>173</v>
      </c>
      <c r="E182">
        <v>6</v>
      </c>
      <c r="F182">
        <v>6</v>
      </c>
      <c r="G182">
        <v>0.5</v>
      </c>
      <c r="H182">
        <v>4</v>
      </c>
      <c r="I182">
        <v>4</v>
      </c>
      <c r="J182">
        <v>0.5</v>
      </c>
      <c r="K182">
        <v>33.200000000000003</v>
      </c>
      <c r="L182">
        <v>29.9</v>
      </c>
      <c r="M182">
        <v>-0.3</v>
      </c>
      <c r="N182">
        <v>-2.0499999999999998</v>
      </c>
      <c r="R182" s="19">
        <f>SUMIFS(Recruits!J:J,Recruits!D:D,'Wins by Year'!C182,Recruits!A:A,'Wins by Year'!A182)</f>
        <v>0</v>
      </c>
      <c r="S182" s="19">
        <f t="shared" si="4"/>
        <v>1</v>
      </c>
      <c r="T182" s="19">
        <f>(SUMIFS(S:S,C:C,C182,A:A,A182)+SUMIFS(S:S,C:C,C182,A:A,A182-1)+SUMIFS(S:S,C:C,C182,A:A,A182-2))/3</f>
        <v>1.3033333333333335</v>
      </c>
      <c r="U182" s="19">
        <f>(SUMIFS($S:$S,$C:$C,$C182,$A:$A,$A182)+SUMIFS($S:$S,$C:$C,$C182,$A:$A,$A182-1)+SUMIFS($S:$S,$C:$C,$C182,$A:$A,$A182-2)+SUMIFS($S:$S,$C:$C,$C182,$A:$A,$A182-3))/4</f>
        <v>1.2275</v>
      </c>
      <c r="W182" t="str">
        <f>VLOOKUP(D182,Conferences!$A$9:$B$57,2,FALSE)</f>
        <v>CUSA</v>
      </c>
      <c r="X182">
        <f>COUNTIF(C:C,C182)</f>
        <v>14</v>
      </c>
    </row>
    <row r="183" spans="1:25">
      <c r="A183">
        <v>2014</v>
      </c>
      <c r="B183">
        <v>54</v>
      </c>
      <c r="C183" t="s">
        <v>138</v>
      </c>
      <c r="D183" t="s">
        <v>173</v>
      </c>
      <c r="E183">
        <v>6</v>
      </c>
      <c r="F183">
        <v>6</v>
      </c>
      <c r="G183">
        <v>0.5</v>
      </c>
      <c r="H183">
        <v>4</v>
      </c>
      <c r="I183">
        <v>4</v>
      </c>
      <c r="J183">
        <v>0.5</v>
      </c>
      <c r="K183">
        <v>32.700000000000003</v>
      </c>
      <c r="L183">
        <v>38</v>
      </c>
      <c r="M183">
        <v>-6.1</v>
      </c>
      <c r="N183">
        <v>-3.6</v>
      </c>
      <c r="R183" s="19">
        <f>SUMIFS(Recruits!J:J,Recruits!D:D,'Wins by Year'!C183,Recruits!A:A,'Wins by Year'!A183)</f>
        <v>0</v>
      </c>
      <c r="S183" s="19">
        <f t="shared" si="4"/>
        <v>1</v>
      </c>
      <c r="T183" s="19">
        <f>(SUMIFS(S:S,C:C,C183,A:A,A183)+SUMIFS(S:S,C:C,C183,A:A,A183-1)+SUMIFS(S:S,C:C,C183,A:A,A183-2))/3</f>
        <v>0.33333333333333331</v>
      </c>
      <c r="U183" s="19">
        <f>(SUMIFS($S:$S,$C:$C,$C183,$A:$A,$A183))</f>
        <v>1</v>
      </c>
      <c r="W183" t="str">
        <f>VLOOKUP(D183,Conferences!$A$9:$B$57,2,FALSE)</f>
        <v>CUSA</v>
      </c>
      <c r="X183">
        <f>COUNTIF(C:C,C183)</f>
        <v>5</v>
      </c>
    </row>
    <row r="184" spans="1:25">
      <c r="A184">
        <v>2014</v>
      </c>
      <c r="B184">
        <v>55</v>
      </c>
      <c r="C184" t="s">
        <v>119</v>
      </c>
      <c r="D184" t="s">
        <v>173</v>
      </c>
      <c r="E184">
        <v>4</v>
      </c>
      <c r="F184">
        <v>8</v>
      </c>
      <c r="G184">
        <v>0.33300000000000002</v>
      </c>
      <c r="H184">
        <v>3</v>
      </c>
      <c r="I184">
        <v>5</v>
      </c>
      <c r="J184">
        <v>0.375</v>
      </c>
      <c r="K184">
        <v>23</v>
      </c>
      <c r="L184">
        <v>24.8</v>
      </c>
      <c r="M184">
        <v>-6.95</v>
      </c>
      <c r="N184">
        <v>-4.04</v>
      </c>
      <c r="R184" s="19">
        <f>SUMIFS(Recruits!J:J,Recruits!D:D,'Wins by Year'!C184,Recruits!A:A,'Wins by Year'!A184)</f>
        <v>2</v>
      </c>
      <c r="S184" s="19">
        <f t="shared" si="4"/>
        <v>2</v>
      </c>
      <c r="T184" s="19">
        <f>(SUMIFS(S:S,C:C,C184,A:A,A184)+SUMIFS(S:S,C:C,C184,A:A,A184-1)+SUMIFS(S:S,C:C,C184,A:A,A184-2))/3</f>
        <v>1.8866666666666667</v>
      </c>
      <c r="U184" s="19">
        <f>(SUMIFS($S:$S,$C:$C,$C184,$A:$A,$A184)+SUMIFS($S:$S,$C:$C,$C184,$A:$A,$A184-1)+SUMIFS($S:$S,$C:$C,$C184,$A:$A,$A184-2)+SUMIFS($S:$S,$C:$C,$C184,$A:$A,$A184-3))/4</f>
        <v>1.665</v>
      </c>
      <c r="W184" t="str">
        <f>VLOOKUP(D184,Conferences!$A$9:$B$57,2,FALSE)</f>
        <v>CUSA</v>
      </c>
      <c r="X184">
        <f>COUNTIF(C:C,C184)</f>
        <v>15</v>
      </c>
    </row>
    <row r="185" spans="1:25">
      <c r="A185">
        <v>2014</v>
      </c>
      <c r="B185">
        <v>56</v>
      </c>
      <c r="C185" t="s">
        <v>83</v>
      </c>
      <c r="D185" t="s">
        <v>173</v>
      </c>
      <c r="E185">
        <v>3</v>
      </c>
      <c r="F185">
        <v>9</v>
      </c>
      <c r="G185">
        <v>0.25</v>
      </c>
      <c r="H185">
        <v>2</v>
      </c>
      <c r="I185">
        <v>6</v>
      </c>
      <c r="J185">
        <v>0.25</v>
      </c>
      <c r="K185">
        <v>24</v>
      </c>
      <c r="L185">
        <v>34.4</v>
      </c>
      <c r="M185">
        <v>-9.68</v>
      </c>
      <c r="N185">
        <v>-1.18</v>
      </c>
      <c r="R185" s="19">
        <f>SUMIFS(Recruits!J:J,Recruits!D:D,'Wins by Year'!C185,Recruits!A:A,'Wins by Year'!A185)</f>
        <v>2.19</v>
      </c>
      <c r="S185" s="19">
        <f t="shared" si="4"/>
        <v>2.19</v>
      </c>
      <c r="T185" s="19">
        <f>(SUMIFS(S:S,C:C,C185,A:A,A185)+SUMIFS(S:S,C:C,C185,A:A,A185-1)+SUMIFS(S:S,C:C,C185,A:A,A185-2))/3</f>
        <v>1.7766666666666666</v>
      </c>
      <c r="U185" s="19">
        <f>(SUMIFS($S:$S,$C:$C,$C185,$A:$A,$A185)+SUMIFS($S:$S,$C:$C,$C185,$A:$A,$A185-1)+SUMIFS($S:$S,$C:$C,$C185,$A:$A,$A185-2)+SUMIFS($S:$S,$C:$C,$C185,$A:$A,$A185-3))/4</f>
        <v>1.5825</v>
      </c>
      <c r="W185" t="str">
        <f>VLOOKUP(D185,Conferences!$A$9:$B$57,2,FALSE)</f>
        <v>CUSA</v>
      </c>
      <c r="X185">
        <f>COUNTIF(C:C,C185)</f>
        <v>15</v>
      </c>
    </row>
    <row r="186" spans="1:25">
      <c r="A186">
        <v>2014</v>
      </c>
      <c r="B186">
        <v>57</v>
      </c>
      <c r="C186" t="s">
        <v>89</v>
      </c>
      <c r="D186" t="s">
        <v>175</v>
      </c>
      <c r="E186">
        <v>9</v>
      </c>
      <c r="F186">
        <v>5</v>
      </c>
      <c r="G186">
        <v>0.64300000000000002</v>
      </c>
      <c r="H186">
        <v>7</v>
      </c>
      <c r="I186">
        <v>2</v>
      </c>
      <c r="J186">
        <v>0.77800000000000002</v>
      </c>
      <c r="K186">
        <v>37.4</v>
      </c>
      <c r="L186">
        <v>24.7</v>
      </c>
      <c r="M186">
        <v>5.46</v>
      </c>
      <c r="N186">
        <v>-1.61</v>
      </c>
      <c r="R186" s="19">
        <f>SUMIFS(Recruits!J:J,Recruits!D:D,'Wins by Year'!C186,Recruits!A:A,'Wins by Year'!A186)</f>
        <v>1.8</v>
      </c>
      <c r="S186" s="19">
        <f t="shared" si="4"/>
        <v>1.8</v>
      </c>
      <c r="T186" s="19">
        <f>(SUMIFS(S:S,C:C,C186,A:A,A186)+SUMIFS(S:S,C:C,C186,A:A,A186-1)+SUMIFS(S:S,C:C,C186,A:A,A186-2))/3</f>
        <v>1.68</v>
      </c>
      <c r="U186" s="19">
        <f>(SUMIFS($S:$S,$C:$C,$C186,$A:$A,$A186)+SUMIFS($S:$S,$C:$C,$C186,$A:$A,$A186-1)+SUMIFS($S:$S,$C:$C,$C186,$A:$A,$A186-2)+SUMIFS($S:$S,$C:$C,$C186,$A:$A,$A186-3))/4</f>
        <v>1.9300000000000002</v>
      </c>
      <c r="W186" t="str">
        <f>VLOOKUP(D186,Conferences!$A$9:$B$57,2,FALSE)</f>
        <v>CUSA</v>
      </c>
      <c r="X186">
        <f>COUNTIF(C:C,C186)</f>
        <v>16</v>
      </c>
    </row>
    <row r="187" spans="1:25">
      <c r="A187">
        <v>2014</v>
      </c>
      <c r="B187">
        <v>58</v>
      </c>
      <c r="C187" t="s">
        <v>124</v>
      </c>
      <c r="D187" t="s">
        <v>175</v>
      </c>
      <c r="E187">
        <v>8</v>
      </c>
      <c r="F187">
        <v>5</v>
      </c>
      <c r="G187">
        <v>0.61499999999999999</v>
      </c>
      <c r="H187">
        <v>5</v>
      </c>
      <c r="I187">
        <v>3</v>
      </c>
      <c r="J187">
        <v>0.625</v>
      </c>
      <c r="K187">
        <v>28.8</v>
      </c>
      <c r="L187">
        <v>28.5</v>
      </c>
      <c r="M187">
        <v>-0.28000000000000003</v>
      </c>
      <c r="N187">
        <v>-2.98</v>
      </c>
      <c r="R187" s="19">
        <f>SUMIFS(Recruits!J:J,Recruits!D:D,'Wins by Year'!C187,Recruits!A:A,'Wins by Year'!A187)</f>
        <v>2.11</v>
      </c>
      <c r="S187" s="19">
        <f t="shared" si="4"/>
        <v>2.11</v>
      </c>
      <c r="T187" s="19">
        <f>(SUMIFS(S:S,C:C,C187,A:A,A187)+SUMIFS(S:S,C:C,C187,A:A,A187-1)+SUMIFS(S:S,C:C,C187,A:A,A187-2))/3</f>
        <v>2.23</v>
      </c>
      <c r="U187" s="19">
        <f>(SUMIFS($S:$S,$C:$C,$C187,$A:$A,$A187)+SUMIFS($S:$S,$C:$C,$C187,$A:$A,$A187-1)+SUMIFS($S:$S,$C:$C,$C187,$A:$A,$A187-2)+SUMIFS($S:$S,$C:$C,$C187,$A:$A,$A187-3))/4</f>
        <v>2.3424999999999998</v>
      </c>
      <c r="W187" t="str">
        <f>VLOOKUP(D187,Conferences!$A$9:$B$57,2,FALSE)</f>
        <v>CUSA</v>
      </c>
      <c r="X187">
        <f>COUNTIF(C:C,C187)</f>
        <v>16</v>
      </c>
    </row>
    <row r="188" spans="1:25">
      <c r="A188">
        <v>2014</v>
      </c>
      <c r="B188">
        <v>59</v>
      </c>
      <c r="C188" t="s">
        <v>132</v>
      </c>
      <c r="D188" t="s">
        <v>175</v>
      </c>
      <c r="E188">
        <v>7</v>
      </c>
      <c r="F188">
        <v>6</v>
      </c>
      <c r="G188">
        <v>0.53800000000000003</v>
      </c>
      <c r="H188">
        <v>5</v>
      </c>
      <c r="I188">
        <v>3</v>
      </c>
      <c r="J188">
        <v>0.625</v>
      </c>
      <c r="K188">
        <v>26.6</v>
      </c>
      <c r="L188">
        <v>28.1</v>
      </c>
      <c r="M188">
        <v>-3.18</v>
      </c>
      <c r="N188">
        <v>-3.64</v>
      </c>
      <c r="R188" s="19">
        <f>SUMIFS(Recruits!J:J,Recruits!D:D,'Wins by Year'!C188,Recruits!A:A,'Wins by Year'!A188)</f>
        <v>0</v>
      </c>
      <c r="S188" s="19">
        <f t="shared" si="4"/>
        <v>1</v>
      </c>
      <c r="T188" s="19">
        <f>(SUMIFS(S:S,C:C,C188,A:A,A188)+SUMIFS(S:S,C:C,C188,A:A,A188-1)+SUMIFS(S:S,C:C,C188,A:A,A188-2))/3</f>
        <v>1</v>
      </c>
      <c r="U188" s="19">
        <f>(SUMIFS($S:$S,$C:$C,$C188,$A:$A,$A188)+SUMIFS($S:$S,$C:$C,$C188,$A:$A,$A188-1)+SUMIFS($S:$S,$C:$C,$C188,$A:$A,$A188-2)+SUMIFS($S:$S,$C:$C,$C188,$A:$A,$A188-3))/4</f>
        <v>1.2749999999999999</v>
      </c>
      <c r="W188" t="str">
        <f>VLOOKUP(D188,Conferences!$A$9:$B$57,2,FALSE)</f>
        <v>CUSA</v>
      </c>
      <c r="X188">
        <f>COUNTIF(C:C,C188)</f>
        <v>16</v>
      </c>
    </row>
    <row r="189" spans="1:25">
      <c r="A189">
        <v>2014</v>
      </c>
      <c r="B189">
        <v>60</v>
      </c>
      <c r="C189" t="s">
        <v>113</v>
      </c>
      <c r="D189" t="s">
        <v>175</v>
      </c>
      <c r="E189">
        <v>4</v>
      </c>
      <c r="F189">
        <v>8</v>
      </c>
      <c r="G189">
        <v>0.33300000000000002</v>
      </c>
      <c r="H189">
        <v>3</v>
      </c>
      <c r="I189">
        <v>5</v>
      </c>
      <c r="J189">
        <v>0.375</v>
      </c>
      <c r="K189">
        <v>17.100000000000001</v>
      </c>
      <c r="L189">
        <v>25.9</v>
      </c>
      <c r="M189">
        <v>-8.6199999999999992</v>
      </c>
      <c r="N189">
        <v>-2.4500000000000002</v>
      </c>
      <c r="R189" s="19">
        <f>SUMIFS(Recruits!J:J,Recruits!D:D,'Wins by Year'!C189,Recruits!A:A,'Wins by Year'!A189)</f>
        <v>0</v>
      </c>
      <c r="S189" s="19">
        <f t="shared" si="4"/>
        <v>1</v>
      </c>
      <c r="T189" s="19">
        <f>(SUMIFS(S:S,C:C,C189,A:A,A189)+SUMIFS(S:S,C:C,C189,A:A,A189-1)+SUMIFS(S:S,C:C,C189,A:A,A189-2))/3</f>
        <v>1.3666666666666665</v>
      </c>
      <c r="U189" s="19">
        <f>(SUMIFS($S:$S,$C:$C,$C189,$A:$A,$A189)+SUMIFS($S:$S,$C:$C,$C189,$A:$A,$A189-1)+SUMIFS($S:$S,$C:$C,$C189,$A:$A,$A189-2))/3</f>
        <v>1.3666666666666665</v>
      </c>
      <c r="W189" t="str">
        <f>VLOOKUP(D189,Conferences!$A$9:$B$57,2,FALSE)</f>
        <v>CUSA</v>
      </c>
      <c r="X189">
        <f>COUNTIF(C:C,C189)</f>
        <v>7</v>
      </c>
    </row>
    <row r="190" spans="1:25">
      <c r="A190">
        <v>2014</v>
      </c>
      <c r="B190">
        <v>61</v>
      </c>
      <c r="C190" t="s">
        <v>115</v>
      </c>
      <c r="D190" t="s">
        <v>175</v>
      </c>
      <c r="E190">
        <v>4</v>
      </c>
      <c r="F190">
        <v>8</v>
      </c>
      <c r="G190">
        <v>0.33300000000000002</v>
      </c>
      <c r="H190">
        <v>2</v>
      </c>
      <c r="I190">
        <v>6</v>
      </c>
      <c r="J190">
        <v>0.25</v>
      </c>
      <c r="K190">
        <v>27.2</v>
      </c>
      <c r="L190">
        <v>29.8</v>
      </c>
      <c r="M190">
        <v>-11.91</v>
      </c>
      <c r="N190">
        <v>-5.91</v>
      </c>
      <c r="R190" s="19">
        <f>SUMIFS(Recruits!J:J,Recruits!D:D,'Wins by Year'!C190,Recruits!A:A,'Wins by Year'!A190)</f>
        <v>2.2200000000000002</v>
      </c>
      <c r="S190" s="19">
        <f t="shared" si="4"/>
        <v>2.2200000000000002</v>
      </c>
      <c r="T190" s="19">
        <f>(SUMIFS(S:S,C:C,C190,A:A,A190)+SUMIFS(S:S,C:C,C190,A:A,A190-1)+SUMIFS(S:S,C:C,C190,A:A,A190-2))/3</f>
        <v>1.406666666666667</v>
      </c>
      <c r="U190" s="19">
        <f>(SUMIFS($S:$S,$C:$C,$C190,$A:$A,$A190)+SUMIFS($S:$S,$C:$C,$C190,$A:$A,$A190-1)+SUMIFS($S:$S,$C:$C,$C190,$A:$A,$A190-2)+SUMIFS($S:$S,$C:$C,$C190,$A:$A,$A190-3))/4</f>
        <v>1.3050000000000002</v>
      </c>
      <c r="W190" t="str">
        <f>VLOOKUP(D190,Conferences!$A$9:$B$57,2,FALSE)</f>
        <v>CUSA</v>
      </c>
      <c r="X190">
        <f>COUNTIF(C:C,C190)</f>
        <v>16</v>
      </c>
    </row>
    <row r="191" spans="1:25">
      <c r="A191">
        <v>2014</v>
      </c>
      <c r="B191">
        <v>62</v>
      </c>
      <c r="C191" t="s">
        <v>80</v>
      </c>
      <c r="D191" t="s">
        <v>175</v>
      </c>
      <c r="E191">
        <v>3</v>
      </c>
      <c r="F191">
        <v>9</v>
      </c>
      <c r="G191">
        <v>0.25</v>
      </c>
      <c r="H191">
        <v>1</v>
      </c>
      <c r="I191">
        <v>7</v>
      </c>
      <c r="J191">
        <v>0.125</v>
      </c>
      <c r="K191">
        <v>19</v>
      </c>
      <c r="L191">
        <v>35.4</v>
      </c>
      <c r="M191">
        <v>-10.91</v>
      </c>
      <c r="N191">
        <v>0.17</v>
      </c>
      <c r="R191" s="19">
        <f>SUMIFS(Recruits!J:J,Recruits!D:D,'Wins by Year'!C191,Recruits!A:A,'Wins by Year'!A191)</f>
        <v>1.79</v>
      </c>
      <c r="S191" s="19">
        <f t="shared" si="4"/>
        <v>1.79</v>
      </c>
      <c r="T191" s="19">
        <f>(SUMIFS(S:S,C:C,C191,A:A,A191)+SUMIFS(S:S,C:C,C191,A:A,A191-1)+SUMIFS(S:S,C:C,C191,A:A,A191-2))/3</f>
        <v>2.1766666666666667</v>
      </c>
      <c r="U191" s="19">
        <f>(SUMIFS($S:$S,$C:$C,$C191,$A:$A,$A191)+SUMIFS($S:$S,$C:$C,$C191,$A:$A,$A191-1)+SUMIFS($S:$S,$C:$C,$C191,$A:$A,$A191-2)+SUMIFS($S:$S,$C:$C,$C191,$A:$A,$A191-3))/4</f>
        <v>2.2575000000000003</v>
      </c>
      <c r="W191" t="str">
        <f>VLOOKUP(D191,Conferences!$A$9:$B$57,2,FALSE)</f>
        <v>CUSA</v>
      </c>
      <c r="X191">
        <f>COUNTIF(C:C,C191)</f>
        <v>16</v>
      </c>
    </row>
    <row r="192" spans="1:25">
      <c r="A192">
        <v>2014</v>
      </c>
      <c r="B192">
        <v>63</v>
      </c>
      <c r="C192" t="s">
        <v>13</v>
      </c>
      <c r="D192" t="s">
        <v>148</v>
      </c>
      <c r="E192">
        <v>8</v>
      </c>
      <c r="F192">
        <v>5</v>
      </c>
      <c r="G192">
        <v>0.61499999999999999</v>
      </c>
      <c r="H192">
        <v>1</v>
      </c>
      <c r="I192">
        <v>0</v>
      </c>
      <c r="J192">
        <v>1</v>
      </c>
      <c r="K192">
        <v>32.799999999999997</v>
      </c>
      <c r="L192">
        <v>29.2</v>
      </c>
      <c r="M192">
        <v>8.56</v>
      </c>
      <c r="N192">
        <v>5.33</v>
      </c>
      <c r="O192">
        <v>17</v>
      </c>
      <c r="P192">
        <v>5</v>
      </c>
      <c r="R192" s="19">
        <f>SUMIFS(Recruits!J:J,Recruits!D:D,'Wins by Year'!C192,Recruits!A:A,'Wins by Year'!A192)</f>
        <v>3.52</v>
      </c>
      <c r="S192" s="19">
        <f t="shared" si="4"/>
        <v>3.52</v>
      </c>
      <c r="T192" s="19">
        <f>(SUMIFS(S:S,C:C,C192,A:A,A192)+SUMIFS(S:S,C:C,C192,A:A,A192-1)+SUMIFS(S:S,C:C,C192,A:A,A192-2))/3</f>
        <v>3.6566666666666663</v>
      </c>
      <c r="U192" s="19">
        <f>(SUMIFS($S:$S,$C:$C,$C192,$A:$A,$A192)+SUMIFS($S:$S,$C:$C,$C192,$A:$A,$A192-1)+SUMIFS($S:$S,$C:$C,$C192,$A:$A,$A192-2)+SUMIFS($S:$S,$C:$C,$C192,$A:$A,$A192-3))/4</f>
        <v>3.6124999999999998</v>
      </c>
      <c r="W192" t="str">
        <f>VLOOKUP(D192,Conferences!$A$9:$B$57,2,FALSE)</f>
        <v>Ind</v>
      </c>
      <c r="X192">
        <f>COUNTIF(C:C,C192)</f>
        <v>16</v>
      </c>
    </row>
    <row r="193" spans="1:24">
      <c r="A193">
        <v>2014</v>
      </c>
      <c r="B193">
        <v>64</v>
      </c>
      <c r="C193" t="s">
        <v>97</v>
      </c>
      <c r="D193" t="s">
        <v>148</v>
      </c>
      <c r="E193">
        <v>8</v>
      </c>
      <c r="F193">
        <v>5</v>
      </c>
      <c r="G193">
        <v>0.61499999999999999</v>
      </c>
      <c r="H193">
        <v>1</v>
      </c>
      <c r="I193">
        <v>1</v>
      </c>
      <c r="J193">
        <v>0.5</v>
      </c>
      <c r="K193">
        <v>31.8</v>
      </c>
      <c r="L193">
        <v>27.3</v>
      </c>
      <c r="M193">
        <v>2.19</v>
      </c>
      <c r="N193">
        <v>-1.5</v>
      </c>
      <c r="R193" s="19">
        <f>SUMIFS(Recruits!J:J,Recruits!D:D,'Wins by Year'!C193,Recruits!A:A,'Wins by Year'!A193)</f>
        <v>0</v>
      </c>
      <c r="S193" s="19">
        <f t="shared" si="4"/>
        <v>1</v>
      </c>
      <c r="T193" s="19">
        <f>(SUMIFS(S:S,C:C,C193,A:A,A193)+SUMIFS(S:S,C:C,C193,A:A,A193-1)+SUMIFS(S:S,C:C,C193,A:A,A193-2))/3</f>
        <v>1.4466666666666665</v>
      </c>
      <c r="U193" s="19">
        <f>(SUMIFS($S:$S,$C:$C,$C193,$A:$A,$A193)+SUMIFS($S:$S,$C:$C,$C193,$A:$A,$A193-1)+SUMIFS($S:$S,$C:$C,$C193,$A:$A,$A193-2)+SUMIFS($S:$S,$C:$C,$C193,$A:$A,$A193-3))/4</f>
        <v>1.335</v>
      </c>
      <c r="W193" t="str">
        <f>VLOOKUP(D193,Conferences!$A$9:$B$57,2,FALSE)</f>
        <v>Ind</v>
      </c>
      <c r="X193">
        <f>COUNTIF(C:C,C193)</f>
        <v>16</v>
      </c>
    </row>
    <row r="194" spans="1:24">
      <c r="A194">
        <v>2014</v>
      </c>
      <c r="B194">
        <v>65</v>
      </c>
      <c r="C194" t="s">
        <v>96</v>
      </c>
      <c r="D194" t="s">
        <v>148</v>
      </c>
      <c r="E194">
        <v>4</v>
      </c>
      <c r="F194">
        <v>8</v>
      </c>
      <c r="G194">
        <v>0.33300000000000002</v>
      </c>
      <c r="H194">
        <v>0</v>
      </c>
      <c r="I194">
        <v>1</v>
      </c>
      <c r="J194">
        <v>0</v>
      </c>
      <c r="K194">
        <v>24.9</v>
      </c>
      <c r="L194">
        <v>32.9</v>
      </c>
      <c r="M194">
        <v>-12.95</v>
      </c>
      <c r="N194">
        <v>-5.78</v>
      </c>
      <c r="R194" s="19">
        <f>SUMIFS(Recruits!J:J,Recruits!D:D,'Wins by Year'!C194,Recruits!A:A,'Wins by Year'!A194)</f>
        <v>0</v>
      </c>
      <c r="S194" s="19">
        <f t="shared" si="4"/>
        <v>1</v>
      </c>
      <c r="T194" s="19">
        <f>(SUMIFS(S:S,C:C,C194,A:A,A194)+SUMIFS(S:S,C:C,C194,A:A,A194-1)+SUMIFS(S:S,C:C,C194,A:A,A194-2))/3</f>
        <v>1</v>
      </c>
      <c r="U194" s="19">
        <f>(SUMIFS($S:$S,$C:$C,$C194,$A:$A,$A194)+SUMIFS($S:$S,$C:$C,$C194,$A:$A,$A194-1)+SUMIFS($S:$S,$C:$C,$C194,$A:$A,$A194-2)+SUMIFS($S:$S,$C:$C,$C194,$A:$A,$A194-3))/4</f>
        <v>1.2050000000000001</v>
      </c>
      <c r="W194" t="str">
        <f>VLOOKUP(D194,Conferences!$A$9:$B$57,2,FALSE)</f>
        <v>Ind</v>
      </c>
      <c r="X194">
        <f>COUNTIF(C:C,C194)</f>
        <v>16</v>
      </c>
    </row>
    <row r="195" spans="1:24">
      <c r="A195">
        <v>2014</v>
      </c>
      <c r="B195">
        <v>66</v>
      </c>
      <c r="C195" t="s">
        <v>50</v>
      </c>
      <c r="D195" t="s">
        <v>148</v>
      </c>
      <c r="E195">
        <v>8</v>
      </c>
      <c r="F195">
        <v>5</v>
      </c>
      <c r="G195">
        <v>0.61499999999999999</v>
      </c>
      <c r="H195">
        <v>0</v>
      </c>
      <c r="I195">
        <v>0</v>
      </c>
      <c r="K195">
        <v>37.1</v>
      </c>
      <c r="L195">
        <v>27.5</v>
      </c>
      <c r="M195">
        <v>4.38</v>
      </c>
      <c r="N195">
        <v>-1.32</v>
      </c>
      <c r="P195">
        <v>18</v>
      </c>
      <c r="R195" s="19">
        <f>SUMIFS(Recruits!J:J,Recruits!D:D,'Wins by Year'!C195,Recruits!A:A,'Wins by Year'!A195)</f>
        <v>2.68</v>
      </c>
      <c r="S195" s="19">
        <f t="shared" ref="S195:S258" si="6">IF(R195&gt;1,R195,1)</f>
        <v>2.68</v>
      </c>
      <c r="T195" s="19">
        <f>(SUMIFS(S:S,C:C,C195,A:A,A195)+SUMIFS(S:S,C:C,C195,A:A,A195-1)+SUMIFS(S:S,C:C,C195,A:A,A195-2))/3</f>
        <v>2.5733333333333333</v>
      </c>
      <c r="U195" s="19">
        <f>(SUMIFS($S:$S,$C:$C,$C195,$A:$A,$A195)+SUMIFS($S:$S,$C:$C,$C195,$A:$A,$A195-1)+SUMIFS($S:$S,$C:$C,$C195,$A:$A,$A195-2)+SUMIFS($S:$S,$C:$C,$C195,$A:$A,$A195-3))/4</f>
        <v>2.5750000000000002</v>
      </c>
      <c r="W195" t="str">
        <f>VLOOKUP(D195,Conferences!$A$9:$B$57,2,FALSE)</f>
        <v>Ind</v>
      </c>
      <c r="X195">
        <f>COUNTIF(C:C,C195)</f>
        <v>16</v>
      </c>
    </row>
    <row r="196" spans="1:24">
      <c r="A196">
        <v>2014</v>
      </c>
      <c r="B196">
        <v>67</v>
      </c>
      <c r="C196" t="s">
        <v>116</v>
      </c>
      <c r="D196" t="s">
        <v>178</v>
      </c>
      <c r="E196">
        <v>8</v>
      </c>
      <c r="F196">
        <v>6</v>
      </c>
      <c r="G196">
        <v>0.57099999999999995</v>
      </c>
      <c r="H196">
        <v>5</v>
      </c>
      <c r="I196">
        <v>4</v>
      </c>
      <c r="J196">
        <v>0.55600000000000005</v>
      </c>
      <c r="K196">
        <v>30</v>
      </c>
      <c r="L196">
        <v>33.5</v>
      </c>
      <c r="M196">
        <v>-6.66</v>
      </c>
      <c r="N196">
        <v>-5.87</v>
      </c>
      <c r="R196" s="19">
        <f>SUMIFS(Recruits!J:J,Recruits!D:D,'Wins by Year'!C196,Recruits!A:A,'Wins by Year'!A196)</f>
        <v>0</v>
      </c>
      <c r="S196" s="19">
        <f t="shared" si="6"/>
        <v>1</v>
      </c>
      <c r="T196" s="19">
        <f>(SUMIFS(S:S,C:C,C196,A:A,A196)+SUMIFS(S:S,C:C,C196,A:A,A196-1)+SUMIFS(S:S,C:C,C196,A:A,A196-2))/3</f>
        <v>1.3766666666666667</v>
      </c>
      <c r="U196" s="19">
        <f>(SUMIFS($S:$S,$C:$C,$C196,$A:$A,$A196)+SUMIFS($S:$S,$C:$C,$C196,$A:$A,$A196-1)+SUMIFS($S:$S,$C:$C,$C196,$A:$A,$A196-2)+SUMIFS($S:$S,$C:$C,$C196,$A:$A,$A196-3))/4</f>
        <v>1.2825</v>
      </c>
      <c r="W196" t="str">
        <f>VLOOKUP(D196,Conferences!$A$9:$B$57,2,FALSE)</f>
        <v>MAC</v>
      </c>
      <c r="X196">
        <f>COUNTIF(C:C,C196)</f>
        <v>16</v>
      </c>
    </row>
    <row r="197" spans="1:24">
      <c r="A197">
        <v>2014</v>
      </c>
      <c r="B197">
        <v>68</v>
      </c>
      <c r="C197" t="s">
        <v>130</v>
      </c>
      <c r="D197" t="s">
        <v>178</v>
      </c>
      <c r="E197">
        <v>6</v>
      </c>
      <c r="F197">
        <v>6</v>
      </c>
      <c r="G197">
        <v>0.5</v>
      </c>
      <c r="H197">
        <v>4</v>
      </c>
      <c r="I197">
        <v>4</v>
      </c>
      <c r="J197">
        <v>0.5</v>
      </c>
      <c r="K197">
        <v>20.5</v>
      </c>
      <c r="L197">
        <v>24.8</v>
      </c>
      <c r="M197">
        <v>-9.7899999999999991</v>
      </c>
      <c r="N197">
        <v>-6.95</v>
      </c>
      <c r="R197" s="19">
        <f>SUMIFS(Recruits!J:J,Recruits!D:D,'Wins by Year'!C197,Recruits!A:A,'Wins by Year'!A197)</f>
        <v>0</v>
      </c>
      <c r="S197" s="19">
        <f t="shared" si="6"/>
        <v>1</v>
      </c>
      <c r="T197" s="19">
        <f>(SUMIFS(S:S,C:C,C197,A:A,A197)+SUMIFS(S:S,C:C,C197,A:A,A197-1)+SUMIFS(S:S,C:C,C197,A:A,A197-2))/3</f>
        <v>1.4333333333333333</v>
      </c>
      <c r="U197" s="19">
        <f>(SUMIFS($S:$S,$C:$C,$C197,$A:$A,$A197)+SUMIFS($S:$S,$C:$C,$C197,$A:$A,$A197-1)+SUMIFS($S:$S,$C:$C,$C197,$A:$A,$A197-2)+SUMIFS($S:$S,$C:$C,$C197,$A:$A,$A197-3))/4</f>
        <v>1.325</v>
      </c>
      <c r="W197" t="str">
        <f>VLOOKUP(D197,Conferences!$A$9:$B$57,2,FALSE)</f>
        <v>MAC</v>
      </c>
      <c r="X197">
        <f>COUNTIF(C:C,C197)</f>
        <v>16</v>
      </c>
    </row>
    <row r="198" spans="1:24">
      <c r="A198">
        <v>2014</v>
      </c>
      <c r="B198">
        <v>69</v>
      </c>
      <c r="C198" t="s">
        <v>136</v>
      </c>
      <c r="D198" t="s">
        <v>178</v>
      </c>
      <c r="E198">
        <v>5</v>
      </c>
      <c r="F198">
        <v>6</v>
      </c>
      <c r="G198">
        <v>0.45500000000000002</v>
      </c>
      <c r="H198">
        <v>3</v>
      </c>
      <c r="I198">
        <v>4</v>
      </c>
      <c r="J198">
        <v>0.42899999999999999</v>
      </c>
      <c r="K198">
        <v>32.299999999999997</v>
      </c>
      <c r="L198">
        <v>31.5</v>
      </c>
      <c r="M198">
        <v>-9.34</v>
      </c>
      <c r="N198">
        <v>-9.98</v>
      </c>
      <c r="R198" s="19">
        <f>SUMIFS(Recruits!J:J,Recruits!D:D,'Wins by Year'!C198,Recruits!A:A,'Wins by Year'!A198)</f>
        <v>0</v>
      </c>
      <c r="S198" s="19">
        <f t="shared" si="6"/>
        <v>1</v>
      </c>
      <c r="T198" s="19">
        <f>(SUMIFS(S:S,C:C,C198,A:A,A198)+SUMIFS(S:S,C:C,C198,A:A,A198-1)+SUMIFS(S:S,C:C,C198,A:A,A198-2))/3</f>
        <v>1</v>
      </c>
      <c r="U198" s="19">
        <f>(SUMIFS($S:$S,$C:$C,$C198,$A:$A,$A198)+SUMIFS($S:$S,$C:$C,$C198,$A:$A,$A198-1)+SUMIFS($S:$S,$C:$C,$C198,$A:$A,$A198-2)+SUMIFS($S:$S,$C:$C,$C198,$A:$A,$A198-3))/4</f>
        <v>1</v>
      </c>
      <c r="W198" t="str">
        <f>VLOOKUP(D198,Conferences!$A$9:$B$57,2,FALSE)</f>
        <v>MAC</v>
      </c>
      <c r="X198">
        <f>COUNTIF(C:C,C198)</f>
        <v>16</v>
      </c>
    </row>
    <row r="199" spans="1:24">
      <c r="A199">
        <v>2014</v>
      </c>
      <c r="B199">
        <v>70</v>
      </c>
      <c r="C199" t="s">
        <v>135</v>
      </c>
      <c r="D199" t="s">
        <v>178</v>
      </c>
      <c r="E199">
        <v>5</v>
      </c>
      <c r="F199">
        <v>7</v>
      </c>
      <c r="G199">
        <v>0.41699999999999998</v>
      </c>
      <c r="H199">
        <v>3</v>
      </c>
      <c r="I199">
        <v>5</v>
      </c>
      <c r="J199">
        <v>0.375</v>
      </c>
      <c r="K199">
        <v>22.6</v>
      </c>
      <c r="L199">
        <v>23.1</v>
      </c>
      <c r="M199">
        <v>-9.23</v>
      </c>
      <c r="N199">
        <v>-7.73</v>
      </c>
      <c r="R199" s="19">
        <f>SUMIFS(Recruits!J:J,Recruits!D:D,'Wins by Year'!C199,Recruits!A:A,'Wins by Year'!A199)</f>
        <v>0</v>
      </c>
      <c r="S199" s="19">
        <f t="shared" si="6"/>
        <v>1</v>
      </c>
      <c r="T199" s="19">
        <f>(SUMIFS(S:S,C:C,C199,A:A,A199)+SUMIFS(S:S,C:C,C199,A:A,A199-1)+SUMIFS(S:S,C:C,C199,A:A,A199-2))/3</f>
        <v>1</v>
      </c>
      <c r="U199" s="19">
        <f>(SUMIFS($S:$S,$C:$C,$C199,$A:$A,$A199)+SUMIFS($S:$S,$C:$C,$C199,$A:$A,$A199-1)+SUMIFS($S:$S,$C:$C,$C199,$A:$A,$A199-2)+SUMIFS($S:$S,$C:$C,$C199,$A:$A,$A199-3))/4</f>
        <v>1</v>
      </c>
      <c r="W199" t="str">
        <f>VLOOKUP(D199,Conferences!$A$9:$B$57,2,FALSE)</f>
        <v>MAC</v>
      </c>
      <c r="X199">
        <f>COUNTIF(C:C,C199)</f>
        <v>16</v>
      </c>
    </row>
    <row r="200" spans="1:24">
      <c r="A200">
        <v>2014</v>
      </c>
      <c r="B200">
        <v>71</v>
      </c>
      <c r="C200" t="s">
        <v>100</v>
      </c>
      <c r="D200" t="s">
        <v>178</v>
      </c>
      <c r="E200">
        <v>3</v>
      </c>
      <c r="F200">
        <v>9</v>
      </c>
      <c r="G200">
        <v>0.25</v>
      </c>
      <c r="H200">
        <v>3</v>
      </c>
      <c r="I200">
        <v>5</v>
      </c>
      <c r="J200">
        <v>0.375</v>
      </c>
      <c r="K200">
        <v>27.3</v>
      </c>
      <c r="L200">
        <v>33</v>
      </c>
      <c r="M200">
        <v>-12.61</v>
      </c>
      <c r="N200">
        <v>-7.03</v>
      </c>
      <c r="R200" s="19">
        <f>SUMIFS(Recruits!J:J,Recruits!D:D,'Wins by Year'!C200,Recruits!A:A,'Wins by Year'!A200)</f>
        <v>0</v>
      </c>
      <c r="S200" s="19">
        <f t="shared" si="6"/>
        <v>1</v>
      </c>
      <c r="T200" s="19">
        <f>(SUMIFS(S:S,C:C,C200,A:A,A200)+SUMIFS(S:S,C:C,C200,A:A,A200-1)+SUMIFS(S:S,C:C,C200,A:A,A200-2))/3</f>
        <v>1</v>
      </c>
      <c r="U200" s="19">
        <f>(SUMIFS($S:$S,$C:$C,$C200,$A:$A,$A200)+SUMIFS($S:$S,$C:$C,$C200,$A:$A,$A200-1)+SUMIFS($S:$S,$C:$C,$C200,$A:$A,$A200-2))/3</f>
        <v>1</v>
      </c>
      <c r="W200" t="str">
        <f>VLOOKUP(D200,Conferences!$A$9:$B$57,2,FALSE)</f>
        <v>MAC</v>
      </c>
      <c r="X200">
        <f>COUNTIF(C:C,C200)</f>
        <v>7</v>
      </c>
    </row>
    <row r="201" spans="1:24">
      <c r="A201">
        <v>2014</v>
      </c>
      <c r="B201">
        <v>72</v>
      </c>
      <c r="C201" t="s">
        <v>84</v>
      </c>
      <c r="D201" t="s">
        <v>178</v>
      </c>
      <c r="E201">
        <v>2</v>
      </c>
      <c r="F201">
        <v>10</v>
      </c>
      <c r="G201">
        <v>0.16700000000000001</v>
      </c>
      <c r="H201">
        <v>2</v>
      </c>
      <c r="I201">
        <v>6</v>
      </c>
      <c r="J201">
        <v>0.25</v>
      </c>
      <c r="K201">
        <v>22.3</v>
      </c>
      <c r="L201">
        <v>31.8</v>
      </c>
      <c r="M201">
        <v>-13.99</v>
      </c>
      <c r="N201">
        <v>-5.24</v>
      </c>
      <c r="R201" s="19">
        <f>SUMIFS(Recruits!J:J,Recruits!D:D,'Wins by Year'!C201,Recruits!A:A,'Wins by Year'!A201)</f>
        <v>0</v>
      </c>
      <c r="S201" s="19">
        <f t="shared" si="6"/>
        <v>1</v>
      </c>
      <c r="T201" s="19">
        <f>(SUMIFS(S:S,C:C,C201,A:A,A201)+SUMIFS(S:S,C:C,C201,A:A,A201-1)+SUMIFS(S:S,C:C,C201,A:A,A201-2))/3</f>
        <v>1.4000000000000001</v>
      </c>
      <c r="U201" s="19">
        <f>(SUMIFS($S:$S,$C:$C,$C201,$A:$A,$A201)+SUMIFS($S:$S,$C:$C,$C201,$A:$A,$A201-1)+SUMIFS($S:$S,$C:$C,$C201,$A:$A,$A201-2)+SUMIFS($S:$S,$C:$C,$C201,$A:$A,$A201-3))/4</f>
        <v>1.3</v>
      </c>
      <c r="W201" t="str">
        <f>VLOOKUP(D201,Conferences!$A$9:$B$57,2,FALSE)</f>
        <v>MAC</v>
      </c>
      <c r="X201">
        <f>COUNTIF(C:C,C201)</f>
        <v>16</v>
      </c>
    </row>
    <row r="202" spans="1:24">
      <c r="A202">
        <v>2014</v>
      </c>
      <c r="B202">
        <v>73</v>
      </c>
      <c r="C202" t="s">
        <v>131</v>
      </c>
      <c r="D202" t="s">
        <v>178</v>
      </c>
      <c r="E202">
        <v>2</v>
      </c>
      <c r="F202">
        <v>9</v>
      </c>
      <c r="G202">
        <v>0.182</v>
      </c>
      <c r="H202">
        <v>1</v>
      </c>
      <c r="I202">
        <v>6</v>
      </c>
      <c r="J202">
        <v>0.14299999999999999</v>
      </c>
      <c r="K202">
        <v>16.399999999999999</v>
      </c>
      <c r="L202">
        <v>29</v>
      </c>
      <c r="M202">
        <v>-13.04</v>
      </c>
      <c r="N202">
        <v>-4.58</v>
      </c>
      <c r="R202" s="19">
        <f>SUMIFS(Recruits!J:J,Recruits!D:D,'Wins by Year'!C202,Recruits!A:A,'Wins by Year'!A202)</f>
        <v>0</v>
      </c>
      <c r="S202" s="19">
        <f t="shared" si="6"/>
        <v>1</v>
      </c>
      <c r="T202" s="19">
        <f>(SUMIFS(S:S,C:C,C202,A:A,A202)+SUMIFS(S:S,C:C,C202,A:A,A202-1)+SUMIFS(S:S,C:C,C202,A:A,A202-2))/3</f>
        <v>1.4000000000000001</v>
      </c>
      <c r="U202" s="19">
        <f>(SUMIFS($S:$S,$C:$C,$C202,$A:$A,$A202)+SUMIFS($S:$S,$C:$C,$C202,$A:$A,$A202-1)+SUMIFS($S:$S,$C:$C,$C202,$A:$A,$A202-2)+SUMIFS($S:$S,$C:$C,$C202,$A:$A,$A202-3))/4</f>
        <v>1.5649999999999999</v>
      </c>
      <c r="W202" t="str">
        <f>VLOOKUP(D202,Conferences!$A$9:$B$57,2,FALSE)</f>
        <v>MAC</v>
      </c>
      <c r="X202">
        <f>COUNTIF(C:C,C202)</f>
        <v>16</v>
      </c>
    </row>
    <row r="203" spans="1:24">
      <c r="A203">
        <v>2014</v>
      </c>
      <c r="B203">
        <v>74</v>
      </c>
      <c r="C203" t="s">
        <v>112</v>
      </c>
      <c r="D203" t="s">
        <v>179</v>
      </c>
      <c r="E203">
        <v>11</v>
      </c>
      <c r="F203">
        <v>3</v>
      </c>
      <c r="G203">
        <v>0.78600000000000003</v>
      </c>
      <c r="H203">
        <v>8</v>
      </c>
      <c r="I203">
        <v>1</v>
      </c>
      <c r="J203">
        <v>0.88900000000000001</v>
      </c>
      <c r="K203">
        <v>31.5</v>
      </c>
      <c r="L203">
        <v>25.6</v>
      </c>
      <c r="M203">
        <v>-1.06</v>
      </c>
      <c r="N203">
        <v>-6.14</v>
      </c>
      <c r="R203" s="19">
        <f>SUMIFS(Recruits!J:J,Recruits!D:D,'Wins by Year'!C203,Recruits!A:A,'Wins by Year'!A203)</f>
        <v>2.09</v>
      </c>
      <c r="S203" s="19">
        <f t="shared" si="6"/>
        <v>2.09</v>
      </c>
      <c r="T203" s="19">
        <f>(SUMIFS(S:S,C:C,C203,A:A,A203)+SUMIFS(S:S,C:C,C203,A:A,A203-1)+SUMIFS(S:S,C:C,C203,A:A,A203-2))/3</f>
        <v>1.3633333333333333</v>
      </c>
      <c r="U203" s="19">
        <f>(SUMIFS($S:$S,$C:$C,$C203,$A:$A,$A203)+SUMIFS($S:$S,$C:$C,$C203,$A:$A,$A203-1)+SUMIFS($S:$S,$C:$C,$C203,$A:$A,$A203-2)+SUMIFS($S:$S,$C:$C,$C203,$A:$A,$A203-3))/4</f>
        <v>1.6025</v>
      </c>
      <c r="W203" t="str">
        <f>VLOOKUP(D203,Conferences!$A$9:$B$57,2,FALSE)</f>
        <v>MAC</v>
      </c>
      <c r="X203">
        <f>COUNTIF(C:C,C203)</f>
        <v>16</v>
      </c>
    </row>
    <row r="204" spans="1:24">
      <c r="A204">
        <v>2014</v>
      </c>
      <c r="B204">
        <v>75</v>
      </c>
      <c r="C204" t="s">
        <v>98</v>
      </c>
      <c r="D204" t="s">
        <v>179</v>
      </c>
      <c r="E204">
        <v>9</v>
      </c>
      <c r="F204">
        <v>4</v>
      </c>
      <c r="G204">
        <v>0.69199999999999995</v>
      </c>
      <c r="H204">
        <v>7</v>
      </c>
      <c r="I204">
        <v>1</v>
      </c>
      <c r="J204">
        <v>0.875</v>
      </c>
      <c r="K204">
        <v>36.6</v>
      </c>
      <c r="L204">
        <v>30.5</v>
      </c>
      <c r="M204">
        <v>-1.79</v>
      </c>
      <c r="N204">
        <v>-6.48</v>
      </c>
      <c r="R204" s="19">
        <f>SUMIFS(Recruits!J:J,Recruits!D:D,'Wins by Year'!C204,Recruits!A:A,'Wins by Year'!A204)</f>
        <v>2.04</v>
      </c>
      <c r="S204" s="19">
        <f t="shared" si="6"/>
        <v>2.04</v>
      </c>
      <c r="T204" s="19">
        <f>(SUMIFS(S:S,C:C,C204,A:A,A204)+SUMIFS(S:S,C:C,C204,A:A,A204-1)+SUMIFS(S:S,C:C,C204,A:A,A204-2))/3</f>
        <v>2.2400000000000002</v>
      </c>
      <c r="U204" s="19">
        <f>(SUMIFS($S:$S,$C:$C,$C204,$A:$A,$A204)+SUMIFS($S:$S,$C:$C,$C204,$A:$A,$A204-1)+SUMIFS($S:$S,$C:$C,$C204,$A:$A,$A204-2)+SUMIFS($S:$S,$C:$C,$C204,$A:$A,$A204-3))/4</f>
        <v>2.2625000000000002</v>
      </c>
      <c r="W204" t="str">
        <f>VLOOKUP(D204,Conferences!$A$9:$B$57,2,FALSE)</f>
        <v>MAC</v>
      </c>
      <c r="X204">
        <f>COUNTIF(C:C,C204)</f>
        <v>16</v>
      </c>
    </row>
    <row r="205" spans="1:24">
      <c r="A205">
        <v>2014</v>
      </c>
      <c r="B205">
        <v>76</v>
      </c>
      <c r="C205" t="s">
        <v>65</v>
      </c>
      <c r="D205" t="s">
        <v>179</v>
      </c>
      <c r="E205">
        <v>8</v>
      </c>
      <c r="F205">
        <v>5</v>
      </c>
      <c r="G205">
        <v>0.61499999999999999</v>
      </c>
      <c r="H205">
        <v>6</v>
      </c>
      <c r="I205">
        <v>2</v>
      </c>
      <c r="J205">
        <v>0.75</v>
      </c>
      <c r="K205">
        <v>33.799999999999997</v>
      </c>
      <c r="L205">
        <v>24.9</v>
      </c>
      <c r="M205">
        <v>-1.79</v>
      </c>
      <c r="N205">
        <v>-7.79</v>
      </c>
      <c r="R205" s="19">
        <f>SUMIFS(Recruits!J:J,Recruits!D:D,'Wins by Year'!C205,Recruits!A:A,'Wins by Year'!A205)</f>
        <v>2.5</v>
      </c>
      <c r="S205" s="19">
        <f t="shared" si="6"/>
        <v>2.5</v>
      </c>
      <c r="T205" s="19">
        <f>(SUMIFS(S:S,C:C,C205,A:A,A205)+SUMIFS(S:S,C:C,C205,A:A,A205-1)+SUMIFS(S:S,C:C,C205,A:A,A205-2))/3</f>
        <v>1.8833333333333335</v>
      </c>
      <c r="U205" s="19">
        <f>(SUMIFS($S:$S,$C:$C,$C205,$A:$A,$A205)+SUMIFS($S:$S,$C:$C,$C205,$A:$A,$A205-1)+SUMIFS($S:$S,$C:$C,$C205,$A:$A,$A205-2)+SUMIFS($S:$S,$C:$C,$C205,$A:$A,$A205-3))/4</f>
        <v>1.9475000000000002</v>
      </c>
      <c r="W205" t="str">
        <f>VLOOKUP(D205,Conferences!$A$9:$B$57,2,FALSE)</f>
        <v>MAC</v>
      </c>
      <c r="X205">
        <f>COUNTIF(C:C,C205)</f>
        <v>16</v>
      </c>
    </row>
    <row r="206" spans="1:24">
      <c r="A206">
        <v>2014</v>
      </c>
      <c r="B206">
        <v>77</v>
      </c>
      <c r="C206" t="s">
        <v>127</v>
      </c>
      <c r="D206" t="s">
        <v>179</v>
      </c>
      <c r="E206">
        <v>7</v>
      </c>
      <c r="F206">
        <v>6</v>
      </c>
      <c r="G206">
        <v>0.53800000000000003</v>
      </c>
      <c r="H206">
        <v>5</v>
      </c>
      <c r="I206">
        <v>3</v>
      </c>
      <c r="J206">
        <v>0.625</v>
      </c>
      <c r="K206">
        <v>26.9</v>
      </c>
      <c r="L206">
        <v>25.2</v>
      </c>
      <c r="M206">
        <v>-5.84</v>
      </c>
      <c r="N206">
        <v>-7.61</v>
      </c>
      <c r="R206" s="19">
        <f>SUMIFS(Recruits!J:J,Recruits!D:D,'Wins by Year'!C206,Recruits!A:A,'Wins by Year'!A206)</f>
        <v>0</v>
      </c>
      <c r="S206" s="19">
        <f t="shared" si="6"/>
        <v>1</v>
      </c>
      <c r="T206" s="19">
        <f>(SUMIFS(S:S,C:C,C206,A:A,A206)+SUMIFS(S:S,C:C,C206,A:A,A206-1)+SUMIFS(S:S,C:C,C206,A:A,A206-2))/3</f>
        <v>1.4100000000000001</v>
      </c>
      <c r="U206" s="19">
        <f>(SUMIFS($S:$S,$C:$C,$C206,$A:$A,$A206)+SUMIFS($S:$S,$C:$C,$C206,$A:$A,$A206-1)+SUMIFS($S:$S,$C:$C,$C206,$A:$A,$A206-2)+SUMIFS($S:$S,$C:$C,$C206,$A:$A,$A206-3))/4</f>
        <v>1.3075000000000001</v>
      </c>
      <c r="W206" t="str">
        <f>VLOOKUP(D206,Conferences!$A$9:$B$57,2,FALSE)</f>
        <v>MAC</v>
      </c>
      <c r="X206">
        <f>COUNTIF(C:C,C206)</f>
        <v>16</v>
      </c>
    </row>
    <row r="207" spans="1:24">
      <c r="A207">
        <v>2014</v>
      </c>
      <c r="B207">
        <v>78</v>
      </c>
      <c r="C207" t="s">
        <v>125</v>
      </c>
      <c r="D207" t="s">
        <v>179</v>
      </c>
      <c r="E207">
        <v>5</v>
      </c>
      <c r="F207">
        <v>7</v>
      </c>
      <c r="G207">
        <v>0.41699999999999998</v>
      </c>
      <c r="H207">
        <v>4</v>
      </c>
      <c r="I207">
        <v>4</v>
      </c>
      <c r="J207">
        <v>0.5</v>
      </c>
      <c r="K207">
        <v>27.7</v>
      </c>
      <c r="L207">
        <v>27.2</v>
      </c>
      <c r="M207">
        <v>-8.35</v>
      </c>
      <c r="N207">
        <v>-8.68</v>
      </c>
      <c r="R207" s="19">
        <f>SUMIFS(Recruits!J:J,Recruits!D:D,'Wins by Year'!C207,Recruits!A:A,'Wins by Year'!A207)</f>
        <v>2</v>
      </c>
      <c r="S207" s="19">
        <f t="shared" si="6"/>
        <v>2</v>
      </c>
      <c r="T207" s="19">
        <f>(SUMIFS(S:S,C:C,C207,A:A,A207)+SUMIFS(S:S,C:C,C207,A:A,A207-1)+SUMIFS(S:S,C:C,C207,A:A,A207-2))/3</f>
        <v>1.3333333333333333</v>
      </c>
      <c r="U207" s="19">
        <f>(SUMIFS($S:$S,$C:$C,$C207,$A:$A,$A207)+SUMIFS($S:$S,$C:$C,$C207,$A:$A,$A207-1)+SUMIFS($S:$S,$C:$C,$C207,$A:$A,$A207-2)+SUMIFS($S:$S,$C:$C,$C207,$A:$A,$A207-3))/4</f>
        <v>1.25</v>
      </c>
      <c r="W207" t="str">
        <f>VLOOKUP(D207,Conferences!$A$9:$B$57,2,FALSE)</f>
        <v>MAC</v>
      </c>
      <c r="X207">
        <f>COUNTIF(C:C,C207)</f>
        <v>16</v>
      </c>
    </row>
    <row r="208" spans="1:24">
      <c r="A208">
        <v>2014</v>
      </c>
      <c r="B208">
        <v>79</v>
      </c>
      <c r="C208" t="s">
        <v>134</v>
      </c>
      <c r="D208" t="s">
        <v>179</v>
      </c>
      <c r="E208">
        <v>2</v>
      </c>
      <c r="F208">
        <v>10</v>
      </c>
      <c r="G208">
        <v>0.16700000000000001</v>
      </c>
      <c r="H208">
        <v>1</v>
      </c>
      <c r="I208">
        <v>7</v>
      </c>
      <c r="J208">
        <v>0.125</v>
      </c>
      <c r="K208">
        <v>15.2</v>
      </c>
      <c r="L208">
        <v>40.9</v>
      </c>
      <c r="M208">
        <v>-19.82</v>
      </c>
      <c r="N208">
        <v>-4.07</v>
      </c>
      <c r="R208" s="19">
        <f>SUMIFS(Recruits!J:J,Recruits!D:D,'Wins by Year'!C208,Recruits!A:A,'Wins by Year'!A208)</f>
        <v>0</v>
      </c>
      <c r="S208" s="19">
        <f t="shared" si="6"/>
        <v>1</v>
      </c>
      <c r="T208" s="19">
        <f>(SUMIFS(S:S,C:C,C208,A:A,A208)+SUMIFS(S:S,C:C,C208,A:A,A208-1)+SUMIFS(S:S,C:C,C208,A:A,A208-2))/3</f>
        <v>1</v>
      </c>
      <c r="U208" s="19">
        <f>(SUMIFS($S:$S,$C:$C,$C208,$A:$A,$A208)+SUMIFS($S:$S,$C:$C,$C208,$A:$A,$A208-1)+SUMIFS($S:$S,$C:$C,$C208,$A:$A,$A208-2)+SUMIFS($S:$S,$C:$C,$C208,$A:$A,$A208-3))/4</f>
        <v>1.2650000000000001</v>
      </c>
      <c r="W208" t="str">
        <f>VLOOKUP(D208,Conferences!$A$9:$B$57,2,FALSE)</f>
        <v>MAC</v>
      </c>
      <c r="X208">
        <f>COUNTIF(C:C,C208)</f>
        <v>16</v>
      </c>
    </row>
    <row r="209" spans="1:25">
      <c r="A209">
        <v>2014</v>
      </c>
      <c r="B209">
        <v>80</v>
      </c>
      <c r="C209" t="s">
        <v>57</v>
      </c>
      <c r="D209" t="s">
        <v>180</v>
      </c>
      <c r="E209">
        <v>12</v>
      </c>
      <c r="F209">
        <v>2</v>
      </c>
      <c r="G209">
        <v>0.85699999999999998</v>
      </c>
      <c r="H209">
        <v>8</v>
      </c>
      <c r="I209">
        <v>1</v>
      </c>
      <c r="J209">
        <v>0.88900000000000001</v>
      </c>
      <c r="K209">
        <v>39.700000000000003</v>
      </c>
      <c r="L209">
        <v>26.8</v>
      </c>
      <c r="M209">
        <v>10.58</v>
      </c>
      <c r="N209">
        <v>-7.0000000000000007E-2</v>
      </c>
      <c r="P209">
        <v>16</v>
      </c>
      <c r="Q209">
        <v>16</v>
      </c>
      <c r="R209" s="19">
        <f>SUMIFS(Recruits!J:J,Recruits!D:D,'Wins by Year'!C209,Recruits!A:A,'Wins by Year'!A209)</f>
        <v>2.61</v>
      </c>
      <c r="S209" s="19">
        <f t="shared" si="6"/>
        <v>2.61</v>
      </c>
      <c r="T209" s="19">
        <f>(SUMIFS(S:S,C:C,C209,A:A,A209)+SUMIFS(S:S,C:C,C209,A:A,A209-1)+SUMIFS(S:S,C:C,C209,A:A,A209-2))/3</f>
        <v>2.4899999999999998</v>
      </c>
      <c r="U209" s="19">
        <f>(SUMIFS($S:$S,$C:$C,$C209,$A:$A,$A209)+SUMIFS($S:$S,$C:$C,$C209,$A:$A,$A209-1)+SUMIFS($S:$S,$C:$C,$C209,$A:$A,$A209-2)+SUMIFS($S:$S,$C:$C,$C209,$A:$A,$A209-3))/4</f>
        <v>2.5049999999999999</v>
      </c>
      <c r="W209" t="str">
        <f>VLOOKUP(D209,Conferences!$A$9:$B$57,2,FALSE)</f>
        <v>MWC</v>
      </c>
      <c r="X209">
        <f>COUNTIF(C:C,C209)</f>
        <v>16</v>
      </c>
      <c r="Y209">
        <f t="shared" ref="Y209:Y258" si="7">Q209</f>
        <v>16</v>
      </c>
    </row>
    <row r="210" spans="1:25">
      <c r="A210">
        <v>2014</v>
      </c>
      <c r="B210">
        <v>81</v>
      </c>
      <c r="C210" t="s">
        <v>63</v>
      </c>
      <c r="D210" t="s">
        <v>180</v>
      </c>
      <c r="E210">
        <v>10</v>
      </c>
      <c r="F210">
        <v>3</v>
      </c>
      <c r="G210">
        <v>0.76900000000000002</v>
      </c>
      <c r="H210">
        <v>6</v>
      </c>
      <c r="I210">
        <v>2</v>
      </c>
      <c r="J210">
        <v>0.75</v>
      </c>
      <c r="K210">
        <v>33.9</v>
      </c>
      <c r="L210">
        <v>25.1</v>
      </c>
      <c r="M210">
        <v>5.47</v>
      </c>
      <c r="N210">
        <v>-2.84</v>
      </c>
      <c r="P210">
        <v>21</v>
      </c>
      <c r="R210" s="19">
        <f>SUMIFS(Recruits!J:J,Recruits!D:D,'Wins by Year'!C210,Recruits!A:A,'Wins by Year'!A210)</f>
        <v>2.0699999999999998</v>
      </c>
      <c r="S210" s="19">
        <f t="shared" si="6"/>
        <v>2.0699999999999998</v>
      </c>
      <c r="T210" s="19">
        <f>(SUMIFS(S:S,C:C,C210,A:A,A210)+SUMIFS(S:S,C:C,C210,A:A,A210-1)+SUMIFS(S:S,C:C,C210,A:A,A210-2))/3</f>
        <v>1.7299999999999998</v>
      </c>
      <c r="U210" s="19">
        <f>(SUMIFS($S:$S,$C:$C,$C210,$A:$A,$A210)+SUMIFS($S:$S,$C:$C,$C210,$A:$A,$A210-1)+SUMIFS($S:$S,$C:$C,$C210,$A:$A,$A210-2)+SUMIFS($S:$S,$C:$C,$C210,$A:$A,$A210-3))/4</f>
        <v>1.8599999999999999</v>
      </c>
      <c r="W210" t="str">
        <f>VLOOKUP(D210,Conferences!$A$9:$B$57,2,FALSE)</f>
        <v>MWC</v>
      </c>
      <c r="X210">
        <f>COUNTIF(C:C,C210)</f>
        <v>16</v>
      </c>
    </row>
    <row r="211" spans="1:25">
      <c r="A211">
        <v>2014</v>
      </c>
      <c r="B211">
        <v>82</v>
      </c>
      <c r="C211" t="s">
        <v>90</v>
      </c>
      <c r="D211" t="s">
        <v>180</v>
      </c>
      <c r="E211">
        <v>10</v>
      </c>
      <c r="F211">
        <v>4</v>
      </c>
      <c r="G211">
        <v>0.71399999999999997</v>
      </c>
      <c r="H211">
        <v>6</v>
      </c>
      <c r="I211">
        <v>2</v>
      </c>
      <c r="J211">
        <v>0.75</v>
      </c>
      <c r="K211">
        <v>26.9</v>
      </c>
      <c r="L211">
        <v>19.7</v>
      </c>
      <c r="M211">
        <v>3.63</v>
      </c>
      <c r="N211">
        <v>-3.59</v>
      </c>
      <c r="R211" s="19">
        <f>SUMIFS(Recruits!J:J,Recruits!D:D,'Wins by Year'!C211,Recruits!A:A,'Wins by Year'!A211)</f>
        <v>0</v>
      </c>
      <c r="S211" s="19">
        <f t="shared" si="6"/>
        <v>1</v>
      </c>
      <c r="T211" s="19">
        <f>(SUMIFS(S:S,C:C,C211,A:A,A211)+SUMIFS(S:S,C:C,C211,A:A,A211-1)+SUMIFS(S:S,C:C,C211,A:A,A211-2))/3</f>
        <v>1</v>
      </c>
      <c r="U211" s="19">
        <f>(SUMIFS($S:$S,$C:$C,$C211,$A:$A,$A211)+SUMIFS($S:$S,$C:$C,$C211,$A:$A,$A211-1)+SUMIFS($S:$S,$C:$C,$C211,$A:$A,$A211-2)+SUMIFS($S:$S,$C:$C,$C211,$A:$A,$A211-3))/4</f>
        <v>1.3374999999999999</v>
      </c>
      <c r="W211" t="str">
        <f>VLOOKUP(D211,Conferences!$A$9:$B$57,2,FALSE)</f>
        <v>MWC</v>
      </c>
      <c r="X211">
        <f>COUNTIF(C:C,C211)</f>
        <v>16</v>
      </c>
    </row>
    <row r="212" spans="1:25">
      <c r="A212">
        <v>2014</v>
      </c>
      <c r="B212">
        <v>83</v>
      </c>
      <c r="C212" t="s">
        <v>95</v>
      </c>
      <c r="D212" t="s">
        <v>180</v>
      </c>
      <c r="E212">
        <v>10</v>
      </c>
      <c r="F212">
        <v>3</v>
      </c>
      <c r="G212">
        <v>0.76900000000000002</v>
      </c>
      <c r="H212">
        <v>5</v>
      </c>
      <c r="I212">
        <v>3</v>
      </c>
      <c r="J212">
        <v>0.625</v>
      </c>
      <c r="K212">
        <v>31.5</v>
      </c>
      <c r="L212">
        <v>24.2</v>
      </c>
      <c r="M212">
        <v>2.2000000000000002</v>
      </c>
      <c r="N212">
        <v>-4.88</v>
      </c>
      <c r="R212" s="19">
        <f>SUMIFS(Recruits!J:J,Recruits!D:D,'Wins by Year'!C212,Recruits!A:A,'Wins by Year'!A212)</f>
        <v>0</v>
      </c>
      <c r="S212" s="19">
        <f t="shared" si="6"/>
        <v>1</v>
      </c>
      <c r="T212" s="19">
        <f>(SUMIFS(S:S,C:C,C212,A:A,A212)+SUMIFS(S:S,C:C,C212,A:A,A212-1)+SUMIFS(S:S,C:C,C212,A:A,A212-2))/3</f>
        <v>1.31</v>
      </c>
      <c r="U212" s="19">
        <f>(SUMIFS($S:$S,$C:$C,$C212,$A:$A,$A212)+SUMIFS($S:$S,$C:$C,$C212,$A:$A,$A212-1)+SUMIFS($S:$S,$C:$C,$C212,$A:$A,$A212-2)+SUMIFS($S:$S,$C:$C,$C212,$A:$A,$A212-3))/4</f>
        <v>1.2324999999999999</v>
      </c>
      <c r="W212" t="str">
        <f>VLOOKUP(D212,Conferences!$A$9:$B$57,2,FALSE)</f>
        <v>MWC</v>
      </c>
      <c r="X212">
        <f>COUNTIF(C:C,C212)</f>
        <v>16</v>
      </c>
    </row>
    <row r="213" spans="1:25">
      <c r="A213">
        <v>2014</v>
      </c>
      <c r="B213">
        <v>84</v>
      </c>
      <c r="C213" t="s">
        <v>123</v>
      </c>
      <c r="D213" t="s">
        <v>180</v>
      </c>
      <c r="E213">
        <v>4</v>
      </c>
      <c r="F213">
        <v>8</v>
      </c>
      <c r="G213">
        <v>0.33300000000000002</v>
      </c>
      <c r="H213">
        <v>2</v>
      </c>
      <c r="I213">
        <v>6</v>
      </c>
      <c r="J213">
        <v>0.25</v>
      </c>
      <c r="K213">
        <v>27.7</v>
      </c>
      <c r="L213">
        <v>35.9</v>
      </c>
      <c r="M213">
        <v>-7.8</v>
      </c>
      <c r="N213">
        <v>-2.14</v>
      </c>
      <c r="R213" s="19">
        <f>SUMIFS(Recruits!J:J,Recruits!D:D,'Wins by Year'!C213,Recruits!A:A,'Wins by Year'!A213)</f>
        <v>2.09</v>
      </c>
      <c r="S213" s="19">
        <f t="shared" si="6"/>
        <v>2.09</v>
      </c>
      <c r="T213" s="19">
        <f>(SUMIFS(S:S,C:C,C213,A:A,A213)+SUMIFS(S:S,C:C,C213,A:A,A213-1)+SUMIFS(S:S,C:C,C213,A:A,A213-2))/3</f>
        <v>2.0699999999999998</v>
      </c>
      <c r="U213" s="19">
        <f>(SUMIFS($S:$S,$C:$C,$C213,$A:$A,$A213)+SUMIFS($S:$S,$C:$C,$C213,$A:$A,$A213-1)+SUMIFS($S:$S,$C:$C,$C213,$A:$A,$A213-2)+SUMIFS($S:$S,$C:$C,$C213,$A:$A,$A213-3))/4</f>
        <v>2.1625000000000001</v>
      </c>
      <c r="W213" t="str">
        <f>VLOOKUP(D213,Conferences!$A$9:$B$57,2,FALSE)</f>
        <v>MWC</v>
      </c>
      <c r="X213">
        <f>COUNTIF(C:C,C213)</f>
        <v>16</v>
      </c>
    </row>
    <row r="214" spans="1:25">
      <c r="A214">
        <v>2014</v>
      </c>
      <c r="B214">
        <v>85</v>
      </c>
      <c r="C214" t="s">
        <v>121</v>
      </c>
      <c r="D214" t="s">
        <v>180</v>
      </c>
      <c r="E214">
        <v>4</v>
      </c>
      <c r="F214">
        <v>8</v>
      </c>
      <c r="G214">
        <v>0.33300000000000002</v>
      </c>
      <c r="H214">
        <v>2</v>
      </c>
      <c r="I214">
        <v>6</v>
      </c>
      <c r="J214">
        <v>0.25</v>
      </c>
      <c r="K214">
        <v>21.1</v>
      </c>
      <c r="L214">
        <v>32.799999999999997</v>
      </c>
      <c r="M214">
        <v>-6.69</v>
      </c>
      <c r="N214">
        <v>0.14000000000000001</v>
      </c>
      <c r="R214" s="19">
        <f>SUMIFS(Recruits!J:J,Recruits!D:D,'Wins by Year'!C214,Recruits!A:A,'Wins by Year'!A214)</f>
        <v>0</v>
      </c>
      <c r="S214" s="19">
        <f t="shared" si="6"/>
        <v>1</v>
      </c>
      <c r="T214" s="19">
        <f>(SUMIFS(S:S,C:C,C214,A:A,A214)+SUMIFS(S:S,C:C,C214,A:A,A214-1)+SUMIFS(S:S,C:C,C214,A:A,A214-2))/3</f>
        <v>1</v>
      </c>
      <c r="U214" s="19">
        <f>(SUMIFS($S:$S,$C:$C,$C214,$A:$A,$A214)+SUMIFS($S:$S,$C:$C,$C214,$A:$A,$A214-1)+SUMIFS($S:$S,$C:$C,$C214,$A:$A,$A214-2)+SUMIFS($S:$S,$C:$C,$C214,$A:$A,$A214-3))/4</f>
        <v>1.33</v>
      </c>
      <c r="W214" t="str">
        <f>VLOOKUP(D214,Conferences!$A$9:$B$57,2,FALSE)</f>
        <v>MWC</v>
      </c>
      <c r="X214">
        <f>COUNTIF(C:C,C214)</f>
        <v>16</v>
      </c>
    </row>
    <row r="215" spans="1:25">
      <c r="A215">
        <v>2014</v>
      </c>
      <c r="B215">
        <v>86</v>
      </c>
      <c r="C215" t="s">
        <v>72</v>
      </c>
      <c r="D215" t="s">
        <v>181</v>
      </c>
      <c r="E215">
        <v>7</v>
      </c>
      <c r="F215">
        <v>6</v>
      </c>
      <c r="G215">
        <v>0.53800000000000003</v>
      </c>
      <c r="H215">
        <v>5</v>
      </c>
      <c r="I215">
        <v>3</v>
      </c>
      <c r="J215">
        <v>0.625</v>
      </c>
      <c r="K215">
        <v>25</v>
      </c>
      <c r="L215">
        <v>19.8</v>
      </c>
      <c r="M215">
        <v>-2.1</v>
      </c>
      <c r="N215">
        <v>-5.49</v>
      </c>
      <c r="R215" s="19">
        <f>SUMIFS(Recruits!J:J,Recruits!D:D,'Wins by Year'!C215,Recruits!A:A,'Wins by Year'!A215)</f>
        <v>2.3199999999999998</v>
      </c>
      <c r="S215" s="19">
        <f t="shared" si="6"/>
        <v>2.3199999999999998</v>
      </c>
      <c r="T215" s="19">
        <f>(SUMIFS(S:S,C:C,C215,A:A,A215)+SUMIFS(S:S,C:C,C215,A:A,A215-1)+SUMIFS(S:S,C:C,C215,A:A,A215-2))/3</f>
        <v>1.8833333333333335</v>
      </c>
      <c r="U215" s="19">
        <f>(SUMIFS($S:$S,$C:$C,$C215,$A:$A,$A215)+SUMIFS($S:$S,$C:$C,$C215,$A:$A,$A215-1)+SUMIFS($S:$S,$C:$C,$C215,$A:$A,$A215-2)+SUMIFS($S:$S,$C:$C,$C215,$A:$A,$A215-3))/4</f>
        <v>2.0550000000000002</v>
      </c>
      <c r="W215" t="str">
        <f>VLOOKUP(D215,Conferences!$A$9:$B$57,2,FALSE)</f>
        <v>MWC</v>
      </c>
      <c r="X215">
        <f>COUNTIF(C:C,C215)</f>
        <v>16</v>
      </c>
    </row>
    <row r="216" spans="1:25">
      <c r="A216">
        <v>2014</v>
      </c>
      <c r="B216">
        <v>87</v>
      </c>
      <c r="C216" t="s">
        <v>78</v>
      </c>
      <c r="D216" t="s">
        <v>181</v>
      </c>
      <c r="E216">
        <v>6</v>
      </c>
      <c r="F216">
        <v>8</v>
      </c>
      <c r="G216">
        <v>0.42899999999999999</v>
      </c>
      <c r="H216">
        <v>5</v>
      </c>
      <c r="I216">
        <v>4</v>
      </c>
      <c r="J216">
        <v>0.55600000000000005</v>
      </c>
      <c r="K216">
        <v>26.5</v>
      </c>
      <c r="L216">
        <v>32.4</v>
      </c>
      <c r="M216">
        <v>-5.52</v>
      </c>
      <c r="N216">
        <v>-0.95</v>
      </c>
      <c r="R216" s="19">
        <f>SUMIFS(Recruits!J:J,Recruits!D:D,'Wins by Year'!C216,Recruits!A:A,'Wins by Year'!A216)</f>
        <v>2.11</v>
      </c>
      <c r="S216" s="19">
        <f t="shared" si="6"/>
        <v>2.11</v>
      </c>
      <c r="T216" s="19">
        <f>(SUMIFS(S:S,C:C,C216,A:A,A216)+SUMIFS(S:S,C:C,C216,A:A,A216-1)+SUMIFS(S:S,C:C,C216,A:A,A216-2))/3</f>
        <v>1.9733333333333329</v>
      </c>
      <c r="U216" s="19">
        <f>(SUMIFS($S:$S,$C:$C,$C216,$A:$A,$A216)+SUMIFS($S:$S,$C:$C,$C216,$A:$A,$A216-1)+SUMIFS($S:$S,$C:$C,$C216,$A:$A,$A216-2)+SUMIFS($S:$S,$C:$C,$C216,$A:$A,$A216-3))/4</f>
        <v>2.0424999999999995</v>
      </c>
      <c r="W216" t="str">
        <f>VLOOKUP(D216,Conferences!$A$9:$B$57,2,FALSE)</f>
        <v>MWC</v>
      </c>
      <c r="X216">
        <f>COUNTIF(C:C,C216)</f>
        <v>16</v>
      </c>
    </row>
    <row r="217" spans="1:25">
      <c r="A217">
        <v>2014</v>
      </c>
      <c r="B217">
        <v>88</v>
      </c>
      <c r="C217" t="s">
        <v>122</v>
      </c>
      <c r="D217" t="s">
        <v>181</v>
      </c>
      <c r="E217">
        <v>7</v>
      </c>
      <c r="F217">
        <v>6</v>
      </c>
      <c r="G217">
        <v>0.53800000000000003</v>
      </c>
      <c r="H217">
        <v>4</v>
      </c>
      <c r="I217">
        <v>4</v>
      </c>
      <c r="J217">
        <v>0.5</v>
      </c>
      <c r="K217">
        <v>29.2</v>
      </c>
      <c r="L217">
        <v>27.2</v>
      </c>
      <c r="M217">
        <v>-0.38</v>
      </c>
      <c r="N217">
        <v>-2.14</v>
      </c>
      <c r="R217" s="19">
        <f>SUMIFS(Recruits!J:J,Recruits!D:D,'Wins by Year'!C217,Recruits!A:A,'Wins by Year'!A217)</f>
        <v>2.0299999999999998</v>
      </c>
      <c r="S217" s="19">
        <f t="shared" si="6"/>
        <v>2.0299999999999998</v>
      </c>
      <c r="T217" s="19">
        <f>(SUMIFS(S:S,C:C,C217,A:A,A217)+SUMIFS(S:S,C:C,C217,A:A,A217-1)+SUMIFS(S:S,C:C,C217,A:A,A217-2))/3</f>
        <v>2.1233333333333335</v>
      </c>
      <c r="U217" s="19">
        <f>(SUMIFS($S:$S,$C:$C,$C217,$A:$A,$A217)+SUMIFS($S:$S,$C:$C,$C217,$A:$A,$A217-1)+SUMIFS($S:$S,$C:$C,$C217,$A:$A,$A217-2)+SUMIFS($S:$S,$C:$C,$C217,$A:$A,$A217-3))/4</f>
        <v>2.1025</v>
      </c>
      <c r="W217" t="str">
        <f>VLOOKUP(D217,Conferences!$A$9:$B$57,2,FALSE)</f>
        <v>MWC</v>
      </c>
      <c r="X217">
        <f>COUNTIF(C:C,C217)</f>
        <v>16</v>
      </c>
    </row>
    <row r="218" spans="1:25">
      <c r="A218">
        <v>2014</v>
      </c>
      <c r="B218">
        <v>89</v>
      </c>
      <c r="C218" t="s">
        <v>128</v>
      </c>
      <c r="D218" t="s">
        <v>181</v>
      </c>
      <c r="E218">
        <v>4</v>
      </c>
      <c r="F218">
        <v>9</v>
      </c>
      <c r="G218">
        <v>0.308</v>
      </c>
      <c r="H218">
        <v>3</v>
      </c>
      <c r="I218">
        <v>5</v>
      </c>
      <c r="J218">
        <v>0.375</v>
      </c>
      <c r="K218">
        <v>20.9</v>
      </c>
      <c r="L218">
        <v>26.8</v>
      </c>
      <c r="M218">
        <v>-9.08</v>
      </c>
      <c r="N218">
        <v>-3.62</v>
      </c>
      <c r="R218" s="19">
        <f>SUMIFS(Recruits!J:J,Recruits!D:D,'Wins by Year'!C218,Recruits!A:A,'Wins by Year'!A218)</f>
        <v>0</v>
      </c>
      <c r="S218" s="19">
        <f t="shared" si="6"/>
        <v>1</v>
      </c>
      <c r="T218" s="19">
        <f>(SUMIFS(S:S,C:C,C218,A:A,A218)+SUMIFS(S:S,C:C,C218,A:A,A218-1)+SUMIFS(S:S,C:C,C218,A:A,A218-2))/3</f>
        <v>1.72</v>
      </c>
      <c r="U218" s="19">
        <f>(SUMIFS($S:$S,$C:$C,$C218,$A:$A,$A218)+SUMIFS($S:$S,$C:$C,$C218,$A:$A,$A218-1)+SUMIFS($S:$S,$C:$C,$C218,$A:$A,$A218-2)+SUMIFS($S:$S,$C:$C,$C218,$A:$A,$A218-3))/4</f>
        <v>1.8725000000000001</v>
      </c>
      <c r="W218" t="str">
        <f>VLOOKUP(D218,Conferences!$A$9:$B$57,2,FALSE)</f>
        <v>MWC</v>
      </c>
      <c r="X218">
        <f>COUNTIF(C:C,C218)</f>
        <v>16</v>
      </c>
    </row>
    <row r="219" spans="1:25">
      <c r="A219">
        <v>2014</v>
      </c>
      <c r="B219">
        <v>90</v>
      </c>
      <c r="C219" t="s">
        <v>111</v>
      </c>
      <c r="D219" t="s">
        <v>181</v>
      </c>
      <c r="E219">
        <v>3</v>
      </c>
      <c r="F219">
        <v>9</v>
      </c>
      <c r="G219">
        <v>0.25</v>
      </c>
      <c r="H219">
        <v>2</v>
      </c>
      <c r="I219">
        <v>6</v>
      </c>
      <c r="J219">
        <v>0.25</v>
      </c>
      <c r="K219">
        <v>19.3</v>
      </c>
      <c r="L219">
        <v>29.4</v>
      </c>
      <c r="M219">
        <v>-9.49</v>
      </c>
      <c r="N219">
        <v>-1.99</v>
      </c>
      <c r="R219" s="19">
        <f>SUMIFS(Recruits!J:J,Recruits!D:D,'Wins by Year'!C219,Recruits!A:A,'Wins by Year'!A219)</f>
        <v>2.0499999999999998</v>
      </c>
      <c r="S219" s="19">
        <f t="shared" si="6"/>
        <v>2.0499999999999998</v>
      </c>
      <c r="T219" s="19">
        <f>(SUMIFS(S:S,C:C,C219,A:A,A219)+SUMIFS(S:S,C:C,C219,A:A,A219-1)+SUMIFS(S:S,C:C,C219,A:A,A219-2))/3</f>
        <v>1.3499999999999999</v>
      </c>
      <c r="U219" s="19">
        <f>(SUMIFS($S:$S,$C:$C,$C219,$A:$A,$A219)+SUMIFS($S:$S,$C:$C,$C219,$A:$A,$A219-1)+SUMIFS($S:$S,$C:$C,$C219,$A:$A,$A219-2)+SUMIFS($S:$S,$C:$C,$C219,$A:$A,$A219-3))/4</f>
        <v>1.2625</v>
      </c>
      <c r="W219" t="str">
        <f>VLOOKUP(D219,Conferences!$A$9:$B$57,2,FALSE)</f>
        <v>MWC</v>
      </c>
      <c r="X219">
        <f>COUNTIF(C:C,C219)</f>
        <v>16</v>
      </c>
    </row>
    <row r="220" spans="1:25">
      <c r="A220">
        <v>2014</v>
      </c>
      <c r="B220">
        <v>91</v>
      </c>
      <c r="C220" t="s">
        <v>71</v>
      </c>
      <c r="D220" t="s">
        <v>181</v>
      </c>
      <c r="E220">
        <v>2</v>
      </c>
      <c r="F220">
        <v>11</v>
      </c>
      <c r="G220">
        <v>0.154</v>
      </c>
      <c r="H220">
        <v>1</v>
      </c>
      <c r="I220">
        <v>7</v>
      </c>
      <c r="J220">
        <v>0.125</v>
      </c>
      <c r="K220">
        <v>21.9</v>
      </c>
      <c r="L220">
        <v>38.5</v>
      </c>
      <c r="M220">
        <v>-16.18</v>
      </c>
      <c r="N220">
        <v>-2.2599999999999998</v>
      </c>
      <c r="R220" s="19">
        <f>SUMIFS(Recruits!J:J,Recruits!D:D,'Wins by Year'!C220,Recruits!A:A,'Wins by Year'!A220)</f>
        <v>0</v>
      </c>
      <c r="S220" s="19">
        <f t="shared" si="6"/>
        <v>1</v>
      </c>
      <c r="T220" s="19">
        <f>(SUMIFS(S:S,C:C,C220,A:A,A220)+SUMIFS(S:S,C:C,C220,A:A,A220-1)+SUMIFS(S:S,C:C,C220,A:A,A220-2))/3</f>
        <v>1</v>
      </c>
      <c r="U220" s="19">
        <f>(SUMIFS($S:$S,$C:$C,$C220,$A:$A,$A220)+SUMIFS($S:$S,$C:$C,$C220,$A:$A,$A220-1)+SUMIFS($S:$S,$C:$C,$C220,$A:$A,$A220-2)+SUMIFS($S:$S,$C:$C,$C220,$A:$A,$A220-3))/4</f>
        <v>1.3225</v>
      </c>
      <c r="W220" t="str">
        <f>VLOOKUP(D220,Conferences!$A$9:$B$57,2,FALSE)</f>
        <v>MWC</v>
      </c>
      <c r="X220">
        <f>COUNTIF(C:C,C220)</f>
        <v>16</v>
      </c>
    </row>
    <row r="221" spans="1:25">
      <c r="A221">
        <v>2014</v>
      </c>
      <c r="B221">
        <v>92</v>
      </c>
      <c r="C221" t="s">
        <v>28</v>
      </c>
      <c r="D221" t="s">
        <v>183</v>
      </c>
      <c r="E221">
        <v>13</v>
      </c>
      <c r="F221">
        <v>2</v>
      </c>
      <c r="G221">
        <v>0.86699999999999999</v>
      </c>
      <c r="H221">
        <v>9</v>
      </c>
      <c r="I221">
        <v>1</v>
      </c>
      <c r="J221">
        <v>0.9</v>
      </c>
      <c r="K221">
        <v>45.4</v>
      </c>
      <c r="L221">
        <v>23.6</v>
      </c>
      <c r="M221">
        <v>22.22</v>
      </c>
      <c r="N221">
        <v>6.02</v>
      </c>
      <c r="O221">
        <v>3</v>
      </c>
      <c r="P221">
        <v>2</v>
      </c>
      <c r="Q221">
        <v>2</v>
      </c>
      <c r="R221" s="19">
        <f>SUMIFS(Recruits!J:J,Recruits!D:D,'Wins by Year'!C221,Recruits!A:A,'Wins by Year'!A221)</f>
        <v>3.14</v>
      </c>
      <c r="S221" s="19">
        <f t="shared" si="6"/>
        <v>3.14</v>
      </c>
      <c r="T221" s="19">
        <f>(SUMIFS(S:S,C:C,C221,A:A,A221)+SUMIFS(S:S,C:C,C221,A:A,A221-1)+SUMIFS(S:S,C:C,C221,A:A,A221-2))/3</f>
        <v>3.2600000000000002</v>
      </c>
      <c r="U221" s="19">
        <f>(SUMIFS($S:$S,$C:$C,$C221,$A:$A,$A221)+SUMIFS($S:$S,$C:$C,$C221,$A:$A,$A221-1)+SUMIFS($S:$S,$C:$C,$C221,$A:$A,$A221-2)+SUMIFS($S:$S,$C:$C,$C221,$A:$A,$A221-3))/4</f>
        <v>3.3375000000000004</v>
      </c>
      <c r="W221" t="str">
        <f>VLOOKUP(D221,Conferences!$A$9:$B$57,2,FALSE)</f>
        <v>Pac-10</v>
      </c>
      <c r="X221">
        <f>COUNTIF(C:C,C221)</f>
        <v>16</v>
      </c>
      <c r="Y221">
        <f t="shared" si="7"/>
        <v>2</v>
      </c>
    </row>
    <row r="222" spans="1:25">
      <c r="A222">
        <v>2014</v>
      </c>
      <c r="B222">
        <v>93</v>
      </c>
      <c r="C222" t="s">
        <v>19</v>
      </c>
      <c r="D222" t="s">
        <v>183</v>
      </c>
      <c r="E222">
        <v>8</v>
      </c>
      <c r="F222">
        <v>5</v>
      </c>
      <c r="G222">
        <v>0.61499999999999999</v>
      </c>
      <c r="H222">
        <v>5</v>
      </c>
      <c r="I222">
        <v>4</v>
      </c>
      <c r="J222">
        <v>0.55600000000000005</v>
      </c>
      <c r="K222">
        <v>27.2</v>
      </c>
      <c r="L222">
        <v>16.399999999999999</v>
      </c>
      <c r="M222">
        <v>12.42</v>
      </c>
      <c r="N222">
        <v>4.6500000000000004</v>
      </c>
      <c r="O222">
        <v>11</v>
      </c>
      <c r="P222">
        <v>11</v>
      </c>
      <c r="R222" s="19">
        <f>SUMIFS(Recruits!J:J,Recruits!D:D,'Wins by Year'!C222,Recruits!A:A,'Wins by Year'!A222)</f>
        <v>3.45</v>
      </c>
      <c r="S222" s="19">
        <f t="shared" si="6"/>
        <v>3.45</v>
      </c>
      <c r="T222" s="19">
        <f>(SUMIFS(S:S,C:C,C222,A:A,A222)+SUMIFS(S:S,C:C,C222,A:A,A222-1)+SUMIFS(S:S,C:C,C222,A:A,A222-2))/3</f>
        <v>3.5033333333333334</v>
      </c>
      <c r="U222" s="19">
        <f>(SUMIFS($S:$S,$C:$C,$C222,$A:$A,$A222)+SUMIFS($S:$S,$C:$C,$C222,$A:$A,$A222-1)+SUMIFS($S:$S,$C:$C,$C222,$A:$A,$A222-2)+SUMIFS($S:$S,$C:$C,$C222,$A:$A,$A222-3))/4</f>
        <v>3.4575</v>
      </c>
      <c r="W222" t="str">
        <f>VLOOKUP(D222,Conferences!$A$9:$B$57,2,FALSE)</f>
        <v>Pac-10</v>
      </c>
      <c r="X222">
        <f>COUNTIF(C:C,C222)</f>
        <v>16</v>
      </c>
    </row>
    <row r="223" spans="1:25">
      <c r="A223">
        <v>2014</v>
      </c>
      <c r="B223">
        <v>94</v>
      </c>
      <c r="C223" t="s">
        <v>37</v>
      </c>
      <c r="D223" t="s">
        <v>183</v>
      </c>
      <c r="E223">
        <v>8</v>
      </c>
      <c r="F223">
        <v>6</v>
      </c>
      <c r="G223">
        <v>0.57099999999999995</v>
      </c>
      <c r="H223">
        <v>4</v>
      </c>
      <c r="I223">
        <v>5</v>
      </c>
      <c r="J223">
        <v>0.44400000000000001</v>
      </c>
      <c r="K223">
        <v>30.2</v>
      </c>
      <c r="L223">
        <v>24.8</v>
      </c>
      <c r="M223">
        <v>6.52</v>
      </c>
      <c r="N223">
        <v>1.6</v>
      </c>
      <c r="O223">
        <v>25</v>
      </c>
      <c r="P223">
        <v>25</v>
      </c>
      <c r="R223" s="19">
        <f>SUMIFS(Recruits!J:J,Recruits!D:D,'Wins by Year'!C223,Recruits!A:A,'Wins by Year'!A223)</f>
        <v>2.78</v>
      </c>
      <c r="S223" s="19">
        <f t="shared" si="6"/>
        <v>2.78</v>
      </c>
      <c r="T223" s="19">
        <f>(SUMIFS(S:S,C:C,C223,A:A,A223)+SUMIFS(S:S,C:C,C223,A:A,A223-1)+SUMIFS(S:S,C:C,C223,A:A,A223-2))/3</f>
        <v>3.06</v>
      </c>
      <c r="U223" s="19">
        <f>(SUMIFS($S:$S,$C:$C,$C223,$A:$A,$A223)+SUMIFS($S:$S,$C:$C,$C223,$A:$A,$A223-1)+SUMIFS($S:$S,$C:$C,$C223,$A:$A,$A223-2)+SUMIFS($S:$S,$C:$C,$C223,$A:$A,$A223-3))/4</f>
        <v>3.0674999999999999</v>
      </c>
      <c r="W223" t="str">
        <f>VLOOKUP(D223,Conferences!$A$9:$B$57,2,FALSE)</f>
        <v>Pac-10</v>
      </c>
      <c r="X223">
        <f>COUNTIF(C:C,C223)</f>
        <v>16</v>
      </c>
    </row>
    <row r="224" spans="1:25">
      <c r="A224">
        <v>2014</v>
      </c>
      <c r="B224">
        <v>95</v>
      </c>
      <c r="C224" t="s">
        <v>22</v>
      </c>
      <c r="D224" t="s">
        <v>183</v>
      </c>
      <c r="E224">
        <v>5</v>
      </c>
      <c r="F224">
        <v>7</v>
      </c>
      <c r="G224">
        <v>0.41699999999999998</v>
      </c>
      <c r="H224">
        <v>3</v>
      </c>
      <c r="I224">
        <v>6</v>
      </c>
      <c r="J224">
        <v>0.33300000000000002</v>
      </c>
      <c r="K224">
        <v>38.299999999999997</v>
      </c>
      <c r="L224">
        <v>39.799999999999997</v>
      </c>
      <c r="M224">
        <v>2.5499999999999998</v>
      </c>
      <c r="N224">
        <v>5.3</v>
      </c>
      <c r="R224" s="19">
        <f>SUMIFS(Recruits!J:J,Recruits!D:D,'Wins by Year'!C224,Recruits!A:A,'Wins by Year'!A224)</f>
        <v>2.46</v>
      </c>
      <c r="S224" s="19">
        <f t="shared" si="6"/>
        <v>2.46</v>
      </c>
      <c r="T224" s="19">
        <f>(SUMIFS(S:S,C:C,C224,A:A,A224)+SUMIFS(S:S,C:C,C224,A:A,A224-1)+SUMIFS(S:S,C:C,C224,A:A,A224-2))/3</f>
        <v>2.8433333333333333</v>
      </c>
      <c r="U224" s="19">
        <f>(SUMIFS($S:$S,$C:$C,$C224,$A:$A,$A224)+SUMIFS($S:$S,$C:$C,$C224,$A:$A,$A224-1)+SUMIFS($S:$S,$C:$C,$C224,$A:$A,$A224-2)+SUMIFS($S:$S,$C:$C,$C224,$A:$A,$A224-3))/4</f>
        <v>2.9950000000000001</v>
      </c>
      <c r="W224" t="str">
        <f>VLOOKUP(D224,Conferences!$A$9:$B$57,2,FALSE)</f>
        <v>Pac-10</v>
      </c>
      <c r="X224">
        <f>COUNTIF(C:C,C224)</f>
        <v>16</v>
      </c>
    </row>
    <row r="225" spans="1:25">
      <c r="A225">
        <v>2014</v>
      </c>
      <c r="B225">
        <v>96</v>
      </c>
      <c r="C225" t="s">
        <v>40</v>
      </c>
      <c r="D225" t="s">
        <v>183</v>
      </c>
      <c r="E225">
        <v>5</v>
      </c>
      <c r="F225">
        <v>7</v>
      </c>
      <c r="G225">
        <v>0.41699999999999998</v>
      </c>
      <c r="H225">
        <v>2</v>
      </c>
      <c r="I225">
        <v>7</v>
      </c>
      <c r="J225">
        <v>0.222</v>
      </c>
      <c r="K225">
        <v>25.7</v>
      </c>
      <c r="L225">
        <v>31.6</v>
      </c>
      <c r="M225">
        <v>-1.42</v>
      </c>
      <c r="N225">
        <v>4</v>
      </c>
      <c r="R225" s="19">
        <f>SUMIFS(Recruits!J:J,Recruits!D:D,'Wins by Year'!C225,Recruits!A:A,'Wins by Year'!A225)</f>
        <v>2.66</v>
      </c>
      <c r="S225" s="19">
        <f t="shared" si="6"/>
        <v>2.66</v>
      </c>
      <c r="T225" s="19">
        <f>(SUMIFS(S:S,C:C,C225,A:A,A225)+SUMIFS(S:S,C:C,C225,A:A,A225-1)+SUMIFS(S:S,C:C,C225,A:A,A225-2))/3</f>
        <v>2.8166666666666664</v>
      </c>
      <c r="U225" s="19">
        <f>(SUMIFS($S:$S,$C:$C,$C225,$A:$A,$A225)+SUMIFS($S:$S,$C:$C,$C225,$A:$A,$A225-1)+SUMIFS($S:$S,$C:$C,$C225,$A:$A,$A225-2)+SUMIFS($S:$S,$C:$C,$C225,$A:$A,$A225-3))/4</f>
        <v>2.7824999999999998</v>
      </c>
      <c r="W225" t="str">
        <f>VLOOKUP(D225,Conferences!$A$9:$B$57,2,FALSE)</f>
        <v>Pac-10</v>
      </c>
      <c r="X225">
        <f>COUNTIF(C:C,C225)</f>
        <v>16</v>
      </c>
    </row>
    <row r="226" spans="1:25">
      <c r="A226">
        <v>2014</v>
      </c>
      <c r="B226">
        <v>97</v>
      </c>
      <c r="C226" t="s">
        <v>52</v>
      </c>
      <c r="D226" t="s">
        <v>183</v>
      </c>
      <c r="E226">
        <v>3</v>
      </c>
      <c r="F226">
        <v>9</v>
      </c>
      <c r="G226">
        <v>0.25</v>
      </c>
      <c r="H226">
        <v>2</v>
      </c>
      <c r="I226">
        <v>7</v>
      </c>
      <c r="J226">
        <v>0.222</v>
      </c>
      <c r="K226">
        <v>31.8</v>
      </c>
      <c r="L226">
        <v>38.6</v>
      </c>
      <c r="M226">
        <v>-1.54</v>
      </c>
      <c r="N226">
        <v>6.47</v>
      </c>
      <c r="R226" s="19">
        <f>SUMIFS(Recruits!J:J,Recruits!D:D,'Wins by Year'!C226,Recruits!A:A,'Wins by Year'!A226)</f>
        <v>2.74</v>
      </c>
      <c r="S226" s="19">
        <f t="shared" si="6"/>
        <v>2.74</v>
      </c>
      <c r="T226" s="19">
        <f>(SUMIFS(S:S,C:C,C226,A:A,A226)+SUMIFS(S:S,C:C,C226,A:A,A226-1)+SUMIFS(S:S,C:C,C226,A:A,A226-2))/3</f>
        <v>2.6766666666666663</v>
      </c>
      <c r="U226" s="19">
        <f>(SUMIFS($S:$S,$C:$C,$C226,$A:$A,$A226)+SUMIFS($S:$S,$C:$C,$C226,$A:$A,$A226-1)+SUMIFS($S:$S,$C:$C,$C226,$A:$A,$A226-2)+SUMIFS($S:$S,$C:$C,$C226,$A:$A,$A226-3))/4</f>
        <v>2.6074999999999999</v>
      </c>
      <c r="W226" t="str">
        <f>VLOOKUP(D226,Conferences!$A$9:$B$57,2,FALSE)</f>
        <v>Pac-10</v>
      </c>
      <c r="X226">
        <f>COUNTIF(C:C,C226)</f>
        <v>16</v>
      </c>
    </row>
    <row r="227" spans="1:25">
      <c r="A227">
        <v>2014</v>
      </c>
      <c r="B227">
        <v>98</v>
      </c>
      <c r="C227" t="s">
        <v>45</v>
      </c>
      <c r="D227" t="s">
        <v>184</v>
      </c>
      <c r="E227">
        <v>10</v>
      </c>
      <c r="F227">
        <v>4</v>
      </c>
      <c r="G227">
        <v>0.71399999999999997</v>
      </c>
      <c r="H227">
        <v>7</v>
      </c>
      <c r="I227">
        <v>3</v>
      </c>
      <c r="J227">
        <v>0.7</v>
      </c>
      <c r="K227">
        <v>34.5</v>
      </c>
      <c r="L227">
        <v>28.2</v>
      </c>
      <c r="M227">
        <v>11.9</v>
      </c>
      <c r="N227">
        <v>6.12</v>
      </c>
      <c r="P227">
        <v>8</v>
      </c>
      <c r="Q227">
        <v>19</v>
      </c>
      <c r="R227" s="19">
        <f>SUMIFS(Recruits!J:J,Recruits!D:D,'Wins by Year'!C227,Recruits!A:A,'Wins by Year'!A227)</f>
        <v>3</v>
      </c>
      <c r="S227" s="19">
        <f t="shared" si="6"/>
        <v>3</v>
      </c>
      <c r="T227" s="19">
        <f>(SUMIFS(S:S,C:C,C227,A:A,A227)+SUMIFS(S:S,C:C,C227,A:A,A227-1)+SUMIFS(S:S,C:C,C227,A:A,A227-2))/3</f>
        <v>2.92</v>
      </c>
      <c r="U227" s="19">
        <f>(SUMIFS($S:$S,$C:$C,$C227,$A:$A,$A227)+SUMIFS($S:$S,$C:$C,$C227,$A:$A,$A227-1)+SUMIFS($S:$S,$C:$C,$C227,$A:$A,$A227-2)+SUMIFS($S:$S,$C:$C,$C227,$A:$A,$A227-3))/4</f>
        <v>2.8925000000000001</v>
      </c>
      <c r="W227" t="str">
        <f>VLOOKUP(D227,Conferences!$A$9:$B$57,2,FALSE)</f>
        <v>Pac-10</v>
      </c>
      <c r="X227">
        <f>COUNTIF(C:C,C227)</f>
        <v>16</v>
      </c>
      <c r="Y227">
        <f t="shared" si="7"/>
        <v>19</v>
      </c>
    </row>
    <row r="228" spans="1:25">
      <c r="A228">
        <v>2014</v>
      </c>
      <c r="B228">
        <v>99</v>
      </c>
      <c r="C228" t="s">
        <v>30</v>
      </c>
      <c r="D228" t="s">
        <v>184</v>
      </c>
      <c r="E228">
        <v>10</v>
      </c>
      <c r="F228">
        <v>3</v>
      </c>
      <c r="G228">
        <v>0.76900000000000002</v>
      </c>
      <c r="H228">
        <v>6</v>
      </c>
      <c r="I228">
        <v>3</v>
      </c>
      <c r="J228">
        <v>0.66700000000000004</v>
      </c>
      <c r="K228">
        <v>36.9</v>
      </c>
      <c r="L228">
        <v>27.9</v>
      </c>
      <c r="M228">
        <v>13.26</v>
      </c>
      <c r="N228">
        <v>4.1100000000000003</v>
      </c>
      <c r="O228">
        <v>19</v>
      </c>
      <c r="P228">
        <v>7</v>
      </c>
      <c r="Q228">
        <v>12</v>
      </c>
      <c r="R228" s="19">
        <f>SUMIFS(Recruits!J:J,Recruits!D:D,'Wins by Year'!C228,Recruits!A:A,'Wins by Year'!A228)</f>
        <v>3.18</v>
      </c>
      <c r="S228" s="19">
        <f t="shared" si="6"/>
        <v>3.18</v>
      </c>
      <c r="T228" s="19">
        <f>(SUMIFS(S:S,C:C,C228,A:A,A228)+SUMIFS(S:S,C:C,C228,A:A,A228-1)+SUMIFS(S:S,C:C,C228,A:A,A228-2))/3</f>
        <v>2.9500000000000006</v>
      </c>
      <c r="U228" s="19">
        <f>(SUMIFS($S:$S,$C:$C,$C228,$A:$A,$A228)+SUMIFS($S:$S,$C:$C,$C228,$A:$A,$A228-1)+SUMIFS($S:$S,$C:$C,$C228,$A:$A,$A228-2)+SUMIFS($S:$S,$C:$C,$C228,$A:$A,$A228-3))/4</f>
        <v>2.87</v>
      </c>
      <c r="W228" t="str">
        <f>VLOOKUP(D228,Conferences!$A$9:$B$57,2,FALSE)</f>
        <v>Pac-10</v>
      </c>
      <c r="X228">
        <f>COUNTIF(C:C,C228)</f>
        <v>16</v>
      </c>
      <c r="Y228">
        <f t="shared" si="7"/>
        <v>12</v>
      </c>
    </row>
    <row r="229" spans="1:25">
      <c r="A229">
        <v>2014</v>
      </c>
      <c r="B229">
        <v>100</v>
      </c>
      <c r="C229" t="s">
        <v>10</v>
      </c>
      <c r="D229" t="s">
        <v>184</v>
      </c>
      <c r="E229">
        <v>10</v>
      </c>
      <c r="F229">
        <v>3</v>
      </c>
      <c r="G229">
        <v>0.76900000000000002</v>
      </c>
      <c r="H229">
        <v>6</v>
      </c>
      <c r="I229">
        <v>3</v>
      </c>
      <c r="J229">
        <v>0.66700000000000004</v>
      </c>
      <c r="K229">
        <v>33.5</v>
      </c>
      <c r="L229">
        <v>28.1</v>
      </c>
      <c r="M229">
        <v>14.4</v>
      </c>
      <c r="N229">
        <v>9.1</v>
      </c>
      <c r="O229">
        <v>7</v>
      </c>
      <c r="P229">
        <v>7</v>
      </c>
      <c r="Q229">
        <v>10</v>
      </c>
      <c r="R229" s="19">
        <f>SUMIFS(Recruits!J:J,Recruits!D:D,'Wins by Year'!C229,Recruits!A:A,'Wins by Year'!A229)</f>
        <v>3.63</v>
      </c>
      <c r="S229" s="19">
        <f t="shared" si="6"/>
        <v>3.63</v>
      </c>
      <c r="T229" s="19">
        <f>(SUMIFS(S:S,C:C,C229,A:A,A229)+SUMIFS(S:S,C:C,C229,A:A,A229-1)+SUMIFS(S:S,C:C,C229,A:A,A229-2))/3</f>
        <v>3.5266666666666668</v>
      </c>
      <c r="U229" s="19">
        <f>(SUMIFS($S:$S,$C:$C,$C229,$A:$A,$A229)+SUMIFS($S:$S,$C:$C,$C229,$A:$A,$A229-1)+SUMIFS($S:$S,$C:$C,$C229,$A:$A,$A229-2)+SUMIFS($S:$S,$C:$C,$C229,$A:$A,$A229-3))/4</f>
        <v>3.35</v>
      </c>
      <c r="W229" t="str">
        <f>VLOOKUP(D229,Conferences!$A$9:$B$57,2,FALSE)</f>
        <v>Pac-10</v>
      </c>
      <c r="X229">
        <f>COUNTIF(C:C,C229)</f>
        <v>16</v>
      </c>
      <c r="Y229">
        <f t="shared" si="7"/>
        <v>10</v>
      </c>
    </row>
    <row r="230" spans="1:25">
      <c r="A230">
        <v>2014</v>
      </c>
      <c r="B230">
        <v>101</v>
      </c>
      <c r="C230" t="s">
        <v>12</v>
      </c>
      <c r="D230" t="s">
        <v>184</v>
      </c>
      <c r="E230">
        <v>9</v>
      </c>
      <c r="F230">
        <v>4</v>
      </c>
      <c r="G230">
        <v>0.69199999999999995</v>
      </c>
      <c r="H230">
        <v>6</v>
      </c>
      <c r="I230">
        <v>3</v>
      </c>
      <c r="J230">
        <v>0.66700000000000004</v>
      </c>
      <c r="K230">
        <v>35.799999999999997</v>
      </c>
      <c r="L230">
        <v>25.2</v>
      </c>
      <c r="M230">
        <v>14.39</v>
      </c>
      <c r="N230">
        <v>5.93</v>
      </c>
      <c r="O230">
        <v>15</v>
      </c>
      <c r="P230">
        <v>9</v>
      </c>
      <c r="Q230">
        <v>20</v>
      </c>
      <c r="R230" s="19">
        <f>SUMIFS(Recruits!J:J,Recruits!D:D,'Wins by Year'!C230,Recruits!A:A,'Wins by Year'!A230)</f>
        <v>3.5</v>
      </c>
      <c r="S230" s="19">
        <f t="shared" si="6"/>
        <v>3.5</v>
      </c>
      <c r="T230" s="19">
        <f>(SUMIFS(S:S,C:C,C230,A:A,A230)+SUMIFS(S:S,C:C,C230,A:A,A230-1)+SUMIFS(S:S,C:C,C230,A:A,A230-2))/3</f>
        <v>3.91</v>
      </c>
      <c r="U230" s="19">
        <f>(SUMIFS($S:$S,$C:$C,$C230,$A:$A,$A230)+SUMIFS($S:$S,$C:$C,$C230,$A:$A,$A230-1)+SUMIFS($S:$S,$C:$C,$C230,$A:$A,$A230-2)+SUMIFS($S:$S,$C:$C,$C230,$A:$A,$A230-3))/4</f>
        <v>3.8000000000000003</v>
      </c>
      <c r="W230" t="str">
        <f>VLOOKUP(D230,Conferences!$A$9:$B$57,2,FALSE)</f>
        <v>Pac-10</v>
      </c>
      <c r="X230">
        <f>COUNTIF(C:C,C230)</f>
        <v>16</v>
      </c>
      <c r="Y230">
        <f t="shared" si="7"/>
        <v>20</v>
      </c>
    </row>
    <row r="231" spans="1:25">
      <c r="A231">
        <v>2014</v>
      </c>
      <c r="B231">
        <v>102</v>
      </c>
      <c r="C231" t="s">
        <v>34</v>
      </c>
      <c r="D231" t="s">
        <v>184</v>
      </c>
      <c r="E231">
        <v>9</v>
      </c>
      <c r="F231">
        <v>4</v>
      </c>
      <c r="G231">
        <v>0.69199999999999995</v>
      </c>
      <c r="H231">
        <v>5</v>
      </c>
      <c r="I231">
        <v>4</v>
      </c>
      <c r="J231">
        <v>0.55600000000000005</v>
      </c>
      <c r="K231">
        <v>31.3</v>
      </c>
      <c r="L231">
        <v>24.9</v>
      </c>
      <c r="M231">
        <v>9.84</v>
      </c>
      <c r="N231">
        <v>5.14</v>
      </c>
      <c r="P231">
        <v>18</v>
      </c>
      <c r="Q231">
        <v>21</v>
      </c>
      <c r="R231" s="19">
        <f>SUMIFS(Recruits!J:J,Recruits!D:D,'Wins by Year'!C231,Recruits!A:A,'Wins by Year'!A231)</f>
        <v>2.63</v>
      </c>
      <c r="S231" s="19">
        <f t="shared" si="6"/>
        <v>2.63</v>
      </c>
      <c r="T231" s="19">
        <f>(SUMIFS(S:S,C:C,C231,A:A,A231)+SUMIFS(S:S,C:C,C231,A:A,A231-1)+SUMIFS(S:S,C:C,C231,A:A,A231-2))/3</f>
        <v>2.7966666666666669</v>
      </c>
      <c r="U231" s="19">
        <f>(SUMIFS($S:$S,$C:$C,$C231,$A:$A,$A231)+SUMIFS($S:$S,$C:$C,$C231,$A:$A,$A231-1)+SUMIFS($S:$S,$C:$C,$C231,$A:$A,$A231-2)+SUMIFS($S:$S,$C:$C,$C231,$A:$A,$A231-3))/4</f>
        <v>2.835</v>
      </c>
      <c r="W231" t="str">
        <f>VLOOKUP(D231,Conferences!$A$9:$B$57,2,FALSE)</f>
        <v>Pac-10</v>
      </c>
      <c r="X231">
        <f>COUNTIF(C:C,C231)</f>
        <v>16</v>
      </c>
      <c r="Y231">
        <f t="shared" si="7"/>
        <v>21</v>
      </c>
    </row>
    <row r="232" spans="1:25">
      <c r="A232">
        <v>2014</v>
      </c>
      <c r="B232">
        <v>103</v>
      </c>
      <c r="C232" t="s">
        <v>66</v>
      </c>
      <c r="D232" t="s">
        <v>184</v>
      </c>
      <c r="E232">
        <v>2</v>
      </c>
      <c r="F232">
        <v>10</v>
      </c>
      <c r="G232">
        <v>0.16700000000000001</v>
      </c>
      <c r="H232">
        <v>0</v>
      </c>
      <c r="I232">
        <v>9</v>
      </c>
      <c r="J232">
        <v>0</v>
      </c>
      <c r="K232">
        <v>28.5</v>
      </c>
      <c r="L232">
        <v>39</v>
      </c>
      <c r="M232">
        <v>-3.63</v>
      </c>
      <c r="N232">
        <v>6.45</v>
      </c>
      <c r="R232" s="19">
        <f>SUMIFS(Recruits!J:J,Recruits!D:D,'Wins by Year'!C232,Recruits!A:A,'Wins by Year'!A232)</f>
        <v>2.52</v>
      </c>
      <c r="S232" s="19">
        <f t="shared" si="6"/>
        <v>2.52</v>
      </c>
      <c r="T232" s="19">
        <f>(SUMIFS(S:S,C:C,C232,A:A,A232)+SUMIFS(S:S,C:C,C232,A:A,A232-1)+SUMIFS(S:S,C:C,C232,A:A,A232-2))/3</f>
        <v>2.61</v>
      </c>
      <c r="U232" s="19">
        <f>(SUMIFS($S:$S,$C:$C,$C232,$A:$A,$A232)+SUMIFS($S:$S,$C:$C,$C232,$A:$A,$A232-1)+SUMIFS($S:$S,$C:$C,$C232,$A:$A,$A232-2)+SUMIFS($S:$S,$C:$C,$C232,$A:$A,$A232-3))/4</f>
        <v>2.5550000000000002</v>
      </c>
      <c r="W232" t="str">
        <f>VLOOKUP(D232,Conferences!$A$9:$B$57,2,FALSE)</f>
        <v>Pac-10</v>
      </c>
      <c r="X232">
        <f>COUNTIF(C:C,C232)</f>
        <v>16</v>
      </c>
    </row>
    <row r="233" spans="1:25">
      <c r="A233">
        <v>2014</v>
      </c>
      <c r="B233">
        <v>104</v>
      </c>
      <c r="C233" t="s">
        <v>46</v>
      </c>
      <c r="D233" t="s">
        <v>186</v>
      </c>
      <c r="E233">
        <v>11</v>
      </c>
      <c r="F233">
        <v>3</v>
      </c>
      <c r="G233">
        <v>0.78600000000000003</v>
      </c>
      <c r="H233">
        <v>7</v>
      </c>
      <c r="I233">
        <v>2</v>
      </c>
      <c r="J233">
        <v>0.77800000000000002</v>
      </c>
      <c r="K233">
        <v>27.8</v>
      </c>
      <c r="L233">
        <v>21.1</v>
      </c>
      <c r="M233">
        <v>12.02</v>
      </c>
      <c r="N233">
        <v>4.7300000000000004</v>
      </c>
      <c r="O233">
        <v>24</v>
      </c>
      <c r="P233">
        <v>14</v>
      </c>
      <c r="Q233">
        <v>14</v>
      </c>
      <c r="R233" s="19">
        <f>SUMIFS(Recruits!J:J,Recruits!D:D,'Wins by Year'!C233,Recruits!A:A,'Wins by Year'!A233)</f>
        <v>2.79</v>
      </c>
      <c r="S233" s="19">
        <f t="shared" si="6"/>
        <v>2.79</v>
      </c>
      <c r="T233" s="19">
        <f>(SUMIFS(S:S,C:C,C233,A:A,A233)+SUMIFS(S:S,C:C,C233,A:A,A233-1)+SUMIFS(S:S,C:C,C233,A:A,A233-2))/3</f>
        <v>2.9499999999999997</v>
      </c>
      <c r="U233" s="19">
        <f>(SUMIFS($S:$S,$C:$C,$C233,$A:$A,$A233)+SUMIFS($S:$S,$C:$C,$C233,$A:$A,$A233-1)+SUMIFS($S:$S,$C:$C,$C233,$A:$A,$A233-2)+SUMIFS($S:$S,$C:$C,$C233,$A:$A,$A233-3))/4</f>
        <v>2.9775</v>
      </c>
      <c r="W233" t="str">
        <f>VLOOKUP(D233,Conferences!$A$9:$B$57,2,FALSE)</f>
        <v>SEC</v>
      </c>
      <c r="X233">
        <f>COUNTIF(C:C,C233)</f>
        <v>16</v>
      </c>
      <c r="Y233">
        <f t="shared" si="7"/>
        <v>14</v>
      </c>
    </row>
    <row r="234" spans="1:25">
      <c r="A234">
        <v>2014</v>
      </c>
      <c r="B234">
        <v>105</v>
      </c>
      <c r="C234" t="s">
        <v>11</v>
      </c>
      <c r="D234" t="s">
        <v>186</v>
      </c>
      <c r="E234">
        <v>10</v>
      </c>
      <c r="F234">
        <v>3</v>
      </c>
      <c r="G234">
        <v>0.76900000000000002</v>
      </c>
      <c r="H234">
        <v>6</v>
      </c>
      <c r="I234">
        <v>2</v>
      </c>
      <c r="J234">
        <v>0.75</v>
      </c>
      <c r="K234">
        <v>41.3</v>
      </c>
      <c r="L234">
        <v>20.7</v>
      </c>
      <c r="M234">
        <v>18.84</v>
      </c>
      <c r="N234">
        <v>5.07</v>
      </c>
      <c r="O234">
        <v>12</v>
      </c>
      <c r="P234">
        <v>6</v>
      </c>
      <c r="Q234">
        <v>9</v>
      </c>
      <c r="R234" s="19">
        <f>SUMIFS(Recruits!J:J,Recruits!D:D,'Wins by Year'!C234,Recruits!A:A,'Wins by Year'!A234)</f>
        <v>3.62</v>
      </c>
      <c r="S234" s="19">
        <f t="shared" si="6"/>
        <v>3.62</v>
      </c>
      <c r="T234" s="19">
        <f>(SUMIFS(S:S,C:C,C234,A:A,A234)+SUMIFS(S:S,C:C,C234,A:A,A234-1)+SUMIFS(S:S,C:C,C234,A:A,A234-2))/3</f>
        <v>3.5233333333333334</v>
      </c>
      <c r="U234" s="19">
        <f>(SUMIFS($S:$S,$C:$C,$C234,$A:$A,$A234)+SUMIFS($S:$S,$C:$C,$C234,$A:$A,$A234-1)+SUMIFS($S:$S,$C:$C,$C234,$A:$A,$A234-2)+SUMIFS($S:$S,$C:$C,$C234,$A:$A,$A234-3))/4</f>
        <v>3.5375000000000001</v>
      </c>
      <c r="W234" t="str">
        <f>VLOOKUP(D234,Conferences!$A$9:$B$57,2,FALSE)</f>
        <v>SEC</v>
      </c>
      <c r="X234">
        <f>COUNTIF(C:C,C234)</f>
        <v>16</v>
      </c>
      <c r="Y234">
        <f t="shared" si="7"/>
        <v>9</v>
      </c>
    </row>
    <row r="235" spans="1:25">
      <c r="A235">
        <v>2014</v>
      </c>
      <c r="B235">
        <v>106</v>
      </c>
      <c r="C235" t="s">
        <v>14</v>
      </c>
      <c r="D235" t="s">
        <v>186</v>
      </c>
      <c r="E235">
        <v>7</v>
      </c>
      <c r="F235">
        <v>5</v>
      </c>
      <c r="G235">
        <v>0.58299999999999996</v>
      </c>
      <c r="H235">
        <v>4</v>
      </c>
      <c r="I235">
        <v>4</v>
      </c>
      <c r="J235">
        <v>0.5</v>
      </c>
      <c r="K235">
        <v>30.3</v>
      </c>
      <c r="L235">
        <v>21.1</v>
      </c>
      <c r="M235">
        <v>8.1199999999999992</v>
      </c>
      <c r="N235">
        <v>4.29</v>
      </c>
      <c r="R235" s="19">
        <f>SUMIFS(Recruits!J:J,Recruits!D:D,'Wins by Year'!C235,Recruits!A:A,'Wins by Year'!A235)</f>
        <v>3.58</v>
      </c>
      <c r="S235" s="19">
        <f t="shared" si="6"/>
        <v>3.58</v>
      </c>
      <c r="T235" s="19">
        <f>(SUMIFS(S:S,C:C,C235,A:A,A235)+SUMIFS(S:S,C:C,C235,A:A,A235-1)+SUMIFS(S:S,C:C,C235,A:A,A235-2))/3</f>
        <v>3.6166666666666667</v>
      </c>
      <c r="U235" s="19">
        <f>(SUMIFS($S:$S,$C:$C,$C235,$A:$A,$A235)+SUMIFS($S:$S,$C:$C,$C235,$A:$A,$A235-1)+SUMIFS($S:$S,$C:$C,$C235,$A:$A,$A235-2)+SUMIFS($S:$S,$C:$C,$C235,$A:$A,$A235-3))/4</f>
        <v>3.6074999999999999</v>
      </c>
      <c r="W235" t="str">
        <f>VLOOKUP(D235,Conferences!$A$9:$B$57,2,FALSE)</f>
        <v>SEC</v>
      </c>
      <c r="X235">
        <f>COUNTIF(C:C,C235)</f>
        <v>16</v>
      </c>
    </row>
    <row r="236" spans="1:25">
      <c r="A236">
        <v>2014</v>
      </c>
      <c r="B236">
        <v>107</v>
      </c>
      <c r="C236" t="s">
        <v>27</v>
      </c>
      <c r="D236" t="s">
        <v>186</v>
      </c>
      <c r="E236">
        <v>7</v>
      </c>
      <c r="F236">
        <v>6</v>
      </c>
      <c r="G236">
        <v>0.53800000000000003</v>
      </c>
      <c r="H236">
        <v>3</v>
      </c>
      <c r="I236">
        <v>5</v>
      </c>
      <c r="J236">
        <v>0.375</v>
      </c>
      <c r="K236">
        <v>32.6</v>
      </c>
      <c r="L236">
        <v>30.4</v>
      </c>
      <c r="M236">
        <v>6.7</v>
      </c>
      <c r="N236">
        <v>4.93</v>
      </c>
      <c r="O236">
        <v>9</v>
      </c>
      <c r="P236">
        <v>9</v>
      </c>
      <c r="R236" s="19">
        <f>SUMIFS(Recruits!J:J,Recruits!D:D,'Wins by Year'!C236,Recruits!A:A,'Wins by Year'!A236)</f>
        <v>3.48</v>
      </c>
      <c r="S236" s="19">
        <f t="shared" si="6"/>
        <v>3.48</v>
      </c>
      <c r="T236" s="19">
        <f>(SUMIFS(S:S,C:C,C236,A:A,A236)+SUMIFS(S:S,C:C,C236,A:A,A236-1)+SUMIFS(S:S,C:C,C236,A:A,A236-2))/3</f>
        <v>3.3666666666666667</v>
      </c>
      <c r="U236" s="19">
        <f>(SUMIFS($S:$S,$C:$C,$C236,$A:$A,$A236)+SUMIFS($S:$S,$C:$C,$C236,$A:$A,$A236-1)+SUMIFS($S:$S,$C:$C,$C236,$A:$A,$A236-2)+SUMIFS($S:$S,$C:$C,$C236,$A:$A,$A236-3))/4</f>
        <v>3.3374999999999999</v>
      </c>
      <c r="W236" t="str">
        <f>VLOOKUP(D236,Conferences!$A$9:$B$57,2,FALSE)</f>
        <v>SEC</v>
      </c>
      <c r="X236">
        <f>COUNTIF(C:C,C236)</f>
        <v>16</v>
      </c>
    </row>
    <row r="237" spans="1:25">
      <c r="A237">
        <v>2014</v>
      </c>
      <c r="B237">
        <v>108</v>
      </c>
      <c r="C237" t="s">
        <v>15</v>
      </c>
      <c r="D237" t="s">
        <v>186</v>
      </c>
      <c r="E237">
        <v>7</v>
      </c>
      <c r="F237">
        <v>6</v>
      </c>
      <c r="G237">
        <v>0.53800000000000003</v>
      </c>
      <c r="H237">
        <v>3</v>
      </c>
      <c r="I237">
        <v>5</v>
      </c>
      <c r="J237">
        <v>0.375</v>
      </c>
      <c r="K237">
        <v>28.9</v>
      </c>
      <c r="L237">
        <v>24.2</v>
      </c>
      <c r="M237">
        <v>8.1300000000000008</v>
      </c>
      <c r="N237">
        <v>5.52</v>
      </c>
      <c r="R237" s="19">
        <f>SUMIFS(Recruits!J:J,Recruits!D:D,'Wins by Year'!C237,Recruits!A:A,'Wins by Year'!A237)</f>
        <v>3.65</v>
      </c>
      <c r="S237" s="19">
        <f t="shared" si="6"/>
        <v>3.65</v>
      </c>
      <c r="T237" s="19">
        <f>(SUMIFS(S:S,C:C,C237,A:A,A237)+SUMIFS(S:S,C:C,C237,A:A,A237-1)+SUMIFS(S:S,C:C,C237,A:A,A237-2))/3</f>
        <v>3.4133333333333336</v>
      </c>
      <c r="U237" s="19">
        <f>(SUMIFS($S:$S,$C:$C,$C237,$A:$A,$A237)+SUMIFS($S:$S,$C:$C,$C237,$A:$A,$A237-1)+SUMIFS($S:$S,$C:$C,$C237,$A:$A,$A237-2)+SUMIFS($S:$S,$C:$C,$C237,$A:$A,$A237-3))/4</f>
        <v>3.4125000000000001</v>
      </c>
      <c r="W237" t="str">
        <f>VLOOKUP(D237,Conferences!$A$9:$B$57,2,FALSE)</f>
        <v>SEC</v>
      </c>
      <c r="X237">
        <f>COUNTIF(C:C,C237)</f>
        <v>16</v>
      </c>
    </row>
    <row r="238" spans="1:25">
      <c r="A238">
        <v>2014</v>
      </c>
      <c r="B238">
        <v>109</v>
      </c>
      <c r="C238" t="s">
        <v>29</v>
      </c>
      <c r="D238" t="s">
        <v>186</v>
      </c>
      <c r="E238">
        <v>5</v>
      </c>
      <c r="F238">
        <v>7</v>
      </c>
      <c r="G238">
        <v>0.41699999999999998</v>
      </c>
      <c r="H238">
        <v>2</v>
      </c>
      <c r="I238">
        <v>6</v>
      </c>
      <c r="J238">
        <v>0.25</v>
      </c>
      <c r="K238">
        <v>29.2</v>
      </c>
      <c r="L238">
        <v>31.3</v>
      </c>
      <c r="M238">
        <v>1.55</v>
      </c>
      <c r="N238">
        <v>3.89</v>
      </c>
      <c r="R238" s="19">
        <f>SUMIFS(Recruits!J:J,Recruits!D:D,'Wins by Year'!C238,Recruits!A:A,'Wins by Year'!A238)</f>
        <v>3.32</v>
      </c>
      <c r="S238" s="19">
        <f t="shared" si="6"/>
        <v>3.32</v>
      </c>
      <c r="T238" s="19">
        <f>(SUMIFS(S:S,C:C,C238,A:A,A238)+SUMIFS(S:S,C:C,C238,A:A,A238-1)+SUMIFS(S:S,C:C,C238,A:A,A238-2))/3</f>
        <v>3.0366666666666666</v>
      </c>
      <c r="U238" s="19">
        <f>(SUMIFS($S:$S,$C:$C,$C238,$A:$A,$A238)+SUMIFS($S:$S,$C:$C,$C238,$A:$A,$A238-1)+SUMIFS($S:$S,$C:$C,$C238,$A:$A,$A238-2)+SUMIFS($S:$S,$C:$C,$C238,$A:$A,$A238-3))/4</f>
        <v>2.9874999999999998</v>
      </c>
      <c r="W238" t="str">
        <f>VLOOKUP(D238,Conferences!$A$9:$B$57,2,FALSE)</f>
        <v>SEC</v>
      </c>
      <c r="X238">
        <f>COUNTIF(C:C,C238)</f>
        <v>16</v>
      </c>
    </row>
    <row r="239" spans="1:25">
      <c r="A239">
        <v>2014</v>
      </c>
      <c r="B239">
        <v>110</v>
      </c>
      <c r="C239" t="s">
        <v>54</v>
      </c>
      <c r="D239" t="s">
        <v>186</v>
      </c>
      <c r="E239">
        <v>3</v>
      </c>
      <c r="F239">
        <v>9</v>
      </c>
      <c r="G239">
        <v>0.25</v>
      </c>
      <c r="H239">
        <v>0</v>
      </c>
      <c r="I239">
        <v>8</v>
      </c>
      <c r="J239">
        <v>0</v>
      </c>
      <c r="K239">
        <v>17.2</v>
      </c>
      <c r="L239">
        <v>33.299999999999997</v>
      </c>
      <c r="M239">
        <v>-6.97</v>
      </c>
      <c r="N239">
        <v>4.1100000000000003</v>
      </c>
      <c r="R239" s="19">
        <f>SUMIFS(Recruits!J:J,Recruits!D:D,'Wins by Year'!C239,Recruits!A:A,'Wins by Year'!A239)</f>
        <v>2.77</v>
      </c>
      <c r="S239" s="19">
        <f t="shared" si="6"/>
        <v>2.77</v>
      </c>
      <c r="T239" s="19">
        <f>(SUMIFS(S:S,C:C,C239,A:A,A239)+SUMIFS(S:S,C:C,C239,A:A,A239-1)+SUMIFS(S:S,C:C,C239,A:A,A239-2))/3</f>
        <v>3.02</v>
      </c>
      <c r="U239" s="19">
        <f>(SUMIFS($S:$S,$C:$C,$C239,$A:$A,$A239)+SUMIFS($S:$S,$C:$C,$C239,$A:$A,$A239-1)+SUMIFS($S:$S,$C:$C,$C239,$A:$A,$A239-2)+SUMIFS($S:$S,$C:$C,$C239,$A:$A,$A239-3))/4</f>
        <v>2.9424999999999999</v>
      </c>
      <c r="W239" t="str">
        <f>VLOOKUP(D239,Conferences!$A$9:$B$57,2,FALSE)</f>
        <v>SEC</v>
      </c>
      <c r="X239">
        <f>COUNTIF(C:C,C239)</f>
        <v>16</v>
      </c>
    </row>
    <row r="240" spans="1:25">
      <c r="A240">
        <v>2014</v>
      </c>
      <c r="B240">
        <v>111</v>
      </c>
      <c r="C240" t="s">
        <v>1</v>
      </c>
      <c r="D240" t="s">
        <v>187</v>
      </c>
      <c r="E240">
        <v>12</v>
      </c>
      <c r="F240">
        <v>2</v>
      </c>
      <c r="G240">
        <v>0.85699999999999998</v>
      </c>
      <c r="H240">
        <v>8</v>
      </c>
      <c r="I240">
        <v>1</v>
      </c>
      <c r="J240">
        <v>0.88900000000000001</v>
      </c>
      <c r="K240">
        <v>36.9</v>
      </c>
      <c r="L240">
        <v>18.399999999999999</v>
      </c>
      <c r="M240">
        <v>20.34</v>
      </c>
      <c r="N240">
        <v>7.27</v>
      </c>
      <c r="O240">
        <v>2</v>
      </c>
      <c r="P240">
        <v>1</v>
      </c>
      <c r="Q240">
        <v>4</v>
      </c>
      <c r="R240" s="19">
        <f>SUMIFS(Recruits!J:J,Recruits!D:D,'Wins by Year'!C240,Recruits!A:A,'Wins by Year'!A240)</f>
        <v>3.92</v>
      </c>
      <c r="S240" s="19">
        <f t="shared" si="6"/>
        <v>3.92</v>
      </c>
      <c r="T240" s="19">
        <f>(SUMIFS(S:S,C:C,C240,A:A,A240)+SUMIFS(S:S,C:C,C240,A:A,A240-1)+SUMIFS(S:S,C:C,C240,A:A,A240-2))/3</f>
        <v>3.8433333333333333</v>
      </c>
      <c r="U240" s="19">
        <f>(SUMIFS($S:$S,$C:$C,$C240,$A:$A,$A240)+SUMIFS($S:$S,$C:$C,$C240,$A:$A,$A240-1)+SUMIFS($S:$S,$C:$C,$C240,$A:$A,$A240-2)+SUMIFS($S:$S,$C:$C,$C240,$A:$A,$A240-3))/4</f>
        <v>3.8499999999999996</v>
      </c>
      <c r="W240" t="str">
        <f>VLOOKUP(D240,Conferences!$A$9:$B$57,2,FALSE)</f>
        <v>SEC</v>
      </c>
      <c r="X240">
        <f>COUNTIF(C:C,C240)</f>
        <v>16</v>
      </c>
      <c r="Y240">
        <f t="shared" si="7"/>
        <v>4</v>
      </c>
    </row>
    <row r="241" spans="1:25">
      <c r="A241">
        <v>2014</v>
      </c>
      <c r="B241">
        <v>112</v>
      </c>
      <c r="C241" t="s">
        <v>25</v>
      </c>
      <c r="D241" t="s">
        <v>187</v>
      </c>
      <c r="E241">
        <v>10</v>
      </c>
      <c r="F241">
        <v>3</v>
      </c>
      <c r="G241">
        <v>0.76900000000000002</v>
      </c>
      <c r="H241">
        <v>6</v>
      </c>
      <c r="I241">
        <v>2</v>
      </c>
      <c r="J241">
        <v>0.75</v>
      </c>
      <c r="K241">
        <v>36.9</v>
      </c>
      <c r="L241">
        <v>21.7</v>
      </c>
      <c r="M241">
        <v>15.04</v>
      </c>
      <c r="N241">
        <v>4.8099999999999996</v>
      </c>
      <c r="P241">
        <v>1</v>
      </c>
      <c r="Q241">
        <v>11</v>
      </c>
      <c r="R241" s="19">
        <f>SUMIFS(Recruits!J:J,Recruits!D:D,'Wins by Year'!C241,Recruits!A:A,'Wins by Year'!A241)</f>
        <v>2.79</v>
      </c>
      <c r="S241" s="19">
        <f t="shared" si="6"/>
        <v>2.79</v>
      </c>
      <c r="T241" s="19">
        <f>(SUMIFS(S:S,C:C,C241,A:A,A241)+SUMIFS(S:S,C:C,C241,A:A,A241-1)+SUMIFS(S:S,C:C,C241,A:A,A241-2))/3</f>
        <v>2.9766666666666666</v>
      </c>
      <c r="U241" s="19">
        <f>(SUMIFS($S:$S,$C:$C,$C241,$A:$A,$A241)+SUMIFS($S:$S,$C:$C,$C241,$A:$A,$A241-1)+SUMIFS($S:$S,$C:$C,$C241,$A:$A,$A241-2)+SUMIFS($S:$S,$C:$C,$C241,$A:$A,$A241-3))/4</f>
        <v>2.9950000000000001</v>
      </c>
      <c r="W241" t="str">
        <f>VLOOKUP(D241,Conferences!$A$9:$B$57,2,FALSE)</f>
        <v>SEC</v>
      </c>
      <c r="X241">
        <f>COUNTIF(C:C,C241)</f>
        <v>16</v>
      </c>
      <c r="Y241">
        <f t="shared" si="7"/>
        <v>11</v>
      </c>
    </row>
    <row r="242" spans="1:25">
      <c r="A242">
        <v>2014</v>
      </c>
      <c r="B242">
        <v>113</v>
      </c>
      <c r="C242" t="s">
        <v>8</v>
      </c>
      <c r="D242" t="s">
        <v>187</v>
      </c>
      <c r="E242">
        <v>9</v>
      </c>
      <c r="F242">
        <v>4</v>
      </c>
      <c r="G242">
        <v>0.69199999999999995</v>
      </c>
      <c r="H242">
        <v>5</v>
      </c>
      <c r="I242">
        <v>3</v>
      </c>
      <c r="J242">
        <v>0.625</v>
      </c>
      <c r="K242">
        <v>28.3</v>
      </c>
      <c r="L242">
        <v>16</v>
      </c>
      <c r="M242">
        <v>16.8</v>
      </c>
      <c r="N242">
        <v>8.11</v>
      </c>
      <c r="O242">
        <v>18</v>
      </c>
      <c r="P242">
        <v>3</v>
      </c>
      <c r="Q242">
        <v>17</v>
      </c>
      <c r="R242" s="19">
        <f>SUMIFS(Recruits!J:J,Recruits!D:D,'Wins by Year'!C242,Recruits!A:A,'Wins by Year'!A242)</f>
        <v>3.24</v>
      </c>
      <c r="S242" s="19">
        <f t="shared" si="6"/>
        <v>3.24</v>
      </c>
      <c r="T242" s="19">
        <f>(SUMIFS(S:S,C:C,C242,A:A,A242)+SUMIFS(S:S,C:C,C242,A:A,A242-1)+SUMIFS(S:S,C:C,C242,A:A,A242-2))/3</f>
        <v>3.25</v>
      </c>
      <c r="U242" s="19">
        <f>(SUMIFS($S:$S,$C:$C,$C242,$A:$A,$A242)+SUMIFS($S:$S,$C:$C,$C242,$A:$A,$A242-1)+SUMIFS($S:$S,$C:$C,$C242,$A:$A,$A242-2)+SUMIFS($S:$S,$C:$C,$C242,$A:$A,$A242-3))/4</f>
        <v>3.2124999999999999</v>
      </c>
      <c r="W242" t="str">
        <f>VLOOKUP(D242,Conferences!$A$9:$B$57,2,FALSE)</f>
        <v>SEC</v>
      </c>
      <c r="X242">
        <f>COUNTIF(C:C,C242)</f>
        <v>16</v>
      </c>
      <c r="Y242">
        <f t="shared" si="7"/>
        <v>17</v>
      </c>
    </row>
    <row r="243" spans="1:25">
      <c r="A243">
        <v>2014</v>
      </c>
      <c r="B243">
        <v>114</v>
      </c>
      <c r="C243" t="s">
        <v>9</v>
      </c>
      <c r="D243" t="s">
        <v>187</v>
      </c>
      <c r="E243">
        <v>8</v>
      </c>
      <c r="F243">
        <v>5</v>
      </c>
      <c r="G243">
        <v>0.61499999999999999</v>
      </c>
      <c r="H243">
        <v>4</v>
      </c>
      <c r="I243">
        <v>4</v>
      </c>
      <c r="J243">
        <v>0.5</v>
      </c>
      <c r="K243">
        <v>35.5</v>
      </c>
      <c r="L243">
        <v>26.7</v>
      </c>
      <c r="M243">
        <v>14.99</v>
      </c>
      <c r="N243">
        <v>9.06</v>
      </c>
      <c r="O243">
        <v>6</v>
      </c>
      <c r="P243">
        <v>2</v>
      </c>
      <c r="Q243">
        <v>22</v>
      </c>
      <c r="R243" s="19">
        <f>SUMIFS(Recruits!J:J,Recruits!D:D,'Wins by Year'!C243,Recruits!A:A,'Wins by Year'!A243)</f>
        <v>3.56</v>
      </c>
      <c r="S243" s="19">
        <f t="shared" si="6"/>
        <v>3.56</v>
      </c>
      <c r="T243" s="19">
        <f>(SUMIFS(S:S,C:C,C243,A:A,A243)+SUMIFS(S:S,C:C,C243,A:A,A243-1)+SUMIFS(S:S,C:C,C243,A:A,A243-2))/3</f>
        <v>3.5733333333333328</v>
      </c>
      <c r="U243" s="19">
        <f>(SUMIFS($S:$S,$C:$C,$C243,$A:$A,$A243)+SUMIFS($S:$S,$C:$C,$C243,$A:$A,$A243-1)+SUMIFS($S:$S,$C:$C,$C243,$A:$A,$A243-2)+SUMIFS($S:$S,$C:$C,$C243,$A:$A,$A243-3))/4</f>
        <v>3.5874999999999995</v>
      </c>
      <c r="W243" t="str">
        <f>VLOOKUP(D243,Conferences!$A$9:$B$57,2,FALSE)</f>
        <v>SEC</v>
      </c>
      <c r="X243">
        <f>COUNTIF(C:C,C243)</f>
        <v>16</v>
      </c>
      <c r="Y243">
        <f t="shared" si="7"/>
        <v>22</v>
      </c>
    </row>
    <row r="244" spans="1:25">
      <c r="A244">
        <v>2014</v>
      </c>
      <c r="B244">
        <v>115</v>
      </c>
      <c r="C244" t="s">
        <v>5</v>
      </c>
      <c r="D244" t="s">
        <v>187</v>
      </c>
      <c r="E244">
        <v>8</v>
      </c>
      <c r="F244">
        <v>5</v>
      </c>
      <c r="G244">
        <v>0.61499999999999999</v>
      </c>
      <c r="H244">
        <v>4</v>
      </c>
      <c r="I244">
        <v>4</v>
      </c>
      <c r="J244">
        <v>0.5</v>
      </c>
      <c r="K244">
        <v>27.6</v>
      </c>
      <c r="L244">
        <v>17.5</v>
      </c>
      <c r="M244">
        <v>10.75</v>
      </c>
      <c r="N244">
        <v>5.98</v>
      </c>
      <c r="O244">
        <v>13</v>
      </c>
      <c r="P244">
        <v>8</v>
      </c>
      <c r="R244" s="19">
        <f>SUMIFS(Recruits!J:J,Recruits!D:D,'Wins by Year'!C244,Recruits!A:A,'Wins by Year'!A244)</f>
        <v>3.72</v>
      </c>
      <c r="S244" s="19">
        <f t="shared" si="6"/>
        <v>3.72</v>
      </c>
      <c r="T244" s="19">
        <f>(SUMIFS(S:S,C:C,C244,A:A,A244)+SUMIFS(S:S,C:C,C244,A:A,A244-1)+SUMIFS(S:S,C:C,C244,A:A,A244-2))/3</f>
        <v>3.5566666666666666</v>
      </c>
      <c r="U244" s="19">
        <f>(SUMIFS($S:$S,$C:$C,$C244,$A:$A,$A244)+SUMIFS($S:$S,$C:$C,$C244,$A:$A,$A244-1)+SUMIFS($S:$S,$C:$C,$C244,$A:$A,$A244-2)+SUMIFS($S:$S,$C:$C,$C244,$A:$A,$A244-3))/4</f>
        <v>3.58</v>
      </c>
      <c r="W244" t="str">
        <f>VLOOKUP(D244,Conferences!$A$9:$B$57,2,FALSE)</f>
        <v>SEC</v>
      </c>
      <c r="X244">
        <f>COUNTIF(C:C,C244)</f>
        <v>16</v>
      </c>
    </row>
    <row r="245" spans="1:25">
      <c r="A245">
        <v>2014</v>
      </c>
      <c r="B245">
        <v>116</v>
      </c>
      <c r="C245" t="s">
        <v>17</v>
      </c>
      <c r="D245" t="s">
        <v>187</v>
      </c>
      <c r="E245">
        <v>8</v>
      </c>
      <c r="F245">
        <v>5</v>
      </c>
      <c r="G245">
        <v>0.61499999999999999</v>
      </c>
      <c r="H245">
        <v>3</v>
      </c>
      <c r="I245">
        <v>5</v>
      </c>
      <c r="J245">
        <v>0.375</v>
      </c>
      <c r="K245">
        <v>35.200000000000003</v>
      </c>
      <c r="L245">
        <v>28.1</v>
      </c>
      <c r="M245">
        <v>9.9600000000000009</v>
      </c>
      <c r="N245">
        <v>5.72</v>
      </c>
      <c r="O245">
        <v>21</v>
      </c>
      <c r="P245">
        <v>6</v>
      </c>
      <c r="R245" s="19">
        <f>SUMIFS(Recruits!J:J,Recruits!D:D,'Wins by Year'!C245,Recruits!A:A,'Wins by Year'!A245)</f>
        <v>3.71</v>
      </c>
      <c r="S245" s="19">
        <f t="shared" si="6"/>
        <v>3.71</v>
      </c>
      <c r="T245" s="19">
        <f>(SUMIFS(S:S,C:C,C245,A:A,A245)+SUMIFS(S:S,C:C,C245,A:A,A245-1)+SUMIFS(S:S,C:C,C245,A:A,A245-2))/3</f>
        <v>3.5266666666666668</v>
      </c>
      <c r="U245" s="19">
        <f>(SUMIFS($S:$S,$C:$C,$C245,$A:$A,$A245)+SUMIFS($S:$S,$C:$C,$C245,$A:$A,$A245-1)+SUMIFS($S:$S,$C:$C,$C245,$A:$A,$A245-2)+SUMIFS($S:$S,$C:$C,$C245,$A:$A,$A245-3))/4</f>
        <v>3.3825000000000003</v>
      </c>
      <c r="W245" t="str">
        <f>VLOOKUP(D245,Conferences!$A$9:$B$57,2,FALSE)</f>
        <v>SEC</v>
      </c>
      <c r="X245">
        <f>COUNTIF(C:C,C245)</f>
        <v>16</v>
      </c>
    </row>
    <row r="246" spans="1:25">
      <c r="A246">
        <v>2014</v>
      </c>
      <c r="B246">
        <v>117</v>
      </c>
      <c r="C246" t="s">
        <v>32</v>
      </c>
      <c r="D246" t="s">
        <v>187</v>
      </c>
      <c r="E246">
        <v>7</v>
      </c>
      <c r="F246">
        <v>6</v>
      </c>
      <c r="G246">
        <v>0.53800000000000003</v>
      </c>
      <c r="H246">
        <v>2</v>
      </c>
      <c r="I246">
        <v>6</v>
      </c>
      <c r="J246">
        <v>0.25</v>
      </c>
      <c r="K246">
        <v>31.9</v>
      </c>
      <c r="L246">
        <v>19.2</v>
      </c>
      <c r="M246">
        <v>14.91</v>
      </c>
      <c r="N246">
        <v>7.76</v>
      </c>
      <c r="R246" s="19">
        <f>SUMIFS(Recruits!J:J,Recruits!D:D,'Wins by Year'!C246,Recruits!A:A,'Wins by Year'!A246)</f>
        <v>2.84</v>
      </c>
      <c r="S246" s="19">
        <f t="shared" si="6"/>
        <v>2.84</v>
      </c>
      <c r="T246" s="19">
        <f>(SUMIFS(S:S,C:C,C246,A:A,A246)+SUMIFS(S:S,C:C,C246,A:A,A246-1)+SUMIFS(S:S,C:C,C246,A:A,A246-2))/3</f>
        <v>2.9466666666666668</v>
      </c>
      <c r="U246" s="19">
        <f>(SUMIFS($S:$S,$C:$C,$C246,$A:$A,$A246)+SUMIFS($S:$S,$C:$C,$C246,$A:$A,$A246-1)+SUMIFS($S:$S,$C:$C,$C246,$A:$A,$A246-2)+SUMIFS($S:$S,$C:$C,$C246,$A:$A,$A246-3))/4</f>
        <v>2.9750000000000001</v>
      </c>
      <c r="W246" t="str">
        <f>VLOOKUP(D246,Conferences!$A$9:$B$57,2,FALSE)</f>
        <v>SEC</v>
      </c>
      <c r="X246">
        <f>COUNTIF(C:C,C246)</f>
        <v>16</v>
      </c>
    </row>
    <row r="247" spans="1:25">
      <c r="A247">
        <v>2014</v>
      </c>
      <c r="B247">
        <v>118</v>
      </c>
      <c r="C247" t="s">
        <v>77</v>
      </c>
      <c r="D247" t="s">
        <v>150</v>
      </c>
      <c r="E247">
        <v>9</v>
      </c>
      <c r="F247">
        <v>3</v>
      </c>
      <c r="G247">
        <v>0.75</v>
      </c>
      <c r="H247">
        <v>8</v>
      </c>
      <c r="I247">
        <v>0</v>
      </c>
      <c r="J247">
        <v>1</v>
      </c>
      <c r="K247">
        <v>39.1</v>
      </c>
      <c r="L247">
        <v>23.4</v>
      </c>
      <c r="M247">
        <v>1.89</v>
      </c>
      <c r="N247">
        <v>-8.19</v>
      </c>
      <c r="R247" s="19">
        <f>SUMIFS(Recruits!J:J,Recruits!D:D,'Wins by Year'!C247,Recruits!A:A,'Wins by Year'!A247)</f>
        <v>0</v>
      </c>
      <c r="S247" s="19">
        <f t="shared" si="6"/>
        <v>1</v>
      </c>
      <c r="T247" s="19">
        <f>(SUMIFS(S:S,C:C,C247,A:A,A247)+SUMIFS(S:S,C:C,C247,A:A,A247-1)+SUMIFS(S:S,C:C,C247,A:A,A247-2))/3</f>
        <v>0.33333333333333331</v>
      </c>
      <c r="U247" s="19">
        <f>(SUMIFS($S:$S,$C:$C,$C247,$A:$A,$A247))</f>
        <v>1</v>
      </c>
      <c r="W247" t="str">
        <f>VLOOKUP(D247,Conferences!$A$9:$B$57,2,FALSE)</f>
        <v>Sun Belt</v>
      </c>
      <c r="X247">
        <f>COUNTIF(C:C,C247)</f>
        <v>5</v>
      </c>
    </row>
    <row r="248" spans="1:25">
      <c r="A248">
        <v>2014</v>
      </c>
      <c r="B248">
        <v>119</v>
      </c>
      <c r="C248" t="s">
        <v>118</v>
      </c>
      <c r="D248" t="s">
        <v>150</v>
      </c>
      <c r="E248">
        <v>7</v>
      </c>
      <c r="F248">
        <v>5</v>
      </c>
      <c r="G248">
        <v>0.58299999999999996</v>
      </c>
      <c r="H248">
        <v>6</v>
      </c>
      <c r="I248">
        <v>2</v>
      </c>
      <c r="J248">
        <v>0.75</v>
      </c>
      <c r="K248">
        <v>35.700000000000003</v>
      </c>
      <c r="L248">
        <v>27.3</v>
      </c>
      <c r="M248">
        <v>-6.56</v>
      </c>
      <c r="N248">
        <v>-9.9</v>
      </c>
      <c r="R248" s="19">
        <f>SUMIFS(Recruits!J:J,Recruits!D:D,'Wins by Year'!C248,Recruits!A:A,'Wins by Year'!A248)</f>
        <v>1.78</v>
      </c>
      <c r="S248" s="19">
        <f t="shared" si="6"/>
        <v>1.78</v>
      </c>
      <c r="T248" s="19">
        <f>(SUMIFS(S:S,C:C,C248,A:A,A248)+SUMIFS(S:S,C:C,C248,A:A,A248-1)+SUMIFS(S:S,C:C,C248,A:A,A248-2))/3</f>
        <v>0.59333333333333338</v>
      </c>
      <c r="U248" s="19">
        <f>(SUMIFS($S:$S,$C:$C,$C248,$A:$A,$A248))</f>
        <v>1.78</v>
      </c>
      <c r="W248" t="str">
        <f>VLOOKUP(D248,Conferences!$A$9:$B$57,2,FALSE)</f>
        <v>Sun Belt</v>
      </c>
      <c r="X248">
        <f>COUNTIF(C:C,C248)</f>
        <v>5</v>
      </c>
    </row>
    <row r="249" spans="1:25">
      <c r="A249">
        <v>2014</v>
      </c>
      <c r="B249">
        <v>120</v>
      </c>
      <c r="C249" t="s">
        <v>114</v>
      </c>
      <c r="D249" t="s">
        <v>150</v>
      </c>
      <c r="E249">
        <v>9</v>
      </c>
      <c r="F249">
        <v>4</v>
      </c>
      <c r="G249">
        <v>0.69199999999999995</v>
      </c>
      <c r="H249">
        <v>7</v>
      </c>
      <c r="I249">
        <v>1</v>
      </c>
      <c r="J249">
        <v>0.875</v>
      </c>
      <c r="K249">
        <v>29.5</v>
      </c>
      <c r="L249">
        <v>26</v>
      </c>
      <c r="M249">
        <v>-1.57</v>
      </c>
      <c r="N249">
        <v>-5.57</v>
      </c>
      <c r="R249" s="19">
        <f>SUMIFS(Recruits!J:J,Recruits!D:D,'Wins by Year'!C249,Recruits!A:A,'Wins by Year'!A249)</f>
        <v>0</v>
      </c>
      <c r="S249" s="19">
        <f t="shared" si="6"/>
        <v>1</v>
      </c>
      <c r="T249" s="19">
        <f>(SUMIFS(S:S,C:C,C249,A:A,A249)+SUMIFS(S:S,C:C,C249,A:A,A249-1)+SUMIFS(S:S,C:C,C249,A:A,A249-2))/3</f>
        <v>1.3766666666666667</v>
      </c>
      <c r="U249" s="19">
        <f>(SUMIFS($S:$S,$C:$C,$C249,$A:$A,$A249)+SUMIFS($S:$S,$C:$C,$C249,$A:$A,$A249-1)+SUMIFS($S:$S,$C:$C,$C249,$A:$A,$A249-2)+SUMIFS($S:$S,$C:$C,$C249,$A:$A,$A249-3))/4</f>
        <v>1.2825</v>
      </c>
      <c r="W249" t="str">
        <f>VLOOKUP(D249,Conferences!$A$9:$B$57,2,FALSE)</f>
        <v>Sun Belt</v>
      </c>
      <c r="X249">
        <f>COUNTIF(C:C,C249)</f>
        <v>16</v>
      </c>
    </row>
    <row r="250" spans="1:25">
      <c r="A250">
        <v>2014</v>
      </c>
      <c r="B250">
        <v>121</v>
      </c>
      <c r="C250" t="s">
        <v>94</v>
      </c>
      <c r="D250" t="s">
        <v>150</v>
      </c>
      <c r="E250">
        <v>7</v>
      </c>
      <c r="F250">
        <v>5</v>
      </c>
      <c r="G250">
        <v>0.58299999999999996</v>
      </c>
      <c r="H250">
        <v>5</v>
      </c>
      <c r="I250">
        <v>3</v>
      </c>
      <c r="J250">
        <v>0.625</v>
      </c>
      <c r="K250">
        <v>33.799999999999997</v>
      </c>
      <c r="L250">
        <v>27.7</v>
      </c>
      <c r="M250">
        <v>-6.43</v>
      </c>
      <c r="N250">
        <v>-9.34</v>
      </c>
      <c r="R250" s="19">
        <f>SUMIFS(Recruits!J:J,Recruits!D:D,'Wins by Year'!C250,Recruits!A:A,'Wins by Year'!A250)</f>
        <v>2.04</v>
      </c>
      <c r="S250" s="19">
        <f t="shared" si="6"/>
        <v>2.04</v>
      </c>
      <c r="T250" s="19">
        <f>(SUMIFS(S:S,C:C,C250,A:A,A250)+SUMIFS(S:S,C:C,C250,A:A,A250-1)+SUMIFS(S:S,C:C,C250,A:A,A250-2))/3</f>
        <v>2.2233333333333332</v>
      </c>
      <c r="U250" s="19">
        <f>(SUMIFS($S:$S,$C:$C,$C250,$A:$A,$A250)+SUMIFS($S:$S,$C:$C,$C250,$A:$A,$A250-1)+SUMIFS($S:$S,$C:$C,$C250,$A:$A,$A250-2))/3</f>
        <v>2.2233333333333332</v>
      </c>
      <c r="W250" t="str">
        <f>VLOOKUP(D250,Conferences!$A$9:$B$57,2,FALSE)</f>
        <v>Sun Belt</v>
      </c>
      <c r="X250">
        <f>COUNTIF(C:C,C250)</f>
        <v>7</v>
      </c>
    </row>
    <row r="251" spans="1:25">
      <c r="A251">
        <v>2014</v>
      </c>
      <c r="B251">
        <v>122</v>
      </c>
      <c r="C251" t="s">
        <v>88</v>
      </c>
      <c r="D251" t="s">
        <v>150</v>
      </c>
      <c r="E251">
        <v>7</v>
      </c>
      <c r="F251">
        <v>6</v>
      </c>
      <c r="G251">
        <v>0.53800000000000003</v>
      </c>
      <c r="H251">
        <v>5</v>
      </c>
      <c r="I251">
        <v>3</v>
      </c>
      <c r="J251">
        <v>0.625</v>
      </c>
      <c r="K251">
        <v>36.700000000000003</v>
      </c>
      <c r="L251">
        <v>30.5</v>
      </c>
      <c r="M251">
        <v>-3.96</v>
      </c>
      <c r="N251">
        <v>-6.88</v>
      </c>
      <c r="R251" s="19">
        <f>SUMIFS(Recruits!J:J,Recruits!D:D,'Wins by Year'!C251,Recruits!A:A,'Wins by Year'!A251)</f>
        <v>2.13</v>
      </c>
      <c r="S251" s="19">
        <f t="shared" si="6"/>
        <v>2.13</v>
      </c>
      <c r="T251" s="19">
        <f>(SUMIFS(S:S,C:C,C251,A:A,A251)+SUMIFS(S:S,C:C,C251,A:A,A251-1)+SUMIFS(S:S,C:C,C251,A:A,A251-2))/3</f>
        <v>1.8999999999999997</v>
      </c>
      <c r="U251" s="19">
        <f>(SUMIFS($S:$S,$C:$C,$C251,$A:$A,$A251)+SUMIFS($S:$S,$C:$C,$C251,$A:$A,$A251-1)+SUMIFS($S:$S,$C:$C,$C251,$A:$A,$A251-2)+SUMIFS($S:$S,$C:$C,$C251,$A:$A,$A251-3))/4</f>
        <v>1.6749999999999998</v>
      </c>
      <c r="W251" t="str">
        <f>VLOOKUP(D251,Conferences!$A$9:$B$57,2,FALSE)</f>
        <v>Sun Belt</v>
      </c>
      <c r="X251">
        <f>COUNTIF(C:C,C251)</f>
        <v>16</v>
      </c>
    </row>
    <row r="252" spans="1:25">
      <c r="A252">
        <v>2014</v>
      </c>
      <c r="B252">
        <v>123</v>
      </c>
      <c r="C252" t="s">
        <v>93</v>
      </c>
      <c r="D252" t="s">
        <v>150</v>
      </c>
      <c r="E252">
        <v>6</v>
      </c>
      <c r="F252">
        <v>7</v>
      </c>
      <c r="G252">
        <v>0.46200000000000002</v>
      </c>
      <c r="H252">
        <v>5</v>
      </c>
      <c r="I252">
        <v>3</v>
      </c>
      <c r="J252">
        <v>0.625</v>
      </c>
      <c r="K252">
        <v>22.5</v>
      </c>
      <c r="L252">
        <v>26.4</v>
      </c>
      <c r="M252">
        <v>-7.63</v>
      </c>
      <c r="N252">
        <v>-5.16</v>
      </c>
      <c r="R252" s="19">
        <f>SUMIFS(Recruits!J:J,Recruits!D:D,'Wins by Year'!C252,Recruits!A:A,'Wins by Year'!A252)</f>
        <v>0</v>
      </c>
      <c r="S252" s="19">
        <f t="shared" si="6"/>
        <v>1</v>
      </c>
      <c r="T252" s="19">
        <f>(SUMIFS(S:S,C:C,C252,A:A,A252)+SUMIFS(S:S,C:C,C252,A:A,A252-1)+SUMIFS(S:S,C:C,C252,A:A,A252-2))/3</f>
        <v>1</v>
      </c>
      <c r="U252" s="19">
        <f>(SUMIFS($S:$S,$C:$C,$C252,$A:$A,$A252)+SUMIFS($S:$S,$C:$C,$C252,$A:$A,$A252-1)+SUMIFS($S:$S,$C:$C,$C252,$A:$A,$A252-2))/3</f>
        <v>1</v>
      </c>
      <c r="W252" t="str">
        <f>VLOOKUP(D252,Conferences!$A$9:$B$57,2,FALSE)</f>
        <v>Sun Belt</v>
      </c>
      <c r="X252">
        <f>COUNTIF(C:C,C252)</f>
        <v>7</v>
      </c>
    </row>
    <row r="253" spans="1:25">
      <c r="A253">
        <v>2014</v>
      </c>
      <c r="B253">
        <v>124</v>
      </c>
      <c r="C253" t="s">
        <v>120</v>
      </c>
      <c r="D253" t="s">
        <v>150</v>
      </c>
      <c r="E253">
        <v>4</v>
      </c>
      <c r="F253">
        <v>8</v>
      </c>
      <c r="G253">
        <v>0.33300000000000002</v>
      </c>
      <c r="H253">
        <v>3</v>
      </c>
      <c r="I253">
        <v>5</v>
      </c>
      <c r="J253">
        <v>0.375</v>
      </c>
      <c r="K253">
        <v>20.100000000000001</v>
      </c>
      <c r="L253">
        <v>26.3</v>
      </c>
      <c r="M253">
        <v>-9.82</v>
      </c>
      <c r="N253">
        <v>-4.57</v>
      </c>
      <c r="R253" s="19">
        <f>SUMIFS(Recruits!J:J,Recruits!D:D,'Wins by Year'!C253,Recruits!A:A,'Wins by Year'!A253)</f>
        <v>0</v>
      </c>
      <c r="S253" s="19">
        <f t="shared" si="6"/>
        <v>1</v>
      </c>
      <c r="T253" s="19">
        <f>(SUMIFS(S:S,C:C,C253,A:A,A253)+SUMIFS(S:S,C:C,C253,A:A,A253-1)+SUMIFS(S:S,C:C,C253,A:A,A253-2))/3</f>
        <v>1.3466666666666667</v>
      </c>
      <c r="U253" s="19">
        <f>(SUMIFS($S:$S,$C:$C,$C253,$A:$A,$A253)+SUMIFS($S:$S,$C:$C,$C253,$A:$A,$A253-1)+SUMIFS($S:$S,$C:$C,$C253,$A:$A,$A253-2)+SUMIFS($S:$S,$C:$C,$C253,$A:$A,$A253-3))/4</f>
        <v>1.5449999999999999</v>
      </c>
      <c r="W253" t="str">
        <f>VLOOKUP(D253,Conferences!$A$9:$B$57,2,FALSE)</f>
        <v>Sun Belt</v>
      </c>
      <c r="X253">
        <f>COUNTIF(C:C,C253)</f>
        <v>16</v>
      </c>
    </row>
    <row r="254" spans="1:25">
      <c r="A254">
        <v>2014</v>
      </c>
      <c r="B254">
        <v>125</v>
      </c>
      <c r="C254" t="s">
        <v>99</v>
      </c>
      <c r="D254" t="s">
        <v>150</v>
      </c>
      <c r="E254">
        <v>3</v>
      </c>
      <c r="F254">
        <v>9</v>
      </c>
      <c r="G254">
        <v>0.25</v>
      </c>
      <c r="H254">
        <v>3</v>
      </c>
      <c r="I254">
        <v>5</v>
      </c>
      <c r="J254">
        <v>0.375</v>
      </c>
      <c r="K254">
        <v>21.8</v>
      </c>
      <c r="L254">
        <v>36.200000000000003</v>
      </c>
      <c r="M254">
        <v>-14.67</v>
      </c>
      <c r="N254">
        <v>-6.17</v>
      </c>
      <c r="R254" s="19">
        <f>SUMIFS(Recruits!J:J,Recruits!D:D,'Wins by Year'!C254,Recruits!A:A,'Wins by Year'!A254)</f>
        <v>0</v>
      </c>
      <c r="S254" s="19">
        <f t="shared" si="6"/>
        <v>1</v>
      </c>
      <c r="T254" s="19">
        <f>(SUMIFS(S:S,C:C,C254,A:A,A254)+SUMIFS(S:S,C:C,C254,A:A,A254-1)+SUMIFS(S:S,C:C,C254,A:A,A254-2))/3</f>
        <v>1.3466666666666667</v>
      </c>
      <c r="U254" s="19">
        <f>(SUMIFS($S:$S,$C:$C,$C254,$A:$A,$A254)+SUMIFS($S:$S,$C:$C,$C254,$A:$A,$A254-1)+SUMIFS($S:$S,$C:$C,$C254,$A:$A,$A254-2)+SUMIFS($S:$S,$C:$C,$C254,$A:$A,$A254-3))/4</f>
        <v>1.26</v>
      </c>
      <c r="W254" t="str">
        <f>VLOOKUP(D254,Conferences!$A$9:$B$57,2,FALSE)</f>
        <v>Sun Belt</v>
      </c>
      <c r="X254">
        <f>COUNTIF(C:C,C254)</f>
        <v>16</v>
      </c>
    </row>
    <row r="255" spans="1:25">
      <c r="A255">
        <v>2014</v>
      </c>
      <c r="B255">
        <v>126</v>
      </c>
      <c r="C255" t="s">
        <v>133</v>
      </c>
      <c r="D255" t="s">
        <v>150</v>
      </c>
      <c r="E255">
        <v>2</v>
      </c>
      <c r="F255">
        <v>10</v>
      </c>
      <c r="G255">
        <v>0.16700000000000001</v>
      </c>
      <c r="H255">
        <v>1</v>
      </c>
      <c r="I255">
        <v>7</v>
      </c>
      <c r="J255">
        <v>0.125</v>
      </c>
      <c r="K255">
        <v>24.5</v>
      </c>
      <c r="L255">
        <v>39.1</v>
      </c>
      <c r="M255">
        <v>-18.48</v>
      </c>
      <c r="N255">
        <v>-7.65</v>
      </c>
      <c r="R255" s="19">
        <f>SUMIFS(Recruits!J:J,Recruits!D:D,'Wins by Year'!C255,Recruits!A:A,'Wins by Year'!A255)</f>
        <v>0</v>
      </c>
      <c r="S255" s="19">
        <f t="shared" si="6"/>
        <v>1</v>
      </c>
      <c r="T255" s="19">
        <f>(SUMIFS(S:S,C:C,C255,A:A,A255)+SUMIFS(S:S,C:C,C255,A:A,A255-1)+SUMIFS(S:S,C:C,C255,A:A,A255-2))/3</f>
        <v>1</v>
      </c>
      <c r="U255" s="19">
        <f>(SUMIFS($S:$S,$C:$C,$C255,$A:$A,$A255)+SUMIFS($S:$S,$C:$C,$C255,$A:$A,$A255-1)+SUMIFS($S:$S,$C:$C,$C255,$A:$A,$A255-2)+SUMIFS($S:$S,$C:$C,$C255,$A:$A,$A255-3))/4</f>
        <v>1.31</v>
      </c>
      <c r="W255" t="str">
        <f>VLOOKUP(D255,Conferences!$A$9:$B$57,2,FALSE)</f>
        <v>Sun Belt</v>
      </c>
      <c r="X255">
        <f>COUNTIF(C:C,C255)</f>
        <v>16</v>
      </c>
    </row>
    <row r="256" spans="1:25">
      <c r="A256">
        <v>2014</v>
      </c>
      <c r="B256">
        <v>127</v>
      </c>
      <c r="C256" t="s">
        <v>126</v>
      </c>
      <c r="D256" t="s">
        <v>150</v>
      </c>
      <c r="E256">
        <v>1</v>
      </c>
      <c r="F256">
        <v>10</v>
      </c>
      <c r="G256">
        <v>9.0999999999999998E-2</v>
      </c>
      <c r="H256">
        <v>1</v>
      </c>
      <c r="I256">
        <v>7</v>
      </c>
      <c r="J256">
        <v>0.125</v>
      </c>
      <c r="K256">
        <v>25</v>
      </c>
      <c r="L256">
        <v>37.299999999999997</v>
      </c>
      <c r="M256">
        <v>-19.670000000000002</v>
      </c>
      <c r="N256">
        <v>-7.21</v>
      </c>
      <c r="R256" s="19">
        <f>SUMIFS(Recruits!J:J,Recruits!D:D,'Wins by Year'!C256,Recruits!A:A,'Wins by Year'!A256)</f>
        <v>2.09</v>
      </c>
      <c r="S256" s="19">
        <f t="shared" si="6"/>
        <v>2.09</v>
      </c>
      <c r="T256" s="19">
        <f>(SUMIFS(S:S,C:C,C256,A:A,A256)+SUMIFS(S:S,C:C,C256,A:A,A256-1)+SUMIFS(S:S,C:C,C256,A:A,A256-2))/3</f>
        <v>1.3633333333333333</v>
      </c>
      <c r="U256" s="19">
        <f>(SUMIFS($S:$S,$C:$C,$C256,$A:$A,$A256)+SUMIFS($S:$S,$C:$C,$C256,$A:$A,$A256-1)+SUMIFS($S:$S,$C:$C,$C256,$A:$A,$A256-2)+SUMIFS($S:$S,$C:$C,$C256,$A:$A,$A256-3))/4</f>
        <v>1.2725</v>
      </c>
      <c r="W256" t="str">
        <f>VLOOKUP(D256,Conferences!$A$9:$B$57,2,FALSE)</f>
        <v>Sun Belt</v>
      </c>
      <c r="X256">
        <f>COUNTIF(C:C,C256)</f>
        <v>15</v>
      </c>
    </row>
    <row r="257" spans="1:25">
      <c r="A257">
        <v>2014</v>
      </c>
      <c r="B257">
        <v>128</v>
      </c>
      <c r="C257" t="s">
        <v>139</v>
      </c>
      <c r="D257" t="s">
        <v>150</v>
      </c>
      <c r="E257">
        <v>1</v>
      </c>
      <c r="F257">
        <v>11</v>
      </c>
      <c r="G257">
        <v>8.3000000000000004E-2</v>
      </c>
      <c r="H257">
        <v>0</v>
      </c>
      <c r="I257">
        <v>8</v>
      </c>
      <c r="J257">
        <v>0</v>
      </c>
      <c r="K257">
        <v>22.7</v>
      </c>
      <c r="L257">
        <v>43.3</v>
      </c>
      <c r="M257">
        <v>-20.41</v>
      </c>
      <c r="N257">
        <v>-4.5</v>
      </c>
      <c r="R257" s="19">
        <f>SUMIFS(Recruits!J:J,Recruits!D:D,'Wins by Year'!C257,Recruits!A:A,'Wins by Year'!A257)</f>
        <v>0</v>
      </c>
      <c r="S257" s="19">
        <f t="shared" si="6"/>
        <v>1</v>
      </c>
      <c r="T257" s="19">
        <f>(SUMIFS(S:S,C:C,C257,A:A,A257)+SUMIFS(S:S,C:C,C257,A:A,A257-1)+SUMIFS(S:S,C:C,C257,A:A,A257-2))/3</f>
        <v>0.66666666666666663</v>
      </c>
      <c r="U257" s="19">
        <f>(SUMIFS($S:$S,$C:$C,$C257,$A:$A,$A257)+SUMIFS($S:$S,$C:$C,$C257,$A:$A,$A257-1))/2</f>
        <v>1</v>
      </c>
      <c r="W257" t="str">
        <f>VLOOKUP(D257,Conferences!$A$9:$B$57,2,FALSE)</f>
        <v>Sun Belt</v>
      </c>
      <c r="X257">
        <f>COUNTIF(C:C,C257)</f>
        <v>6</v>
      </c>
    </row>
    <row r="258" spans="1:25">
      <c r="A258">
        <v>2013</v>
      </c>
      <c r="B258">
        <v>1</v>
      </c>
      <c r="C258" t="s">
        <v>2</v>
      </c>
      <c r="D258" t="s">
        <v>165</v>
      </c>
      <c r="E258">
        <v>14</v>
      </c>
      <c r="F258">
        <v>0</v>
      </c>
      <c r="G258">
        <v>1</v>
      </c>
      <c r="H258">
        <v>9</v>
      </c>
      <c r="I258">
        <v>0</v>
      </c>
      <c r="J258">
        <v>1</v>
      </c>
      <c r="K258">
        <v>51.6</v>
      </c>
      <c r="L258">
        <v>12.1</v>
      </c>
      <c r="M258">
        <v>23.36</v>
      </c>
      <c r="N258">
        <v>1.29</v>
      </c>
      <c r="O258">
        <v>11</v>
      </c>
      <c r="P258">
        <v>1</v>
      </c>
      <c r="Q258">
        <v>1</v>
      </c>
      <c r="R258" s="19">
        <f>SUMIFS(Recruits!J:J,Recruits!D:D,'Wins by Year'!C258,Recruits!A:A,'Wins by Year'!A258)</f>
        <v>3.57</v>
      </c>
      <c r="S258" s="19">
        <f t="shared" si="6"/>
        <v>3.57</v>
      </c>
      <c r="T258" s="19">
        <f>(SUMIFS(S:S,C:C,C258,A:A,A258)+SUMIFS(S:S,C:C,C258,A:A,A258-1)+SUMIFS(S:S,C:C,C258,A:A,A258-2))/3</f>
        <v>3.6366666666666667</v>
      </c>
      <c r="U258" s="19">
        <f>(SUMIFS($S:$S,$C:$C,$C258,$A:$A,$A258)+SUMIFS($S:$S,$C:$C,$C258,$A:$A,$A258-1)+SUMIFS($S:$S,$C:$C,$C258,$A:$A,$A258-2)+SUMIFS($S:$S,$C:$C,$C258,$A:$A,$A258-3))/4</f>
        <v>3.6074999999999999</v>
      </c>
      <c r="W258" t="str">
        <f>VLOOKUP(D258,Conferences!$A$9:$B$57,2,FALSE)</f>
        <v>ACC</v>
      </c>
      <c r="X258">
        <f>COUNTIF(C:C,C258)</f>
        <v>16</v>
      </c>
      <c r="Y258">
        <f t="shared" si="7"/>
        <v>1</v>
      </c>
    </row>
    <row r="259" spans="1:25">
      <c r="A259">
        <v>2013</v>
      </c>
      <c r="B259">
        <v>2</v>
      </c>
      <c r="C259" t="s">
        <v>6</v>
      </c>
      <c r="D259" t="s">
        <v>165</v>
      </c>
      <c r="E259">
        <v>11</v>
      </c>
      <c r="F259">
        <v>2</v>
      </c>
      <c r="G259">
        <v>0.84599999999999997</v>
      </c>
      <c r="H259">
        <v>7</v>
      </c>
      <c r="I259">
        <v>1</v>
      </c>
      <c r="J259">
        <v>0.875</v>
      </c>
      <c r="K259">
        <v>40.200000000000003</v>
      </c>
      <c r="L259">
        <v>22.2</v>
      </c>
      <c r="M259">
        <v>14.98</v>
      </c>
      <c r="N259">
        <v>3.06</v>
      </c>
      <c r="O259">
        <v>8</v>
      </c>
      <c r="P259">
        <v>3</v>
      </c>
      <c r="Q259">
        <v>8</v>
      </c>
      <c r="R259" s="19">
        <f>SUMIFS(Recruits!J:J,Recruits!D:D,'Wins by Year'!C259,Recruits!A:A,'Wins by Year'!A259)</f>
        <v>3.3</v>
      </c>
      <c r="S259" s="19">
        <f t="shared" ref="S259:S322" si="8">IF(R259&gt;1,R259,1)</f>
        <v>3.3</v>
      </c>
      <c r="T259" s="19">
        <f>(SUMIFS(S:S,C:C,C259,A:A,A259)+SUMIFS(S:S,C:C,C259,A:A,A259-1)+SUMIFS(S:S,C:C,C259,A:A,A259-2))/3</f>
        <v>3.3633333333333333</v>
      </c>
      <c r="U259" s="19">
        <f>(SUMIFS($S:$S,$C:$C,$C259,$A:$A,$A259)+SUMIFS($S:$S,$C:$C,$C259,$A:$A,$A259-1)+SUMIFS($S:$S,$C:$C,$C259,$A:$A,$A259-2)+SUMIFS($S:$S,$C:$C,$C259,$A:$A,$A259-3))/4</f>
        <v>3.3250000000000002</v>
      </c>
      <c r="W259" t="str">
        <f>VLOOKUP(D259,Conferences!$A$9:$B$57,2,FALSE)</f>
        <v>ACC</v>
      </c>
      <c r="X259">
        <f>COUNTIF(C:C,C259)</f>
        <v>16</v>
      </c>
      <c r="Y259">
        <f t="shared" ref="Y259:Y318" si="9">Q259</f>
        <v>8</v>
      </c>
    </row>
    <row r="260" spans="1:25">
      <c r="A260">
        <v>2013</v>
      </c>
      <c r="B260">
        <v>3</v>
      </c>
      <c r="C260" t="s">
        <v>82</v>
      </c>
      <c r="D260" t="s">
        <v>165</v>
      </c>
      <c r="E260">
        <v>7</v>
      </c>
      <c r="F260">
        <v>6</v>
      </c>
      <c r="G260">
        <v>0.53800000000000003</v>
      </c>
      <c r="H260">
        <v>4</v>
      </c>
      <c r="I260">
        <v>4</v>
      </c>
      <c r="J260">
        <v>0.5</v>
      </c>
      <c r="K260">
        <v>27.7</v>
      </c>
      <c r="L260">
        <v>28.9</v>
      </c>
      <c r="M260">
        <v>1.28</v>
      </c>
      <c r="N260">
        <v>2.2000000000000002</v>
      </c>
      <c r="R260" s="19">
        <f>SUMIFS(Recruits!J:J,Recruits!D:D,'Wins by Year'!C260,Recruits!A:A,'Wins by Year'!A260)</f>
        <v>2.5299999999999998</v>
      </c>
      <c r="S260" s="19">
        <f t="shared" si="8"/>
        <v>2.5299999999999998</v>
      </c>
      <c r="T260" s="19">
        <f>(SUMIFS(S:S,C:C,C260,A:A,A260)+SUMIFS(S:S,C:C,C260,A:A,A260-1)+SUMIFS(S:S,C:C,C260,A:A,A260-2))/3</f>
        <v>2.66</v>
      </c>
      <c r="U260" s="19">
        <f>(SUMIFS($S:$S,$C:$C,$C260,$A:$A,$A260)+SUMIFS($S:$S,$C:$C,$C260,$A:$A,$A260-1)+SUMIFS($S:$S,$C:$C,$C260,$A:$A,$A260-2)+SUMIFS($S:$S,$C:$C,$C260,$A:$A,$A260-3))/4</f>
        <v>2.71</v>
      </c>
      <c r="W260" t="str">
        <f>VLOOKUP(D260,Conferences!$A$9:$B$57,2,FALSE)</f>
        <v>ACC</v>
      </c>
      <c r="X260">
        <f>COUNTIF(C:C,C260)</f>
        <v>16</v>
      </c>
    </row>
    <row r="261" spans="1:25">
      <c r="A261">
        <v>2013</v>
      </c>
      <c r="B261">
        <v>4</v>
      </c>
      <c r="C261" t="s">
        <v>59</v>
      </c>
      <c r="D261" t="s">
        <v>165</v>
      </c>
      <c r="E261">
        <v>7</v>
      </c>
      <c r="F261">
        <v>6</v>
      </c>
      <c r="G261">
        <v>0.53800000000000003</v>
      </c>
      <c r="H261">
        <v>4</v>
      </c>
      <c r="I261">
        <v>4</v>
      </c>
      <c r="J261">
        <v>0.5</v>
      </c>
      <c r="K261">
        <v>22.7</v>
      </c>
      <c r="L261">
        <v>25.4</v>
      </c>
      <c r="M261">
        <v>2.81</v>
      </c>
      <c r="N261">
        <v>2.88</v>
      </c>
      <c r="R261" s="19">
        <f>SUMIFS(Recruits!J:J,Recruits!D:D,'Wins by Year'!C261,Recruits!A:A,'Wins by Year'!A261)</f>
        <v>2.36</v>
      </c>
      <c r="S261" s="19">
        <f t="shared" si="8"/>
        <v>2.36</v>
      </c>
      <c r="T261" s="19">
        <f>(SUMIFS(S:S,C:C,C261,A:A,A261)+SUMIFS(S:S,C:C,C261,A:A,A261-1)+SUMIFS(S:S,C:C,C261,A:A,A261-2))/3</f>
        <v>2.48</v>
      </c>
      <c r="U261" s="19">
        <f>(SUMIFS($S:$S,$C:$C,$C261,$A:$A,$A261)+SUMIFS($S:$S,$C:$C,$C261,$A:$A,$A261-1)+SUMIFS($S:$S,$C:$C,$C261,$A:$A,$A261-2)+SUMIFS($S:$S,$C:$C,$C261,$A:$A,$A261-3))/4</f>
        <v>2.44</v>
      </c>
      <c r="W261" t="str">
        <f>VLOOKUP(D261,Conferences!$A$9:$B$57,2,FALSE)</f>
        <v>ACC</v>
      </c>
      <c r="X261">
        <f>COUNTIF(C:C,C261)</f>
        <v>16</v>
      </c>
    </row>
    <row r="262" spans="1:25">
      <c r="A262">
        <v>2013</v>
      </c>
      <c r="B262">
        <v>5</v>
      </c>
      <c r="C262" t="s">
        <v>39</v>
      </c>
      <c r="D262" t="s">
        <v>165</v>
      </c>
      <c r="E262">
        <v>7</v>
      </c>
      <c r="F262">
        <v>6</v>
      </c>
      <c r="G262">
        <v>0.53800000000000003</v>
      </c>
      <c r="H262">
        <v>3</v>
      </c>
      <c r="I262">
        <v>5</v>
      </c>
      <c r="J262">
        <v>0.375</v>
      </c>
      <c r="K262">
        <v>26.2</v>
      </c>
      <c r="L262">
        <v>25.3</v>
      </c>
      <c r="M262">
        <v>0.64</v>
      </c>
      <c r="N262">
        <v>-0.97</v>
      </c>
      <c r="P262">
        <v>25</v>
      </c>
      <c r="R262" s="19">
        <f>SUMIFS(Recruits!J:J,Recruits!D:D,'Wins by Year'!C262,Recruits!A:A,'Wins by Year'!A262)</f>
        <v>2.95</v>
      </c>
      <c r="S262" s="19">
        <f t="shared" si="8"/>
        <v>2.95</v>
      </c>
      <c r="T262" s="19">
        <f>(SUMIFS(S:S,C:C,C262,A:A,A262)+SUMIFS(S:S,C:C,C262,A:A,A262-1)+SUMIFS(S:S,C:C,C262,A:A,A262-2))/3</f>
        <v>2.8533333333333335</v>
      </c>
      <c r="U262" s="19">
        <f>(SUMIFS($S:$S,$C:$C,$C262,$A:$A,$A262)+SUMIFS($S:$S,$C:$C,$C262,$A:$A,$A262-1)+SUMIFS($S:$S,$C:$C,$C262,$A:$A,$A262-2)+SUMIFS($S:$S,$C:$C,$C262,$A:$A,$A262-3))/4</f>
        <v>2.915</v>
      </c>
      <c r="W262" t="str">
        <f>VLOOKUP(D262,Conferences!$A$9:$B$57,2,FALSE)</f>
        <v>ACC</v>
      </c>
      <c r="X262">
        <f>COUNTIF(C:C,C262)</f>
        <v>16</v>
      </c>
    </row>
    <row r="263" spans="1:25">
      <c r="A263">
        <v>2013</v>
      </c>
      <c r="B263">
        <v>6</v>
      </c>
      <c r="C263" t="s">
        <v>62</v>
      </c>
      <c r="D263" t="s">
        <v>165</v>
      </c>
      <c r="E263">
        <v>4</v>
      </c>
      <c r="F263">
        <v>8</v>
      </c>
      <c r="G263">
        <v>0.33300000000000002</v>
      </c>
      <c r="H263">
        <v>2</v>
      </c>
      <c r="I263">
        <v>6</v>
      </c>
      <c r="J263">
        <v>0.25</v>
      </c>
      <c r="K263">
        <v>18.3</v>
      </c>
      <c r="L263">
        <v>24.1</v>
      </c>
      <c r="M263">
        <v>0</v>
      </c>
      <c r="N263">
        <v>2.17</v>
      </c>
      <c r="R263" s="19">
        <f>SUMIFS(Recruits!J:J,Recruits!D:D,'Wins by Year'!C263,Recruits!A:A,'Wins by Year'!A263)</f>
        <v>2.7</v>
      </c>
      <c r="S263" s="19">
        <f t="shared" si="8"/>
        <v>2.7</v>
      </c>
      <c r="T263" s="19">
        <f>(SUMIFS(S:S,C:C,C263,A:A,A263)+SUMIFS(S:S,C:C,C263,A:A,A263-1)+SUMIFS(S:S,C:C,C263,A:A,A263-2))/3</f>
        <v>2.7433333333333336</v>
      </c>
      <c r="U263" s="19">
        <f>(SUMIFS($S:$S,$C:$C,$C263,$A:$A,$A263)+SUMIFS($S:$S,$C:$C,$C263,$A:$A,$A263-1)+SUMIFS($S:$S,$C:$C,$C263,$A:$A,$A263-2)+SUMIFS($S:$S,$C:$C,$C263,$A:$A,$A263-3))/4</f>
        <v>2.7425000000000002</v>
      </c>
      <c r="W263" t="str">
        <f>VLOOKUP(D263,Conferences!$A$9:$B$57,2,FALSE)</f>
        <v>ACC</v>
      </c>
      <c r="X263">
        <f>COUNTIF(C:C,C263)</f>
        <v>16</v>
      </c>
    </row>
    <row r="264" spans="1:25">
      <c r="A264">
        <v>2013</v>
      </c>
      <c r="B264">
        <v>7</v>
      </c>
      <c r="C264" t="s">
        <v>44</v>
      </c>
      <c r="D264" t="s">
        <v>165</v>
      </c>
      <c r="E264">
        <v>3</v>
      </c>
      <c r="F264">
        <v>9</v>
      </c>
      <c r="G264">
        <v>0.25</v>
      </c>
      <c r="H264">
        <v>0</v>
      </c>
      <c r="I264">
        <v>8</v>
      </c>
      <c r="J264">
        <v>0</v>
      </c>
      <c r="K264">
        <v>22.8</v>
      </c>
      <c r="L264">
        <v>30.2</v>
      </c>
      <c r="M264">
        <v>-5.66</v>
      </c>
      <c r="N264">
        <v>1.59</v>
      </c>
      <c r="R264" s="19">
        <f>SUMIFS(Recruits!J:J,Recruits!D:D,'Wins by Year'!C264,Recruits!A:A,'Wins by Year'!A264)</f>
        <v>2.83</v>
      </c>
      <c r="S264" s="19">
        <f t="shared" si="8"/>
        <v>2.83</v>
      </c>
      <c r="T264" s="19">
        <f>(SUMIFS(S:S,C:C,C264,A:A,A264)+SUMIFS(S:S,C:C,C264,A:A,A264-1)+SUMIFS(S:S,C:C,C264,A:A,A264-2))/3</f>
        <v>2.7833333333333332</v>
      </c>
      <c r="U264" s="19">
        <f>(SUMIFS($S:$S,$C:$C,$C264,$A:$A,$A264)+SUMIFS($S:$S,$C:$C,$C264,$A:$A,$A264-1)+SUMIFS($S:$S,$C:$C,$C264,$A:$A,$A264-2)+SUMIFS($S:$S,$C:$C,$C264,$A:$A,$A264-3))/4</f>
        <v>2.8499999999999996</v>
      </c>
      <c r="W264" t="str">
        <f>VLOOKUP(D264,Conferences!$A$9:$B$57,2,FALSE)</f>
        <v>ACC</v>
      </c>
      <c r="X264">
        <f>COUNTIF(C:C,C264)</f>
        <v>16</v>
      </c>
    </row>
    <row r="265" spans="1:25">
      <c r="A265">
        <v>2013</v>
      </c>
      <c r="B265">
        <v>8</v>
      </c>
      <c r="C265" t="s">
        <v>33</v>
      </c>
      <c r="D265" t="s">
        <v>166</v>
      </c>
      <c r="E265">
        <v>10</v>
      </c>
      <c r="F265">
        <v>4</v>
      </c>
      <c r="G265">
        <v>0.71399999999999997</v>
      </c>
      <c r="H265">
        <v>6</v>
      </c>
      <c r="I265">
        <v>3</v>
      </c>
      <c r="J265">
        <v>0.66700000000000004</v>
      </c>
      <c r="K265">
        <v>32.799999999999997</v>
      </c>
      <c r="L265">
        <v>26.6</v>
      </c>
      <c r="M265">
        <v>7.86</v>
      </c>
      <c r="N265">
        <v>2.36</v>
      </c>
      <c r="P265">
        <v>20</v>
      </c>
      <c r="Q265">
        <v>23</v>
      </c>
      <c r="R265" s="19">
        <f>SUMIFS(Recruits!J:J,Recruits!D:D,'Wins by Year'!C265,Recruits!A:A,'Wins by Year'!A265)</f>
        <v>2.5499999999999998</v>
      </c>
      <c r="S265" s="19">
        <f t="shared" si="8"/>
        <v>2.5499999999999998</v>
      </c>
      <c r="T265" s="19">
        <f>(SUMIFS(S:S,C:C,C265,A:A,A265)+SUMIFS(S:S,C:C,C265,A:A,A265-1)+SUMIFS(S:S,C:C,C265,A:A,A265-2))/3</f>
        <v>2.5666666666666669</v>
      </c>
      <c r="U265" s="19">
        <f>(SUMIFS($S:$S,$C:$C,$C265,$A:$A,$A265)+SUMIFS($S:$S,$C:$C,$C265,$A:$A,$A265-1)+SUMIFS($S:$S,$C:$C,$C265,$A:$A,$A265-2)+SUMIFS($S:$S,$C:$C,$C265,$A:$A,$A265-3))/4</f>
        <v>2.5499999999999998</v>
      </c>
      <c r="W265" t="str">
        <f>VLOOKUP(D265,Conferences!$A$9:$B$57,2,FALSE)</f>
        <v>ACC</v>
      </c>
      <c r="X265">
        <f>COUNTIF(C:C,C265)</f>
        <v>16</v>
      </c>
      <c r="Y265">
        <f t="shared" si="9"/>
        <v>23</v>
      </c>
    </row>
    <row r="266" spans="1:25">
      <c r="A266">
        <v>2013</v>
      </c>
      <c r="B266">
        <v>9</v>
      </c>
      <c r="C266" t="s">
        <v>21</v>
      </c>
      <c r="D266" t="s">
        <v>166</v>
      </c>
      <c r="E266">
        <v>9</v>
      </c>
      <c r="F266">
        <v>4</v>
      </c>
      <c r="G266">
        <v>0.69199999999999995</v>
      </c>
      <c r="H266">
        <v>5</v>
      </c>
      <c r="I266">
        <v>3</v>
      </c>
      <c r="J266">
        <v>0.625</v>
      </c>
      <c r="K266">
        <v>33.799999999999997</v>
      </c>
      <c r="L266">
        <v>26.8</v>
      </c>
      <c r="M266">
        <v>6.59</v>
      </c>
      <c r="N266">
        <v>2.5099999999999998</v>
      </c>
      <c r="P266">
        <v>7</v>
      </c>
      <c r="R266" s="19">
        <f>SUMIFS(Recruits!J:J,Recruits!D:D,'Wins by Year'!C266,Recruits!A:A,'Wins by Year'!A266)</f>
        <v>3.37</v>
      </c>
      <c r="S266" s="19">
        <f t="shared" si="8"/>
        <v>3.37</v>
      </c>
      <c r="T266" s="19">
        <f>(SUMIFS(S:S,C:C,C266,A:A,A266)+SUMIFS(S:S,C:C,C266,A:A,A266-1)+SUMIFS(S:S,C:C,C266,A:A,A266-2))/3</f>
        <v>3.1366666666666667</v>
      </c>
      <c r="U266" s="19">
        <f>(SUMIFS($S:$S,$C:$C,$C266,$A:$A,$A266)+SUMIFS($S:$S,$C:$C,$C266,$A:$A,$A266-1)+SUMIFS($S:$S,$C:$C,$C266,$A:$A,$A266-2)+SUMIFS($S:$S,$C:$C,$C266,$A:$A,$A266-3))/4</f>
        <v>3.1625000000000001</v>
      </c>
      <c r="W266" t="str">
        <f>VLOOKUP(D266,Conferences!$A$9:$B$57,2,FALSE)</f>
        <v>ACC</v>
      </c>
      <c r="X266">
        <f>COUNTIF(C:C,C266)</f>
        <v>16</v>
      </c>
    </row>
    <row r="267" spans="1:25">
      <c r="A267">
        <v>2013</v>
      </c>
      <c r="B267">
        <v>10</v>
      </c>
      <c r="C267" t="s">
        <v>43</v>
      </c>
      <c r="D267" t="s">
        <v>166</v>
      </c>
      <c r="E267">
        <v>8</v>
      </c>
      <c r="F267">
        <v>5</v>
      </c>
      <c r="G267">
        <v>0.61499999999999999</v>
      </c>
      <c r="H267">
        <v>5</v>
      </c>
      <c r="I267">
        <v>3</v>
      </c>
      <c r="J267">
        <v>0.625</v>
      </c>
      <c r="K267">
        <v>22.5</v>
      </c>
      <c r="L267">
        <v>19.3</v>
      </c>
      <c r="M267">
        <v>6.41</v>
      </c>
      <c r="N267">
        <v>4.49</v>
      </c>
      <c r="P267">
        <v>16</v>
      </c>
      <c r="R267" s="19">
        <f>SUMIFS(Recruits!J:J,Recruits!D:D,'Wins by Year'!C267,Recruits!A:A,'Wins by Year'!A267)</f>
        <v>3.26</v>
      </c>
      <c r="S267" s="19">
        <f t="shared" si="8"/>
        <v>3.26</v>
      </c>
      <c r="T267" s="19">
        <f>(SUMIFS(S:S,C:C,C267,A:A,A267)+SUMIFS(S:S,C:C,C267,A:A,A267-1)+SUMIFS(S:S,C:C,C267,A:A,A267-2))/3</f>
        <v>3.1633333333333327</v>
      </c>
      <c r="U267" s="19">
        <f>(SUMIFS($S:$S,$C:$C,$C267,$A:$A,$A267)+SUMIFS($S:$S,$C:$C,$C267,$A:$A,$A267-1)+SUMIFS($S:$S,$C:$C,$C267,$A:$A,$A267-2)+SUMIFS($S:$S,$C:$C,$C267,$A:$A,$A267-3))/4</f>
        <v>3.1874999999999996</v>
      </c>
      <c r="W267" t="str">
        <f>VLOOKUP(D267,Conferences!$A$9:$B$57,2,FALSE)</f>
        <v>ACC</v>
      </c>
      <c r="X267">
        <f>COUNTIF(C:C,C267)</f>
        <v>16</v>
      </c>
    </row>
    <row r="268" spans="1:25">
      <c r="A268">
        <v>2013</v>
      </c>
      <c r="B268">
        <v>11</v>
      </c>
      <c r="C268" t="s">
        <v>69</v>
      </c>
      <c r="D268" t="s">
        <v>166</v>
      </c>
      <c r="E268">
        <v>7</v>
      </c>
      <c r="F268">
        <v>6</v>
      </c>
      <c r="G268">
        <v>0.53800000000000003</v>
      </c>
      <c r="H268">
        <v>5</v>
      </c>
      <c r="I268">
        <v>3</v>
      </c>
      <c r="J268">
        <v>0.625</v>
      </c>
      <c r="K268">
        <v>35.1</v>
      </c>
      <c r="L268">
        <v>22.8</v>
      </c>
      <c r="M268">
        <v>7.21</v>
      </c>
      <c r="N268">
        <v>3.67</v>
      </c>
      <c r="R268" s="19">
        <f>SUMIFS(Recruits!J:J,Recruits!D:D,'Wins by Year'!C268,Recruits!A:A,'Wins by Year'!A268)</f>
        <v>2.71</v>
      </c>
      <c r="S268" s="19">
        <f t="shared" si="8"/>
        <v>2.71</v>
      </c>
      <c r="T268" s="19">
        <f>(SUMIFS(S:S,C:C,C268,A:A,A268)+SUMIFS(S:S,C:C,C268,A:A,A268-1)+SUMIFS(S:S,C:C,C268,A:A,A268-2))/3</f>
        <v>2.86</v>
      </c>
      <c r="U268" s="19">
        <f>(SUMIFS($S:$S,$C:$C,$C268,$A:$A,$A268)+SUMIFS($S:$S,$C:$C,$C268,$A:$A,$A268-1)+SUMIFS($S:$S,$C:$C,$C268,$A:$A,$A268-2)+SUMIFS($S:$S,$C:$C,$C268,$A:$A,$A268-3))/4</f>
        <v>2.9350000000000001</v>
      </c>
      <c r="W268" t="str">
        <f>VLOOKUP(D268,Conferences!$A$9:$B$57,2,FALSE)</f>
        <v>ACC</v>
      </c>
      <c r="X268">
        <f>COUNTIF(C:C,C268)</f>
        <v>16</v>
      </c>
    </row>
    <row r="269" spans="1:25">
      <c r="A269">
        <v>2013</v>
      </c>
      <c r="B269">
        <v>12</v>
      </c>
      <c r="C269" t="s">
        <v>24</v>
      </c>
      <c r="D269" t="s">
        <v>166</v>
      </c>
      <c r="E269">
        <v>7</v>
      </c>
      <c r="F269">
        <v>6</v>
      </c>
      <c r="G269">
        <v>0.53800000000000003</v>
      </c>
      <c r="H269">
        <v>4</v>
      </c>
      <c r="I269">
        <v>4</v>
      </c>
      <c r="J269">
        <v>0.5</v>
      </c>
      <c r="K269">
        <v>32.700000000000003</v>
      </c>
      <c r="L269">
        <v>24.5</v>
      </c>
      <c r="M269">
        <v>6.22</v>
      </c>
      <c r="N269">
        <v>1.91</v>
      </c>
      <c r="R269" s="19">
        <f>SUMIFS(Recruits!J:J,Recruits!D:D,'Wins by Year'!C269,Recruits!A:A,'Wins by Year'!A269)</f>
        <v>3.06</v>
      </c>
      <c r="S269" s="19">
        <f t="shared" si="8"/>
        <v>3.06</v>
      </c>
      <c r="T269" s="19">
        <f>(SUMIFS(S:S,C:C,C269,A:A,A269)+SUMIFS(S:S,C:C,C269,A:A,A269-1)+SUMIFS(S:S,C:C,C269,A:A,A269-2))/3</f>
        <v>3.1033333333333331</v>
      </c>
      <c r="U269" s="19">
        <f>(SUMIFS($S:$S,$C:$C,$C269,$A:$A,$A269)+SUMIFS($S:$S,$C:$C,$C269,$A:$A,$A269-1)+SUMIFS($S:$S,$C:$C,$C269,$A:$A,$A269-2)+SUMIFS($S:$S,$C:$C,$C269,$A:$A,$A269-3))/4</f>
        <v>3.1124999999999998</v>
      </c>
      <c r="W269" t="str">
        <f>VLOOKUP(D269,Conferences!$A$9:$B$57,2,FALSE)</f>
        <v>ACC</v>
      </c>
      <c r="X269">
        <f>COUNTIF(C:C,C269)</f>
        <v>16</v>
      </c>
    </row>
    <row r="270" spans="1:25">
      <c r="A270">
        <v>2013</v>
      </c>
      <c r="B270">
        <v>13</v>
      </c>
      <c r="C270" t="s">
        <v>31</v>
      </c>
      <c r="D270" t="s">
        <v>166</v>
      </c>
      <c r="E270">
        <v>7</v>
      </c>
      <c r="F270">
        <v>6</v>
      </c>
      <c r="G270">
        <v>0.53800000000000003</v>
      </c>
      <c r="H270">
        <v>3</v>
      </c>
      <c r="I270">
        <v>5</v>
      </c>
      <c r="J270">
        <v>0.375</v>
      </c>
      <c r="K270">
        <v>26.3</v>
      </c>
      <c r="L270">
        <v>27.2</v>
      </c>
      <c r="M270">
        <v>3.72</v>
      </c>
      <c r="N270">
        <v>3.49</v>
      </c>
      <c r="R270" s="19">
        <f>SUMIFS(Recruits!J:J,Recruits!D:D,'Wins by Year'!C270,Recruits!A:A,'Wins by Year'!A270)</f>
        <v>2.81</v>
      </c>
      <c r="S270" s="19">
        <f t="shared" si="8"/>
        <v>2.81</v>
      </c>
      <c r="T270" s="19">
        <f>(SUMIFS(S:S,C:C,C270,A:A,A270)+SUMIFS(S:S,C:C,C270,A:A,A270-1)+SUMIFS(S:S,C:C,C270,A:A,A270-2))/3</f>
        <v>2.8699999999999997</v>
      </c>
      <c r="U270" s="19">
        <f>(SUMIFS($S:$S,$C:$C,$C270,$A:$A,$A270)+SUMIFS($S:$S,$C:$C,$C270,$A:$A,$A270-1)+SUMIFS($S:$S,$C:$C,$C270,$A:$A,$A270-2)+SUMIFS($S:$S,$C:$C,$C270,$A:$A,$A270-3))/4</f>
        <v>2.9349999999999996</v>
      </c>
      <c r="W270" t="str">
        <f>VLOOKUP(D270,Conferences!$A$9:$B$57,2,FALSE)</f>
        <v>ACC</v>
      </c>
      <c r="X270">
        <f>COUNTIF(C:C,C270)</f>
        <v>16</v>
      </c>
    </row>
    <row r="271" spans="1:25">
      <c r="A271">
        <v>2013</v>
      </c>
      <c r="B271">
        <v>14</v>
      </c>
      <c r="C271" t="s">
        <v>61</v>
      </c>
      <c r="D271" t="s">
        <v>166</v>
      </c>
      <c r="E271">
        <v>2</v>
      </c>
      <c r="F271">
        <v>10</v>
      </c>
      <c r="G271">
        <v>0.16700000000000001</v>
      </c>
      <c r="H271">
        <v>0</v>
      </c>
      <c r="I271">
        <v>8</v>
      </c>
      <c r="J271">
        <v>0</v>
      </c>
      <c r="K271">
        <v>19.8</v>
      </c>
      <c r="L271">
        <v>33.299999999999997</v>
      </c>
      <c r="M271">
        <v>-4.9400000000000004</v>
      </c>
      <c r="N271">
        <v>6.06</v>
      </c>
      <c r="R271" s="19">
        <f>SUMIFS(Recruits!J:J,Recruits!D:D,'Wins by Year'!C271,Recruits!A:A,'Wins by Year'!A271)</f>
        <v>3</v>
      </c>
      <c r="S271" s="19">
        <f t="shared" si="8"/>
        <v>3</v>
      </c>
      <c r="T271" s="19">
        <f>(SUMIFS(S:S,C:C,C271,A:A,A271)+SUMIFS(S:S,C:C,C271,A:A,A271-1)+SUMIFS(S:S,C:C,C271,A:A,A271-2))/3</f>
        <v>2.9500000000000006</v>
      </c>
      <c r="U271" s="19">
        <f>(SUMIFS($S:$S,$C:$C,$C271,$A:$A,$A271)+SUMIFS($S:$S,$C:$C,$C271,$A:$A,$A271-1)+SUMIFS($S:$S,$C:$C,$C271,$A:$A,$A271-2)+SUMIFS($S:$S,$C:$C,$C271,$A:$A,$A271-3))/4</f>
        <v>2.9075000000000002</v>
      </c>
      <c r="W271" t="str">
        <f>VLOOKUP(D271,Conferences!$A$9:$B$57,2,FALSE)</f>
        <v>ACC</v>
      </c>
      <c r="X271">
        <f>COUNTIF(C:C,C271)</f>
        <v>16</v>
      </c>
    </row>
    <row r="272" spans="1:25">
      <c r="A272">
        <v>2013</v>
      </c>
      <c r="B272">
        <v>15</v>
      </c>
      <c r="C272" t="s">
        <v>55</v>
      </c>
      <c r="D272" t="s">
        <v>144</v>
      </c>
      <c r="E272">
        <v>12</v>
      </c>
      <c r="F272">
        <v>1</v>
      </c>
      <c r="G272">
        <v>0.92300000000000004</v>
      </c>
      <c r="H272">
        <v>8</v>
      </c>
      <c r="I272">
        <v>0</v>
      </c>
      <c r="J272">
        <v>1</v>
      </c>
      <c r="K272">
        <v>34.6</v>
      </c>
      <c r="L272">
        <v>21.3</v>
      </c>
      <c r="M272">
        <v>8.42</v>
      </c>
      <c r="N272">
        <v>-2.96</v>
      </c>
      <c r="P272">
        <v>10</v>
      </c>
      <c r="Q272">
        <v>10</v>
      </c>
      <c r="R272" s="19">
        <f>SUMIFS(Recruits!J:J,Recruits!D:D,'Wins by Year'!C272,Recruits!A:A,'Wins by Year'!A272)</f>
        <v>2.58</v>
      </c>
      <c r="S272" s="19">
        <f t="shared" si="8"/>
        <v>2.58</v>
      </c>
      <c r="T272" s="19">
        <f>(SUMIFS(S:S,C:C,C272,A:A,A272)+SUMIFS(S:S,C:C,C272,A:A,A272-1)+SUMIFS(S:S,C:C,C272,A:A,A272-2))/3</f>
        <v>2.6833333333333331</v>
      </c>
      <c r="U272" s="19">
        <f>(SUMIFS($S:$S,$C:$C,$C272,$A:$A,$A272)+SUMIFS($S:$S,$C:$C,$C272,$A:$A,$A272-1)+SUMIFS($S:$S,$C:$C,$C272,$A:$A,$A272-2)+SUMIFS($S:$S,$C:$C,$C272,$A:$A,$A272-3))/4</f>
        <v>2.6649999999999996</v>
      </c>
      <c r="W272" t="str">
        <f>VLOOKUP(D272,Conferences!$A$9:$B$57,2,FALSE)</f>
        <v>American</v>
      </c>
      <c r="X272">
        <f>COUNTIF(C:C,C272)</f>
        <v>16</v>
      </c>
      <c r="Y272">
        <f t="shared" si="9"/>
        <v>10</v>
      </c>
    </row>
    <row r="273" spans="1:25">
      <c r="A273">
        <v>2013</v>
      </c>
      <c r="B273">
        <v>16</v>
      </c>
      <c r="C273" t="s">
        <v>36</v>
      </c>
      <c r="D273" t="s">
        <v>144</v>
      </c>
      <c r="E273">
        <v>12</v>
      </c>
      <c r="F273">
        <v>1</v>
      </c>
      <c r="G273">
        <v>0.92300000000000004</v>
      </c>
      <c r="H273">
        <v>7</v>
      </c>
      <c r="I273">
        <v>1</v>
      </c>
      <c r="J273">
        <v>0.875</v>
      </c>
      <c r="K273">
        <v>35.200000000000003</v>
      </c>
      <c r="L273">
        <v>12.2</v>
      </c>
      <c r="M273">
        <v>9.99</v>
      </c>
      <c r="N273">
        <v>-5.85</v>
      </c>
      <c r="O273">
        <v>9</v>
      </c>
      <c r="P273">
        <v>7</v>
      </c>
      <c r="Q273">
        <v>15</v>
      </c>
      <c r="R273" s="19">
        <f>SUMIFS(Recruits!J:J,Recruits!D:D,'Wins by Year'!C273,Recruits!A:A,'Wins by Year'!A273)</f>
        <v>3</v>
      </c>
      <c r="S273" s="19">
        <f t="shared" si="8"/>
        <v>3</v>
      </c>
      <c r="T273" s="19">
        <f>(SUMIFS(S:S,C:C,C273,A:A,A273)+SUMIFS(S:S,C:C,C273,A:A,A273-1)+SUMIFS(S:S,C:C,C273,A:A,A273-2))/3</f>
        <v>3.0466666666666669</v>
      </c>
      <c r="U273" s="19">
        <f>(SUMIFS($S:$S,$C:$C,$C273,$A:$A,$A273)+SUMIFS($S:$S,$C:$C,$C273,$A:$A,$A273-1)+SUMIFS($S:$S,$C:$C,$C273,$A:$A,$A273-2)+SUMIFS($S:$S,$C:$C,$C273,$A:$A,$A273-3))/4</f>
        <v>2.9975000000000001</v>
      </c>
      <c r="W273" t="str">
        <f>VLOOKUP(D273,Conferences!$A$9:$B$57,2,FALSE)</f>
        <v>American</v>
      </c>
      <c r="X273">
        <f>COUNTIF(C:C,C273)</f>
        <v>16</v>
      </c>
      <c r="Y273">
        <f t="shared" si="9"/>
        <v>15</v>
      </c>
    </row>
    <row r="274" spans="1:25">
      <c r="A274">
        <v>2013</v>
      </c>
      <c r="B274">
        <v>17</v>
      </c>
      <c r="C274" t="s">
        <v>68</v>
      </c>
      <c r="D274" t="s">
        <v>144</v>
      </c>
      <c r="E274">
        <v>9</v>
      </c>
      <c r="F274">
        <v>4</v>
      </c>
      <c r="G274">
        <v>0.69199999999999995</v>
      </c>
      <c r="H274">
        <v>6</v>
      </c>
      <c r="I274">
        <v>2</v>
      </c>
      <c r="J274">
        <v>0.75</v>
      </c>
      <c r="K274">
        <v>32.1</v>
      </c>
      <c r="L274">
        <v>21</v>
      </c>
      <c r="M274">
        <v>0.41</v>
      </c>
      <c r="N274">
        <v>-6.9</v>
      </c>
      <c r="R274" s="19">
        <f>SUMIFS(Recruits!J:J,Recruits!D:D,'Wins by Year'!C274,Recruits!A:A,'Wins by Year'!A274)</f>
        <v>2.6</v>
      </c>
      <c r="S274" s="19">
        <f t="shared" si="8"/>
        <v>2.6</v>
      </c>
      <c r="T274" s="19">
        <f>(SUMIFS(S:S,C:C,C274,A:A,A274)+SUMIFS(S:S,C:C,C274,A:A,A274-1)+SUMIFS(S:S,C:C,C274,A:A,A274-2))/3</f>
        <v>2.78</v>
      </c>
      <c r="U274" s="19">
        <f>(SUMIFS($S:$S,$C:$C,$C274,$A:$A,$A274)+SUMIFS($S:$S,$C:$C,$C274,$A:$A,$A274-1)+SUMIFS($S:$S,$C:$C,$C274,$A:$A,$A274-2)+SUMIFS($S:$S,$C:$C,$C274,$A:$A,$A274-3))/4</f>
        <v>2.6850000000000001</v>
      </c>
      <c r="W274" t="str">
        <f>VLOOKUP(D274,Conferences!$A$9:$B$57,2,FALSE)</f>
        <v>American</v>
      </c>
      <c r="X274">
        <f>COUNTIF(C:C,C274)</f>
        <v>16</v>
      </c>
    </row>
    <row r="275" spans="1:25">
      <c r="A275">
        <v>2013</v>
      </c>
      <c r="B275">
        <v>18</v>
      </c>
      <c r="C275" t="s">
        <v>41</v>
      </c>
      <c r="D275" t="s">
        <v>144</v>
      </c>
      <c r="E275">
        <v>8</v>
      </c>
      <c r="F275">
        <v>5</v>
      </c>
      <c r="G275">
        <v>0.61499999999999999</v>
      </c>
      <c r="H275">
        <v>5</v>
      </c>
      <c r="I275">
        <v>3</v>
      </c>
      <c r="J275">
        <v>0.625</v>
      </c>
      <c r="K275">
        <v>33.200000000000003</v>
      </c>
      <c r="L275">
        <v>21.8</v>
      </c>
      <c r="M275">
        <v>4.93</v>
      </c>
      <c r="N275">
        <v>-1.92</v>
      </c>
      <c r="R275" s="19">
        <f>SUMIFS(Recruits!J:J,Recruits!D:D,'Wins by Year'!C275,Recruits!A:A,'Wins by Year'!A275)</f>
        <v>2.69</v>
      </c>
      <c r="S275" s="19">
        <f t="shared" si="8"/>
        <v>2.69</v>
      </c>
      <c r="T275" s="19">
        <f>(SUMIFS(S:S,C:C,C275,A:A,A275)+SUMIFS(S:S,C:C,C275,A:A,A275-1)+SUMIFS(S:S,C:C,C275,A:A,A275-2))/3</f>
        <v>2.7133333333333334</v>
      </c>
      <c r="U275" s="19">
        <f>(SUMIFS($S:$S,$C:$C,$C275,$A:$A,$A275)+SUMIFS($S:$S,$C:$C,$C275,$A:$A,$A275-1)+SUMIFS($S:$S,$C:$C,$C275,$A:$A,$A275-2)+SUMIFS($S:$S,$C:$C,$C275,$A:$A,$A275-3))/4</f>
        <v>2.7375000000000003</v>
      </c>
      <c r="W275" t="str">
        <f>VLOOKUP(D275,Conferences!$A$9:$B$57,2,FALSE)</f>
        <v>American</v>
      </c>
      <c r="X275">
        <f>COUNTIF(C:C,C275)</f>
        <v>16</v>
      </c>
    </row>
    <row r="276" spans="1:25">
      <c r="A276">
        <v>2013</v>
      </c>
      <c r="B276">
        <v>19</v>
      </c>
      <c r="C276" t="s">
        <v>75</v>
      </c>
      <c r="D276" t="s">
        <v>144</v>
      </c>
      <c r="E276">
        <v>5</v>
      </c>
      <c r="F276">
        <v>7</v>
      </c>
      <c r="G276">
        <v>0.41699999999999998</v>
      </c>
      <c r="H276">
        <v>4</v>
      </c>
      <c r="I276">
        <v>4</v>
      </c>
      <c r="J276">
        <v>0.5</v>
      </c>
      <c r="K276">
        <v>26.8</v>
      </c>
      <c r="L276">
        <v>33.299999999999997</v>
      </c>
      <c r="M276">
        <v>-7.44</v>
      </c>
      <c r="N276">
        <v>-2.44</v>
      </c>
      <c r="R276" s="19">
        <f>SUMIFS(Recruits!J:J,Recruits!D:D,'Wins by Year'!C276,Recruits!A:A,'Wins by Year'!A276)</f>
        <v>2.29</v>
      </c>
      <c r="S276" s="19">
        <f t="shared" si="8"/>
        <v>2.29</v>
      </c>
      <c r="T276" s="19">
        <f>(SUMIFS(S:S,C:C,C276,A:A,A276)+SUMIFS(S:S,C:C,C276,A:A,A276-1)+SUMIFS(S:S,C:C,C276,A:A,A276-2))/3</f>
        <v>2.5566666666666666</v>
      </c>
      <c r="U276" s="19">
        <f>(SUMIFS($S:$S,$C:$C,$C276,$A:$A,$A276)+SUMIFS($S:$S,$C:$C,$C276,$A:$A,$A276-1)+SUMIFS($S:$S,$C:$C,$C276,$A:$A,$A276-2)+SUMIFS($S:$S,$C:$C,$C276,$A:$A,$A276-3))/4</f>
        <v>2.5724999999999998</v>
      </c>
      <c r="W276" t="str">
        <f>VLOOKUP(D276,Conferences!$A$9:$B$57,2,FALSE)</f>
        <v>American</v>
      </c>
      <c r="X276">
        <f>COUNTIF(C:C,C276)</f>
        <v>16</v>
      </c>
    </row>
    <row r="277" spans="1:25">
      <c r="A277">
        <v>2013</v>
      </c>
      <c r="B277">
        <v>20</v>
      </c>
      <c r="C277" t="s">
        <v>79</v>
      </c>
      <c r="D277" t="s">
        <v>144</v>
      </c>
      <c r="E277">
        <v>6</v>
      </c>
      <c r="F277">
        <v>7</v>
      </c>
      <c r="G277">
        <v>0.46200000000000002</v>
      </c>
      <c r="H277">
        <v>3</v>
      </c>
      <c r="I277">
        <v>5</v>
      </c>
      <c r="J277">
        <v>0.375</v>
      </c>
      <c r="K277">
        <v>26.5</v>
      </c>
      <c r="L277">
        <v>29.8</v>
      </c>
      <c r="M277">
        <v>-5.68</v>
      </c>
      <c r="N277">
        <v>-3.37</v>
      </c>
      <c r="R277" s="19">
        <f>SUMIFS(Recruits!J:J,Recruits!D:D,'Wins by Year'!C277,Recruits!A:A,'Wins by Year'!A277)</f>
        <v>2.82</v>
      </c>
      <c r="S277" s="19">
        <f t="shared" si="8"/>
        <v>2.82</v>
      </c>
      <c r="T277" s="19">
        <f>(SUMIFS(S:S,C:C,C277,A:A,A277)+SUMIFS(S:S,C:C,C277,A:A,A277-1)+SUMIFS(S:S,C:C,C277,A:A,A277-2))/3</f>
        <v>3.0133333333333332</v>
      </c>
      <c r="U277" s="19">
        <f>(SUMIFS($S:$S,$C:$C,$C277,$A:$A,$A277)+SUMIFS($S:$S,$C:$C,$C277,$A:$A,$A277-1)+SUMIFS($S:$S,$C:$C,$C277,$A:$A,$A277-2)+SUMIFS($S:$S,$C:$C,$C277,$A:$A,$A277-3))/4</f>
        <v>2.9474999999999998</v>
      </c>
      <c r="W277" t="str">
        <f>VLOOKUP(D277,Conferences!$A$9:$B$57,2,FALSE)</f>
        <v>American</v>
      </c>
      <c r="X277">
        <f>COUNTIF(C:C,C277)</f>
        <v>16</v>
      </c>
    </row>
    <row r="278" spans="1:25">
      <c r="A278">
        <v>2013</v>
      </c>
      <c r="B278">
        <v>21</v>
      </c>
      <c r="C278" t="s">
        <v>117</v>
      </c>
      <c r="D278" t="s">
        <v>144</v>
      </c>
      <c r="E278">
        <v>3</v>
      </c>
      <c r="F278">
        <v>9</v>
      </c>
      <c r="G278">
        <v>0.25</v>
      </c>
      <c r="H278">
        <v>3</v>
      </c>
      <c r="I278">
        <v>5</v>
      </c>
      <c r="J278">
        <v>0.375</v>
      </c>
      <c r="K278">
        <v>20.6</v>
      </c>
      <c r="L278">
        <v>30.3</v>
      </c>
      <c r="M278">
        <v>-11.97</v>
      </c>
      <c r="N278">
        <v>-2.97</v>
      </c>
      <c r="R278" s="19">
        <f>SUMIFS(Recruits!J:J,Recruits!D:D,'Wins by Year'!C278,Recruits!A:A,'Wins by Year'!A278)</f>
        <v>2.48</v>
      </c>
      <c r="S278" s="19">
        <f t="shared" si="8"/>
        <v>2.48</v>
      </c>
      <c r="T278" s="19">
        <f>(SUMIFS(S:S,C:C,C278,A:A,A278)+SUMIFS(S:S,C:C,C278,A:A,A278-1)+SUMIFS(S:S,C:C,C278,A:A,A278-2))/3</f>
        <v>1.9566666666666668</v>
      </c>
      <c r="U278" s="19">
        <f>(SUMIFS($S:$S,$C:$C,$C278,$A:$A,$A278)+SUMIFS($S:$S,$C:$C,$C278,$A:$A,$A278-1)+SUMIFS($S:$S,$C:$C,$C278,$A:$A,$A278-2)+SUMIFS($S:$S,$C:$C,$C278,$A:$A,$A278-3))/4</f>
        <v>2.08</v>
      </c>
      <c r="W278" t="str">
        <f>VLOOKUP(D278,Conferences!$A$9:$B$57,2,FALSE)</f>
        <v>American</v>
      </c>
      <c r="X278">
        <f>COUNTIF(C:C,C278)</f>
        <v>16</v>
      </c>
    </row>
    <row r="279" spans="1:25">
      <c r="A279">
        <v>2013</v>
      </c>
      <c r="B279">
        <v>22</v>
      </c>
      <c r="C279" t="s">
        <v>73</v>
      </c>
      <c r="D279" t="s">
        <v>144</v>
      </c>
      <c r="E279">
        <v>2</v>
      </c>
      <c r="F279">
        <v>10</v>
      </c>
      <c r="G279">
        <v>0.16700000000000001</v>
      </c>
      <c r="H279">
        <v>2</v>
      </c>
      <c r="I279">
        <v>6</v>
      </c>
      <c r="J279">
        <v>0.25</v>
      </c>
      <c r="K279">
        <v>13.8</v>
      </c>
      <c r="L279">
        <v>28.6</v>
      </c>
      <c r="M279">
        <v>-13.56</v>
      </c>
      <c r="N279">
        <v>-0.47</v>
      </c>
      <c r="R279" s="19">
        <f>SUMIFS(Recruits!J:J,Recruits!D:D,'Wins by Year'!C279,Recruits!A:A,'Wins by Year'!A279)</f>
        <v>2.83</v>
      </c>
      <c r="S279" s="19">
        <f t="shared" si="8"/>
        <v>2.83</v>
      </c>
      <c r="T279" s="19">
        <f>(SUMIFS(S:S,C:C,C279,A:A,A279)+SUMIFS(S:S,C:C,C279,A:A,A279-1)+SUMIFS(S:S,C:C,C279,A:A,A279-2))/3</f>
        <v>2.8933333333333331</v>
      </c>
      <c r="U279" s="19">
        <f>(SUMIFS($S:$S,$C:$C,$C279,$A:$A,$A279)+SUMIFS($S:$S,$C:$C,$C279,$A:$A,$A279-1)+SUMIFS($S:$S,$C:$C,$C279,$A:$A,$A279-2)+SUMIFS($S:$S,$C:$C,$C279,$A:$A,$A279-3))/4</f>
        <v>2.8475000000000001</v>
      </c>
      <c r="W279" t="str">
        <f>VLOOKUP(D279,Conferences!$A$9:$B$57,2,FALSE)</f>
        <v>American</v>
      </c>
      <c r="X279">
        <f>COUNTIF(C:C,C279)</f>
        <v>16</v>
      </c>
    </row>
    <row r="280" spans="1:25">
      <c r="A280">
        <v>2013</v>
      </c>
      <c r="B280">
        <v>23</v>
      </c>
      <c r="C280" t="s">
        <v>64</v>
      </c>
      <c r="D280" t="s">
        <v>144</v>
      </c>
      <c r="E280">
        <v>3</v>
      </c>
      <c r="F280">
        <v>9</v>
      </c>
      <c r="G280">
        <v>0.25</v>
      </c>
      <c r="H280">
        <v>1</v>
      </c>
      <c r="I280">
        <v>7</v>
      </c>
      <c r="J280">
        <v>0.125</v>
      </c>
      <c r="K280">
        <v>19.5</v>
      </c>
      <c r="L280">
        <v>24.6</v>
      </c>
      <c r="M280">
        <v>-7.41</v>
      </c>
      <c r="N280">
        <v>-2.66</v>
      </c>
      <c r="R280" s="19">
        <f>SUMIFS(Recruits!J:J,Recruits!D:D,'Wins by Year'!C280,Recruits!A:A,'Wins by Year'!A280)</f>
        <v>2.21</v>
      </c>
      <c r="S280" s="19">
        <f t="shared" si="8"/>
        <v>2.21</v>
      </c>
      <c r="T280" s="19">
        <f>(SUMIFS(S:S,C:C,C280,A:A,A280)+SUMIFS(S:S,C:C,C280,A:A,A280-1)+SUMIFS(S:S,C:C,C280,A:A,A280-2))/3</f>
        <v>2.35</v>
      </c>
      <c r="U280" s="19">
        <f>(SUMIFS($S:$S,$C:$C,$C280,$A:$A,$A280)+SUMIFS($S:$S,$C:$C,$C280,$A:$A,$A280-1)+SUMIFS($S:$S,$C:$C,$C280,$A:$A,$A280-2)+SUMIFS($S:$S,$C:$C,$C280,$A:$A,$A280-3))/4</f>
        <v>2.3925000000000001</v>
      </c>
      <c r="W280" t="str">
        <f>VLOOKUP(D280,Conferences!$A$9:$B$57,2,FALSE)</f>
        <v>American</v>
      </c>
      <c r="X280">
        <f>COUNTIF(C:C,C280)</f>
        <v>16</v>
      </c>
    </row>
    <row r="281" spans="1:25">
      <c r="A281">
        <v>2013</v>
      </c>
      <c r="B281">
        <v>24</v>
      </c>
      <c r="C281" t="s">
        <v>60</v>
      </c>
      <c r="D281" t="s">
        <v>144</v>
      </c>
      <c r="E281">
        <v>2</v>
      </c>
      <c r="F281">
        <v>10</v>
      </c>
      <c r="G281">
        <v>0.16700000000000001</v>
      </c>
      <c r="H281">
        <v>1</v>
      </c>
      <c r="I281">
        <v>7</v>
      </c>
      <c r="J281">
        <v>0.125</v>
      </c>
      <c r="K281">
        <v>24.9</v>
      </c>
      <c r="L281">
        <v>29.8</v>
      </c>
      <c r="M281">
        <v>-10.3</v>
      </c>
      <c r="N281">
        <v>-3.8</v>
      </c>
      <c r="R281" s="19">
        <f>SUMIFS(Recruits!J:J,Recruits!D:D,'Wins by Year'!C281,Recruits!A:A,'Wins by Year'!A281)</f>
        <v>2.33</v>
      </c>
      <c r="S281" s="19">
        <f t="shared" si="8"/>
        <v>2.33</v>
      </c>
      <c r="T281" s="19">
        <f>(SUMIFS(S:S,C:C,C281,A:A,A281)+SUMIFS(S:S,C:C,C281,A:A,A281-1)+SUMIFS(S:S,C:C,C281,A:A,A281-2))/3</f>
        <v>2.1666666666666665</v>
      </c>
      <c r="U281" s="19">
        <f>(SUMIFS($S:$S,$C:$C,$C281,$A:$A,$A281)+SUMIFS($S:$S,$C:$C,$C281,$A:$A,$A281-1)+SUMIFS($S:$S,$C:$C,$C281,$A:$A,$A281-2)+SUMIFS($S:$S,$C:$C,$C281,$A:$A,$A281-3))/4</f>
        <v>2.1949999999999998</v>
      </c>
      <c r="W281" t="str">
        <f>VLOOKUP(D281,Conferences!$A$9:$B$57,2,FALSE)</f>
        <v>American</v>
      </c>
      <c r="X281">
        <f>COUNTIF(C:C,C281)</f>
        <v>16</v>
      </c>
    </row>
    <row r="282" spans="1:25">
      <c r="A282">
        <v>2013</v>
      </c>
      <c r="B282">
        <v>25</v>
      </c>
      <c r="C282" t="s">
        <v>56</v>
      </c>
      <c r="D282" t="s">
        <v>145</v>
      </c>
      <c r="E282">
        <v>11</v>
      </c>
      <c r="F282">
        <v>2</v>
      </c>
      <c r="G282">
        <v>0.84599999999999997</v>
      </c>
      <c r="H282">
        <v>8</v>
      </c>
      <c r="I282">
        <v>1</v>
      </c>
      <c r="J282">
        <v>0.88900000000000001</v>
      </c>
      <c r="K282">
        <v>52.4</v>
      </c>
      <c r="L282">
        <v>23.5</v>
      </c>
      <c r="M282">
        <v>16.87</v>
      </c>
      <c r="N282">
        <v>1.87</v>
      </c>
      <c r="P282">
        <v>3</v>
      </c>
      <c r="Q282">
        <v>13</v>
      </c>
      <c r="R282" s="19">
        <f>SUMIFS(Recruits!J:J,Recruits!D:D,'Wins by Year'!C282,Recruits!A:A,'Wins by Year'!A282)</f>
        <v>2.95</v>
      </c>
      <c r="S282" s="19">
        <f t="shared" si="8"/>
        <v>2.95</v>
      </c>
      <c r="T282" s="19">
        <f>(SUMIFS(S:S,C:C,C282,A:A,A282)+SUMIFS(S:S,C:C,C282,A:A,A282-1)+SUMIFS(S:S,C:C,C282,A:A,A282-2))/3</f>
        <v>2.9</v>
      </c>
      <c r="U282" s="19">
        <f>(SUMIFS($S:$S,$C:$C,$C282,$A:$A,$A282)+SUMIFS($S:$S,$C:$C,$C282,$A:$A,$A282-1)+SUMIFS($S:$S,$C:$C,$C282,$A:$A,$A282-2)+SUMIFS($S:$S,$C:$C,$C282,$A:$A,$A282-3))/4</f>
        <v>2.9449999999999998</v>
      </c>
      <c r="W282" t="str">
        <f>VLOOKUP(D282,Conferences!$A$9:$B$57,2,FALSE)</f>
        <v>Big 12</v>
      </c>
      <c r="X282">
        <f>COUNTIF(C:C,C282)</f>
        <v>16</v>
      </c>
      <c r="Y282">
        <f t="shared" si="9"/>
        <v>13</v>
      </c>
    </row>
    <row r="283" spans="1:25">
      <c r="A283">
        <v>2013</v>
      </c>
      <c r="B283">
        <v>26</v>
      </c>
      <c r="C283" t="s">
        <v>16</v>
      </c>
      <c r="D283" t="s">
        <v>145</v>
      </c>
      <c r="E283">
        <v>11</v>
      </c>
      <c r="F283">
        <v>2</v>
      </c>
      <c r="G283">
        <v>0.84599999999999997</v>
      </c>
      <c r="H283">
        <v>7</v>
      </c>
      <c r="I283">
        <v>2</v>
      </c>
      <c r="J283">
        <v>0.77800000000000002</v>
      </c>
      <c r="K283">
        <v>32.799999999999997</v>
      </c>
      <c r="L283">
        <v>22.1</v>
      </c>
      <c r="M283">
        <v>13.19</v>
      </c>
      <c r="N283">
        <v>4.12</v>
      </c>
      <c r="O283">
        <v>16</v>
      </c>
      <c r="P283">
        <v>6</v>
      </c>
      <c r="Q283">
        <v>6</v>
      </c>
      <c r="R283" s="19">
        <f>SUMIFS(Recruits!J:J,Recruits!D:D,'Wins by Year'!C283,Recruits!A:A,'Wins by Year'!A283)</f>
        <v>3.04</v>
      </c>
      <c r="S283" s="19">
        <f t="shared" si="8"/>
        <v>3.04</v>
      </c>
      <c r="T283" s="19">
        <f>(SUMIFS(S:S,C:C,C283,A:A,A283)+SUMIFS(S:S,C:C,C283,A:A,A283-1)+SUMIFS(S:S,C:C,C283,A:A,A283-2))/3</f>
        <v>3.39</v>
      </c>
      <c r="U283" s="19">
        <f>(SUMIFS($S:$S,$C:$C,$C283,$A:$A,$A283)+SUMIFS($S:$S,$C:$C,$C283,$A:$A,$A283-1)+SUMIFS($S:$S,$C:$C,$C283,$A:$A,$A283-2)+SUMIFS($S:$S,$C:$C,$C283,$A:$A,$A283-3))/4</f>
        <v>3.4299999999999997</v>
      </c>
      <c r="W283" t="str">
        <f>VLOOKUP(D283,Conferences!$A$9:$B$57,2,FALSE)</f>
        <v>Big 12</v>
      </c>
      <c r="X283">
        <f>COUNTIF(C:C,C283)</f>
        <v>16</v>
      </c>
      <c r="Y283">
        <f t="shared" si="9"/>
        <v>6</v>
      </c>
    </row>
    <row r="284" spans="1:25">
      <c r="A284">
        <v>2013</v>
      </c>
      <c r="B284">
        <v>27</v>
      </c>
      <c r="C284" t="s">
        <v>48</v>
      </c>
      <c r="D284" t="s">
        <v>145</v>
      </c>
      <c r="E284">
        <v>10</v>
      </c>
      <c r="F284">
        <v>3</v>
      </c>
      <c r="G284">
        <v>0.76900000000000002</v>
      </c>
      <c r="H284">
        <v>7</v>
      </c>
      <c r="I284">
        <v>2</v>
      </c>
      <c r="J284">
        <v>0.77800000000000002</v>
      </c>
      <c r="K284">
        <v>39.1</v>
      </c>
      <c r="L284">
        <v>21.6</v>
      </c>
      <c r="M284">
        <v>16.829999999999998</v>
      </c>
      <c r="N284">
        <v>3.76</v>
      </c>
      <c r="O284">
        <v>13</v>
      </c>
      <c r="P284">
        <v>6</v>
      </c>
      <c r="Q284">
        <v>17</v>
      </c>
      <c r="R284" s="19">
        <f>SUMIFS(Recruits!J:J,Recruits!D:D,'Wins by Year'!C284,Recruits!A:A,'Wins by Year'!A284)</f>
        <v>2.88</v>
      </c>
      <c r="S284" s="19">
        <f t="shared" si="8"/>
        <v>2.88</v>
      </c>
      <c r="T284" s="19">
        <f>(SUMIFS(S:S,C:C,C284,A:A,A284)+SUMIFS(S:S,C:C,C284,A:A,A284-1)+SUMIFS(S:S,C:C,C284,A:A,A284-2))/3</f>
        <v>2.9333333333333336</v>
      </c>
      <c r="U284" s="19">
        <f>(SUMIFS($S:$S,$C:$C,$C284,$A:$A,$A284)+SUMIFS($S:$S,$C:$C,$C284,$A:$A,$A284-1)+SUMIFS($S:$S,$C:$C,$C284,$A:$A,$A284-2)+SUMIFS($S:$S,$C:$C,$C284,$A:$A,$A284-3))/4</f>
        <v>2.9975000000000001</v>
      </c>
      <c r="W284" t="str">
        <f>VLOOKUP(D284,Conferences!$A$9:$B$57,2,FALSE)</f>
        <v>Big 12</v>
      </c>
      <c r="X284">
        <f>COUNTIF(C:C,C284)</f>
        <v>16</v>
      </c>
      <c r="Y284">
        <f t="shared" si="9"/>
        <v>17</v>
      </c>
    </row>
    <row r="285" spans="1:25">
      <c r="A285">
        <v>2013</v>
      </c>
      <c r="B285">
        <v>28</v>
      </c>
      <c r="C285" t="s">
        <v>7</v>
      </c>
      <c r="D285" t="s">
        <v>145</v>
      </c>
      <c r="E285">
        <v>8</v>
      </c>
      <c r="F285">
        <v>5</v>
      </c>
      <c r="G285">
        <v>0.61499999999999999</v>
      </c>
      <c r="H285">
        <v>7</v>
      </c>
      <c r="I285">
        <v>2</v>
      </c>
      <c r="J285">
        <v>0.77800000000000002</v>
      </c>
      <c r="K285">
        <v>29.3</v>
      </c>
      <c r="L285">
        <v>25.8</v>
      </c>
      <c r="M285">
        <v>7.45</v>
      </c>
      <c r="N285">
        <v>5.45</v>
      </c>
      <c r="O285">
        <v>15</v>
      </c>
      <c r="P285">
        <v>15</v>
      </c>
      <c r="R285" s="19">
        <f>SUMIFS(Recruits!J:J,Recruits!D:D,'Wins by Year'!C285,Recruits!A:A,'Wins by Year'!A285)</f>
        <v>3.6</v>
      </c>
      <c r="S285" s="19">
        <f t="shared" si="8"/>
        <v>3.6</v>
      </c>
      <c r="T285" s="19">
        <f>(SUMIFS(S:S,C:C,C285,A:A,A285)+SUMIFS(S:S,C:C,C285,A:A,A285-1)+SUMIFS(S:S,C:C,C285,A:A,A285-2))/3</f>
        <v>3.67</v>
      </c>
      <c r="U285" s="19">
        <f>(SUMIFS($S:$S,$C:$C,$C285,$A:$A,$A285)+SUMIFS($S:$S,$C:$C,$C285,$A:$A,$A285-1)+SUMIFS($S:$S,$C:$C,$C285,$A:$A,$A285-2)+SUMIFS($S:$S,$C:$C,$C285,$A:$A,$A285-3))/4</f>
        <v>3.7324999999999999</v>
      </c>
      <c r="W285" t="str">
        <f>VLOOKUP(D285,Conferences!$A$9:$B$57,2,FALSE)</f>
        <v>Big 12</v>
      </c>
      <c r="X285">
        <f>COUNTIF(C:C,C285)</f>
        <v>16</v>
      </c>
    </row>
    <row r="286" spans="1:25">
      <c r="A286">
        <v>2013</v>
      </c>
      <c r="B286">
        <v>29</v>
      </c>
      <c r="C286" t="s">
        <v>76</v>
      </c>
      <c r="D286" t="s">
        <v>145</v>
      </c>
      <c r="E286">
        <v>8</v>
      </c>
      <c r="F286">
        <v>5</v>
      </c>
      <c r="G286">
        <v>0.61499999999999999</v>
      </c>
      <c r="H286">
        <v>5</v>
      </c>
      <c r="I286">
        <v>4</v>
      </c>
      <c r="J286">
        <v>0.55600000000000005</v>
      </c>
      <c r="K286">
        <v>33.200000000000003</v>
      </c>
      <c r="L286">
        <v>22.9</v>
      </c>
      <c r="M286">
        <v>10.01</v>
      </c>
      <c r="N286">
        <v>1.0900000000000001</v>
      </c>
      <c r="R286" s="19">
        <f>SUMIFS(Recruits!J:J,Recruits!D:D,'Wins by Year'!C286,Recruits!A:A,'Wins by Year'!A286)</f>
        <v>2.3199999999999998</v>
      </c>
      <c r="S286" s="19">
        <f t="shared" si="8"/>
        <v>2.3199999999999998</v>
      </c>
      <c r="T286" s="19">
        <f>(SUMIFS(S:S,C:C,C286,A:A,A286)+SUMIFS(S:S,C:C,C286,A:A,A286-1)+SUMIFS(S:S,C:C,C286,A:A,A286-2))/3</f>
        <v>2.5733333333333337</v>
      </c>
      <c r="U286" s="19">
        <f>(SUMIFS($S:$S,$C:$C,$C286,$A:$A,$A286)+SUMIFS($S:$S,$C:$C,$C286,$A:$A,$A286-1)+SUMIFS($S:$S,$C:$C,$C286,$A:$A,$A286-2)+SUMIFS($S:$S,$C:$C,$C286,$A:$A,$A286-3))/4</f>
        <v>2.665</v>
      </c>
      <c r="W286" t="str">
        <f>VLOOKUP(D286,Conferences!$A$9:$B$57,2,FALSE)</f>
        <v>Big 12</v>
      </c>
      <c r="X286">
        <f>COUNTIF(C:C,C286)</f>
        <v>16</v>
      </c>
    </row>
    <row r="287" spans="1:25">
      <c r="A287">
        <v>2013</v>
      </c>
      <c r="B287">
        <v>30</v>
      </c>
      <c r="C287" t="s">
        <v>47</v>
      </c>
      <c r="D287" t="s">
        <v>145</v>
      </c>
      <c r="E287">
        <v>8</v>
      </c>
      <c r="F287">
        <v>5</v>
      </c>
      <c r="G287">
        <v>0.61499999999999999</v>
      </c>
      <c r="H287">
        <v>4</v>
      </c>
      <c r="I287">
        <v>5</v>
      </c>
      <c r="J287">
        <v>0.44400000000000001</v>
      </c>
      <c r="K287">
        <v>35.799999999999997</v>
      </c>
      <c r="L287">
        <v>30.5</v>
      </c>
      <c r="M287">
        <v>5.32</v>
      </c>
      <c r="N287">
        <v>2.71</v>
      </c>
      <c r="P287">
        <v>10</v>
      </c>
      <c r="R287" s="19">
        <f>SUMIFS(Recruits!J:J,Recruits!D:D,'Wins by Year'!C287,Recruits!A:A,'Wins by Year'!A287)</f>
        <v>2.52</v>
      </c>
      <c r="S287" s="19">
        <f t="shared" si="8"/>
        <v>2.52</v>
      </c>
      <c r="T287" s="19">
        <f>(SUMIFS(S:S,C:C,C287,A:A,A287)+SUMIFS(S:S,C:C,C287,A:A,A287-1)+SUMIFS(S:S,C:C,C287,A:A,A287-2))/3</f>
        <v>2.89</v>
      </c>
      <c r="U287" s="19">
        <f>(SUMIFS($S:$S,$C:$C,$C287,$A:$A,$A287)+SUMIFS($S:$S,$C:$C,$C287,$A:$A,$A287-1)+SUMIFS($S:$S,$C:$C,$C287,$A:$A,$A287-2)+SUMIFS($S:$S,$C:$C,$C287,$A:$A,$A287-3))/4</f>
        <v>2.89</v>
      </c>
      <c r="W287" t="str">
        <f>VLOOKUP(D287,Conferences!$A$9:$B$57,2,FALSE)</f>
        <v>Big 12</v>
      </c>
      <c r="X287">
        <f>COUNTIF(C:C,C287)</f>
        <v>16</v>
      </c>
    </row>
    <row r="288" spans="1:25">
      <c r="A288">
        <v>2013</v>
      </c>
      <c r="B288">
        <v>31</v>
      </c>
      <c r="C288" t="s">
        <v>20</v>
      </c>
      <c r="D288" t="s">
        <v>145</v>
      </c>
      <c r="E288">
        <v>4</v>
      </c>
      <c r="F288">
        <v>8</v>
      </c>
      <c r="G288">
        <v>0.33300000000000002</v>
      </c>
      <c r="H288">
        <v>2</v>
      </c>
      <c r="I288">
        <v>7</v>
      </c>
      <c r="J288">
        <v>0.222</v>
      </c>
      <c r="K288">
        <v>25.1</v>
      </c>
      <c r="L288">
        <v>25.3</v>
      </c>
      <c r="M288">
        <v>1.94</v>
      </c>
      <c r="N288">
        <v>3.85</v>
      </c>
      <c r="O288">
        <v>20</v>
      </c>
      <c r="P288">
        <v>20</v>
      </c>
      <c r="R288" s="19">
        <f>SUMIFS(Recruits!J:J,Recruits!D:D,'Wins by Year'!C288,Recruits!A:A,'Wins by Year'!A288)</f>
        <v>2.83</v>
      </c>
      <c r="S288" s="19">
        <f t="shared" si="8"/>
        <v>2.83</v>
      </c>
      <c r="T288" s="19">
        <f>(SUMIFS(S:S,C:C,C288,A:A,A288)+SUMIFS(S:S,C:C,C288,A:A,A288-1)+SUMIFS(S:S,C:C,C288,A:A,A288-2))/3</f>
        <v>2.9866666666666668</v>
      </c>
      <c r="U288" s="19">
        <f>(SUMIFS($S:$S,$C:$C,$C288,$A:$A,$A288)+SUMIFS($S:$S,$C:$C,$C288,$A:$A,$A288-1)+SUMIFS($S:$S,$C:$C,$C288,$A:$A,$A288-2)+SUMIFS($S:$S,$C:$C,$C288,$A:$A,$A288-3))/4</f>
        <v>3.0175000000000001</v>
      </c>
      <c r="W288" t="str">
        <f>VLOOKUP(D288,Conferences!$A$9:$B$57,2,FALSE)</f>
        <v>Big 12</v>
      </c>
      <c r="X288">
        <f>COUNTIF(C:C,C288)</f>
        <v>16</v>
      </c>
    </row>
    <row r="289" spans="1:25">
      <c r="A289">
        <v>2013</v>
      </c>
      <c r="B289">
        <v>32</v>
      </c>
      <c r="C289" t="s">
        <v>38</v>
      </c>
      <c r="D289" t="s">
        <v>145</v>
      </c>
      <c r="E289">
        <v>4</v>
      </c>
      <c r="F289">
        <v>8</v>
      </c>
      <c r="G289">
        <v>0.33300000000000002</v>
      </c>
      <c r="H289">
        <v>2</v>
      </c>
      <c r="I289">
        <v>7</v>
      </c>
      <c r="J289">
        <v>0.222</v>
      </c>
      <c r="K289">
        <v>26.3</v>
      </c>
      <c r="L289">
        <v>33.299999999999997</v>
      </c>
      <c r="M289">
        <v>-3.74</v>
      </c>
      <c r="N289">
        <v>2.1</v>
      </c>
      <c r="R289" s="19">
        <f>SUMIFS(Recruits!J:J,Recruits!D:D,'Wins by Year'!C289,Recruits!A:A,'Wins by Year'!A289)</f>
        <v>2.85</v>
      </c>
      <c r="S289" s="19">
        <f t="shared" si="8"/>
        <v>2.85</v>
      </c>
      <c r="T289" s="19">
        <f>(SUMIFS(S:S,C:C,C289,A:A,A289)+SUMIFS(S:S,C:C,C289,A:A,A289-1)+SUMIFS(S:S,C:C,C289,A:A,A289-2))/3</f>
        <v>2.9</v>
      </c>
      <c r="U289" s="19">
        <f>(SUMIFS($S:$S,$C:$C,$C289,$A:$A,$A289)+SUMIFS($S:$S,$C:$C,$C289,$A:$A,$A289-1)+SUMIFS($S:$S,$C:$C,$C289,$A:$A,$A289-2)+SUMIFS($S:$S,$C:$C,$C289,$A:$A,$A289-3))/4</f>
        <v>2.9624999999999999</v>
      </c>
      <c r="W289" t="str">
        <f>VLOOKUP(D289,Conferences!$A$9:$B$57,2,FALSE)</f>
        <v>Big 12</v>
      </c>
      <c r="X289">
        <f>COUNTIF(C:C,C289)</f>
        <v>16</v>
      </c>
    </row>
    <row r="290" spans="1:25">
      <c r="A290">
        <v>2013</v>
      </c>
      <c r="B290">
        <v>33</v>
      </c>
      <c r="C290" t="s">
        <v>53</v>
      </c>
      <c r="D290" t="s">
        <v>145</v>
      </c>
      <c r="E290">
        <v>3</v>
      </c>
      <c r="F290">
        <v>9</v>
      </c>
      <c r="G290">
        <v>0.25</v>
      </c>
      <c r="H290">
        <v>2</v>
      </c>
      <c r="I290">
        <v>7</v>
      </c>
      <c r="J290">
        <v>0.222</v>
      </c>
      <c r="K290">
        <v>24.8</v>
      </c>
      <c r="L290">
        <v>36</v>
      </c>
      <c r="M290">
        <v>-3.57</v>
      </c>
      <c r="N290">
        <v>3.34</v>
      </c>
      <c r="R290" s="19">
        <f>SUMIFS(Recruits!J:J,Recruits!D:D,'Wins by Year'!C290,Recruits!A:A,'Wins by Year'!A290)</f>
        <v>2.56</v>
      </c>
      <c r="S290" s="19">
        <f t="shared" si="8"/>
        <v>2.56</v>
      </c>
      <c r="T290" s="19">
        <f>(SUMIFS(S:S,C:C,C290,A:A,A290)+SUMIFS(S:S,C:C,C290,A:A,A290-1)+SUMIFS(S:S,C:C,C290,A:A,A290-2))/3</f>
        <v>2.65</v>
      </c>
      <c r="U290" s="19">
        <f>(SUMIFS($S:$S,$C:$C,$C290,$A:$A,$A290)+SUMIFS($S:$S,$C:$C,$C290,$A:$A,$A290-1)+SUMIFS($S:$S,$C:$C,$C290,$A:$A,$A290-2)+SUMIFS($S:$S,$C:$C,$C290,$A:$A,$A290-3))/4</f>
        <v>2.665</v>
      </c>
      <c r="W290" t="str">
        <f>VLOOKUP(D290,Conferences!$A$9:$B$57,2,FALSE)</f>
        <v>Big 12</v>
      </c>
      <c r="X290">
        <f>COUNTIF(C:C,C290)</f>
        <v>16</v>
      </c>
    </row>
    <row r="291" spans="1:25">
      <c r="A291">
        <v>2013</v>
      </c>
      <c r="B291">
        <v>34</v>
      </c>
      <c r="C291" t="s">
        <v>85</v>
      </c>
      <c r="D291" t="s">
        <v>145</v>
      </c>
      <c r="E291">
        <v>3</v>
      </c>
      <c r="F291">
        <v>9</v>
      </c>
      <c r="G291">
        <v>0.25</v>
      </c>
      <c r="H291">
        <v>1</v>
      </c>
      <c r="I291">
        <v>8</v>
      </c>
      <c r="J291">
        <v>0.111</v>
      </c>
      <c r="K291">
        <v>15.3</v>
      </c>
      <c r="L291">
        <v>31.8</v>
      </c>
      <c r="M291">
        <v>-8.58</v>
      </c>
      <c r="N291">
        <v>2.84</v>
      </c>
      <c r="R291" s="19">
        <f>SUMIFS(Recruits!J:J,Recruits!D:D,'Wins by Year'!C291,Recruits!A:A,'Wins by Year'!A291)</f>
        <v>2.96</v>
      </c>
      <c r="S291" s="19">
        <f t="shared" si="8"/>
        <v>2.96</v>
      </c>
      <c r="T291" s="19">
        <f>(SUMIFS(S:S,C:C,C291,A:A,A291)+SUMIFS(S:S,C:C,C291,A:A,A291-1)+SUMIFS(S:S,C:C,C291,A:A,A291-2))/3</f>
        <v>2.8366666666666664</v>
      </c>
      <c r="U291" s="19">
        <f>(SUMIFS($S:$S,$C:$C,$C291,$A:$A,$A291)+SUMIFS($S:$S,$C:$C,$C291,$A:$A,$A291-1)+SUMIFS($S:$S,$C:$C,$C291,$A:$A,$A291-2)+SUMIFS($S:$S,$C:$C,$C291,$A:$A,$A291-3))/4</f>
        <v>2.8125</v>
      </c>
      <c r="W291" t="str">
        <f>VLOOKUP(D291,Conferences!$A$9:$B$57,2,FALSE)</f>
        <v>Big 12</v>
      </c>
      <c r="X291">
        <f>COUNTIF(C:C,C291)</f>
        <v>16</v>
      </c>
    </row>
    <row r="292" spans="1:25">
      <c r="A292">
        <v>2013</v>
      </c>
      <c r="B292">
        <v>35</v>
      </c>
      <c r="C292" t="s">
        <v>3</v>
      </c>
      <c r="D292" t="s">
        <v>190</v>
      </c>
      <c r="E292">
        <v>12</v>
      </c>
      <c r="F292">
        <v>2</v>
      </c>
      <c r="G292">
        <v>0.85699999999999998</v>
      </c>
      <c r="H292">
        <v>8</v>
      </c>
      <c r="I292">
        <v>1</v>
      </c>
      <c r="J292">
        <v>0.88900000000000001</v>
      </c>
      <c r="K292">
        <v>45.5</v>
      </c>
      <c r="L292">
        <v>22.6</v>
      </c>
      <c r="M292">
        <v>15.65</v>
      </c>
      <c r="N292">
        <v>1.43</v>
      </c>
      <c r="O292">
        <v>2</v>
      </c>
      <c r="P292">
        <v>2</v>
      </c>
      <c r="Q292">
        <v>12</v>
      </c>
      <c r="R292" s="19">
        <f>SUMIFS(Recruits!J:J,Recruits!D:D,'Wins by Year'!C292,Recruits!A:A,'Wins by Year'!A292)</f>
        <v>3.83</v>
      </c>
      <c r="S292" s="19">
        <f t="shared" si="8"/>
        <v>3.83</v>
      </c>
      <c r="T292" s="19">
        <f>(SUMIFS(S:S,C:C,C292,A:A,A292)+SUMIFS(S:S,C:C,C292,A:A,A292-1)+SUMIFS(S:S,C:C,C292,A:A,A292-2))/3</f>
        <v>3.6566666666666667</v>
      </c>
      <c r="U292" s="19">
        <f>(SUMIFS($S:$S,$C:$C,$C292,$A:$A,$A292)+SUMIFS($S:$S,$C:$C,$C292,$A:$A,$A292-1)+SUMIFS($S:$S,$C:$C,$C292,$A:$A,$A292-2)+SUMIFS($S:$S,$C:$C,$C292,$A:$A,$A292-3))/4</f>
        <v>3.5725000000000002</v>
      </c>
      <c r="W292" t="str">
        <f>VLOOKUP(D292,Conferences!$A$9:$B$57,2,FALSE)</f>
        <v>Big Ten</v>
      </c>
      <c r="X292">
        <f>COUNTIF(C:C,C292)</f>
        <v>16</v>
      </c>
      <c r="Y292">
        <f t="shared" si="9"/>
        <v>12</v>
      </c>
    </row>
    <row r="293" spans="1:25">
      <c r="A293">
        <v>2013</v>
      </c>
      <c r="B293">
        <v>36</v>
      </c>
      <c r="C293" t="s">
        <v>35</v>
      </c>
      <c r="D293" t="s">
        <v>190</v>
      </c>
      <c r="E293">
        <v>9</v>
      </c>
      <c r="F293">
        <v>4</v>
      </c>
      <c r="G293">
        <v>0.69199999999999995</v>
      </c>
      <c r="H293">
        <v>6</v>
      </c>
      <c r="I293">
        <v>2</v>
      </c>
      <c r="J293">
        <v>0.75</v>
      </c>
      <c r="K293">
        <v>34.799999999999997</v>
      </c>
      <c r="L293">
        <v>16.3</v>
      </c>
      <c r="M293">
        <v>14.2</v>
      </c>
      <c r="N293">
        <v>2.2799999999999998</v>
      </c>
      <c r="O293">
        <v>23</v>
      </c>
      <c r="P293">
        <v>14</v>
      </c>
      <c r="Q293">
        <v>22</v>
      </c>
      <c r="R293" s="19">
        <f>SUMIFS(Recruits!J:J,Recruits!D:D,'Wins by Year'!C293,Recruits!A:A,'Wins by Year'!A293)</f>
        <v>2.84</v>
      </c>
      <c r="S293" s="19">
        <f t="shared" si="8"/>
        <v>2.84</v>
      </c>
      <c r="T293" s="19">
        <f>(SUMIFS(S:S,C:C,C293,A:A,A293)+SUMIFS(S:S,C:C,C293,A:A,A293-1)+SUMIFS(S:S,C:C,C293,A:A,A293-2))/3</f>
        <v>2.9899999999999998</v>
      </c>
      <c r="U293" s="19">
        <f>(SUMIFS($S:$S,$C:$C,$C293,$A:$A,$A293)+SUMIFS($S:$S,$C:$C,$C293,$A:$A,$A293-1)+SUMIFS($S:$S,$C:$C,$C293,$A:$A,$A293-2)+SUMIFS($S:$S,$C:$C,$C293,$A:$A,$A293-3))/4</f>
        <v>2.9624999999999995</v>
      </c>
      <c r="W293" t="str">
        <f>VLOOKUP(D293,Conferences!$A$9:$B$57,2,FALSE)</f>
        <v>Big Ten</v>
      </c>
      <c r="X293">
        <f>COUNTIF(C:C,C293)</f>
        <v>16</v>
      </c>
      <c r="Y293">
        <f t="shared" si="9"/>
        <v>22</v>
      </c>
    </row>
    <row r="294" spans="1:25">
      <c r="A294">
        <v>2013</v>
      </c>
      <c r="B294">
        <v>37</v>
      </c>
      <c r="C294" t="s">
        <v>23</v>
      </c>
      <c r="D294" t="s">
        <v>190</v>
      </c>
      <c r="E294">
        <v>7</v>
      </c>
      <c r="F294">
        <v>5</v>
      </c>
      <c r="G294">
        <v>0.58299999999999996</v>
      </c>
      <c r="H294">
        <v>4</v>
      </c>
      <c r="I294">
        <v>4</v>
      </c>
      <c r="J294">
        <v>0.5</v>
      </c>
      <c r="K294">
        <v>28.7</v>
      </c>
      <c r="L294">
        <v>26.2</v>
      </c>
      <c r="M294">
        <v>3.4</v>
      </c>
      <c r="N294">
        <v>1.07</v>
      </c>
      <c r="R294" s="19">
        <f>SUMIFS(Recruits!J:J,Recruits!D:D,'Wins by Year'!C294,Recruits!A:A,'Wins by Year'!A294)</f>
        <v>3.06</v>
      </c>
      <c r="S294" s="19">
        <f t="shared" si="8"/>
        <v>3.06</v>
      </c>
      <c r="T294" s="19">
        <f>(SUMIFS(S:S,C:C,C294,A:A,A294)+SUMIFS(S:S,C:C,C294,A:A,A294-1)+SUMIFS(S:S,C:C,C294,A:A,A294-2))/3</f>
        <v>2.9233333333333333</v>
      </c>
      <c r="U294" s="19">
        <f>(SUMIFS($S:$S,$C:$C,$C294,$A:$A,$A294)+SUMIFS($S:$S,$C:$C,$C294,$A:$A,$A294-1)+SUMIFS($S:$S,$C:$C,$C294,$A:$A,$A294-2)+SUMIFS($S:$S,$C:$C,$C294,$A:$A,$A294-3))/4</f>
        <v>3.0874999999999999</v>
      </c>
      <c r="W294" t="str">
        <f>VLOOKUP(D294,Conferences!$A$9:$B$57,2,FALSE)</f>
        <v>Big Ten</v>
      </c>
      <c r="X294">
        <f>COUNTIF(C:C,C294)</f>
        <v>16</v>
      </c>
    </row>
    <row r="295" spans="1:25">
      <c r="A295">
        <v>2013</v>
      </c>
      <c r="B295">
        <v>38</v>
      </c>
      <c r="C295" t="s">
        <v>58</v>
      </c>
      <c r="D295" t="s">
        <v>190</v>
      </c>
      <c r="E295">
        <v>5</v>
      </c>
      <c r="F295">
        <v>7</v>
      </c>
      <c r="G295">
        <v>0.41699999999999998</v>
      </c>
      <c r="H295">
        <v>3</v>
      </c>
      <c r="I295">
        <v>5</v>
      </c>
      <c r="J295">
        <v>0.375</v>
      </c>
      <c r="K295">
        <v>38.4</v>
      </c>
      <c r="L295">
        <v>38.799999999999997</v>
      </c>
      <c r="M295">
        <v>4.41</v>
      </c>
      <c r="N295">
        <v>4.74</v>
      </c>
      <c r="R295" s="19">
        <f>SUMIFS(Recruits!J:J,Recruits!D:D,'Wins by Year'!C295,Recruits!A:A,'Wins by Year'!A295)</f>
        <v>2.8</v>
      </c>
      <c r="S295" s="19">
        <f t="shared" si="8"/>
        <v>2.8</v>
      </c>
      <c r="T295" s="19">
        <f>(SUMIFS(S:S,C:C,C295,A:A,A295)+SUMIFS(S:S,C:C,C295,A:A,A295-1)+SUMIFS(S:S,C:C,C295,A:A,A295-2))/3</f>
        <v>2.6833333333333336</v>
      </c>
      <c r="U295" s="19">
        <f>(SUMIFS($S:$S,$C:$C,$C295,$A:$A,$A295)+SUMIFS($S:$S,$C:$C,$C295,$A:$A,$A295-1)+SUMIFS($S:$S,$C:$C,$C295,$A:$A,$A295-2)+SUMIFS($S:$S,$C:$C,$C295,$A:$A,$A295-3))/4</f>
        <v>2.2625000000000002</v>
      </c>
      <c r="W295" t="str">
        <f>VLOOKUP(D295,Conferences!$A$9:$B$57,2,FALSE)</f>
        <v>Big Ten</v>
      </c>
      <c r="X295">
        <f>COUNTIF(C:C,C295)</f>
        <v>16</v>
      </c>
    </row>
    <row r="296" spans="1:25">
      <c r="A296">
        <v>2013</v>
      </c>
      <c r="B296">
        <v>39</v>
      </c>
      <c r="C296" t="s">
        <v>70</v>
      </c>
      <c r="D296" t="s">
        <v>190</v>
      </c>
      <c r="E296">
        <v>4</v>
      </c>
      <c r="F296">
        <v>8</v>
      </c>
      <c r="G296">
        <v>0.33300000000000002</v>
      </c>
      <c r="H296">
        <v>1</v>
      </c>
      <c r="I296">
        <v>7</v>
      </c>
      <c r="J296">
        <v>0.125</v>
      </c>
      <c r="K296">
        <v>29.7</v>
      </c>
      <c r="L296">
        <v>35.4</v>
      </c>
      <c r="M296">
        <v>-3.86</v>
      </c>
      <c r="N296">
        <v>1.98</v>
      </c>
      <c r="R296" s="19">
        <f>SUMIFS(Recruits!J:J,Recruits!D:D,'Wins by Year'!C296,Recruits!A:A,'Wins by Year'!A296)</f>
        <v>2.63</v>
      </c>
      <c r="S296" s="19">
        <f t="shared" si="8"/>
        <v>2.63</v>
      </c>
      <c r="T296" s="19">
        <f>(SUMIFS(S:S,C:C,C296,A:A,A296)+SUMIFS(S:S,C:C,C296,A:A,A296-1)+SUMIFS(S:S,C:C,C296,A:A,A296-2))/3</f>
        <v>2.7266666666666666</v>
      </c>
      <c r="U296" s="19">
        <f>(SUMIFS($S:$S,$C:$C,$C296,$A:$A,$A296)+SUMIFS($S:$S,$C:$C,$C296,$A:$A,$A296-1)+SUMIFS($S:$S,$C:$C,$C296,$A:$A,$A296-2)+SUMIFS($S:$S,$C:$C,$C296,$A:$A,$A296-3))/4</f>
        <v>2.7149999999999999</v>
      </c>
      <c r="W296" t="str">
        <f>VLOOKUP(D296,Conferences!$A$9:$B$57,2,FALSE)</f>
        <v>Big Ten</v>
      </c>
      <c r="X296">
        <f>COUNTIF(C:C,C296)</f>
        <v>16</v>
      </c>
    </row>
    <row r="297" spans="1:25">
      <c r="A297">
        <v>2013</v>
      </c>
      <c r="B297">
        <v>40</v>
      </c>
      <c r="C297" t="s">
        <v>74</v>
      </c>
      <c r="D297" t="s">
        <v>190</v>
      </c>
      <c r="E297">
        <v>1</v>
      </c>
      <c r="F297">
        <v>11</v>
      </c>
      <c r="G297">
        <v>8.3000000000000004E-2</v>
      </c>
      <c r="H297">
        <v>0</v>
      </c>
      <c r="I297">
        <v>8</v>
      </c>
      <c r="J297">
        <v>0</v>
      </c>
      <c r="K297">
        <v>14.9</v>
      </c>
      <c r="L297">
        <v>38</v>
      </c>
      <c r="M297">
        <v>-12.43</v>
      </c>
      <c r="N297">
        <v>4.9800000000000004</v>
      </c>
      <c r="R297" s="19">
        <f>SUMIFS(Recruits!J:J,Recruits!D:D,'Wins by Year'!C297,Recruits!A:A,'Wins by Year'!A297)</f>
        <v>2.74</v>
      </c>
      <c r="S297" s="19">
        <f t="shared" si="8"/>
        <v>2.74</v>
      </c>
      <c r="T297" s="19">
        <f>(SUMIFS(S:S,C:C,C297,A:A,A297)+SUMIFS(S:S,C:C,C297,A:A,A297-1)+SUMIFS(S:S,C:C,C297,A:A,A297-2))/3</f>
        <v>2.2466666666666666</v>
      </c>
      <c r="U297" s="19">
        <f>(SUMIFS($S:$S,$C:$C,$C297,$A:$A,$A297)+SUMIFS($S:$S,$C:$C,$C297,$A:$A,$A297-1)+SUMIFS($S:$S,$C:$C,$C297,$A:$A,$A297-2)+SUMIFS($S:$S,$C:$C,$C297,$A:$A,$A297-3))/4</f>
        <v>2.3425000000000002</v>
      </c>
      <c r="W297" t="str">
        <f>VLOOKUP(D297,Conferences!$A$9:$B$57,2,FALSE)</f>
        <v>Big Ten</v>
      </c>
      <c r="X297">
        <f>COUNTIF(C:C,C297)</f>
        <v>16</v>
      </c>
    </row>
    <row r="298" spans="1:25">
      <c r="A298">
        <v>2013</v>
      </c>
      <c r="B298">
        <v>41</v>
      </c>
      <c r="C298" t="s">
        <v>18</v>
      </c>
      <c r="D298" t="s">
        <v>191</v>
      </c>
      <c r="E298">
        <v>13</v>
      </c>
      <c r="F298">
        <v>1</v>
      </c>
      <c r="G298">
        <v>0.92900000000000005</v>
      </c>
      <c r="H298">
        <v>9</v>
      </c>
      <c r="I298">
        <v>0</v>
      </c>
      <c r="J298">
        <v>1</v>
      </c>
      <c r="K298">
        <v>29.4</v>
      </c>
      <c r="L298">
        <v>13.2</v>
      </c>
      <c r="M298">
        <v>14.74</v>
      </c>
      <c r="N298">
        <v>0.67</v>
      </c>
      <c r="P298">
        <v>3</v>
      </c>
      <c r="Q298">
        <v>3</v>
      </c>
      <c r="R298" s="19">
        <f>SUMIFS(Recruits!J:J,Recruits!D:D,'Wins by Year'!C298,Recruits!A:A,'Wins by Year'!A298)</f>
        <v>3.12</v>
      </c>
      <c r="S298" s="19">
        <f t="shared" si="8"/>
        <v>3.12</v>
      </c>
      <c r="T298" s="19">
        <f>(SUMIFS(S:S,C:C,C298,A:A,A298)+SUMIFS(S:S,C:C,C298,A:A,A298-1)+SUMIFS(S:S,C:C,C298,A:A,A298-2))/3</f>
        <v>2.9733333333333332</v>
      </c>
      <c r="U298" s="19">
        <f>(SUMIFS($S:$S,$C:$C,$C298,$A:$A,$A298)+SUMIFS($S:$S,$C:$C,$C298,$A:$A,$A298-1)+SUMIFS($S:$S,$C:$C,$C298,$A:$A,$A298-2)+SUMIFS($S:$S,$C:$C,$C298,$A:$A,$A298-3))/4</f>
        <v>2.9924999999999997</v>
      </c>
      <c r="W298" t="str">
        <f>VLOOKUP(D298,Conferences!$A$9:$B$57,2,FALSE)</f>
        <v>Big Ten</v>
      </c>
      <c r="X298">
        <f>COUNTIF(C:C,C298)</f>
        <v>16</v>
      </c>
      <c r="Y298">
        <f t="shared" si="9"/>
        <v>3</v>
      </c>
    </row>
    <row r="299" spans="1:25">
      <c r="A299">
        <v>2013</v>
      </c>
      <c r="B299">
        <v>42</v>
      </c>
      <c r="C299" t="s">
        <v>26</v>
      </c>
      <c r="D299" t="s">
        <v>191</v>
      </c>
      <c r="E299">
        <v>9</v>
      </c>
      <c r="F299">
        <v>4</v>
      </c>
      <c r="G299">
        <v>0.69199999999999995</v>
      </c>
      <c r="H299">
        <v>5</v>
      </c>
      <c r="I299">
        <v>3</v>
      </c>
      <c r="J299">
        <v>0.625</v>
      </c>
      <c r="K299">
        <v>31.9</v>
      </c>
      <c r="L299">
        <v>24.8</v>
      </c>
      <c r="M299">
        <v>5.22</v>
      </c>
      <c r="N299">
        <v>0.45</v>
      </c>
      <c r="O299">
        <v>18</v>
      </c>
      <c r="P299">
        <v>18</v>
      </c>
      <c r="R299" s="19">
        <f>SUMIFS(Recruits!J:J,Recruits!D:D,'Wins by Year'!C299,Recruits!A:A,'Wins by Year'!A299)</f>
        <v>3.16</v>
      </c>
      <c r="S299" s="19">
        <f t="shared" si="8"/>
        <v>3.16</v>
      </c>
      <c r="T299" s="19">
        <f>(SUMIFS(S:S,C:C,C299,A:A,A299)+SUMIFS(S:S,C:C,C299,A:A,A299-1)+SUMIFS(S:S,C:C,C299,A:A,A299-2))/3</f>
        <v>3.3200000000000003</v>
      </c>
      <c r="U299" s="19">
        <f>(SUMIFS($S:$S,$C:$C,$C299,$A:$A,$A299)+SUMIFS($S:$S,$C:$C,$C299,$A:$A,$A299-1)+SUMIFS($S:$S,$C:$C,$C299,$A:$A,$A299-2)+SUMIFS($S:$S,$C:$C,$C299,$A:$A,$A299-3))/4</f>
        <v>3.2625000000000002</v>
      </c>
      <c r="W299" t="str">
        <f>VLOOKUP(D299,Conferences!$A$9:$B$57,2,FALSE)</f>
        <v>Big Ten</v>
      </c>
      <c r="X299">
        <f>COUNTIF(C:C,C299)</f>
        <v>16</v>
      </c>
    </row>
    <row r="300" spans="1:25">
      <c r="A300">
        <v>2013</v>
      </c>
      <c r="B300">
        <v>43</v>
      </c>
      <c r="C300" t="s">
        <v>42</v>
      </c>
      <c r="D300" t="s">
        <v>191</v>
      </c>
      <c r="E300">
        <v>8</v>
      </c>
      <c r="F300">
        <v>5</v>
      </c>
      <c r="G300">
        <v>0.61499999999999999</v>
      </c>
      <c r="H300">
        <v>5</v>
      </c>
      <c r="I300">
        <v>3</v>
      </c>
      <c r="J300">
        <v>0.625</v>
      </c>
      <c r="K300">
        <v>26.3</v>
      </c>
      <c r="L300">
        <v>18.899999999999999</v>
      </c>
      <c r="M300">
        <v>7.31</v>
      </c>
      <c r="N300">
        <v>2.31</v>
      </c>
      <c r="R300" s="19">
        <f>SUMIFS(Recruits!J:J,Recruits!D:D,'Wins by Year'!C300,Recruits!A:A,'Wins by Year'!A300)</f>
        <v>2.77</v>
      </c>
      <c r="S300" s="19">
        <f t="shared" si="8"/>
        <v>2.77</v>
      </c>
      <c r="T300" s="19">
        <f>(SUMIFS(S:S,C:C,C300,A:A,A300)+SUMIFS(S:S,C:C,C300,A:A,A300-1)+SUMIFS(S:S,C:C,C300,A:A,A300-2))/3</f>
        <v>2.8966666666666669</v>
      </c>
      <c r="U300" s="19">
        <f>(SUMIFS($S:$S,$C:$C,$C300,$A:$A,$A300)+SUMIFS($S:$S,$C:$C,$C300,$A:$A,$A300-1)+SUMIFS($S:$S,$C:$C,$C300,$A:$A,$A300-2)+SUMIFS($S:$S,$C:$C,$C300,$A:$A,$A300-3))/4</f>
        <v>2.91</v>
      </c>
      <c r="W300" t="str">
        <f>VLOOKUP(D300,Conferences!$A$9:$B$57,2,FALSE)</f>
        <v>Big Ten</v>
      </c>
      <c r="X300">
        <f>COUNTIF(C:C,C300)</f>
        <v>16</v>
      </c>
    </row>
    <row r="301" spans="1:25">
      <c r="A301">
        <v>2013</v>
      </c>
      <c r="B301">
        <v>44</v>
      </c>
      <c r="C301" t="s">
        <v>51</v>
      </c>
      <c r="D301" t="s">
        <v>191</v>
      </c>
      <c r="E301">
        <v>8</v>
      </c>
      <c r="F301">
        <v>5</v>
      </c>
      <c r="G301">
        <v>0.61499999999999999</v>
      </c>
      <c r="H301">
        <v>4</v>
      </c>
      <c r="I301">
        <v>4</v>
      </c>
      <c r="J301">
        <v>0.5</v>
      </c>
      <c r="K301">
        <v>25.7</v>
      </c>
      <c r="L301">
        <v>22.2</v>
      </c>
      <c r="M301">
        <v>5.27</v>
      </c>
      <c r="N301">
        <v>1.35</v>
      </c>
      <c r="R301" s="19">
        <f>SUMIFS(Recruits!J:J,Recruits!D:D,'Wins by Year'!C301,Recruits!A:A,'Wins by Year'!A301)</f>
        <v>2.74</v>
      </c>
      <c r="S301" s="19">
        <f t="shared" si="8"/>
        <v>2.74</v>
      </c>
      <c r="T301" s="19">
        <f>(SUMIFS(S:S,C:C,C301,A:A,A301)+SUMIFS(S:S,C:C,C301,A:A,A301-1)+SUMIFS(S:S,C:C,C301,A:A,A301-2))/3</f>
        <v>2.7366666666666668</v>
      </c>
      <c r="U301" s="19">
        <f>(SUMIFS($S:$S,$C:$C,$C301,$A:$A,$A301)+SUMIFS($S:$S,$C:$C,$C301,$A:$A,$A301-1)+SUMIFS($S:$S,$C:$C,$C301,$A:$A,$A301-2)+SUMIFS($S:$S,$C:$C,$C301,$A:$A,$A301-3))/4</f>
        <v>2.7650000000000001</v>
      </c>
      <c r="W301" t="str">
        <f>VLOOKUP(D301,Conferences!$A$9:$B$57,2,FALSE)</f>
        <v>Big Ten</v>
      </c>
      <c r="X301">
        <f>COUNTIF(C:C,C301)</f>
        <v>16</v>
      </c>
    </row>
    <row r="302" spans="1:25">
      <c r="A302">
        <v>2013</v>
      </c>
      <c r="B302">
        <v>45</v>
      </c>
      <c r="C302" t="s">
        <v>4</v>
      </c>
      <c r="D302" t="s">
        <v>191</v>
      </c>
      <c r="E302">
        <v>7</v>
      </c>
      <c r="F302">
        <v>6</v>
      </c>
      <c r="G302">
        <v>0.53800000000000003</v>
      </c>
      <c r="H302">
        <v>3</v>
      </c>
      <c r="I302">
        <v>5</v>
      </c>
      <c r="J302">
        <v>0.375</v>
      </c>
      <c r="K302">
        <v>32.200000000000003</v>
      </c>
      <c r="L302">
        <v>26.8</v>
      </c>
      <c r="M302">
        <v>5.53</v>
      </c>
      <c r="N302">
        <v>3.3</v>
      </c>
      <c r="O302">
        <v>17</v>
      </c>
      <c r="P302">
        <v>11</v>
      </c>
      <c r="R302" s="19">
        <f>SUMIFS(Recruits!J:J,Recruits!D:D,'Wins by Year'!C302,Recruits!A:A,'Wins by Year'!A302)</f>
        <v>3.63</v>
      </c>
      <c r="S302" s="19">
        <f t="shared" si="8"/>
        <v>3.63</v>
      </c>
      <c r="T302" s="19">
        <f>(SUMIFS(S:S,C:C,C302,A:A,A302)+SUMIFS(S:S,C:C,C302,A:A,A302-1)+SUMIFS(S:S,C:C,C302,A:A,A302-2))/3</f>
        <v>3.44</v>
      </c>
      <c r="U302" s="19">
        <f>(SUMIFS($S:$S,$C:$C,$C302,$A:$A,$A302)+SUMIFS($S:$S,$C:$C,$C302,$A:$A,$A302-1)+SUMIFS($S:$S,$C:$C,$C302,$A:$A,$A302-2)+SUMIFS($S:$S,$C:$C,$C302,$A:$A,$A302-3))/4</f>
        <v>3.3774999999999999</v>
      </c>
      <c r="W302" t="str">
        <f>VLOOKUP(D302,Conferences!$A$9:$B$57,2,FALSE)</f>
        <v>Big Ten</v>
      </c>
      <c r="X302">
        <f>COUNTIF(C:C,C302)</f>
        <v>16</v>
      </c>
    </row>
    <row r="303" spans="1:25">
      <c r="A303">
        <v>2013</v>
      </c>
      <c r="B303">
        <v>46</v>
      </c>
      <c r="C303" t="s">
        <v>49</v>
      </c>
      <c r="D303" t="s">
        <v>191</v>
      </c>
      <c r="E303">
        <v>5</v>
      </c>
      <c r="F303">
        <v>7</v>
      </c>
      <c r="G303">
        <v>0.41699999999999998</v>
      </c>
      <c r="H303">
        <v>1</v>
      </c>
      <c r="I303">
        <v>7</v>
      </c>
      <c r="J303">
        <v>0.125</v>
      </c>
      <c r="K303">
        <v>26.2</v>
      </c>
      <c r="L303">
        <v>27.1</v>
      </c>
      <c r="M303">
        <v>1.2</v>
      </c>
      <c r="N303">
        <v>2.0299999999999998</v>
      </c>
      <c r="O303">
        <v>22</v>
      </c>
      <c r="P303">
        <v>16</v>
      </c>
      <c r="R303" s="19">
        <f>SUMIFS(Recruits!J:J,Recruits!D:D,'Wins by Year'!C303,Recruits!A:A,'Wins by Year'!A303)</f>
        <v>2.89</v>
      </c>
      <c r="S303" s="19">
        <f t="shared" si="8"/>
        <v>2.89</v>
      </c>
      <c r="T303" s="19">
        <f>(SUMIFS(S:S,C:C,C303,A:A,A303)+SUMIFS(S:S,C:C,C303,A:A,A303-1)+SUMIFS(S:S,C:C,C303,A:A,A303-2))/3</f>
        <v>2.8433333333333337</v>
      </c>
      <c r="U303" s="19">
        <f>(SUMIFS($S:$S,$C:$C,$C303,$A:$A,$A303)+SUMIFS($S:$S,$C:$C,$C303,$A:$A,$A303-1)+SUMIFS($S:$S,$C:$C,$C303,$A:$A,$A303-2)+SUMIFS($S:$S,$C:$C,$C303,$A:$A,$A303-3))/4</f>
        <v>2.8675000000000002</v>
      </c>
      <c r="W303" t="str">
        <f>VLOOKUP(D303,Conferences!$A$9:$B$57,2,FALSE)</f>
        <v>Big Ten</v>
      </c>
      <c r="X303">
        <f>COUNTIF(C:C,C303)</f>
        <v>16</v>
      </c>
    </row>
    <row r="304" spans="1:25">
      <c r="A304">
        <v>2013</v>
      </c>
      <c r="B304">
        <v>47</v>
      </c>
      <c r="C304" t="s">
        <v>67</v>
      </c>
      <c r="D304" t="s">
        <v>173</v>
      </c>
      <c r="E304">
        <v>10</v>
      </c>
      <c r="F304">
        <v>4</v>
      </c>
      <c r="G304">
        <v>0.71399999999999997</v>
      </c>
      <c r="H304">
        <v>7</v>
      </c>
      <c r="I304">
        <v>2</v>
      </c>
      <c r="J304">
        <v>0.77800000000000002</v>
      </c>
      <c r="K304">
        <v>42.1</v>
      </c>
      <c r="L304">
        <v>22.9</v>
      </c>
      <c r="M304">
        <v>3.07</v>
      </c>
      <c r="N304">
        <v>-8.2100000000000009</v>
      </c>
      <c r="R304" s="19">
        <f>SUMIFS(Recruits!J:J,Recruits!D:D,'Wins by Year'!C304,Recruits!A:A,'Wins by Year'!A304)</f>
        <v>2.64</v>
      </c>
      <c r="S304" s="19">
        <f t="shared" si="8"/>
        <v>2.64</v>
      </c>
      <c r="T304" s="19">
        <f>(SUMIFS(S:S,C:C,C304,A:A,A304)+SUMIFS(S:S,C:C,C304,A:A,A304-1)+SUMIFS(S:S,C:C,C304,A:A,A304-2))/3</f>
        <v>2.65</v>
      </c>
      <c r="U304" s="19">
        <f>(SUMIFS($S:$S,$C:$C,$C304,$A:$A,$A304)+SUMIFS($S:$S,$C:$C,$C304,$A:$A,$A304-1)+SUMIFS($S:$S,$C:$C,$C304,$A:$A,$A304-2)+SUMIFS($S:$S,$C:$C,$C304,$A:$A,$A304-3))/4</f>
        <v>2.5874999999999999</v>
      </c>
      <c r="W304" t="str">
        <f>VLOOKUP(D304,Conferences!$A$9:$B$57,2,FALSE)</f>
        <v>CUSA</v>
      </c>
      <c r="X304">
        <f>COUNTIF(C:C,C304)</f>
        <v>16</v>
      </c>
    </row>
    <row r="305" spans="1:25">
      <c r="A305">
        <v>2013</v>
      </c>
      <c r="B305">
        <v>48</v>
      </c>
      <c r="C305" t="s">
        <v>81</v>
      </c>
      <c r="D305" t="s">
        <v>173</v>
      </c>
      <c r="E305">
        <v>10</v>
      </c>
      <c r="F305">
        <v>3</v>
      </c>
      <c r="G305">
        <v>0.76900000000000002</v>
      </c>
      <c r="H305">
        <v>6</v>
      </c>
      <c r="I305">
        <v>2</v>
      </c>
      <c r="J305">
        <v>0.75</v>
      </c>
      <c r="K305">
        <v>40.200000000000003</v>
      </c>
      <c r="L305">
        <v>24.8</v>
      </c>
      <c r="M305">
        <v>4.3</v>
      </c>
      <c r="N305">
        <v>-7.17</v>
      </c>
      <c r="R305" s="19">
        <f>SUMIFS(Recruits!J:J,Recruits!D:D,'Wins by Year'!C305,Recruits!A:A,'Wins by Year'!A305)</f>
        <v>2.08</v>
      </c>
      <c r="S305" s="19">
        <f t="shared" si="8"/>
        <v>2.08</v>
      </c>
      <c r="T305" s="19">
        <f>(SUMIFS(S:S,C:C,C305,A:A,A305)+SUMIFS(S:S,C:C,C305,A:A,A305-1)+SUMIFS(S:S,C:C,C305,A:A,A305-2))/3</f>
        <v>2.2833333333333332</v>
      </c>
      <c r="U305" s="19">
        <f>(SUMIFS($S:$S,$C:$C,$C305,$A:$A,$A305)+SUMIFS($S:$S,$C:$C,$C305,$A:$A,$A305-1)+SUMIFS($S:$S,$C:$C,$C305,$A:$A,$A305-2)+SUMIFS($S:$S,$C:$C,$C305,$A:$A,$A305-3))/4</f>
        <v>2.3424999999999998</v>
      </c>
      <c r="W305" t="str">
        <f>VLOOKUP(D305,Conferences!$A$9:$B$57,2,FALSE)</f>
        <v>CUSA</v>
      </c>
      <c r="X305">
        <f>COUNTIF(C:C,C305)</f>
        <v>16</v>
      </c>
    </row>
    <row r="306" spans="1:25">
      <c r="A306">
        <v>2013</v>
      </c>
      <c r="B306">
        <v>49</v>
      </c>
      <c r="C306" t="s">
        <v>86</v>
      </c>
      <c r="D306" t="s">
        <v>173</v>
      </c>
      <c r="E306">
        <v>8</v>
      </c>
      <c r="F306">
        <v>5</v>
      </c>
      <c r="G306">
        <v>0.61499999999999999</v>
      </c>
      <c r="H306">
        <v>6</v>
      </c>
      <c r="I306">
        <v>2</v>
      </c>
      <c r="J306">
        <v>0.75</v>
      </c>
      <c r="K306">
        <v>29</v>
      </c>
      <c r="L306">
        <v>26.2</v>
      </c>
      <c r="M306">
        <v>-3.71</v>
      </c>
      <c r="N306">
        <v>-5.63</v>
      </c>
      <c r="R306" s="19">
        <f>SUMIFS(Recruits!J:J,Recruits!D:D,'Wins by Year'!C306,Recruits!A:A,'Wins by Year'!A306)</f>
        <v>2.23</v>
      </c>
      <c r="S306" s="19">
        <f t="shared" si="8"/>
        <v>2.23</v>
      </c>
      <c r="T306" s="19">
        <f>(SUMIFS(S:S,C:C,C306,A:A,A306)+SUMIFS(S:S,C:C,C306,A:A,A306-1)+SUMIFS(S:S,C:C,C306,A:A,A306-2))/3</f>
        <v>1.4100000000000001</v>
      </c>
      <c r="U306" s="19">
        <f>(SUMIFS($S:$S,$C:$C,$C306,$A:$A,$A306)+SUMIFS($S:$S,$C:$C,$C306,$A:$A,$A306-1)+SUMIFS($S:$S,$C:$C,$C306,$A:$A,$A306-2)+SUMIFS($S:$S,$C:$C,$C306,$A:$A,$A306-3))/4</f>
        <v>1.3075000000000001</v>
      </c>
      <c r="W306" t="str">
        <f>VLOOKUP(D306,Conferences!$A$9:$B$57,2,FALSE)</f>
        <v>CUSA</v>
      </c>
      <c r="X306">
        <f>COUNTIF(C:C,C306)</f>
        <v>16</v>
      </c>
    </row>
    <row r="307" spans="1:25">
      <c r="A307">
        <v>2013</v>
      </c>
      <c r="B307">
        <v>50</v>
      </c>
      <c r="C307" t="s">
        <v>83</v>
      </c>
      <c r="D307" t="s">
        <v>173</v>
      </c>
      <c r="E307">
        <v>6</v>
      </c>
      <c r="F307">
        <v>6</v>
      </c>
      <c r="G307">
        <v>0.5</v>
      </c>
      <c r="H307">
        <v>4</v>
      </c>
      <c r="I307">
        <v>4</v>
      </c>
      <c r="J307">
        <v>0.5</v>
      </c>
      <c r="K307">
        <v>26.4</v>
      </c>
      <c r="L307">
        <v>22.3</v>
      </c>
      <c r="M307">
        <v>-3.53</v>
      </c>
      <c r="N307">
        <v>-5.62</v>
      </c>
      <c r="R307" s="19">
        <f>SUMIFS(Recruits!J:J,Recruits!D:D,'Wins by Year'!C307,Recruits!A:A,'Wins by Year'!A307)</f>
        <v>2.14</v>
      </c>
      <c r="S307" s="19">
        <f t="shared" si="8"/>
        <v>2.14</v>
      </c>
      <c r="T307" s="19">
        <f>(SUMIFS(S:S,C:C,C307,A:A,A307)+SUMIFS(S:S,C:C,C307,A:A,A307-1)+SUMIFS(S:S,C:C,C307,A:A,A307-2))/3</f>
        <v>1.3800000000000001</v>
      </c>
      <c r="U307" s="19">
        <f>(SUMIFS($S:$S,$C:$C,$C307,$A:$A,$A307)+SUMIFS($S:$S,$C:$C,$C307,$A:$A,$A307-1)+SUMIFS($S:$S,$C:$C,$C307,$A:$A,$A307-2)+SUMIFS($S:$S,$C:$C,$C307,$A:$A,$A307-3))/4</f>
        <v>1.2850000000000001</v>
      </c>
      <c r="W307" t="str">
        <f>VLOOKUP(D307,Conferences!$A$9:$B$57,2,FALSE)</f>
        <v>CUSA</v>
      </c>
      <c r="X307">
        <f>COUNTIF(C:C,C307)</f>
        <v>15</v>
      </c>
    </row>
    <row r="308" spans="1:25">
      <c r="A308">
        <v>2013</v>
      </c>
      <c r="B308">
        <v>51</v>
      </c>
      <c r="C308" t="s">
        <v>129</v>
      </c>
      <c r="D308" t="s">
        <v>173</v>
      </c>
      <c r="E308">
        <v>2</v>
      </c>
      <c r="F308">
        <v>10</v>
      </c>
      <c r="G308">
        <v>0.16700000000000001</v>
      </c>
      <c r="H308">
        <v>1</v>
      </c>
      <c r="I308">
        <v>7</v>
      </c>
      <c r="J308">
        <v>0.125</v>
      </c>
      <c r="K308">
        <v>26.3</v>
      </c>
      <c r="L308">
        <v>43.8</v>
      </c>
      <c r="M308">
        <v>-15.82</v>
      </c>
      <c r="N308">
        <v>-3.74</v>
      </c>
      <c r="R308" s="19">
        <f>SUMIFS(Recruits!J:J,Recruits!D:D,'Wins by Year'!C308,Recruits!A:A,'Wins by Year'!A308)</f>
        <v>1.91</v>
      </c>
      <c r="S308" s="19">
        <f t="shared" si="8"/>
        <v>1.91</v>
      </c>
      <c r="T308" s="19">
        <f>(SUMIFS(S:S,C:C,C308,A:A,A308)+SUMIFS(S:S,C:C,C308,A:A,A308-1)+SUMIFS(S:S,C:C,C308,A:A,A308-2))/3</f>
        <v>1.3033333333333335</v>
      </c>
      <c r="U308" s="19">
        <f>(SUMIFS($S:$S,$C:$C,$C308,$A:$A,$A308)+SUMIFS($S:$S,$C:$C,$C308,$A:$A,$A308-1)+SUMIFS($S:$S,$C:$C,$C308,$A:$A,$A308-2)+SUMIFS($S:$S,$C:$C,$C308,$A:$A,$A308-3))/4</f>
        <v>1.2275</v>
      </c>
      <c r="W308" t="str">
        <f>VLOOKUP(D308,Conferences!$A$9:$B$57,2,FALSE)</f>
        <v>CUSA</v>
      </c>
      <c r="X308">
        <f>COUNTIF(C:C,C308)</f>
        <v>14</v>
      </c>
    </row>
    <row r="309" spans="1:25">
      <c r="A309">
        <v>2013</v>
      </c>
      <c r="B309">
        <v>52</v>
      </c>
      <c r="C309" t="s">
        <v>119</v>
      </c>
      <c r="D309" t="s">
        <v>173</v>
      </c>
      <c r="E309">
        <v>1</v>
      </c>
      <c r="F309">
        <v>11</v>
      </c>
      <c r="G309">
        <v>8.3000000000000004E-2</v>
      </c>
      <c r="H309">
        <v>1</v>
      </c>
      <c r="I309">
        <v>7</v>
      </c>
      <c r="J309">
        <v>0.125</v>
      </c>
      <c r="K309">
        <v>9.8000000000000007</v>
      </c>
      <c r="L309">
        <v>37</v>
      </c>
      <c r="M309">
        <v>-23.53</v>
      </c>
      <c r="N309">
        <v>-5.53</v>
      </c>
      <c r="R309" s="19">
        <f>SUMIFS(Recruits!J:J,Recruits!D:D,'Wins by Year'!C309,Recruits!A:A,'Wins by Year'!A309)</f>
        <v>0</v>
      </c>
      <c r="S309" s="19">
        <f t="shared" si="8"/>
        <v>1</v>
      </c>
      <c r="T309" s="19">
        <f>(SUMIFS(S:S,C:C,C309,A:A,A309)+SUMIFS(S:S,C:C,C309,A:A,A309-1)+SUMIFS(S:S,C:C,C309,A:A,A309-2))/3</f>
        <v>1.5533333333333335</v>
      </c>
      <c r="U309" s="19">
        <f>(SUMIFS($S:$S,$C:$C,$C309,$A:$A,$A309)+SUMIFS($S:$S,$C:$C,$C309,$A:$A,$A309-1)+SUMIFS($S:$S,$C:$C,$C309,$A:$A,$A309-2)+SUMIFS($S:$S,$C:$C,$C309,$A:$A,$A309-3))/4</f>
        <v>1.415</v>
      </c>
      <c r="W309" t="str">
        <f>VLOOKUP(D309,Conferences!$A$9:$B$57,2,FALSE)</f>
        <v>CUSA</v>
      </c>
      <c r="X309">
        <f>COUNTIF(C:C,C309)</f>
        <v>15</v>
      </c>
    </row>
    <row r="310" spans="1:25">
      <c r="A310">
        <v>2013</v>
      </c>
      <c r="B310">
        <v>53</v>
      </c>
      <c r="C310" t="s">
        <v>80</v>
      </c>
      <c r="D310" t="s">
        <v>173</v>
      </c>
      <c r="E310">
        <v>1</v>
      </c>
      <c r="F310">
        <v>11</v>
      </c>
      <c r="G310">
        <v>8.3000000000000004E-2</v>
      </c>
      <c r="H310">
        <v>1</v>
      </c>
      <c r="I310">
        <v>7</v>
      </c>
      <c r="J310">
        <v>0.125</v>
      </c>
      <c r="K310">
        <v>17.100000000000001</v>
      </c>
      <c r="L310">
        <v>41.9</v>
      </c>
      <c r="M310">
        <v>-21.13</v>
      </c>
      <c r="N310">
        <v>-4.55</v>
      </c>
      <c r="R310" s="19">
        <f>SUMIFS(Recruits!J:J,Recruits!D:D,'Wins by Year'!C310,Recruits!A:A,'Wins by Year'!A310)</f>
        <v>2.2000000000000002</v>
      </c>
      <c r="S310" s="19">
        <f t="shared" si="8"/>
        <v>2.2000000000000002</v>
      </c>
      <c r="T310" s="19">
        <f>(SUMIFS(S:S,C:C,C310,A:A,A310)+SUMIFS(S:S,C:C,C310,A:A,A310-1)+SUMIFS(S:S,C:C,C310,A:A,A310-2))/3</f>
        <v>2.4133333333333336</v>
      </c>
      <c r="U310" s="19">
        <f>(SUMIFS($S:$S,$C:$C,$C310,$A:$A,$A310)+SUMIFS($S:$S,$C:$C,$C310,$A:$A,$A310-1)+SUMIFS($S:$S,$C:$C,$C310,$A:$A,$A310-2)+SUMIFS($S:$S,$C:$C,$C310,$A:$A,$A310-3))/4</f>
        <v>2.5075000000000003</v>
      </c>
      <c r="W310" t="str">
        <f>VLOOKUP(D310,Conferences!$A$9:$B$57,2,FALSE)</f>
        <v>CUSA</v>
      </c>
      <c r="X310">
        <f>COUNTIF(C:C,C310)</f>
        <v>16</v>
      </c>
    </row>
    <row r="311" spans="1:25">
      <c r="A311">
        <v>2013</v>
      </c>
      <c r="B311">
        <v>54</v>
      </c>
      <c r="C311" t="s">
        <v>124</v>
      </c>
      <c r="D311" t="s">
        <v>175</v>
      </c>
      <c r="E311">
        <v>10</v>
      </c>
      <c r="F311">
        <v>4</v>
      </c>
      <c r="G311">
        <v>0.71399999999999997</v>
      </c>
      <c r="H311">
        <v>8</v>
      </c>
      <c r="I311">
        <v>1</v>
      </c>
      <c r="J311">
        <v>0.88900000000000001</v>
      </c>
      <c r="K311">
        <v>29.6</v>
      </c>
      <c r="L311">
        <v>24.4</v>
      </c>
      <c r="M311">
        <v>0.15</v>
      </c>
      <c r="N311">
        <v>-4.78</v>
      </c>
      <c r="R311" s="19">
        <f>SUMIFS(Recruits!J:J,Recruits!D:D,'Wins by Year'!C311,Recruits!A:A,'Wins by Year'!A311)</f>
        <v>2.2200000000000002</v>
      </c>
      <c r="S311" s="19">
        <f t="shared" si="8"/>
        <v>2.2200000000000002</v>
      </c>
      <c r="T311" s="19">
        <f>(SUMIFS(S:S,C:C,C311,A:A,A311)+SUMIFS(S:S,C:C,C311,A:A,A311-1)+SUMIFS(S:S,C:C,C311,A:A,A311-2))/3</f>
        <v>2.42</v>
      </c>
      <c r="U311" s="19">
        <f>(SUMIFS($S:$S,$C:$C,$C311,$A:$A,$A311)+SUMIFS($S:$S,$C:$C,$C311,$A:$A,$A311-1)+SUMIFS($S:$S,$C:$C,$C311,$A:$A,$A311-2)+SUMIFS($S:$S,$C:$C,$C311,$A:$A,$A311-3))/4</f>
        <v>2.4024999999999999</v>
      </c>
      <c r="W311" t="str">
        <f>VLOOKUP(D311,Conferences!$A$9:$B$57,2,FALSE)</f>
        <v>CUSA</v>
      </c>
      <c r="X311">
        <f>COUNTIF(C:C,C311)</f>
        <v>16</v>
      </c>
    </row>
    <row r="312" spans="1:25">
      <c r="A312">
        <v>2013</v>
      </c>
      <c r="B312">
        <v>55</v>
      </c>
      <c r="C312" t="s">
        <v>115</v>
      </c>
      <c r="D312" t="s">
        <v>175</v>
      </c>
      <c r="E312">
        <v>9</v>
      </c>
      <c r="F312">
        <v>4</v>
      </c>
      <c r="G312">
        <v>0.69199999999999995</v>
      </c>
      <c r="H312">
        <v>6</v>
      </c>
      <c r="I312">
        <v>2</v>
      </c>
      <c r="J312">
        <v>0.75</v>
      </c>
      <c r="K312">
        <v>31.8</v>
      </c>
      <c r="L312">
        <v>17.8</v>
      </c>
      <c r="M312">
        <v>3.05</v>
      </c>
      <c r="N312">
        <v>-6.95</v>
      </c>
      <c r="R312" s="19">
        <f>SUMIFS(Recruits!J:J,Recruits!D:D,'Wins by Year'!C312,Recruits!A:A,'Wins by Year'!A312)</f>
        <v>0</v>
      </c>
      <c r="S312" s="19">
        <f t="shared" si="8"/>
        <v>1</v>
      </c>
      <c r="T312" s="19">
        <f>(SUMIFS(S:S,C:C,C312,A:A,A312)+SUMIFS(S:S,C:C,C312,A:A,A312-1)+SUMIFS(S:S,C:C,C312,A:A,A312-2))/3</f>
        <v>1</v>
      </c>
      <c r="U312" s="19">
        <f>(SUMIFS($S:$S,$C:$C,$C312,$A:$A,$A312)+SUMIFS($S:$S,$C:$C,$C312,$A:$A,$A312-1)+SUMIFS($S:$S,$C:$C,$C312,$A:$A,$A312-2)+SUMIFS($S:$S,$C:$C,$C312,$A:$A,$A312-3))/4</f>
        <v>1</v>
      </c>
      <c r="W312" t="str">
        <f>VLOOKUP(D312,Conferences!$A$9:$B$57,2,FALSE)</f>
        <v>CUSA</v>
      </c>
      <c r="X312">
        <f>COUNTIF(C:C,C312)</f>
        <v>16</v>
      </c>
    </row>
    <row r="313" spans="1:25">
      <c r="A313">
        <v>2013</v>
      </c>
      <c r="B313">
        <v>56</v>
      </c>
      <c r="C313" t="s">
        <v>113</v>
      </c>
      <c r="D313" t="s">
        <v>175</v>
      </c>
      <c r="E313">
        <v>7</v>
      </c>
      <c r="F313">
        <v>5</v>
      </c>
      <c r="G313">
        <v>0.58299999999999996</v>
      </c>
      <c r="H313">
        <v>6</v>
      </c>
      <c r="I313">
        <v>2</v>
      </c>
      <c r="J313">
        <v>0.75</v>
      </c>
      <c r="K313">
        <v>25.6</v>
      </c>
      <c r="L313">
        <v>26.3</v>
      </c>
      <c r="M313">
        <v>-3.01</v>
      </c>
      <c r="N313">
        <v>-3.18</v>
      </c>
      <c r="R313" s="19">
        <f>SUMIFS(Recruits!J:J,Recruits!D:D,'Wins by Year'!C313,Recruits!A:A,'Wins by Year'!A313)</f>
        <v>0</v>
      </c>
      <c r="S313" s="19">
        <f t="shared" si="8"/>
        <v>1</v>
      </c>
      <c r="T313" s="19">
        <f>(SUMIFS(S:S,C:C,C313,A:A,A313)+SUMIFS(S:S,C:C,C313,A:A,A313-1)+SUMIFS(S:S,C:C,C313,A:A,A313-2))/3</f>
        <v>1.0333333333333334</v>
      </c>
      <c r="U313" s="19">
        <f>(SUMIFS($S:$S,$C:$C,$C313,$A:$A,$A313)+SUMIFS($S:$S,$C:$C,$C313,$A:$A,$A313-1))/2</f>
        <v>1.55</v>
      </c>
      <c r="W313" t="str">
        <f>VLOOKUP(D313,Conferences!$A$9:$B$57,2,FALSE)</f>
        <v>CUSA</v>
      </c>
      <c r="X313">
        <f>COUNTIF(C:C,C313)</f>
        <v>7</v>
      </c>
    </row>
    <row r="314" spans="1:25">
      <c r="A314">
        <v>2013</v>
      </c>
      <c r="B314">
        <v>57</v>
      </c>
      <c r="C314" t="s">
        <v>91</v>
      </c>
      <c r="D314" t="s">
        <v>175</v>
      </c>
      <c r="E314">
        <v>7</v>
      </c>
      <c r="F314">
        <v>6</v>
      </c>
      <c r="G314">
        <v>0.53800000000000003</v>
      </c>
      <c r="H314">
        <v>5</v>
      </c>
      <c r="I314">
        <v>3</v>
      </c>
      <c r="J314">
        <v>0.625</v>
      </c>
      <c r="K314">
        <v>24.8</v>
      </c>
      <c r="L314">
        <v>21.4</v>
      </c>
      <c r="M314">
        <v>-3.22</v>
      </c>
      <c r="N314">
        <v>-5.22</v>
      </c>
      <c r="R314" s="19">
        <f>SUMIFS(Recruits!J:J,Recruits!D:D,'Wins by Year'!C314,Recruits!A:A,'Wins by Year'!A314)</f>
        <v>2.2999999999999998</v>
      </c>
      <c r="S314" s="19">
        <f t="shared" si="8"/>
        <v>2.2999999999999998</v>
      </c>
      <c r="T314" s="19">
        <f>(SUMIFS(S:S,C:C,C314,A:A,A314)+SUMIFS(S:S,C:C,C314,A:A,A314-1)+SUMIFS(S:S,C:C,C314,A:A,A314-2))/3</f>
        <v>2.2533333333333334</v>
      </c>
      <c r="U314" s="19">
        <f>(SUMIFS($S:$S,$C:$C,$C314,$A:$A,$A314)+SUMIFS($S:$S,$C:$C,$C314,$A:$A,$A314-1)+SUMIFS($S:$S,$C:$C,$C314,$A:$A,$A314-2)+SUMIFS($S:$S,$C:$C,$C314,$A:$A,$A314-3))/4</f>
        <v>2.2225000000000001</v>
      </c>
      <c r="W314" t="str">
        <f>VLOOKUP(D314,Conferences!$A$9:$B$57,2,FALSE)</f>
        <v>CUSA</v>
      </c>
      <c r="X314">
        <f>COUNTIF(C:C,C314)</f>
        <v>16</v>
      </c>
    </row>
    <row r="315" spans="1:25">
      <c r="A315">
        <v>2013</v>
      </c>
      <c r="B315">
        <v>58</v>
      </c>
      <c r="C315" t="s">
        <v>89</v>
      </c>
      <c r="D315" t="s">
        <v>175</v>
      </c>
      <c r="E315">
        <v>4</v>
      </c>
      <c r="F315">
        <v>8</v>
      </c>
      <c r="G315">
        <v>0.33300000000000002</v>
      </c>
      <c r="H315">
        <v>3</v>
      </c>
      <c r="I315">
        <v>5</v>
      </c>
      <c r="J315">
        <v>0.375</v>
      </c>
      <c r="K315">
        <v>19.2</v>
      </c>
      <c r="L315">
        <v>26.3</v>
      </c>
      <c r="M315">
        <v>-15.66</v>
      </c>
      <c r="N315">
        <v>-9.91</v>
      </c>
      <c r="R315" s="19">
        <f>SUMIFS(Recruits!J:J,Recruits!D:D,'Wins by Year'!C315,Recruits!A:A,'Wins by Year'!A315)</f>
        <v>2.2400000000000002</v>
      </c>
      <c r="S315" s="19">
        <f t="shared" si="8"/>
        <v>2.2400000000000002</v>
      </c>
      <c r="T315" s="19">
        <f>(SUMIFS(S:S,C:C,C315,A:A,A315)+SUMIFS(S:S,C:C,C315,A:A,A315-1)+SUMIFS(S:S,C:C,C315,A:A,A315-2))/3</f>
        <v>1.9733333333333334</v>
      </c>
      <c r="U315" s="19">
        <f>(SUMIFS($S:$S,$C:$C,$C315,$A:$A,$A315)+SUMIFS($S:$S,$C:$C,$C315,$A:$A,$A315-1)+SUMIFS($S:$S,$C:$C,$C315,$A:$A,$A315-2)+SUMIFS($S:$S,$C:$C,$C315,$A:$A,$A315-3))/4</f>
        <v>1.73</v>
      </c>
      <c r="W315" t="str">
        <f>VLOOKUP(D315,Conferences!$A$9:$B$57,2,FALSE)</f>
        <v>CUSA</v>
      </c>
      <c r="X315">
        <f>COUNTIF(C:C,C315)</f>
        <v>16</v>
      </c>
    </row>
    <row r="316" spans="1:25">
      <c r="A316">
        <v>2013</v>
      </c>
      <c r="B316">
        <v>59</v>
      </c>
      <c r="C316" t="s">
        <v>92</v>
      </c>
      <c r="D316" t="s">
        <v>175</v>
      </c>
      <c r="E316">
        <v>3</v>
      </c>
      <c r="F316">
        <v>9</v>
      </c>
      <c r="G316">
        <v>0.25</v>
      </c>
      <c r="H316">
        <v>2</v>
      </c>
      <c r="I316">
        <v>6</v>
      </c>
      <c r="J316">
        <v>0.25</v>
      </c>
      <c r="K316">
        <v>21.1</v>
      </c>
      <c r="L316">
        <v>33.9</v>
      </c>
      <c r="M316">
        <v>-11.77</v>
      </c>
      <c r="N316">
        <v>-1.27</v>
      </c>
      <c r="R316" s="19">
        <f>SUMIFS(Recruits!J:J,Recruits!D:D,'Wins by Year'!C316,Recruits!A:A,'Wins by Year'!A316)</f>
        <v>2.33</v>
      </c>
      <c r="S316" s="19">
        <f t="shared" si="8"/>
        <v>2.33</v>
      </c>
      <c r="T316" s="19">
        <f>(SUMIFS(S:S,C:C,C316,A:A,A316)+SUMIFS(S:S,C:C,C316,A:A,A316-1)+SUMIFS(S:S,C:C,C316,A:A,A316-2))/3</f>
        <v>2.4333333333333336</v>
      </c>
      <c r="U316" s="19">
        <f>(SUMIFS($S:$S,$C:$C,$C316,$A:$A,$A316)+SUMIFS($S:$S,$C:$C,$C316,$A:$A,$A316-1)+SUMIFS($S:$S,$C:$C,$C316,$A:$A,$A316-2)+SUMIFS($S:$S,$C:$C,$C316,$A:$A,$A316-3))/4</f>
        <v>2.4950000000000001</v>
      </c>
      <c r="W316" t="str">
        <f>VLOOKUP(D316,Conferences!$A$9:$B$57,2,FALSE)</f>
        <v>CUSA</v>
      </c>
      <c r="X316">
        <f>COUNTIF(C:C,C316)</f>
        <v>16</v>
      </c>
    </row>
    <row r="317" spans="1:25">
      <c r="A317">
        <v>2013</v>
      </c>
      <c r="B317">
        <v>60</v>
      </c>
      <c r="C317" t="s">
        <v>132</v>
      </c>
      <c r="D317" t="s">
        <v>175</v>
      </c>
      <c r="E317">
        <v>2</v>
      </c>
      <c r="F317">
        <v>10</v>
      </c>
      <c r="G317">
        <v>0.16700000000000001</v>
      </c>
      <c r="H317">
        <v>1</v>
      </c>
      <c r="I317">
        <v>7</v>
      </c>
      <c r="J317">
        <v>0.125</v>
      </c>
      <c r="K317">
        <v>21.8</v>
      </c>
      <c r="L317">
        <v>39.299999999999997</v>
      </c>
      <c r="M317">
        <v>-18.170000000000002</v>
      </c>
      <c r="N317">
        <v>-6.5</v>
      </c>
      <c r="R317" s="19">
        <f>SUMIFS(Recruits!J:J,Recruits!D:D,'Wins by Year'!C317,Recruits!A:A,'Wins by Year'!A317)</f>
        <v>0</v>
      </c>
      <c r="S317" s="19">
        <f t="shared" si="8"/>
        <v>1</v>
      </c>
      <c r="T317" s="19">
        <f>(SUMIFS(S:S,C:C,C317,A:A,A317)+SUMIFS(S:S,C:C,C317,A:A,A317-1)+SUMIFS(S:S,C:C,C317,A:A,A317-2))/3</f>
        <v>1.3666666666666665</v>
      </c>
      <c r="U317" s="19">
        <f>(SUMIFS($S:$S,$C:$C,$C317,$A:$A,$A317)+SUMIFS($S:$S,$C:$C,$C317,$A:$A,$A317-1)+SUMIFS($S:$S,$C:$C,$C317,$A:$A,$A317-2)+SUMIFS($S:$S,$C:$C,$C317,$A:$A,$A317-3))/4</f>
        <v>1.5774999999999999</v>
      </c>
      <c r="W317" t="str">
        <f>VLOOKUP(D317,Conferences!$A$9:$B$57,2,FALSE)</f>
        <v>CUSA</v>
      </c>
      <c r="X317">
        <f>COUNTIF(C:C,C317)</f>
        <v>16</v>
      </c>
    </row>
    <row r="318" spans="1:25">
      <c r="A318">
        <v>2013</v>
      </c>
      <c r="B318">
        <v>61</v>
      </c>
      <c r="C318" t="s">
        <v>13</v>
      </c>
      <c r="D318" t="s">
        <v>148</v>
      </c>
      <c r="E318">
        <v>9</v>
      </c>
      <c r="F318">
        <v>4</v>
      </c>
      <c r="G318">
        <v>0.69199999999999995</v>
      </c>
      <c r="H318">
        <v>2</v>
      </c>
      <c r="I318">
        <v>0</v>
      </c>
      <c r="J318">
        <v>1</v>
      </c>
      <c r="K318">
        <v>27.2</v>
      </c>
      <c r="L318">
        <v>22.4</v>
      </c>
      <c r="M318">
        <v>9.5</v>
      </c>
      <c r="N318">
        <v>4.5</v>
      </c>
      <c r="O318">
        <v>14</v>
      </c>
      <c r="P318">
        <v>14</v>
      </c>
      <c r="Q318">
        <v>20</v>
      </c>
      <c r="R318" s="19">
        <f>SUMIFS(Recruits!J:J,Recruits!D:D,'Wins by Year'!C318,Recruits!A:A,'Wins by Year'!A318)</f>
        <v>3.92</v>
      </c>
      <c r="S318" s="19">
        <f t="shared" si="8"/>
        <v>3.92</v>
      </c>
      <c r="T318" s="19">
        <f>(SUMIFS(S:S,C:C,C318,A:A,A318)+SUMIFS(S:S,C:C,C318,A:A,A318-1)+SUMIFS(S:S,C:C,C318,A:A,A318-2))/3</f>
        <v>3.6433333333333331</v>
      </c>
      <c r="U318" s="19">
        <f>(SUMIFS($S:$S,$C:$C,$C318,$A:$A,$A318)+SUMIFS($S:$S,$C:$C,$C318,$A:$A,$A318-1)+SUMIFS($S:$S,$C:$C,$C318,$A:$A,$A318-2)+SUMIFS($S:$S,$C:$C,$C318,$A:$A,$A318-3))/4</f>
        <v>3.58</v>
      </c>
      <c r="W318" t="str">
        <f>VLOOKUP(D318,Conferences!$A$9:$B$57,2,FALSE)</f>
        <v>Ind</v>
      </c>
      <c r="X318">
        <f>COUNTIF(C:C,C318)</f>
        <v>16</v>
      </c>
      <c r="Y318">
        <f t="shared" si="9"/>
        <v>20</v>
      </c>
    </row>
    <row r="319" spans="1:25">
      <c r="A319">
        <v>2013</v>
      </c>
      <c r="B319">
        <v>62</v>
      </c>
      <c r="C319" t="s">
        <v>133</v>
      </c>
      <c r="D319" t="s">
        <v>148</v>
      </c>
      <c r="E319">
        <v>2</v>
      </c>
      <c r="F319">
        <v>10</v>
      </c>
      <c r="G319">
        <v>0.16700000000000001</v>
      </c>
      <c r="H319">
        <v>1</v>
      </c>
      <c r="I319">
        <v>0</v>
      </c>
      <c r="J319">
        <v>1</v>
      </c>
      <c r="K319">
        <v>20.9</v>
      </c>
      <c r="L319">
        <v>44.6</v>
      </c>
      <c r="M319">
        <v>-19.36</v>
      </c>
      <c r="N319">
        <v>-3.77</v>
      </c>
      <c r="R319" s="19">
        <f>SUMIFS(Recruits!J:J,Recruits!D:D,'Wins by Year'!C319,Recruits!A:A,'Wins by Year'!A319)</f>
        <v>0</v>
      </c>
      <c r="S319" s="19">
        <f t="shared" si="8"/>
        <v>1</v>
      </c>
      <c r="T319" s="19">
        <f>(SUMIFS(S:S,C:C,C319,A:A,A319)+SUMIFS(S:S,C:C,C319,A:A,A319-1)+SUMIFS(S:S,C:C,C319,A:A,A319-2))/3</f>
        <v>1.4133333333333333</v>
      </c>
      <c r="U319" s="19">
        <f>(SUMIFS($S:$S,$C:$C,$C319,$A:$A,$A319)+SUMIFS($S:$S,$C:$C,$C319,$A:$A,$A319-1)+SUMIFS($S:$S,$C:$C,$C319,$A:$A,$A319-2)+SUMIFS($S:$S,$C:$C,$C319,$A:$A,$A319-3))/4</f>
        <v>1.67</v>
      </c>
      <c r="W319" t="str">
        <f>VLOOKUP(D319,Conferences!$A$9:$B$57,2,FALSE)</f>
        <v>Ind</v>
      </c>
      <c r="X319">
        <f>COUNTIF(C:C,C319)</f>
        <v>16</v>
      </c>
    </row>
    <row r="320" spans="1:25">
      <c r="A320">
        <v>2013</v>
      </c>
      <c r="B320">
        <v>63</v>
      </c>
      <c r="C320" t="s">
        <v>97</v>
      </c>
      <c r="D320" t="s">
        <v>148</v>
      </c>
      <c r="E320">
        <v>9</v>
      </c>
      <c r="F320">
        <v>4</v>
      </c>
      <c r="G320">
        <v>0.69199999999999995</v>
      </c>
      <c r="H320">
        <v>1</v>
      </c>
      <c r="I320">
        <v>1</v>
      </c>
      <c r="J320">
        <v>0.5</v>
      </c>
      <c r="K320">
        <v>33.5</v>
      </c>
      <c r="L320">
        <v>24.4</v>
      </c>
      <c r="M320">
        <v>4.26</v>
      </c>
      <c r="N320">
        <v>-2.89</v>
      </c>
      <c r="R320" s="19">
        <f>SUMIFS(Recruits!J:J,Recruits!D:D,'Wins by Year'!C320,Recruits!A:A,'Wins by Year'!A320)</f>
        <v>1.86</v>
      </c>
      <c r="S320" s="19">
        <f t="shared" si="8"/>
        <v>1.86</v>
      </c>
      <c r="T320" s="19">
        <f>(SUMIFS(S:S,C:C,C320,A:A,A320)+SUMIFS(S:S,C:C,C320,A:A,A320-1)+SUMIFS(S:S,C:C,C320,A:A,A320-2))/3</f>
        <v>1.4466666666666665</v>
      </c>
      <c r="U320" s="19">
        <f>(SUMIFS($S:$S,$C:$C,$C320,$A:$A,$A320)+SUMIFS($S:$S,$C:$C,$C320,$A:$A,$A320-1)+SUMIFS($S:$S,$C:$C,$C320,$A:$A,$A320-2)+SUMIFS($S:$S,$C:$C,$C320,$A:$A,$A320-3))/4</f>
        <v>1.335</v>
      </c>
      <c r="W320" t="str">
        <f>VLOOKUP(D320,Conferences!$A$9:$B$57,2,FALSE)</f>
        <v>Ind</v>
      </c>
      <c r="X320">
        <f>COUNTIF(C:C,C320)</f>
        <v>16</v>
      </c>
    </row>
    <row r="321" spans="1:24">
      <c r="A321">
        <v>2013</v>
      </c>
      <c r="B321">
        <v>64</v>
      </c>
      <c r="C321" t="s">
        <v>50</v>
      </c>
      <c r="D321" t="s">
        <v>148</v>
      </c>
      <c r="E321">
        <v>8</v>
      </c>
      <c r="F321">
        <v>5</v>
      </c>
      <c r="G321">
        <v>0.61499999999999999</v>
      </c>
      <c r="H321">
        <v>0</v>
      </c>
      <c r="I321">
        <v>1</v>
      </c>
      <c r="J321">
        <v>0</v>
      </c>
      <c r="K321">
        <v>30.2</v>
      </c>
      <c r="L321">
        <v>22.1</v>
      </c>
      <c r="M321">
        <v>10.23</v>
      </c>
      <c r="N321">
        <v>3.77</v>
      </c>
      <c r="R321" s="19">
        <f>SUMIFS(Recruits!J:J,Recruits!D:D,'Wins by Year'!C321,Recruits!A:A,'Wins by Year'!A321)</f>
        <v>2.17</v>
      </c>
      <c r="S321" s="19">
        <f t="shared" si="8"/>
        <v>2.17</v>
      </c>
      <c r="T321" s="19">
        <f>(SUMIFS(S:S,C:C,C321,A:A,A321)+SUMIFS(S:S,C:C,C321,A:A,A321-1)+SUMIFS(S:S,C:C,C321,A:A,A321-2))/3</f>
        <v>2.54</v>
      </c>
      <c r="U321" s="19">
        <f>(SUMIFS($S:$S,$C:$C,$C321,$A:$A,$A321)+SUMIFS($S:$S,$C:$C,$C321,$A:$A,$A321-1)+SUMIFS($S:$S,$C:$C,$C321,$A:$A,$A321-2)+SUMIFS($S:$S,$C:$C,$C321,$A:$A,$A321-3))/4</f>
        <v>2.6</v>
      </c>
      <c r="W321" t="str">
        <f>VLOOKUP(D321,Conferences!$A$9:$B$57,2,FALSE)</f>
        <v>Ind</v>
      </c>
      <c r="X321">
        <f>COUNTIF(C:C,C321)</f>
        <v>16</v>
      </c>
    </row>
    <row r="322" spans="1:24">
      <c r="A322">
        <v>2013</v>
      </c>
      <c r="B322">
        <v>65</v>
      </c>
      <c r="C322" t="s">
        <v>96</v>
      </c>
      <c r="D322" t="s">
        <v>148</v>
      </c>
      <c r="E322">
        <v>3</v>
      </c>
      <c r="F322">
        <v>9</v>
      </c>
      <c r="G322">
        <v>0.25</v>
      </c>
      <c r="H322">
        <v>0</v>
      </c>
      <c r="I322">
        <v>1</v>
      </c>
      <c r="J322">
        <v>0</v>
      </c>
      <c r="K322">
        <v>24.4</v>
      </c>
      <c r="L322">
        <v>31.6</v>
      </c>
      <c r="M322">
        <v>-12.36</v>
      </c>
      <c r="N322">
        <v>-5.27</v>
      </c>
      <c r="R322" s="19">
        <f>SUMIFS(Recruits!J:J,Recruits!D:D,'Wins by Year'!C322,Recruits!A:A,'Wins by Year'!A322)</f>
        <v>0</v>
      </c>
      <c r="S322" s="19">
        <f t="shared" si="8"/>
        <v>1</v>
      </c>
      <c r="T322" s="19">
        <f>(SUMIFS(S:S,C:C,C322,A:A,A322)+SUMIFS(S:S,C:C,C322,A:A,A322-1)+SUMIFS(S:S,C:C,C322,A:A,A322-2))/3</f>
        <v>1.2733333333333334</v>
      </c>
      <c r="U322" s="19">
        <f>(SUMIFS($S:$S,$C:$C,$C322,$A:$A,$A322)+SUMIFS($S:$S,$C:$C,$C322,$A:$A,$A322-1)+SUMIFS($S:$S,$C:$C,$C322,$A:$A,$A322-2)+SUMIFS($S:$S,$C:$C,$C322,$A:$A,$A322-3))/4</f>
        <v>1.2350000000000001</v>
      </c>
      <c r="W322" t="str">
        <f>VLOOKUP(D322,Conferences!$A$9:$B$57,2,FALSE)</f>
        <v>Ind</v>
      </c>
      <c r="X322">
        <f>COUNTIF(C:C,C322)</f>
        <v>16</v>
      </c>
    </row>
    <row r="323" spans="1:24">
      <c r="A323">
        <v>2013</v>
      </c>
      <c r="B323">
        <v>66</v>
      </c>
      <c r="C323" t="s">
        <v>126</v>
      </c>
      <c r="D323" t="s">
        <v>148</v>
      </c>
      <c r="E323">
        <v>1</v>
      </c>
      <c r="F323">
        <v>11</v>
      </c>
      <c r="G323">
        <v>8.3000000000000004E-2</v>
      </c>
      <c r="H323">
        <v>0</v>
      </c>
      <c r="I323">
        <v>1</v>
      </c>
      <c r="J323">
        <v>0</v>
      </c>
      <c r="K323">
        <v>18.2</v>
      </c>
      <c r="L323">
        <v>46.8</v>
      </c>
      <c r="M323">
        <v>-19.3</v>
      </c>
      <c r="N323">
        <v>-1.3</v>
      </c>
      <c r="R323" s="19">
        <f>SUMIFS(Recruits!J:J,Recruits!D:D,'Wins by Year'!C323,Recruits!A:A,'Wins by Year'!A323)</f>
        <v>0</v>
      </c>
      <c r="S323" s="19">
        <f t="shared" ref="S323:S386" si="10">IF(R323&gt;1,R323,1)</f>
        <v>1</v>
      </c>
      <c r="T323" s="19">
        <f>(SUMIFS(S:S,C:C,C323,A:A,A323)+SUMIFS(S:S,C:C,C323,A:A,A323-1)+SUMIFS(S:S,C:C,C323,A:A,A323-2))/3</f>
        <v>1</v>
      </c>
      <c r="U323" s="19">
        <f>(SUMIFS($S:$S,$C:$C,$C323,$A:$A,$A323)+SUMIFS($S:$S,$C:$C,$C323,$A:$A,$A323-1)+SUMIFS($S:$S,$C:$C,$C323,$A:$A,$A323-2)+SUMIFS($S:$S,$C:$C,$C323,$A:$A,$A323-3))/4</f>
        <v>1</v>
      </c>
      <c r="W323" t="str">
        <f>VLOOKUP(D323,Conferences!$A$9:$B$57,2,FALSE)</f>
        <v>Ind</v>
      </c>
      <c r="X323">
        <f>COUNTIF(C:C,C323)</f>
        <v>15</v>
      </c>
    </row>
    <row r="324" spans="1:24">
      <c r="A324">
        <v>2013</v>
      </c>
      <c r="B324">
        <v>67</v>
      </c>
      <c r="C324" t="s">
        <v>116</v>
      </c>
      <c r="D324" t="s">
        <v>178</v>
      </c>
      <c r="E324">
        <v>10</v>
      </c>
      <c r="F324">
        <v>4</v>
      </c>
      <c r="G324">
        <v>0.71399999999999997</v>
      </c>
      <c r="H324">
        <v>8</v>
      </c>
      <c r="I324">
        <v>1</v>
      </c>
      <c r="J324">
        <v>0.88900000000000001</v>
      </c>
      <c r="K324">
        <v>34.799999999999997</v>
      </c>
      <c r="L324">
        <v>15.9</v>
      </c>
      <c r="M324">
        <v>4.8899999999999997</v>
      </c>
      <c r="N324">
        <v>-7.18</v>
      </c>
      <c r="R324" s="19">
        <f>SUMIFS(Recruits!J:J,Recruits!D:D,'Wins by Year'!C324,Recruits!A:A,'Wins by Year'!A324)</f>
        <v>2.13</v>
      </c>
      <c r="S324" s="19">
        <f t="shared" si="10"/>
        <v>2.13</v>
      </c>
      <c r="T324" s="19">
        <f>(SUMIFS(S:S,C:C,C324,A:A,A324)+SUMIFS(S:S,C:C,C324,A:A,A324-1)+SUMIFS(S:S,C:C,C324,A:A,A324-2))/3</f>
        <v>1.3766666666666667</v>
      </c>
      <c r="U324" s="19">
        <f>(SUMIFS($S:$S,$C:$C,$C324,$A:$A,$A324)+SUMIFS($S:$S,$C:$C,$C324,$A:$A,$A324-1)+SUMIFS($S:$S,$C:$C,$C324,$A:$A,$A324-2)+SUMIFS($S:$S,$C:$C,$C324,$A:$A,$A324-3))/4</f>
        <v>1.2825</v>
      </c>
      <c r="W324" t="str">
        <f>VLOOKUP(D324,Conferences!$A$9:$B$57,2,FALSE)</f>
        <v>MAC</v>
      </c>
      <c r="X324">
        <f>COUNTIF(C:C,C324)</f>
        <v>16</v>
      </c>
    </row>
    <row r="325" spans="1:24">
      <c r="A325">
        <v>2013</v>
      </c>
      <c r="B325">
        <v>68</v>
      </c>
      <c r="C325" t="s">
        <v>136</v>
      </c>
      <c r="D325" t="s">
        <v>178</v>
      </c>
      <c r="E325">
        <v>8</v>
      </c>
      <c r="F325">
        <v>5</v>
      </c>
      <c r="G325">
        <v>0.61499999999999999</v>
      </c>
      <c r="H325">
        <v>6</v>
      </c>
      <c r="I325">
        <v>2</v>
      </c>
      <c r="J325">
        <v>0.75</v>
      </c>
      <c r="K325">
        <v>30.3</v>
      </c>
      <c r="L325">
        <v>24.4</v>
      </c>
      <c r="M325">
        <v>-1.48</v>
      </c>
      <c r="N325">
        <v>-7.33</v>
      </c>
      <c r="R325" s="19">
        <f>SUMIFS(Recruits!J:J,Recruits!D:D,'Wins by Year'!C325,Recruits!A:A,'Wins by Year'!A325)</f>
        <v>0</v>
      </c>
      <c r="S325" s="19">
        <f t="shared" si="10"/>
        <v>1</v>
      </c>
      <c r="T325" s="19">
        <f>(SUMIFS(S:S,C:C,C325,A:A,A325)+SUMIFS(S:S,C:C,C325,A:A,A325-1)+SUMIFS(S:S,C:C,C325,A:A,A325-2))/3</f>
        <v>1</v>
      </c>
      <c r="U325" s="19">
        <f>(SUMIFS($S:$S,$C:$C,$C325,$A:$A,$A325)+SUMIFS($S:$S,$C:$C,$C325,$A:$A,$A325-1)+SUMIFS($S:$S,$C:$C,$C325,$A:$A,$A325-2)+SUMIFS($S:$S,$C:$C,$C325,$A:$A,$A325-3))/4</f>
        <v>1</v>
      </c>
      <c r="W325" t="str">
        <f>VLOOKUP(D325,Conferences!$A$9:$B$57,2,FALSE)</f>
        <v>MAC</v>
      </c>
      <c r="X325">
        <f>COUNTIF(C:C,C325)</f>
        <v>16</v>
      </c>
    </row>
    <row r="326" spans="1:24">
      <c r="A326">
        <v>2013</v>
      </c>
      <c r="B326">
        <v>69</v>
      </c>
      <c r="C326" t="s">
        <v>130</v>
      </c>
      <c r="D326" t="s">
        <v>178</v>
      </c>
      <c r="E326">
        <v>7</v>
      </c>
      <c r="F326">
        <v>6</v>
      </c>
      <c r="G326">
        <v>0.53800000000000003</v>
      </c>
      <c r="H326">
        <v>4</v>
      </c>
      <c r="I326">
        <v>4</v>
      </c>
      <c r="J326">
        <v>0.5</v>
      </c>
      <c r="K326">
        <v>27.4</v>
      </c>
      <c r="L326">
        <v>27.5</v>
      </c>
      <c r="M326">
        <v>-5.77</v>
      </c>
      <c r="N326">
        <v>-6.85</v>
      </c>
      <c r="R326" s="19">
        <f>SUMIFS(Recruits!J:J,Recruits!D:D,'Wins by Year'!C326,Recruits!A:A,'Wins by Year'!A326)</f>
        <v>0</v>
      </c>
      <c r="S326" s="19">
        <f t="shared" si="10"/>
        <v>1</v>
      </c>
      <c r="T326" s="19">
        <f>(SUMIFS(S:S,C:C,C326,A:A,A326)+SUMIFS(S:S,C:C,C326,A:A,A326-1)+SUMIFS(S:S,C:C,C326,A:A,A326-2))/3</f>
        <v>1.4333333333333333</v>
      </c>
      <c r="U326" s="19">
        <f>(SUMIFS($S:$S,$C:$C,$C326,$A:$A,$A326)+SUMIFS($S:$S,$C:$C,$C326,$A:$A,$A326-1)+SUMIFS($S:$S,$C:$C,$C326,$A:$A,$A326-2)+SUMIFS($S:$S,$C:$C,$C326,$A:$A,$A326-3))/4</f>
        <v>1.5899999999999999</v>
      </c>
      <c r="W326" t="str">
        <f>VLOOKUP(D326,Conferences!$A$9:$B$57,2,FALSE)</f>
        <v>MAC</v>
      </c>
      <c r="X326">
        <f>COUNTIF(C:C,C326)</f>
        <v>16</v>
      </c>
    </row>
    <row r="327" spans="1:24">
      <c r="A327">
        <v>2013</v>
      </c>
      <c r="B327">
        <v>70</v>
      </c>
      <c r="C327" t="s">
        <v>135</v>
      </c>
      <c r="D327" t="s">
        <v>178</v>
      </c>
      <c r="E327">
        <v>5</v>
      </c>
      <c r="F327">
        <v>7</v>
      </c>
      <c r="G327">
        <v>0.41699999999999998</v>
      </c>
      <c r="H327">
        <v>4</v>
      </c>
      <c r="I327">
        <v>4</v>
      </c>
      <c r="J327">
        <v>0.5</v>
      </c>
      <c r="K327">
        <v>20.2</v>
      </c>
      <c r="L327">
        <v>28.6</v>
      </c>
      <c r="M327">
        <v>-9.86</v>
      </c>
      <c r="N327">
        <v>-4.28</v>
      </c>
      <c r="R327" s="19">
        <f>SUMIFS(Recruits!J:J,Recruits!D:D,'Wins by Year'!C327,Recruits!A:A,'Wins by Year'!A327)</f>
        <v>0</v>
      </c>
      <c r="S327" s="19">
        <f t="shared" si="10"/>
        <v>1</v>
      </c>
      <c r="T327" s="19">
        <f>(SUMIFS(S:S,C:C,C327,A:A,A327)+SUMIFS(S:S,C:C,C327,A:A,A327-1)+SUMIFS(S:S,C:C,C327,A:A,A327-2))/3</f>
        <v>1</v>
      </c>
      <c r="U327" s="19">
        <f>(SUMIFS($S:$S,$C:$C,$C327,$A:$A,$A327)+SUMIFS($S:$S,$C:$C,$C327,$A:$A,$A327-1)+SUMIFS($S:$S,$C:$C,$C327,$A:$A,$A327-2)+SUMIFS($S:$S,$C:$C,$C327,$A:$A,$A327-3))/4</f>
        <v>1.31</v>
      </c>
      <c r="W327" t="str">
        <f>VLOOKUP(D327,Conferences!$A$9:$B$57,2,FALSE)</f>
        <v>MAC</v>
      </c>
      <c r="X327">
        <f>COUNTIF(C:C,C327)</f>
        <v>16</v>
      </c>
    </row>
    <row r="328" spans="1:24">
      <c r="A328">
        <v>2013</v>
      </c>
      <c r="B328">
        <v>71</v>
      </c>
      <c r="C328" t="s">
        <v>131</v>
      </c>
      <c r="D328" t="s">
        <v>178</v>
      </c>
      <c r="E328">
        <v>4</v>
      </c>
      <c r="F328">
        <v>8</v>
      </c>
      <c r="G328">
        <v>0.33300000000000002</v>
      </c>
      <c r="H328">
        <v>3</v>
      </c>
      <c r="I328">
        <v>5</v>
      </c>
      <c r="J328">
        <v>0.375</v>
      </c>
      <c r="K328">
        <v>20.8</v>
      </c>
      <c r="L328">
        <v>26.9</v>
      </c>
      <c r="M328">
        <v>-9.6</v>
      </c>
      <c r="N328">
        <v>-4.0199999999999996</v>
      </c>
      <c r="R328" s="19">
        <f>SUMIFS(Recruits!J:J,Recruits!D:D,'Wins by Year'!C328,Recruits!A:A,'Wins by Year'!A328)</f>
        <v>0</v>
      </c>
      <c r="S328" s="19">
        <f t="shared" si="10"/>
        <v>1</v>
      </c>
      <c r="T328" s="19">
        <f>(SUMIFS(S:S,C:C,C328,A:A,A328)+SUMIFS(S:S,C:C,C328,A:A,A328-1)+SUMIFS(S:S,C:C,C328,A:A,A328-2))/3</f>
        <v>1.7533333333333332</v>
      </c>
      <c r="U328" s="19">
        <f>(SUMIFS($S:$S,$C:$C,$C328,$A:$A,$A328)+SUMIFS($S:$S,$C:$C,$C328,$A:$A,$A328-1)+SUMIFS($S:$S,$C:$C,$C328,$A:$A,$A328-2)+SUMIFS($S:$S,$C:$C,$C328,$A:$A,$A328-3))/4</f>
        <v>1.8274999999999999</v>
      </c>
      <c r="W328" t="str">
        <f>VLOOKUP(D328,Conferences!$A$9:$B$57,2,FALSE)</f>
        <v>MAC</v>
      </c>
      <c r="X328">
        <f>COUNTIF(C:C,C328)</f>
        <v>16</v>
      </c>
    </row>
    <row r="329" spans="1:24">
      <c r="A329">
        <v>2013</v>
      </c>
      <c r="B329">
        <v>72</v>
      </c>
      <c r="C329" t="s">
        <v>100</v>
      </c>
      <c r="D329" t="s">
        <v>178</v>
      </c>
      <c r="E329">
        <v>1</v>
      </c>
      <c r="F329">
        <v>11</v>
      </c>
      <c r="G329">
        <v>8.3000000000000004E-2</v>
      </c>
      <c r="H329">
        <v>1</v>
      </c>
      <c r="I329">
        <v>7</v>
      </c>
      <c r="J329">
        <v>0.125</v>
      </c>
      <c r="K329">
        <v>11.7</v>
      </c>
      <c r="L329">
        <v>33</v>
      </c>
      <c r="M329">
        <v>-20.399999999999999</v>
      </c>
      <c r="N329">
        <v>-3.82</v>
      </c>
      <c r="R329" s="19">
        <f>SUMIFS(Recruits!J:J,Recruits!D:D,'Wins by Year'!C329,Recruits!A:A,'Wins by Year'!A329)</f>
        <v>0</v>
      </c>
      <c r="S329" s="19">
        <f t="shared" si="10"/>
        <v>1</v>
      </c>
      <c r="T329" s="19">
        <f>(SUMIFS(S:S,C:C,C329,A:A,A329)+SUMIFS(S:S,C:C,C329,A:A,A329-1)+SUMIFS(S:S,C:C,C329,A:A,A329-2))/3</f>
        <v>0.66666666666666663</v>
      </c>
      <c r="U329" s="19">
        <f>(SUMIFS($S:$S,$C:$C,$C329,$A:$A,$A329)+SUMIFS($S:$S,$C:$C,$C329,$A:$A,$A329-1))/2</f>
        <v>1</v>
      </c>
      <c r="W329" t="str">
        <f>VLOOKUP(D329,Conferences!$A$9:$B$57,2,FALSE)</f>
        <v>MAC</v>
      </c>
      <c r="X329">
        <f>COUNTIF(C:C,C329)</f>
        <v>7</v>
      </c>
    </row>
    <row r="330" spans="1:24">
      <c r="A330">
        <v>2013</v>
      </c>
      <c r="B330">
        <v>73</v>
      </c>
      <c r="C330" t="s">
        <v>84</v>
      </c>
      <c r="D330" t="s">
        <v>178</v>
      </c>
      <c r="E330">
        <v>0</v>
      </c>
      <c r="F330">
        <v>12</v>
      </c>
      <c r="G330">
        <v>0</v>
      </c>
      <c r="H330">
        <v>0</v>
      </c>
      <c r="I330">
        <v>8</v>
      </c>
      <c r="J330">
        <v>0</v>
      </c>
      <c r="K330">
        <v>9.8000000000000007</v>
      </c>
      <c r="L330">
        <v>35.700000000000003</v>
      </c>
      <c r="M330">
        <v>-23.48</v>
      </c>
      <c r="N330">
        <v>-4.6500000000000004</v>
      </c>
      <c r="R330" s="19">
        <f>SUMIFS(Recruits!J:J,Recruits!D:D,'Wins by Year'!C330,Recruits!A:A,'Wins by Year'!A330)</f>
        <v>0</v>
      </c>
      <c r="S330" s="19">
        <f t="shared" si="10"/>
        <v>1</v>
      </c>
      <c r="T330" s="19">
        <f>(SUMIFS(S:S,C:C,C330,A:A,A330)+SUMIFS(S:S,C:C,C330,A:A,A330-1)+SUMIFS(S:S,C:C,C330,A:A,A330-2))/3</f>
        <v>1.4000000000000001</v>
      </c>
      <c r="U330" s="19">
        <f>(SUMIFS($S:$S,$C:$C,$C330,$A:$A,$A330)+SUMIFS($S:$S,$C:$C,$C330,$A:$A,$A330-1)+SUMIFS($S:$S,$C:$C,$C330,$A:$A,$A330-2)+SUMIFS($S:$S,$C:$C,$C330,$A:$A,$A330-3))/4</f>
        <v>1.3</v>
      </c>
      <c r="W330" t="str">
        <f>VLOOKUP(D330,Conferences!$A$9:$B$57,2,FALSE)</f>
        <v>MAC</v>
      </c>
      <c r="X330">
        <f>COUNTIF(C:C,C330)</f>
        <v>16</v>
      </c>
    </row>
    <row r="331" spans="1:24">
      <c r="A331">
        <v>2013</v>
      </c>
      <c r="B331">
        <v>74</v>
      </c>
      <c r="C331" t="s">
        <v>112</v>
      </c>
      <c r="D331" t="s">
        <v>179</v>
      </c>
      <c r="E331">
        <v>12</v>
      </c>
      <c r="F331">
        <v>2</v>
      </c>
      <c r="G331">
        <v>0.85699999999999998</v>
      </c>
      <c r="H331">
        <v>8</v>
      </c>
      <c r="I331">
        <v>1</v>
      </c>
      <c r="J331">
        <v>0.88900000000000001</v>
      </c>
      <c r="K331">
        <v>39.6</v>
      </c>
      <c r="L331">
        <v>25.1</v>
      </c>
      <c r="M331">
        <v>3.56</v>
      </c>
      <c r="N331">
        <v>-8.51</v>
      </c>
      <c r="P331">
        <v>16</v>
      </c>
      <c r="R331" s="19">
        <f>SUMIFS(Recruits!J:J,Recruits!D:D,'Wins by Year'!C331,Recruits!A:A,'Wins by Year'!A331)</f>
        <v>0</v>
      </c>
      <c r="S331" s="19">
        <f t="shared" si="10"/>
        <v>1</v>
      </c>
      <c r="T331" s="19">
        <f>(SUMIFS(S:S,C:C,C331,A:A,A331)+SUMIFS(S:S,C:C,C331,A:A,A331-1)+SUMIFS(S:S,C:C,C331,A:A,A331-2))/3</f>
        <v>1.4400000000000002</v>
      </c>
      <c r="U331" s="19">
        <f>(SUMIFS($S:$S,$C:$C,$C331,$A:$A,$A331)+SUMIFS($S:$S,$C:$C,$C331,$A:$A,$A331-1)+SUMIFS($S:$S,$C:$C,$C331,$A:$A,$A331-2)+SUMIFS($S:$S,$C:$C,$C331,$A:$A,$A331-3))/4</f>
        <v>1.6625000000000001</v>
      </c>
      <c r="W331" t="str">
        <f>VLOOKUP(D331,Conferences!$A$9:$B$57,2,FALSE)</f>
        <v>MAC</v>
      </c>
      <c r="X331">
        <f>COUNTIF(C:C,C331)</f>
        <v>16</v>
      </c>
    </row>
    <row r="332" spans="1:24">
      <c r="A332">
        <v>2013</v>
      </c>
      <c r="B332">
        <v>75</v>
      </c>
      <c r="C332" t="s">
        <v>125</v>
      </c>
      <c r="D332" t="s">
        <v>179</v>
      </c>
      <c r="E332">
        <v>10</v>
      </c>
      <c r="F332">
        <v>3</v>
      </c>
      <c r="G332">
        <v>0.76900000000000002</v>
      </c>
      <c r="H332">
        <v>7</v>
      </c>
      <c r="I332">
        <v>1</v>
      </c>
      <c r="J332">
        <v>0.875</v>
      </c>
      <c r="K332">
        <v>38.5</v>
      </c>
      <c r="L332">
        <v>24.7</v>
      </c>
      <c r="M332">
        <v>2.29</v>
      </c>
      <c r="N332">
        <v>-9.5500000000000007</v>
      </c>
      <c r="R332" s="19">
        <f>SUMIFS(Recruits!J:J,Recruits!D:D,'Wins by Year'!C332,Recruits!A:A,'Wins by Year'!A332)</f>
        <v>0</v>
      </c>
      <c r="S332" s="19">
        <f t="shared" si="10"/>
        <v>1</v>
      </c>
      <c r="T332" s="19">
        <f>(SUMIFS(S:S,C:C,C332,A:A,A332)+SUMIFS(S:S,C:C,C332,A:A,A332-1)+SUMIFS(S:S,C:C,C332,A:A,A332-2))/3</f>
        <v>1</v>
      </c>
      <c r="U332" s="19">
        <f>(SUMIFS($S:$S,$C:$C,$C332,$A:$A,$A332)+SUMIFS($S:$S,$C:$C,$C332,$A:$A,$A332-1)+SUMIFS($S:$S,$C:$C,$C332,$A:$A,$A332-2)+SUMIFS($S:$S,$C:$C,$C332,$A:$A,$A332-3))/4</f>
        <v>1</v>
      </c>
      <c r="W332" t="str">
        <f>VLOOKUP(D332,Conferences!$A$9:$B$57,2,FALSE)</f>
        <v>MAC</v>
      </c>
      <c r="X332">
        <f>COUNTIF(C:C,C332)</f>
        <v>16</v>
      </c>
    </row>
    <row r="333" spans="1:24">
      <c r="A333">
        <v>2013</v>
      </c>
      <c r="B333">
        <v>76</v>
      </c>
      <c r="C333" t="s">
        <v>98</v>
      </c>
      <c r="D333" t="s">
        <v>179</v>
      </c>
      <c r="E333">
        <v>7</v>
      </c>
      <c r="F333">
        <v>5</v>
      </c>
      <c r="G333">
        <v>0.58299999999999996</v>
      </c>
      <c r="H333">
        <v>5</v>
      </c>
      <c r="I333">
        <v>3</v>
      </c>
      <c r="J333">
        <v>0.625</v>
      </c>
      <c r="K333">
        <v>33</v>
      </c>
      <c r="L333">
        <v>28.6</v>
      </c>
      <c r="M333">
        <v>-0.03</v>
      </c>
      <c r="N333">
        <v>-3.36</v>
      </c>
      <c r="R333" s="19">
        <f>SUMIFS(Recruits!J:J,Recruits!D:D,'Wins by Year'!C333,Recruits!A:A,'Wins by Year'!A333)</f>
        <v>2.35</v>
      </c>
      <c r="S333" s="19">
        <f t="shared" si="10"/>
        <v>2.35</v>
      </c>
      <c r="T333" s="19">
        <f>(SUMIFS(S:S,C:C,C333,A:A,A333)+SUMIFS(S:S,C:C,C333,A:A,A333-1)+SUMIFS(S:S,C:C,C333,A:A,A333-2))/3</f>
        <v>2.3366666666666664</v>
      </c>
      <c r="U333" s="19">
        <f>(SUMIFS($S:$S,$C:$C,$C333,$A:$A,$A333)+SUMIFS($S:$S,$C:$C,$C333,$A:$A,$A333-1)+SUMIFS($S:$S,$C:$C,$C333,$A:$A,$A333-2)+SUMIFS($S:$S,$C:$C,$C333,$A:$A,$A333-3))/4</f>
        <v>2.3674999999999997</v>
      </c>
      <c r="W333" t="str">
        <f>VLOOKUP(D333,Conferences!$A$9:$B$57,2,FALSE)</f>
        <v>MAC</v>
      </c>
      <c r="X333">
        <f>COUNTIF(C:C,C333)</f>
        <v>16</v>
      </c>
    </row>
    <row r="334" spans="1:24">
      <c r="A334">
        <v>2013</v>
      </c>
      <c r="B334">
        <v>77</v>
      </c>
      <c r="C334" t="s">
        <v>127</v>
      </c>
      <c r="D334" t="s">
        <v>179</v>
      </c>
      <c r="E334">
        <v>6</v>
      </c>
      <c r="F334">
        <v>6</v>
      </c>
      <c r="G334">
        <v>0.5</v>
      </c>
      <c r="H334">
        <v>5</v>
      </c>
      <c r="I334">
        <v>3</v>
      </c>
      <c r="J334">
        <v>0.625</v>
      </c>
      <c r="K334">
        <v>23.3</v>
      </c>
      <c r="L334">
        <v>28.6</v>
      </c>
      <c r="M334">
        <v>-11.97</v>
      </c>
      <c r="N334">
        <v>-8.7200000000000006</v>
      </c>
      <c r="R334" s="19">
        <f>SUMIFS(Recruits!J:J,Recruits!D:D,'Wins by Year'!C334,Recruits!A:A,'Wins by Year'!A334)</f>
        <v>2.23</v>
      </c>
      <c r="S334" s="19">
        <f t="shared" si="10"/>
        <v>2.23</v>
      </c>
      <c r="T334" s="19">
        <f>(SUMIFS(S:S,C:C,C334,A:A,A334)+SUMIFS(S:S,C:C,C334,A:A,A334-1)+SUMIFS(S:S,C:C,C334,A:A,A334-2))/3</f>
        <v>1.4100000000000001</v>
      </c>
      <c r="U334" s="19">
        <f>(SUMIFS($S:$S,$C:$C,$C334,$A:$A,$A334)+SUMIFS($S:$S,$C:$C,$C334,$A:$A,$A334-1)+SUMIFS($S:$S,$C:$C,$C334,$A:$A,$A334-2)+SUMIFS($S:$S,$C:$C,$C334,$A:$A,$A334-3))/4</f>
        <v>1.3075000000000001</v>
      </c>
      <c r="W334" t="str">
        <f>VLOOKUP(D334,Conferences!$A$9:$B$57,2,FALSE)</f>
        <v>MAC</v>
      </c>
      <c r="X334">
        <f>COUNTIF(C:C,C334)</f>
        <v>16</v>
      </c>
    </row>
    <row r="335" spans="1:24">
      <c r="A335">
        <v>2013</v>
      </c>
      <c r="B335">
        <v>78</v>
      </c>
      <c r="C335" t="s">
        <v>134</v>
      </c>
      <c r="D335" t="s">
        <v>179</v>
      </c>
      <c r="E335">
        <v>2</v>
      </c>
      <c r="F335">
        <v>10</v>
      </c>
      <c r="G335">
        <v>0.16700000000000001</v>
      </c>
      <c r="H335">
        <v>1</v>
      </c>
      <c r="I335">
        <v>7</v>
      </c>
      <c r="J335">
        <v>0.125</v>
      </c>
      <c r="K335">
        <v>18.8</v>
      </c>
      <c r="L335">
        <v>45.2</v>
      </c>
      <c r="M335">
        <v>-22.84</v>
      </c>
      <c r="N335">
        <v>-4.75</v>
      </c>
      <c r="R335" s="19">
        <f>SUMIFS(Recruits!J:J,Recruits!D:D,'Wins by Year'!C335,Recruits!A:A,'Wins by Year'!A335)</f>
        <v>0</v>
      </c>
      <c r="S335" s="19">
        <f t="shared" si="10"/>
        <v>1</v>
      </c>
      <c r="T335" s="19">
        <f>(SUMIFS(S:S,C:C,C335,A:A,A335)+SUMIFS(S:S,C:C,C335,A:A,A335-1)+SUMIFS(S:S,C:C,C335,A:A,A335-2))/3</f>
        <v>1.3533333333333335</v>
      </c>
      <c r="U335" s="19">
        <f>(SUMIFS($S:$S,$C:$C,$C335,$A:$A,$A335)+SUMIFS($S:$S,$C:$C,$C335,$A:$A,$A335-1)+SUMIFS($S:$S,$C:$C,$C335,$A:$A,$A335-2)+SUMIFS($S:$S,$C:$C,$C335,$A:$A,$A335-3))/4</f>
        <v>1.5350000000000001</v>
      </c>
      <c r="W335" t="str">
        <f>VLOOKUP(D335,Conferences!$A$9:$B$57,2,FALSE)</f>
        <v>MAC</v>
      </c>
      <c r="X335">
        <f>COUNTIF(C:C,C335)</f>
        <v>16</v>
      </c>
    </row>
    <row r="336" spans="1:24">
      <c r="A336">
        <v>2013</v>
      </c>
      <c r="B336">
        <v>79</v>
      </c>
      <c r="C336" t="s">
        <v>65</v>
      </c>
      <c r="D336" t="s">
        <v>179</v>
      </c>
      <c r="E336">
        <v>1</v>
      </c>
      <c r="F336">
        <v>11</v>
      </c>
      <c r="G336">
        <v>8.3000000000000004E-2</v>
      </c>
      <c r="H336">
        <v>1</v>
      </c>
      <c r="I336">
        <v>7</v>
      </c>
      <c r="J336">
        <v>0.125</v>
      </c>
      <c r="K336">
        <v>17.2</v>
      </c>
      <c r="L336">
        <v>35.4</v>
      </c>
      <c r="M336">
        <v>-19.16</v>
      </c>
      <c r="N336">
        <v>-4.33</v>
      </c>
      <c r="R336" s="19">
        <f>SUMIFS(Recruits!J:J,Recruits!D:D,'Wins by Year'!C336,Recruits!A:A,'Wins by Year'!A336)</f>
        <v>0</v>
      </c>
      <c r="S336" s="19">
        <f t="shared" si="10"/>
        <v>1</v>
      </c>
      <c r="T336" s="19">
        <f>(SUMIFS(S:S,C:C,C336,A:A,A336)+SUMIFS(S:S,C:C,C336,A:A,A336-1)+SUMIFS(S:S,C:C,C336,A:A,A336-2))/3</f>
        <v>1.7633333333333334</v>
      </c>
      <c r="U336" s="19">
        <f>(SUMIFS($S:$S,$C:$C,$C336,$A:$A,$A336)+SUMIFS($S:$S,$C:$C,$C336,$A:$A,$A336-1)+SUMIFS($S:$S,$C:$C,$C336,$A:$A,$A336-2)+SUMIFS($S:$S,$C:$C,$C336,$A:$A,$A336-3))/4</f>
        <v>1.895</v>
      </c>
      <c r="W336" t="str">
        <f>VLOOKUP(D336,Conferences!$A$9:$B$57,2,FALSE)</f>
        <v>MAC</v>
      </c>
      <c r="X336">
        <f>COUNTIF(C:C,C336)</f>
        <v>16</v>
      </c>
    </row>
    <row r="337" spans="1:25">
      <c r="A337">
        <v>2013</v>
      </c>
      <c r="B337">
        <v>80</v>
      </c>
      <c r="C337" t="s">
        <v>90</v>
      </c>
      <c r="D337" t="s">
        <v>180</v>
      </c>
      <c r="E337">
        <v>9</v>
      </c>
      <c r="F337">
        <v>5</v>
      </c>
      <c r="G337">
        <v>0.64300000000000002</v>
      </c>
      <c r="H337">
        <v>7</v>
      </c>
      <c r="I337">
        <v>2</v>
      </c>
      <c r="J337">
        <v>0.77800000000000002</v>
      </c>
      <c r="K337">
        <v>31.8</v>
      </c>
      <c r="L337">
        <v>17.100000000000001</v>
      </c>
      <c r="M337">
        <v>6.7</v>
      </c>
      <c r="N337">
        <v>-2.02</v>
      </c>
      <c r="R337" s="19">
        <f>SUMIFS(Recruits!J:J,Recruits!D:D,'Wins by Year'!C337,Recruits!A:A,'Wins by Year'!A337)</f>
        <v>0</v>
      </c>
      <c r="S337" s="19">
        <f t="shared" si="10"/>
        <v>1</v>
      </c>
      <c r="T337" s="19">
        <f>(SUMIFS(S:S,C:C,C337,A:A,A337)+SUMIFS(S:S,C:C,C337,A:A,A337-1)+SUMIFS(S:S,C:C,C337,A:A,A337-2))/3</f>
        <v>1.45</v>
      </c>
      <c r="U337" s="19">
        <f>(SUMIFS($S:$S,$C:$C,$C337,$A:$A,$A337)+SUMIFS($S:$S,$C:$C,$C337,$A:$A,$A337-1)+SUMIFS($S:$S,$C:$C,$C337,$A:$A,$A337-2)+SUMIFS($S:$S,$C:$C,$C337,$A:$A,$A337-3))/4</f>
        <v>1.6124999999999998</v>
      </c>
      <c r="W337" t="str">
        <f>VLOOKUP(D337,Conferences!$A$9:$B$57,2,FALSE)</f>
        <v>MWC</v>
      </c>
      <c r="X337">
        <f>COUNTIF(C:C,C337)</f>
        <v>16</v>
      </c>
    </row>
    <row r="338" spans="1:25">
      <c r="A338">
        <v>2013</v>
      </c>
      <c r="B338">
        <v>81</v>
      </c>
      <c r="C338" t="s">
        <v>57</v>
      </c>
      <c r="D338" t="s">
        <v>180</v>
      </c>
      <c r="E338">
        <v>8</v>
      </c>
      <c r="F338">
        <v>5</v>
      </c>
      <c r="G338">
        <v>0.61499999999999999</v>
      </c>
      <c r="H338">
        <v>6</v>
      </c>
      <c r="I338">
        <v>2</v>
      </c>
      <c r="J338">
        <v>0.75</v>
      </c>
      <c r="K338">
        <v>37.5</v>
      </c>
      <c r="L338">
        <v>24.8</v>
      </c>
      <c r="M338">
        <v>3.88</v>
      </c>
      <c r="N338">
        <v>-2.89</v>
      </c>
      <c r="O338">
        <v>19</v>
      </c>
      <c r="P338">
        <v>19</v>
      </c>
      <c r="R338" s="19">
        <f>SUMIFS(Recruits!J:J,Recruits!D:D,'Wins by Year'!C338,Recruits!A:A,'Wins by Year'!A338)</f>
        <v>2.5</v>
      </c>
      <c r="S338" s="19">
        <f t="shared" si="10"/>
        <v>2.5</v>
      </c>
      <c r="T338" s="19">
        <f>(SUMIFS(S:S,C:C,C338,A:A,A338)+SUMIFS(S:S,C:C,C338,A:A,A338-1)+SUMIFS(S:S,C:C,C338,A:A,A338-2))/3</f>
        <v>2.4699999999999998</v>
      </c>
      <c r="U338" s="19">
        <f>(SUMIFS($S:$S,$C:$C,$C338,$A:$A,$A338)+SUMIFS($S:$S,$C:$C,$C338,$A:$A,$A338-1)+SUMIFS($S:$S,$C:$C,$C338,$A:$A,$A338-2)+SUMIFS($S:$S,$C:$C,$C338,$A:$A,$A338-3))/4</f>
        <v>2.5749999999999997</v>
      </c>
      <c r="W338" t="str">
        <f>VLOOKUP(D338,Conferences!$A$9:$B$57,2,FALSE)</f>
        <v>MWC</v>
      </c>
      <c r="X338">
        <f>COUNTIF(C:C,C338)</f>
        <v>16</v>
      </c>
    </row>
    <row r="339" spans="1:25">
      <c r="A339">
        <v>2013</v>
      </c>
      <c r="B339">
        <v>82</v>
      </c>
      <c r="C339" t="s">
        <v>63</v>
      </c>
      <c r="D339" t="s">
        <v>180</v>
      </c>
      <c r="E339">
        <v>8</v>
      </c>
      <c r="F339">
        <v>6</v>
      </c>
      <c r="G339">
        <v>0.57099999999999995</v>
      </c>
      <c r="H339">
        <v>5</v>
      </c>
      <c r="I339">
        <v>3</v>
      </c>
      <c r="J339">
        <v>0.625</v>
      </c>
      <c r="K339">
        <v>36.200000000000003</v>
      </c>
      <c r="L339">
        <v>29.8</v>
      </c>
      <c r="M339">
        <v>-0.23</v>
      </c>
      <c r="N339">
        <v>-4.8099999999999996</v>
      </c>
      <c r="R339" s="19">
        <f>SUMIFS(Recruits!J:J,Recruits!D:D,'Wins by Year'!C339,Recruits!A:A,'Wins by Year'!A339)</f>
        <v>2.12</v>
      </c>
      <c r="S339" s="19">
        <f t="shared" si="10"/>
        <v>2.12</v>
      </c>
      <c r="T339" s="19">
        <f>(SUMIFS(S:S,C:C,C339,A:A,A339)+SUMIFS(S:S,C:C,C339,A:A,A339-1)+SUMIFS(S:S,C:C,C339,A:A,A339-2))/3</f>
        <v>1.79</v>
      </c>
      <c r="U339" s="19">
        <f>(SUMIFS($S:$S,$C:$C,$C339,$A:$A,$A339)+SUMIFS($S:$S,$C:$C,$C339,$A:$A,$A339-1)+SUMIFS($S:$S,$C:$C,$C339,$A:$A,$A339-2)+SUMIFS($S:$S,$C:$C,$C339,$A:$A,$A339-3))/4</f>
        <v>1.9624999999999999</v>
      </c>
      <c r="W339" t="str">
        <f>VLOOKUP(D339,Conferences!$A$9:$B$57,2,FALSE)</f>
        <v>MWC</v>
      </c>
      <c r="X339">
        <f>COUNTIF(C:C,C339)</f>
        <v>16</v>
      </c>
    </row>
    <row r="340" spans="1:25">
      <c r="A340">
        <v>2013</v>
      </c>
      <c r="B340">
        <v>83</v>
      </c>
      <c r="C340" t="s">
        <v>121</v>
      </c>
      <c r="D340" t="s">
        <v>180</v>
      </c>
      <c r="E340">
        <v>5</v>
      </c>
      <c r="F340">
        <v>7</v>
      </c>
      <c r="G340">
        <v>0.41699999999999998</v>
      </c>
      <c r="H340">
        <v>3</v>
      </c>
      <c r="I340">
        <v>5</v>
      </c>
      <c r="J340">
        <v>0.375</v>
      </c>
      <c r="K340">
        <v>31.3</v>
      </c>
      <c r="L340">
        <v>36.700000000000003</v>
      </c>
      <c r="M340">
        <v>-9.36</v>
      </c>
      <c r="N340">
        <v>-5.61</v>
      </c>
      <c r="R340" s="19">
        <f>SUMIFS(Recruits!J:J,Recruits!D:D,'Wins by Year'!C340,Recruits!A:A,'Wins by Year'!A340)</f>
        <v>0</v>
      </c>
      <c r="S340" s="19">
        <f t="shared" si="10"/>
        <v>1</v>
      </c>
      <c r="T340" s="19">
        <f>(SUMIFS(S:S,C:C,C340,A:A,A340)+SUMIFS(S:S,C:C,C340,A:A,A340-1)+SUMIFS(S:S,C:C,C340,A:A,A340-2))/3</f>
        <v>1.4400000000000002</v>
      </c>
      <c r="U340" s="19">
        <f>(SUMIFS($S:$S,$C:$C,$C340,$A:$A,$A340)+SUMIFS($S:$S,$C:$C,$C340,$A:$A,$A340-1)+SUMIFS($S:$S,$C:$C,$C340,$A:$A,$A340-2)+SUMIFS($S:$S,$C:$C,$C340,$A:$A,$A340-3))/4</f>
        <v>1.33</v>
      </c>
      <c r="W340" t="str">
        <f>VLOOKUP(D340,Conferences!$A$9:$B$57,2,FALSE)</f>
        <v>MWC</v>
      </c>
      <c r="X340">
        <f>COUNTIF(C:C,C340)</f>
        <v>16</v>
      </c>
    </row>
    <row r="341" spans="1:25">
      <c r="A341">
        <v>2013</v>
      </c>
      <c r="B341">
        <v>84</v>
      </c>
      <c r="C341" t="s">
        <v>123</v>
      </c>
      <c r="D341" t="s">
        <v>180</v>
      </c>
      <c r="E341">
        <v>3</v>
      </c>
      <c r="F341">
        <v>9</v>
      </c>
      <c r="G341">
        <v>0.25</v>
      </c>
      <c r="H341">
        <v>1</v>
      </c>
      <c r="I341">
        <v>7</v>
      </c>
      <c r="J341">
        <v>0.125</v>
      </c>
      <c r="K341">
        <v>32.799999999999997</v>
      </c>
      <c r="L341">
        <v>42.8</v>
      </c>
      <c r="M341">
        <v>-14.1</v>
      </c>
      <c r="N341">
        <v>-4.5199999999999996</v>
      </c>
      <c r="R341" s="19">
        <f>SUMIFS(Recruits!J:J,Recruits!D:D,'Wins by Year'!C341,Recruits!A:A,'Wins by Year'!A341)</f>
        <v>2.08</v>
      </c>
      <c r="S341" s="19">
        <f t="shared" si="10"/>
        <v>2.08</v>
      </c>
      <c r="T341" s="19">
        <f>(SUMIFS(S:S,C:C,C341,A:A,A341)+SUMIFS(S:S,C:C,C341,A:A,A341-1)+SUMIFS(S:S,C:C,C341,A:A,A341-2))/3</f>
        <v>2.186666666666667</v>
      </c>
      <c r="U341" s="19">
        <f>(SUMIFS($S:$S,$C:$C,$C341,$A:$A,$A341)+SUMIFS($S:$S,$C:$C,$C341,$A:$A,$A341-1)+SUMIFS($S:$S,$C:$C,$C341,$A:$A,$A341-2)+SUMIFS($S:$S,$C:$C,$C341,$A:$A,$A341-3))/4</f>
        <v>2.2425000000000002</v>
      </c>
      <c r="W341" t="str">
        <f>VLOOKUP(D341,Conferences!$A$9:$B$57,2,FALSE)</f>
        <v>MWC</v>
      </c>
      <c r="X341">
        <f>COUNTIF(C:C,C341)</f>
        <v>16</v>
      </c>
    </row>
    <row r="342" spans="1:25">
      <c r="A342">
        <v>2013</v>
      </c>
      <c r="B342">
        <v>85</v>
      </c>
      <c r="C342" t="s">
        <v>95</v>
      </c>
      <c r="D342" t="s">
        <v>180</v>
      </c>
      <c r="E342">
        <v>2</v>
      </c>
      <c r="F342">
        <v>10</v>
      </c>
      <c r="G342">
        <v>0.16700000000000001</v>
      </c>
      <c r="H342">
        <v>0</v>
      </c>
      <c r="I342">
        <v>8</v>
      </c>
      <c r="J342">
        <v>0</v>
      </c>
      <c r="K342">
        <v>24.7</v>
      </c>
      <c r="L342">
        <v>40</v>
      </c>
      <c r="M342">
        <v>-14.88</v>
      </c>
      <c r="N342">
        <v>-3.22</v>
      </c>
      <c r="R342" s="19">
        <f>SUMIFS(Recruits!J:J,Recruits!D:D,'Wins by Year'!C342,Recruits!A:A,'Wins by Year'!A342)</f>
        <v>1.7</v>
      </c>
      <c r="S342" s="19">
        <f t="shared" si="10"/>
        <v>1.7</v>
      </c>
      <c r="T342" s="19">
        <f>(SUMIFS(S:S,C:C,C342,A:A,A342)+SUMIFS(S:S,C:C,C342,A:A,A342-1)+SUMIFS(S:S,C:C,C342,A:A,A342-2))/3</f>
        <v>1.3099999999999998</v>
      </c>
      <c r="U342" s="19">
        <f>(SUMIFS($S:$S,$C:$C,$C342,$A:$A,$A342)+SUMIFS($S:$S,$C:$C,$C342,$A:$A,$A342-1)+SUMIFS($S:$S,$C:$C,$C342,$A:$A,$A342-2)+SUMIFS($S:$S,$C:$C,$C342,$A:$A,$A342-3))/4</f>
        <v>1.4975000000000001</v>
      </c>
      <c r="W342" t="str">
        <f>VLOOKUP(D342,Conferences!$A$9:$B$57,2,FALSE)</f>
        <v>MWC</v>
      </c>
      <c r="X342">
        <f>COUNTIF(C:C,C342)</f>
        <v>16</v>
      </c>
    </row>
    <row r="343" spans="1:25">
      <c r="A343">
        <v>2013</v>
      </c>
      <c r="B343">
        <v>86</v>
      </c>
      <c r="C343" t="s">
        <v>78</v>
      </c>
      <c r="D343" t="s">
        <v>181</v>
      </c>
      <c r="E343">
        <v>11</v>
      </c>
      <c r="F343">
        <v>2</v>
      </c>
      <c r="G343">
        <v>0.84599999999999997</v>
      </c>
      <c r="H343">
        <v>8</v>
      </c>
      <c r="I343">
        <v>1</v>
      </c>
      <c r="J343">
        <v>0.88900000000000001</v>
      </c>
      <c r="K343">
        <v>43.4</v>
      </c>
      <c r="L343">
        <v>30.3</v>
      </c>
      <c r="M343">
        <v>5.04</v>
      </c>
      <c r="N343">
        <v>-5.04</v>
      </c>
      <c r="P343">
        <v>15</v>
      </c>
      <c r="R343" s="19">
        <f>SUMIFS(Recruits!J:J,Recruits!D:D,'Wins by Year'!C343,Recruits!A:A,'Wins by Year'!A343)</f>
        <v>2.34</v>
      </c>
      <c r="S343" s="19">
        <f t="shared" si="10"/>
        <v>2.34</v>
      </c>
      <c r="T343" s="19">
        <f>(SUMIFS(S:S,C:C,C343,A:A,A343)+SUMIFS(S:S,C:C,C343,A:A,A343-1)+SUMIFS(S:S,C:C,C343,A:A,A343-2))/3</f>
        <v>2.02</v>
      </c>
      <c r="U343" s="19">
        <f>(SUMIFS($S:$S,$C:$C,$C343,$A:$A,$A343)+SUMIFS($S:$S,$C:$C,$C343,$A:$A,$A343-1)+SUMIFS($S:$S,$C:$C,$C343,$A:$A,$A343-2)+SUMIFS($S:$S,$C:$C,$C343,$A:$A,$A343-3))/4</f>
        <v>2.2149999999999999</v>
      </c>
      <c r="W343" t="str">
        <f>VLOOKUP(D343,Conferences!$A$9:$B$57,2,FALSE)</f>
        <v>MWC</v>
      </c>
      <c r="X343">
        <f>COUNTIF(C:C,C343)</f>
        <v>16</v>
      </c>
    </row>
    <row r="344" spans="1:25">
      <c r="A344">
        <v>2013</v>
      </c>
      <c r="B344">
        <v>87</v>
      </c>
      <c r="C344" t="s">
        <v>72</v>
      </c>
      <c r="D344" t="s">
        <v>181</v>
      </c>
      <c r="E344">
        <v>8</v>
      </c>
      <c r="F344">
        <v>5</v>
      </c>
      <c r="G344">
        <v>0.61499999999999999</v>
      </c>
      <c r="H344">
        <v>6</v>
      </c>
      <c r="I344">
        <v>2</v>
      </c>
      <c r="J344">
        <v>0.75</v>
      </c>
      <c r="K344">
        <v>29.8</v>
      </c>
      <c r="L344">
        <v>31.7</v>
      </c>
      <c r="M344">
        <v>-4.68</v>
      </c>
      <c r="N344">
        <v>-4.1399999999999997</v>
      </c>
      <c r="R344" s="19">
        <f>SUMIFS(Recruits!J:J,Recruits!D:D,'Wins by Year'!C344,Recruits!A:A,'Wins by Year'!A344)</f>
        <v>2.33</v>
      </c>
      <c r="S344" s="19">
        <f t="shared" si="10"/>
        <v>2.33</v>
      </c>
      <c r="T344" s="19">
        <f>(SUMIFS(S:S,C:C,C344,A:A,A344)+SUMIFS(S:S,C:C,C344,A:A,A344-1)+SUMIFS(S:S,C:C,C344,A:A,A344-2))/3</f>
        <v>1.9666666666666668</v>
      </c>
      <c r="U344" s="19">
        <f>(SUMIFS($S:$S,$C:$C,$C344,$A:$A,$A344)+SUMIFS($S:$S,$C:$C,$C344,$A:$A,$A344-1)+SUMIFS($S:$S,$C:$C,$C344,$A:$A,$A344-2)+SUMIFS($S:$S,$C:$C,$C344,$A:$A,$A344-3))/4</f>
        <v>2.1325000000000003</v>
      </c>
      <c r="W344" t="str">
        <f>VLOOKUP(D344,Conferences!$A$9:$B$57,2,FALSE)</f>
        <v>MWC</v>
      </c>
      <c r="X344">
        <f>COUNTIF(C:C,C344)</f>
        <v>16</v>
      </c>
    </row>
    <row r="345" spans="1:25">
      <c r="A345">
        <v>2013</v>
      </c>
      <c r="B345">
        <v>88</v>
      </c>
      <c r="C345" t="s">
        <v>71</v>
      </c>
      <c r="D345" t="s">
        <v>181</v>
      </c>
      <c r="E345">
        <v>7</v>
      </c>
      <c r="F345">
        <v>6</v>
      </c>
      <c r="G345">
        <v>0.53800000000000003</v>
      </c>
      <c r="H345">
        <v>5</v>
      </c>
      <c r="I345">
        <v>3</v>
      </c>
      <c r="J345">
        <v>0.625</v>
      </c>
      <c r="K345">
        <v>29.9</v>
      </c>
      <c r="L345">
        <v>31.8</v>
      </c>
      <c r="M345">
        <v>-3.9</v>
      </c>
      <c r="N345">
        <v>-3.52</v>
      </c>
      <c r="R345" s="19">
        <f>SUMIFS(Recruits!J:J,Recruits!D:D,'Wins by Year'!C345,Recruits!A:A,'Wins by Year'!A345)</f>
        <v>0</v>
      </c>
      <c r="S345" s="19">
        <f t="shared" si="10"/>
        <v>1</v>
      </c>
      <c r="T345" s="19">
        <f>(SUMIFS(S:S,C:C,C345,A:A,A345)+SUMIFS(S:S,C:C,C345,A:A,A345-1)+SUMIFS(S:S,C:C,C345,A:A,A345-2))/3</f>
        <v>1.43</v>
      </c>
      <c r="U345" s="19">
        <f>(SUMIFS($S:$S,$C:$C,$C345,$A:$A,$A345)+SUMIFS($S:$S,$C:$C,$C345,$A:$A,$A345-1)+SUMIFS($S:$S,$C:$C,$C345,$A:$A,$A345-2)+SUMIFS($S:$S,$C:$C,$C345,$A:$A,$A345-3))/4</f>
        <v>1.635</v>
      </c>
      <c r="W345" t="str">
        <f>VLOOKUP(D345,Conferences!$A$9:$B$57,2,FALSE)</f>
        <v>MWC</v>
      </c>
      <c r="X345">
        <f>COUNTIF(C:C,C345)</f>
        <v>16</v>
      </c>
    </row>
    <row r="346" spans="1:25">
      <c r="A346">
        <v>2013</v>
      </c>
      <c r="B346">
        <v>89</v>
      </c>
      <c r="C346" t="s">
        <v>111</v>
      </c>
      <c r="D346" t="s">
        <v>181</v>
      </c>
      <c r="E346">
        <v>6</v>
      </c>
      <c r="F346">
        <v>6</v>
      </c>
      <c r="G346">
        <v>0.5</v>
      </c>
      <c r="H346">
        <v>5</v>
      </c>
      <c r="I346">
        <v>3</v>
      </c>
      <c r="J346">
        <v>0.625</v>
      </c>
      <c r="K346">
        <v>32.4</v>
      </c>
      <c r="L346">
        <v>35.1</v>
      </c>
      <c r="M346">
        <v>-3.28</v>
      </c>
      <c r="N346">
        <v>-0.62</v>
      </c>
      <c r="R346" s="19">
        <f>SUMIFS(Recruits!J:J,Recruits!D:D,'Wins by Year'!C346,Recruits!A:A,'Wins by Year'!A346)</f>
        <v>0</v>
      </c>
      <c r="S346" s="19">
        <f t="shared" si="10"/>
        <v>1</v>
      </c>
      <c r="T346" s="19">
        <f>(SUMIFS(S:S,C:C,C346,A:A,A346)+SUMIFS(S:S,C:C,C346,A:A,A346-1)+SUMIFS(S:S,C:C,C346,A:A,A346-2))/3</f>
        <v>1</v>
      </c>
      <c r="U346" s="19">
        <f>(SUMIFS($S:$S,$C:$C,$C346,$A:$A,$A346)+SUMIFS($S:$S,$C:$C,$C346,$A:$A,$A346-1)+SUMIFS($S:$S,$C:$C,$C346,$A:$A,$A346-2)+SUMIFS($S:$S,$C:$C,$C346,$A:$A,$A346-3))/4</f>
        <v>1</v>
      </c>
      <c r="W346" t="str">
        <f>VLOOKUP(D346,Conferences!$A$9:$B$57,2,FALSE)</f>
        <v>MWC</v>
      </c>
      <c r="X346">
        <f>COUNTIF(C:C,C346)</f>
        <v>16</v>
      </c>
    </row>
    <row r="347" spans="1:25">
      <c r="A347">
        <v>2013</v>
      </c>
      <c r="B347">
        <v>90</v>
      </c>
      <c r="C347" t="s">
        <v>122</v>
      </c>
      <c r="D347" t="s">
        <v>181</v>
      </c>
      <c r="E347">
        <v>4</v>
      </c>
      <c r="F347">
        <v>8</v>
      </c>
      <c r="G347">
        <v>0.33300000000000002</v>
      </c>
      <c r="H347">
        <v>3</v>
      </c>
      <c r="I347">
        <v>5</v>
      </c>
      <c r="J347">
        <v>0.375</v>
      </c>
      <c r="K347">
        <v>26.9</v>
      </c>
      <c r="L347">
        <v>34.4</v>
      </c>
      <c r="M347">
        <v>-3.6</v>
      </c>
      <c r="N347">
        <v>0.56999999999999995</v>
      </c>
      <c r="R347" s="19">
        <f>SUMIFS(Recruits!J:J,Recruits!D:D,'Wins by Year'!C347,Recruits!A:A,'Wins by Year'!A347)</f>
        <v>2.13</v>
      </c>
      <c r="S347" s="19">
        <f t="shared" si="10"/>
        <v>2.13</v>
      </c>
      <c r="T347" s="19">
        <f>(SUMIFS(S:S,C:C,C347,A:A,A347)+SUMIFS(S:S,C:C,C347,A:A,A347-1)+SUMIFS(S:S,C:C,C347,A:A,A347-2))/3</f>
        <v>2.1266666666666665</v>
      </c>
      <c r="U347" s="19">
        <f>(SUMIFS($S:$S,$C:$C,$C347,$A:$A,$A347)+SUMIFS($S:$S,$C:$C,$C347,$A:$A,$A347-1)+SUMIFS($S:$S,$C:$C,$C347,$A:$A,$A347-2)+SUMIFS($S:$S,$C:$C,$C347,$A:$A,$A347-3))/4</f>
        <v>1.845</v>
      </c>
      <c r="W347" t="str">
        <f>VLOOKUP(D347,Conferences!$A$9:$B$57,2,FALSE)</f>
        <v>MWC</v>
      </c>
      <c r="X347">
        <f>COUNTIF(C:C,C347)</f>
        <v>16</v>
      </c>
    </row>
    <row r="348" spans="1:25">
      <c r="A348">
        <v>2013</v>
      </c>
      <c r="B348">
        <v>91</v>
      </c>
      <c r="C348" t="s">
        <v>128</v>
      </c>
      <c r="D348" t="s">
        <v>181</v>
      </c>
      <c r="E348">
        <v>1</v>
      </c>
      <c r="F348">
        <v>11</v>
      </c>
      <c r="G348">
        <v>8.3000000000000004E-2</v>
      </c>
      <c r="H348">
        <v>0</v>
      </c>
      <c r="I348">
        <v>8</v>
      </c>
      <c r="J348">
        <v>0</v>
      </c>
      <c r="K348">
        <v>27.4</v>
      </c>
      <c r="L348">
        <v>38.799999999999997</v>
      </c>
      <c r="M348">
        <v>-11.13</v>
      </c>
      <c r="N348">
        <v>0.04</v>
      </c>
      <c r="R348" s="19">
        <f>SUMIFS(Recruits!J:J,Recruits!D:D,'Wins by Year'!C348,Recruits!A:A,'Wins by Year'!A348)</f>
        <v>2.16</v>
      </c>
      <c r="S348" s="19">
        <f t="shared" si="10"/>
        <v>2.16</v>
      </c>
      <c r="T348" s="19">
        <f>(SUMIFS(S:S,C:C,C348,A:A,A348)+SUMIFS(S:S,C:C,C348,A:A,A348-1)+SUMIFS(S:S,C:C,C348,A:A,A348-2))/3</f>
        <v>2.1633333333333336</v>
      </c>
      <c r="U348" s="19">
        <f>(SUMIFS($S:$S,$C:$C,$C348,$A:$A,$A348)+SUMIFS($S:$S,$C:$C,$C348,$A:$A,$A348-1)+SUMIFS($S:$S,$C:$C,$C348,$A:$A,$A348-2)+SUMIFS($S:$S,$C:$C,$C348,$A:$A,$A348-3))/4</f>
        <v>2.2200000000000002</v>
      </c>
      <c r="W348" t="str">
        <f>VLOOKUP(D348,Conferences!$A$9:$B$57,2,FALSE)</f>
        <v>MWC</v>
      </c>
      <c r="X348">
        <f>COUNTIF(C:C,C348)</f>
        <v>16</v>
      </c>
    </row>
    <row r="349" spans="1:25">
      <c r="A349">
        <v>2013</v>
      </c>
      <c r="B349">
        <v>92</v>
      </c>
      <c r="C349" t="s">
        <v>19</v>
      </c>
      <c r="D349" t="s">
        <v>183</v>
      </c>
      <c r="E349">
        <v>11</v>
      </c>
      <c r="F349">
        <v>3</v>
      </c>
      <c r="G349">
        <v>0.78600000000000003</v>
      </c>
      <c r="H349">
        <v>8</v>
      </c>
      <c r="I349">
        <v>2</v>
      </c>
      <c r="J349">
        <v>0.8</v>
      </c>
      <c r="K349">
        <v>32.299999999999997</v>
      </c>
      <c r="L349">
        <v>19</v>
      </c>
      <c r="M349">
        <v>18.96</v>
      </c>
      <c r="N349">
        <v>8.74</v>
      </c>
      <c r="O349">
        <v>4</v>
      </c>
      <c r="P349">
        <v>4</v>
      </c>
      <c r="Q349">
        <v>11</v>
      </c>
      <c r="R349" s="19">
        <f>SUMIFS(Recruits!J:J,Recruits!D:D,'Wins by Year'!C349,Recruits!A:A,'Wins by Year'!A349)</f>
        <v>3.33</v>
      </c>
      <c r="S349" s="19">
        <f t="shared" si="10"/>
        <v>3.33</v>
      </c>
      <c r="T349" s="19">
        <f>(SUMIFS(S:S,C:C,C349,A:A,A349)+SUMIFS(S:S,C:C,C349,A:A,A349-1)+SUMIFS(S:S,C:C,C349,A:A,A349-2))/3</f>
        <v>3.4600000000000004</v>
      </c>
      <c r="U349" s="19">
        <f>(SUMIFS($S:$S,$C:$C,$C349,$A:$A,$A349)+SUMIFS($S:$S,$C:$C,$C349,$A:$A,$A349-1)+SUMIFS($S:$S,$C:$C,$C349,$A:$A,$A349-2)+SUMIFS($S:$S,$C:$C,$C349,$A:$A,$A349-3))/4</f>
        <v>3.3800000000000003</v>
      </c>
      <c r="W349" t="str">
        <f>VLOOKUP(D349,Conferences!$A$9:$B$57,2,FALSE)</f>
        <v>Pac-10</v>
      </c>
      <c r="X349">
        <f>COUNTIF(C:C,C349)</f>
        <v>16</v>
      </c>
      <c r="Y349">
        <f t="shared" ref="Y349:Y384" si="11">Q349</f>
        <v>11</v>
      </c>
    </row>
    <row r="350" spans="1:25">
      <c r="A350">
        <v>2013</v>
      </c>
      <c r="B350">
        <v>93</v>
      </c>
      <c r="C350" t="s">
        <v>28</v>
      </c>
      <c r="D350" t="s">
        <v>183</v>
      </c>
      <c r="E350">
        <v>11</v>
      </c>
      <c r="F350">
        <v>2</v>
      </c>
      <c r="G350">
        <v>0.84599999999999997</v>
      </c>
      <c r="H350">
        <v>7</v>
      </c>
      <c r="I350">
        <v>2</v>
      </c>
      <c r="J350">
        <v>0.77800000000000002</v>
      </c>
      <c r="K350">
        <v>45.5</v>
      </c>
      <c r="L350">
        <v>20.5</v>
      </c>
      <c r="M350">
        <v>21.27</v>
      </c>
      <c r="N350">
        <v>5.03</v>
      </c>
      <c r="O350">
        <v>3</v>
      </c>
      <c r="P350">
        <v>2</v>
      </c>
      <c r="Q350">
        <v>9</v>
      </c>
      <c r="R350" s="19">
        <f>SUMIFS(Recruits!J:J,Recruits!D:D,'Wins by Year'!C350,Recruits!A:A,'Wins by Year'!A350)</f>
        <v>3.26</v>
      </c>
      <c r="S350" s="19">
        <f t="shared" si="10"/>
        <v>3.26</v>
      </c>
      <c r="T350" s="19">
        <f>(SUMIFS(S:S,C:C,C350,A:A,A350)+SUMIFS(S:S,C:C,C350,A:A,A350-1)+SUMIFS(S:S,C:C,C350,A:A,A350-2))/3</f>
        <v>3.4033333333333329</v>
      </c>
      <c r="U350" s="19">
        <f>(SUMIFS($S:$S,$C:$C,$C350,$A:$A,$A350)+SUMIFS($S:$S,$C:$C,$C350,$A:$A,$A350-1)+SUMIFS($S:$S,$C:$C,$C350,$A:$A,$A350-2)+SUMIFS($S:$S,$C:$C,$C350,$A:$A,$A350-3))/4</f>
        <v>3.3849999999999998</v>
      </c>
      <c r="W350" t="str">
        <f>VLOOKUP(D350,Conferences!$A$9:$B$57,2,FALSE)</f>
        <v>Pac-10</v>
      </c>
      <c r="X350">
        <f>COUNTIF(C:C,C350)</f>
        <v>16</v>
      </c>
      <c r="Y350">
        <f t="shared" si="11"/>
        <v>9</v>
      </c>
    </row>
    <row r="351" spans="1:25">
      <c r="A351">
        <v>2013</v>
      </c>
      <c r="B351">
        <v>94</v>
      </c>
      <c r="C351" t="s">
        <v>37</v>
      </c>
      <c r="D351" t="s">
        <v>183</v>
      </c>
      <c r="E351">
        <v>9</v>
      </c>
      <c r="F351">
        <v>4</v>
      </c>
      <c r="G351">
        <v>0.69199999999999995</v>
      </c>
      <c r="H351">
        <v>5</v>
      </c>
      <c r="I351">
        <v>4</v>
      </c>
      <c r="J351">
        <v>0.55600000000000005</v>
      </c>
      <c r="K351">
        <v>37.9</v>
      </c>
      <c r="L351">
        <v>22.8</v>
      </c>
      <c r="M351">
        <v>15.12</v>
      </c>
      <c r="N351">
        <v>6.58</v>
      </c>
      <c r="P351">
        <v>15</v>
      </c>
      <c r="Q351">
        <v>25</v>
      </c>
      <c r="R351" s="19">
        <f>SUMIFS(Recruits!J:J,Recruits!D:D,'Wins by Year'!C351,Recruits!A:A,'Wins by Year'!A351)</f>
        <v>3.32</v>
      </c>
      <c r="S351" s="19">
        <f t="shared" si="10"/>
        <v>3.32</v>
      </c>
      <c r="T351" s="19">
        <f>(SUMIFS(S:S,C:C,C351,A:A,A351)+SUMIFS(S:S,C:C,C351,A:A,A351-1)+SUMIFS(S:S,C:C,C351,A:A,A351-2))/3</f>
        <v>3.1633333333333336</v>
      </c>
      <c r="U351" s="19">
        <f>(SUMIFS($S:$S,$C:$C,$C351,$A:$A,$A351)+SUMIFS($S:$S,$C:$C,$C351,$A:$A,$A351-1)+SUMIFS($S:$S,$C:$C,$C351,$A:$A,$A351-2)+SUMIFS($S:$S,$C:$C,$C351,$A:$A,$A351-3))/4</f>
        <v>3.1475</v>
      </c>
      <c r="W351" t="str">
        <f>VLOOKUP(D351,Conferences!$A$9:$B$57,2,FALSE)</f>
        <v>Pac-10</v>
      </c>
      <c r="X351">
        <f>COUNTIF(C:C,C351)</f>
        <v>16</v>
      </c>
      <c r="Y351">
        <f t="shared" si="11"/>
        <v>25</v>
      </c>
    </row>
    <row r="352" spans="1:25">
      <c r="A352">
        <v>2013</v>
      </c>
      <c r="B352">
        <v>95</v>
      </c>
      <c r="C352" t="s">
        <v>40</v>
      </c>
      <c r="D352" t="s">
        <v>183</v>
      </c>
      <c r="E352">
        <v>7</v>
      </c>
      <c r="F352">
        <v>6</v>
      </c>
      <c r="G352">
        <v>0.53800000000000003</v>
      </c>
      <c r="H352">
        <v>4</v>
      </c>
      <c r="I352">
        <v>5</v>
      </c>
      <c r="J352">
        <v>0.44400000000000001</v>
      </c>
      <c r="K352">
        <v>34.799999999999997</v>
      </c>
      <c r="L352">
        <v>31.4</v>
      </c>
      <c r="M352">
        <v>8.11</v>
      </c>
      <c r="N352">
        <v>4.72</v>
      </c>
      <c r="O352">
        <v>25</v>
      </c>
      <c r="P352">
        <v>25</v>
      </c>
      <c r="R352" s="19">
        <f>SUMIFS(Recruits!J:J,Recruits!D:D,'Wins by Year'!C352,Recruits!A:A,'Wins by Year'!A352)</f>
        <v>2.92</v>
      </c>
      <c r="S352" s="19">
        <f t="shared" si="10"/>
        <v>2.92</v>
      </c>
      <c r="T352" s="19">
        <f>(SUMIFS(S:S,C:C,C352,A:A,A352)+SUMIFS(S:S,C:C,C352,A:A,A352-1)+SUMIFS(S:S,C:C,C352,A:A,A352-2))/3</f>
        <v>2.8233333333333337</v>
      </c>
      <c r="U352" s="19">
        <f>(SUMIFS($S:$S,$C:$C,$C352,$A:$A,$A352)+SUMIFS($S:$S,$C:$C,$C352,$A:$A,$A352-1)+SUMIFS($S:$S,$C:$C,$C352,$A:$A,$A352-2)+SUMIFS($S:$S,$C:$C,$C352,$A:$A,$A352-3))/4</f>
        <v>2.8174999999999999</v>
      </c>
      <c r="W352" t="str">
        <f>VLOOKUP(D352,Conferences!$A$9:$B$57,2,FALSE)</f>
        <v>Pac-10</v>
      </c>
      <c r="X352">
        <f>COUNTIF(C:C,C352)</f>
        <v>16</v>
      </c>
    </row>
    <row r="353" spans="1:25">
      <c r="A353">
        <v>2013</v>
      </c>
      <c r="B353">
        <v>96</v>
      </c>
      <c r="C353" t="s">
        <v>52</v>
      </c>
      <c r="D353" t="s">
        <v>183</v>
      </c>
      <c r="E353">
        <v>6</v>
      </c>
      <c r="F353">
        <v>7</v>
      </c>
      <c r="G353">
        <v>0.46200000000000002</v>
      </c>
      <c r="H353">
        <v>4</v>
      </c>
      <c r="I353">
        <v>5</v>
      </c>
      <c r="J353">
        <v>0.44400000000000001</v>
      </c>
      <c r="K353">
        <v>31</v>
      </c>
      <c r="L353">
        <v>32.5</v>
      </c>
      <c r="M353">
        <v>5.09</v>
      </c>
      <c r="N353">
        <v>6.94</v>
      </c>
      <c r="R353" s="19">
        <f>SUMIFS(Recruits!J:J,Recruits!D:D,'Wins by Year'!C353,Recruits!A:A,'Wins by Year'!A353)</f>
        <v>2.6</v>
      </c>
      <c r="S353" s="19">
        <f t="shared" si="10"/>
        <v>2.6</v>
      </c>
      <c r="T353" s="19">
        <f>(SUMIFS(S:S,C:C,C353,A:A,A353)+SUMIFS(S:S,C:C,C353,A:A,A353-1)+SUMIFS(S:S,C:C,C353,A:A,A353-2))/3</f>
        <v>2.563333333333333</v>
      </c>
      <c r="U353" s="19">
        <f>(SUMIFS($S:$S,$C:$C,$C353,$A:$A,$A353)+SUMIFS($S:$S,$C:$C,$C353,$A:$A,$A353-1)+SUMIFS($S:$S,$C:$C,$C353,$A:$A,$A353-2)+SUMIFS($S:$S,$C:$C,$C353,$A:$A,$A353-3))/4</f>
        <v>2.1724999999999999</v>
      </c>
      <c r="W353" t="str">
        <f>VLOOKUP(D353,Conferences!$A$9:$B$57,2,FALSE)</f>
        <v>Pac-10</v>
      </c>
      <c r="X353">
        <f>COUNTIF(C:C,C353)</f>
        <v>16</v>
      </c>
    </row>
    <row r="354" spans="1:25">
      <c r="A354">
        <v>2013</v>
      </c>
      <c r="B354">
        <v>97</v>
      </c>
      <c r="C354" t="s">
        <v>22</v>
      </c>
      <c r="D354" t="s">
        <v>183</v>
      </c>
      <c r="E354">
        <v>1</v>
      </c>
      <c r="F354">
        <v>11</v>
      </c>
      <c r="G354">
        <v>8.3000000000000004E-2</v>
      </c>
      <c r="H354">
        <v>0</v>
      </c>
      <c r="I354">
        <v>9</v>
      </c>
      <c r="J354">
        <v>0</v>
      </c>
      <c r="K354">
        <v>23</v>
      </c>
      <c r="L354">
        <v>45.9</v>
      </c>
      <c r="M354">
        <v>-8.58</v>
      </c>
      <c r="N354">
        <v>9.34</v>
      </c>
      <c r="R354" s="19">
        <f>SUMIFS(Recruits!J:J,Recruits!D:D,'Wins by Year'!C354,Recruits!A:A,'Wins by Year'!A354)</f>
        <v>2.96</v>
      </c>
      <c r="S354" s="19">
        <f t="shared" si="10"/>
        <v>2.96</v>
      </c>
      <c r="T354" s="19">
        <f>(SUMIFS(S:S,C:C,C354,A:A,A354)+SUMIFS(S:S,C:C,C354,A:A,A354-1)+SUMIFS(S:S,C:C,C354,A:A,A354-2))/3</f>
        <v>3.1733333333333333</v>
      </c>
      <c r="U354" s="19">
        <f>(SUMIFS($S:$S,$C:$C,$C354,$A:$A,$A354)+SUMIFS($S:$S,$C:$C,$C354,$A:$A,$A354-1)+SUMIFS($S:$S,$C:$C,$C354,$A:$A,$A354-2)+SUMIFS($S:$S,$C:$C,$C354,$A:$A,$A354-3))/4</f>
        <v>3.2749999999999999</v>
      </c>
      <c r="W354" t="str">
        <f>VLOOKUP(D354,Conferences!$A$9:$B$57,2,FALSE)</f>
        <v>Pac-10</v>
      </c>
      <c r="X354">
        <f>COUNTIF(C:C,C354)</f>
        <v>16</v>
      </c>
    </row>
    <row r="355" spans="1:25">
      <c r="A355">
        <v>2013</v>
      </c>
      <c r="B355">
        <v>98</v>
      </c>
      <c r="C355" t="s">
        <v>30</v>
      </c>
      <c r="D355" t="s">
        <v>184</v>
      </c>
      <c r="E355">
        <v>10</v>
      </c>
      <c r="F355">
        <v>4</v>
      </c>
      <c r="G355">
        <v>0.71399999999999997</v>
      </c>
      <c r="H355">
        <v>8</v>
      </c>
      <c r="I355">
        <v>2</v>
      </c>
      <c r="J355">
        <v>0.8</v>
      </c>
      <c r="K355">
        <v>39.700000000000003</v>
      </c>
      <c r="L355">
        <v>26.6</v>
      </c>
      <c r="M355">
        <v>17.5</v>
      </c>
      <c r="N355">
        <v>9.2100000000000009</v>
      </c>
      <c r="P355">
        <v>11</v>
      </c>
      <c r="Q355">
        <v>21</v>
      </c>
      <c r="R355" s="19">
        <f>SUMIFS(Recruits!J:J,Recruits!D:D,'Wins by Year'!C355,Recruits!A:A,'Wins by Year'!A355)</f>
        <v>2.88</v>
      </c>
      <c r="S355" s="19">
        <f t="shared" si="10"/>
        <v>2.88</v>
      </c>
      <c r="T355" s="19">
        <f>(SUMIFS(S:S,C:C,C355,A:A,A355)+SUMIFS(S:S,C:C,C355,A:A,A355-1)+SUMIFS(S:S,C:C,C355,A:A,A355-2))/3</f>
        <v>2.7666666666666671</v>
      </c>
      <c r="U355" s="19">
        <f>(SUMIFS($S:$S,$C:$C,$C355,$A:$A,$A355)+SUMIFS($S:$S,$C:$C,$C355,$A:$A,$A355-1)+SUMIFS($S:$S,$C:$C,$C355,$A:$A,$A355-2)+SUMIFS($S:$S,$C:$C,$C355,$A:$A,$A355-3))/4</f>
        <v>2.835</v>
      </c>
      <c r="W355" t="str">
        <f>VLOOKUP(D355,Conferences!$A$9:$B$57,2,FALSE)</f>
        <v>Pac-10</v>
      </c>
      <c r="X355">
        <f>COUNTIF(C:C,C355)</f>
        <v>16</v>
      </c>
      <c r="Y355">
        <f t="shared" si="11"/>
        <v>21</v>
      </c>
    </row>
    <row r="356" spans="1:25">
      <c r="A356">
        <v>2013</v>
      </c>
      <c r="B356">
        <v>99</v>
      </c>
      <c r="C356" t="s">
        <v>10</v>
      </c>
      <c r="D356" t="s">
        <v>184</v>
      </c>
      <c r="E356">
        <v>10</v>
      </c>
      <c r="F356">
        <v>3</v>
      </c>
      <c r="G356">
        <v>0.76900000000000002</v>
      </c>
      <c r="H356">
        <v>6</v>
      </c>
      <c r="I356">
        <v>3</v>
      </c>
      <c r="J356">
        <v>0.66700000000000004</v>
      </c>
      <c r="K356">
        <v>36.9</v>
      </c>
      <c r="L356">
        <v>23.2</v>
      </c>
      <c r="M356">
        <v>17.100000000000001</v>
      </c>
      <c r="N356">
        <v>6.48</v>
      </c>
      <c r="O356">
        <v>21</v>
      </c>
      <c r="P356">
        <v>9</v>
      </c>
      <c r="Q356">
        <v>16</v>
      </c>
      <c r="R356" s="19">
        <f>SUMIFS(Recruits!J:J,Recruits!D:D,'Wins by Year'!C356,Recruits!A:A,'Wins by Year'!A356)</f>
        <v>3.68</v>
      </c>
      <c r="S356" s="19">
        <f t="shared" si="10"/>
        <v>3.68</v>
      </c>
      <c r="T356" s="19">
        <f>(SUMIFS(S:S,C:C,C356,A:A,A356)+SUMIFS(S:S,C:C,C356,A:A,A356-1)+SUMIFS(S:S,C:C,C356,A:A,A356-2))/3</f>
        <v>3.2566666666666664</v>
      </c>
      <c r="U356" s="19">
        <f>(SUMIFS($S:$S,$C:$C,$C356,$A:$A,$A356)+SUMIFS($S:$S,$C:$C,$C356,$A:$A,$A356-1)+SUMIFS($S:$S,$C:$C,$C356,$A:$A,$A356-2)+SUMIFS($S:$S,$C:$C,$C356,$A:$A,$A356-3))/4</f>
        <v>3.2675000000000001</v>
      </c>
      <c r="W356" t="str">
        <f>VLOOKUP(D356,Conferences!$A$9:$B$57,2,FALSE)</f>
        <v>Pac-10</v>
      </c>
      <c r="X356">
        <f>COUNTIF(C:C,C356)</f>
        <v>16</v>
      </c>
      <c r="Y356">
        <f t="shared" si="11"/>
        <v>16</v>
      </c>
    </row>
    <row r="357" spans="1:25">
      <c r="A357">
        <v>2013</v>
      </c>
      <c r="B357">
        <v>100</v>
      </c>
      <c r="C357" t="s">
        <v>12</v>
      </c>
      <c r="D357" t="s">
        <v>184</v>
      </c>
      <c r="E357">
        <v>10</v>
      </c>
      <c r="F357">
        <v>4</v>
      </c>
      <c r="G357">
        <v>0.71399999999999997</v>
      </c>
      <c r="H357">
        <v>6</v>
      </c>
      <c r="I357">
        <v>3</v>
      </c>
      <c r="J357">
        <v>0.66700000000000004</v>
      </c>
      <c r="K357">
        <v>29.7</v>
      </c>
      <c r="L357">
        <v>21.2</v>
      </c>
      <c r="M357">
        <v>13.72</v>
      </c>
      <c r="N357">
        <v>6.22</v>
      </c>
      <c r="O357">
        <v>24</v>
      </c>
      <c r="P357">
        <v>19</v>
      </c>
      <c r="Q357">
        <v>19</v>
      </c>
      <c r="R357" s="19">
        <f>SUMIFS(Recruits!J:J,Recruits!D:D,'Wins by Year'!C357,Recruits!A:A,'Wins by Year'!A357)</f>
        <v>4.42</v>
      </c>
      <c r="S357" s="19">
        <f t="shared" si="10"/>
        <v>4.42</v>
      </c>
      <c r="T357" s="19">
        <f>(SUMIFS(S:S,C:C,C357,A:A,A357)+SUMIFS(S:S,C:C,C357,A:A,A357-1)+SUMIFS(S:S,C:C,C357,A:A,A357-2))/3</f>
        <v>3.9000000000000004</v>
      </c>
      <c r="U357" s="19">
        <f>(SUMIFS($S:$S,$C:$C,$C357,$A:$A,$A357)+SUMIFS($S:$S,$C:$C,$C357,$A:$A,$A357-1)+SUMIFS($S:$S,$C:$C,$C357,$A:$A,$A357-2)+SUMIFS($S:$S,$C:$C,$C357,$A:$A,$A357-3))/4</f>
        <v>3.9675000000000002</v>
      </c>
      <c r="W357" t="str">
        <f>VLOOKUP(D357,Conferences!$A$9:$B$57,2,FALSE)</f>
        <v>Pac-10</v>
      </c>
      <c r="X357">
        <f>COUNTIF(C:C,C357)</f>
        <v>16</v>
      </c>
      <c r="Y357">
        <f t="shared" si="11"/>
        <v>19</v>
      </c>
    </row>
    <row r="358" spans="1:25">
      <c r="A358">
        <v>2013</v>
      </c>
      <c r="B358">
        <v>101</v>
      </c>
      <c r="C358" t="s">
        <v>45</v>
      </c>
      <c r="D358" t="s">
        <v>184</v>
      </c>
      <c r="E358">
        <v>8</v>
      </c>
      <c r="F358">
        <v>5</v>
      </c>
      <c r="G358">
        <v>0.61499999999999999</v>
      </c>
      <c r="H358">
        <v>4</v>
      </c>
      <c r="I358">
        <v>5</v>
      </c>
      <c r="J358">
        <v>0.44400000000000001</v>
      </c>
      <c r="K358">
        <v>33.5</v>
      </c>
      <c r="L358">
        <v>24.2</v>
      </c>
      <c r="M358">
        <v>12.6</v>
      </c>
      <c r="N358">
        <v>5.07</v>
      </c>
      <c r="R358" s="19">
        <f>SUMIFS(Recruits!J:J,Recruits!D:D,'Wins by Year'!C358,Recruits!A:A,'Wins by Year'!A358)</f>
        <v>2.88</v>
      </c>
      <c r="S358" s="19">
        <f t="shared" si="10"/>
        <v>2.88</v>
      </c>
      <c r="T358" s="19">
        <f>(SUMIFS(S:S,C:C,C358,A:A,A358)+SUMIFS(S:S,C:C,C358,A:A,A358-1)+SUMIFS(S:S,C:C,C358,A:A,A358-2))/3</f>
        <v>2.8566666666666669</v>
      </c>
      <c r="U358" s="19">
        <f>(SUMIFS($S:$S,$C:$C,$C358,$A:$A,$A358)+SUMIFS($S:$S,$C:$C,$C358,$A:$A,$A358-1)+SUMIFS($S:$S,$C:$C,$C358,$A:$A,$A358-2)+SUMIFS($S:$S,$C:$C,$C358,$A:$A,$A358-3))/4</f>
        <v>2.9024999999999999</v>
      </c>
      <c r="W358" t="str">
        <f>VLOOKUP(D358,Conferences!$A$9:$B$57,2,FALSE)</f>
        <v>Pac-10</v>
      </c>
      <c r="X358">
        <f>COUNTIF(C:C,C358)</f>
        <v>16</v>
      </c>
    </row>
    <row r="359" spans="1:25">
      <c r="A359">
        <v>2013</v>
      </c>
      <c r="B359">
        <v>102</v>
      </c>
      <c r="C359" t="s">
        <v>34</v>
      </c>
      <c r="D359" t="s">
        <v>184</v>
      </c>
      <c r="E359">
        <v>5</v>
      </c>
      <c r="F359">
        <v>7</v>
      </c>
      <c r="G359">
        <v>0.41699999999999998</v>
      </c>
      <c r="H359">
        <v>2</v>
      </c>
      <c r="I359">
        <v>7</v>
      </c>
      <c r="J359">
        <v>0.222</v>
      </c>
      <c r="K359">
        <v>29.2</v>
      </c>
      <c r="L359">
        <v>28</v>
      </c>
      <c r="M359">
        <v>6.96</v>
      </c>
      <c r="N359">
        <v>9.5500000000000007</v>
      </c>
      <c r="R359" s="19">
        <f>SUMIFS(Recruits!J:J,Recruits!D:D,'Wins by Year'!C359,Recruits!A:A,'Wins by Year'!A359)</f>
        <v>2.83</v>
      </c>
      <c r="S359" s="19">
        <f t="shared" si="10"/>
        <v>2.83</v>
      </c>
      <c r="T359" s="19">
        <f>(SUMIFS(S:S,C:C,C359,A:A,A359)+SUMIFS(S:S,C:C,C359,A:A,A359-1)+SUMIFS(S:S,C:C,C359,A:A,A359-2))/3</f>
        <v>2.9033333333333338</v>
      </c>
      <c r="U359" s="19">
        <f>(SUMIFS($S:$S,$C:$C,$C359,$A:$A,$A359)+SUMIFS($S:$S,$C:$C,$C359,$A:$A,$A359-1)+SUMIFS($S:$S,$C:$C,$C359,$A:$A,$A359-2)+SUMIFS($S:$S,$C:$C,$C359,$A:$A,$A359-3))/4</f>
        <v>2.95</v>
      </c>
      <c r="W359" t="str">
        <f>VLOOKUP(D359,Conferences!$A$9:$B$57,2,FALSE)</f>
        <v>Pac-10</v>
      </c>
      <c r="X359">
        <f>COUNTIF(C:C,C359)</f>
        <v>16</v>
      </c>
    </row>
    <row r="360" spans="1:25">
      <c r="A360">
        <v>2013</v>
      </c>
      <c r="B360">
        <v>103</v>
      </c>
      <c r="C360" t="s">
        <v>66</v>
      </c>
      <c r="D360" t="s">
        <v>184</v>
      </c>
      <c r="E360">
        <v>4</v>
      </c>
      <c r="F360">
        <v>8</v>
      </c>
      <c r="G360">
        <v>0.33300000000000002</v>
      </c>
      <c r="H360">
        <v>1</v>
      </c>
      <c r="I360">
        <v>8</v>
      </c>
      <c r="J360">
        <v>0.111</v>
      </c>
      <c r="K360">
        <v>25.4</v>
      </c>
      <c r="L360">
        <v>38.299999999999997</v>
      </c>
      <c r="M360">
        <v>-1.99</v>
      </c>
      <c r="N360">
        <v>6.18</v>
      </c>
      <c r="R360" s="19">
        <f>SUMIFS(Recruits!J:J,Recruits!D:D,'Wins by Year'!C360,Recruits!A:A,'Wins by Year'!A360)</f>
        <v>2.52</v>
      </c>
      <c r="S360" s="19">
        <f t="shared" si="10"/>
        <v>2.52</v>
      </c>
      <c r="T360" s="19">
        <f>(SUMIFS(S:S,C:C,C360,A:A,A360)+SUMIFS(S:S,C:C,C360,A:A,A360-1)+SUMIFS(S:S,C:C,C360,A:A,A360-2))/3</f>
        <v>2.5666666666666669</v>
      </c>
      <c r="U360" s="19">
        <f>(SUMIFS($S:$S,$C:$C,$C360,$A:$A,$A360)+SUMIFS($S:$S,$C:$C,$C360,$A:$A,$A360-1)+SUMIFS($S:$S,$C:$C,$C360,$A:$A,$A360-2)+SUMIFS($S:$S,$C:$C,$C360,$A:$A,$A360-3))/4</f>
        <v>2.6100000000000003</v>
      </c>
      <c r="W360" t="str">
        <f>VLOOKUP(D360,Conferences!$A$9:$B$57,2,FALSE)</f>
        <v>Pac-10</v>
      </c>
      <c r="X360">
        <f>COUNTIF(C:C,C360)</f>
        <v>16</v>
      </c>
    </row>
    <row r="361" spans="1:25">
      <c r="A361">
        <v>2013</v>
      </c>
      <c r="B361">
        <v>104</v>
      </c>
      <c r="C361" t="s">
        <v>46</v>
      </c>
      <c r="D361" t="s">
        <v>186</v>
      </c>
      <c r="E361">
        <v>12</v>
      </c>
      <c r="F361">
        <v>2</v>
      </c>
      <c r="G361">
        <v>0.85699999999999998</v>
      </c>
      <c r="H361">
        <v>7</v>
      </c>
      <c r="I361">
        <v>1</v>
      </c>
      <c r="J361">
        <v>0.875</v>
      </c>
      <c r="K361">
        <v>39.1</v>
      </c>
      <c r="L361">
        <v>23.1</v>
      </c>
      <c r="M361">
        <v>19.97</v>
      </c>
      <c r="N361">
        <v>6.4</v>
      </c>
      <c r="P361">
        <v>5</v>
      </c>
      <c r="Q361">
        <v>5</v>
      </c>
      <c r="R361" s="19">
        <f>SUMIFS(Recruits!J:J,Recruits!D:D,'Wins by Year'!C361,Recruits!A:A,'Wins by Year'!A361)</f>
        <v>2.95</v>
      </c>
      <c r="S361" s="19">
        <f t="shared" si="10"/>
        <v>2.95</v>
      </c>
      <c r="T361" s="19">
        <f>(SUMIFS(S:S,C:C,C361,A:A,A361)+SUMIFS(S:S,C:C,C361,A:A,A361-1)+SUMIFS(S:S,C:C,C361,A:A,A361-2))/3</f>
        <v>3.0400000000000005</v>
      </c>
      <c r="U361" s="19">
        <f>(SUMIFS($S:$S,$C:$C,$C361,$A:$A,$A361)+SUMIFS($S:$S,$C:$C,$C361,$A:$A,$A361-1)+SUMIFS($S:$S,$C:$C,$C361,$A:$A,$A361-2)+SUMIFS($S:$S,$C:$C,$C361,$A:$A,$A361-3))/4</f>
        <v>3.1050000000000004</v>
      </c>
      <c r="W361" t="str">
        <f>VLOOKUP(D361,Conferences!$A$9:$B$57,2,FALSE)</f>
        <v>SEC</v>
      </c>
      <c r="X361">
        <f>COUNTIF(C:C,C361)</f>
        <v>16</v>
      </c>
      <c r="Y361">
        <f t="shared" si="11"/>
        <v>5</v>
      </c>
    </row>
    <row r="362" spans="1:25">
      <c r="A362">
        <v>2013</v>
      </c>
      <c r="B362">
        <v>105</v>
      </c>
      <c r="C362" t="s">
        <v>27</v>
      </c>
      <c r="D362" t="s">
        <v>186</v>
      </c>
      <c r="E362">
        <v>11</v>
      </c>
      <c r="F362">
        <v>2</v>
      </c>
      <c r="G362">
        <v>0.84599999999999997</v>
      </c>
      <c r="H362">
        <v>6</v>
      </c>
      <c r="I362">
        <v>2</v>
      </c>
      <c r="J362">
        <v>0.75</v>
      </c>
      <c r="K362">
        <v>34.1</v>
      </c>
      <c r="L362">
        <v>20.3</v>
      </c>
      <c r="M362">
        <v>16.059999999999999</v>
      </c>
      <c r="N362">
        <v>6.29</v>
      </c>
      <c r="O362">
        <v>6</v>
      </c>
      <c r="P362">
        <v>4</v>
      </c>
      <c r="Q362">
        <v>4</v>
      </c>
      <c r="R362" s="19">
        <f>SUMIFS(Recruits!J:J,Recruits!D:D,'Wins by Year'!C362,Recruits!A:A,'Wins by Year'!A362)</f>
        <v>3.38</v>
      </c>
      <c r="S362" s="19">
        <f t="shared" si="10"/>
        <v>3.38</v>
      </c>
      <c r="T362" s="19">
        <f>(SUMIFS(S:S,C:C,C362,A:A,A362)+SUMIFS(S:S,C:C,C362,A:A,A362-1)+SUMIFS(S:S,C:C,C362,A:A,A362-2))/3</f>
        <v>3.2900000000000005</v>
      </c>
      <c r="U362" s="19">
        <f>(SUMIFS($S:$S,$C:$C,$C362,$A:$A,$A362)+SUMIFS($S:$S,$C:$C,$C362,$A:$A,$A362-1)+SUMIFS($S:$S,$C:$C,$C362,$A:$A,$A362-2)+SUMIFS($S:$S,$C:$C,$C362,$A:$A,$A362-3))/4</f>
        <v>3.2275</v>
      </c>
      <c r="W362" t="str">
        <f>VLOOKUP(D362,Conferences!$A$9:$B$57,2,FALSE)</f>
        <v>SEC</v>
      </c>
      <c r="X362">
        <f>COUNTIF(C:C,C362)</f>
        <v>16</v>
      </c>
      <c r="Y362">
        <f t="shared" si="11"/>
        <v>4</v>
      </c>
    </row>
    <row r="363" spans="1:25">
      <c r="A363">
        <v>2013</v>
      </c>
      <c r="B363">
        <v>106</v>
      </c>
      <c r="C363" t="s">
        <v>11</v>
      </c>
      <c r="D363" t="s">
        <v>186</v>
      </c>
      <c r="E363">
        <v>8</v>
      </c>
      <c r="F363">
        <v>5</v>
      </c>
      <c r="G363">
        <v>0.61499999999999999</v>
      </c>
      <c r="H363">
        <v>5</v>
      </c>
      <c r="I363">
        <v>3</v>
      </c>
      <c r="J363">
        <v>0.625</v>
      </c>
      <c r="K363">
        <v>36.700000000000003</v>
      </c>
      <c r="L363">
        <v>29</v>
      </c>
      <c r="M363">
        <v>12.82</v>
      </c>
      <c r="N363">
        <v>7.59</v>
      </c>
      <c r="O363">
        <v>5</v>
      </c>
      <c r="P363">
        <v>5</v>
      </c>
      <c r="R363" s="19">
        <f>SUMIFS(Recruits!J:J,Recruits!D:D,'Wins by Year'!C363,Recruits!A:A,'Wins by Year'!A363)</f>
        <v>3.48</v>
      </c>
      <c r="S363" s="19">
        <f t="shared" si="10"/>
        <v>3.48</v>
      </c>
      <c r="T363" s="19">
        <f>(SUMIFS(S:S,C:C,C363,A:A,A363)+SUMIFS(S:S,C:C,C363,A:A,A363-1)+SUMIFS(S:S,C:C,C363,A:A,A363-2))/3</f>
        <v>3.5100000000000002</v>
      </c>
      <c r="U363" s="19">
        <f>(SUMIFS($S:$S,$C:$C,$C363,$A:$A,$A363)+SUMIFS($S:$S,$C:$C,$C363,$A:$A,$A363-1)+SUMIFS($S:$S,$C:$C,$C363,$A:$A,$A363-2)+SUMIFS($S:$S,$C:$C,$C363,$A:$A,$A363-3))/4</f>
        <v>3.4875000000000003</v>
      </c>
      <c r="W363" t="str">
        <f>VLOOKUP(D363,Conferences!$A$9:$B$57,2,FALSE)</f>
        <v>SEC</v>
      </c>
      <c r="X363">
        <f>COUNTIF(C:C,C363)</f>
        <v>16</v>
      </c>
    </row>
    <row r="364" spans="1:25">
      <c r="A364">
        <v>2013</v>
      </c>
      <c r="B364">
        <v>107</v>
      </c>
      <c r="C364" t="s">
        <v>54</v>
      </c>
      <c r="D364" t="s">
        <v>186</v>
      </c>
      <c r="E364">
        <v>9</v>
      </c>
      <c r="F364">
        <v>4</v>
      </c>
      <c r="G364">
        <v>0.69199999999999995</v>
      </c>
      <c r="H364">
        <v>4</v>
      </c>
      <c r="I364">
        <v>4</v>
      </c>
      <c r="J364">
        <v>0.5</v>
      </c>
      <c r="K364">
        <v>30.1</v>
      </c>
      <c r="L364">
        <v>24.6</v>
      </c>
      <c r="M364">
        <v>8.01</v>
      </c>
      <c r="N364">
        <v>2.4700000000000002</v>
      </c>
      <c r="P364">
        <v>24</v>
      </c>
      <c r="Q364">
        <v>24</v>
      </c>
      <c r="R364" s="19">
        <f>SUMIFS(Recruits!J:J,Recruits!D:D,'Wins by Year'!C364,Recruits!A:A,'Wins by Year'!A364)</f>
        <v>3.15</v>
      </c>
      <c r="S364" s="19">
        <f t="shared" si="10"/>
        <v>3.15</v>
      </c>
      <c r="T364" s="19">
        <f>(SUMIFS(S:S,C:C,C364,A:A,A364)+SUMIFS(S:S,C:C,C364,A:A,A364-1)+SUMIFS(S:S,C:C,C364,A:A,A364-2))/3</f>
        <v>3</v>
      </c>
      <c r="U364" s="19">
        <f>(SUMIFS($S:$S,$C:$C,$C364,$A:$A,$A364)+SUMIFS($S:$S,$C:$C,$C364,$A:$A,$A364-1)+SUMIFS($S:$S,$C:$C,$C364,$A:$A,$A364-2)+SUMIFS($S:$S,$C:$C,$C364,$A:$A,$A364-3))/4</f>
        <v>2.94</v>
      </c>
      <c r="W364" t="str">
        <f>VLOOKUP(D364,Conferences!$A$9:$B$57,2,FALSE)</f>
        <v>SEC</v>
      </c>
      <c r="X364">
        <f>COUNTIF(C:C,C364)</f>
        <v>16</v>
      </c>
      <c r="Y364">
        <f t="shared" si="11"/>
        <v>24</v>
      </c>
    </row>
    <row r="365" spans="1:25">
      <c r="A365">
        <v>2013</v>
      </c>
      <c r="B365">
        <v>108</v>
      </c>
      <c r="C365" t="s">
        <v>14</v>
      </c>
      <c r="D365" t="s">
        <v>186</v>
      </c>
      <c r="E365">
        <v>4</v>
      </c>
      <c r="F365">
        <v>8</v>
      </c>
      <c r="G365">
        <v>0.33300000000000002</v>
      </c>
      <c r="H365">
        <v>3</v>
      </c>
      <c r="I365">
        <v>5</v>
      </c>
      <c r="J365">
        <v>0.375</v>
      </c>
      <c r="K365">
        <v>18.8</v>
      </c>
      <c r="L365">
        <v>21.1</v>
      </c>
      <c r="M365">
        <v>4.67</v>
      </c>
      <c r="N365">
        <v>7.17</v>
      </c>
      <c r="O365">
        <v>10</v>
      </c>
      <c r="P365">
        <v>10</v>
      </c>
      <c r="R365" s="19">
        <f>SUMIFS(Recruits!J:J,Recruits!D:D,'Wins by Year'!C365,Recruits!A:A,'Wins by Year'!A365)</f>
        <v>3.59</v>
      </c>
      <c r="S365" s="19">
        <f t="shared" si="10"/>
        <v>3.59</v>
      </c>
      <c r="T365" s="19">
        <f>(SUMIFS(S:S,C:C,C365,A:A,A365)+SUMIFS(S:S,C:C,C365,A:A,A365-1)+SUMIFS(S:S,C:C,C365,A:A,A365-2))/3</f>
        <v>3.6166666666666667</v>
      </c>
      <c r="U365" s="19">
        <f>(SUMIFS($S:$S,$C:$C,$C365,$A:$A,$A365)+SUMIFS($S:$S,$C:$C,$C365,$A:$A,$A365-1)+SUMIFS($S:$S,$C:$C,$C365,$A:$A,$A365-2)+SUMIFS($S:$S,$C:$C,$C365,$A:$A,$A365-3))/4</f>
        <v>3.6850000000000001</v>
      </c>
      <c r="W365" t="str">
        <f>VLOOKUP(D365,Conferences!$A$9:$B$57,2,FALSE)</f>
        <v>SEC</v>
      </c>
      <c r="X365">
        <f>COUNTIF(C:C,C365)</f>
        <v>16</v>
      </c>
    </row>
    <row r="366" spans="1:25">
      <c r="A366">
        <v>2013</v>
      </c>
      <c r="B366">
        <v>109</v>
      </c>
      <c r="C366" t="s">
        <v>15</v>
      </c>
      <c r="D366" t="s">
        <v>186</v>
      </c>
      <c r="E366">
        <v>5</v>
      </c>
      <c r="F366">
        <v>7</v>
      </c>
      <c r="G366">
        <v>0.41699999999999998</v>
      </c>
      <c r="H366">
        <v>2</v>
      </c>
      <c r="I366">
        <v>6</v>
      </c>
      <c r="J366">
        <v>0.25</v>
      </c>
      <c r="K366">
        <v>23.8</v>
      </c>
      <c r="L366">
        <v>29</v>
      </c>
      <c r="M366">
        <v>4.29</v>
      </c>
      <c r="N366">
        <v>8.3699999999999992</v>
      </c>
      <c r="R366" s="19">
        <f>SUMIFS(Recruits!J:J,Recruits!D:D,'Wins by Year'!C366,Recruits!A:A,'Wins by Year'!A366)</f>
        <v>3.18</v>
      </c>
      <c r="S366" s="19">
        <f t="shared" si="10"/>
        <v>3.18</v>
      </c>
      <c r="T366" s="19">
        <f>(SUMIFS(S:S,C:C,C366,A:A,A366)+SUMIFS(S:S,C:C,C366,A:A,A366-1)+SUMIFS(S:S,C:C,C366,A:A,A366-2))/3</f>
        <v>3.3333333333333335</v>
      </c>
      <c r="U366" s="19">
        <f>(SUMIFS($S:$S,$C:$C,$C366,$A:$A,$A366)+SUMIFS($S:$S,$C:$C,$C366,$A:$A,$A366-1)+SUMIFS($S:$S,$C:$C,$C366,$A:$A,$A366-2)+SUMIFS($S:$S,$C:$C,$C366,$A:$A,$A366-3))/4</f>
        <v>3.3425000000000002</v>
      </c>
      <c r="W366" t="str">
        <f>VLOOKUP(D366,Conferences!$A$9:$B$57,2,FALSE)</f>
        <v>SEC</v>
      </c>
      <c r="X366">
        <f>COUNTIF(C:C,C366)</f>
        <v>16</v>
      </c>
    </row>
    <row r="367" spans="1:25">
      <c r="A367">
        <v>2013</v>
      </c>
      <c r="B367">
        <v>110</v>
      </c>
      <c r="C367" t="s">
        <v>29</v>
      </c>
      <c r="D367" t="s">
        <v>186</v>
      </c>
      <c r="E367">
        <v>2</v>
      </c>
      <c r="F367">
        <v>10</v>
      </c>
      <c r="G367">
        <v>0.16700000000000001</v>
      </c>
      <c r="H367">
        <v>0</v>
      </c>
      <c r="I367">
        <v>8</v>
      </c>
      <c r="J367">
        <v>0</v>
      </c>
      <c r="K367">
        <v>20.5</v>
      </c>
      <c r="L367">
        <v>31.2</v>
      </c>
      <c r="M367">
        <v>-3.51</v>
      </c>
      <c r="N367">
        <v>5.41</v>
      </c>
      <c r="R367" s="19">
        <f>SUMIFS(Recruits!J:J,Recruits!D:D,'Wins by Year'!C367,Recruits!A:A,'Wins by Year'!A367)</f>
        <v>2.91</v>
      </c>
      <c r="S367" s="19">
        <f t="shared" si="10"/>
        <v>2.91</v>
      </c>
      <c r="T367" s="19">
        <f>(SUMIFS(S:S,C:C,C367,A:A,A367)+SUMIFS(S:S,C:C,C367,A:A,A367-1)+SUMIFS(S:S,C:C,C367,A:A,A367-2))/3</f>
        <v>2.8766666666666665</v>
      </c>
      <c r="U367" s="19">
        <f>(SUMIFS($S:$S,$C:$C,$C367,$A:$A,$A367)+SUMIFS($S:$S,$C:$C,$C367,$A:$A,$A367-1)+SUMIFS($S:$S,$C:$C,$C367,$A:$A,$A367-2)+SUMIFS($S:$S,$C:$C,$C367,$A:$A,$A367-3))/4</f>
        <v>2.8424999999999998</v>
      </c>
      <c r="W367" t="str">
        <f>VLOOKUP(D367,Conferences!$A$9:$B$57,2,FALSE)</f>
        <v>SEC</v>
      </c>
      <c r="X367">
        <f>COUNTIF(C:C,C367)</f>
        <v>16</v>
      </c>
    </row>
    <row r="368" spans="1:25">
      <c r="A368">
        <v>2013</v>
      </c>
      <c r="B368">
        <v>111</v>
      </c>
      <c r="C368" t="s">
        <v>9</v>
      </c>
      <c r="D368" t="s">
        <v>187</v>
      </c>
      <c r="E368">
        <v>12</v>
      </c>
      <c r="F368">
        <v>2</v>
      </c>
      <c r="G368">
        <v>0.85699999999999998</v>
      </c>
      <c r="H368">
        <v>8</v>
      </c>
      <c r="I368">
        <v>1</v>
      </c>
      <c r="J368">
        <v>0.88900000000000001</v>
      </c>
      <c r="K368">
        <v>39.5</v>
      </c>
      <c r="L368">
        <v>24.7</v>
      </c>
      <c r="M368">
        <v>18.8</v>
      </c>
      <c r="N368">
        <v>7.88</v>
      </c>
      <c r="P368">
        <v>2</v>
      </c>
      <c r="Q368">
        <v>2</v>
      </c>
      <c r="R368" s="19">
        <f>SUMIFS(Recruits!J:J,Recruits!D:D,'Wins by Year'!C368,Recruits!A:A,'Wins by Year'!A368)</f>
        <v>3.54</v>
      </c>
      <c r="S368" s="19">
        <f t="shared" si="10"/>
        <v>3.54</v>
      </c>
      <c r="T368" s="19">
        <f>(SUMIFS(S:S,C:C,C368,A:A,A368)+SUMIFS(S:S,C:C,C368,A:A,A368-1)+SUMIFS(S:S,C:C,C368,A:A,A368-2))/3</f>
        <v>3.5966666666666662</v>
      </c>
      <c r="U368" s="19">
        <f>(SUMIFS($S:$S,$C:$C,$C368,$A:$A,$A368)+SUMIFS($S:$S,$C:$C,$C368,$A:$A,$A368-1)+SUMIFS($S:$S,$C:$C,$C368,$A:$A,$A368-2)+SUMIFS($S:$S,$C:$C,$C368,$A:$A,$A368-3))/4</f>
        <v>3.585</v>
      </c>
      <c r="W368" t="str">
        <f>VLOOKUP(D368,Conferences!$A$9:$B$57,2,FALSE)</f>
        <v>SEC</v>
      </c>
      <c r="X368">
        <f>COUNTIF(C:C,C368)</f>
        <v>16</v>
      </c>
      <c r="Y368">
        <f t="shared" si="11"/>
        <v>2</v>
      </c>
    </row>
    <row r="369" spans="1:25">
      <c r="A369">
        <v>2013</v>
      </c>
      <c r="B369">
        <v>112</v>
      </c>
      <c r="C369" t="s">
        <v>1</v>
      </c>
      <c r="D369" t="s">
        <v>187</v>
      </c>
      <c r="E369">
        <v>11</v>
      </c>
      <c r="F369">
        <v>2</v>
      </c>
      <c r="G369">
        <v>0.84599999999999997</v>
      </c>
      <c r="H369">
        <v>7</v>
      </c>
      <c r="I369">
        <v>1</v>
      </c>
      <c r="J369">
        <v>0.875</v>
      </c>
      <c r="K369">
        <v>38.200000000000003</v>
      </c>
      <c r="L369">
        <v>13.9</v>
      </c>
      <c r="M369">
        <v>20.059999999999999</v>
      </c>
      <c r="N369">
        <v>3.76</v>
      </c>
      <c r="O369">
        <v>1</v>
      </c>
      <c r="P369">
        <v>1</v>
      </c>
      <c r="Q369">
        <v>7</v>
      </c>
      <c r="R369" s="19">
        <f>SUMIFS(Recruits!J:J,Recruits!D:D,'Wins by Year'!C369,Recruits!A:A,'Wins by Year'!A369)</f>
        <v>3.84</v>
      </c>
      <c r="S369" s="19">
        <f t="shared" si="10"/>
        <v>3.84</v>
      </c>
      <c r="T369" s="19">
        <f>(SUMIFS(S:S,C:C,C369,A:A,A369)+SUMIFS(S:S,C:C,C369,A:A,A369-1)+SUMIFS(S:S,C:C,C369,A:A,A369-2))/3</f>
        <v>3.8266666666666667</v>
      </c>
      <c r="U369" s="19">
        <f>(SUMIFS($S:$S,$C:$C,$C369,$A:$A,$A369)+SUMIFS($S:$S,$C:$C,$C369,$A:$A,$A369-1)+SUMIFS($S:$S,$C:$C,$C369,$A:$A,$A369-2)+SUMIFS($S:$S,$C:$C,$C369,$A:$A,$A369-3))/4</f>
        <v>3.7750000000000004</v>
      </c>
      <c r="W369" t="str">
        <f>VLOOKUP(D369,Conferences!$A$9:$B$57,2,FALSE)</f>
        <v>SEC</v>
      </c>
      <c r="X369">
        <f>COUNTIF(C:C,C369)</f>
        <v>16</v>
      </c>
      <c r="Y369">
        <f t="shared" si="11"/>
        <v>7</v>
      </c>
    </row>
    <row r="370" spans="1:25">
      <c r="A370">
        <v>2013</v>
      </c>
      <c r="B370">
        <v>113</v>
      </c>
      <c r="C370" t="s">
        <v>5</v>
      </c>
      <c r="D370" t="s">
        <v>187</v>
      </c>
      <c r="E370">
        <v>10</v>
      </c>
      <c r="F370">
        <v>3</v>
      </c>
      <c r="G370">
        <v>0.76900000000000002</v>
      </c>
      <c r="H370">
        <v>5</v>
      </c>
      <c r="I370">
        <v>3</v>
      </c>
      <c r="J370">
        <v>0.625</v>
      </c>
      <c r="K370">
        <v>35.799999999999997</v>
      </c>
      <c r="L370">
        <v>22</v>
      </c>
      <c r="M370">
        <v>14.59</v>
      </c>
      <c r="N370">
        <v>4.28</v>
      </c>
      <c r="O370">
        <v>12</v>
      </c>
      <c r="P370">
        <v>6</v>
      </c>
      <c r="Q370">
        <v>14</v>
      </c>
      <c r="R370" s="19">
        <f>SUMIFS(Recruits!J:J,Recruits!D:D,'Wins by Year'!C370,Recruits!A:A,'Wins by Year'!A370)</f>
        <v>3.73</v>
      </c>
      <c r="S370" s="19">
        <f t="shared" si="10"/>
        <v>3.73</v>
      </c>
      <c r="T370" s="19">
        <f>(SUMIFS(S:S,C:C,C370,A:A,A370)+SUMIFS(S:S,C:C,C370,A:A,A370-1)+SUMIFS(S:S,C:C,C370,A:A,A370-2))/3</f>
        <v>3.5333333333333332</v>
      </c>
      <c r="U370" s="19">
        <f>(SUMIFS($S:$S,$C:$C,$C370,$A:$A,$A370)+SUMIFS($S:$S,$C:$C,$C370,$A:$A,$A370-1)+SUMIFS($S:$S,$C:$C,$C370,$A:$A,$A370-2)+SUMIFS($S:$S,$C:$C,$C370,$A:$A,$A370-3))/4</f>
        <v>3.5474999999999999</v>
      </c>
      <c r="W370" t="str">
        <f>VLOOKUP(D370,Conferences!$A$9:$B$57,2,FALSE)</f>
        <v>SEC</v>
      </c>
      <c r="X370">
        <f>COUNTIF(C:C,C370)</f>
        <v>16</v>
      </c>
      <c r="Y370">
        <f t="shared" si="11"/>
        <v>14</v>
      </c>
    </row>
    <row r="371" spans="1:25">
      <c r="A371">
        <v>2013</v>
      </c>
      <c r="B371">
        <v>114</v>
      </c>
      <c r="C371" t="s">
        <v>17</v>
      </c>
      <c r="D371" t="s">
        <v>187</v>
      </c>
      <c r="E371">
        <v>9</v>
      </c>
      <c r="F371">
        <v>4</v>
      </c>
      <c r="G371">
        <v>0.69199999999999995</v>
      </c>
      <c r="H371">
        <v>4</v>
      </c>
      <c r="I371">
        <v>4</v>
      </c>
      <c r="J371">
        <v>0.5</v>
      </c>
      <c r="K371">
        <v>44.2</v>
      </c>
      <c r="L371">
        <v>32.200000000000003</v>
      </c>
      <c r="M371">
        <v>13.38</v>
      </c>
      <c r="N371">
        <v>5.07</v>
      </c>
      <c r="O371">
        <v>7</v>
      </c>
      <c r="P371">
        <v>6</v>
      </c>
      <c r="Q371">
        <v>18</v>
      </c>
      <c r="R371" s="19">
        <f>SUMIFS(Recruits!J:J,Recruits!D:D,'Wins by Year'!C371,Recruits!A:A,'Wins by Year'!A371)</f>
        <v>3.45</v>
      </c>
      <c r="S371" s="19">
        <f t="shared" si="10"/>
        <v>3.45</v>
      </c>
      <c r="T371" s="19">
        <f>(SUMIFS(S:S,C:C,C371,A:A,A371)+SUMIFS(S:S,C:C,C371,A:A,A371-1)+SUMIFS(S:S,C:C,C371,A:A,A371-2))/3</f>
        <v>3.2733333333333334</v>
      </c>
      <c r="U371" s="19">
        <f>(SUMIFS($S:$S,$C:$C,$C371,$A:$A,$A371)+SUMIFS($S:$S,$C:$C,$C371,$A:$A,$A371-1)+SUMIFS($S:$S,$C:$C,$C371,$A:$A,$A371-2)+SUMIFS($S:$S,$C:$C,$C371,$A:$A,$A371-3))/4</f>
        <v>3.2774999999999999</v>
      </c>
      <c r="W371" t="str">
        <f>VLOOKUP(D371,Conferences!$A$9:$B$57,2,FALSE)</f>
        <v>SEC</v>
      </c>
      <c r="X371">
        <f>COUNTIF(C:C,C371)</f>
        <v>16</v>
      </c>
      <c r="Y371">
        <f t="shared" si="11"/>
        <v>18</v>
      </c>
    </row>
    <row r="372" spans="1:25">
      <c r="A372">
        <v>2013</v>
      </c>
      <c r="B372">
        <v>115</v>
      </c>
      <c r="C372" t="s">
        <v>8</v>
      </c>
      <c r="D372" t="s">
        <v>187</v>
      </c>
      <c r="E372">
        <v>8</v>
      </c>
      <c r="F372">
        <v>5</v>
      </c>
      <c r="G372">
        <v>0.61499999999999999</v>
      </c>
      <c r="H372">
        <v>3</v>
      </c>
      <c r="I372">
        <v>5</v>
      </c>
      <c r="J372">
        <v>0.375</v>
      </c>
      <c r="K372">
        <v>30</v>
      </c>
      <c r="L372">
        <v>23.7</v>
      </c>
      <c r="M372">
        <v>10.42</v>
      </c>
      <c r="N372">
        <v>5.89</v>
      </c>
      <c r="P372">
        <v>21</v>
      </c>
      <c r="R372" s="19">
        <f>SUMIFS(Recruits!J:J,Recruits!D:D,'Wins by Year'!C372,Recruits!A:A,'Wins by Year'!A372)</f>
        <v>3.56</v>
      </c>
      <c r="S372" s="19">
        <f t="shared" si="10"/>
        <v>3.56</v>
      </c>
      <c r="T372" s="19">
        <f>(SUMIFS(S:S,C:C,C372,A:A,A372)+SUMIFS(S:S,C:C,C372,A:A,A372-1)+SUMIFS(S:S,C:C,C372,A:A,A372-2))/3</f>
        <v>3.2033333333333331</v>
      </c>
      <c r="U372" s="19">
        <f>(SUMIFS($S:$S,$C:$C,$C372,$A:$A,$A372)+SUMIFS($S:$S,$C:$C,$C372,$A:$A,$A372-1)+SUMIFS($S:$S,$C:$C,$C372,$A:$A,$A372-2)+SUMIFS($S:$S,$C:$C,$C372,$A:$A,$A372-3))/4</f>
        <v>3.19</v>
      </c>
      <c r="W372" t="str">
        <f>VLOOKUP(D372,Conferences!$A$9:$B$57,2,FALSE)</f>
        <v>SEC</v>
      </c>
      <c r="X372">
        <f>COUNTIF(C:C,C372)</f>
        <v>16</v>
      </c>
    </row>
    <row r="373" spans="1:25">
      <c r="A373">
        <v>2013</v>
      </c>
      <c r="B373">
        <v>116</v>
      </c>
      <c r="C373" t="s">
        <v>25</v>
      </c>
      <c r="D373" t="s">
        <v>187</v>
      </c>
      <c r="E373">
        <v>7</v>
      </c>
      <c r="F373">
        <v>6</v>
      </c>
      <c r="G373">
        <v>0.53800000000000003</v>
      </c>
      <c r="H373">
        <v>3</v>
      </c>
      <c r="I373">
        <v>5</v>
      </c>
      <c r="J373">
        <v>0.375</v>
      </c>
      <c r="K373">
        <v>27.7</v>
      </c>
      <c r="L373">
        <v>23</v>
      </c>
      <c r="M373">
        <v>7.72</v>
      </c>
      <c r="N373">
        <v>6.95</v>
      </c>
      <c r="R373" s="19">
        <f>SUMIFS(Recruits!J:J,Recruits!D:D,'Wins by Year'!C373,Recruits!A:A,'Wins by Year'!A373)</f>
        <v>3.1</v>
      </c>
      <c r="S373" s="19">
        <f t="shared" si="10"/>
        <v>3.1</v>
      </c>
      <c r="T373" s="19">
        <f>(SUMIFS(S:S,C:C,C373,A:A,A373)+SUMIFS(S:S,C:C,C373,A:A,A373-1)+SUMIFS(S:S,C:C,C373,A:A,A373-2))/3</f>
        <v>3.0633333333333339</v>
      </c>
      <c r="U373" s="19">
        <f>(SUMIFS($S:$S,$C:$C,$C373,$A:$A,$A373)+SUMIFS($S:$S,$C:$C,$C373,$A:$A,$A373-1)+SUMIFS($S:$S,$C:$C,$C373,$A:$A,$A373-2)+SUMIFS($S:$S,$C:$C,$C373,$A:$A,$A373-3))/4</f>
        <v>3.0275000000000003</v>
      </c>
      <c r="W373" t="str">
        <f>VLOOKUP(D373,Conferences!$A$9:$B$57,2,FALSE)</f>
        <v>SEC</v>
      </c>
      <c r="X373">
        <f>COUNTIF(C:C,C373)</f>
        <v>16</v>
      </c>
    </row>
    <row r="374" spans="1:25">
      <c r="A374">
        <v>2013</v>
      </c>
      <c r="B374">
        <v>117</v>
      </c>
      <c r="C374" t="s">
        <v>32</v>
      </c>
      <c r="D374" t="s">
        <v>187</v>
      </c>
      <c r="E374">
        <v>3</v>
      </c>
      <c r="F374">
        <v>9</v>
      </c>
      <c r="G374">
        <v>0.25</v>
      </c>
      <c r="H374">
        <v>0</v>
      </c>
      <c r="I374">
        <v>8</v>
      </c>
      <c r="J374">
        <v>0</v>
      </c>
      <c r="K374">
        <v>20.7</v>
      </c>
      <c r="L374">
        <v>30.8</v>
      </c>
      <c r="M374">
        <v>-1.32</v>
      </c>
      <c r="N374">
        <v>5.18</v>
      </c>
      <c r="R374" s="19">
        <f>SUMIFS(Recruits!J:J,Recruits!D:D,'Wins by Year'!C374,Recruits!A:A,'Wins by Year'!A374)</f>
        <v>2.96</v>
      </c>
      <c r="S374" s="19">
        <f t="shared" si="10"/>
        <v>2.96</v>
      </c>
      <c r="T374" s="19">
        <f>(SUMIFS(S:S,C:C,C374,A:A,A374)+SUMIFS(S:S,C:C,C374,A:A,A374-1)+SUMIFS(S:S,C:C,C374,A:A,A374-2))/3</f>
        <v>3.02</v>
      </c>
      <c r="U374" s="19">
        <f>(SUMIFS($S:$S,$C:$C,$C374,$A:$A,$A374)+SUMIFS($S:$S,$C:$C,$C374,$A:$A,$A374-1)+SUMIFS($S:$S,$C:$C,$C374,$A:$A,$A374-2)+SUMIFS($S:$S,$C:$C,$C374,$A:$A,$A374-3))/4</f>
        <v>3.0049999999999999</v>
      </c>
      <c r="W374" t="str">
        <f>VLOOKUP(D374,Conferences!$A$9:$B$57,2,FALSE)</f>
        <v>SEC</v>
      </c>
      <c r="X374">
        <f>COUNTIF(C:C,C374)</f>
        <v>16</v>
      </c>
    </row>
    <row r="375" spans="1:25">
      <c r="A375">
        <v>2013</v>
      </c>
      <c r="B375">
        <v>118</v>
      </c>
      <c r="C375" t="s">
        <v>114</v>
      </c>
      <c r="D375" t="s">
        <v>150</v>
      </c>
      <c r="E375">
        <v>9</v>
      </c>
      <c r="F375">
        <v>4</v>
      </c>
      <c r="G375">
        <v>0.69199999999999995</v>
      </c>
      <c r="H375">
        <v>5</v>
      </c>
      <c r="I375">
        <v>2</v>
      </c>
      <c r="J375">
        <v>0.71399999999999997</v>
      </c>
      <c r="K375">
        <v>33.799999999999997</v>
      </c>
      <c r="L375">
        <v>26.5</v>
      </c>
      <c r="M375">
        <v>-2.0099999999999998</v>
      </c>
      <c r="N375">
        <v>-6.63</v>
      </c>
      <c r="R375" s="19">
        <f>SUMIFS(Recruits!J:J,Recruits!D:D,'Wins by Year'!C375,Recruits!A:A,'Wins by Year'!A375)</f>
        <v>2.13</v>
      </c>
      <c r="S375" s="19">
        <f t="shared" si="10"/>
        <v>2.13</v>
      </c>
      <c r="T375" s="19">
        <f>(SUMIFS(S:S,C:C,C375,A:A,A375)+SUMIFS(S:S,C:C,C375,A:A,A375-1)+SUMIFS(S:S,C:C,C375,A:A,A375-2))/3</f>
        <v>1.3766666666666667</v>
      </c>
      <c r="U375" s="19">
        <f>(SUMIFS($S:$S,$C:$C,$C375,$A:$A,$A375)+SUMIFS($S:$S,$C:$C,$C375,$A:$A,$A375-1)+SUMIFS($S:$S,$C:$C,$C375,$A:$A,$A375-2)+SUMIFS($S:$S,$C:$C,$C375,$A:$A,$A375-3))/4</f>
        <v>1.2825</v>
      </c>
      <c r="W375" t="str">
        <f>VLOOKUP(D375,Conferences!$A$9:$B$57,2,FALSE)</f>
        <v>Sun Belt</v>
      </c>
      <c r="X375">
        <f>COUNTIF(C:C,C375)</f>
        <v>16</v>
      </c>
    </row>
    <row r="376" spans="1:25">
      <c r="A376">
        <v>2013</v>
      </c>
      <c r="B376">
        <v>119</v>
      </c>
      <c r="C376" t="s">
        <v>88</v>
      </c>
      <c r="D376" t="s">
        <v>150</v>
      </c>
      <c r="E376">
        <v>8</v>
      </c>
      <c r="F376">
        <v>5</v>
      </c>
      <c r="G376">
        <v>0.61499999999999999</v>
      </c>
      <c r="H376">
        <v>5</v>
      </c>
      <c r="I376">
        <v>2</v>
      </c>
      <c r="J376">
        <v>0.71399999999999997</v>
      </c>
      <c r="K376">
        <v>29.2</v>
      </c>
      <c r="L376">
        <v>26.2</v>
      </c>
      <c r="M376">
        <v>-1.86</v>
      </c>
      <c r="N376">
        <v>-3.71</v>
      </c>
      <c r="R376" s="19">
        <f>SUMIFS(Recruits!J:J,Recruits!D:D,'Wins by Year'!C376,Recruits!A:A,'Wins by Year'!A376)</f>
        <v>0</v>
      </c>
      <c r="S376" s="19">
        <f t="shared" si="10"/>
        <v>1</v>
      </c>
      <c r="T376" s="19">
        <f>(SUMIFS(S:S,C:C,C376,A:A,A376)+SUMIFS(S:S,C:C,C376,A:A,A376-1)+SUMIFS(S:S,C:C,C376,A:A,A376-2))/3</f>
        <v>1.5233333333333334</v>
      </c>
      <c r="U376" s="19">
        <f>(SUMIFS($S:$S,$C:$C,$C376,$A:$A,$A376)+SUMIFS($S:$S,$C:$C,$C376,$A:$A,$A376-1)+SUMIFS($S:$S,$C:$C,$C376,$A:$A,$A376-2)+SUMIFS($S:$S,$C:$C,$C376,$A:$A,$A376-3))/4</f>
        <v>1.3925000000000001</v>
      </c>
      <c r="W376" t="str">
        <f>VLOOKUP(D376,Conferences!$A$9:$B$57,2,FALSE)</f>
        <v>Sun Belt</v>
      </c>
      <c r="X376">
        <f>COUNTIF(C:C,C376)</f>
        <v>16</v>
      </c>
    </row>
    <row r="377" spans="1:25">
      <c r="A377">
        <v>2013</v>
      </c>
      <c r="B377">
        <v>120</v>
      </c>
      <c r="C377" t="s">
        <v>87</v>
      </c>
      <c r="D377" t="s">
        <v>150</v>
      </c>
      <c r="E377">
        <v>8</v>
      </c>
      <c r="F377">
        <v>4</v>
      </c>
      <c r="G377">
        <v>0.66700000000000004</v>
      </c>
      <c r="H377">
        <v>4</v>
      </c>
      <c r="I377">
        <v>3</v>
      </c>
      <c r="J377">
        <v>0.57099999999999995</v>
      </c>
      <c r="K377">
        <v>30.8</v>
      </c>
      <c r="L377">
        <v>24.6</v>
      </c>
      <c r="M377">
        <v>-0.52</v>
      </c>
      <c r="N377">
        <v>-5.94</v>
      </c>
      <c r="R377" s="19">
        <f>SUMIFS(Recruits!J:J,Recruits!D:D,'Wins by Year'!C377,Recruits!A:A,'Wins by Year'!A377)</f>
        <v>2.06</v>
      </c>
      <c r="S377" s="19">
        <f t="shared" si="10"/>
        <v>2.06</v>
      </c>
      <c r="T377" s="19">
        <f>(SUMIFS(S:S,C:C,C377,A:A,A377)+SUMIFS(S:S,C:C,C377,A:A,A377-1)+SUMIFS(S:S,C:C,C377,A:A,A377-2))/3</f>
        <v>1.8666666666666665</v>
      </c>
      <c r="U377" s="19">
        <f>(SUMIFS($S:$S,$C:$C,$C377,$A:$A,$A377)+SUMIFS($S:$S,$C:$C,$C377,$A:$A,$A377-1)+SUMIFS($S:$S,$C:$C,$C377,$A:$A,$A377-2)+SUMIFS($S:$S,$C:$C,$C377,$A:$A,$A377-3))/4</f>
        <v>1.65</v>
      </c>
      <c r="W377" t="str">
        <f>VLOOKUP(D377,Conferences!$A$9:$B$57,2,FALSE)</f>
        <v>Sun Belt</v>
      </c>
      <c r="X377">
        <f>COUNTIF(C:C,C377)</f>
        <v>12</v>
      </c>
    </row>
    <row r="378" spans="1:25">
      <c r="A378">
        <v>2013</v>
      </c>
      <c r="B378">
        <v>121</v>
      </c>
      <c r="C378" t="s">
        <v>120</v>
      </c>
      <c r="D378" t="s">
        <v>150</v>
      </c>
      <c r="E378">
        <v>6</v>
      </c>
      <c r="F378">
        <v>6</v>
      </c>
      <c r="G378">
        <v>0.5</v>
      </c>
      <c r="H378">
        <v>4</v>
      </c>
      <c r="I378">
        <v>3</v>
      </c>
      <c r="J378">
        <v>0.57099999999999995</v>
      </c>
      <c r="K378">
        <v>22.3</v>
      </c>
      <c r="L378">
        <v>30.2</v>
      </c>
      <c r="M378">
        <v>-6.81</v>
      </c>
      <c r="N378">
        <v>-2.56</v>
      </c>
      <c r="R378" s="19">
        <f>SUMIFS(Recruits!J:J,Recruits!D:D,'Wins by Year'!C378,Recruits!A:A,'Wins by Year'!A378)</f>
        <v>0</v>
      </c>
      <c r="S378" s="19">
        <f t="shared" si="10"/>
        <v>1</v>
      </c>
      <c r="T378" s="19">
        <f>(SUMIFS(S:S,C:C,C378,A:A,A378)+SUMIFS(S:S,C:C,C378,A:A,A378-1)+SUMIFS(S:S,C:C,C378,A:A,A378-2))/3</f>
        <v>1.7266666666666666</v>
      </c>
      <c r="U378" s="19">
        <f>(SUMIFS($S:$S,$C:$C,$C378,$A:$A,$A378)+SUMIFS($S:$S,$C:$C,$C378,$A:$A,$A378-1)+SUMIFS($S:$S,$C:$C,$C378,$A:$A,$A378-2)+SUMIFS($S:$S,$C:$C,$C378,$A:$A,$A378-3))/4</f>
        <v>1.8274999999999999</v>
      </c>
      <c r="W378" t="str">
        <f>VLOOKUP(D378,Conferences!$A$9:$B$57,2,FALSE)</f>
        <v>Sun Belt</v>
      </c>
      <c r="X378">
        <f>COUNTIF(C:C,C378)</f>
        <v>16</v>
      </c>
    </row>
    <row r="379" spans="1:25">
      <c r="A379">
        <v>2013</v>
      </c>
      <c r="B379">
        <v>122</v>
      </c>
      <c r="C379" t="s">
        <v>93</v>
      </c>
      <c r="D379" t="s">
        <v>150</v>
      </c>
      <c r="E379">
        <v>6</v>
      </c>
      <c r="F379">
        <v>6</v>
      </c>
      <c r="G379">
        <v>0.5</v>
      </c>
      <c r="H379">
        <v>4</v>
      </c>
      <c r="I379">
        <v>3</v>
      </c>
      <c r="J379">
        <v>0.57099999999999995</v>
      </c>
      <c r="K379">
        <v>29.4</v>
      </c>
      <c r="L379">
        <v>25.2</v>
      </c>
      <c r="M379">
        <v>-2.44</v>
      </c>
      <c r="N379">
        <v>-5.52</v>
      </c>
      <c r="R379" s="19">
        <f>SUMIFS(Recruits!J:J,Recruits!D:D,'Wins by Year'!C379,Recruits!A:A,'Wins by Year'!A379)</f>
        <v>0</v>
      </c>
      <c r="S379" s="19">
        <f t="shared" si="10"/>
        <v>1</v>
      </c>
      <c r="T379" s="19">
        <f>(SUMIFS(S:S,C:C,C379,A:A,A379)+SUMIFS(S:S,C:C,C379,A:A,A379-1)+SUMIFS(S:S,C:C,C379,A:A,A379-2))/3</f>
        <v>0.66666666666666663</v>
      </c>
      <c r="U379" s="19">
        <f>(SUMIFS($S:$S,$C:$C,$C379,$A:$A,$A379)+SUMIFS($S:$S,$C:$C,$C379,$A:$A,$A379-1))/2</f>
        <v>1</v>
      </c>
      <c r="W379" t="str">
        <f>VLOOKUP(D379,Conferences!$A$9:$B$57,2,FALSE)</f>
        <v>Sun Belt</v>
      </c>
      <c r="X379">
        <f>COUNTIF(C:C,C379)</f>
        <v>7</v>
      </c>
    </row>
    <row r="380" spans="1:25">
      <c r="A380">
        <v>2013</v>
      </c>
      <c r="B380">
        <v>123</v>
      </c>
      <c r="C380" t="s">
        <v>99</v>
      </c>
      <c r="D380" t="s">
        <v>150</v>
      </c>
      <c r="E380">
        <v>6</v>
      </c>
      <c r="F380">
        <v>6</v>
      </c>
      <c r="G380">
        <v>0.5</v>
      </c>
      <c r="H380">
        <v>4</v>
      </c>
      <c r="I380">
        <v>3</v>
      </c>
      <c r="J380">
        <v>0.57099999999999995</v>
      </c>
      <c r="K380">
        <v>34.1</v>
      </c>
      <c r="L380">
        <v>35.9</v>
      </c>
      <c r="M380">
        <v>-5.33</v>
      </c>
      <c r="N380">
        <v>-4.08</v>
      </c>
      <c r="R380" s="19">
        <f>SUMIFS(Recruits!J:J,Recruits!D:D,'Wins by Year'!C380,Recruits!A:A,'Wins by Year'!A380)</f>
        <v>2.04</v>
      </c>
      <c r="S380" s="19">
        <f t="shared" si="10"/>
        <v>2.04</v>
      </c>
      <c r="T380" s="19">
        <f>(SUMIFS(S:S,C:C,C380,A:A,A380)+SUMIFS(S:S,C:C,C380,A:A,A380-1)+SUMIFS(S:S,C:C,C380,A:A,A380-2))/3</f>
        <v>1.3466666666666667</v>
      </c>
      <c r="U380" s="19">
        <f>(SUMIFS($S:$S,$C:$C,$C380,$A:$A,$A380)+SUMIFS($S:$S,$C:$C,$C380,$A:$A,$A380-1)+SUMIFS($S:$S,$C:$C,$C380,$A:$A,$A380-2)+SUMIFS($S:$S,$C:$C,$C380,$A:$A,$A380-3))/4</f>
        <v>1.26</v>
      </c>
      <c r="W380" t="str">
        <f>VLOOKUP(D380,Conferences!$A$9:$B$57,2,FALSE)</f>
        <v>Sun Belt</v>
      </c>
      <c r="X380">
        <f>COUNTIF(C:C,C380)</f>
        <v>16</v>
      </c>
    </row>
    <row r="381" spans="1:25">
      <c r="A381">
        <v>2013</v>
      </c>
      <c r="B381">
        <v>124</v>
      </c>
      <c r="C381" t="s">
        <v>94</v>
      </c>
      <c r="D381" t="s">
        <v>150</v>
      </c>
      <c r="E381">
        <v>6</v>
      </c>
      <c r="F381">
        <v>6</v>
      </c>
      <c r="G381">
        <v>0.5</v>
      </c>
      <c r="H381">
        <v>2</v>
      </c>
      <c r="I381">
        <v>5</v>
      </c>
      <c r="J381">
        <v>0.28599999999999998</v>
      </c>
      <c r="K381">
        <v>23.9</v>
      </c>
      <c r="L381">
        <v>27.3</v>
      </c>
      <c r="M381">
        <v>-10.53</v>
      </c>
      <c r="N381">
        <v>-8.1999999999999993</v>
      </c>
      <c r="R381" s="19">
        <f>SUMIFS(Recruits!J:J,Recruits!D:D,'Wins by Year'!C381,Recruits!A:A,'Wins by Year'!A381)</f>
        <v>2.25</v>
      </c>
      <c r="S381" s="19">
        <f t="shared" si="10"/>
        <v>2.25</v>
      </c>
      <c r="T381" s="19">
        <f>(SUMIFS(S:S,C:C,C381,A:A,A381)+SUMIFS(S:S,C:C,C381,A:A,A381-1)+SUMIFS(S:S,C:C,C381,A:A,A381-2))/3</f>
        <v>1.5433333333333332</v>
      </c>
      <c r="U381" s="19">
        <f>(SUMIFS($S:$S,$C:$C,$C381,$A:$A,$A381)+SUMIFS($S:$S,$C:$C,$C381,$A:$A,$A381-1))/2</f>
        <v>2.3149999999999999</v>
      </c>
      <c r="W381" t="str">
        <f>VLOOKUP(D381,Conferences!$A$9:$B$57,2,FALSE)</f>
        <v>Sun Belt</v>
      </c>
      <c r="X381">
        <f>COUNTIF(C:C,C381)</f>
        <v>7</v>
      </c>
    </row>
    <row r="382" spans="1:25">
      <c r="A382">
        <v>2013</v>
      </c>
      <c r="B382">
        <v>125</v>
      </c>
      <c r="C382" t="s">
        <v>139</v>
      </c>
      <c r="D382" t="s">
        <v>150</v>
      </c>
      <c r="E382">
        <v>0</v>
      </c>
      <c r="F382">
        <v>12</v>
      </c>
      <c r="G382">
        <v>0</v>
      </c>
      <c r="H382">
        <v>0</v>
      </c>
      <c r="I382">
        <v>7</v>
      </c>
      <c r="J382">
        <v>0</v>
      </c>
      <c r="K382">
        <v>18.8</v>
      </c>
      <c r="L382">
        <v>36.700000000000003</v>
      </c>
      <c r="M382">
        <v>-20.2</v>
      </c>
      <c r="N382">
        <v>-4.78</v>
      </c>
      <c r="R382" s="19">
        <f>SUMIFS(Recruits!J:J,Recruits!D:D,'Wins by Year'!C382,Recruits!A:A,'Wins by Year'!A382)</f>
        <v>0</v>
      </c>
      <c r="S382" s="19">
        <f t="shared" si="10"/>
        <v>1</v>
      </c>
      <c r="T382" s="19">
        <f>(SUMIFS(S:S,C:C,C382,A:A,A382)+SUMIFS(S:S,C:C,C382,A:A,A382-1)+SUMIFS(S:S,C:C,C382,A:A,A382-2))/3</f>
        <v>0.33333333333333331</v>
      </c>
      <c r="U382" s="19">
        <f>(SUMIFS($S:$S,$C:$C,$C382,$A:$A,$A382))</f>
        <v>1</v>
      </c>
      <c r="W382" t="str">
        <f>VLOOKUP(D382,Conferences!$A$9:$B$57,2,FALSE)</f>
        <v>Sun Belt</v>
      </c>
      <c r="X382">
        <f>COUNTIF(C:C,C382)</f>
        <v>6</v>
      </c>
    </row>
    <row r="383" spans="1:25">
      <c r="A383">
        <v>2012</v>
      </c>
      <c r="B383">
        <v>1</v>
      </c>
      <c r="C383" t="s">
        <v>2</v>
      </c>
      <c r="D383" t="s">
        <v>165</v>
      </c>
      <c r="E383">
        <v>12</v>
      </c>
      <c r="F383">
        <v>2</v>
      </c>
      <c r="G383">
        <v>0.85699999999999998</v>
      </c>
      <c r="H383">
        <v>7</v>
      </c>
      <c r="I383">
        <v>1</v>
      </c>
      <c r="J383">
        <v>0.875</v>
      </c>
      <c r="K383">
        <v>39.299999999999997</v>
      </c>
      <c r="L383">
        <v>14.7</v>
      </c>
      <c r="M383">
        <v>13.56</v>
      </c>
      <c r="N383">
        <v>-0.66</v>
      </c>
      <c r="O383">
        <v>7</v>
      </c>
      <c r="P383">
        <v>3</v>
      </c>
      <c r="Q383">
        <v>10</v>
      </c>
      <c r="R383" s="19">
        <f>SUMIFS(Recruits!J:J,Recruits!D:D,'Wins by Year'!C383,Recruits!A:A,'Wins by Year'!A383)</f>
        <v>3.79</v>
      </c>
      <c r="S383" s="19">
        <f t="shared" si="10"/>
        <v>3.79</v>
      </c>
      <c r="T383" s="19">
        <f>(SUMIFS(S:S,C:C,C383,A:A,A383)+SUMIFS(S:S,C:C,C383,A:A,A383-1)+SUMIFS(S:S,C:C,C383,A:A,A383-2))/3</f>
        <v>3.6199999999999997</v>
      </c>
      <c r="U383" s="19">
        <f>(SUMIFS($S:$S,$C:$C,$C383,$A:$A,$A383)+SUMIFS($S:$S,$C:$C,$C383,$A:$A,$A383-1)+SUMIFS($S:$S,$C:$C,$C383,$A:$A,$A383-2)+SUMIFS($S:$S,$C:$C,$C383,$A:$A,$A383-3))/4</f>
        <v>3.62</v>
      </c>
      <c r="W383" t="str">
        <f>VLOOKUP(D383,Conferences!$A$9:$B$57,2,FALSE)</f>
        <v>ACC</v>
      </c>
      <c r="X383">
        <f>COUNTIF(C:C,C383)</f>
        <v>16</v>
      </c>
      <c r="Y383">
        <f t="shared" si="11"/>
        <v>10</v>
      </c>
    </row>
    <row r="384" spans="1:25">
      <c r="A384">
        <v>2012</v>
      </c>
      <c r="B384">
        <v>2</v>
      </c>
      <c r="C384" t="s">
        <v>6</v>
      </c>
      <c r="D384" t="s">
        <v>165</v>
      </c>
      <c r="E384">
        <v>11</v>
      </c>
      <c r="F384">
        <v>2</v>
      </c>
      <c r="G384">
        <v>0.84599999999999997</v>
      </c>
      <c r="H384">
        <v>7</v>
      </c>
      <c r="I384">
        <v>1</v>
      </c>
      <c r="J384">
        <v>0.875</v>
      </c>
      <c r="K384">
        <v>41</v>
      </c>
      <c r="L384">
        <v>24.8</v>
      </c>
      <c r="M384">
        <v>14.75</v>
      </c>
      <c r="N384">
        <v>1.1399999999999999</v>
      </c>
      <c r="O384">
        <v>14</v>
      </c>
      <c r="P384">
        <v>10</v>
      </c>
      <c r="Q384">
        <v>11</v>
      </c>
      <c r="R384" s="19">
        <f>SUMIFS(Recruits!J:J,Recruits!D:D,'Wins by Year'!C384,Recruits!A:A,'Wins by Year'!A384)</f>
        <v>3.45</v>
      </c>
      <c r="S384" s="19">
        <f t="shared" si="10"/>
        <v>3.45</v>
      </c>
      <c r="T384" s="19">
        <f>(SUMIFS(S:S,C:C,C384,A:A,A384)+SUMIFS(S:S,C:C,C384,A:A,A384-1)+SUMIFS(S:S,C:C,C384,A:A,A384-2))/3</f>
        <v>3.3333333333333335</v>
      </c>
      <c r="U384" s="19">
        <f>(SUMIFS($S:$S,$C:$C,$C384,$A:$A,$A384)+SUMIFS($S:$S,$C:$C,$C384,$A:$A,$A384-1)+SUMIFS($S:$S,$C:$C,$C384,$A:$A,$A384-2)+SUMIFS($S:$S,$C:$C,$C384,$A:$A,$A384-3))/4</f>
        <v>3.375</v>
      </c>
      <c r="W384" t="str">
        <f>VLOOKUP(D384,Conferences!$A$9:$B$57,2,FALSE)</f>
        <v>ACC</v>
      </c>
      <c r="X384">
        <f>COUNTIF(C:C,C384)</f>
        <v>16</v>
      </c>
      <c r="Y384">
        <f t="shared" si="11"/>
        <v>11</v>
      </c>
    </row>
    <row r="385" spans="1:25">
      <c r="A385">
        <v>2012</v>
      </c>
      <c r="B385">
        <v>3</v>
      </c>
      <c r="C385" t="s">
        <v>44</v>
      </c>
      <c r="D385" t="s">
        <v>165</v>
      </c>
      <c r="E385">
        <v>7</v>
      </c>
      <c r="F385">
        <v>6</v>
      </c>
      <c r="G385">
        <v>0.53800000000000003</v>
      </c>
      <c r="H385">
        <v>4</v>
      </c>
      <c r="I385">
        <v>4</v>
      </c>
      <c r="J385">
        <v>0.5</v>
      </c>
      <c r="K385">
        <v>28.1</v>
      </c>
      <c r="L385">
        <v>25.6</v>
      </c>
      <c r="M385">
        <v>1.46</v>
      </c>
      <c r="N385">
        <v>-0.77</v>
      </c>
      <c r="R385" s="19">
        <f>SUMIFS(Recruits!J:J,Recruits!D:D,'Wins by Year'!C385,Recruits!A:A,'Wins by Year'!A385)</f>
        <v>2.77</v>
      </c>
      <c r="S385" s="19">
        <f t="shared" si="10"/>
        <v>2.77</v>
      </c>
      <c r="T385" s="19">
        <f>(SUMIFS(S:S,C:C,C385,A:A,A385)+SUMIFS(S:S,C:C,C385,A:A,A385-1)+SUMIFS(S:S,C:C,C385,A:A,A385-2))/3</f>
        <v>2.8566666666666669</v>
      </c>
      <c r="U385" s="19">
        <f>(SUMIFS($S:$S,$C:$C,$C385,$A:$A,$A385)+SUMIFS($S:$S,$C:$C,$C385,$A:$A,$A385-1)+SUMIFS($S:$S,$C:$C,$C385,$A:$A,$A385-2)+SUMIFS($S:$S,$C:$C,$C385,$A:$A,$A385-3))/4</f>
        <v>2.8374999999999999</v>
      </c>
      <c r="W385" t="str">
        <f>VLOOKUP(D385,Conferences!$A$9:$B$57,2,FALSE)</f>
        <v>ACC</v>
      </c>
      <c r="X385">
        <f>COUNTIF(C:C,C385)</f>
        <v>16</v>
      </c>
    </row>
    <row r="386" spans="1:25">
      <c r="A386">
        <v>2012</v>
      </c>
      <c r="B386">
        <v>4</v>
      </c>
      <c r="C386" t="s">
        <v>62</v>
      </c>
      <c r="D386" t="s">
        <v>165</v>
      </c>
      <c r="E386">
        <v>5</v>
      </c>
      <c r="F386">
        <v>7</v>
      </c>
      <c r="G386">
        <v>0.41699999999999998</v>
      </c>
      <c r="H386">
        <v>3</v>
      </c>
      <c r="I386">
        <v>5</v>
      </c>
      <c r="J386">
        <v>0.375</v>
      </c>
      <c r="K386">
        <v>18.5</v>
      </c>
      <c r="L386">
        <v>31.8</v>
      </c>
      <c r="M386">
        <v>-6.2</v>
      </c>
      <c r="N386">
        <v>1.05</v>
      </c>
      <c r="R386" s="19">
        <f>SUMIFS(Recruits!J:J,Recruits!D:D,'Wins by Year'!C386,Recruits!A:A,'Wins by Year'!A386)</f>
        <v>2.84</v>
      </c>
      <c r="S386" s="19">
        <f t="shared" si="10"/>
        <v>2.84</v>
      </c>
      <c r="T386" s="19">
        <f>(SUMIFS(S:S,C:C,C386,A:A,A386)+SUMIFS(S:S,C:C,C386,A:A,A386-1)+SUMIFS(S:S,C:C,C386,A:A,A386-2))/3</f>
        <v>2.7566666666666664</v>
      </c>
      <c r="U386" s="19">
        <f>(SUMIFS($S:$S,$C:$C,$C386,$A:$A,$A386)+SUMIFS($S:$S,$C:$C,$C386,$A:$A,$A386-1)+SUMIFS($S:$S,$C:$C,$C386,$A:$A,$A386-2)+SUMIFS($S:$S,$C:$C,$C386,$A:$A,$A386-3))/4</f>
        <v>2.6875</v>
      </c>
      <c r="W386" t="str">
        <f>VLOOKUP(D386,Conferences!$A$9:$B$57,2,FALSE)</f>
        <v>ACC</v>
      </c>
      <c r="X386">
        <f>COUNTIF(C:C,C386)</f>
        <v>16</v>
      </c>
    </row>
    <row r="387" spans="1:25">
      <c r="A387">
        <v>2012</v>
      </c>
      <c r="B387">
        <v>5</v>
      </c>
      <c r="C387" t="s">
        <v>39</v>
      </c>
      <c r="D387" t="s">
        <v>165</v>
      </c>
      <c r="E387">
        <v>4</v>
      </c>
      <c r="F387">
        <v>8</v>
      </c>
      <c r="G387">
        <v>0.33300000000000002</v>
      </c>
      <c r="H387">
        <v>2</v>
      </c>
      <c r="I387">
        <v>6</v>
      </c>
      <c r="J387">
        <v>0.25</v>
      </c>
      <c r="K387">
        <v>20.100000000000001</v>
      </c>
      <c r="L387">
        <v>27.2</v>
      </c>
      <c r="M387">
        <v>-6.59</v>
      </c>
      <c r="N387">
        <v>-0.26</v>
      </c>
      <c r="R387" s="19">
        <f>SUMIFS(Recruits!J:J,Recruits!D:D,'Wins by Year'!C387,Recruits!A:A,'Wins by Year'!A387)</f>
        <v>2.8</v>
      </c>
      <c r="S387" s="19">
        <f t="shared" ref="S387:S450" si="12">IF(R387&gt;1,R387,1)</f>
        <v>2.8</v>
      </c>
      <c r="T387" s="19">
        <f>(SUMIFS(S:S,C:C,C387,A:A,A387)+SUMIFS(S:S,C:C,C387,A:A,A387-1)+SUMIFS(S:S,C:C,C387,A:A,A387-2))/3</f>
        <v>2.9033333333333329</v>
      </c>
      <c r="U387" s="19">
        <f>(SUMIFS($S:$S,$C:$C,$C387,$A:$A,$A387)+SUMIFS($S:$S,$C:$C,$C387,$A:$A,$A387-1)+SUMIFS($S:$S,$C:$C,$C387,$A:$A,$A387-2)+SUMIFS($S:$S,$C:$C,$C387,$A:$A,$A387-3))/4</f>
        <v>2.9474999999999998</v>
      </c>
      <c r="W387" t="str">
        <f>VLOOKUP(D387,Conferences!$A$9:$B$57,2,FALSE)</f>
        <v>ACC</v>
      </c>
      <c r="X387">
        <f>COUNTIF(C:C,C387)</f>
        <v>16</v>
      </c>
    </row>
    <row r="388" spans="1:25">
      <c r="A388">
        <v>2012</v>
      </c>
      <c r="B388">
        <v>6</v>
      </c>
      <c r="C388" t="s">
        <v>82</v>
      </c>
      <c r="D388" t="s">
        <v>165</v>
      </c>
      <c r="E388">
        <v>2</v>
      </c>
      <c r="F388">
        <v>10</v>
      </c>
      <c r="G388">
        <v>0.16700000000000001</v>
      </c>
      <c r="H388">
        <v>1</v>
      </c>
      <c r="I388">
        <v>7</v>
      </c>
      <c r="J388">
        <v>0.125</v>
      </c>
      <c r="K388">
        <v>19.8</v>
      </c>
      <c r="L388">
        <v>29.7</v>
      </c>
      <c r="M388">
        <v>-6.74</v>
      </c>
      <c r="N388">
        <v>2.0099999999999998</v>
      </c>
      <c r="R388" s="19">
        <f>SUMIFS(Recruits!J:J,Recruits!D:D,'Wins by Year'!C388,Recruits!A:A,'Wins by Year'!A388)</f>
        <v>2.71</v>
      </c>
      <c r="S388" s="19">
        <f t="shared" si="12"/>
        <v>2.71</v>
      </c>
      <c r="T388" s="19">
        <f>(SUMIFS(S:S,C:C,C388,A:A,A388)+SUMIFS(S:S,C:C,C388,A:A,A388-1)+SUMIFS(S:S,C:C,C388,A:A,A388-2))/3</f>
        <v>2.77</v>
      </c>
      <c r="U388" s="19">
        <f>(SUMIFS($S:$S,$C:$C,$C388,$A:$A,$A388)+SUMIFS($S:$S,$C:$C,$C388,$A:$A,$A388-1)+SUMIFS($S:$S,$C:$C,$C388,$A:$A,$A388-2)+SUMIFS($S:$S,$C:$C,$C388,$A:$A,$A388-3))/4</f>
        <v>2.6875</v>
      </c>
      <c r="W388" t="str">
        <f>VLOOKUP(D388,Conferences!$A$9:$B$57,2,FALSE)</f>
        <v>ACC</v>
      </c>
      <c r="X388">
        <f>COUNTIF(C:C,C388)</f>
        <v>16</v>
      </c>
    </row>
    <row r="389" spans="1:25">
      <c r="A389">
        <v>2012</v>
      </c>
      <c r="B389">
        <v>7</v>
      </c>
      <c r="C389" t="s">
        <v>24</v>
      </c>
      <c r="D389" t="s">
        <v>166</v>
      </c>
      <c r="E389">
        <v>8</v>
      </c>
      <c r="F389">
        <v>4</v>
      </c>
      <c r="G389">
        <v>0.66700000000000004</v>
      </c>
      <c r="H389">
        <v>5</v>
      </c>
      <c r="I389">
        <v>3</v>
      </c>
      <c r="J389">
        <v>0.625</v>
      </c>
      <c r="K389">
        <v>40.6</v>
      </c>
      <c r="L389">
        <v>25.7</v>
      </c>
      <c r="M389">
        <v>4.5199999999999996</v>
      </c>
      <c r="N389">
        <v>-2.98</v>
      </c>
      <c r="R389" s="19">
        <f>SUMIFS(Recruits!J:J,Recruits!D:D,'Wins by Year'!C389,Recruits!A:A,'Wins by Year'!A389)</f>
        <v>3.04</v>
      </c>
      <c r="S389" s="19">
        <f t="shared" si="12"/>
        <v>3.04</v>
      </c>
      <c r="T389" s="19">
        <f>(SUMIFS(S:S,C:C,C389,A:A,A389)+SUMIFS(S:S,C:C,C389,A:A,A389-1)+SUMIFS(S:S,C:C,C389,A:A,A389-2))/3</f>
        <v>3.1300000000000003</v>
      </c>
      <c r="U389" s="19">
        <f>(SUMIFS($S:$S,$C:$C,$C389,$A:$A,$A389)+SUMIFS($S:$S,$C:$C,$C389,$A:$A,$A389-1)+SUMIFS($S:$S,$C:$C,$C389,$A:$A,$A389-2)+SUMIFS($S:$S,$C:$C,$C389,$A:$A,$A389-3))/4</f>
        <v>3.1875</v>
      </c>
      <c r="W389" t="str">
        <f>VLOOKUP(D389,Conferences!$A$9:$B$57,2,FALSE)</f>
        <v>ACC</v>
      </c>
      <c r="X389">
        <f>COUNTIF(C:C,C389)</f>
        <v>16</v>
      </c>
    </row>
    <row r="390" spans="1:25">
      <c r="A390">
        <v>2012</v>
      </c>
      <c r="B390">
        <v>8</v>
      </c>
      <c r="C390" t="s">
        <v>21</v>
      </c>
      <c r="D390" t="s">
        <v>166</v>
      </c>
      <c r="E390">
        <v>7</v>
      </c>
      <c r="F390">
        <v>5</v>
      </c>
      <c r="G390">
        <v>0.58299999999999996</v>
      </c>
      <c r="H390">
        <v>5</v>
      </c>
      <c r="I390">
        <v>3</v>
      </c>
      <c r="J390">
        <v>0.625</v>
      </c>
      <c r="K390">
        <v>31.4</v>
      </c>
      <c r="L390">
        <v>30.5</v>
      </c>
      <c r="M390">
        <v>4.07</v>
      </c>
      <c r="N390">
        <v>2.3199999999999998</v>
      </c>
      <c r="R390" s="19">
        <f>SUMIFS(Recruits!J:J,Recruits!D:D,'Wins by Year'!C390,Recruits!A:A,'Wins by Year'!A390)</f>
        <v>3.36</v>
      </c>
      <c r="S390" s="19">
        <f t="shared" si="12"/>
        <v>3.36</v>
      </c>
      <c r="T390" s="19">
        <f>(SUMIFS(S:S,C:C,C390,A:A,A390)+SUMIFS(S:S,C:C,C390,A:A,A390-1)+SUMIFS(S:S,C:C,C390,A:A,A390-2))/3</f>
        <v>3.0933333333333337</v>
      </c>
      <c r="U390" s="19">
        <f>(SUMIFS($S:$S,$C:$C,$C390,$A:$A,$A390)+SUMIFS($S:$S,$C:$C,$C390,$A:$A,$A390-1)+SUMIFS($S:$S,$C:$C,$C390,$A:$A,$A390-2)+SUMIFS($S:$S,$C:$C,$C390,$A:$A,$A390-3))/4</f>
        <v>3.2025000000000001</v>
      </c>
      <c r="W390" t="str">
        <f>VLOOKUP(D390,Conferences!$A$9:$B$57,2,FALSE)</f>
        <v>ACC</v>
      </c>
      <c r="X390">
        <f>COUNTIF(C:C,C390)</f>
        <v>16</v>
      </c>
    </row>
    <row r="391" spans="1:25">
      <c r="A391">
        <v>2012</v>
      </c>
      <c r="B391">
        <v>9</v>
      </c>
      <c r="C391" t="s">
        <v>69</v>
      </c>
      <c r="D391" t="s">
        <v>166</v>
      </c>
      <c r="E391">
        <v>7</v>
      </c>
      <c r="F391">
        <v>7</v>
      </c>
      <c r="G391">
        <v>0.5</v>
      </c>
      <c r="H391">
        <v>5</v>
      </c>
      <c r="I391">
        <v>3</v>
      </c>
      <c r="J391">
        <v>0.625</v>
      </c>
      <c r="K391">
        <v>33.6</v>
      </c>
      <c r="L391">
        <v>28.3</v>
      </c>
      <c r="M391">
        <v>5.18</v>
      </c>
      <c r="N391">
        <v>2.89</v>
      </c>
      <c r="R391" s="19">
        <f>SUMIFS(Recruits!J:J,Recruits!D:D,'Wins by Year'!C391,Recruits!A:A,'Wins by Year'!A391)</f>
        <v>3</v>
      </c>
      <c r="S391" s="19">
        <f t="shared" si="12"/>
        <v>3</v>
      </c>
      <c r="T391" s="19">
        <f>(SUMIFS(S:S,C:C,C391,A:A,A391)+SUMIFS(S:S,C:C,C391,A:A,A391-1)+SUMIFS(S:S,C:C,C391,A:A,A391-2))/3</f>
        <v>3.0100000000000002</v>
      </c>
      <c r="U391" s="19">
        <f>(SUMIFS($S:$S,$C:$C,$C391,$A:$A,$A391)+SUMIFS($S:$S,$C:$C,$C391,$A:$A,$A391-1)+SUMIFS($S:$S,$C:$C,$C391,$A:$A,$A391-2)+SUMIFS($S:$S,$C:$C,$C391,$A:$A,$A391-3))/4</f>
        <v>2.9825000000000004</v>
      </c>
      <c r="W391" t="str">
        <f>VLOOKUP(D391,Conferences!$A$9:$B$57,2,FALSE)</f>
        <v>ACC</v>
      </c>
      <c r="X391">
        <f>COUNTIF(C:C,C391)</f>
        <v>16</v>
      </c>
    </row>
    <row r="392" spans="1:25">
      <c r="A392">
        <v>2012</v>
      </c>
      <c r="B392">
        <v>10</v>
      </c>
      <c r="C392" t="s">
        <v>43</v>
      </c>
      <c r="D392" t="s">
        <v>166</v>
      </c>
      <c r="E392">
        <v>7</v>
      </c>
      <c r="F392">
        <v>6</v>
      </c>
      <c r="G392">
        <v>0.53800000000000003</v>
      </c>
      <c r="H392">
        <v>4</v>
      </c>
      <c r="I392">
        <v>4</v>
      </c>
      <c r="J392">
        <v>0.5</v>
      </c>
      <c r="K392">
        <v>25.1</v>
      </c>
      <c r="L392">
        <v>22.8</v>
      </c>
      <c r="M392">
        <v>3.13</v>
      </c>
      <c r="N392">
        <v>2.21</v>
      </c>
      <c r="O392">
        <v>16</v>
      </c>
      <c r="P392">
        <v>13</v>
      </c>
      <c r="R392" s="19">
        <f>SUMIFS(Recruits!J:J,Recruits!D:D,'Wins by Year'!C392,Recruits!A:A,'Wins by Year'!A392)</f>
        <v>3.18</v>
      </c>
      <c r="S392" s="19">
        <f t="shared" si="12"/>
        <v>3.18</v>
      </c>
      <c r="T392" s="19">
        <f>(SUMIFS(S:S,C:C,C392,A:A,A392)+SUMIFS(S:S,C:C,C392,A:A,A392-1)+SUMIFS(S:S,C:C,C392,A:A,A392-2))/3</f>
        <v>3.1633333333333336</v>
      </c>
      <c r="U392" s="19">
        <f>(SUMIFS($S:$S,$C:$C,$C392,$A:$A,$A392)+SUMIFS($S:$S,$C:$C,$C392,$A:$A,$A392-1)+SUMIFS($S:$S,$C:$C,$C392,$A:$A,$A392-2)+SUMIFS($S:$S,$C:$C,$C392,$A:$A,$A392-3))/4</f>
        <v>3.145</v>
      </c>
      <c r="W392" t="str">
        <f>VLOOKUP(D392,Conferences!$A$9:$B$57,2,FALSE)</f>
        <v>ACC</v>
      </c>
      <c r="X392">
        <f>COUNTIF(C:C,C392)</f>
        <v>16</v>
      </c>
    </row>
    <row r="393" spans="1:25">
      <c r="A393">
        <v>2012</v>
      </c>
      <c r="B393">
        <v>11</v>
      </c>
      <c r="C393" t="s">
        <v>33</v>
      </c>
      <c r="D393" t="s">
        <v>166</v>
      </c>
      <c r="E393">
        <v>6</v>
      </c>
      <c r="F393">
        <v>7</v>
      </c>
      <c r="G393">
        <v>0.46200000000000002</v>
      </c>
      <c r="H393">
        <v>3</v>
      </c>
      <c r="I393">
        <v>5</v>
      </c>
      <c r="J393">
        <v>0.375</v>
      </c>
      <c r="K393">
        <v>31.5</v>
      </c>
      <c r="L393">
        <v>36</v>
      </c>
      <c r="M393">
        <v>-0.28000000000000003</v>
      </c>
      <c r="N393">
        <v>1.72</v>
      </c>
      <c r="R393" s="19">
        <f>SUMIFS(Recruits!J:J,Recruits!D:D,'Wins by Year'!C393,Recruits!A:A,'Wins by Year'!A393)</f>
        <v>2.6</v>
      </c>
      <c r="S393" s="19">
        <f t="shared" si="12"/>
        <v>2.6</v>
      </c>
      <c r="T393" s="19">
        <f>(SUMIFS(S:S,C:C,C393,A:A,A393)+SUMIFS(S:S,C:C,C393,A:A,A393-1)+SUMIFS(S:S,C:C,C393,A:A,A393-2))/3</f>
        <v>2.5500000000000003</v>
      </c>
      <c r="U393" s="19">
        <f>(SUMIFS($S:$S,$C:$C,$C393,$A:$A,$A393)+SUMIFS($S:$S,$C:$C,$C393,$A:$A,$A393-1)+SUMIFS($S:$S,$C:$C,$C393,$A:$A,$A393-2)+SUMIFS($S:$S,$C:$C,$C393,$A:$A,$A393-3))/4</f>
        <v>2.5700000000000003</v>
      </c>
      <c r="W393" t="str">
        <f>VLOOKUP(D393,Conferences!$A$9:$B$57,2,FALSE)</f>
        <v>ACC</v>
      </c>
      <c r="X393">
        <f>COUNTIF(C:C,C393)</f>
        <v>16</v>
      </c>
    </row>
    <row r="394" spans="1:25">
      <c r="A394">
        <v>2012</v>
      </c>
      <c r="B394">
        <v>12</v>
      </c>
      <c r="C394" t="s">
        <v>61</v>
      </c>
      <c r="D394" t="s">
        <v>166</v>
      </c>
      <c r="E394">
        <v>4</v>
      </c>
      <c r="F394">
        <v>8</v>
      </c>
      <c r="G394">
        <v>0.33300000000000002</v>
      </c>
      <c r="H394">
        <v>2</v>
      </c>
      <c r="I394">
        <v>6</v>
      </c>
      <c r="J394">
        <v>0.25</v>
      </c>
      <c r="K394">
        <v>22.8</v>
      </c>
      <c r="L394">
        <v>28.9</v>
      </c>
      <c r="M394">
        <v>-3.84</v>
      </c>
      <c r="N394">
        <v>0.99</v>
      </c>
      <c r="R394" s="19">
        <f>SUMIFS(Recruits!J:J,Recruits!D:D,'Wins by Year'!C394,Recruits!A:A,'Wins by Year'!A394)</f>
        <v>2.81</v>
      </c>
      <c r="S394" s="19">
        <f t="shared" si="12"/>
        <v>2.81</v>
      </c>
      <c r="T394" s="19">
        <f>(SUMIFS(S:S,C:C,C394,A:A,A394)+SUMIFS(S:S,C:C,C394,A:A,A394-1)+SUMIFS(S:S,C:C,C394,A:A,A394-2))/3</f>
        <v>2.8766666666666665</v>
      </c>
      <c r="U394" s="19">
        <f>(SUMIFS($S:$S,$C:$C,$C394,$A:$A,$A394)+SUMIFS($S:$S,$C:$C,$C394,$A:$A,$A394-1)+SUMIFS($S:$S,$C:$C,$C394,$A:$A,$A394-2)+SUMIFS($S:$S,$C:$C,$C394,$A:$A,$A394-3))/4</f>
        <v>2.8674999999999997</v>
      </c>
      <c r="W394" t="str">
        <f>VLOOKUP(D394,Conferences!$A$9:$B$57,2,FALSE)</f>
        <v>ACC</v>
      </c>
      <c r="X394">
        <f>COUNTIF(C:C,C394)</f>
        <v>16</v>
      </c>
    </row>
    <row r="395" spans="1:25">
      <c r="A395">
        <v>2012</v>
      </c>
      <c r="B395">
        <v>13</v>
      </c>
      <c r="C395" t="s">
        <v>76</v>
      </c>
      <c r="D395" t="s">
        <v>145</v>
      </c>
      <c r="E395">
        <v>11</v>
      </c>
      <c r="F395">
        <v>2</v>
      </c>
      <c r="G395">
        <v>0.84599999999999997</v>
      </c>
      <c r="H395">
        <v>8</v>
      </c>
      <c r="I395">
        <v>1</v>
      </c>
      <c r="J395">
        <v>0.88900000000000001</v>
      </c>
      <c r="K395">
        <v>38.799999999999997</v>
      </c>
      <c r="L395">
        <v>22.2</v>
      </c>
      <c r="M395">
        <v>16.920000000000002</v>
      </c>
      <c r="N395">
        <v>5.3</v>
      </c>
      <c r="O395">
        <v>22</v>
      </c>
      <c r="P395">
        <v>2</v>
      </c>
      <c r="Q395">
        <v>12</v>
      </c>
      <c r="R395" s="19">
        <f>SUMIFS(Recruits!J:J,Recruits!D:D,'Wins by Year'!C395,Recruits!A:A,'Wins by Year'!A395)</f>
        <v>2.76</v>
      </c>
      <c r="S395" s="19">
        <f t="shared" si="12"/>
        <v>2.76</v>
      </c>
      <c r="T395" s="19">
        <f>(SUMIFS(S:S,C:C,C395,A:A,A395)+SUMIFS(S:S,C:C,C395,A:A,A395-1)+SUMIFS(S:S,C:C,C395,A:A,A395-2))/3</f>
        <v>2.78</v>
      </c>
      <c r="U395" s="19">
        <f>(SUMIFS($S:$S,$C:$C,$C395,$A:$A,$A395)+SUMIFS($S:$S,$C:$C,$C395,$A:$A,$A395-1)+SUMIFS($S:$S,$C:$C,$C395,$A:$A,$A395-2)+SUMIFS($S:$S,$C:$C,$C395,$A:$A,$A395-3))/4</f>
        <v>2.335</v>
      </c>
      <c r="W395" t="str">
        <f>VLOOKUP(D395,Conferences!$A$9:$B$57,2,FALSE)</f>
        <v>Big 12</v>
      </c>
      <c r="X395">
        <f>COUNTIF(C:C,C395)</f>
        <v>16</v>
      </c>
      <c r="Y395">
        <f t="shared" ref="Y395:Y448" si="13">Q395</f>
        <v>12</v>
      </c>
    </row>
    <row r="396" spans="1:25">
      <c r="A396">
        <v>2012</v>
      </c>
      <c r="B396">
        <v>14</v>
      </c>
      <c r="C396" t="s">
        <v>16</v>
      </c>
      <c r="D396" t="s">
        <v>145</v>
      </c>
      <c r="E396">
        <v>10</v>
      </c>
      <c r="F396">
        <v>3</v>
      </c>
      <c r="G396">
        <v>0.76900000000000002</v>
      </c>
      <c r="H396">
        <v>8</v>
      </c>
      <c r="I396">
        <v>1</v>
      </c>
      <c r="J396">
        <v>0.88900000000000001</v>
      </c>
      <c r="K396">
        <v>38.200000000000003</v>
      </c>
      <c r="L396">
        <v>25.5</v>
      </c>
      <c r="M396">
        <v>14.32</v>
      </c>
      <c r="N396">
        <v>6.17</v>
      </c>
      <c r="O396">
        <v>4</v>
      </c>
      <c r="P396">
        <v>4</v>
      </c>
      <c r="Q396">
        <v>15</v>
      </c>
      <c r="R396" s="19">
        <f>SUMIFS(Recruits!J:J,Recruits!D:D,'Wins by Year'!C396,Recruits!A:A,'Wins by Year'!A396)</f>
        <v>3.48</v>
      </c>
      <c r="S396" s="19">
        <f t="shared" si="12"/>
        <v>3.48</v>
      </c>
      <c r="T396" s="19">
        <f>(SUMIFS(S:S,C:C,C396,A:A,A396)+SUMIFS(S:S,C:C,C396,A:A,A396-1)+SUMIFS(S:S,C:C,C396,A:A,A396-2))/3</f>
        <v>3.56</v>
      </c>
      <c r="U396" s="19">
        <f>(SUMIFS($S:$S,$C:$C,$C396,$A:$A,$A396)+SUMIFS($S:$S,$C:$C,$C396,$A:$A,$A396-1)+SUMIFS($S:$S,$C:$C,$C396,$A:$A,$A396-2)+SUMIFS($S:$S,$C:$C,$C396,$A:$A,$A396-3))/4</f>
        <v>3.5274999999999999</v>
      </c>
      <c r="W396" t="str">
        <f>VLOOKUP(D396,Conferences!$A$9:$B$57,2,FALSE)</f>
        <v>Big 12</v>
      </c>
      <c r="X396">
        <f>COUNTIF(C:C,C396)</f>
        <v>16</v>
      </c>
      <c r="Y396">
        <f t="shared" si="13"/>
        <v>15</v>
      </c>
    </row>
    <row r="397" spans="1:25">
      <c r="A397">
        <v>2012</v>
      </c>
      <c r="B397">
        <v>15</v>
      </c>
      <c r="C397" t="s">
        <v>7</v>
      </c>
      <c r="D397" t="s">
        <v>145</v>
      </c>
      <c r="E397">
        <v>9</v>
      </c>
      <c r="F397">
        <v>4</v>
      </c>
      <c r="G397">
        <v>0.69199999999999995</v>
      </c>
      <c r="H397">
        <v>5</v>
      </c>
      <c r="I397">
        <v>4</v>
      </c>
      <c r="J397">
        <v>0.55600000000000005</v>
      </c>
      <c r="K397">
        <v>35.700000000000003</v>
      </c>
      <c r="L397">
        <v>29.2</v>
      </c>
      <c r="M397">
        <v>11.18</v>
      </c>
      <c r="N397">
        <v>5.57</v>
      </c>
      <c r="O397">
        <v>15</v>
      </c>
      <c r="P397">
        <v>11</v>
      </c>
      <c r="Q397">
        <v>19</v>
      </c>
      <c r="R397" s="19">
        <f>SUMIFS(Recruits!J:J,Recruits!D:D,'Wins by Year'!C397,Recruits!A:A,'Wins by Year'!A397)</f>
        <v>3.64</v>
      </c>
      <c r="S397" s="19">
        <f t="shared" si="12"/>
        <v>3.64</v>
      </c>
      <c r="T397" s="19">
        <f>(SUMIFS(S:S,C:C,C397,A:A,A397)+SUMIFS(S:S,C:C,C397,A:A,A397-1)+SUMIFS(S:S,C:C,C397,A:A,A397-2))/3</f>
        <v>3.7766666666666668</v>
      </c>
      <c r="U397" s="19">
        <f>(SUMIFS($S:$S,$C:$C,$C397,$A:$A,$A397)+SUMIFS($S:$S,$C:$C,$C397,$A:$A,$A397-1)+SUMIFS($S:$S,$C:$C,$C397,$A:$A,$A397-2)+SUMIFS($S:$S,$C:$C,$C397,$A:$A,$A397-3))/4</f>
        <v>3.7949999999999999</v>
      </c>
      <c r="W397" t="str">
        <f>VLOOKUP(D397,Conferences!$A$9:$B$57,2,FALSE)</f>
        <v>Big 12</v>
      </c>
      <c r="X397">
        <f>COUNTIF(C:C,C397)</f>
        <v>16</v>
      </c>
      <c r="Y397">
        <f t="shared" si="13"/>
        <v>19</v>
      </c>
    </row>
    <row r="398" spans="1:25">
      <c r="A398">
        <v>2012</v>
      </c>
      <c r="B398">
        <v>16</v>
      </c>
      <c r="C398" t="s">
        <v>48</v>
      </c>
      <c r="D398" t="s">
        <v>145</v>
      </c>
      <c r="E398">
        <v>8</v>
      </c>
      <c r="F398">
        <v>5</v>
      </c>
      <c r="G398">
        <v>0.61499999999999999</v>
      </c>
      <c r="H398">
        <v>5</v>
      </c>
      <c r="I398">
        <v>4</v>
      </c>
      <c r="J398">
        <v>0.55600000000000005</v>
      </c>
      <c r="K398">
        <v>45.7</v>
      </c>
      <c r="L398">
        <v>28.2</v>
      </c>
      <c r="M398">
        <v>13.5</v>
      </c>
      <c r="N398">
        <v>4.96</v>
      </c>
      <c r="O398">
        <v>19</v>
      </c>
      <c r="P398">
        <v>18</v>
      </c>
      <c r="R398" s="19">
        <f>SUMIFS(Recruits!J:J,Recruits!D:D,'Wins by Year'!C398,Recruits!A:A,'Wins by Year'!A398)</f>
        <v>2.96</v>
      </c>
      <c r="S398" s="19">
        <f t="shared" si="12"/>
        <v>2.96</v>
      </c>
      <c r="T398" s="19">
        <f>(SUMIFS(S:S,C:C,C398,A:A,A398)+SUMIFS(S:S,C:C,C398,A:A,A398-1)+SUMIFS(S:S,C:C,C398,A:A,A398-2))/3</f>
        <v>3.0366666666666666</v>
      </c>
      <c r="U398" s="19">
        <f>(SUMIFS($S:$S,$C:$C,$C398,$A:$A,$A398)+SUMIFS($S:$S,$C:$C,$C398,$A:$A,$A398-1)+SUMIFS($S:$S,$C:$C,$C398,$A:$A,$A398-2)+SUMIFS($S:$S,$C:$C,$C398,$A:$A,$A398-3))/4</f>
        <v>2.96</v>
      </c>
      <c r="W398" t="str">
        <f>VLOOKUP(D398,Conferences!$A$9:$B$57,2,FALSE)</f>
        <v>Big 12</v>
      </c>
      <c r="X398">
        <f>COUNTIF(C:C,C398)</f>
        <v>16</v>
      </c>
    </row>
    <row r="399" spans="1:25">
      <c r="A399">
        <v>2012</v>
      </c>
      <c r="B399">
        <v>17</v>
      </c>
      <c r="C399" t="s">
        <v>56</v>
      </c>
      <c r="D399" t="s">
        <v>145</v>
      </c>
      <c r="E399">
        <v>8</v>
      </c>
      <c r="F399">
        <v>5</v>
      </c>
      <c r="G399">
        <v>0.61499999999999999</v>
      </c>
      <c r="H399">
        <v>4</v>
      </c>
      <c r="I399">
        <v>5</v>
      </c>
      <c r="J399">
        <v>0.44400000000000001</v>
      </c>
      <c r="K399">
        <v>44.5</v>
      </c>
      <c r="L399">
        <v>37.200000000000003</v>
      </c>
      <c r="M399">
        <v>11.22</v>
      </c>
      <c r="N399">
        <v>5.07</v>
      </c>
      <c r="P399">
        <v>25</v>
      </c>
      <c r="R399" s="19">
        <f>SUMIFS(Recruits!J:J,Recruits!D:D,'Wins by Year'!C399,Recruits!A:A,'Wins by Year'!A399)</f>
        <v>3</v>
      </c>
      <c r="S399" s="19">
        <f t="shared" si="12"/>
        <v>3</v>
      </c>
      <c r="T399" s="19">
        <f>(SUMIFS(S:S,C:C,C399,A:A,A399)+SUMIFS(S:S,C:C,C399,A:A,A399-1)+SUMIFS(S:S,C:C,C399,A:A,A399-2))/3</f>
        <v>2.9433333333333334</v>
      </c>
      <c r="U399" s="19">
        <f>(SUMIFS($S:$S,$C:$C,$C399,$A:$A,$A399)+SUMIFS($S:$S,$C:$C,$C399,$A:$A,$A399-1)+SUMIFS($S:$S,$C:$C,$C399,$A:$A,$A399-2)+SUMIFS($S:$S,$C:$C,$C399,$A:$A,$A399-3))/4</f>
        <v>2.8849999999999998</v>
      </c>
      <c r="W399" t="str">
        <f>VLOOKUP(D399,Conferences!$A$9:$B$57,2,FALSE)</f>
        <v>Big 12</v>
      </c>
      <c r="X399">
        <f>COUNTIF(C:C,C399)</f>
        <v>16</v>
      </c>
    </row>
    <row r="400" spans="1:25">
      <c r="A400">
        <v>2012</v>
      </c>
      <c r="B400">
        <v>18</v>
      </c>
      <c r="C400" t="s">
        <v>47</v>
      </c>
      <c r="D400" t="s">
        <v>145</v>
      </c>
      <c r="E400">
        <v>8</v>
      </c>
      <c r="F400">
        <v>5</v>
      </c>
      <c r="G400">
        <v>0.61499999999999999</v>
      </c>
      <c r="H400">
        <v>4</v>
      </c>
      <c r="I400">
        <v>5</v>
      </c>
      <c r="J400">
        <v>0.44400000000000001</v>
      </c>
      <c r="K400">
        <v>37.5</v>
      </c>
      <c r="L400">
        <v>31.8</v>
      </c>
      <c r="M400">
        <v>6.33</v>
      </c>
      <c r="N400">
        <v>3.02</v>
      </c>
      <c r="P400">
        <v>15</v>
      </c>
      <c r="R400" s="19">
        <f>SUMIFS(Recruits!J:J,Recruits!D:D,'Wins by Year'!C400,Recruits!A:A,'Wins by Year'!A400)</f>
        <v>2.93</v>
      </c>
      <c r="S400" s="19">
        <f t="shared" si="12"/>
        <v>2.93</v>
      </c>
      <c r="T400" s="19">
        <f>(SUMIFS(S:S,C:C,C400,A:A,A400)+SUMIFS(S:S,C:C,C400,A:A,A400-1)+SUMIFS(S:S,C:C,C400,A:A,A400-2))/3</f>
        <v>3.0133333333333336</v>
      </c>
      <c r="U400" s="19">
        <f>(SUMIFS($S:$S,$C:$C,$C400,$A:$A,$A400)+SUMIFS($S:$S,$C:$C,$C400,$A:$A,$A400-1)+SUMIFS($S:$S,$C:$C,$C400,$A:$A,$A400-2)+SUMIFS($S:$S,$C:$C,$C400,$A:$A,$A400-3))/4</f>
        <v>3.0100000000000002</v>
      </c>
      <c r="W400" t="str">
        <f>VLOOKUP(D400,Conferences!$A$9:$B$57,2,FALSE)</f>
        <v>Big 12</v>
      </c>
      <c r="X400">
        <f>COUNTIF(C:C,C400)</f>
        <v>16</v>
      </c>
    </row>
    <row r="401" spans="1:25">
      <c r="A401">
        <v>2012</v>
      </c>
      <c r="B401">
        <v>19</v>
      </c>
      <c r="C401" t="s">
        <v>20</v>
      </c>
      <c r="D401" t="s">
        <v>145</v>
      </c>
      <c r="E401">
        <v>7</v>
      </c>
      <c r="F401">
        <v>6</v>
      </c>
      <c r="G401">
        <v>0.53800000000000003</v>
      </c>
      <c r="H401">
        <v>4</v>
      </c>
      <c r="I401">
        <v>5</v>
      </c>
      <c r="J401">
        <v>0.44400000000000001</v>
      </c>
      <c r="K401">
        <v>28.3</v>
      </c>
      <c r="L401">
        <v>22.6</v>
      </c>
      <c r="M401">
        <v>7.49</v>
      </c>
      <c r="N401">
        <v>4.87</v>
      </c>
      <c r="O401">
        <v>20</v>
      </c>
      <c r="P401">
        <v>15</v>
      </c>
      <c r="R401" s="19">
        <f>SUMIFS(Recruits!J:J,Recruits!D:D,'Wins by Year'!C401,Recruits!A:A,'Wins by Year'!A401)</f>
        <v>3.05</v>
      </c>
      <c r="S401" s="19">
        <f t="shared" si="12"/>
        <v>3.05</v>
      </c>
      <c r="T401" s="19">
        <f>(SUMIFS(S:S,C:C,C401,A:A,A401)+SUMIFS(S:S,C:C,C401,A:A,A401-1)+SUMIFS(S:S,C:C,C401,A:A,A401-2))/3</f>
        <v>3.08</v>
      </c>
      <c r="U401" s="19">
        <f>(SUMIFS($S:$S,$C:$C,$C401,$A:$A,$A401)+SUMIFS($S:$S,$C:$C,$C401,$A:$A,$A401-1)+SUMIFS($S:$S,$C:$C,$C401,$A:$A,$A401-2)+SUMIFS($S:$S,$C:$C,$C401,$A:$A,$A401-3))/4</f>
        <v>3.0249999999999999</v>
      </c>
      <c r="W401" t="str">
        <f>VLOOKUP(D401,Conferences!$A$9:$B$57,2,FALSE)</f>
        <v>Big 12</v>
      </c>
      <c r="X401">
        <f>COUNTIF(C:C,C401)</f>
        <v>16</v>
      </c>
    </row>
    <row r="402" spans="1:25">
      <c r="A402">
        <v>2012</v>
      </c>
      <c r="B402">
        <v>20</v>
      </c>
      <c r="C402" t="s">
        <v>38</v>
      </c>
      <c r="D402" t="s">
        <v>145</v>
      </c>
      <c r="E402">
        <v>7</v>
      </c>
      <c r="F402">
        <v>6</v>
      </c>
      <c r="G402">
        <v>0.53800000000000003</v>
      </c>
      <c r="H402">
        <v>4</v>
      </c>
      <c r="I402">
        <v>5</v>
      </c>
      <c r="J402">
        <v>0.44400000000000001</v>
      </c>
      <c r="K402">
        <v>39.5</v>
      </c>
      <c r="L402">
        <v>38.1</v>
      </c>
      <c r="M402">
        <v>4.03</v>
      </c>
      <c r="N402">
        <v>4.34</v>
      </c>
      <c r="O402">
        <v>11</v>
      </c>
      <c r="P402">
        <v>5</v>
      </c>
      <c r="R402" s="19">
        <f>SUMIFS(Recruits!J:J,Recruits!D:D,'Wins by Year'!C402,Recruits!A:A,'Wins by Year'!A402)</f>
        <v>2.9</v>
      </c>
      <c r="S402" s="19">
        <f t="shared" si="12"/>
        <v>2.9</v>
      </c>
      <c r="T402" s="19">
        <f>(SUMIFS(S:S,C:C,C402,A:A,A402)+SUMIFS(S:S,C:C,C402,A:A,A402-1)+SUMIFS(S:S,C:C,C402,A:A,A402-2))/3</f>
        <v>3</v>
      </c>
      <c r="U402" s="19">
        <f>(SUMIFS($S:$S,$C:$C,$C402,$A:$A,$A402)+SUMIFS($S:$S,$C:$C,$C402,$A:$A,$A402-1)+SUMIFS($S:$S,$C:$C,$C402,$A:$A,$A402-2)+SUMIFS($S:$S,$C:$C,$C402,$A:$A,$A402-3))/4</f>
        <v>3.01</v>
      </c>
      <c r="W402" t="str">
        <f>VLOOKUP(D402,Conferences!$A$9:$B$57,2,FALSE)</f>
        <v>Big 12</v>
      </c>
      <c r="X402">
        <f>COUNTIF(C:C,C402)</f>
        <v>16</v>
      </c>
    </row>
    <row r="403" spans="1:25">
      <c r="A403">
        <v>2012</v>
      </c>
      <c r="B403">
        <v>21</v>
      </c>
      <c r="C403" t="s">
        <v>53</v>
      </c>
      <c r="D403" t="s">
        <v>145</v>
      </c>
      <c r="E403">
        <v>6</v>
      </c>
      <c r="F403">
        <v>7</v>
      </c>
      <c r="G403">
        <v>0.46200000000000002</v>
      </c>
      <c r="H403">
        <v>3</v>
      </c>
      <c r="I403">
        <v>6</v>
      </c>
      <c r="J403">
        <v>0.33300000000000002</v>
      </c>
      <c r="K403">
        <v>24.5</v>
      </c>
      <c r="L403">
        <v>23.9</v>
      </c>
      <c r="M403">
        <v>5.4</v>
      </c>
      <c r="N403">
        <v>5.48</v>
      </c>
      <c r="R403" s="19">
        <f>SUMIFS(Recruits!J:J,Recruits!D:D,'Wins by Year'!C403,Recruits!A:A,'Wins by Year'!A403)</f>
        <v>2.76</v>
      </c>
      <c r="S403" s="19">
        <f t="shared" si="12"/>
        <v>2.76</v>
      </c>
      <c r="T403" s="19">
        <f>(SUMIFS(S:S,C:C,C403,A:A,A403)+SUMIFS(S:S,C:C,C403,A:A,A403-1)+SUMIFS(S:S,C:C,C403,A:A,A403-2))/3</f>
        <v>2.6999999999999997</v>
      </c>
      <c r="U403" s="19">
        <f>(SUMIFS($S:$S,$C:$C,$C403,$A:$A,$A403)+SUMIFS($S:$S,$C:$C,$C403,$A:$A,$A403-1)+SUMIFS($S:$S,$C:$C,$C403,$A:$A,$A403-2)+SUMIFS($S:$S,$C:$C,$C403,$A:$A,$A403-3))/4</f>
        <v>2.665</v>
      </c>
      <c r="W403" t="str">
        <f>VLOOKUP(D403,Conferences!$A$9:$B$57,2,FALSE)</f>
        <v>Big 12</v>
      </c>
      <c r="X403">
        <f>COUNTIF(C:C,C403)</f>
        <v>16</v>
      </c>
    </row>
    <row r="404" spans="1:25">
      <c r="A404">
        <v>2012</v>
      </c>
      <c r="B404">
        <v>22</v>
      </c>
      <c r="C404" t="s">
        <v>85</v>
      </c>
      <c r="D404" t="s">
        <v>145</v>
      </c>
      <c r="E404">
        <v>1</v>
      </c>
      <c r="F404">
        <v>11</v>
      </c>
      <c r="G404">
        <v>8.3000000000000004E-2</v>
      </c>
      <c r="H404">
        <v>0</v>
      </c>
      <c r="I404">
        <v>9</v>
      </c>
      <c r="J404">
        <v>0</v>
      </c>
      <c r="K404">
        <v>18.3</v>
      </c>
      <c r="L404">
        <v>36.1</v>
      </c>
      <c r="M404">
        <v>-6.7</v>
      </c>
      <c r="N404">
        <v>6.22</v>
      </c>
      <c r="R404" s="19">
        <f>SUMIFS(Recruits!J:J,Recruits!D:D,'Wins by Year'!C404,Recruits!A:A,'Wins by Year'!A404)</f>
        <v>2.62</v>
      </c>
      <c r="S404" s="19">
        <f t="shared" si="12"/>
        <v>2.62</v>
      </c>
      <c r="T404" s="19">
        <f>(SUMIFS(S:S,C:C,C404,A:A,A404)+SUMIFS(S:S,C:C,C404,A:A,A404-1)+SUMIFS(S:S,C:C,C404,A:A,A404-2))/3</f>
        <v>2.7633333333333336</v>
      </c>
      <c r="U404" s="19">
        <f>(SUMIFS($S:$S,$C:$C,$C404,$A:$A,$A404)+SUMIFS($S:$S,$C:$C,$C404,$A:$A,$A404-1)+SUMIFS($S:$S,$C:$C,$C404,$A:$A,$A404-2)+SUMIFS($S:$S,$C:$C,$C404,$A:$A,$A404-3))/4</f>
        <v>2.8125</v>
      </c>
      <c r="W404" t="str">
        <f>VLOOKUP(D404,Conferences!$A$9:$B$57,2,FALSE)</f>
        <v>Big 12</v>
      </c>
      <c r="X404">
        <f>COUNTIF(C:C,C404)</f>
        <v>16</v>
      </c>
    </row>
    <row r="405" spans="1:25">
      <c r="A405">
        <v>2012</v>
      </c>
      <c r="B405">
        <v>23</v>
      </c>
      <c r="C405" t="s">
        <v>36</v>
      </c>
      <c r="D405" t="s">
        <v>192</v>
      </c>
      <c r="E405">
        <v>11</v>
      </c>
      <c r="F405">
        <v>2</v>
      </c>
      <c r="G405">
        <v>0.84599999999999997</v>
      </c>
      <c r="H405">
        <v>5</v>
      </c>
      <c r="I405">
        <v>2</v>
      </c>
      <c r="J405">
        <v>0.71399999999999997</v>
      </c>
      <c r="K405">
        <v>31.2</v>
      </c>
      <c r="L405">
        <v>23.8</v>
      </c>
      <c r="M405">
        <v>5.88</v>
      </c>
      <c r="N405">
        <v>-1.96</v>
      </c>
      <c r="O405">
        <v>25</v>
      </c>
      <c r="P405">
        <v>11</v>
      </c>
      <c r="Q405">
        <v>13</v>
      </c>
      <c r="R405" s="19">
        <f>SUMIFS(Recruits!J:J,Recruits!D:D,'Wins by Year'!C405,Recruits!A:A,'Wins by Year'!A405)</f>
        <v>3</v>
      </c>
      <c r="S405" s="19">
        <f t="shared" si="12"/>
        <v>3</v>
      </c>
      <c r="T405" s="19">
        <f>(SUMIFS(S:S,C:C,C405,A:A,A405)+SUMIFS(S:S,C:C,C405,A:A,A405-1)+SUMIFS(S:S,C:C,C405,A:A,A405-2))/3</f>
        <v>2.9966666666666666</v>
      </c>
      <c r="U405" s="19">
        <f>(SUMIFS($S:$S,$C:$C,$C405,$A:$A,$A405)+SUMIFS($S:$S,$C:$C,$C405,$A:$A,$A405-1)+SUMIFS($S:$S,$C:$C,$C405,$A:$A,$A405-2)+SUMIFS($S:$S,$C:$C,$C405,$A:$A,$A405-3))/4</f>
        <v>2.7650000000000001</v>
      </c>
      <c r="W405" t="str">
        <f>VLOOKUP(D405,Conferences!$A$9:$B$57,2,FALSE)</f>
        <v>Big East</v>
      </c>
      <c r="X405">
        <f>COUNTIF(C:C,C405)</f>
        <v>16</v>
      </c>
      <c r="Y405">
        <f t="shared" si="13"/>
        <v>13</v>
      </c>
    </row>
    <row r="406" spans="1:25">
      <c r="A406">
        <v>2012</v>
      </c>
      <c r="B406">
        <v>24</v>
      </c>
      <c r="C406" t="s">
        <v>68</v>
      </c>
      <c r="D406" t="s">
        <v>192</v>
      </c>
      <c r="E406">
        <v>10</v>
      </c>
      <c r="F406">
        <v>3</v>
      </c>
      <c r="G406">
        <v>0.76900000000000002</v>
      </c>
      <c r="H406">
        <v>5</v>
      </c>
      <c r="I406">
        <v>2</v>
      </c>
      <c r="J406">
        <v>0.71399999999999997</v>
      </c>
      <c r="K406">
        <v>32.299999999999997</v>
      </c>
      <c r="L406">
        <v>18.5</v>
      </c>
      <c r="M406">
        <v>8.7100000000000009</v>
      </c>
      <c r="N406">
        <v>-3.37</v>
      </c>
      <c r="P406">
        <v>21</v>
      </c>
      <c r="R406" s="19">
        <f>SUMIFS(Recruits!J:J,Recruits!D:D,'Wins by Year'!C406,Recruits!A:A,'Wins by Year'!A406)</f>
        <v>2.86</v>
      </c>
      <c r="S406" s="19">
        <f t="shared" si="12"/>
        <v>2.86</v>
      </c>
      <c r="T406" s="19">
        <f>(SUMIFS(S:S,C:C,C406,A:A,A406)+SUMIFS(S:S,C:C,C406,A:A,A406-1)+SUMIFS(S:S,C:C,C406,A:A,A406-2))/3</f>
        <v>2.7133333333333334</v>
      </c>
      <c r="U406" s="19">
        <f>(SUMIFS($S:$S,$C:$C,$C406,$A:$A,$A406)+SUMIFS($S:$S,$C:$C,$C406,$A:$A,$A406-1)+SUMIFS($S:$S,$C:$C,$C406,$A:$A,$A406-2)+SUMIFS($S:$S,$C:$C,$C406,$A:$A,$A406-3))/4</f>
        <v>2.6550000000000002</v>
      </c>
      <c r="W406" t="str">
        <f>VLOOKUP(D406,Conferences!$A$9:$B$57,2,FALSE)</f>
        <v>Big East</v>
      </c>
      <c r="X406">
        <f>COUNTIF(C:C,C406)</f>
        <v>16</v>
      </c>
    </row>
    <row r="407" spans="1:25">
      <c r="A407">
        <v>2012</v>
      </c>
      <c r="B407">
        <v>25</v>
      </c>
      <c r="C407" t="s">
        <v>79</v>
      </c>
      <c r="D407" t="s">
        <v>192</v>
      </c>
      <c r="E407">
        <v>9</v>
      </c>
      <c r="F407">
        <v>4</v>
      </c>
      <c r="G407">
        <v>0.69199999999999995</v>
      </c>
      <c r="H407">
        <v>5</v>
      </c>
      <c r="I407">
        <v>2</v>
      </c>
      <c r="J407">
        <v>0.71399999999999997</v>
      </c>
      <c r="K407">
        <v>21.5</v>
      </c>
      <c r="L407">
        <v>14.2</v>
      </c>
      <c r="M407">
        <v>3.91</v>
      </c>
      <c r="N407">
        <v>-2.5499999999999998</v>
      </c>
      <c r="P407">
        <v>18</v>
      </c>
      <c r="R407" s="19">
        <f>SUMIFS(Recruits!J:J,Recruits!D:D,'Wins by Year'!C407,Recruits!A:A,'Wins by Year'!A407)</f>
        <v>3.26</v>
      </c>
      <c r="S407" s="19">
        <f t="shared" si="12"/>
        <v>3.26</v>
      </c>
      <c r="T407" s="19">
        <f>(SUMIFS(S:S,C:C,C407,A:A,A407)+SUMIFS(S:S,C:C,C407,A:A,A407-1)+SUMIFS(S:S,C:C,C407,A:A,A407-2))/3</f>
        <v>2.9899999999999998</v>
      </c>
      <c r="U407" s="19">
        <f>(SUMIFS($S:$S,$C:$C,$C407,$A:$A,$A407)+SUMIFS($S:$S,$C:$C,$C407,$A:$A,$A407-1)+SUMIFS($S:$S,$C:$C,$C407,$A:$A,$A407-2)+SUMIFS($S:$S,$C:$C,$C407,$A:$A,$A407-3))/4</f>
        <v>2.9924999999999997</v>
      </c>
      <c r="W407" t="str">
        <f>VLOOKUP(D407,Conferences!$A$9:$B$57,2,FALSE)</f>
        <v>Big East</v>
      </c>
      <c r="X407">
        <f>COUNTIF(C:C,C407)</f>
        <v>16</v>
      </c>
    </row>
    <row r="408" spans="1:25">
      <c r="A408">
        <v>2012</v>
      </c>
      <c r="B408">
        <v>26</v>
      </c>
      <c r="C408" t="s">
        <v>59</v>
      </c>
      <c r="D408" t="s">
        <v>192</v>
      </c>
      <c r="E408">
        <v>8</v>
      </c>
      <c r="F408">
        <v>5</v>
      </c>
      <c r="G408">
        <v>0.61499999999999999</v>
      </c>
      <c r="H408">
        <v>5</v>
      </c>
      <c r="I408">
        <v>2</v>
      </c>
      <c r="J408">
        <v>0.71399999999999997</v>
      </c>
      <c r="K408">
        <v>30</v>
      </c>
      <c r="L408">
        <v>24.8</v>
      </c>
      <c r="M408">
        <v>6.27</v>
      </c>
      <c r="N408">
        <v>0.81</v>
      </c>
      <c r="R408" s="19">
        <f>SUMIFS(Recruits!J:J,Recruits!D:D,'Wins by Year'!C408,Recruits!A:A,'Wins by Year'!A408)</f>
        <v>2.62</v>
      </c>
      <c r="S408" s="19">
        <f t="shared" si="12"/>
        <v>2.62</v>
      </c>
      <c r="T408" s="19">
        <f>(SUMIFS(S:S,C:C,C408,A:A,A408)+SUMIFS(S:S,C:C,C408,A:A,A408-1)+SUMIFS(S:S,C:C,C408,A:A,A408-2))/3</f>
        <v>2.4666666666666668</v>
      </c>
      <c r="U408" s="19">
        <f>(SUMIFS($S:$S,$C:$C,$C408,$A:$A,$A408)+SUMIFS($S:$S,$C:$C,$C408,$A:$A,$A408-1)+SUMIFS($S:$S,$C:$C,$C408,$A:$A,$A408-2)+SUMIFS($S:$S,$C:$C,$C408,$A:$A,$A408-3))/4</f>
        <v>2.1</v>
      </c>
      <c r="W408" t="str">
        <f>VLOOKUP(D408,Conferences!$A$9:$B$57,2,FALSE)</f>
        <v>Big East</v>
      </c>
      <c r="X408">
        <f>COUNTIF(C:C,C408)</f>
        <v>16</v>
      </c>
    </row>
    <row r="409" spans="1:25">
      <c r="A409">
        <v>2012</v>
      </c>
      <c r="B409">
        <v>27</v>
      </c>
      <c r="C409" t="s">
        <v>31</v>
      </c>
      <c r="D409" t="s">
        <v>192</v>
      </c>
      <c r="E409">
        <v>6</v>
      </c>
      <c r="F409">
        <v>7</v>
      </c>
      <c r="G409">
        <v>0.46200000000000002</v>
      </c>
      <c r="H409">
        <v>3</v>
      </c>
      <c r="I409">
        <v>4</v>
      </c>
      <c r="J409">
        <v>0.42899999999999999</v>
      </c>
      <c r="K409">
        <v>26.6</v>
      </c>
      <c r="L409">
        <v>21.1</v>
      </c>
      <c r="M409">
        <v>2.0499999999999998</v>
      </c>
      <c r="N409">
        <v>-0.64</v>
      </c>
      <c r="R409" s="19">
        <f>SUMIFS(Recruits!J:J,Recruits!D:D,'Wins by Year'!C409,Recruits!A:A,'Wins by Year'!A409)</f>
        <v>3.13</v>
      </c>
      <c r="S409" s="19">
        <f t="shared" si="12"/>
        <v>3.13</v>
      </c>
      <c r="T409" s="19">
        <f>(SUMIFS(S:S,C:C,C409,A:A,A409)+SUMIFS(S:S,C:C,C409,A:A,A409-1)+SUMIFS(S:S,C:C,C409,A:A,A409-2))/3</f>
        <v>2.9766666666666666</v>
      </c>
      <c r="U409" s="19">
        <f>(SUMIFS($S:$S,$C:$C,$C409,$A:$A,$A409)+SUMIFS($S:$S,$C:$C,$C409,$A:$A,$A409-1)+SUMIFS($S:$S,$C:$C,$C409,$A:$A,$A409-2)+SUMIFS($S:$S,$C:$C,$C409,$A:$A,$A409-3))/4</f>
        <v>2.9699999999999998</v>
      </c>
      <c r="W409" t="str">
        <f>VLOOKUP(D409,Conferences!$A$9:$B$57,2,FALSE)</f>
        <v>Big East</v>
      </c>
      <c r="X409">
        <f>COUNTIF(C:C,C409)</f>
        <v>16</v>
      </c>
    </row>
    <row r="410" spans="1:25">
      <c r="A410">
        <v>2012</v>
      </c>
      <c r="B410">
        <v>28</v>
      </c>
      <c r="C410" t="s">
        <v>117</v>
      </c>
      <c r="D410" t="s">
        <v>192</v>
      </c>
      <c r="E410">
        <v>5</v>
      </c>
      <c r="F410">
        <v>7</v>
      </c>
      <c r="G410">
        <v>0.41699999999999998</v>
      </c>
      <c r="H410">
        <v>2</v>
      </c>
      <c r="I410">
        <v>5</v>
      </c>
      <c r="J410">
        <v>0.28599999999999998</v>
      </c>
      <c r="K410">
        <v>17.8</v>
      </c>
      <c r="L410">
        <v>19.8</v>
      </c>
      <c r="M410">
        <v>-5.35</v>
      </c>
      <c r="N410">
        <v>-2.6</v>
      </c>
      <c r="R410" s="19">
        <f>SUMIFS(Recruits!J:J,Recruits!D:D,'Wins by Year'!C410,Recruits!A:A,'Wins by Year'!A410)</f>
        <v>2.39</v>
      </c>
      <c r="S410" s="19">
        <f t="shared" si="12"/>
        <v>2.39</v>
      </c>
      <c r="T410" s="19">
        <f>(SUMIFS(S:S,C:C,C410,A:A,A410)+SUMIFS(S:S,C:C,C410,A:A,A410-1)+SUMIFS(S:S,C:C,C410,A:A,A410-2))/3</f>
        <v>1.9466666666666665</v>
      </c>
      <c r="U410" s="19">
        <f>(SUMIFS($S:$S,$C:$C,$C410,$A:$A,$A410)+SUMIFS($S:$S,$C:$C,$C410,$A:$A,$A410-1)+SUMIFS($S:$S,$C:$C,$C410,$A:$A,$A410-2)+SUMIFS($S:$S,$C:$C,$C410,$A:$A,$A410-3))/4</f>
        <v>2.02</v>
      </c>
      <c r="W410" t="str">
        <f>VLOOKUP(D410,Conferences!$A$9:$B$57,2,FALSE)</f>
        <v>Big East</v>
      </c>
      <c r="X410">
        <f>COUNTIF(C:C,C410)</f>
        <v>16</v>
      </c>
    </row>
    <row r="411" spans="1:25">
      <c r="A411">
        <v>2012</v>
      </c>
      <c r="B411">
        <v>29</v>
      </c>
      <c r="C411" t="s">
        <v>60</v>
      </c>
      <c r="D411" t="s">
        <v>192</v>
      </c>
      <c r="E411">
        <v>4</v>
      </c>
      <c r="F411">
        <v>7</v>
      </c>
      <c r="G411">
        <v>0.36399999999999999</v>
      </c>
      <c r="H411">
        <v>2</v>
      </c>
      <c r="I411">
        <v>5</v>
      </c>
      <c r="J411">
        <v>0.28599999999999998</v>
      </c>
      <c r="K411">
        <v>24.7</v>
      </c>
      <c r="L411">
        <v>31.2</v>
      </c>
      <c r="M411">
        <v>-7.52</v>
      </c>
      <c r="N411">
        <v>-1.1499999999999999</v>
      </c>
      <c r="R411" s="19">
        <f>SUMIFS(Recruits!J:J,Recruits!D:D,'Wins by Year'!C411,Recruits!A:A,'Wins by Year'!A411)</f>
        <v>2.17</v>
      </c>
      <c r="S411" s="19">
        <f t="shared" si="12"/>
        <v>2.17</v>
      </c>
      <c r="T411" s="19">
        <f>(SUMIFS(S:S,C:C,C411,A:A,A411)+SUMIFS(S:S,C:C,C411,A:A,A411-1)+SUMIFS(S:S,C:C,C411,A:A,A411-2))/3</f>
        <v>2.15</v>
      </c>
      <c r="U411" s="19">
        <f>(SUMIFS($S:$S,$C:$C,$C411,$A:$A,$A411)+SUMIFS($S:$S,$C:$C,$C411,$A:$A,$A411-1)+SUMIFS($S:$S,$C:$C,$C411,$A:$A,$A411-2)+SUMIFS($S:$S,$C:$C,$C411,$A:$A,$A411-3))/4</f>
        <v>2.1224999999999996</v>
      </c>
      <c r="W411" t="str">
        <f>VLOOKUP(D411,Conferences!$A$9:$B$57,2,FALSE)</f>
        <v>Big East</v>
      </c>
      <c r="X411">
        <f>COUNTIF(C:C,C411)</f>
        <v>16</v>
      </c>
    </row>
    <row r="412" spans="1:25">
      <c r="A412">
        <v>2012</v>
      </c>
      <c r="B412">
        <v>30</v>
      </c>
      <c r="C412" t="s">
        <v>73</v>
      </c>
      <c r="D412" t="s">
        <v>192</v>
      </c>
      <c r="E412">
        <v>3</v>
      </c>
      <c r="F412">
        <v>9</v>
      </c>
      <c r="G412">
        <v>0.25</v>
      </c>
      <c r="H412">
        <v>1</v>
      </c>
      <c r="I412">
        <v>6</v>
      </c>
      <c r="J412">
        <v>0.14299999999999999</v>
      </c>
      <c r="K412">
        <v>20.6</v>
      </c>
      <c r="L412">
        <v>27.4</v>
      </c>
      <c r="M412">
        <v>-6.13</v>
      </c>
      <c r="N412">
        <v>0.79</v>
      </c>
      <c r="R412" s="19">
        <f>SUMIFS(Recruits!J:J,Recruits!D:D,'Wins by Year'!C412,Recruits!A:A,'Wins by Year'!A412)</f>
        <v>3</v>
      </c>
      <c r="S412" s="19">
        <f t="shared" si="12"/>
        <v>3</v>
      </c>
      <c r="T412" s="19">
        <f>(SUMIFS(S:S,C:C,C412,A:A,A412)+SUMIFS(S:S,C:C,C412,A:A,A412-1)+SUMIFS(S:S,C:C,C412,A:A,A412-2))/3</f>
        <v>2.8533333333333331</v>
      </c>
      <c r="U412" s="19">
        <f>(SUMIFS($S:$S,$C:$C,$C412,$A:$A,$A412)+SUMIFS($S:$S,$C:$C,$C412,$A:$A,$A412-1)+SUMIFS($S:$S,$C:$C,$C412,$A:$A,$A412-2)+SUMIFS($S:$S,$C:$C,$C412,$A:$A,$A412-3))/4</f>
        <v>2.88</v>
      </c>
      <c r="W412" t="str">
        <f>VLOOKUP(D412,Conferences!$A$9:$B$57,2,FALSE)</f>
        <v>Big East</v>
      </c>
      <c r="X412">
        <f>COUNTIF(C:C,C412)</f>
        <v>16</v>
      </c>
    </row>
    <row r="413" spans="1:25">
      <c r="A413">
        <v>2012</v>
      </c>
      <c r="B413">
        <v>31</v>
      </c>
      <c r="C413" t="s">
        <v>3</v>
      </c>
      <c r="D413" t="s">
        <v>190</v>
      </c>
      <c r="E413">
        <v>12</v>
      </c>
      <c r="F413">
        <v>0</v>
      </c>
      <c r="G413">
        <v>1</v>
      </c>
      <c r="H413">
        <v>8</v>
      </c>
      <c r="I413">
        <v>0</v>
      </c>
      <c r="J413">
        <v>1</v>
      </c>
      <c r="K413">
        <v>37.200000000000003</v>
      </c>
      <c r="L413">
        <v>22.8</v>
      </c>
      <c r="M413">
        <v>13.81</v>
      </c>
      <c r="N413">
        <v>0.89</v>
      </c>
      <c r="O413">
        <v>18</v>
      </c>
      <c r="P413">
        <v>3</v>
      </c>
      <c r="Q413">
        <v>3</v>
      </c>
      <c r="R413" s="19">
        <f>SUMIFS(Recruits!J:J,Recruits!D:D,'Wins by Year'!C413,Recruits!A:A,'Wins by Year'!A413)</f>
        <v>3.72</v>
      </c>
      <c r="S413" s="19">
        <f t="shared" si="12"/>
        <v>3.72</v>
      </c>
      <c r="T413" s="19">
        <f>(SUMIFS(S:S,C:C,C413,A:A,A413)+SUMIFS(S:S,C:C,C413,A:A,A413-1)+SUMIFS(S:S,C:C,C413,A:A,A413-2))/3</f>
        <v>3.4866666666666668</v>
      </c>
      <c r="U413" s="19">
        <f>(SUMIFS($S:$S,$C:$C,$C413,$A:$A,$A413)+SUMIFS($S:$S,$C:$C,$C413,$A:$A,$A413-1)+SUMIFS($S:$S,$C:$C,$C413,$A:$A,$A413-2)+SUMIFS($S:$S,$C:$C,$C413,$A:$A,$A413-3))/4</f>
        <v>3.5550000000000002</v>
      </c>
      <c r="W413" t="str">
        <f>VLOOKUP(D413,Conferences!$A$9:$B$57,2,FALSE)</f>
        <v>Big Ten</v>
      </c>
      <c r="X413">
        <f>COUNTIF(C:C,C413)</f>
        <v>16</v>
      </c>
      <c r="Y413">
        <f t="shared" si="13"/>
        <v>3</v>
      </c>
    </row>
    <row r="414" spans="1:25">
      <c r="A414">
        <v>2012</v>
      </c>
      <c r="B414">
        <v>32</v>
      </c>
      <c r="C414" t="s">
        <v>23</v>
      </c>
      <c r="D414" t="s">
        <v>190</v>
      </c>
      <c r="E414">
        <v>8</v>
      </c>
      <c r="F414">
        <v>4</v>
      </c>
      <c r="G414">
        <v>0.66700000000000004</v>
      </c>
      <c r="H414">
        <v>6</v>
      </c>
      <c r="I414">
        <v>2</v>
      </c>
      <c r="J414">
        <v>0.75</v>
      </c>
      <c r="K414">
        <v>29.1</v>
      </c>
      <c r="L414">
        <v>19.100000000000001</v>
      </c>
      <c r="M414">
        <v>9.6999999999999993</v>
      </c>
      <c r="N414">
        <v>0.53</v>
      </c>
      <c r="R414" s="19">
        <f>SUMIFS(Recruits!J:J,Recruits!D:D,'Wins by Year'!C414,Recruits!A:A,'Wins by Year'!A414)</f>
        <v>2.58</v>
      </c>
      <c r="S414" s="19">
        <f t="shared" si="12"/>
        <v>2.58</v>
      </c>
      <c r="T414" s="19">
        <f>(SUMIFS(S:S,C:C,C414,A:A,A414)+SUMIFS(S:S,C:C,C414,A:A,A414-1)+SUMIFS(S:S,C:C,C414,A:A,A414-2))/3</f>
        <v>3.0966666666666662</v>
      </c>
      <c r="U414" s="19">
        <f>(SUMIFS($S:$S,$C:$C,$C414,$A:$A,$A414)+SUMIFS($S:$S,$C:$C,$C414,$A:$A,$A414-1)+SUMIFS($S:$S,$C:$C,$C414,$A:$A,$A414-2)+SUMIFS($S:$S,$C:$C,$C414,$A:$A,$A414-3))/4</f>
        <v>3.0625</v>
      </c>
      <c r="W414" t="str">
        <f>VLOOKUP(D414,Conferences!$A$9:$B$57,2,FALSE)</f>
        <v>Big Ten</v>
      </c>
      <c r="X414">
        <f>COUNTIF(C:C,C414)</f>
        <v>16</v>
      </c>
    </row>
    <row r="415" spans="1:25">
      <c r="A415">
        <v>2012</v>
      </c>
      <c r="B415">
        <v>33</v>
      </c>
      <c r="C415" t="s">
        <v>35</v>
      </c>
      <c r="D415" t="s">
        <v>190</v>
      </c>
      <c r="E415">
        <v>8</v>
      </c>
      <c r="F415">
        <v>6</v>
      </c>
      <c r="G415">
        <v>0.57099999999999995</v>
      </c>
      <c r="H415">
        <v>4</v>
      </c>
      <c r="I415">
        <v>4</v>
      </c>
      <c r="J415">
        <v>0.5</v>
      </c>
      <c r="K415">
        <v>29.6</v>
      </c>
      <c r="L415">
        <v>19.100000000000001</v>
      </c>
      <c r="M415">
        <v>9.77</v>
      </c>
      <c r="N415">
        <v>2.91</v>
      </c>
      <c r="O415">
        <v>12</v>
      </c>
      <c r="P415">
        <v>12</v>
      </c>
      <c r="R415" s="19">
        <f>SUMIFS(Recruits!J:J,Recruits!D:D,'Wins by Year'!C415,Recruits!A:A,'Wins by Year'!A415)</f>
        <v>3.08</v>
      </c>
      <c r="S415" s="19">
        <f t="shared" si="12"/>
        <v>3.08</v>
      </c>
      <c r="T415" s="19">
        <f>(SUMIFS(S:S,C:C,C415,A:A,A415)+SUMIFS(S:S,C:C,C415,A:A,A415-1)+SUMIFS(S:S,C:C,C415,A:A,A415-2))/3</f>
        <v>3.0033333333333334</v>
      </c>
      <c r="U415" s="19">
        <f>(SUMIFS($S:$S,$C:$C,$C415,$A:$A,$A415)+SUMIFS($S:$S,$C:$C,$C415,$A:$A,$A415-1)+SUMIFS($S:$S,$C:$C,$C415,$A:$A,$A415-2)+SUMIFS($S:$S,$C:$C,$C415,$A:$A,$A415-3))/4</f>
        <v>3.0024999999999999</v>
      </c>
      <c r="W415" t="str">
        <f>VLOOKUP(D415,Conferences!$A$9:$B$57,2,FALSE)</f>
        <v>Big Ten</v>
      </c>
      <c r="X415">
        <f>COUNTIF(C:C,C415)</f>
        <v>16</v>
      </c>
    </row>
    <row r="416" spans="1:25">
      <c r="A416">
        <v>2012</v>
      </c>
      <c r="B416">
        <v>34</v>
      </c>
      <c r="C416" t="s">
        <v>74</v>
      </c>
      <c r="D416" t="s">
        <v>190</v>
      </c>
      <c r="E416">
        <v>6</v>
      </c>
      <c r="F416">
        <v>7</v>
      </c>
      <c r="G416">
        <v>0.46200000000000002</v>
      </c>
      <c r="H416">
        <v>3</v>
      </c>
      <c r="I416">
        <v>5</v>
      </c>
      <c r="J416">
        <v>0.375</v>
      </c>
      <c r="K416">
        <v>28.7</v>
      </c>
      <c r="L416">
        <v>31.2</v>
      </c>
      <c r="M416">
        <v>-1.58</v>
      </c>
      <c r="N416">
        <v>0.96</v>
      </c>
      <c r="R416" s="19">
        <f>SUMIFS(Recruits!J:J,Recruits!D:D,'Wins by Year'!C416,Recruits!A:A,'Wins by Year'!A416)</f>
        <v>3</v>
      </c>
      <c r="S416" s="19">
        <f t="shared" si="12"/>
        <v>3</v>
      </c>
      <c r="T416" s="19">
        <f>(SUMIFS(S:S,C:C,C416,A:A,A416)+SUMIFS(S:S,C:C,C416,A:A,A416-1)+SUMIFS(S:S,C:C,C416,A:A,A416-2))/3</f>
        <v>2.21</v>
      </c>
      <c r="U416" s="19">
        <f>(SUMIFS($S:$S,$C:$C,$C416,$A:$A,$A416)+SUMIFS($S:$S,$C:$C,$C416,$A:$A,$A416-1)+SUMIFS($S:$S,$C:$C,$C416,$A:$A,$A416-2)+SUMIFS($S:$S,$C:$C,$C416,$A:$A,$A416-3))/4</f>
        <v>2.29</v>
      </c>
      <c r="W416" t="str">
        <f>VLOOKUP(D416,Conferences!$A$9:$B$57,2,FALSE)</f>
        <v>Big Ten</v>
      </c>
      <c r="X416">
        <f>COUNTIF(C:C,C416)</f>
        <v>16</v>
      </c>
    </row>
    <row r="417" spans="1:25">
      <c r="A417">
        <v>2012</v>
      </c>
      <c r="B417">
        <v>35</v>
      </c>
      <c r="C417" t="s">
        <v>58</v>
      </c>
      <c r="D417" t="s">
        <v>190</v>
      </c>
      <c r="E417">
        <v>4</v>
      </c>
      <c r="F417">
        <v>8</v>
      </c>
      <c r="G417">
        <v>0.33300000000000002</v>
      </c>
      <c r="H417">
        <v>2</v>
      </c>
      <c r="I417">
        <v>6</v>
      </c>
      <c r="J417">
        <v>0.25</v>
      </c>
      <c r="K417">
        <v>30.8</v>
      </c>
      <c r="L417">
        <v>35.299999999999997</v>
      </c>
      <c r="M417">
        <v>-5.53</v>
      </c>
      <c r="N417">
        <v>-0.61</v>
      </c>
      <c r="R417" s="19">
        <f>SUMIFS(Recruits!J:J,Recruits!D:D,'Wins by Year'!C417,Recruits!A:A,'Wins by Year'!A417)</f>
        <v>2.6</v>
      </c>
      <c r="S417" s="19">
        <f t="shared" si="12"/>
        <v>2.6</v>
      </c>
      <c r="T417" s="19">
        <f>(SUMIFS(S:S,C:C,C417,A:A,A417)+SUMIFS(S:S,C:C,C417,A:A,A417-1)+SUMIFS(S:S,C:C,C417,A:A,A417-2))/3</f>
        <v>2.0833333333333335</v>
      </c>
      <c r="U417" s="19">
        <f>(SUMIFS($S:$S,$C:$C,$C417,$A:$A,$A417)+SUMIFS($S:$S,$C:$C,$C417,$A:$A,$A417-1)+SUMIFS($S:$S,$C:$C,$C417,$A:$A,$A417-2)+SUMIFS($S:$S,$C:$C,$C417,$A:$A,$A417-3))/4</f>
        <v>2.2324999999999999</v>
      </c>
      <c r="W417" t="str">
        <f>VLOOKUP(D417,Conferences!$A$9:$B$57,2,FALSE)</f>
        <v>Big Ten</v>
      </c>
      <c r="X417">
        <f>COUNTIF(C:C,C417)</f>
        <v>16</v>
      </c>
    </row>
    <row r="418" spans="1:25">
      <c r="A418">
        <v>2012</v>
      </c>
      <c r="B418">
        <v>36</v>
      </c>
      <c r="C418" t="s">
        <v>70</v>
      </c>
      <c r="D418" t="s">
        <v>190</v>
      </c>
      <c r="E418">
        <v>2</v>
      </c>
      <c r="F418">
        <v>10</v>
      </c>
      <c r="G418">
        <v>0.16700000000000001</v>
      </c>
      <c r="H418">
        <v>0</v>
      </c>
      <c r="I418">
        <v>8</v>
      </c>
      <c r="J418">
        <v>0</v>
      </c>
      <c r="K418">
        <v>16.7</v>
      </c>
      <c r="L418">
        <v>32.1</v>
      </c>
      <c r="M418">
        <v>-10.35</v>
      </c>
      <c r="N418">
        <v>2.56</v>
      </c>
      <c r="R418" s="19">
        <f>SUMIFS(Recruits!J:J,Recruits!D:D,'Wins by Year'!C418,Recruits!A:A,'Wins by Year'!A418)</f>
        <v>2.74</v>
      </c>
      <c r="S418" s="19">
        <f t="shared" si="12"/>
        <v>2.74</v>
      </c>
      <c r="T418" s="19">
        <f>(SUMIFS(S:S,C:C,C418,A:A,A418)+SUMIFS(S:S,C:C,C418,A:A,A418-1)+SUMIFS(S:S,C:C,C418,A:A,A418-2))/3</f>
        <v>2.7433333333333336</v>
      </c>
      <c r="U418" s="19">
        <f>(SUMIFS($S:$S,$C:$C,$C418,$A:$A,$A418)+SUMIFS($S:$S,$C:$C,$C418,$A:$A,$A418-1)+SUMIFS($S:$S,$C:$C,$C418,$A:$A,$A418-2)+SUMIFS($S:$S,$C:$C,$C418,$A:$A,$A418-3))/4</f>
        <v>2.7825000000000002</v>
      </c>
      <c r="W418" t="str">
        <f>VLOOKUP(D418,Conferences!$A$9:$B$57,2,FALSE)</f>
        <v>Big Ten</v>
      </c>
      <c r="X418">
        <f>COUNTIF(C:C,C418)</f>
        <v>16</v>
      </c>
    </row>
    <row r="419" spans="1:25">
      <c r="A419">
        <v>2012</v>
      </c>
      <c r="B419">
        <v>37</v>
      </c>
      <c r="C419" t="s">
        <v>26</v>
      </c>
      <c r="D419" t="s">
        <v>191</v>
      </c>
      <c r="E419">
        <v>10</v>
      </c>
      <c r="F419">
        <v>4</v>
      </c>
      <c r="G419">
        <v>0.71399999999999997</v>
      </c>
      <c r="H419">
        <v>7</v>
      </c>
      <c r="I419">
        <v>1</v>
      </c>
      <c r="J419">
        <v>0.875</v>
      </c>
      <c r="K419">
        <v>34.799999999999997</v>
      </c>
      <c r="L419">
        <v>27.6</v>
      </c>
      <c r="M419">
        <v>9.7899999999999991</v>
      </c>
      <c r="N419">
        <v>4.22</v>
      </c>
      <c r="O419">
        <v>17</v>
      </c>
      <c r="P419">
        <v>14</v>
      </c>
      <c r="Q419">
        <v>25</v>
      </c>
      <c r="R419" s="19">
        <f>SUMIFS(Recruits!J:J,Recruits!D:D,'Wins by Year'!C419,Recruits!A:A,'Wins by Year'!A419)</f>
        <v>3.35</v>
      </c>
      <c r="S419" s="19">
        <f t="shared" si="12"/>
        <v>3.35</v>
      </c>
      <c r="T419" s="19">
        <f>(SUMIFS(S:S,C:C,C419,A:A,A419)+SUMIFS(S:S,C:C,C419,A:A,A419-1)+SUMIFS(S:S,C:C,C419,A:A,A419-2))/3</f>
        <v>3.2966666666666669</v>
      </c>
      <c r="U419" s="19">
        <f>(SUMIFS($S:$S,$C:$C,$C419,$A:$A,$A419)+SUMIFS($S:$S,$C:$C,$C419,$A:$A,$A419-1)+SUMIFS($S:$S,$C:$C,$C419,$A:$A,$A419-2)+SUMIFS($S:$S,$C:$C,$C419,$A:$A,$A419-3))/4</f>
        <v>3.2850000000000001</v>
      </c>
      <c r="W419" t="str">
        <f>VLOOKUP(D419,Conferences!$A$9:$B$57,2,FALSE)</f>
        <v>Big Ten</v>
      </c>
      <c r="X419">
        <f>COUNTIF(C:C,C419)</f>
        <v>16</v>
      </c>
      <c r="Y419">
        <f t="shared" si="13"/>
        <v>25</v>
      </c>
    </row>
    <row r="420" spans="1:25">
      <c r="A420">
        <v>2012</v>
      </c>
      <c r="B420">
        <v>38</v>
      </c>
      <c r="C420" t="s">
        <v>4</v>
      </c>
      <c r="D420" t="s">
        <v>191</v>
      </c>
      <c r="E420">
        <v>8</v>
      </c>
      <c r="F420">
        <v>5</v>
      </c>
      <c r="G420">
        <v>0.61499999999999999</v>
      </c>
      <c r="H420">
        <v>6</v>
      </c>
      <c r="I420">
        <v>2</v>
      </c>
      <c r="J420">
        <v>0.75</v>
      </c>
      <c r="K420">
        <v>29.8</v>
      </c>
      <c r="L420">
        <v>19.8</v>
      </c>
      <c r="M420">
        <v>10.01</v>
      </c>
      <c r="N420">
        <v>3.85</v>
      </c>
      <c r="O420">
        <v>8</v>
      </c>
      <c r="P420">
        <v>8</v>
      </c>
      <c r="Q420">
        <v>24</v>
      </c>
      <c r="R420" s="19">
        <f>SUMIFS(Recruits!J:J,Recruits!D:D,'Wins by Year'!C420,Recruits!A:A,'Wins by Year'!A420)</f>
        <v>3.44</v>
      </c>
      <c r="S420" s="19">
        <f t="shared" si="12"/>
        <v>3.44</v>
      </c>
      <c r="T420" s="19">
        <f>(SUMIFS(S:S,C:C,C420,A:A,A420)+SUMIFS(S:S,C:C,C420,A:A,A420-1)+SUMIFS(S:S,C:C,C420,A:A,A420-2))/3</f>
        <v>3.293333333333333</v>
      </c>
      <c r="U420" s="19">
        <f>(SUMIFS($S:$S,$C:$C,$C420,$A:$A,$A420)+SUMIFS($S:$S,$C:$C,$C420,$A:$A,$A420-1)+SUMIFS($S:$S,$C:$C,$C420,$A:$A,$A420-2)+SUMIFS($S:$S,$C:$C,$C420,$A:$A,$A420-3))/4</f>
        <v>3.3674999999999997</v>
      </c>
      <c r="W420" t="str">
        <f>VLOOKUP(D420,Conferences!$A$9:$B$57,2,FALSE)</f>
        <v>Big Ten</v>
      </c>
      <c r="X420">
        <f>COUNTIF(C:C,C420)</f>
        <v>16</v>
      </c>
      <c r="Y420">
        <f t="shared" si="13"/>
        <v>24</v>
      </c>
    </row>
    <row r="421" spans="1:25">
      <c r="A421">
        <v>2012</v>
      </c>
      <c r="B421">
        <v>39</v>
      </c>
      <c r="C421" t="s">
        <v>49</v>
      </c>
      <c r="D421" t="s">
        <v>191</v>
      </c>
      <c r="E421">
        <v>10</v>
      </c>
      <c r="F421">
        <v>3</v>
      </c>
      <c r="G421">
        <v>0.76900000000000002</v>
      </c>
      <c r="H421">
        <v>5</v>
      </c>
      <c r="I421">
        <v>3</v>
      </c>
      <c r="J421">
        <v>0.625</v>
      </c>
      <c r="K421">
        <v>31.7</v>
      </c>
      <c r="L421">
        <v>22.5</v>
      </c>
      <c r="M421">
        <v>8.9700000000000006</v>
      </c>
      <c r="N421">
        <v>0.97</v>
      </c>
      <c r="P421">
        <v>17</v>
      </c>
      <c r="Q421">
        <v>17</v>
      </c>
      <c r="R421" s="19">
        <f>SUMIFS(Recruits!J:J,Recruits!D:D,'Wins by Year'!C421,Recruits!A:A,'Wins by Year'!A421)</f>
        <v>2.76</v>
      </c>
      <c r="S421" s="19">
        <f t="shared" si="12"/>
        <v>2.76</v>
      </c>
      <c r="T421" s="19">
        <f>(SUMIFS(S:S,C:C,C421,A:A,A421)+SUMIFS(S:S,C:C,C421,A:A,A421-1)+SUMIFS(S:S,C:C,C421,A:A,A421-2))/3</f>
        <v>2.86</v>
      </c>
      <c r="U421" s="19">
        <f>(SUMIFS($S:$S,$C:$C,$C421,$A:$A,$A421)+SUMIFS($S:$S,$C:$C,$C421,$A:$A,$A421-1)+SUMIFS($S:$S,$C:$C,$C421,$A:$A,$A421-2)+SUMIFS($S:$S,$C:$C,$C421,$A:$A,$A421-3))/4</f>
        <v>2.8125</v>
      </c>
      <c r="W421" t="str">
        <f>VLOOKUP(D421,Conferences!$A$9:$B$57,2,FALSE)</f>
        <v>Big Ten</v>
      </c>
      <c r="X421">
        <f>COUNTIF(C:C,C421)</f>
        <v>16</v>
      </c>
      <c r="Y421">
        <f t="shared" si="13"/>
        <v>17</v>
      </c>
    </row>
    <row r="422" spans="1:25">
      <c r="A422">
        <v>2012</v>
      </c>
      <c r="B422">
        <v>40</v>
      </c>
      <c r="C422" t="s">
        <v>18</v>
      </c>
      <c r="D422" t="s">
        <v>191</v>
      </c>
      <c r="E422">
        <v>7</v>
      </c>
      <c r="F422">
        <v>6</v>
      </c>
      <c r="G422">
        <v>0.53800000000000003</v>
      </c>
      <c r="H422">
        <v>3</v>
      </c>
      <c r="I422">
        <v>5</v>
      </c>
      <c r="J422">
        <v>0.375</v>
      </c>
      <c r="K422">
        <v>20</v>
      </c>
      <c r="L422">
        <v>16.3</v>
      </c>
      <c r="M422">
        <v>6.21</v>
      </c>
      <c r="N422">
        <v>3.75</v>
      </c>
      <c r="O422">
        <v>13</v>
      </c>
      <c r="P422">
        <v>10</v>
      </c>
      <c r="R422" s="19">
        <f>SUMIFS(Recruits!J:J,Recruits!D:D,'Wins by Year'!C422,Recruits!A:A,'Wins by Year'!A422)</f>
        <v>2.8</v>
      </c>
      <c r="S422" s="19">
        <f t="shared" si="12"/>
        <v>2.8</v>
      </c>
      <c r="T422" s="19">
        <f>(SUMIFS(S:S,C:C,C422,A:A,A422)+SUMIFS(S:S,C:C,C422,A:A,A422-1)+SUMIFS(S:S,C:C,C422,A:A,A422-2))/3</f>
        <v>2.9499999999999997</v>
      </c>
      <c r="U422" s="19">
        <f>(SUMIFS($S:$S,$C:$C,$C422,$A:$A,$A422)+SUMIFS($S:$S,$C:$C,$C422,$A:$A,$A422-1)+SUMIFS($S:$S,$C:$C,$C422,$A:$A,$A422-2)+SUMIFS($S:$S,$C:$C,$C422,$A:$A,$A422-3))/4</f>
        <v>3.0374999999999996</v>
      </c>
      <c r="W422" t="str">
        <f>VLOOKUP(D422,Conferences!$A$9:$B$57,2,FALSE)</f>
        <v>Big Ten</v>
      </c>
      <c r="X422">
        <f>COUNTIF(C:C,C422)</f>
        <v>16</v>
      </c>
    </row>
    <row r="423" spans="1:25">
      <c r="A423">
        <v>2012</v>
      </c>
      <c r="B423">
        <v>41</v>
      </c>
      <c r="C423" t="s">
        <v>51</v>
      </c>
      <c r="D423" t="s">
        <v>191</v>
      </c>
      <c r="E423">
        <v>6</v>
      </c>
      <c r="F423">
        <v>7</v>
      </c>
      <c r="G423">
        <v>0.46200000000000002</v>
      </c>
      <c r="H423">
        <v>2</v>
      </c>
      <c r="I423">
        <v>6</v>
      </c>
      <c r="J423">
        <v>0.25</v>
      </c>
      <c r="K423">
        <v>22.1</v>
      </c>
      <c r="L423">
        <v>24.7</v>
      </c>
      <c r="M423">
        <v>-3.25</v>
      </c>
      <c r="N423">
        <v>0.13</v>
      </c>
      <c r="R423" s="19">
        <f>SUMIFS(Recruits!J:J,Recruits!D:D,'Wins by Year'!C423,Recruits!A:A,'Wins by Year'!A423)</f>
        <v>2.7</v>
      </c>
      <c r="S423" s="19">
        <f t="shared" si="12"/>
        <v>2.7</v>
      </c>
      <c r="T423" s="19">
        <f>(SUMIFS(S:S,C:C,C423,A:A,A423)+SUMIFS(S:S,C:C,C423,A:A,A423-1)+SUMIFS(S:S,C:C,C423,A:A,A423-2))/3</f>
        <v>2.7733333333333334</v>
      </c>
      <c r="U423" s="19">
        <f>(SUMIFS($S:$S,$C:$C,$C423,$A:$A,$A423)+SUMIFS($S:$S,$C:$C,$C423,$A:$A,$A423-1)+SUMIFS($S:$S,$C:$C,$C423,$A:$A,$A423-2)+SUMIFS($S:$S,$C:$C,$C423,$A:$A,$A423-3))/4</f>
        <v>2.8425000000000002</v>
      </c>
      <c r="W423" t="str">
        <f>VLOOKUP(D423,Conferences!$A$9:$B$57,2,FALSE)</f>
        <v>Big Ten</v>
      </c>
      <c r="X423">
        <f>COUNTIF(C:C,C423)</f>
        <v>16</v>
      </c>
    </row>
    <row r="424" spans="1:25">
      <c r="A424">
        <v>2012</v>
      </c>
      <c r="B424">
        <v>42</v>
      </c>
      <c r="C424" t="s">
        <v>42</v>
      </c>
      <c r="D424" t="s">
        <v>191</v>
      </c>
      <c r="E424">
        <v>4</v>
      </c>
      <c r="F424">
        <v>8</v>
      </c>
      <c r="G424">
        <v>0.33300000000000002</v>
      </c>
      <c r="H424">
        <v>2</v>
      </c>
      <c r="I424">
        <v>6</v>
      </c>
      <c r="J424">
        <v>0.25</v>
      </c>
      <c r="K424">
        <v>19.3</v>
      </c>
      <c r="L424">
        <v>22.9</v>
      </c>
      <c r="M424">
        <v>-2.62</v>
      </c>
      <c r="N424">
        <v>1.63</v>
      </c>
      <c r="R424" s="19">
        <f>SUMIFS(Recruits!J:J,Recruits!D:D,'Wins by Year'!C424,Recruits!A:A,'Wins by Year'!A424)</f>
        <v>2.96</v>
      </c>
      <c r="S424" s="19">
        <f t="shared" si="12"/>
        <v>2.96</v>
      </c>
      <c r="T424" s="19">
        <f>(SUMIFS(S:S,C:C,C424,A:A,A424)+SUMIFS(S:S,C:C,C424,A:A,A424-1)+SUMIFS(S:S,C:C,C424,A:A,A424-2))/3</f>
        <v>2.956666666666667</v>
      </c>
      <c r="U424" s="19">
        <f>(SUMIFS($S:$S,$C:$C,$C424,$A:$A,$A424)+SUMIFS($S:$S,$C:$C,$C424,$A:$A,$A424-1)+SUMIFS($S:$S,$C:$C,$C424,$A:$A,$A424-2)+SUMIFS($S:$S,$C:$C,$C424,$A:$A,$A424-3))/4</f>
        <v>2.83</v>
      </c>
      <c r="W424" t="str">
        <f>VLOOKUP(D424,Conferences!$A$9:$B$57,2,FALSE)</f>
        <v>Big Ten</v>
      </c>
      <c r="X424">
        <f>COUNTIF(C:C,C424)</f>
        <v>16</v>
      </c>
    </row>
    <row r="425" spans="1:25">
      <c r="A425">
        <v>2012</v>
      </c>
      <c r="B425">
        <v>43</v>
      </c>
      <c r="C425" t="s">
        <v>55</v>
      </c>
      <c r="D425" t="s">
        <v>173</v>
      </c>
      <c r="E425">
        <v>10</v>
      </c>
      <c r="F425">
        <v>4</v>
      </c>
      <c r="G425">
        <v>0.71399999999999997</v>
      </c>
      <c r="H425">
        <v>7</v>
      </c>
      <c r="I425">
        <v>1</v>
      </c>
      <c r="J425">
        <v>0.875</v>
      </c>
      <c r="K425">
        <v>35.4</v>
      </c>
      <c r="L425">
        <v>22.1</v>
      </c>
      <c r="M425">
        <v>6.65</v>
      </c>
      <c r="N425">
        <v>-3.78</v>
      </c>
      <c r="R425" s="19">
        <f>SUMIFS(Recruits!J:J,Recruits!D:D,'Wins by Year'!C425,Recruits!A:A,'Wins by Year'!A425)</f>
        <v>2.61</v>
      </c>
      <c r="S425" s="19">
        <f t="shared" si="12"/>
        <v>2.61</v>
      </c>
      <c r="T425" s="19">
        <f>(SUMIFS(S:S,C:C,C425,A:A,A425)+SUMIFS(S:S,C:C,C425,A:A,A425-1)+SUMIFS(S:S,C:C,C425,A:A,A425-2))/3</f>
        <v>2.6933333333333334</v>
      </c>
      <c r="U425" s="19">
        <f>(SUMIFS($S:$S,$C:$C,$C425,$A:$A,$A425)+SUMIFS($S:$S,$C:$C,$C425,$A:$A,$A425-1)+SUMIFS($S:$S,$C:$C,$C425,$A:$A,$A425-2)+SUMIFS($S:$S,$C:$C,$C425,$A:$A,$A425-3))/4</f>
        <v>2.625</v>
      </c>
      <c r="W425" t="str">
        <f>VLOOKUP(D425,Conferences!$A$9:$B$57,2,FALSE)</f>
        <v>CUSA</v>
      </c>
      <c r="X425">
        <f>COUNTIF(C:C,C425)</f>
        <v>16</v>
      </c>
    </row>
    <row r="426" spans="1:25">
      <c r="A426">
        <v>2012</v>
      </c>
      <c r="B426">
        <v>44</v>
      </c>
      <c r="C426" t="s">
        <v>81</v>
      </c>
      <c r="D426" t="s">
        <v>173</v>
      </c>
      <c r="E426">
        <v>8</v>
      </c>
      <c r="F426">
        <v>5</v>
      </c>
      <c r="G426">
        <v>0.61499999999999999</v>
      </c>
      <c r="H426">
        <v>7</v>
      </c>
      <c r="I426">
        <v>1</v>
      </c>
      <c r="J426">
        <v>0.875</v>
      </c>
      <c r="K426">
        <v>31.5</v>
      </c>
      <c r="L426">
        <v>31.6</v>
      </c>
      <c r="M426">
        <v>-4.2300000000000004</v>
      </c>
      <c r="N426">
        <v>-4.92</v>
      </c>
      <c r="R426" s="19">
        <f>SUMIFS(Recruits!J:J,Recruits!D:D,'Wins by Year'!C426,Recruits!A:A,'Wins by Year'!A426)</f>
        <v>2.4500000000000002</v>
      </c>
      <c r="S426" s="19">
        <f t="shared" si="12"/>
        <v>2.4500000000000002</v>
      </c>
      <c r="T426" s="19">
        <f>(SUMIFS(S:S,C:C,C426,A:A,A426)+SUMIFS(S:S,C:C,C426,A:A,A426-1)+SUMIFS(S:S,C:C,C426,A:A,A426-2))/3</f>
        <v>2.4299999999999997</v>
      </c>
      <c r="U426" s="19">
        <f>(SUMIFS($S:$S,$C:$C,$C426,$A:$A,$A426)+SUMIFS($S:$S,$C:$C,$C426,$A:$A,$A426-1)+SUMIFS($S:$S,$C:$C,$C426,$A:$A,$A426-2)+SUMIFS($S:$S,$C:$C,$C426,$A:$A,$A426-3))/4</f>
        <v>2.0724999999999998</v>
      </c>
      <c r="W426" t="str">
        <f>VLOOKUP(D426,Conferences!$A$9:$B$57,2,FALSE)</f>
        <v>CUSA</v>
      </c>
      <c r="X426">
        <f>COUNTIF(C:C,C426)</f>
        <v>16</v>
      </c>
    </row>
    <row r="427" spans="1:25">
      <c r="A427">
        <v>2012</v>
      </c>
      <c r="B427">
        <v>45</v>
      </c>
      <c r="C427" t="s">
        <v>67</v>
      </c>
      <c r="D427" t="s">
        <v>173</v>
      </c>
      <c r="E427">
        <v>5</v>
      </c>
      <c r="F427">
        <v>7</v>
      </c>
      <c r="G427">
        <v>0.41699999999999998</v>
      </c>
      <c r="H427">
        <v>4</v>
      </c>
      <c r="I427">
        <v>4</v>
      </c>
      <c r="J427">
        <v>0.5</v>
      </c>
      <c r="K427">
        <v>40.9</v>
      </c>
      <c r="L427">
        <v>43.1</v>
      </c>
      <c r="M427">
        <v>-6.04</v>
      </c>
      <c r="N427">
        <v>-4.87</v>
      </c>
      <c r="R427" s="19">
        <f>SUMIFS(Recruits!J:J,Recruits!D:D,'Wins by Year'!C427,Recruits!A:A,'Wins by Year'!A427)</f>
        <v>2.6</v>
      </c>
      <c r="S427" s="19">
        <f t="shared" si="12"/>
        <v>2.6</v>
      </c>
      <c r="T427" s="19">
        <f>(SUMIFS(S:S,C:C,C427,A:A,A427)+SUMIFS(S:S,C:C,C427,A:A,A427-1)+SUMIFS(S:S,C:C,C427,A:A,A427-2))/3</f>
        <v>2.5700000000000003</v>
      </c>
      <c r="U427" s="19">
        <f>(SUMIFS($S:$S,$C:$C,$C427,$A:$A,$A427)+SUMIFS($S:$S,$C:$C,$C427,$A:$A,$A427-1)+SUMIFS($S:$S,$C:$C,$C427,$A:$A,$A427-2)+SUMIFS($S:$S,$C:$C,$C427,$A:$A,$A427-3))/4</f>
        <v>2.1775000000000002</v>
      </c>
      <c r="W427" t="str">
        <f>VLOOKUP(D427,Conferences!$A$9:$B$57,2,FALSE)</f>
        <v>CUSA</v>
      </c>
      <c r="X427">
        <f>COUNTIF(C:C,C427)</f>
        <v>16</v>
      </c>
    </row>
    <row r="428" spans="1:25">
      <c r="A428">
        <v>2012</v>
      </c>
      <c r="B428">
        <v>46</v>
      </c>
      <c r="C428" t="s">
        <v>64</v>
      </c>
      <c r="D428" t="s">
        <v>173</v>
      </c>
      <c r="E428">
        <v>4</v>
      </c>
      <c r="F428">
        <v>8</v>
      </c>
      <c r="G428">
        <v>0.33300000000000002</v>
      </c>
      <c r="H428">
        <v>4</v>
      </c>
      <c r="I428">
        <v>4</v>
      </c>
      <c r="J428">
        <v>0.5</v>
      </c>
      <c r="K428">
        <v>24.4</v>
      </c>
      <c r="L428">
        <v>30.3</v>
      </c>
      <c r="M428">
        <v>-11.09</v>
      </c>
      <c r="N428">
        <v>-5.34</v>
      </c>
      <c r="R428" s="19">
        <f>SUMIFS(Recruits!J:J,Recruits!D:D,'Wins by Year'!C428,Recruits!A:A,'Wins by Year'!A428)</f>
        <v>2.25</v>
      </c>
      <c r="S428" s="19">
        <f t="shared" si="12"/>
        <v>2.25</v>
      </c>
      <c r="T428" s="19">
        <f>(SUMIFS(S:S,C:C,C428,A:A,A428)+SUMIFS(S:S,C:C,C428,A:A,A428-1)+SUMIFS(S:S,C:C,C428,A:A,A428-2))/3</f>
        <v>2.4533333333333331</v>
      </c>
      <c r="U428" s="19">
        <f>(SUMIFS($S:$S,$C:$C,$C428,$A:$A,$A428)+SUMIFS($S:$S,$C:$C,$C428,$A:$A,$A428-1)+SUMIFS($S:$S,$C:$C,$C428,$A:$A,$A428-2)+SUMIFS($S:$S,$C:$C,$C428,$A:$A,$A428-3))/4</f>
        <v>2.46</v>
      </c>
      <c r="W428" t="str">
        <f>VLOOKUP(D428,Conferences!$A$9:$B$57,2,FALSE)</f>
        <v>CUSA</v>
      </c>
      <c r="X428">
        <f>COUNTIF(C:C,C428)</f>
        <v>16</v>
      </c>
    </row>
    <row r="429" spans="1:25">
      <c r="A429">
        <v>2012</v>
      </c>
      <c r="B429">
        <v>47</v>
      </c>
      <c r="C429" t="s">
        <v>129</v>
      </c>
      <c r="D429" t="s">
        <v>173</v>
      </c>
      <c r="E429">
        <v>3</v>
      </c>
      <c r="F429">
        <v>9</v>
      </c>
      <c r="G429">
        <v>0.25</v>
      </c>
      <c r="H429">
        <v>2</v>
      </c>
      <c r="I429">
        <v>6</v>
      </c>
      <c r="J429">
        <v>0.25</v>
      </c>
      <c r="K429">
        <v>28.3</v>
      </c>
      <c r="L429">
        <v>37.5</v>
      </c>
      <c r="M429">
        <v>-11.66</v>
      </c>
      <c r="N429">
        <v>-3.07</v>
      </c>
      <c r="R429" s="19">
        <f>SUMIFS(Recruits!J:J,Recruits!D:D,'Wins by Year'!C429,Recruits!A:A,'Wins by Year'!A429)</f>
        <v>0</v>
      </c>
      <c r="S429" s="19">
        <f t="shared" si="12"/>
        <v>1</v>
      </c>
      <c r="T429" s="19">
        <f>(SUMIFS(S:S,C:C,C429,A:A,A429)+SUMIFS(S:S,C:C,C429,A:A,A429-1)+SUMIFS(S:S,C:C,C429,A:A,A429-2))/3</f>
        <v>1</v>
      </c>
      <c r="U429" s="19">
        <f>(SUMIFS($S:$S,$C:$C,$C429,$A:$A,$A429)+SUMIFS($S:$S,$C:$C,$C429,$A:$A,$A429-1)+SUMIFS($S:$S,$C:$C,$C429,$A:$A,$A429-2)+SUMIFS($S:$S,$C:$C,$C429,$A:$A,$A429-3))/4</f>
        <v>1.2749999999999999</v>
      </c>
      <c r="W429" t="str">
        <f>VLOOKUP(D429,Conferences!$A$9:$B$57,2,FALSE)</f>
        <v>CUSA</v>
      </c>
      <c r="X429">
        <f>COUNTIF(C:C,C429)</f>
        <v>14</v>
      </c>
    </row>
    <row r="430" spans="1:25">
      <c r="A430">
        <v>2012</v>
      </c>
      <c r="B430">
        <v>48</v>
      </c>
      <c r="C430" t="s">
        <v>80</v>
      </c>
      <c r="D430" t="s">
        <v>173</v>
      </c>
      <c r="E430">
        <v>0</v>
      </c>
      <c r="F430">
        <v>12</v>
      </c>
      <c r="G430">
        <v>0</v>
      </c>
      <c r="H430">
        <v>0</v>
      </c>
      <c r="I430">
        <v>8</v>
      </c>
      <c r="J430">
        <v>0</v>
      </c>
      <c r="K430">
        <v>19.7</v>
      </c>
      <c r="L430">
        <v>37.799999999999997</v>
      </c>
      <c r="M430">
        <v>-18.04</v>
      </c>
      <c r="N430">
        <v>-1.29</v>
      </c>
      <c r="R430" s="19">
        <f>SUMIFS(Recruits!J:J,Recruits!D:D,'Wins by Year'!C430,Recruits!A:A,'Wins by Year'!A430)</f>
        <v>2.54</v>
      </c>
      <c r="S430" s="19">
        <f t="shared" si="12"/>
        <v>2.54</v>
      </c>
      <c r="T430" s="19">
        <f>(SUMIFS(S:S,C:C,C430,A:A,A430)+SUMIFS(S:S,C:C,C430,A:A,A430-1)+SUMIFS(S:S,C:C,C430,A:A,A430-2))/3</f>
        <v>2.61</v>
      </c>
      <c r="U430" s="19">
        <f>(SUMIFS($S:$S,$C:$C,$C430,$A:$A,$A430)+SUMIFS($S:$S,$C:$C,$C430,$A:$A,$A430-1)+SUMIFS($S:$S,$C:$C,$C430,$A:$A,$A430-2)+SUMIFS($S:$S,$C:$C,$C430,$A:$A,$A430-3))/4</f>
        <v>2.64</v>
      </c>
      <c r="W430" t="str">
        <f>VLOOKUP(D430,Conferences!$A$9:$B$57,2,FALSE)</f>
        <v>CUSA</v>
      </c>
      <c r="X430">
        <f>COUNTIF(C:C,C430)</f>
        <v>16</v>
      </c>
    </row>
    <row r="431" spans="1:25">
      <c r="A431">
        <v>2012</v>
      </c>
      <c r="B431">
        <v>49</v>
      </c>
      <c r="C431" t="s">
        <v>92</v>
      </c>
      <c r="D431" t="s">
        <v>175</v>
      </c>
      <c r="E431">
        <v>11</v>
      </c>
      <c r="F431">
        <v>3</v>
      </c>
      <c r="G431">
        <v>0.78600000000000003</v>
      </c>
      <c r="H431">
        <v>7</v>
      </c>
      <c r="I431">
        <v>1</v>
      </c>
      <c r="J431">
        <v>0.875</v>
      </c>
      <c r="K431">
        <v>34.700000000000003</v>
      </c>
      <c r="L431">
        <v>23.6</v>
      </c>
      <c r="M431">
        <v>6.24</v>
      </c>
      <c r="N431">
        <v>-2.34</v>
      </c>
      <c r="R431" s="19">
        <f>SUMIFS(Recruits!J:J,Recruits!D:D,'Wins by Year'!C431,Recruits!A:A,'Wins by Year'!A431)</f>
        <v>2.4500000000000002</v>
      </c>
      <c r="S431" s="19">
        <f t="shared" si="12"/>
        <v>2.4500000000000002</v>
      </c>
      <c r="T431" s="19">
        <f>(SUMIFS(S:S,C:C,C431,A:A,A431)+SUMIFS(S:S,C:C,C431,A:A,A431-1)+SUMIFS(S:S,C:C,C431,A:A,A431-2))/3</f>
        <v>2.5500000000000003</v>
      </c>
      <c r="U431" s="19">
        <f>(SUMIFS($S:$S,$C:$C,$C431,$A:$A,$A431)+SUMIFS($S:$S,$C:$C,$C431,$A:$A,$A431-1)+SUMIFS($S:$S,$C:$C,$C431,$A:$A,$A431-2)+SUMIFS($S:$S,$C:$C,$C431,$A:$A,$A431-3))/4</f>
        <v>2.5750000000000002</v>
      </c>
      <c r="W431" t="str">
        <f>VLOOKUP(D431,Conferences!$A$9:$B$57,2,FALSE)</f>
        <v>CUSA</v>
      </c>
      <c r="X431">
        <f>COUNTIF(C:C,C431)</f>
        <v>16</v>
      </c>
    </row>
    <row r="432" spans="1:25">
      <c r="A432">
        <v>2012</v>
      </c>
      <c r="B432">
        <v>50</v>
      </c>
      <c r="C432" t="s">
        <v>75</v>
      </c>
      <c r="D432" t="s">
        <v>175</v>
      </c>
      <c r="E432">
        <v>7</v>
      </c>
      <c r="F432">
        <v>6</v>
      </c>
      <c r="G432">
        <v>0.53800000000000003</v>
      </c>
      <c r="H432">
        <v>5</v>
      </c>
      <c r="I432">
        <v>3</v>
      </c>
      <c r="J432">
        <v>0.625</v>
      </c>
      <c r="K432">
        <v>31</v>
      </c>
      <c r="L432">
        <v>25.7</v>
      </c>
      <c r="M432">
        <v>1.64</v>
      </c>
      <c r="N432">
        <v>-1.59</v>
      </c>
      <c r="R432" s="19">
        <f>SUMIFS(Recruits!J:J,Recruits!D:D,'Wins by Year'!C432,Recruits!A:A,'Wins by Year'!A432)</f>
        <v>2.57</v>
      </c>
      <c r="S432" s="19">
        <f t="shared" si="12"/>
        <v>2.57</v>
      </c>
      <c r="T432" s="19">
        <f>(SUMIFS(S:S,C:C,C432,A:A,A432)+SUMIFS(S:S,C:C,C432,A:A,A432-1)+SUMIFS(S:S,C:C,C432,A:A,A432-2))/3</f>
        <v>2.6666666666666665</v>
      </c>
      <c r="U432" s="19">
        <f>(SUMIFS($S:$S,$C:$C,$C432,$A:$A,$A432)+SUMIFS($S:$S,$C:$C,$C432,$A:$A,$A432-1)+SUMIFS($S:$S,$C:$C,$C432,$A:$A,$A432-2)+SUMIFS($S:$S,$C:$C,$C432,$A:$A,$A432-3))/4</f>
        <v>2.5649999999999999</v>
      </c>
      <c r="W432" t="str">
        <f>VLOOKUP(D432,Conferences!$A$9:$B$57,2,FALSE)</f>
        <v>CUSA</v>
      </c>
      <c r="X432">
        <f>COUNTIF(C:C,C432)</f>
        <v>16</v>
      </c>
    </row>
    <row r="433" spans="1:25">
      <c r="A433">
        <v>2012</v>
      </c>
      <c r="B433">
        <v>51</v>
      </c>
      <c r="C433" t="s">
        <v>124</v>
      </c>
      <c r="D433" t="s">
        <v>175</v>
      </c>
      <c r="E433">
        <v>7</v>
      </c>
      <c r="F433">
        <v>6</v>
      </c>
      <c r="G433">
        <v>0.53800000000000003</v>
      </c>
      <c r="H433">
        <v>4</v>
      </c>
      <c r="I433">
        <v>4</v>
      </c>
      <c r="J433">
        <v>0.5</v>
      </c>
      <c r="K433">
        <v>31.8</v>
      </c>
      <c r="L433">
        <v>30.5</v>
      </c>
      <c r="M433">
        <v>-3.52</v>
      </c>
      <c r="N433">
        <v>-4.83</v>
      </c>
      <c r="R433" s="19">
        <f>SUMIFS(Recruits!J:J,Recruits!D:D,'Wins by Year'!C433,Recruits!A:A,'Wins by Year'!A433)</f>
        <v>2.36</v>
      </c>
      <c r="S433" s="19">
        <f t="shared" si="12"/>
        <v>2.36</v>
      </c>
      <c r="T433" s="19">
        <f>(SUMIFS(S:S,C:C,C433,A:A,A433)+SUMIFS(S:S,C:C,C433,A:A,A433-1)+SUMIFS(S:S,C:C,C433,A:A,A433-2))/3</f>
        <v>2.4633333333333334</v>
      </c>
      <c r="U433" s="19">
        <f>(SUMIFS($S:$S,$C:$C,$C433,$A:$A,$A433)+SUMIFS($S:$S,$C:$C,$C433,$A:$A,$A433-1)+SUMIFS($S:$S,$C:$C,$C433,$A:$A,$A433-2)+SUMIFS($S:$S,$C:$C,$C433,$A:$A,$A433-3))/4</f>
        <v>2.38</v>
      </c>
      <c r="W433" t="str">
        <f>VLOOKUP(D433,Conferences!$A$9:$B$57,2,FALSE)</f>
        <v>CUSA</v>
      </c>
      <c r="X433">
        <f>COUNTIF(C:C,C433)</f>
        <v>16</v>
      </c>
    </row>
    <row r="434" spans="1:25">
      <c r="A434">
        <v>2012</v>
      </c>
      <c r="B434">
        <v>52</v>
      </c>
      <c r="C434" t="s">
        <v>41</v>
      </c>
      <c r="D434" t="s">
        <v>175</v>
      </c>
      <c r="E434">
        <v>5</v>
      </c>
      <c r="F434">
        <v>7</v>
      </c>
      <c r="G434">
        <v>0.41699999999999998</v>
      </c>
      <c r="H434">
        <v>4</v>
      </c>
      <c r="I434">
        <v>4</v>
      </c>
      <c r="J434">
        <v>0.5</v>
      </c>
      <c r="K434">
        <v>32.4</v>
      </c>
      <c r="L434">
        <v>36</v>
      </c>
      <c r="M434">
        <v>-5.54</v>
      </c>
      <c r="N434">
        <v>-3.54</v>
      </c>
      <c r="R434" s="19">
        <f>SUMIFS(Recruits!J:J,Recruits!D:D,'Wins by Year'!C434,Recruits!A:A,'Wins by Year'!A434)</f>
        <v>2.72</v>
      </c>
      <c r="S434" s="19">
        <f t="shared" si="12"/>
        <v>2.72</v>
      </c>
      <c r="T434" s="19">
        <f>(SUMIFS(S:S,C:C,C434,A:A,A434)+SUMIFS(S:S,C:C,C434,A:A,A434-1)+SUMIFS(S:S,C:C,C434,A:A,A434-2))/3</f>
        <v>2.7533333333333334</v>
      </c>
      <c r="U434" s="19">
        <f>(SUMIFS($S:$S,$C:$C,$C434,$A:$A,$A434)+SUMIFS($S:$S,$C:$C,$C434,$A:$A,$A434-1)+SUMIFS($S:$S,$C:$C,$C434,$A:$A,$A434-2)+SUMIFS($S:$S,$C:$C,$C434,$A:$A,$A434-3))/4</f>
        <v>2.6949999999999998</v>
      </c>
      <c r="W434" t="str">
        <f>VLOOKUP(D434,Conferences!$A$9:$B$57,2,FALSE)</f>
        <v>CUSA</v>
      </c>
      <c r="X434">
        <f>COUNTIF(C:C,C434)</f>
        <v>16</v>
      </c>
    </row>
    <row r="435" spans="1:25">
      <c r="A435">
        <v>2012</v>
      </c>
      <c r="B435">
        <v>53</v>
      </c>
      <c r="C435" t="s">
        <v>132</v>
      </c>
      <c r="D435" t="s">
        <v>175</v>
      </c>
      <c r="E435">
        <v>3</v>
      </c>
      <c r="F435">
        <v>9</v>
      </c>
      <c r="G435">
        <v>0.25</v>
      </c>
      <c r="H435">
        <v>2</v>
      </c>
      <c r="I435">
        <v>6</v>
      </c>
      <c r="J435">
        <v>0.25</v>
      </c>
      <c r="K435">
        <v>21.2</v>
      </c>
      <c r="L435">
        <v>29.8</v>
      </c>
      <c r="M435">
        <v>-9.2899999999999991</v>
      </c>
      <c r="N435">
        <v>-1.46</v>
      </c>
      <c r="R435" s="19">
        <f>SUMIFS(Recruits!J:J,Recruits!D:D,'Wins by Year'!C435,Recruits!A:A,'Wins by Year'!A435)</f>
        <v>0</v>
      </c>
      <c r="S435" s="19">
        <f t="shared" si="12"/>
        <v>1</v>
      </c>
      <c r="T435" s="19">
        <f>(SUMIFS(S:S,C:C,C435,A:A,A435)+SUMIFS(S:S,C:C,C435,A:A,A435-1)+SUMIFS(S:S,C:C,C435,A:A,A435-2))/3</f>
        <v>1.7700000000000002</v>
      </c>
      <c r="U435" s="19">
        <f>(SUMIFS($S:$S,$C:$C,$C435,$A:$A,$A435)+SUMIFS($S:$S,$C:$C,$C435,$A:$A,$A435-1)+SUMIFS($S:$S,$C:$C,$C435,$A:$A,$A435-2)+SUMIFS($S:$S,$C:$C,$C435,$A:$A,$A435-3))/4</f>
        <v>1.5775000000000001</v>
      </c>
      <c r="W435" t="str">
        <f>VLOOKUP(D435,Conferences!$A$9:$B$57,2,FALSE)</f>
        <v>CUSA</v>
      </c>
      <c r="X435">
        <f>COUNTIF(C:C,C435)</f>
        <v>16</v>
      </c>
    </row>
    <row r="436" spans="1:25">
      <c r="A436">
        <v>2012</v>
      </c>
      <c r="B436">
        <v>54</v>
      </c>
      <c r="C436" t="s">
        <v>91</v>
      </c>
      <c r="D436" t="s">
        <v>175</v>
      </c>
      <c r="E436">
        <v>2</v>
      </c>
      <c r="F436">
        <v>10</v>
      </c>
      <c r="G436">
        <v>0.16700000000000001</v>
      </c>
      <c r="H436">
        <v>2</v>
      </c>
      <c r="I436">
        <v>6</v>
      </c>
      <c r="J436">
        <v>0.25</v>
      </c>
      <c r="K436">
        <v>21.4</v>
      </c>
      <c r="L436">
        <v>38.4</v>
      </c>
      <c r="M436">
        <v>-14.23</v>
      </c>
      <c r="N436">
        <v>-1.81</v>
      </c>
      <c r="R436" s="19">
        <f>SUMIFS(Recruits!J:J,Recruits!D:D,'Wins by Year'!C436,Recruits!A:A,'Wins by Year'!A436)</f>
        <v>2.2200000000000002</v>
      </c>
      <c r="S436" s="19">
        <f t="shared" si="12"/>
        <v>2.2200000000000002</v>
      </c>
      <c r="T436" s="19">
        <f>(SUMIFS(S:S,C:C,C436,A:A,A436)+SUMIFS(S:S,C:C,C436,A:A,A436-1)+SUMIFS(S:S,C:C,C436,A:A,A436-2))/3</f>
        <v>2.1966666666666668</v>
      </c>
      <c r="U436" s="19">
        <f>(SUMIFS($S:$S,$C:$C,$C436,$A:$A,$A436)+SUMIFS($S:$S,$C:$C,$C436,$A:$A,$A436-1)+SUMIFS($S:$S,$C:$C,$C436,$A:$A,$A436-2)+SUMIFS($S:$S,$C:$C,$C436,$A:$A,$A436-3))/4</f>
        <v>1.8975000000000002</v>
      </c>
      <c r="W436" t="str">
        <f>VLOOKUP(D436,Conferences!$A$9:$B$57,2,FALSE)</f>
        <v>CUSA</v>
      </c>
      <c r="X436">
        <f>COUNTIF(C:C,C436)</f>
        <v>16</v>
      </c>
    </row>
    <row r="437" spans="1:25">
      <c r="A437">
        <v>2012</v>
      </c>
      <c r="B437">
        <v>55</v>
      </c>
      <c r="C437" t="s">
        <v>13</v>
      </c>
      <c r="D437" t="s">
        <v>148</v>
      </c>
      <c r="E437">
        <v>12</v>
      </c>
      <c r="F437">
        <v>1</v>
      </c>
      <c r="G437">
        <v>0.92300000000000004</v>
      </c>
      <c r="H437">
        <v>0</v>
      </c>
      <c r="I437">
        <v>0</v>
      </c>
      <c r="K437">
        <v>25.8</v>
      </c>
      <c r="L437">
        <v>12.8</v>
      </c>
      <c r="M437">
        <v>16.98</v>
      </c>
      <c r="N437">
        <v>6.14</v>
      </c>
      <c r="P437">
        <v>1</v>
      </c>
      <c r="Q437">
        <v>4</v>
      </c>
      <c r="R437" s="19">
        <f>SUMIFS(Recruits!J:J,Recruits!D:D,'Wins by Year'!C437,Recruits!A:A,'Wins by Year'!A437)</f>
        <v>3.53</v>
      </c>
      <c r="S437" s="19">
        <f t="shared" si="12"/>
        <v>3.53</v>
      </c>
      <c r="T437" s="19">
        <f>(SUMIFS(S:S,C:C,C437,A:A,A437)+SUMIFS(S:S,C:C,C437,A:A,A437-1)+SUMIFS(S:S,C:C,C437,A:A,A437-2))/3</f>
        <v>3.4666666666666668</v>
      </c>
      <c r="U437" s="19">
        <f>(SUMIFS($S:$S,$C:$C,$C437,$A:$A,$A437)+SUMIFS($S:$S,$C:$C,$C437,$A:$A,$A437-1)+SUMIFS($S:$S,$C:$C,$C437,$A:$A,$A437-2)+SUMIFS($S:$S,$C:$C,$C437,$A:$A,$A437-3))/4</f>
        <v>3.46</v>
      </c>
      <c r="W437" t="str">
        <f>VLOOKUP(D437,Conferences!$A$9:$B$57,2,FALSE)</f>
        <v>Ind</v>
      </c>
      <c r="X437">
        <f>COUNTIF(C:C,C437)</f>
        <v>16</v>
      </c>
      <c r="Y437">
        <f t="shared" si="13"/>
        <v>4</v>
      </c>
    </row>
    <row r="438" spans="1:25">
      <c r="A438">
        <v>2012</v>
      </c>
      <c r="B438">
        <v>56</v>
      </c>
      <c r="C438" t="s">
        <v>50</v>
      </c>
      <c r="D438" t="s">
        <v>148</v>
      </c>
      <c r="E438">
        <v>8</v>
      </c>
      <c r="F438">
        <v>5</v>
      </c>
      <c r="G438">
        <v>0.61499999999999999</v>
      </c>
      <c r="H438">
        <v>0</v>
      </c>
      <c r="I438">
        <v>0</v>
      </c>
      <c r="K438">
        <v>28.7</v>
      </c>
      <c r="L438">
        <v>14</v>
      </c>
      <c r="M438">
        <v>8.77</v>
      </c>
      <c r="N438">
        <v>-0.61</v>
      </c>
      <c r="P438">
        <v>25</v>
      </c>
      <c r="R438" s="19">
        <f>SUMIFS(Recruits!J:J,Recruits!D:D,'Wins by Year'!C438,Recruits!A:A,'Wins by Year'!A438)</f>
        <v>2.87</v>
      </c>
      <c r="S438" s="19">
        <f t="shared" si="12"/>
        <v>2.87</v>
      </c>
      <c r="T438" s="19">
        <f>(SUMIFS(S:S,C:C,C438,A:A,A438)+SUMIFS(S:S,C:C,C438,A:A,A438-1)+SUMIFS(S:S,C:C,C438,A:A,A438-2))/3</f>
        <v>2.7433333333333336</v>
      </c>
      <c r="U438" s="19">
        <f>(SUMIFS($S:$S,$C:$C,$C438,$A:$A,$A438)+SUMIFS($S:$S,$C:$C,$C438,$A:$A,$A438-1)+SUMIFS($S:$S,$C:$C,$C438,$A:$A,$A438-2)+SUMIFS($S:$S,$C:$C,$C438,$A:$A,$A438-3))/4</f>
        <v>2.7725</v>
      </c>
      <c r="W438" t="str">
        <f>VLOOKUP(D438,Conferences!$A$9:$B$57,2,FALSE)</f>
        <v>Ind</v>
      </c>
      <c r="X438">
        <f>COUNTIF(C:C,C438)</f>
        <v>16</v>
      </c>
    </row>
    <row r="439" spans="1:25">
      <c r="A439">
        <v>2012</v>
      </c>
      <c r="B439">
        <v>57</v>
      </c>
      <c r="C439" t="s">
        <v>97</v>
      </c>
      <c r="D439" t="s">
        <v>148</v>
      </c>
      <c r="E439">
        <v>8</v>
      </c>
      <c r="F439">
        <v>5</v>
      </c>
      <c r="G439">
        <v>0.61499999999999999</v>
      </c>
      <c r="H439">
        <v>0</v>
      </c>
      <c r="I439">
        <v>0</v>
      </c>
      <c r="K439">
        <v>25</v>
      </c>
      <c r="L439">
        <v>25.7</v>
      </c>
      <c r="M439">
        <v>-1.76</v>
      </c>
      <c r="N439">
        <v>-2.61</v>
      </c>
      <c r="R439" s="19">
        <f>SUMIFS(Recruits!J:J,Recruits!D:D,'Wins by Year'!C439,Recruits!A:A,'Wins by Year'!A439)</f>
        <v>1.48</v>
      </c>
      <c r="S439" s="19">
        <f t="shared" si="12"/>
        <v>1.48</v>
      </c>
      <c r="T439" s="19">
        <f>(SUMIFS(S:S,C:C,C439,A:A,A439)+SUMIFS(S:S,C:C,C439,A:A,A439-1)+SUMIFS(S:S,C:C,C439,A:A,A439-2))/3</f>
        <v>1.1599999999999999</v>
      </c>
      <c r="U439" s="19">
        <f>(SUMIFS($S:$S,$C:$C,$C439,$A:$A,$A439)+SUMIFS($S:$S,$C:$C,$C439,$A:$A,$A439-1)+SUMIFS($S:$S,$C:$C,$C439,$A:$A,$A439-2)+SUMIFS($S:$S,$C:$C,$C439,$A:$A,$A439-3))/4</f>
        <v>1.1200000000000001</v>
      </c>
      <c r="W439" t="str">
        <f>VLOOKUP(D439,Conferences!$A$9:$B$57,2,FALSE)</f>
        <v>Ind</v>
      </c>
      <c r="X439">
        <f>COUNTIF(C:C,C439)</f>
        <v>16</v>
      </c>
    </row>
    <row r="440" spans="1:25">
      <c r="A440">
        <v>2012</v>
      </c>
      <c r="B440">
        <v>58</v>
      </c>
      <c r="C440" t="s">
        <v>96</v>
      </c>
      <c r="D440" t="s">
        <v>148</v>
      </c>
      <c r="E440">
        <v>2</v>
      </c>
      <c r="F440">
        <v>10</v>
      </c>
      <c r="G440">
        <v>0.16700000000000001</v>
      </c>
      <c r="H440">
        <v>0</v>
      </c>
      <c r="I440">
        <v>0</v>
      </c>
      <c r="K440">
        <v>24.3</v>
      </c>
      <c r="L440">
        <v>35.299999999999997</v>
      </c>
      <c r="M440">
        <v>-14.23</v>
      </c>
      <c r="N440">
        <v>-4.2300000000000004</v>
      </c>
      <c r="R440" s="19">
        <f>SUMIFS(Recruits!J:J,Recruits!D:D,'Wins by Year'!C440,Recruits!A:A,'Wins by Year'!A440)</f>
        <v>0.22</v>
      </c>
      <c r="S440" s="19">
        <f t="shared" si="12"/>
        <v>1</v>
      </c>
      <c r="T440" s="19">
        <f>(SUMIFS(S:S,C:C,C440,A:A,A440)+SUMIFS(S:S,C:C,C440,A:A,A440-1)+SUMIFS(S:S,C:C,C440,A:A,A440-2))/3</f>
        <v>1.3133333333333335</v>
      </c>
      <c r="U440" s="19">
        <f>(SUMIFS($S:$S,$C:$C,$C440,$A:$A,$A440)+SUMIFS($S:$S,$C:$C,$C440,$A:$A,$A440-1)+SUMIFS($S:$S,$C:$C,$C440,$A:$A,$A440-2)+SUMIFS($S:$S,$C:$C,$C440,$A:$A,$A440-3))/4</f>
        <v>1.2350000000000001</v>
      </c>
      <c r="W440" t="str">
        <f>VLOOKUP(D440,Conferences!$A$9:$B$57,2,FALSE)</f>
        <v>Ind</v>
      </c>
      <c r="X440">
        <f>COUNTIF(C:C,C440)</f>
        <v>16</v>
      </c>
    </row>
    <row r="441" spans="1:25">
      <c r="A441">
        <v>2012</v>
      </c>
      <c r="B441">
        <v>59</v>
      </c>
      <c r="C441" t="s">
        <v>131</v>
      </c>
      <c r="D441" t="s">
        <v>178</v>
      </c>
      <c r="E441">
        <v>11</v>
      </c>
      <c r="F441">
        <v>3</v>
      </c>
      <c r="G441">
        <v>0.78600000000000003</v>
      </c>
      <c r="H441">
        <v>8</v>
      </c>
      <c r="I441">
        <v>0</v>
      </c>
      <c r="J441">
        <v>1</v>
      </c>
      <c r="K441">
        <v>33.1</v>
      </c>
      <c r="L441">
        <v>24.5</v>
      </c>
      <c r="M441">
        <v>2.75</v>
      </c>
      <c r="N441">
        <v>-6.39</v>
      </c>
      <c r="P441">
        <v>18</v>
      </c>
      <c r="R441" s="19">
        <f>SUMIFS(Recruits!J:J,Recruits!D:D,'Wins by Year'!C441,Recruits!A:A,'Wins by Year'!A441)</f>
        <v>2.2000000000000002</v>
      </c>
      <c r="S441" s="19">
        <f t="shared" si="12"/>
        <v>2.2000000000000002</v>
      </c>
      <c r="T441" s="19">
        <f>(SUMIFS(S:S,C:C,C441,A:A,A441)+SUMIFS(S:S,C:C,C441,A:A,A441-1)+SUMIFS(S:S,C:C,C441,A:A,A441-2))/3</f>
        <v>2.1033333333333331</v>
      </c>
      <c r="U441" s="19">
        <f>(SUMIFS($S:$S,$C:$C,$C441,$A:$A,$A441)+SUMIFS($S:$S,$C:$C,$C441,$A:$A,$A441-1)+SUMIFS($S:$S,$C:$C,$C441,$A:$A,$A441-2)+SUMIFS($S:$S,$C:$C,$C441,$A:$A,$A441-3))/4</f>
        <v>2.1324999999999998</v>
      </c>
      <c r="W441" t="str">
        <f>VLOOKUP(D441,Conferences!$A$9:$B$57,2,FALSE)</f>
        <v>MAC</v>
      </c>
      <c r="X441">
        <f>COUNTIF(C:C,C441)</f>
        <v>16</v>
      </c>
    </row>
    <row r="442" spans="1:25">
      <c r="A442">
        <v>2012</v>
      </c>
      <c r="B442">
        <v>60</v>
      </c>
      <c r="C442" t="s">
        <v>116</v>
      </c>
      <c r="D442" t="s">
        <v>178</v>
      </c>
      <c r="E442">
        <v>8</v>
      </c>
      <c r="F442">
        <v>5</v>
      </c>
      <c r="G442">
        <v>0.61499999999999999</v>
      </c>
      <c r="H442">
        <v>6</v>
      </c>
      <c r="I442">
        <v>2</v>
      </c>
      <c r="J442">
        <v>0.75</v>
      </c>
      <c r="K442">
        <v>22.9</v>
      </c>
      <c r="L442">
        <v>16.8</v>
      </c>
      <c r="M442">
        <v>-0.27</v>
      </c>
      <c r="N442">
        <v>-6.11</v>
      </c>
      <c r="R442" s="19">
        <f>SUMIFS(Recruits!J:J,Recruits!D:D,'Wins by Year'!C442,Recruits!A:A,'Wins by Year'!A442)</f>
        <v>0</v>
      </c>
      <c r="S442" s="19">
        <f t="shared" si="12"/>
        <v>1</v>
      </c>
      <c r="T442" s="19">
        <f>(SUMIFS(S:S,C:C,C442,A:A,A442)+SUMIFS(S:S,C:C,C442,A:A,A442-1)+SUMIFS(S:S,C:C,C442,A:A,A442-2))/3</f>
        <v>1</v>
      </c>
      <c r="U442" s="19">
        <f>(SUMIFS($S:$S,$C:$C,$C442,$A:$A,$A442)+SUMIFS($S:$S,$C:$C,$C442,$A:$A,$A442-1)+SUMIFS($S:$S,$C:$C,$C442,$A:$A,$A442-2)+SUMIFS($S:$S,$C:$C,$C442,$A:$A,$A442-3))/4</f>
        <v>1</v>
      </c>
      <c r="W442" t="str">
        <f>VLOOKUP(D442,Conferences!$A$9:$B$57,2,FALSE)</f>
        <v>MAC</v>
      </c>
      <c r="X442">
        <f>COUNTIF(C:C,C442)</f>
        <v>16</v>
      </c>
    </row>
    <row r="443" spans="1:25">
      <c r="A443">
        <v>2012</v>
      </c>
      <c r="B443">
        <v>61</v>
      </c>
      <c r="C443" t="s">
        <v>130</v>
      </c>
      <c r="D443" t="s">
        <v>178</v>
      </c>
      <c r="E443">
        <v>9</v>
      </c>
      <c r="F443">
        <v>4</v>
      </c>
      <c r="G443">
        <v>0.69199999999999995</v>
      </c>
      <c r="H443">
        <v>4</v>
      </c>
      <c r="I443">
        <v>4</v>
      </c>
      <c r="J443">
        <v>0.5</v>
      </c>
      <c r="K443">
        <v>31.7</v>
      </c>
      <c r="L443">
        <v>24.8</v>
      </c>
      <c r="M443">
        <v>-2.75</v>
      </c>
      <c r="N443">
        <v>-8.06</v>
      </c>
      <c r="P443">
        <v>23</v>
      </c>
      <c r="R443" s="19">
        <f>SUMIFS(Recruits!J:J,Recruits!D:D,'Wins by Year'!C443,Recruits!A:A,'Wins by Year'!A443)</f>
        <v>2.2999999999999998</v>
      </c>
      <c r="S443" s="19">
        <f t="shared" si="12"/>
        <v>2.2999999999999998</v>
      </c>
      <c r="T443" s="19">
        <f>(SUMIFS(S:S,C:C,C443,A:A,A443)+SUMIFS(S:S,C:C,C443,A:A,A443-1)+SUMIFS(S:S,C:C,C443,A:A,A443-2))/3</f>
        <v>1.7866666666666664</v>
      </c>
      <c r="U443" s="19">
        <f>(SUMIFS($S:$S,$C:$C,$C443,$A:$A,$A443)+SUMIFS($S:$S,$C:$C,$C443,$A:$A,$A443-1)+SUMIFS($S:$S,$C:$C,$C443,$A:$A,$A443-2)+SUMIFS($S:$S,$C:$C,$C443,$A:$A,$A443-3))/4</f>
        <v>1.8874999999999997</v>
      </c>
      <c r="W443" t="str">
        <f>VLOOKUP(D443,Conferences!$A$9:$B$57,2,FALSE)</f>
        <v>MAC</v>
      </c>
      <c r="X443">
        <f>COUNTIF(C:C,C443)</f>
        <v>16</v>
      </c>
    </row>
    <row r="444" spans="1:25">
      <c r="A444">
        <v>2012</v>
      </c>
      <c r="B444">
        <v>62</v>
      </c>
      <c r="C444" t="s">
        <v>136</v>
      </c>
      <c r="D444" t="s">
        <v>178</v>
      </c>
      <c r="E444">
        <v>4</v>
      </c>
      <c r="F444">
        <v>8</v>
      </c>
      <c r="G444">
        <v>0.33300000000000002</v>
      </c>
      <c r="H444">
        <v>3</v>
      </c>
      <c r="I444">
        <v>5</v>
      </c>
      <c r="J444">
        <v>0.375</v>
      </c>
      <c r="K444">
        <v>21.3</v>
      </c>
      <c r="L444">
        <v>28.5</v>
      </c>
      <c r="M444">
        <v>-8.7799999999999994</v>
      </c>
      <c r="N444">
        <v>-3.36</v>
      </c>
      <c r="R444" s="19">
        <f>SUMIFS(Recruits!J:J,Recruits!D:D,'Wins by Year'!C444,Recruits!A:A,'Wins by Year'!A444)</f>
        <v>0</v>
      </c>
      <c r="S444" s="19">
        <f t="shared" si="12"/>
        <v>1</v>
      </c>
      <c r="T444" s="19">
        <f>(SUMIFS(S:S,C:C,C444,A:A,A444)+SUMIFS(S:S,C:C,C444,A:A,A444-1)+SUMIFS(S:S,C:C,C444,A:A,A444-2))/3</f>
        <v>1</v>
      </c>
      <c r="U444" s="19">
        <f>(SUMIFS($S:$S,$C:$C,$C444,$A:$A,$A444)+SUMIFS($S:$S,$C:$C,$C444,$A:$A,$A444-1)+SUMIFS($S:$S,$C:$C,$C444,$A:$A,$A444-2)+SUMIFS($S:$S,$C:$C,$C444,$A:$A,$A444-3))/4</f>
        <v>1</v>
      </c>
      <c r="W444" t="str">
        <f>VLOOKUP(D444,Conferences!$A$9:$B$57,2,FALSE)</f>
        <v>MAC</v>
      </c>
      <c r="X444">
        <f>COUNTIF(C:C,C444)</f>
        <v>16</v>
      </c>
    </row>
    <row r="445" spans="1:25">
      <c r="A445">
        <v>2012</v>
      </c>
      <c r="B445">
        <v>63</v>
      </c>
      <c r="C445" t="s">
        <v>84</v>
      </c>
      <c r="D445" t="s">
        <v>178</v>
      </c>
      <c r="E445">
        <v>4</v>
      </c>
      <c r="F445">
        <v>8</v>
      </c>
      <c r="G445">
        <v>0.33300000000000002</v>
      </c>
      <c r="H445">
        <v>3</v>
      </c>
      <c r="I445">
        <v>5</v>
      </c>
      <c r="J445">
        <v>0.375</v>
      </c>
      <c r="K445">
        <v>23.3</v>
      </c>
      <c r="L445">
        <v>34.9</v>
      </c>
      <c r="M445">
        <v>-11.7</v>
      </c>
      <c r="N445">
        <v>-3.45</v>
      </c>
      <c r="R445" s="19">
        <f>SUMIFS(Recruits!J:J,Recruits!D:D,'Wins by Year'!C445,Recruits!A:A,'Wins by Year'!A445)</f>
        <v>2.2000000000000002</v>
      </c>
      <c r="S445" s="19">
        <f t="shared" si="12"/>
        <v>2.2000000000000002</v>
      </c>
      <c r="T445" s="19">
        <f>(SUMIFS(S:S,C:C,C445,A:A,A445)+SUMIFS(S:S,C:C,C445,A:A,A445-1)+SUMIFS(S:S,C:C,C445,A:A,A445-2))/3</f>
        <v>1.4000000000000001</v>
      </c>
      <c r="U445" s="19">
        <f>(SUMIFS($S:$S,$C:$C,$C445,$A:$A,$A445)+SUMIFS($S:$S,$C:$C,$C445,$A:$A,$A445-1)+SUMIFS($S:$S,$C:$C,$C445,$A:$A,$A445-2)+SUMIFS($S:$S,$C:$C,$C445,$A:$A,$A445-3))/4</f>
        <v>1.58</v>
      </c>
      <c r="W445" t="str">
        <f>VLOOKUP(D445,Conferences!$A$9:$B$57,2,FALSE)</f>
        <v>MAC</v>
      </c>
      <c r="X445">
        <f>COUNTIF(C:C,C445)</f>
        <v>16</v>
      </c>
    </row>
    <row r="446" spans="1:25">
      <c r="A446">
        <v>2012</v>
      </c>
      <c r="B446">
        <v>64</v>
      </c>
      <c r="C446" t="s">
        <v>100</v>
      </c>
      <c r="D446" t="s">
        <v>178</v>
      </c>
      <c r="E446">
        <v>1</v>
      </c>
      <c r="F446">
        <v>11</v>
      </c>
      <c r="G446">
        <v>8.3000000000000004E-2</v>
      </c>
      <c r="H446">
        <v>1</v>
      </c>
      <c r="I446">
        <v>7</v>
      </c>
      <c r="J446">
        <v>0.125</v>
      </c>
      <c r="K446">
        <v>12.7</v>
      </c>
      <c r="L446">
        <v>40.200000000000003</v>
      </c>
      <c r="M446">
        <v>-20.97</v>
      </c>
      <c r="N446">
        <v>-3.55</v>
      </c>
      <c r="R446" s="19">
        <f>SUMIFS(Recruits!J:J,Recruits!D:D,'Wins by Year'!C446,Recruits!A:A,'Wins by Year'!A446)</f>
        <v>0</v>
      </c>
      <c r="S446" s="19">
        <f t="shared" si="12"/>
        <v>1</v>
      </c>
      <c r="T446" s="19">
        <f>(SUMIFS(S:S,C:C,C446,A:A,A446)+SUMIFS(S:S,C:C,C446,A:A,A446-1)+SUMIFS(S:S,C:C,C446,A:A,A446-2))/3</f>
        <v>0.33333333333333331</v>
      </c>
      <c r="U446" s="19">
        <f>(SUMIFS($S:$S,$C:$C,$C446,$A:$A,$A446))</f>
        <v>1</v>
      </c>
      <c r="W446" t="str">
        <f>VLOOKUP(D446,Conferences!$A$9:$B$57,2,FALSE)</f>
        <v>MAC</v>
      </c>
      <c r="X446">
        <f>COUNTIF(C:C,C446)</f>
        <v>7</v>
      </c>
    </row>
    <row r="447" spans="1:25">
      <c r="A447">
        <v>2012</v>
      </c>
      <c r="B447">
        <v>65</v>
      </c>
      <c r="C447" t="s">
        <v>135</v>
      </c>
      <c r="D447" t="s">
        <v>178</v>
      </c>
      <c r="E447">
        <v>1</v>
      </c>
      <c r="F447">
        <v>11</v>
      </c>
      <c r="G447">
        <v>8.3000000000000004E-2</v>
      </c>
      <c r="H447">
        <v>0</v>
      </c>
      <c r="I447">
        <v>8</v>
      </c>
      <c r="J447">
        <v>0</v>
      </c>
      <c r="K447">
        <v>26.1</v>
      </c>
      <c r="L447">
        <v>35.700000000000003</v>
      </c>
      <c r="M447">
        <v>-15.31</v>
      </c>
      <c r="N447">
        <v>-4.3099999999999996</v>
      </c>
      <c r="R447" s="19">
        <f>SUMIFS(Recruits!J:J,Recruits!D:D,'Wins by Year'!C447,Recruits!A:A,'Wins by Year'!A447)</f>
        <v>0</v>
      </c>
      <c r="S447" s="19">
        <f t="shared" si="12"/>
        <v>1</v>
      </c>
      <c r="T447" s="19">
        <f>(SUMIFS(S:S,C:C,C447,A:A,A447)+SUMIFS(S:S,C:C,C447,A:A,A447-1)+SUMIFS(S:S,C:C,C447,A:A,A447-2))/3</f>
        <v>1.4133333333333333</v>
      </c>
      <c r="U447" s="19">
        <f>(SUMIFS($S:$S,$C:$C,$C447,$A:$A,$A447)+SUMIFS($S:$S,$C:$C,$C447,$A:$A,$A447-1)+SUMIFS($S:$S,$C:$C,$C447,$A:$A,$A447-2)+SUMIFS($S:$S,$C:$C,$C447,$A:$A,$A447-3))/4</f>
        <v>1.6425000000000001</v>
      </c>
      <c r="W447" t="str">
        <f>VLOOKUP(D447,Conferences!$A$9:$B$57,2,FALSE)</f>
        <v>MAC</v>
      </c>
      <c r="X447">
        <f>COUNTIF(C:C,C447)</f>
        <v>16</v>
      </c>
    </row>
    <row r="448" spans="1:25">
      <c r="A448">
        <v>2012</v>
      </c>
      <c r="B448">
        <v>66</v>
      </c>
      <c r="C448" t="s">
        <v>112</v>
      </c>
      <c r="D448" t="s">
        <v>179</v>
      </c>
      <c r="E448">
        <v>12</v>
      </c>
      <c r="F448">
        <v>2</v>
      </c>
      <c r="G448">
        <v>0.85699999999999998</v>
      </c>
      <c r="H448">
        <v>8</v>
      </c>
      <c r="I448">
        <v>0</v>
      </c>
      <c r="J448">
        <v>1</v>
      </c>
      <c r="K448">
        <v>38.6</v>
      </c>
      <c r="L448">
        <v>19.899999999999999</v>
      </c>
      <c r="M448">
        <v>4.6399999999999997</v>
      </c>
      <c r="N448">
        <v>-7.5</v>
      </c>
      <c r="P448">
        <v>16</v>
      </c>
      <c r="Q448">
        <v>22</v>
      </c>
      <c r="R448" s="19">
        <f>SUMIFS(Recruits!J:J,Recruits!D:D,'Wins by Year'!C448,Recruits!A:A,'Wins by Year'!A448)</f>
        <v>0</v>
      </c>
      <c r="S448" s="19">
        <f t="shared" si="12"/>
        <v>1</v>
      </c>
      <c r="T448" s="19">
        <f>(SUMIFS(S:S,C:C,C448,A:A,A448)+SUMIFS(S:S,C:C,C448,A:A,A448-1)+SUMIFS(S:S,C:C,C448,A:A,A448-2))/3</f>
        <v>1.8833333333333335</v>
      </c>
      <c r="U448" s="19">
        <f>(SUMIFS($S:$S,$C:$C,$C448,$A:$A,$A448)+SUMIFS($S:$S,$C:$C,$C448,$A:$A,$A448-1)+SUMIFS($S:$S,$C:$C,$C448,$A:$A,$A448-2)+SUMIFS($S:$S,$C:$C,$C448,$A:$A,$A448-3))/4</f>
        <v>1.6625000000000001</v>
      </c>
      <c r="V448" t="s">
        <v>249</v>
      </c>
      <c r="W448" t="str">
        <f>VLOOKUP(D448,Conferences!$A$9:$B$57,2,FALSE)</f>
        <v>MAC</v>
      </c>
      <c r="X448">
        <f>COUNTIF(C:C,C448)</f>
        <v>16</v>
      </c>
      <c r="Y448">
        <f t="shared" si="13"/>
        <v>22</v>
      </c>
    </row>
    <row r="449" spans="1:25">
      <c r="A449">
        <v>2012</v>
      </c>
      <c r="B449">
        <v>67</v>
      </c>
      <c r="C449" t="s">
        <v>125</v>
      </c>
      <c r="D449" t="s">
        <v>179</v>
      </c>
      <c r="E449">
        <v>9</v>
      </c>
      <c r="F449">
        <v>4</v>
      </c>
      <c r="G449">
        <v>0.69199999999999995</v>
      </c>
      <c r="H449">
        <v>6</v>
      </c>
      <c r="I449">
        <v>2</v>
      </c>
      <c r="J449">
        <v>0.75</v>
      </c>
      <c r="K449">
        <v>33.6</v>
      </c>
      <c r="L449">
        <v>32</v>
      </c>
      <c r="M449">
        <v>-1.6</v>
      </c>
      <c r="N449">
        <v>-3.52</v>
      </c>
      <c r="R449" s="19">
        <f>SUMIFS(Recruits!J:J,Recruits!D:D,'Wins by Year'!C449,Recruits!A:A,'Wins by Year'!A449)</f>
        <v>0</v>
      </c>
      <c r="S449" s="19">
        <f t="shared" si="12"/>
        <v>1</v>
      </c>
      <c r="T449" s="19">
        <f>(SUMIFS(S:S,C:C,C449,A:A,A449)+SUMIFS(S:S,C:C,C449,A:A,A449-1)+SUMIFS(S:S,C:C,C449,A:A,A449-2))/3</f>
        <v>1</v>
      </c>
      <c r="U449" s="19">
        <f>(SUMIFS($S:$S,$C:$C,$C449,$A:$A,$A449)+SUMIFS($S:$S,$C:$C,$C449,$A:$A,$A449-1)+SUMIFS($S:$S,$C:$C,$C449,$A:$A,$A449-2)+SUMIFS($S:$S,$C:$C,$C449,$A:$A,$A449-3))/4</f>
        <v>1</v>
      </c>
      <c r="W449" t="str">
        <f>VLOOKUP(D449,Conferences!$A$9:$B$57,2,FALSE)</f>
        <v>MAC</v>
      </c>
      <c r="X449">
        <f>COUNTIF(C:C,C449)</f>
        <v>16</v>
      </c>
    </row>
    <row r="450" spans="1:25">
      <c r="A450">
        <v>2012</v>
      </c>
      <c r="B450">
        <v>68</v>
      </c>
      <c r="C450" t="s">
        <v>98</v>
      </c>
      <c r="D450" t="s">
        <v>179</v>
      </c>
      <c r="E450">
        <v>9</v>
      </c>
      <c r="F450">
        <v>4</v>
      </c>
      <c r="G450">
        <v>0.69199999999999995</v>
      </c>
      <c r="H450">
        <v>6</v>
      </c>
      <c r="I450">
        <v>2</v>
      </c>
      <c r="J450">
        <v>0.75</v>
      </c>
      <c r="K450">
        <v>31.5</v>
      </c>
      <c r="L450">
        <v>28.4</v>
      </c>
      <c r="M450">
        <v>-0.18</v>
      </c>
      <c r="N450">
        <v>-4.18</v>
      </c>
      <c r="P450">
        <v>23</v>
      </c>
      <c r="R450" s="19">
        <f>SUMIFS(Recruits!J:J,Recruits!D:D,'Wins by Year'!C450,Recruits!A:A,'Wins by Year'!A450)</f>
        <v>2.33</v>
      </c>
      <c r="S450" s="19">
        <f t="shared" si="12"/>
        <v>2.33</v>
      </c>
      <c r="T450" s="19">
        <f>(SUMIFS(S:S,C:C,C450,A:A,A450)+SUMIFS(S:S,C:C,C450,A:A,A450-1)+SUMIFS(S:S,C:C,C450,A:A,A450-2))/3</f>
        <v>2.3733333333333335</v>
      </c>
      <c r="U450" s="19">
        <f>(SUMIFS($S:$S,$C:$C,$C450,$A:$A,$A450)+SUMIFS($S:$S,$C:$C,$C450,$A:$A,$A450-1)+SUMIFS($S:$S,$C:$C,$C450,$A:$A,$A450-2)+SUMIFS($S:$S,$C:$C,$C450,$A:$A,$A450-3))/4</f>
        <v>2.3174999999999999</v>
      </c>
      <c r="W450" t="str">
        <f>VLOOKUP(D450,Conferences!$A$9:$B$57,2,FALSE)</f>
        <v>MAC</v>
      </c>
      <c r="X450">
        <f>COUNTIF(C:C,C450)</f>
        <v>16</v>
      </c>
    </row>
    <row r="451" spans="1:25">
      <c r="A451">
        <v>2012</v>
      </c>
      <c r="B451">
        <v>69</v>
      </c>
      <c r="C451" t="s">
        <v>127</v>
      </c>
      <c r="D451" t="s">
        <v>179</v>
      </c>
      <c r="E451">
        <v>7</v>
      </c>
      <c r="F451">
        <v>6</v>
      </c>
      <c r="G451">
        <v>0.53800000000000003</v>
      </c>
      <c r="H451">
        <v>4</v>
      </c>
      <c r="I451">
        <v>4</v>
      </c>
      <c r="J451">
        <v>0.5</v>
      </c>
      <c r="K451">
        <v>28.8</v>
      </c>
      <c r="L451">
        <v>32.4</v>
      </c>
      <c r="M451">
        <v>-7.91</v>
      </c>
      <c r="N451">
        <v>-6.76</v>
      </c>
      <c r="R451" s="19">
        <f>SUMIFS(Recruits!J:J,Recruits!D:D,'Wins by Year'!C451,Recruits!A:A,'Wins by Year'!A451)</f>
        <v>0</v>
      </c>
      <c r="S451" s="19">
        <f t="shared" ref="S451:S514" si="14">IF(R451&gt;1,R451,1)</f>
        <v>1</v>
      </c>
      <c r="T451" s="19">
        <f>(SUMIFS(S:S,C:C,C451,A:A,A451)+SUMIFS(S:S,C:C,C451,A:A,A451-1)+SUMIFS(S:S,C:C,C451,A:A,A451-2))/3</f>
        <v>1</v>
      </c>
      <c r="U451" s="19">
        <f>(SUMIFS($S:$S,$C:$C,$C451,$A:$A,$A451)+SUMIFS($S:$S,$C:$C,$C451,$A:$A,$A451-1)+SUMIFS($S:$S,$C:$C,$C451,$A:$A,$A451-2)+SUMIFS($S:$S,$C:$C,$C451,$A:$A,$A451-3))/4</f>
        <v>1</v>
      </c>
      <c r="W451" t="str">
        <f>VLOOKUP(D451,Conferences!$A$9:$B$57,2,FALSE)</f>
        <v>MAC</v>
      </c>
      <c r="X451">
        <f>COUNTIF(C:C,C451)</f>
        <v>16</v>
      </c>
    </row>
    <row r="452" spans="1:25">
      <c r="A452">
        <v>2012</v>
      </c>
      <c r="B452">
        <v>70</v>
      </c>
      <c r="C452" t="s">
        <v>65</v>
      </c>
      <c r="D452" t="s">
        <v>179</v>
      </c>
      <c r="E452">
        <v>4</v>
      </c>
      <c r="F452">
        <v>8</v>
      </c>
      <c r="G452">
        <v>0.33300000000000002</v>
      </c>
      <c r="H452">
        <v>2</v>
      </c>
      <c r="I452">
        <v>6</v>
      </c>
      <c r="J452">
        <v>0.25</v>
      </c>
      <c r="K452">
        <v>29.3</v>
      </c>
      <c r="L452">
        <v>29.7</v>
      </c>
      <c r="M452">
        <v>-9.5399999999999991</v>
      </c>
      <c r="N452">
        <v>-7.04</v>
      </c>
      <c r="R452" s="19">
        <f>SUMIFS(Recruits!J:J,Recruits!D:D,'Wins by Year'!C452,Recruits!A:A,'Wins by Year'!A452)</f>
        <v>2.15</v>
      </c>
      <c r="S452" s="19">
        <f t="shared" si="14"/>
        <v>2.15</v>
      </c>
      <c r="T452" s="19">
        <f>(SUMIFS(S:S,C:C,C452,A:A,A452)+SUMIFS(S:S,C:C,C452,A:A,A452-1)+SUMIFS(S:S,C:C,C452,A:A,A452-2))/3</f>
        <v>2.1933333333333334</v>
      </c>
      <c r="U452" s="19">
        <f>(SUMIFS($S:$S,$C:$C,$C452,$A:$A,$A452)+SUMIFS($S:$S,$C:$C,$C452,$A:$A,$A452-1)+SUMIFS($S:$S,$C:$C,$C452,$A:$A,$A452-2)+SUMIFS($S:$S,$C:$C,$C452,$A:$A,$A452-3))/4</f>
        <v>2.145</v>
      </c>
      <c r="W452" t="str">
        <f>VLOOKUP(D452,Conferences!$A$9:$B$57,2,FALSE)</f>
        <v>MAC</v>
      </c>
      <c r="X452">
        <f>COUNTIF(C:C,C452)</f>
        <v>16</v>
      </c>
    </row>
    <row r="453" spans="1:25">
      <c r="A453">
        <v>2012</v>
      </c>
      <c r="B453">
        <v>71</v>
      </c>
      <c r="C453" t="s">
        <v>134</v>
      </c>
      <c r="D453" t="s">
        <v>179</v>
      </c>
      <c r="E453">
        <v>2</v>
      </c>
      <c r="F453">
        <v>10</v>
      </c>
      <c r="G453">
        <v>0.16700000000000001</v>
      </c>
      <c r="H453">
        <v>1</v>
      </c>
      <c r="I453">
        <v>7</v>
      </c>
      <c r="J453">
        <v>0.125</v>
      </c>
      <c r="K453">
        <v>21.3</v>
      </c>
      <c r="L453">
        <v>37.6</v>
      </c>
      <c r="M453">
        <v>-16.61</v>
      </c>
      <c r="N453">
        <v>-3.45</v>
      </c>
      <c r="R453" s="19">
        <f>SUMIFS(Recruits!J:J,Recruits!D:D,'Wins by Year'!C453,Recruits!A:A,'Wins by Year'!A453)</f>
        <v>0</v>
      </c>
      <c r="S453" s="19">
        <f t="shared" si="14"/>
        <v>1</v>
      </c>
      <c r="T453" s="19">
        <f>(SUMIFS(S:S,C:C,C453,A:A,A453)+SUMIFS(S:S,C:C,C453,A:A,A453-1)+SUMIFS(S:S,C:C,C453,A:A,A453-2))/3</f>
        <v>1.7133333333333336</v>
      </c>
      <c r="U453" s="19">
        <f>(SUMIFS($S:$S,$C:$C,$C453,$A:$A,$A453)+SUMIFS($S:$S,$C:$C,$C453,$A:$A,$A453-1)+SUMIFS($S:$S,$C:$C,$C453,$A:$A,$A453-2)+SUMIFS($S:$S,$C:$C,$C453,$A:$A,$A453-3))/4</f>
        <v>1.8200000000000003</v>
      </c>
      <c r="W453" t="str">
        <f>VLOOKUP(D453,Conferences!$A$9:$B$57,2,FALSE)</f>
        <v>MAC</v>
      </c>
      <c r="X453">
        <f>COUNTIF(C:C,C453)</f>
        <v>16</v>
      </c>
    </row>
    <row r="454" spans="1:25">
      <c r="A454">
        <v>2012</v>
      </c>
      <c r="B454">
        <v>72</v>
      </c>
      <c r="C454" t="s">
        <v>57</v>
      </c>
      <c r="D454" t="s">
        <v>149</v>
      </c>
      <c r="E454">
        <v>11</v>
      </c>
      <c r="F454">
        <v>2</v>
      </c>
      <c r="G454">
        <v>0.84599999999999997</v>
      </c>
      <c r="H454">
        <v>7</v>
      </c>
      <c r="I454">
        <v>1</v>
      </c>
      <c r="J454">
        <v>0.875</v>
      </c>
      <c r="K454">
        <v>30.2</v>
      </c>
      <c r="L454">
        <v>15.8</v>
      </c>
      <c r="M454">
        <v>7.85</v>
      </c>
      <c r="N454">
        <v>-5.08</v>
      </c>
      <c r="O454">
        <v>24</v>
      </c>
      <c r="P454">
        <v>18</v>
      </c>
      <c r="Q454">
        <v>18</v>
      </c>
      <c r="R454" s="19">
        <f>SUMIFS(Recruits!J:J,Recruits!D:D,'Wins by Year'!C454,Recruits!A:A,'Wins by Year'!A454)</f>
        <v>2.36</v>
      </c>
      <c r="S454" s="19">
        <f t="shared" si="14"/>
        <v>2.36</v>
      </c>
      <c r="T454" s="19">
        <f>(SUMIFS(S:S,C:C,C454,A:A,A454)+SUMIFS(S:S,C:C,C454,A:A,A454-1)+SUMIFS(S:S,C:C,C454,A:A,A454-2))/3</f>
        <v>2.6</v>
      </c>
      <c r="U454" s="19">
        <f>(SUMIFS($S:$S,$C:$C,$C454,$A:$A,$A454)+SUMIFS($S:$S,$C:$C,$C454,$A:$A,$A454-1)+SUMIFS($S:$S,$C:$C,$C454,$A:$A,$A454-2)+SUMIFS($S:$S,$C:$C,$C454,$A:$A,$A454-3))/4</f>
        <v>2.58</v>
      </c>
      <c r="W454" t="str">
        <f>VLOOKUP(D454,Conferences!$A$9:$B$57,2,FALSE)</f>
        <v>MWC</v>
      </c>
      <c r="X454">
        <f>COUNTIF(C:C,C454)</f>
        <v>16</v>
      </c>
      <c r="Y454">
        <f t="shared" ref="Y454:Y513" si="15">Q454</f>
        <v>18</v>
      </c>
    </row>
    <row r="455" spans="1:25">
      <c r="A455">
        <v>2012</v>
      </c>
      <c r="B455">
        <v>73</v>
      </c>
      <c r="C455" t="s">
        <v>78</v>
      </c>
      <c r="D455" t="s">
        <v>149</v>
      </c>
      <c r="E455">
        <v>9</v>
      </c>
      <c r="F455">
        <v>4</v>
      </c>
      <c r="G455">
        <v>0.69199999999999995</v>
      </c>
      <c r="H455">
        <v>7</v>
      </c>
      <c r="I455">
        <v>1</v>
      </c>
      <c r="J455">
        <v>0.875</v>
      </c>
      <c r="K455">
        <v>37.9</v>
      </c>
      <c r="L455">
        <v>23.8</v>
      </c>
      <c r="M455">
        <v>6.33</v>
      </c>
      <c r="N455">
        <v>-3.51</v>
      </c>
      <c r="R455" s="19">
        <f>SUMIFS(Recruits!J:J,Recruits!D:D,'Wins by Year'!C455,Recruits!A:A,'Wins by Year'!A455)</f>
        <v>1.47</v>
      </c>
      <c r="S455" s="19">
        <f t="shared" si="14"/>
        <v>1.47</v>
      </c>
      <c r="T455" s="19">
        <f>(SUMIFS(S:S,C:C,C455,A:A,A455)+SUMIFS(S:S,C:C,C455,A:A,A455-1)+SUMIFS(S:S,C:C,C455,A:A,A455-2))/3</f>
        <v>2.1733333333333333</v>
      </c>
      <c r="U455" s="19">
        <f>(SUMIFS($S:$S,$C:$C,$C455,$A:$A,$A455)+SUMIFS($S:$S,$C:$C,$C455,$A:$A,$A455-1)+SUMIFS($S:$S,$C:$C,$C455,$A:$A,$A455-2)+SUMIFS($S:$S,$C:$C,$C455,$A:$A,$A455-3))/4</f>
        <v>2.2024999999999997</v>
      </c>
      <c r="W455" t="str">
        <f>VLOOKUP(D455,Conferences!$A$9:$B$57,2,FALSE)</f>
        <v>MWC</v>
      </c>
      <c r="X455">
        <f>COUNTIF(C:C,C455)</f>
        <v>16</v>
      </c>
    </row>
    <row r="456" spans="1:25">
      <c r="A456">
        <v>2012</v>
      </c>
      <c r="B456">
        <v>74</v>
      </c>
      <c r="C456" t="s">
        <v>72</v>
      </c>
      <c r="D456" t="s">
        <v>149</v>
      </c>
      <c r="E456">
        <v>9</v>
      </c>
      <c r="F456">
        <v>4</v>
      </c>
      <c r="G456">
        <v>0.69199999999999995</v>
      </c>
      <c r="H456">
        <v>7</v>
      </c>
      <c r="I456">
        <v>1</v>
      </c>
      <c r="J456">
        <v>0.875</v>
      </c>
      <c r="K456">
        <v>32.799999999999997</v>
      </c>
      <c r="L456">
        <v>24.4</v>
      </c>
      <c r="M456">
        <v>2.69</v>
      </c>
      <c r="N456">
        <v>-4.46</v>
      </c>
      <c r="R456" s="19">
        <f>SUMIFS(Recruits!J:J,Recruits!D:D,'Wins by Year'!C456,Recruits!A:A,'Wins by Year'!A456)</f>
        <v>0</v>
      </c>
      <c r="S456" s="19">
        <f t="shared" si="14"/>
        <v>1</v>
      </c>
      <c r="T456" s="19">
        <f>(SUMIFS(S:S,C:C,C456,A:A,A456)+SUMIFS(S:S,C:C,C456,A:A,A456-1)+SUMIFS(S:S,C:C,C456,A:A,A456-2))/3</f>
        <v>2.0666666666666664</v>
      </c>
      <c r="U456" s="19">
        <f>(SUMIFS($S:$S,$C:$C,$C456,$A:$A,$A456)+SUMIFS($S:$S,$C:$C,$C456,$A:$A,$A456-1)+SUMIFS($S:$S,$C:$C,$C456,$A:$A,$A456-2)+SUMIFS($S:$S,$C:$C,$C456,$A:$A,$A456-3))/4</f>
        <v>2.0499999999999998</v>
      </c>
      <c r="W456" t="str">
        <f>VLOOKUP(D456,Conferences!$A$9:$B$57,2,FALSE)</f>
        <v>MWC</v>
      </c>
      <c r="X456">
        <f>COUNTIF(C:C,C456)</f>
        <v>16</v>
      </c>
    </row>
    <row r="457" spans="1:25">
      <c r="A457">
        <v>2012</v>
      </c>
      <c r="B457">
        <v>75</v>
      </c>
      <c r="C457" t="s">
        <v>95</v>
      </c>
      <c r="D457" t="s">
        <v>149</v>
      </c>
      <c r="E457">
        <v>6</v>
      </c>
      <c r="F457">
        <v>7</v>
      </c>
      <c r="G457">
        <v>0.46200000000000002</v>
      </c>
      <c r="H457">
        <v>5</v>
      </c>
      <c r="I457">
        <v>3</v>
      </c>
      <c r="J457">
        <v>0.625</v>
      </c>
      <c r="K457">
        <v>27.4</v>
      </c>
      <c r="L457">
        <v>29</v>
      </c>
      <c r="M457">
        <v>-7.35</v>
      </c>
      <c r="N457">
        <v>-6.35</v>
      </c>
      <c r="R457" s="19">
        <f>SUMIFS(Recruits!J:J,Recruits!D:D,'Wins by Year'!C457,Recruits!A:A,'Wins by Year'!A457)</f>
        <v>1.23</v>
      </c>
      <c r="S457" s="19">
        <f t="shared" si="14"/>
        <v>1.23</v>
      </c>
      <c r="T457" s="19">
        <f>(SUMIFS(S:S,C:C,C457,A:A,A457)+SUMIFS(S:S,C:C,C457,A:A,A457-1)+SUMIFS(S:S,C:C,C457,A:A,A457-2))/3</f>
        <v>1.43</v>
      </c>
      <c r="U457" s="19">
        <f>(SUMIFS($S:$S,$C:$C,$C457,$A:$A,$A457)+SUMIFS($S:$S,$C:$C,$C457,$A:$A,$A457-1)+SUMIFS($S:$S,$C:$C,$C457,$A:$A,$A457-2)+SUMIFS($S:$S,$C:$C,$C457,$A:$A,$A457-3))/4</f>
        <v>1.5474999999999999</v>
      </c>
      <c r="W457" t="str">
        <f>VLOOKUP(D457,Conferences!$A$9:$B$57,2,FALSE)</f>
        <v>MWC</v>
      </c>
      <c r="X457">
        <f>COUNTIF(C:C,C457)</f>
        <v>16</v>
      </c>
    </row>
    <row r="458" spans="1:25">
      <c r="A458">
        <v>2012</v>
      </c>
      <c r="B458">
        <v>76</v>
      </c>
      <c r="C458" t="s">
        <v>122</v>
      </c>
      <c r="D458" t="s">
        <v>149</v>
      </c>
      <c r="E458">
        <v>7</v>
      </c>
      <c r="F458">
        <v>6</v>
      </c>
      <c r="G458">
        <v>0.53800000000000003</v>
      </c>
      <c r="H458">
        <v>4</v>
      </c>
      <c r="I458">
        <v>4</v>
      </c>
      <c r="J458">
        <v>0.5</v>
      </c>
      <c r="K458">
        <v>37.799999999999997</v>
      </c>
      <c r="L458">
        <v>33.799999999999997</v>
      </c>
      <c r="M458">
        <v>-3.6</v>
      </c>
      <c r="N458">
        <v>-4.76</v>
      </c>
      <c r="R458" s="19">
        <f>SUMIFS(Recruits!J:J,Recruits!D:D,'Wins by Year'!C458,Recruits!A:A,'Wins by Year'!A458)</f>
        <v>2.21</v>
      </c>
      <c r="S458" s="19">
        <f t="shared" si="14"/>
        <v>2.21</v>
      </c>
      <c r="T458" s="19">
        <f>(SUMIFS(S:S,C:C,C458,A:A,A458)+SUMIFS(S:S,C:C,C458,A:A,A458-1)+SUMIFS(S:S,C:C,C458,A:A,A458-2))/3</f>
        <v>1.75</v>
      </c>
      <c r="U458" s="19">
        <f>(SUMIFS($S:$S,$C:$C,$C458,$A:$A,$A458)+SUMIFS($S:$S,$C:$C,$C458,$A:$A,$A458-1)+SUMIFS($S:$S,$C:$C,$C458,$A:$A,$A458-2)+SUMIFS($S:$S,$C:$C,$C458,$A:$A,$A458-3))/4</f>
        <v>1.8725000000000001</v>
      </c>
      <c r="W458" t="str">
        <f>VLOOKUP(D458,Conferences!$A$9:$B$57,2,FALSE)</f>
        <v>MWC</v>
      </c>
      <c r="X458">
        <f>COUNTIF(C:C,C458)</f>
        <v>16</v>
      </c>
    </row>
    <row r="459" spans="1:25">
      <c r="A459">
        <v>2012</v>
      </c>
      <c r="B459">
        <v>77</v>
      </c>
      <c r="C459" t="s">
        <v>63</v>
      </c>
      <c r="D459" t="s">
        <v>149</v>
      </c>
      <c r="E459">
        <v>4</v>
      </c>
      <c r="F459">
        <v>8</v>
      </c>
      <c r="G459">
        <v>0.33300000000000002</v>
      </c>
      <c r="H459">
        <v>3</v>
      </c>
      <c r="I459">
        <v>5</v>
      </c>
      <c r="J459">
        <v>0.375</v>
      </c>
      <c r="K459">
        <v>21.2</v>
      </c>
      <c r="L459">
        <v>30.3</v>
      </c>
      <c r="M459">
        <v>-12.54</v>
      </c>
      <c r="N459">
        <v>-4.21</v>
      </c>
      <c r="R459" s="19">
        <f>SUMIFS(Recruits!J:J,Recruits!D:D,'Wins by Year'!C459,Recruits!A:A,'Wins by Year'!A459)</f>
        <v>0</v>
      </c>
      <c r="S459" s="19">
        <f t="shared" si="14"/>
        <v>1</v>
      </c>
      <c r="T459" s="19">
        <f>(SUMIFS(S:S,C:C,C459,A:A,A459)+SUMIFS(S:S,C:C,C459,A:A,A459-1)+SUMIFS(S:S,C:C,C459,A:A,A459-2))/3</f>
        <v>1.9100000000000001</v>
      </c>
      <c r="U459" s="19">
        <f>(SUMIFS($S:$S,$C:$C,$C459,$A:$A,$A459)+SUMIFS($S:$S,$C:$C,$C459,$A:$A,$A459-1)+SUMIFS($S:$S,$C:$C,$C459,$A:$A,$A459-2)+SUMIFS($S:$S,$C:$C,$C459,$A:$A,$A459-3))/4</f>
        <v>1.9450000000000001</v>
      </c>
      <c r="W459" t="str">
        <f>VLOOKUP(D459,Conferences!$A$9:$B$57,2,FALSE)</f>
        <v>MWC</v>
      </c>
      <c r="X459">
        <f>COUNTIF(C:C,C459)</f>
        <v>16</v>
      </c>
    </row>
    <row r="460" spans="1:25">
      <c r="A460">
        <v>2012</v>
      </c>
      <c r="B460">
        <v>78</v>
      </c>
      <c r="C460" t="s">
        <v>121</v>
      </c>
      <c r="D460" t="s">
        <v>149</v>
      </c>
      <c r="E460">
        <v>4</v>
      </c>
      <c r="F460">
        <v>8</v>
      </c>
      <c r="G460">
        <v>0.33300000000000002</v>
      </c>
      <c r="H460">
        <v>3</v>
      </c>
      <c r="I460">
        <v>5</v>
      </c>
      <c r="J460">
        <v>0.375</v>
      </c>
      <c r="K460">
        <v>26.8</v>
      </c>
      <c r="L460">
        <v>33.4</v>
      </c>
      <c r="M460">
        <v>-10.78</v>
      </c>
      <c r="N460">
        <v>-4.53</v>
      </c>
      <c r="R460" s="19">
        <f>SUMIFS(Recruits!J:J,Recruits!D:D,'Wins by Year'!C460,Recruits!A:A,'Wins by Year'!A460)</f>
        <v>0</v>
      </c>
      <c r="S460" s="19">
        <f t="shared" si="14"/>
        <v>1</v>
      </c>
      <c r="T460" s="19">
        <f>(SUMIFS(S:S,C:C,C460,A:A,A460)+SUMIFS(S:S,C:C,C460,A:A,A460-1)+SUMIFS(S:S,C:C,C460,A:A,A460-2))/3</f>
        <v>1.4400000000000002</v>
      </c>
      <c r="U460" s="19">
        <f>(SUMIFS($S:$S,$C:$C,$C460,$A:$A,$A460)+SUMIFS($S:$S,$C:$C,$C460,$A:$A,$A460-1)+SUMIFS($S:$S,$C:$C,$C460,$A:$A,$A460-2)+SUMIFS($S:$S,$C:$C,$C460,$A:$A,$A460-3))/4</f>
        <v>1.6225000000000001</v>
      </c>
      <c r="W460" t="str">
        <f>VLOOKUP(D460,Conferences!$A$9:$B$57,2,FALSE)</f>
        <v>MWC</v>
      </c>
      <c r="X460">
        <f>COUNTIF(C:C,C460)</f>
        <v>16</v>
      </c>
    </row>
    <row r="461" spans="1:25">
      <c r="A461">
        <v>2012</v>
      </c>
      <c r="B461">
        <v>79</v>
      </c>
      <c r="C461" t="s">
        <v>71</v>
      </c>
      <c r="D461" t="s">
        <v>149</v>
      </c>
      <c r="E461">
        <v>2</v>
      </c>
      <c r="F461">
        <v>11</v>
      </c>
      <c r="G461">
        <v>0.154</v>
      </c>
      <c r="H461">
        <v>2</v>
      </c>
      <c r="I461">
        <v>6</v>
      </c>
      <c r="J461">
        <v>0.25</v>
      </c>
      <c r="K461">
        <v>22</v>
      </c>
      <c r="L461">
        <v>32.6</v>
      </c>
      <c r="M461">
        <v>-14.57</v>
      </c>
      <c r="N461">
        <v>-4.42</v>
      </c>
      <c r="R461" s="19">
        <f>SUMIFS(Recruits!J:J,Recruits!D:D,'Wins by Year'!C461,Recruits!A:A,'Wins by Year'!A461)</f>
        <v>0</v>
      </c>
      <c r="S461" s="19">
        <f t="shared" si="14"/>
        <v>1</v>
      </c>
      <c r="T461" s="19">
        <f>(SUMIFS(S:S,C:C,C461,A:A,A461)+SUMIFS(S:S,C:C,C461,A:A,A461-1)+SUMIFS(S:S,C:C,C461,A:A,A461-2))/3</f>
        <v>1.8466666666666667</v>
      </c>
      <c r="U461" s="19">
        <f>(SUMIFS($S:$S,$C:$C,$C461,$A:$A,$A461)+SUMIFS($S:$S,$C:$C,$C461,$A:$A,$A461-1)+SUMIFS($S:$S,$C:$C,$C461,$A:$A,$A461-2)+SUMIFS($S:$S,$C:$C,$C461,$A:$A,$A461-3))/4</f>
        <v>1.99</v>
      </c>
      <c r="W461" t="str">
        <f>VLOOKUP(D461,Conferences!$A$9:$B$57,2,FALSE)</f>
        <v>MWC</v>
      </c>
      <c r="X461">
        <f>COUNTIF(C:C,C461)</f>
        <v>16</v>
      </c>
    </row>
    <row r="462" spans="1:25">
      <c r="A462">
        <v>2012</v>
      </c>
      <c r="B462">
        <v>80</v>
      </c>
      <c r="C462" t="s">
        <v>123</v>
      </c>
      <c r="D462" t="s">
        <v>149</v>
      </c>
      <c r="E462">
        <v>4</v>
      </c>
      <c r="F462">
        <v>9</v>
      </c>
      <c r="G462">
        <v>0.308</v>
      </c>
      <c r="H462">
        <v>1</v>
      </c>
      <c r="I462">
        <v>7</v>
      </c>
      <c r="J462">
        <v>0.125</v>
      </c>
      <c r="K462">
        <v>25.8</v>
      </c>
      <c r="L462">
        <v>30.2</v>
      </c>
      <c r="M462">
        <v>-9.91</v>
      </c>
      <c r="N462">
        <v>-5.76</v>
      </c>
      <c r="R462" s="19">
        <f>SUMIFS(Recruits!J:J,Recruits!D:D,'Wins by Year'!C462,Recruits!A:A,'Wins by Year'!A462)</f>
        <v>2.04</v>
      </c>
      <c r="S462" s="19">
        <f t="shared" si="14"/>
        <v>2.04</v>
      </c>
      <c r="T462" s="19">
        <f>(SUMIFS(S:S,C:C,C462,A:A,A462)+SUMIFS(S:S,C:C,C462,A:A,A462-1)+SUMIFS(S:S,C:C,C462,A:A,A462-2))/3</f>
        <v>2.2966666666666669</v>
      </c>
      <c r="U462" s="19">
        <f>(SUMIFS($S:$S,$C:$C,$C462,$A:$A,$A462)+SUMIFS($S:$S,$C:$C,$C462,$A:$A,$A462-1)+SUMIFS($S:$S,$C:$C,$C462,$A:$A,$A462-2)+SUMIFS($S:$S,$C:$C,$C462,$A:$A,$A462-3))/4</f>
        <v>2.2725</v>
      </c>
      <c r="W462" t="str">
        <f>VLOOKUP(D462,Conferences!$A$9:$B$57,2,FALSE)</f>
        <v>MWC</v>
      </c>
      <c r="X462">
        <f>COUNTIF(C:C,C462)</f>
        <v>16</v>
      </c>
    </row>
    <row r="463" spans="1:25">
      <c r="A463">
        <v>2012</v>
      </c>
      <c r="B463">
        <v>81</v>
      </c>
      <c r="C463" t="s">
        <v>128</v>
      </c>
      <c r="D463" t="s">
        <v>149</v>
      </c>
      <c r="E463">
        <v>3</v>
      </c>
      <c r="F463">
        <v>9</v>
      </c>
      <c r="G463">
        <v>0.25</v>
      </c>
      <c r="H463">
        <v>1</v>
      </c>
      <c r="I463">
        <v>7</v>
      </c>
      <c r="J463">
        <v>0.125</v>
      </c>
      <c r="K463">
        <v>21.2</v>
      </c>
      <c r="L463">
        <v>35.700000000000003</v>
      </c>
      <c r="M463">
        <v>-13.75</v>
      </c>
      <c r="N463">
        <v>-3.66</v>
      </c>
      <c r="R463" s="19">
        <f>SUMIFS(Recruits!J:J,Recruits!D:D,'Wins by Year'!C463,Recruits!A:A,'Wins by Year'!A463)</f>
        <v>2</v>
      </c>
      <c r="S463" s="19">
        <f t="shared" si="14"/>
        <v>2</v>
      </c>
      <c r="T463" s="19">
        <f>(SUMIFS(S:S,C:C,C463,A:A,A463)+SUMIFS(S:S,C:C,C463,A:A,A463-1)+SUMIFS(S:S,C:C,C463,A:A,A463-2))/3</f>
        <v>2.2400000000000002</v>
      </c>
      <c r="U463" s="19">
        <f>(SUMIFS($S:$S,$C:$C,$C463,$A:$A,$A463)+SUMIFS($S:$S,$C:$C,$C463,$A:$A,$A463-1)+SUMIFS($S:$S,$C:$C,$C463,$A:$A,$A463-2)+SUMIFS($S:$S,$C:$C,$C463,$A:$A,$A463-3))/4</f>
        <v>1.9300000000000002</v>
      </c>
      <c r="W463" t="str">
        <f>VLOOKUP(D463,Conferences!$A$9:$B$57,2,FALSE)</f>
        <v>MWC</v>
      </c>
      <c r="X463">
        <f>COUNTIF(C:C,C463)</f>
        <v>16</v>
      </c>
    </row>
    <row r="464" spans="1:25">
      <c r="A464">
        <v>2012</v>
      </c>
      <c r="B464">
        <v>82</v>
      </c>
      <c r="C464" t="s">
        <v>28</v>
      </c>
      <c r="D464" t="s">
        <v>183</v>
      </c>
      <c r="E464">
        <v>12</v>
      </c>
      <c r="F464">
        <v>1</v>
      </c>
      <c r="G464">
        <v>0.92300000000000004</v>
      </c>
      <c r="H464">
        <v>8</v>
      </c>
      <c r="I464">
        <v>1</v>
      </c>
      <c r="J464">
        <v>0.88900000000000001</v>
      </c>
      <c r="K464">
        <v>49.6</v>
      </c>
      <c r="L464">
        <v>21.6</v>
      </c>
      <c r="M464">
        <v>23.43</v>
      </c>
      <c r="N464">
        <v>4.05</v>
      </c>
      <c r="O464">
        <v>5</v>
      </c>
      <c r="P464">
        <v>1</v>
      </c>
      <c r="Q464">
        <v>2</v>
      </c>
      <c r="R464" s="19">
        <f>SUMIFS(Recruits!J:J,Recruits!D:D,'Wins by Year'!C464,Recruits!A:A,'Wins by Year'!A464)</f>
        <v>3.38</v>
      </c>
      <c r="S464" s="19">
        <f t="shared" si="14"/>
        <v>3.38</v>
      </c>
      <c r="T464" s="19">
        <f>(SUMIFS(S:S,C:C,C464,A:A,A464)+SUMIFS(S:S,C:C,C464,A:A,A464-1)+SUMIFS(S:S,C:C,C464,A:A,A464-2))/3</f>
        <v>3.4266666666666663</v>
      </c>
      <c r="U464" s="19">
        <f>(SUMIFS($S:$S,$C:$C,$C464,$A:$A,$A464)+SUMIFS($S:$S,$C:$C,$C464,$A:$A,$A464-1)+SUMIFS($S:$S,$C:$C,$C464,$A:$A,$A464-2)+SUMIFS($S:$S,$C:$C,$C464,$A:$A,$A464-3))/4</f>
        <v>3.3</v>
      </c>
      <c r="W464" t="str">
        <f>VLOOKUP(D464,Conferences!$A$9:$B$57,2,FALSE)</f>
        <v>Pac-10</v>
      </c>
      <c r="X464">
        <f>COUNTIF(C:C,C464)</f>
        <v>16</v>
      </c>
      <c r="Y464">
        <f t="shared" si="15"/>
        <v>2</v>
      </c>
    </row>
    <row r="465" spans="1:25">
      <c r="A465">
        <v>2012</v>
      </c>
      <c r="B465">
        <v>83</v>
      </c>
      <c r="C465" t="s">
        <v>19</v>
      </c>
      <c r="D465" t="s">
        <v>183</v>
      </c>
      <c r="E465">
        <v>12</v>
      </c>
      <c r="F465">
        <v>2</v>
      </c>
      <c r="G465">
        <v>0.85699999999999998</v>
      </c>
      <c r="H465">
        <v>8</v>
      </c>
      <c r="I465">
        <v>1</v>
      </c>
      <c r="J465">
        <v>0.88900000000000001</v>
      </c>
      <c r="K465">
        <v>27.9</v>
      </c>
      <c r="L465">
        <v>17.2</v>
      </c>
      <c r="M465">
        <v>15.58</v>
      </c>
      <c r="N465">
        <v>6.58</v>
      </c>
      <c r="O465">
        <v>21</v>
      </c>
      <c r="P465">
        <v>7</v>
      </c>
      <c r="Q465">
        <v>7</v>
      </c>
      <c r="R465" s="19">
        <f>SUMIFS(Recruits!J:J,Recruits!D:D,'Wins by Year'!C465,Recruits!A:A,'Wins by Year'!A465)</f>
        <v>3.73</v>
      </c>
      <c r="S465" s="19">
        <f t="shared" si="14"/>
        <v>3.73</v>
      </c>
      <c r="T465" s="19">
        <f>(SUMIFS(S:S,C:C,C465,A:A,A465)+SUMIFS(S:S,C:C,C465,A:A,A465-1)+SUMIFS(S:S,C:C,C465,A:A,A465-2))/3</f>
        <v>3.3966666666666665</v>
      </c>
      <c r="U465" s="19">
        <f>(SUMIFS($S:$S,$C:$C,$C465,$A:$A,$A465)+SUMIFS($S:$S,$C:$C,$C465,$A:$A,$A465-1)+SUMIFS($S:$S,$C:$C,$C465,$A:$A,$A465-2)+SUMIFS($S:$S,$C:$C,$C465,$A:$A,$A465-3))/4</f>
        <v>3.3649999999999998</v>
      </c>
      <c r="W465" t="str">
        <f>VLOOKUP(D465,Conferences!$A$9:$B$57,2,FALSE)</f>
        <v>Pac-10</v>
      </c>
      <c r="X465">
        <f>COUNTIF(C:C,C465)</f>
        <v>16</v>
      </c>
      <c r="Y465">
        <f t="shared" si="15"/>
        <v>7</v>
      </c>
    </row>
    <row r="466" spans="1:25">
      <c r="A466">
        <v>2012</v>
      </c>
      <c r="B466">
        <v>84</v>
      </c>
      <c r="C466" t="s">
        <v>40</v>
      </c>
      <c r="D466" t="s">
        <v>183</v>
      </c>
      <c r="E466">
        <v>9</v>
      </c>
      <c r="F466">
        <v>4</v>
      </c>
      <c r="G466">
        <v>0.69199999999999995</v>
      </c>
      <c r="H466">
        <v>6</v>
      </c>
      <c r="I466">
        <v>3</v>
      </c>
      <c r="J466">
        <v>0.66700000000000004</v>
      </c>
      <c r="K466">
        <v>32.5</v>
      </c>
      <c r="L466">
        <v>20.6</v>
      </c>
      <c r="M466">
        <v>12.14</v>
      </c>
      <c r="N466">
        <v>6.06</v>
      </c>
      <c r="P466">
        <v>7</v>
      </c>
      <c r="Q466">
        <v>20</v>
      </c>
      <c r="R466" s="19">
        <f>SUMIFS(Recruits!J:J,Recruits!D:D,'Wins by Year'!C466,Recruits!A:A,'Wins by Year'!A466)</f>
        <v>2.87</v>
      </c>
      <c r="S466" s="19">
        <f t="shared" si="14"/>
        <v>2.87</v>
      </c>
      <c r="T466" s="19">
        <f>(SUMIFS(S:S,C:C,C466,A:A,A466)+SUMIFS(S:S,C:C,C466,A:A,A466-1)+SUMIFS(S:S,C:C,C466,A:A,A466-2))/3</f>
        <v>2.7833333333333337</v>
      </c>
      <c r="U466" s="19">
        <f>(SUMIFS($S:$S,$C:$C,$C466,$A:$A,$A466)+SUMIFS($S:$S,$C:$C,$C466,$A:$A,$A466-1)+SUMIFS($S:$S,$C:$C,$C466,$A:$A,$A466-2)+SUMIFS($S:$S,$C:$C,$C466,$A:$A,$A466-3))/4</f>
        <v>2.7450000000000001</v>
      </c>
      <c r="W466" t="str">
        <f>VLOOKUP(D466,Conferences!$A$9:$B$57,2,FALSE)</f>
        <v>Pac-10</v>
      </c>
      <c r="X466">
        <f>COUNTIF(C:C,C466)</f>
        <v>16</v>
      </c>
      <c r="Y466">
        <f t="shared" si="15"/>
        <v>20</v>
      </c>
    </row>
    <row r="467" spans="1:25">
      <c r="A467">
        <v>2012</v>
      </c>
      <c r="B467">
        <v>85</v>
      </c>
      <c r="C467" t="s">
        <v>37</v>
      </c>
      <c r="D467" t="s">
        <v>183</v>
      </c>
      <c r="E467">
        <v>7</v>
      </c>
      <c r="F467">
        <v>6</v>
      </c>
      <c r="G467">
        <v>0.53800000000000003</v>
      </c>
      <c r="H467">
        <v>5</v>
      </c>
      <c r="I467">
        <v>4</v>
      </c>
      <c r="J467">
        <v>0.55600000000000005</v>
      </c>
      <c r="K467">
        <v>24</v>
      </c>
      <c r="L467">
        <v>24.2</v>
      </c>
      <c r="M467">
        <v>4.9000000000000004</v>
      </c>
      <c r="N467">
        <v>4.75</v>
      </c>
      <c r="P467">
        <v>23</v>
      </c>
      <c r="R467" s="19">
        <f>SUMIFS(Recruits!J:J,Recruits!D:D,'Wins by Year'!C467,Recruits!A:A,'Wins by Year'!A467)</f>
        <v>3.08</v>
      </c>
      <c r="S467" s="19">
        <f t="shared" si="14"/>
        <v>3.08</v>
      </c>
      <c r="T467" s="19">
        <f>(SUMIFS(S:S,C:C,C467,A:A,A467)+SUMIFS(S:S,C:C,C467,A:A,A467-1)+SUMIFS(S:S,C:C,C467,A:A,A467-2))/3</f>
        <v>3.09</v>
      </c>
      <c r="U467" s="19">
        <f>(SUMIFS($S:$S,$C:$C,$C467,$A:$A,$A467)+SUMIFS($S:$S,$C:$C,$C467,$A:$A,$A467-1)+SUMIFS($S:$S,$C:$C,$C467,$A:$A,$A467-2)+SUMIFS($S:$S,$C:$C,$C467,$A:$A,$A467-3))/4</f>
        <v>3.04</v>
      </c>
      <c r="W467" t="str">
        <f>VLOOKUP(D467,Conferences!$A$9:$B$57,2,FALSE)</f>
        <v>Pac-10</v>
      </c>
      <c r="X467">
        <f>COUNTIF(C:C,C467)</f>
        <v>16</v>
      </c>
    </row>
    <row r="468" spans="1:25">
      <c r="A468">
        <v>2012</v>
      </c>
      <c r="B468">
        <v>86</v>
      </c>
      <c r="C468" t="s">
        <v>22</v>
      </c>
      <c r="D468" t="s">
        <v>183</v>
      </c>
      <c r="E468">
        <v>3</v>
      </c>
      <c r="F468">
        <v>9</v>
      </c>
      <c r="G468">
        <v>0.25</v>
      </c>
      <c r="H468">
        <v>2</v>
      </c>
      <c r="I468">
        <v>7</v>
      </c>
      <c r="J468">
        <v>0.222</v>
      </c>
      <c r="K468">
        <v>23</v>
      </c>
      <c r="L468">
        <v>33.1</v>
      </c>
      <c r="M468">
        <v>-0.65</v>
      </c>
      <c r="N468">
        <v>6.1</v>
      </c>
      <c r="R468" s="19">
        <f>SUMIFS(Recruits!J:J,Recruits!D:D,'Wins by Year'!C468,Recruits!A:A,'Wins by Year'!A468)</f>
        <v>3.11</v>
      </c>
      <c r="S468" s="19">
        <f t="shared" si="14"/>
        <v>3.11</v>
      </c>
      <c r="T468" s="19">
        <f>(SUMIFS(S:S,C:C,C468,A:A,A468)+SUMIFS(S:S,C:C,C468,A:A,A468-1)+SUMIFS(S:S,C:C,C468,A:A,A468-2))/3</f>
        <v>3.3800000000000003</v>
      </c>
      <c r="U468" s="19">
        <f>(SUMIFS($S:$S,$C:$C,$C468,$A:$A,$A468)+SUMIFS($S:$S,$C:$C,$C468,$A:$A,$A468-1)+SUMIFS($S:$S,$C:$C,$C468,$A:$A,$A468-2)+SUMIFS($S:$S,$C:$C,$C468,$A:$A,$A468-3))/4</f>
        <v>3.2250000000000001</v>
      </c>
      <c r="W468" t="str">
        <f>VLOOKUP(D468,Conferences!$A$9:$B$57,2,FALSE)</f>
        <v>Pac-10</v>
      </c>
      <c r="X468">
        <f>COUNTIF(C:C,C468)</f>
        <v>16</v>
      </c>
    </row>
    <row r="469" spans="1:25">
      <c r="A469">
        <v>2012</v>
      </c>
      <c r="B469">
        <v>87</v>
      </c>
      <c r="C469" t="s">
        <v>52</v>
      </c>
      <c r="D469" t="s">
        <v>183</v>
      </c>
      <c r="E469">
        <v>3</v>
      </c>
      <c r="F469">
        <v>9</v>
      </c>
      <c r="G469">
        <v>0.25</v>
      </c>
      <c r="H469">
        <v>1</v>
      </c>
      <c r="I469">
        <v>8</v>
      </c>
      <c r="J469">
        <v>0.111</v>
      </c>
      <c r="K469">
        <v>20.399999999999999</v>
      </c>
      <c r="L469">
        <v>33.700000000000003</v>
      </c>
      <c r="M469">
        <v>-6.89</v>
      </c>
      <c r="N469">
        <v>3.36</v>
      </c>
      <c r="R469" s="19">
        <f>SUMIFS(Recruits!J:J,Recruits!D:D,'Wins by Year'!C469,Recruits!A:A,'Wins by Year'!A469)</f>
        <v>2.69</v>
      </c>
      <c r="S469" s="19">
        <f t="shared" si="14"/>
        <v>2.69</v>
      </c>
      <c r="T469" s="19">
        <f>(SUMIFS(S:S,C:C,C469,A:A,A469)+SUMIFS(S:S,C:C,C469,A:A,A469-1)+SUMIFS(S:S,C:C,C469,A:A,A469-2))/3</f>
        <v>2.0299999999999998</v>
      </c>
      <c r="U469" s="19">
        <f>(SUMIFS($S:$S,$C:$C,$C469,$A:$A,$A469)+SUMIFS($S:$S,$C:$C,$C469,$A:$A,$A469-1)+SUMIFS($S:$S,$C:$C,$C469,$A:$A,$A469-2)+SUMIFS($S:$S,$C:$C,$C469,$A:$A,$A469-3))/4</f>
        <v>1.7725</v>
      </c>
      <c r="W469" t="str">
        <f>VLOOKUP(D469,Conferences!$A$9:$B$57,2,FALSE)</f>
        <v>Pac-10</v>
      </c>
      <c r="X469">
        <f>COUNTIF(C:C,C469)</f>
        <v>16</v>
      </c>
    </row>
    <row r="470" spans="1:25">
      <c r="A470">
        <v>2012</v>
      </c>
      <c r="B470">
        <v>88</v>
      </c>
      <c r="C470" t="s">
        <v>10</v>
      </c>
      <c r="D470" t="s">
        <v>184</v>
      </c>
      <c r="E470">
        <v>9</v>
      </c>
      <c r="F470">
        <v>5</v>
      </c>
      <c r="G470">
        <v>0.64300000000000002</v>
      </c>
      <c r="H470">
        <v>6</v>
      </c>
      <c r="I470">
        <v>3</v>
      </c>
      <c r="J470">
        <v>0.66700000000000004</v>
      </c>
      <c r="K470">
        <v>34.4</v>
      </c>
      <c r="L470">
        <v>27.6</v>
      </c>
      <c r="M470">
        <v>8.75</v>
      </c>
      <c r="N470">
        <v>4.75</v>
      </c>
      <c r="P470">
        <v>15</v>
      </c>
      <c r="R470" s="19">
        <f>SUMIFS(Recruits!J:J,Recruits!D:D,'Wins by Year'!C470,Recruits!A:A,'Wins by Year'!A470)</f>
        <v>3.27</v>
      </c>
      <c r="S470" s="19">
        <f t="shared" si="14"/>
        <v>3.27</v>
      </c>
      <c r="T470" s="19">
        <f>(SUMIFS(S:S,C:C,C470,A:A,A470)+SUMIFS(S:S,C:C,C470,A:A,A470-1)+SUMIFS(S:S,C:C,C470,A:A,A470-2))/3</f>
        <v>3.1300000000000003</v>
      </c>
      <c r="U470" s="19">
        <f>(SUMIFS($S:$S,$C:$C,$C470,$A:$A,$A470)+SUMIFS($S:$S,$C:$C,$C470,$A:$A,$A470-1)+SUMIFS($S:$S,$C:$C,$C470,$A:$A,$A470-2)+SUMIFS($S:$S,$C:$C,$C470,$A:$A,$A470-3))/4</f>
        <v>3.18</v>
      </c>
      <c r="W470" t="str">
        <f>VLOOKUP(D470,Conferences!$A$9:$B$57,2,FALSE)</f>
        <v>Pac-10</v>
      </c>
      <c r="X470">
        <f>COUNTIF(C:C,C470)</f>
        <v>16</v>
      </c>
    </row>
    <row r="471" spans="1:25">
      <c r="A471">
        <v>2012</v>
      </c>
      <c r="B471">
        <v>89</v>
      </c>
      <c r="C471" t="s">
        <v>30</v>
      </c>
      <c r="D471" t="s">
        <v>184</v>
      </c>
      <c r="E471">
        <v>8</v>
      </c>
      <c r="F471">
        <v>5</v>
      </c>
      <c r="G471">
        <v>0.61499999999999999</v>
      </c>
      <c r="H471">
        <v>5</v>
      </c>
      <c r="I471">
        <v>4</v>
      </c>
      <c r="J471">
        <v>0.55600000000000005</v>
      </c>
      <c r="K471">
        <v>38.4</v>
      </c>
      <c r="L471">
        <v>24.3</v>
      </c>
      <c r="M471">
        <v>9</v>
      </c>
      <c r="N471">
        <v>1.77</v>
      </c>
      <c r="R471" s="19">
        <f>SUMIFS(Recruits!J:J,Recruits!D:D,'Wins by Year'!C471,Recruits!A:A,'Wins by Year'!A471)</f>
        <v>2.79</v>
      </c>
      <c r="S471" s="19">
        <f t="shared" si="14"/>
        <v>2.79</v>
      </c>
      <c r="T471" s="19">
        <f>(SUMIFS(S:S,C:C,C471,A:A,A471)+SUMIFS(S:S,C:C,C471,A:A,A471-1)+SUMIFS(S:S,C:C,C471,A:A,A471-2))/3</f>
        <v>2.8200000000000003</v>
      </c>
      <c r="U471" s="19">
        <f>(SUMIFS($S:$S,$C:$C,$C471,$A:$A,$A471)+SUMIFS($S:$S,$C:$C,$C471,$A:$A,$A471-1)+SUMIFS($S:$S,$C:$C,$C471,$A:$A,$A471-2)+SUMIFS($S:$S,$C:$C,$C471,$A:$A,$A471-3))/4</f>
        <v>2.8525</v>
      </c>
      <c r="W471" t="str">
        <f>VLOOKUP(D471,Conferences!$A$9:$B$57,2,FALSE)</f>
        <v>Pac-10</v>
      </c>
      <c r="X471">
        <f>COUNTIF(C:C,C471)</f>
        <v>16</v>
      </c>
    </row>
    <row r="472" spans="1:25">
      <c r="A472">
        <v>2012</v>
      </c>
      <c r="B472">
        <v>90</v>
      </c>
      <c r="C472" t="s">
        <v>12</v>
      </c>
      <c r="D472" t="s">
        <v>184</v>
      </c>
      <c r="E472">
        <v>7</v>
      </c>
      <c r="F472">
        <v>6</v>
      </c>
      <c r="G472">
        <v>0.53800000000000003</v>
      </c>
      <c r="H472">
        <v>5</v>
      </c>
      <c r="I472">
        <v>4</v>
      </c>
      <c r="J472">
        <v>0.55600000000000005</v>
      </c>
      <c r="K472">
        <v>32.1</v>
      </c>
      <c r="L472">
        <v>24.3</v>
      </c>
      <c r="M472">
        <v>10.53</v>
      </c>
      <c r="N472">
        <v>5.76</v>
      </c>
      <c r="O472">
        <v>1</v>
      </c>
      <c r="P472">
        <v>1</v>
      </c>
      <c r="R472" s="19">
        <f>SUMIFS(Recruits!J:J,Recruits!D:D,'Wins by Year'!C472,Recruits!A:A,'Wins by Year'!A472)</f>
        <v>3.81</v>
      </c>
      <c r="S472" s="19">
        <f t="shared" si="14"/>
        <v>3.81</v>
      </c>
      <c r="T472" s="19">
        <f>(SUMIFS(S:S,C:C,C472,A:A,A472)+SUMIFS(S:S,C:C,C472,A:A,A472-1)+SUMIFS(S:S,C:C,C472,A:A,A472-2))/3</f>
        <v>3.8166666666666664</v>
      </c>
      <c r="U472" s="19">
        <f>(SUMIFS($S:$S,$C:$C,$C472,$A:$A,$A472)+SUMIFS($S:$S,$C:$C,$C472,$A:$A,$A472-1)+SUMIFS($S:$S,$C:$C,$C472,$A:$A,$A472-2)+SUMIFS($S:$S,$C:$C,$C472,$A:$A,$A472-3))/4</f>
        <v>3.8474999999999997</v>
      </c>
      <c r="W472" t="str">
        <f>VLOOKUP(D472,Conferences!$A$9:$B$57,2,FALSE)</f>
        <v>Pac-10</v>
      </c>
      <c r="X472">
        <f>COUNTIF(C:C,C472)</f>
        <v>16</v>
      </c>
    </row>
    <row r="473" spans="1:25">
      <c r="A473">
        <v>2012</v>
      </c>
      <c r="B473">
        <v>91</v>
      </c>
      <c r="C473" t="s">
        <v>45</v>
      </c>
      <c r="D473" t="s">
        <v>184</v>
      </c>
      <c r="E473">
        <v>8</v>
      </c>
      <c r="F473">
        <v>5</v>
      </c>
      <c r="G473">
        <v>0.61499999999999999</v>
      </c>
      <c r="H473">
        <v>4</v>
      </c>
      <c r="I473">
        <v>5</v>
      </c>
      <c r="J473">
        <v>0.44400000000000001</v>
      </c>
      <c r="K473">
        <v>38.200000000000003</v>
      </c>
      <c r="L473">
        <v>35.299999999999997</v>
      </c>
      <c r="M473">
        <v>9.3800000000000008</v>
      </c>
      <c r="N473">
        <v>5.15</v>
      </c>
      <c r="P473">
        <v>22</v>
      </c>
      <c r="R473" s="19">
        <f>SUMIFS(Recruits!J:J,Recruits!D:D,'Wins by Year'!C473,Recruits!A:A,'Wins by Year'!A473)</f>
        <v>2.88</v>
      </c>
      <c r="S473" s="19">
        <f t="shared" si="14"/>
        <v>2.88</v>
      </c>
      <c r="T473" s="19">
        <f>(SUMIFS(S:S,C:C,C473,A:A,A473)+SUMIFS(S:S,C:C,C473,A:A,A473-1)+SUMIFS(S:S,C:C,C473,A:A,A473-2))/3</f>
        <v>2.91</v>
      </c>
      <c r="U473" s="19">
        <f>(SUMIFS($S:$S,$C:$C,$C473,$A:$A,$A473)+SUMIFS($S:$S,$C:$C,$C473,$A:$A,$A473-1)+SUMIFS($S:$S,$C:$C,$C473,$A:$A,$A473-2)+SUMIFS($S:$S,$C:$C,$C473,$A:$A,$A473-3))/4</f>
        <v>2.9225000000000003</v>
      </c>
      <c r="W473" t="str">
        <f>VLOOKUP(D473,Conferences!$A$9:$B$57,2,FALSE)</f>
        <v>Pac-10</v>
      </c>
      <c r="X473">
        <f>COUNTIF(C:C,C473)</f>
        <v>16</v>
      </c>
    </row>
    <row r="474" spans="1:25">
      <c r="A474">
        <v>2012</v>
      </c>
      <c r="B474">
        <v>92</v>
      </c>
      <c r="C474" t="s">
        <v>34</v>
      </c>
      <c r="D474" t="s">
        <v>184</v>
      </c>
      <c r="E474">
        <v>5</v>
      </c>
      <c r="F474">
        <v>7</v>
      </c>
      <c r="G474">
        <v>0.41699999999999998</v>
      </c>
      <c r="H474">
        <v>3</v>
      </c>
      <c r="I474">
        <v>6</v>
      </c>
      <c r="J474">
        <v>0.33300000000000002</v>
      </c>
      <c r="K474">
        <v>26.7</v>
      </c>
      <c r="L474">
        <v>25.1</v>
      </c>
      <c r="M474">
        <v>2.5099999999999998</v>
      </c>
      <c r="N474">
        <v>3.09</v>
      </c>
      <c r="R474" s="19">
        <f>SUMIFS(Recruits!J:J,Recruits!D:D,'Wins by Year'!C474,Recruits!A:A,'Wins by Year'!A474)</f>
        <v>2.93</v>
      </c>
      <c r="S474" s="19">
        <f t="shared" si="14"/>
        <v>2.93</v>
      </c>
      <c r="T474" s="19">
        <f>(SUMIFS(S:S,C:C,C474,A:A,A474)+SUMIFS(S:S,C:C,C474,A:A,A474-1)+SUMIFS(S:S,C:C,C474,A:A,A474-2))/3</f>
        <v>2.99</v>
      </c>
      <c r="U474" s="19">
        <f>(SUMIFS($S:$S,$C:$C,$C474,$A:$A,$A474)+SUMIFS($S:$S,$C:$C,$C474,$A:$A,$A474-1)+SUMIFS($S:$S,$C:$C,$C474,$A:$A,$A474-2)+SUMIFS($S:$S,$C:$C,$C474,$A:$A,$A474-3))/4</f>
        <v>2.9250000000000003</v>
      </c>
      <c r="W474" t="str">
        <f>VLOOKUP(D474,Conferences!$A$9:$B$57,2,FALSE)</f>
        <v>Pac-10</v>
      </c>
      <c r="X474">
        <f>COUNTIF(C:C,C474)</f>
        <v>16</v>
      </c>
    </row>
    <row r="475" spans="1:25">
      <c r="A475">
        <v>2012</v>
      </c>
      <c r="B475">
        <v>93</v>
      </c>
      <c r="C475" t="s">
        <v>66</v>
      </c>
      <c r="D475" t="s">
        <v>184</v>
      </c>
      <c r="E475">
        <v>1</v>
      </c>
      <c r="F475">
        <v>11</v>
      </c>
      <c r="G475">
        <v>8.3000000000000004E-2</v>
      </c>
      <c r="H475">
        <v>1</v>
      </c>
      <c r="I475">
        <v>8</v>
      </c>
      <c r="J475">
        <v>0.111</v>
      </c>
      <c r="K475">
        <v>17.8</v>
      </c>
      <c r="L475">
        <v>46</v>
      </c>
      <c r="M475">
        <v>-12.66</v>
      </c>
      <c r="N475">
        <v>4.51</v>
      </c>
      <c r="R475" s="19">
        <f>SUMIFS(Recruits!J:J,Recruits!D:D,'Wins by Year'!C475,Recruits!A:A,'Wins by Year'!A475)</f>
        <v>2.79</v>
      </c>
      <c r="S475" s="19">
        <f t="shared" si="14"/>
        <v>2.79</v>
      </c>
      <c r="T475" s="19">
        <f>(SUMIFS(S:S,C:C,C475,A:A,A475)+SUMIFS(S:S,C:C,C475,A:A,A475-1)+SUMIFS(S:S,C:C,C475,A:A,A475-2))/3</f>
        <v>2.64</v>
      </c>
      <c r="U475" s="19">
        <f>(SUMIFS($S:$S,$C:$C,$C475,$A:$A,$A475)+SUMIFS($S:$S,$C:$C,$C475,$A:$A,$A475-1)+SUMIFS($S:$S,$C:$C,$C475,$A:$A,$A475-2)+SUMIFS($S:$S,$C:$C,$C475,$A:$A,$A475-3))/4</f>
        <v>2.6550000000000002</v>
      </c>
      <c r="W475" t="str">
        <f>VLOOKUP(D475,Conferences!$A$9:$B$57,2,FALSE)</f>
        <v>Pac-10</v>
      </c>
      <c r="X475">
        <f>COUNTIF(C:C,C475)</f>
        <v>16</v>
      </c>
    </row>
    <row r="476" spans="1:25">
      <c r="A476">
        <v>2012</v>
      </c>
      <c r="B476">
        <v>94</v>
      </c>
      <c r="C476" t="s">
        <v>11</v>
      </c>
      <c r="D476" t="s">
        <v>186</v>
      </c>
      <c r="E476">
        <v>12</v>
      </c>
      <c r="F476">
        <v>2</v>
      </c>
      <c r="G476">
        <v>0.85699999999999998</v>
      </c>
      <c r="H476">
        <v>7</v>
      </c>
      <c r="I476">
        <v>1</v>
      </c>
      <c r="J476">
        <v>0.875</v>
      </c>
      <c r="K476">
        <v>37.799999999999997</v>
      </c>
      <c r="L476">
        <v>19.600000000000001</v>
      </c>
      <c r="M476">
        <v>17.93</v>
      </c>
      <c r="N476">
        <v>4.21</v>
      </c>
      <c r="O476">
        <v>6</v>
      </c>
      <c r="P476">
        <v>3</v>
      </c>
      <c r="Q476">
        <v>5</v>
      </c>
      <c r="R476" s="19">
        <f>SUMIFS(Recruits!J:J,Recruits!D:D,'Wins by Year'!C476,Recruits!A:A,'Wins by Year'!A476)</f>
        <v>3.47</v>
      </c>
      <c r="S476" s="19">
        <f t="shared" si="14"/>
        <v>3.47</v>
      </c>
      <c r="T476" s="19">
        <f>(SUMIFS(S:S,C:C,C476,A:A,A476)+SUMIFS(S:S,C:C,C476,A:A,A476-1)+SUMIFS(S:S,C:C,C476,A:A,A476-2))/3</f>
        <v>3.49</v>
      </c>
      <c r="U476" s="19">
        <f>(SUMIFS($S:$S,$C:$C,$C476,$A:$A,$A476)+SUMIFS($S:$S,$C:$C,$C476,$A:$A,$A476-1)+SUMIFS($S:$S,$C:$C,$C476,$A:$A,$A476-2)+SUMIFS($S:$S,$C:$C,$C476,$A:$A,$A476-3))/4</f>
        <v>3.5300000000000002</v>
      </c>
      <c r="W476" t="str">
        <f>VLOOKUP(D476,Conferences!$A$9:$B$57,2,FALSE)</f>
        <v>SEC</v>
      </c>
      <c r="X476">
        <f>COUNTIF(C:C,C476)</f>
        <v>16</v>
      </c>
      <c r="Y476">
        <v>6</v>
      </c>
    </row>
    <row r="477" spans="1:25">
      <c r="A477">
        <v>2012</v>
      </c>
      <c r="B477">
        <v>95</v>
      </c>
      <c r="C477" t="s">
        <v>14</v>
      </c>
      <c r="D477" t="s">
        <v>186</v>
      </c>
      <c r="E477">
        <v>11</v>
      </c>
      <c r="F477">
        <v>2</v>
      </c>
      <c r="G477">
        <v>0.84599999999999997</v>
      </c>
      <c r="H477">
        <v>7</v>
      </c>
      <c r="I477">
        <v>1</v>
      </c>
      <c r="J477">
        <v>0.875</v>
      </c>
      <c r="K477">
        <v>26.5</v>
      </c>
      <c r="L477">
        <v>14.5</v>
      </c>
      <c r="M477">
        <v>17.350000000000001</v>
      </c>
      <c r="N477">
        <v>6.82</v>
      </c>
      <c r="O477">
        <v>23</v>
      </c>
      <c r="P477">
        <v>3</v>
      </c>
      <c r="Q477">
        <v>9</v>
      </c>
      <c r="R477" s="19">
        <f>SUMIFS(Recruits!J:J,Recruits!D:D,'Wins by Year'!C477,Recruits!A:A,'Wins by Year'!A477)</f>
        <v>3.68</v>
      </c>
      <c r="S477" s="19">
        <f t="shared" si="14"/>
        <v>3.68</v>
      </c>
      <c r="T477" s="19">
        <f>(SUMIFS(S:S,C:C,C477,A:A,A477)+SUMIFS(S:S,C:C,C477,A:A,A477-1)+SUMIFS(S:S,C:C,C477,A:A,A477-2))/3</f>
        <v>3.7166666666666668</v>
      </c>
      <c r="U477" s="19">
        <f>(SUMIFS($S:$S,$C:$C,$C477,$A:$A,$A477)+SUMIFS($S:$S,$C:$C,$C477,$A:$A,$A477-1)+SUMIFS($S:$S,$C:$C,$C477,$A:$A,$A477-2)+SUMIFS($S:$S,$C:$C,$C477,$A:$A,$A477-3))/4</f>
        <v>3.7575000000000003</v>
      </c>
      <c r="W477" t="str">
        <f>VLOOKUP(D477,Conferences!$A$9:$B$57,2,FALSE)</f>
        <v>SEC</v>
      </c>
      <c r="X477">
        <f>COUNTIF(C:C,C477)</f>
        <v>16</v>
      </c>
      <c r="Y477">
        <f t="shared" si="15"/>
        <v>9</v>
      </c>
    </row>
    <row r="478" spans="1:25">
      <c r="A478">
        <v>2012</v>
      </c>
      <c r="B478">
        <v>96</v>
      </c>
      <c r="C478" t="s">
        <v>27</v>
      </c>
      <c r="D478" t="s">
        <v>186</v>
      </c>
      <c r="E478">
        <v>11</v>
      </c>
      <c r="F478">
        <v>2</v>
      </c>
      <c r="G478">
        <v>0.84599999999999997</v>
      </c>
      <c r="H478">
        <v>6</v>
      </c>
      <c r="I478">
        <v>2</v>
      </c>
      <c r="J478">
        <v>0.75</v>
      </c>
      <c r="K478">
        <v>31.5</v>
      </c>
      <c r="L478">
        <v>18.2</v>
      </c>
      <c r="M478">
        <v>15.97</v>
      </c>
      <c r="N478">
        <v>4.51</v>
      </c>
      <c r="O478">
        <v>9</v>
      </c>
      <c r="P478">
        <v>3</v>
      </c>
      <c r="Q478">
        <v>8</v>
      </c>
      <c r="R478" s="19">
        <f>SUMIFS(Recruits!J:J,Recruits!D:D,'Wins by Year'!C478,Recruits!A:A,'Wins by Year'!A478)</f>
        <v>3.24</v>
      </c>
      <c r="S478" s="19">
        <f t="shared" si="14"/>
        <v>3.24</v>
      </c>
      <c r="T478" s="19">
        <f>(SUMIFS(S:S,C:C,C478,A:A,A478)+SUMIFS(S:S,C:C,C478,A:A,A478-1)+SUMIFS(S:S,C:C,C478,A:A,A478-2))/3</f>
        <v>3.1766666666666672</v>
      </c>
      <c r="U478" s="19">
        <f>(SUMIFS($S:$S,$C:$C,$C478,$A:$A,$A478)+SUMIFS($S:$S,$C:$C,$C478,$A:$A,$A478-1)+SUMIFS($S:$S,$C:$C,$C478,$A:$A,$A478-2)+SUMIFS($S:$S,$C:$C,$C478,$A:$A,$A478-3))/4</f>
        <v>3.2175000000000002</v>
      </c>
      <c r="W478" t="str">
        <f>VLOOKUP(D478,Conferences!$A$9:$B$57,2,FALSE)</f>
        <v>SEC</v>
      </c>
      <c r="X478">
        <f>COUNTIF(C:C,C478)</f>
        <v>16</v>
      </c>
      <c r="Y478">
        <f t="shared" si="15"/>
        <v>8</v>
      </c>
    </row>
    <row r="479" spans="1:25">
      <c r="A479">
        <v>2012</v>
      </c>
      <c r="B479">
        <v>97</v>
      </c>
      <c r="C479" t="s">
        <v>54</v>
      </c>
      <c r="D479" t="s">
        <v>186</v>
      </c>
      <c r="E479">
        <v>9</v>
      </c>
      <c r="F479">
        <v>4</v>
      </c>
      <c r="G479">
        <v>0.69199999999999995</v>
      </c>
      <c r="H479">
        <v>5</v>
      </c>
      <c r="I479">
        <v>3</v>
      </c>
      <c r="J479">
        <v>0.625</v>
      </c>
      <c r="K479">
        <v>30</v>
      </c>
      <c r="L479">
        <v>18.7</v>
      </c>
      <c r="M479">
        <v>9.8800000000000008</v>
      </c>
      <c r="N479">
        <v>2.2599999999999998</v>
      </c>
      <c r="P479">
        <v>23</v>
      </c>
      <c r="Q479">
        <v>23</v>
      </c>
      <c r="R479" s="19">
        <f>SUMIFS(Recruits!J:J,Recruits!D:D,'Wins by Year'!C479,Recruits!A:A,'Wins by Year'!A479)</f>
        <v>3.14</v>
      </c>
      <c r="S479" s="19">
        <f t="shared" si="14"/>
        <v>3.14</v>
      </c>
      <c r="T479" s="19">
        <f>(SUMIFS(S:S,C:C,C479,A:A,A479)+SUMIFS(S:S,C:C,C479,A:A,A479-1)+SUMIFS(S:S,C:C,C479,A:A,A479-2))/3</f>
        <v>2.8699999999999997</v>
      </c>
      <c r="U479" s="19">
        <f>(SUMIFS($S:$S,$C:$C,$C479,$A:$A,$A479)+SUMIFS($S:$S,$C:$C,$C479,$A:$A,$A479-1)+SUMIFS($S:$S,$C:$C,$C479,$A:$A,$A479-2)+SUMIFS($S:$S,$C:$C,$C479,$A:$A,$A479-3))/4</f>
        <v>2.8325</v>
      </c>
      <c r="W479" t="str">
        <f>VLOOKUP(D479,Conferences!$A$9:$B$57,2,FALSE)</f>
        <v>SEC</v>
      </c>
      <c r="X479">
        <f>COUNTIF(C:C,C479)</f>
        <v>16</v>
      </c>
      <c r="Y479">
        <f t="shared" si="15"/>
        <v>23</v>
      </c>
    </row>
    <row r="480" spans="1:25">
      <c r="A480">
        <v>2012</v>
      </c>
      <c r="B480">
        <v>98</v>
      </c>
      <c r="C480" t="s">
        <v>46</v>
      </c>
      <c r="D480" t="s">
        <v>186</v>
      </c>
      <c r="E480">
        <v>5</v>
      </c>
      <c r="F480">
        <v>7</v>
      </c>
      <c r="G480">
        <v>0.41699999999999998</v>
      </c>
      <c r="H480">
        <v>2</v>
      </c>
      <c r="I480">
        <v>6</v>
      </c>
      <c r="J480">
        <v>0.25</v>
      </c>
      <c r="K480">
        <v>25.8</v>
      </c>
      <c r="L480">
        <v>28.4</v>
      </c>
      <c r="M480">
        <v>5.54</v>
      </c>
      <c r="N480">
        <v>9.1199999999999992</v>
      </c>
      <c r="R480" s="19">
        <f>SUMIFS(Recruits!J:J,Recruits!D:D,'Wins by Year'!C480,Recruits!A:A,'Wins by Year'!A480)</f>
        <v>3.11</v>
      </c>
      <c r="S480" s="19">
        <f t="shared" si="14"/>
        <v>3.11</v>
      </c>
      <c r="T480" s="19">
        <f>(SUMIFS(S:S,C:C,C480,A:A,A480)+SUMIFS(S:S,C:C,C480,A:A,A480-1)+SUMIFS(S:S,C:C,C480,A:A,A480-2))/3</f>
        <v>3.1566666666666663</v>
      </c>
      <c r="U480" s="19">
        <f>(SUMIFS($S:$S,$C:$C,$C480,$A:$A,$A480)+SUMIFS($S:$S,$C:$C,$C480,$A:$A,$A480-1)+SUMIFS($S:$S,$C:$C,$C480,$A:$A,$A480-2)+SUMIFS($S:$S,$C:$C,$C480,$A:$A,$A480-3))/4</f>
        <v>3.0674999999999999</v>
      </c>
      <c r="W480" t="str">
        <f>VLOOKUP(D480,Conferences!$A$9:$B$57,2,FALSE)</f>
        <v>SEC</v>
      </c>
      <c r="X480">
        <f>COUNTIF(C:C,C480)</f>
        <v>16</v>
      </c>
    </row>
    <row r="481" spans="1:25">
      <c r="A481">
        <v>2012</v>
      </c>
      <c r="B481">
        <v>99</v>
      </c>
      <c r="C481" t="s">
        <v>15</v>
      </c>
      <c r="D481" t="s">
        <v>186</v>
      </c>
      <c r="E481">
        <v>5</v>
      </c>
      <c r="F481">
        <v>7</v>
      </c>
      <c r="G481">
        <v>0.41699999999999998</v>
      </c>
      <c r="H481">
        <v>1</v>
      </c>
      <c r="I481">
        <v>7</v>
      </c>
      <c r="J481">
        <v>0.125</v>
      </c>
      <c r="K481">
        <v>36.200000000000003</v>
      </c>
      <c r="L481">
        <v>35.700000000000003</v>
      </c>
      <c r="M481">
        <v>4.07</v>
      </c>
      <c r="N481">
        <v>4.82</v>
      </c>
      <c r="P481">
        <v>23</v>
      </c>
      <c r="R481" s="19">
        <f>SUMIFS(Recruits!J:J,Recruits!D:D,'Wins by Year'!C481,Recruits!A:A,'Wins by Year'!A481)</f>
        <v>3.41</v>
      </c>
      <c r="S481" s="19">
        <f t="shared" si="14"/>
        <v>3.41</v>
      </c>
      <c r="T481" s="19">
        <f>(SUMIFS(S:S,C:C,C481,A:A,A481)+SUMIFS(S:S,C:C,C481,A:A,A481-1)+SUMIFS(S:S,C:C,C481,A:A,A481-2))/3</f>
        <v>3.3966666666666669</v>
      </c>
      <c r="U481" s="19">
        <f>(SUMIFS($S:$S,$C:$C,$C481,$A:$A,$A481)+SUMIFS($S:$S,$C:$C,$C481,$A:$A,$A481-1)+SUMIFS($S:$S,$C:$C,$C481,$A:$A,$A481-2)+SUMIFS($S:$S,$C:$C,$C481,$A:$A,$A481-3))/4</f>
        <v>3.4450000000000003</v>
      </c>
      <c r="W481" t="str">
        <f>VLOOKUP(D481,Conferences!$A$9:$B$57,2,FALSE)</f>
        <v>SEC</v>
      </c>
      <c r="X481">
        <f>COUNTIF(C:C,C481)</f>
        <v>16</v>
      </c>
    </row>
    <row r="482" spans="1:25">
      <c r="A482">
        <v>2012</v>
      </c>
      <c r="B482">
        <v>100</v>
      </c>
      <c r="C482" t="s">
        <v>29</v>
      </c>
      <c r="D482" t="s">
        <v>186</v>
      </c>
      <c r="E482">
        <v>2</v>
      </c>
      <c r="F482">
        <v>10</v>
      </c>
      <c r="G482">
        <v>0.16700000000000001</v>
      </c>
      <c r="H482">
        <v>0</v>
      </c>
      <c r="I482">
        <v>8</v>
      </c>
      <c r="J482">
        <v>0</v>
      </c>
      <c r="K482">
        <v>17.899999999999999</v>
      </c>
      <c r="L482">
        <v>31</v>
      </c>
      <c r="M482">
        <v>-5.29</v>
      </c>
      <c r="N482">
        <v>5.79</v>
      </c>
      <c r="R482" s="19">
        <f>SUMIFS(Recruits!J:J,Recruits!D:D,'Wins by Year'!C482,Recruits!A:A,'Wins by Year'!A482)</f>
        <v>2.88</v>
      </c>
      <c r="S482" s="19">
        <f t="shared" si="14"/>
        <v>2.88</v>
      </c>
      <c r="T482" s="19">
        <f>(SUMIFS(S:S,C:C,C482,A:A,A482)+SUMIFS(S:S,C:C,C482,A:A,A482-1)+SUMIFS(S:S,C:C,C482,A:A,A482-2))/3</f>
        <v>2.8200000000000003</v>
      </c>
      <c r="U482" s="19">
        <f>(SUMIFS($S:$S,$C:$C,$C482,$A:$A,$A482)+SUMIFS($S:$S,$C:$C,$C482,$A:$A,$A482-1)+SUMIFS($S:$S,$C:$C,$C482,$A:$A,$A482-2)+SUMIFS($S:$S,$C:$C,$C482,$A:$A,$A482-3))/4</f>
        <v>2.7675000000000001</v>
      </c>
      <c r="W482" t="str">
        <f>VLOOKUP(D482,Conferences!$A$9:$B$57,2,FALSE)</f>
        <v>SEC</v>
      </c>
      <c r="X482">
        <f>COUNTIF(C:C,C482)</f>
        <v>16</v>
      </c>
    </row>
    <row r="483" spans="1:25">
      <c r="A483">
        <v>2012</v>
      </c>
      <c r="B483">
        <v>101</v>
      </c>
      <c r="C483" t="s">
        <v>1</v>
      </c>
      <c r="D483" t="s">
        <v>187</v>
      </c>
      <c r="E483">
        <v>13</v>
      </c>
      <c r="F483">
        <v>1</v>
      </c>
      <c r="G483">
        <v>0.92900000000000005</v>
      </c>
      <c r="H483">
        <v>7</v>
      </c>
      <c r="I483">
        <v>1</v>
      </c>
      <c r="J483">
        <v>0.875</v>
      </c>
      <c r="K483">
        <v>38.700000000000003</v>
      </c>
      <c r="L483">
        <v>10.9</v>
      </c>
      <c r="M483">
        <v>24.51</v>
      </c>
      <c r="N483">
        <v>5.51</v>
      </c>
      <c r="O483">
        <v>2</v>
      </c>
      <c r="P483">
        <v>1</v>
      </c>
      <c r="Q483">
        <v>1</v>
      </c>
      <c r="R483" s="19">
        <f>SUMIFS(Recruits!J:J,Recruits!D:D,'Wins by Year'!C483,Recruits!A:A,'Wins by Year'!A483)</f>
        <v>3.77</v>
      </c>
      <c r="S483" s="19">
        <f t="shared" si="14"/>
        <v>3.77</v>
      </c>
      <c r="T483" s="19">
        <f>(SUMIFS(S:S,C:C,C483,A:A,A483)+SUMIFS(S:S,C:C,C483,A:A,A483-1)+SUMIFS(S:S,C:C,C483,A:A,A483-2))/3</f>
        <v>3.7533333333333339</v>
      </c>
      <c r="U483" s="19">
        <f>(SUMIFS($S:$S,$C:$C,$C483,$A:$A,$A483)+SUMIFS($S:$S,$C:$C,$C483,$A:$A,$A483-1)+SUMIFS($S:$S,$C:$C,$C483,$A:$A,$A483-2)+SUMIFS($S:$S,$C:$C,$C483,$A:$A,$A483-3))/4</f>
        <v>3.7675000000000005</v>
      </c>
      <c r="W483" t="str">
        <f>VLOOKUP(D483,Conferences!$A$9:$B$57,2,FALSE)</f>
        <v>SEC</v>
      </c>
      <c r="X483">
        <f>COUNTIF(C:C,C483)</f>
        <v>16</v>
      </c>
      <c r="Y483">
        <f t="shared" si="15"/>
        <v>1</v>
      </c>
    </row>
    <row r="484" spans="1:25">
      <c r="A484">
        <v>2012</v>
      </c>
      <c r="B484">
        <v>102</v>
      </c>
      <c r="C484" t="s">
        <v>17</v>
      </c>
      <c r="D484" t="s">
        <v>187</v>
      </c>
      <c r="E484">
        <v>11</v>
      </c>
      <c r="F484">
        <v>2</v>
      </c>
      <c r="G484">
        <v>0.84599999999999997</v>
      </c>
      <c r="H484">
        <v>6</v>
      </c>
      <c r="I484">
        <v>2</v>
      </c>
      <c r="J484">
        <v>0.75</v>
      </c>
      <c r="K484">
        <v>44.5</v>
      </c>
      <c r="L484">
        <v>21.8</v>
      </c>
      <c r="M484">
        <v>20.05</v>
      </c>
      <c r="N484">
        <v>5.13</v>
      </c>
      <c r="P484">
        <v>5</v>
      </c>
      <c r="Q484">
        <v>5</v>
      </c>
      <c r="R484" s="19">
        <f>SUMIFS(Recruits!J:J,Recruits!D:D,'Wins by Year'!C484,Recruits!A:A,'Wins by Year'!A484)</f>
        <v>3.42</v>
      </c>
      <c r="S484" s="19">
        <f t="shared" si="14"/>
        <v>3.42</v>
      </c>
      <c r="T484" s="19">
        <f>(SUMIFS(S:S,C:C,C484,A:A,A484)+SUMIFS(S:S,C:C,C484,A:A,A484-1)+SUMIFS(S:S,C:C,C484,A:A,A484-2))/3</f>
        <v>3.22</v>
      </c>
      <c r="U484" s="19">
        <f>(SUMIFS($S:$S,$C:$C,$C484,$A:$A,$A484)+SUMIFS($S:$S,$C:$C,$C484,$A:$A,$A484-1)+SUMIFS($S:$S,$C:$C,$C484,$A:$A,$A484-2)+SUMIFS($S:$S,$C:$C,$C484,$A:$A,$A484-3))/4</f>
        <v>3.2</v>
      </c>
      <c r="W484" t="str">
        <f>VLOOKUP(D484,Conferences!$A$9:$B$57,2,FALSE)</f>
        <v>SEC</v>
      </c>
      <c r="X484">
        <f>COUNTIF(C:C,C484)</f>
        <v>16</v>
      </c>
      <c r="Y484">
        <f t="shared" si="15"/>
        <v>5</v>
      </c>
    </row>
    <row r="485" spans="1:25">
      <c r="A485">
        <v>2012</v>
      </c>
      <c r="B485">
        <v>103</v>
      </c>
      <c r="C485" t="s">
        <v>5</v>
      </c>
      <c r="D485" t="s">
        <v>187</v>
      </c>
      <c r="E485">
        <v>10</v>
      </c>
      <c r="F485">
        <v>3</v>
      </c>
      <c r="G485">
        <v>0.76900000000000002</v>
      </c>
      <c r="H485">
        <v>6</v>
      </c>
      <c r="I485">
        <v>2</v>
      </c>
      <c r="J485">
        <v>0.75</v>
      </c>
      <c r="K485">
        <v>29.8</v>
      </c>
      <c r="L485">
        <v>17.5</v>
      </c>
      <c r="M485">
        <v>14.76</v>
      </c>
      <c r="N485">
        <v>5.45</v>
      </c>
      <c r="O485">
        <v>3</v>
      </c>
      <c r="P485">
        <v>2</v>
      </c>
      <c r="Q485">
        <v>14</v>
      </c>
      <c r="R485" s="19">
        <f>SUMIFS(Recruits!J:J,Recruits!D:D,'Wins by Year'!C485,Recruits!A:A,'Wins by Year'!A485)</f>
        <v>3.22</v>
      </c>
      <c r="S485" s="19">
        <f t="shared" si="14"/>
        <v>3.22</v>
      </c>
      <c r="T485" s="19">
        <f>(SUMIFS(S:S,C:C,C485,A:A,A485)+SUMIFS(S:S,C:C,C485,A:A,A485-1)+SUMIFS(S:S,C:C,C485,A:A,A485-2))/3</f>
        <v>3.4866666666666668</v>
      </c>
      <c r="U485" s="19">
        <f>(SUMIFS($S:$S,$C:$C,$C485,$A:$A,$A485)+SUMIFS($S:$S,$C:$C,$C485,$A:$A,$A485-1)+SUMIFS($S:$S,$C:$C,$C485,$A:$A,$A485-2)+SUMIFS($S:$S,$C:$C,$C485,$A:$A,$A485-3))/4</f>
        <v>3.5625</v>
      </c>
      <c r="W485" t="str">
        <f>VLOOKUP(D485,Conferences!$A$9:$B$57,2,FALSE)</f>
        <v>SEC</v>
      </c>
      <c r="X485">
        <f>COUNTIF(C:C,C485)</f>
        <v>16</v>
      </c>
      <c r="Y485">
        <f t="shared" si="15"/>
        <v>14</v>
      </c>
    </row>
    <row r="486" spans="1:25">
      <c r="A486">
        <v>2012</v>
      </c>
      <c r="B486">
        <v>104</v>
      </c>
      <c r="C486" t="s">
        <v>25</v>
      </c>
      <c r="D486" t="s">
        <v>187</v>
      </c>
      <c r="E486">
        <v>8</v>
      </c>
      <c r="F486">
        <v>5</v>
      </c>
      <c r="G486">
        <v>0.61499999999999999</v>
      </c>
      <c r="H486">
        <v>4</v>
      </c>
      <c r="I486">
        <v>4</v>
      </c>
      <c r="J486">
        <v>0.5</v>
      </c>
      <c r="K486">
        <v>29.5</v>
      </c>
      <c r="L486">
        <v>23.3</v>
      </c>
      <c r="M486">
        <v>6.15</v>
      </c>
      <c r="N486">
        <v>2.99</v>
      </c>
      <c r="P486">
        <v>13</v>
      </c>
      <c r="R486" s="19">
        <f>SUMIFS(Recruits!J:J,Recruits!D:D,'Wins by Year'!C486,Recruits!A:A,'Wins by Year'!A486)</f>
        <v>3.04</v>
      </c>
      <c r="S486" s="19">
        <f t="shared" si="14"/>
        <v>3.04</v>
      </c>
      <c r="T486" s="19">
        <f>(SUMIFS(S:S,C:C,C486,A:A,A486)+SUMIFS(S:S,C:C,C486,A:A,A486-1)+SUMIFS(S:S,C:C,C486,A:A,A486-2))/3</f>
        <v>3.0033333333333334</v>
      </c>
      <c r="U486" s="19">
        <f>(SUMIFS($S:$S,$C:$C,$C486,$A:$A,$A486)+SUMIFS($S:$S,$C:$C,$C486,$A:$A,$A486-1)+SUMIFS($S:$S,$C:$C,$C486,$A:$A,$A486-2)+SUMIFS($S:$S,$C:$C,$C486,$A:$A,$A486-3))/4</f>
        <v>3.04</v>
      </c>
      <c r="W486" t="str">
        <f>VLOOKUP(D486,Conferences!$A$9:$B$57,2,FALSE)</f>
        <v>SEC</v>
      </c>
      <c r="X486">
        <f>COUNTIF(C:C,C486)</f>
        <v>16</v>
      </c>
    </row>
    <row r="487" spans="1:25">
      <c r="A487">
        <v>2012</v>
      </c>
      <c r="B487">
        <v>105</v>
      </c>
      <c r="C487" t="s">
        <v>8</v>
      </c>
      <c r="D487" t="s">
        <v>187</v>
      </c>
      <c r="E487">
        <v>7</v>
      </c>
      <c r="F487">
        <v>6</v>
      </c>
      <c r="G487">
        <v>0.53800000000000003</v>
      </c>
      <c r="H487">
        <v>3</v>
      </c>
      <c r="I487">
        <v>5</v>
      </c>
      <c r="J487">
        <v>0.375</v>
      </c>
      <c r="K487">
        <v>31.5</v>
      </c>
      <c r="L487">
        <v>27.6</v>
      </c>
      <c r="M487">
        <v>8.43</v>
      </c>
      <c r="N487">
        <v>5.2</v>
      </c>
      <c r="R487" s="19">
        <f>SUMIFS(Recruits!J:J,Recruits!D:D,'Wins by Year'!C487,Recruits!A:A,'Wins by Year'!A487)</f>
        <v>2.95</v>
      </c>
      <c r="S487" s="19">
        <f t="shared" si="14"/>
        <v>2.95</v>
      </c>
      <c r="T487" s="19">
        <f>(SUMIFS(S:S,C:C,C487,A:A,A487)+SUMIFS(S:S,C:C,C487,A:A,A487-1)+SUMIFS(S:S,C:C,C487,A:A,A487-2))/3</f>
        <v>3.0666666666666669</v>
      </c>
      <c r="U487" s="19">
        <f>(SUMIFS($S:$S,$C:$C,$C487,$A:$A,$A487)+SUMIFS($S:$S,$C:$C,$C487,$A:$A,$A487-1)+SUMIFS($S:$S,$C:$C,$C487,$A:$A,$A487-2)+SUMIFS($S:$S,$C:$C,$C487,$A:$A,$A487-3))/4</f>
        <v>3.0775000000000001</v>
      </c>
      <c r="W487" t="str">
        <f>VLOOKUP(D487,Conferences!$A$9:$B$57,2,FALSE)</f>
        <v>SEC</v>
      </c>
      <c r="X487">
        <f>COUNTIF(C:C,C487)</f>
        <v>16</v>
      </c>
    </row>
    <row r="488" spans="1:25">
      <c r="A488">
        <v>2012</v>
      </c>
      <c r="B488">
        <v>106</v>
      </c>
      <c r="C488" t="s">
        <v>32</v>
      </c>
      <c r="D488" t="s">
        <v>187</v>
      </c>
      <c r="E488">
        <v>4</v>
      </c>
      <c r="F488">
        <v>8</v>
      </c>
      <c r="G488">
        <v>0.33300000000000002</v>
      </c>
      <c r="H488">
        <v>2</v>
      </c>
      <c r="I488">
        <v>6</v>
      </c>
      <c r="J488">
        <v>0.25</v>
      </c>
      <c r="K488">
        <v>23.5</v>
      </c>
      <c r="L488">
        <v>30.4</v>
      </c>
      <c r="M488">
        <v>2.4</v>
      </c>
      <c r="N488">
        <v>6.4</v>
      </c>
      <c r="O488">
        <v>10</v>
      </c>
      <c r="P488">
        <v>8</v>
      </c>
      <c r="R488" s="19">
        <f>SUMIFS(Recruits!J:J,Recruits!D:D,'Wins by Year'!C488,Recruits!A:A,'Wins by Year'!A488)</f>
        <v>3.04</v>
      </c>
      <c r="S488" s="19">
        <f t="shared" si="14"/>
        <v>3.04</v>
      </c>
      <c r="T488" s="19">
        <f>(SUMIFS(S:S,C:C,C488,A:A,A488)+SUMIFS(S:S,C:C,C488,A:A,A488-1)+SUMIFS(S:S,C:C,C488,A:A,A488-2))/3</f>
        <v>3.0199999999999996</v>
      </c>
      <c r="U488" s="19">
        <f>(SUMIFS($S:$S,$C:$C,$C488,$A:$A,$A488)+SUMIFS($S:$S,$C:$C,$C488,$A:$A,$A488-1)+SUMIFS($S:$S,$C:$C,$C488,$A:$A,$A488-2)+SUMIFS($S:$S,$C:$C,$C488,$A:$A,$A488-3))/4</f>
        <v>3.0874999999999995</v>
      </c>
      <c r="W488" t="str">
        <f>VLOOKUP(D488,Conferences!$A$9:$B$57,2,FALSE)</f>
        <v>SEC</v>
      </c>
      <c r="X488">
        <f>COUNTIF(C:C,C488)</f>
        <v>16</v>
      </c>
    </row>
    <row r="489" spans="1:25">
      <c r="A489">
        <v>2012</v>
      </c>
      <c r="B489">
        <v>107</v>
      </c>
      <c r="C489" t="s">
        <v>9</v>
      </c>
      <c r="D489" t="s">
        <v>187</v>
      </c>
      <c r="E489">
        <v>3</v>
      </c>
      <c r="F489">
        <v>9</v>
      </c>
      <c r="G489">
        <v>0.25</v>
      </c>
      <c r="H489">
        <v>0</v>
      </c>
      <c r="I489">
        <v>8</v>
      </c>
      <c r="J489">
        <v>0</v>
      </c>
      <c r="K489">
        <v>18.7</v>
      </c>
      <c r="L489">
        <v>28.3</v>
      </c>
      <c r="M489">
        <v>-0.92</v>
      </c>
      <c r="N489">
        <v>6.91</v>
      </c>
      <c r="R489" s="19">
        <f>SUMIFS(Recruits!J:J,Recruits!D:D,'Wins by Year'!C489,Recruits!A:A,'Wins by Year'!A489)</f>
        <v>3.62</v>
      </c>
      <c r="S489" s="19">
        <f t="shared" si="14"/>
        <v>3.62</v>
      </c>
      <c r="T489" s="19">
        <f>(SUMIFS(S:S,C:C,C489,A:A,A489)+SUMIFS(S:S,C:C,C489,A:A,A489-1)+SUMIFS(S:S,C:C,C489,A:A,A489-2))/3</f>
        <v>3.6</v>
      </c>
      <c r="U489" s="19">
        <f>(SUMIFS($S:$S,$C:$C,$C489,$A:$A,$A489)+SUMIFS($S:$S,$C:$C,$C489,$A:$A,$A489-1)+SUMIFS($S:$S,$C:$C,$C489,$A:$A,$A489-2)+SUMIFS($S:$S,$C:$C,$C489,$A:$A,$A489-3))/4</f>
        <v>3.5025000000000004</v>
      </c>
      <c r="W489" t="str">
        <f>VLOOKUP(D489,Conferences!$A$9:$B$57,2,FALSE)</f>
        <v>SEC</v>
      </c>
      <c r="X489">
        <f>COUNTIF(C:C,C489)</f>
        <v>16</v>
      </c>
    </row>
    <row r="490" spans="1:25">
      <c r="A490">
        <v>2012</v>
      </c>
      <c r="B490">
        <v>108</v>
      </c>
      <c r="C490" t="s">
        <v>88</v>
      </c>
      <c r="D490" t="s">
        <v>150</v>
      </c>
      <c r="E490">
        <v>10</v>
      </c>
      <c r="F490">
        <v>3</v>
      </c>
      <c r="G490">
        <v>0.76900000000000002</v>
      </c>
      <c r="H490">
        <v>7</v>
      </c>
      <c r="I490">
        <v>1</v>
      </c>
      <c r="J490">
        <v>0.875</v>
      </c>
      <c r="K490">
        <v>34.9</v>
      </c>
      <c r="L490">
        <v>24.5</v>
      </c>
      <c r="M490">
        <v>4.9400000000000004</v>
      </c>
      <c r="N490">
        <v>-2.2200000000000002</v>
      </c>
      <c r="R490" s="19">
        <f>SUMIFS(Recruits!J:J,Recruits!D:D,'Wins by Year'!C490,Recruits!A:A,'Wins by Year'!A490)</f>
        <v>2.57</v>
      </c>
      <c r="S490" s="19">
        <f t="shared" si="14"/>
        <v>2.57</v>
      </c>
      <c r="T490" s="19">
        <f>(SUMIFS(S:S,C:C,C490,A:A,A490)+SUMIFS(S:S,C:C,C490,A:A,A490-1)+SUMIFS(S:S,C:C,C490,A:A,A490-2))/3</f>
        <v>1.5233333333333334</v>
      </c>
      <c r="U490" s="19">
        <f>(SUMIFS($S:$S,$C:$C,$C490,$A:$A,$A490)+SUMIFS($S:$S,$C:$C,$C490,$A:$A,$A490-1)+SUMIFS($S:$S,$C:$C,$C490,$A:$A,$A490-2)+SUMIFS($S:$S,$C:$C,$C490,$A:$A,$A490-3))/4</f>
        <v>1.3925000000000001</v>
      </c>
      <c r="W490" t="str">
        <f>VLOOKUP(D490,Conferences!$A$9:$B$57,2,FALSE)</f>
        <v>Sun Belt</v>
      </c>
      <c r="X490">
        <f>COUNTIF(C:C,C490)</f>
        <v>16</v>
      </c>
    </row>
    <row r="491" spans="1:25">
      <c r="A491">
        <v>2012</v>
      </c>
      <c r="B491">
        <v>109</v>
      </c>
      <c r="C491" t="s">
        <v>114</v>
      </c>
      <c r="D491" t="s">
        <v>150</v>
      </c>
      <c r="E491">
        <v>9</v>
      </c>
      <c r="F491">
        <v>4</v>
      </c>
      <c r="G491">
        <v>0.69199999999999995</v>
      </c>
      <c r="H491">
        <v>6</v>
      </c>
      <c r="I491">
        <v>2</v>
      </c>
      <c r="J491">
        <v>0.75</v>
      </c>
      <c r="K491">
        <v>35.5</v>
      </c>
      <c r="L491">
        <v>28.1</v>
      </c>
      <c r="M491">
        <v>3.45</v>
      </c>
      <c r="N491">
        <v>-3.63</v>
      </c>
      <c r="R491" s="19">
        <f>SUMIFS(Recruits!J:J,Recruits!D:D,'Wins by Year'!C491,Recruits!A:A,'Wins by Year'!A491)</f>
        <v>0</v>
      </c>
      <c r="S491" s="19">
        <f t="shared" si="14"/>
        <v>1</v>
      </c>
      <c r="T491" s="19">
        <f>(SUMIFS(S:S,C:C,C491,A:A,A491)+SUMIFS(S:S,C:C,C491,A:A,A491-1)+SUMIFS(S:S,C:C,C491,A:A,A491-2))/3</f>
        <v>1</v>
      </c>
      <c r="U491" s="19">
        <f>(SUMIFS($S:$S,$C:$C,$C491,$A:$A,$A491)+SUMIFS($S:$S,$C:$C,$C491,$A:$A,$A491-1)+SUMIFS($S:$S,$C:$C,$C491,$A:$A,$A491-2)+SUMIFS($S:$S,$C:$C,$C491,$A:$A,$A491-3))/4</f>
        <v>1</v>
      </c>
      <c r="W491" t="str">
        <f>VLOOKUP(D491,Conferences!$A$9:$B$57,2,FALSE)</f>
        <v>Sun Belt</v>
      </c>
      <c r="X491">
        <f>COUNTIF(C:C,C491)</f>
        <v>16</v>
      </c>
    </row>
    <row r="492" spans="1:25">
      <c r="A492">
        <v>2012</v>
      </c>
      <c r="B492">
        <v>110</v>
      </c>
      <c r="C492" t="s">
        <v>86</v>
      </c>
      <c r="D492" t="s">
        <v>150</v>
      </c>
      <c r="E492">
        <v>8</v>
      </c>
      <c r="F492">
        <v>4</v>
      </c>
      <c r="G492">
        <v>0.66700000000000004</v>
      </c>
      <c r="H492">
        <v>6</v>
      </c>
      <c r="I492">
        <v>2</v>
      </c>
      <c r="J492">
        <v>0.75</v>
      </c>
      <c r="K492">
        <v>26.6</v>
      </c>
      <c r="L492">
        <v>28</v>
      </c>
      <c r="M492">
        <v>-2.4500000000000002</v>
      </c>
      <c r="N492">
        <v>-4.95</v>
      </c>
      <c r="R492" s="19">
        <f>SUMIFS(Recruits!J:J,Recruits!D:D,'Wins by Year'!C492,Recruits!A:A,'Wins by Year'!A492)</f>
        <v>0</v>
      </c>
      <c r="S492" s="19">
        <f t="shared" si="14"/>
        <v>1</v>
      </c>
      <c r="T492" s="19">
        <f>(SUMIFS(S:S,C:C,C492,A:A,A492)+SUMIFS(S:S,C:C,C492,A:A,A492-1)+SUMIFS(S:S,C:C,C492,A:A,A492-2))/3</f>
        <v>1</v>
      </c>
      <c r="U492" s="19">
        <f>(SUMIFS($S:$S,$C:$C,$C492,$A:$A,$A492)+SUMIFS($S:$S,$C:$C,$C492,$A:$A,$A492-1)+SUMIFS($S:$S,$C:$C,$C492,$A:$A,$A492-2)+SUMIFS($S:$S,$C:$C,$C492,$A:$A,$A492-3))/4</f>
        <v>1</v>
      </c>
      <c r="W492" t="str">
        <f>VLOOKUP(D492,Conferences!$A$9:$B$57,2,FALSE)</f>
        <v>Sun Belt</v>
      </c>
      <c r="X492">
        <f>COUNTIF(C:C,C492)</f>
        <v>16</v>
      </c>
    </row>
    <row r="493" spans="1:25">
      <c r="A493">
        <v>2012</v>
      </c>
      <c r="B493">
        <v>111</v>
      </c>
      <c r="C493" t="s">
        <v>120</v>
      </c>
      <c r="D493" t="s">
        <v>150</v>
      </c>
      <c r="E493">
        <v>8</v>
      </c>
      <c r="F493">
        <v>5</v>
      </c>
      <c r="G493">
        <v>0.61499999999999999</v>
      </c>
      <c r="H493">
        <v>6</v>
      </c>
      <c r="I493">
        <v>2</v>
      </c>
      <c r="J493">
        <v>0.75</v>
      </c>
      <c r="K493">
        <v>33.799999999999997</v>
      </c>
      <c r="L493">
        <v>29.2</v>
      </c>
      <c r="M493">
        <v>-0.03</v>
      </c>
      <c r="N493">
        <v>-3.27</v>
      </c>
      <c r="R493" s="19">
        <f>SUMIFS(Recruits!J:J,Recruits!D:D,'Wins by Year'!C493,Recruits!A:A,'Wins by Year'!A493)</f>
        <v>2.04</v>
      </c>
      <c r="S493" s="19">
        <f t="shared" si="14"/>
        <v>2.04</v>
      </c>
      <c r="T493" s="19">
        <f>(SUMIFS(S:S,C:C,C493,A:A,A493)+SUMIFS(S:S,C:C,C493,A:A,A493-1)+SUMIFS(S:S,C:C,C493,A:A,A493-2))/3</f>
        <v>2.1033333333333331</v>
      </c>
      <c r="U493" s="19">
        <f>(SUMIFS($S:$S,$C:$C,$C493,$A:$A,$A493)+SUMIFS($S:$S,$C:$C,$C493,$A:$A,$A493-1)+SUMIFS($S:$S,$C:$C,$C493,$A:$A,$A493-2)+SUMIFS($S:$S,$C:$C,$C493,$A:$A,$A493-3))/4</f>
        <v>2.0674999999999999</v>
      </c>
      <c r="W493" t="str">
        <f>VLOOKUP(D493,Conferences!$A$9:$B$57,2,FALSE)</f>
        <v>Sun Belt</v>
      </c>
      <c r="X493">
        <f>COUNTIF(C:C,C493)</f>
        <v>16</v>
      </c>
    </row>
    <row r="494" spans="1:25">
      <c r="A494">
        <v>2012</v>
      </c>
      <c r="B494">
        <v>112</v>
      </c>
      <c r="C494" t="s">
        <v>87</v>
      </c>
      <c r="D494" t="s">
        <v>150</v>
      </c>
      <c r="E494">
        <v>7</v>
      </c>
      <c r="F494">
        <v>6</v>
      </c>
      <c r="G494">
        <v>0.53800000000000003</v>
      </c>
      <c r="H494">
        <v>4</v>
      </c>
      <c r="I494">
        <v>4</v>
      </c>
      <c r="J494">
        <v>0.5</v>
      </c>
      <c r="K494">
        <v>28.2</v>
      </c>
      <c r="L494">
        <v>25.5</v>
      </c>
      <c r="M494">
        <v>-1.5</v>
      </c>
      <c r="N494">
        <v>-3.73</v>
      </c>
      <c r="R494" s="19">
        <f>SUMIFS(Recruits!J:J,Recruits!D:D,'Wins by Year'!C494,Recruits!A:A,'Wins by Year'!A494)</f>
        <v>2.54</v>
      </c>
      <c r="S494" s="19">
        <f t="shared" si="14"/>
        <v>2.54</v>
      </c>
      <c r="T494" s="19">
        <f>(SUMIFS(S:S,C:C,C494,A:A,A494)+SUMIFS(S:S,C:C,C494,A:A,A494-1)+SUMIFS(S:S,C:C,C494,A:A,A494-2))/3</f>
        <v>1.5133333333333334</v>
      </c>
      <c r="U494" s="19">
        <f>(SUMIFS($S:$S,$C:$C,$C494,$A:$A,$A494)+SUMIFS($S:$S,$C:$C,$C494,$A:$A,$A494-1)+SUMIFS($S:$S,$C:$C,$C494,$A:$A,$A494-2)+SUMIFS($S:$S,$C:$C,$C494,$A:$A,$A494-3))/4</f>
        <v>1.385</v>
      </c>
      <c r="W494" t="str">
        <f>VLOOKUP(D494,Conferences!$A$9:$B$57,2,FALSE)</f>
        <v>Sun Belt</v>
      </c>
      <c r="X494">
        <f>COUNTIF(C:C,C494)</f>
        <v>12</v>
      </c>
    </row>
    <row r="495" spans="1:25">
      <c r="A495">
        <v>2012</v>
      </c>
      <c r="B495">
        <v>113</v>
      </c>
      <c r="C495" t="s">
        <v>99</v>
      </c>
      <c r="D495" t="s">
        <v>150</v>
      </c>
      <c r="E495">
        <v>5</v>
      </c>
      <c r="F495">
        <v>7</v>
      </c>
      <c r="G495">
        <v>0.41699999999999998</v>
      </c>
      <c r="H495">
        <v>3</v>
      </c>
      <c r="I495">
        <v>5</v>
      </c>
      <c r="J495">
        <v>0.375</v>
      </c>
      <c r="K495">
        <v>30.6</v>
      </c>
      <c r="L495">
        <v>30.5</v>
      </c>
      <c r="M495">
        <v>-3.45</v>
      </c>
      <c r="N495">
        <v>-3.45</v>
      </c>
      <c r="R495" s="19">
        <f>SUMIFS(Recruits!J:J,Recruits!D:D,'Wins by Year'!C495,Recruits!A:A,'Wins by Year'!A495)</f>
        <v>0</v>
      </c>
      <c r="S495" s="19">
        <f t="shared" si="14"/>
        <v>1</v>
      </c>
      <c r="T495" s="19">
        <f>(SUMIFS(S:S,C:C,C495,A:A,A495)+SUMIFS(S:S,C:C,C495,A:A,A495-1)+SUMIFS(S:S,C:C,C495,A:A,A495-2))/3</f>
        <v>1</v>
      </c>
      <c r="U495" s="19">
        <f>(SUMIFS($S:$S,$C:$C,$C495,$A:$A,$A495)+SUMIFS($S:$S,$C:$C,$C495,$A:$A,$A495-1)+SUMIFS($S:$S,$C:$C,$C495,$A:$A,$A495-2)+SUMIFS($S:$S,$C:$C,$C495,$A:$A,$A495-3))/4</f>
        <v>1.35</v>
      </c>
      <c r="W495" t="str">
        <f>VLOOKUP(D495,Conferences!$A$9:$B$57,2,FALSE)</f>
        <v>Sun Belt</v>
      </c>
      <c r="X495">
        <f>COUNTIF(C:C,C495)</f>
        <v>16</v>
      </c>
    </row>
    <row r="496" spans="1:25">
      <c r="A496">
        <v>2012</v>
      </c>
      <c r="B496">
        <v>114</v>
      </c>
      <c r="C496" t="s">
        <v>115</v>
      </c>
      <c r="D496" t="s">
        <v>150</v>
      </c>
      <c r="E496">
        <v>4</v>
      </c>
      <c r="F496">
        <v>8</v>
      </c>
      <c r="G496">
        <v>0.33300000000000002</v>
      </c>
      <c r="H496">
        <v>3</v>
      </c>
      <c r="I496">
        <v>5</v>
      </c>
      <c r="J496">
        <v>0.375</v>
      </c>
      <c r="K496">
        <v>20.9</v>
      </c>
      <c r="L496">
        <v>27.8</v>
      </c>
      <c r="M496">
        <v>-8.41</v>
      </c>
      <c r="N496">
        <v>-1.24</v>
      </c>
      <c r="R496" s="19">
        <f>SUMIFS(Recruits!J:J,Recruits!D:D,'Wins by Year'!C496,Recruits!A:A,'Wins by Year'!A496)</f>
        <v>0</v>
      </c>
      <c r="S496" s="19">
        <f t="shared" si="14"/>
        <v>1</v>
      </c>
      <c r="T496" s="19">
        <f>(SUMIFS(S:S,C:C,C496,A:A,A496)+SUMIFS(S:S,C:C,C496,A:A,A496-1)+SUMIFS(S:S,C:C,C496,A:A,A496-2))/3</f>
        <v>1</v>
      </c>
      <c r="U496" s="19">
        <f>(SUMIFS($S:$S,$C:$C,$C496,$A:$A,$A496)+SUMIFS($S:$S,$C:$C,$C496,$A:$A,$A496-1)+SUMIFS($S:$S,$C:$C,$C496,$A:$A,$A496-2)+SUMIFS($S:$S,$C:$C,$C496,$A:$A,$A496-3))/4</f>
        <v>1</v>
      </c>
      <c r="W496" t="str">
        <f>VLOOKUP(D496,Conferences!$A$9:$B$57,2,FALSE)</f>
        <v>Sun Belt</v>
      </c>
      <c r="X496">
        <f>COUNTIF(C:C,C496)</f>
        <v>16</v>
      </c>
    </row>
    <row r="497" spans="1:25">
      <c r="A497">
        <v>2012</v>
      </c>
      <c r="B497">
        <v>115</v>
      </c>
      <c r="C497" t="s">
        <v>83</v>
      </c>
      <c r="D497" t="s">
        <v>150</v>
      </c>
      <c r="E497">
        <v>3</v>
      </c>
      <c r="F497">
        <v>9</v>
      </c>
      <c r="G497">
        <v>0.25</v>
      </c>
      <c r="H497">
        <v>2</v>
      </c>
      <c r="I497">
        <v>6</v>
      </c>
      <c r="J497">
        <v>0.25</v>
      </c>
      <c r="K497">
        <v>20.5</v>
      </c>
      <c r="L497">
        <v>30.8</v>
      </c>
      <c r="M497">
        <v>-9.83</v>
      </c>
      <c r="N497">
        <v>-1.08</v>
      </c>
      <c r="R497" s="19">
        <f>SUMIFS(Recruits!J:J,Recruits!D:D,'Wins by Year'!C497,Recruits!A:A,'Wins by Year'!A497)</f>
        <v>0</v>
      </c>
      <c r="S497" s="19">
        <f t="shared" si="14"/>
        <v>1</v>
      </c>
      <c r="T497" s="19">
        <f>(SUMIFS(S:S,C:C,C497,A:A,A497)+SUMIFS(S:S,C:C,C497,A:A,A497-1)+SUMIFS(S:S,C:C,C497,A:A,A497-2))/3</f>
        <v>1</v>
      </c>
      <c r="U497" s="19">
        <f>(SUMIFS($S:$S,$C:$C,$C497,$A:$A,$A497)+SUMIFS($S:$S,$C:$C,$C497,$A:$A,$A497-1)+SUMIFS($S:$S,$C:$C,$C497,$A:$A,$A497-2)+SUMIFS($S:$S,$C:$C,$C497,$A:$A,$A497-3))/4</f>
        <v>1.27</v>
      </c>
      <c r="W497" t="str">
        <f>VLOOKUP(D497,Conferences!$A$9:$B$57,2,FALSE)</f>
        <v>Sun Belt</v>
      </c>
      <c r="X497">
        <f>COUNTIF(C:C,C497)</f>
        <v>15</v>
      </c>
    </row>
    <row r="498" spans="1:25">
      <c r="A498">
        <v>2012</v>
      </c>
      <c r="B498">
        <v>116</v>
      </c>
      <c r="C498" t="s">
        <v>119</v>
      </c>
      <c r="D498" t="s">
        <v>150</v>
      </c>
      <c r="E498">
        <v>3</v>
      </c>
      <c r="F498">
        <v>9</v>
      </c>
      <c r="G498">
        <v>0.25</v>
      </c>
      <c r="H498">
        <v>2</v>
      </c>
      <c r="I498">
        <v>6</v>
      </c>
      <c r="J498">
        <v>0.25</v>
      </c>
      <c r="K498">
        <v>25</v>
      </c>
      <c r="L498">
        <v>31.7</v>
      </c>
      <c r="M498">
        <v>-9.1</v>
      </c>
      <c r="N498">
        <v>-2.27</v>
      </c>
      <c r="R498" s="19">
        <f>SUMIFS(Recruits!J:J,Recruits!D:D,'Wins by Year'!C498,Recruits!A:A,'Wins by Year'!A498)</f>
        <v>2.66</v>
      </c>
      <c r="S498" s="19">
        <f t="shared" si="14"/>
        <v>2.66</v>
      </c>
      <c r="T498" s="19">
        <f>(SUMIFS(S:S,C:C,C498,A:A,A498)+SUMIFS(S:S,C:C,C498,A:A,A498-1)+SUMIFS(S:S,C:C,C498,A:A,A498-2))/3</f>
        <v>1.5533333333333335</v>
      </c>
      <c r="U498" s="19">
        <f>(SUMIFS($S:$S,$C:$C,$C498,$A:$A,$A498)+SUMIFS($S:$S,$C:$C,$C498,$A:$A,$A498-1)+SUMIFS($S:$S,$C:$C,$C498,$A:$A,$A498-2)+SUMIFS($S:$S,$C:$C,$C498,$A:$A,$A498-3))/4</f>
        <v>1.7200000000000002</v>
      </c>
      <c r="W498" t="str">
        <f>VLOOKUP(D498,Conferences!$A$9:$B$57,2,FALSE)</f>
        <v>Sun Belt</v>
      </c>
      <c r="X498">
        <f>COUNTIF(C:C,C498)</f>
        <v>15</v>
      </c>
    </row>
    <row r="499" spans="1:25">
      <c r="A499">
        <v>2012</v>
      </c>
      <c r="B499">
        <v>117</v>
      </c>
      <c r="C499" t="s">
        <v>93</v>
      </c>
      <c r="D499" t="s">
        <v>150</v>
      </c>
      <c r="E499">
        <v>2</v>
      </c>
      <c r="F499">
        <v>11</v>
      </c>
      <c r="G499">
        <v>0.154</v>
      </c>
      <c r="H499">
        <v>1</v>
      </c>
      <c r="I499">
        <v>7</v>
      </c>
      <c r="J499">
        <v>0.125</v>
      </c>
      <c r="K499">
        <v>18.5</v>
      </c>
      <c r="L499">
        <v>29.5</v>
      </c>
      <c r="M499">
        <v>-15.26</v>
      </c>
      <c r="N499">
        <v>-4.26</v>
      </c>
      <c r="R499" s="19">
        <f>SUMIFS(Recruits!J:J,Recruits!D:D,'Wins by Year'!C499,Recruits!A:A,'Wins by Year'!A499)</f>
        <v>0</v>
      </c>
      <c r="S499" s="19">
        <f t="shared" si="14"/>
        <v>1</v>
      </c>
      <c r="T499" s="19">
        <f>(SUMIFS(S:S,C:C,C499,A:A,A499)+SUMIFS(S:S,C:C,C499,A:A,A499-1)+SUMIFS(S:S,C:C,C499,A:A,A499-2))/3</f>
        <v>0.33333333333333331</v>
      </c>
      <c r="U499" s="19">
        <f>(SUMIFS($S:$S,$C:$C,$C499,$A:$A,$A499))</f>
        <v>1</v>
      </c>
      <c r="W499" t="str">
        <f>VLOOKUP(D499,Conferences!$A$9:$B$57,2,FALSE)</f>
        <v>Sun Belt</v>
      </c>
      <c r="X499">
        <f>COUNTIF(C:C,C499)</f>
        <v>7</v>
      </c>
    </row>
    <row r="500" spans="1:25">
      <c r="A500">
        <v>2012</v>
      </c>
      <c r="B500">
        <v>118</v>
      </c>
      <c r="C500" t="s">
        <v>90</v>
      </c>
      <c r="D500" t="s">
        <v>193</v>
      </c>
      <c r="E500">
        <v>11</v>
      </c>
      <c r="F500">
        <v>2</v>
      </c>
      <c r="G500">
        <v>0.84599999999999997</v>
      </c>
      <c r="H500">
        <v>6</v>
      </c>
      <c r="I500">
        <v>0</v>
      </c>
      <c r="J500">
        <v>1</v>
      </c>
      <c r="K500">
        <v>34.9</v>
      </c>
      <c r="L500">
        <v>15.4</v>
      </c>
      <c r="M500">
        <v>10.71</v>
      </c>
      <c r="N500">
        <v>-4.68</v>
      </c>
      <c r="P500">
        <v>16</v>
      </c>
      <c r="Q500">
        <v>16</v>
      </c>
      <c r="R500" s="19">
        <f>SUMIFS(Recruits!J:J,Recruits!D:D,'Wins by Year'!C500,Recruits!A:A,'Wins by Year'!A500)</f>
        <v>0</v>
      </c>
      <c r="S500" s="19">
        <f t="shared" si="14"/>
        <v>1</v>
      </c>
      <c r="T500" s="19">
        <f>(SUMIFS(S:S,C:C,C500,A:A,A500)+SUMIFS(S:S,C:C,C500,A:A,A500-1)+SUMIFS(S:S,C:C,C500,A:A,A500-2))/3</f>
        <v>1.8166666666666667</v>
      </c>
      <c r="U500" s="19">
        <f>(SUMIFS($S:$S,$C:$C,$C500,$A:$A,$A500)+SUMIFS($S:$S,$C:$C,$C500,$A:$A,$A500-1)+SUMIFS($S:$S,$C:$C,$C500,$A:$A,$A500-2)+SUMIFS($S:$S,$C:$C,$C500,$A:$A,$A500-3))/4</f>
        <v>1.8725000000000001</v>
      </c>
      <c r="W500" t="str">
        <f>VLOOKUP(D500,Conferences!$A$9:$B$57,2,FALSE)</f>
        <v>WAC</v>
      </c>
      <c r="X500">
        <f>COUNTIF(C:C,C500)</f>
        <v>16</v>
      </c>
      <c r="Y500">
        <f t="shared" si="15"/>
        <v>16</v>
      </c>
    </row>
    <row r="501" spans="1:25">
      <c r="A501">
        <v>2012</v>
      </c>
      <c r="B501">
        <v>119</v>
      </c>
      <c r="C501" t="s">
        <v>111</v>
      </c>
      <c r="D501" t="s">
        <v>193</v>
      </c>
      <c r="E501">
        <v>11</v>
      </c>
      <c r="F501">
        <v>2</v>
      </c>
      <c r="G501">
        <v>0.84599999999999997</v>
      </c>
      <c r="H501">
        <v>5</v>
      </c>
      <c r="I501">
        <v>1</v>
      </c>
      <c r="J501">
        <v>0.83299999999999996</v>
      </c>
      <c r="K501">
        <v>34.799999999999997</v>
      </c>
      <c r="L501">
        <v>21.3</v>
      </c>
      <c r="M501">
        <v>7.9</v>
      </c>
      <c r="N501">
        <v>-3.02</v>
      </c>
      <c r="P501">
        <v>21</v>
      </c>
      <c r="Q501">
        <v>21</v>
      </c>
      <c r="R501" s="19">
        <f>SUMIFS(Recruits!J:J,Recruits!D:D,'Wins by Year'!C501,Recruits!A:A,'Wins by Year'!A501)</f>
        <v>0</v>
      </c>
      <c r="S501" s="19">
        <f t="shared" si="14"/>
        <v>1</v>
      </c>
      <c r="T501" s="19">
        <f>(SUMIFS(S:S,C:C,C501,A:A,A501)+SUMIFS(S:S,C:C,C501,A:A,A501-1)+SUMIFS(S:S,C:C,C501,A:A,A501-2))/3</f>
        <v>1</v>
      </c>
      <c r="U501" s="19">
        <f>(SUMIFS($S:$S,$C:$C,$C501,$A:$A,$A501)+SUMIFS($S:$S,$C:$C,$C501,$A:$A,$A501-1)+SUMIFS($S:$S,$C:$C,$C501,$A:$A,$A501-2)+SUMIFS($S:$S,$C:$C,$C501,$A:$A,$A501-3))/4</f>
        <v>1.2825</v>
      </c>
      <c r="W501" t="str">
        <f>VLOOKUP(D501,Conferences!$A$9:$B$57,2,FALSE)</f>
        <v>WAC</v>
      </c>
      <c r="X501">
        <f>COUNTIF(C:C,C501)</f>
        <v>16</v>
      </c>
      <c r="Y501">
        <f t="shared" si="15"/>
        <v>21</v>
      </c>
    </row>
    <row r="502" spans="1:25">
      <c r="A502">
        <v>2012</v>
      </c>
      <c r="B502">
        <v>120</v>
      </c>
      <c r="C502" t="s">
        <v>89</v>
      </c>
      <c r="D502" t="s">
        <v>193</v>
      </c>
      <c r="E502">
        <v>9</v>
      </c>
      <c r="F502">
        <v>3</v>
      </c>
      <c r="G502">
        <v>0.75</v>
      </c>
      <c r="H502">
        <v>4</v>
      </c>
      <c r="I502">
        <v>2</v>
      </c>
      <c r="J502">
        <v>0.66700000000000004</v>
      </c>
      <c r="K502">
        <v>51.5</v>
      </c>
      <c r="L502">
        <v>38.5</v>
      </c>
      <c r="M502">
        <v>6.33</v>
      </c>
      <c r="N502">
        <v>-4.26</v>
      </c>
      <c r="P502">
        <v>19</v>
      </c>
      <c r="R502" s="19">
        <f>SUMIFS(Recruits!J:J,Recruits!D:D,'Wins by Year'!C502,Recruits!A:A,'Wins by Year'!A502)</f>
        <v>0</v>
      </c>
      <c r="S502" s="19">
        <f t="shared" si="14"/>
        <v>1</v>
      </c>
      <c r="T502" s="19">
        <f>(SUMIFS(S:S,C:C,C502,A:A,A502)+SUMIFS(S:S,C:C,C502,A:A,A502-1)+SUMIFS(S:S,C:C,C502,A:A,A502-2))/3</f>
        <v>1.5599999999999998</v>
      </c>
      <c r="U502" s="19">
        <f>(SUMIFS($S:$S,$C:$C,$C502,$A:$A,$A502)+SUMIFS($S:$S,$C:$C,$C502,$A:$A,$A502-1)+SUMIFS($S:$S,$C:$C,$C502,$A:$A,$A502-2)+SUMIFS($S:$S,$C:$C,$C502,$A:$A,$A502-3))/4</f>
        <v>1.7574999999999998</v>
      </c>
      <c r="W502" t="str">
        <f>VLOOKUP(D502,Conferences!$A$9:$B$57,2,FALSE)</f>
        <v>WAC</v>
      </c>
      <c r="X502">
        <f>COUNTIF(C:C,C502)</f>
        <v>16</v>
      </c>
    </row>
    <row r="503" spans="1:25">
      <c r="A503">
        <v>2012</v>
      </c>
      <c r="B503">
        <v>121</v>
      </c>
      <c r="C503" t="s">
        <v>113</v>
      </c>
      <c r="D503" t="s">
        <v>193</v>
      </c>
      <c r="E503">
        <v>8</v>
      </c>
      <c r="F503">
        <v>4</v>
      </c>
      <c r="G503">
        <v>0.66700000000000004</v>
      </c>
      <c r="H503">
        <v>3</v>
      </c>
      <c r="I503">
        <v>3</v>
      </c>
      <c r="J503">
        <v>0.5</v>
      </c>
      <c r="K503">
        <v>31.2</v>
      </c>
      <c r="L503">
        <v>28.8</v>
      </c>
      <c r="M503">
        <v>-7.49</v>
      </c>
      <c r="N503">
        <v>-8.83</v>
      </c>
      <c r="R503" s="19">
        <f>SUMIFS(Recruits!J:J,Recruits!D:D,'Wins by Year'!C503,Recruits!A:A,'Wins by Year'!A503)</f>
        <v>2.1</v>
      </c>
      <c r="S503" s="19">
        <f t="shared" si="14"/>
        <v>2.1</v>
      </c>
      <c r="T503" s="19">
        <f>(SUMIFS(S:S,C:C,C503,A:A,A503)+SUMIFS(S:S,C:C,C503,A:A,A503-1)+SUMIFS(S:S,C:C,C503,A:A,A503-2))/3</f>
        <v>0.70000000000000007</v>
      </c>
      <c r="U503" s="19">
        <f>(SUMIFS($S:$S,$C:$C,$C503,$A:$A,$A503))</f>
        <v>2.1</v>
      </c>
      <c r="W503" t="str">
        <f>VLOOKUP(D503,Conferences!$A$9:$B$57,2,FALSE)</f>
        <v>WAC</v>
      </c>
      <c r="X503">
        <f>COUNTIF(C:C,C503)</f>
        <v>7</v>
      </c>
    </row>
    <row r="504" spans="1:25">
      <c r="A504">
        <v>2012</v>
      </c>
      <c r="B504">
        <v>122</v>
      </c>
      <c r="C504" t="s">
        <v>94</v>
      </c>
      <c r="D504" t="s">
        <v>193</v>
      </c>
      <c r="E504">
        <v>4</v>
      </c>
      <c r="F504">
        <v>8</v>
      </c>
      <c r="G504">
        <v>0.33300000000000002</v>
      </c>
      <c r="H504">
        <v>2</v>
      </c>
      <c r="I504">
        <v>4</v>
      </c>
      <c r="J504">
        <v>0.33300000000000002</v>
      </c>
      <c r="K504">
        <v>28.6</v>
      </c>
      <c r="L504">
        <v>33.5</v>
      </c>
      <c r="M504">
        <v>-8.0299999999999994</v>
      </c>
      <c r="N504">
        <v>-4.1900000000000004</v>
      </c>
      <c r="R504" s="19">
        <f>SUMIFS(Recruits!J:J,Recruits!D:D,'Wins by Year'!C504,Recruits!A:A,'Wins by Year'!A504)</f>
        <v>2.38</v>
      </c>
      <c r="S504" s="19">
        <f t="shared" si="14"/>
        <v>2.38</v>
      </c>
      <c r="T504" s="19">
        <f>(SUMIFS(S:S,C:C,C504,A:A,A504)+SUMIFS(S:S,C:C,C504,A:A,A504-1)+SUMIFS(S:S,C:C,C504,A:A,A504-2))/3</f>
        <v>0.79333333333333333</v>
      </c>
      <c r="U504" s="19">
        <f>(SUMIFS($S:$S,$C:$C,$C504,$A:$A,$A504))</f>
        <v>2.38</v>
      </c>
      <c r="W504" t="str">
        <f>VLOOKUP(D504,Conferences!$A$9:$B$57,2,FALSE)</f>
        <v>WAC</v>
      </c>
      <c r="X504">
        <f>COUNTIF(C:C,C504)</f>
        <v>7</v>
      </c>
    </row>
    <row r="505" spans="1:25">
      <c r="A505">
        <v>2012</v>
      </c>
      <c r="B505">
        <v>123</v>
      </c>
      <c r="C505" t="s">
        <v>126</v>
      </c>
      <c r="D505" t="s">
        <v>193</v>
      </c>
      <c r="E505">
        <v>1</v>
      </c>
      <c r="F505">
        <v>11</v>
      </c>
      <c r="G505">
        <v>8.3000000000000004E-2</v>
      </c>
      <c r="H505">
        <v>1</v>
      </c>
      <c r="I505">
        <v>5</v>
      </c>
      <c r="J505">
        <v>0.16700000000000001</v>
      </c>
      <c r="K505">
        <v>15.8</v>
      </c>
      <c r="L505">
        <v>42.4</v>
      </c>
      <c r="M505">
        <v>-17.38</v>
      </c>
      <c r="N505">
        <v>-0.79</v>
      </c>
      <c r="R505" s="19">
        <f>SUMIFS(Recruits!J:J,Recruits!D:D,'Wins by Year'!C505,Recruits!A:A,'Wins by Year'!A505)</f>
        <v>0</v>
      </c>
      <c r="S505" s="19">
        <f t="shared" si="14"/>
        <v>1</v>
      </c>
      <c r="T505" s="19">
        <f>(SUMIFS(S:S,C:C,C505,A:A,A505)+SUMIFS(S:S,C:C,C505,A:A,A505-1)+SUMIFS(S:S,C:C,C505,A:A,A505-2))/3</f>
        <v>1</v>
      </c>
      <c r="U505" s="19">
        <f>(SUMIFS($S:$S,$C:$C,$C505,$A:$A,$A505)+SUMIFS($S:$S,$C:$C,$C505,$A:$A,$A505-1)+SUMIFS($S:$S,$C:$C,$C505,$A:$A,$A505-2)+SUMIFS($S:$S,$C:$C,$C505,$A:$A,$A505-3))/4</f>
        <v>1</v>
      </c>
      <c r="W505" t="str">
        <f>VLOOKUP(D505,Conferences!$A$9:$B$57,2,FALSE)</f>
        <v>WAC</v>
      </c>
      <c r="X505">
        <f>COUNTIF(C:C,C505)</f>
        <v>15</v>
      </c>
    </row>
    <row r="506" spans="1:25">
      <c r="A506">
        <v>2012</v>
      </c>
      <c r="B506">
        <v>124</v>
      </c>
      <c r="C506" t="s">
        <v>133</v>
      </c>
      <c r="D506" t="s">
        <v>193</v>
      </c>
      <c r="E506">
        <v>1</v>
      </c>
      <c r="F506">
        <v>11</v>
      </c>
      <c r="G506">
        <v>8.3000000000000004E-2</v>
      </c>
      <c r="H506">
        <v>0</v>
      </c>
      <c r="I506">
        <v>6</v>
      </c>
      <c r="J506">
        <v>0</v>
      </c>
      <c r="K506">
        <v>18.7</v>
      </c>
      <c r="L506">
        <v>39.4</v>
      </c>
      <c r="M506">
        <v>-19</v>
      </c>
      <c r="N506">
        <v>-3.25</v>
      </c>
      <c r="R506" s="19">
        <f>SUMIFS(Recruits!J:J,Recruits!D:D,'Wins by Year'!C506,Recruits!A:A,'Wins by Year'!A506)</f>
        <v>0</v>
      </c>
      <c r="S506" s="19">
        <f t="shared" si="14"/>
        <v>1</v>
      </c>
      <c r="T506" s="19">
        <f>(SUMIFS(S:S,C:C,C506,A:A,A506)+SUMIFS(S:S,C:C,C506,A:A,A506-1)+SUMIFS(S:S,C:C,C506,A:A,A506-2))/3</f>
        <v>1.8933333333333333</v>
      </c>
      <c r="U506" s="19">
        <f>(SUMIFS($S:$S,$C:$C,$C506,$A:$A,$A506)+SUMIFS($S:$S,$C:$C,$C506,$A:$A,$A506-1)+SUMIFS($S:$S,$C:$C,$C506,$A:$A,$A506-2)+SUMIFS($S:$S,$C:$C,$C506,$A:$A,$A506-3))/4</f>
        <v>1.9649999999999999</v>
      </c>
      <c r="W506" t="str">
        <f>VLOOKUP(D506,Conferences!$A$9:$B$57,2,FALSE)</f>
        <v>WAC</v>
      </c>
      <c r="X506">
        <f>COUNTIF(C:C,C506)</f>
        <v>16</v>
      </c>
    </row>
    <row r="507" spans="1:25">
      <c r="A507">
        <v>2011</v>
      </c>
      <c r="B507">
        <v>1</v>
      </c>
      <c r="C507" t="s">
        <v>6</v>
      </c>
      <c r="D507" t="s">
        <v>165</v>
      </c>
      <c r="E507">
        <v>10</v>
      </c>
      <c r="F507">
        <v>4</v>
      </c>
      <c r="G507">
        <v>0.71399999999999997</v>
      </c>
      <c r="H507">
        <v>6</v>
      </c>
      <c r="I507">
        <v>2</v>
      </c>
      <c r="J507">
        <v>0.75</v>
      </c>
      <c r="K507">
        <v>33.6</v>
      </c>
      <c r="L507">
        <v>29.3</v>
      </c>
      <c r="M507">
        <v>6.54</v>
      </c>
      <c r="N507">
        <v>1.18</v>
      </c>
      <c r="P507">
        <v>6</v>
      </c>
      <c r="Q507">
        <v>22</v>
      </c>
      <c r="R507" s="19">
        <f>SUMIFS(Recruits!J:J,Recruits!D:D,'Wins by Year'!C507,Recruits!A:A,'Wins by Year'!A507)</f>
        <v>3.34</v>
      </c>
      <c r="S507" s="19">
        <f t="shared" si="14"/>
        <v>3.34</v>
      </c>
      <c r="T507" s="19">
        <f>(SUMIFS(S:S,C:C,C507,A:A,A507)+SUMIFS(S:S,C:C,C507,A:A,A507-1)+SUMIFS(S:S,C:C,C507,A:A,A507-2))/3</f>
        <v>3.35</v>
      </c>
      <c r="U507" s="19">
        <f>(SUMIFS($S:$S,$C:$C,$C507,$A:$A,$A507)+SUMIFS($S:$S,$C:$C,$C507,$A:$A,$A507-1)+SUMIFS($S:$S,$C:$C,$C507,$A:$A,$A507-2)+SUMIFS($S:$S,$C:$C,$C507,$A:$A,$A507-3))/4</f>
        <v>3.3625000000000003</v>
      </c>
      <c r="W507" t="str">
        <f>VLOOKUP(D507,Conferences!$A$9:$B$57,2,FALSE)</f>
        <v>ACC</v>
      </c>
      <c r="X507">
        <f>COUNTIF(C:C,C507)</f>
        <v>16</v>
      </c>
      <c r="Y507">
        <f t="shared" si="15"/>
        <v>22</v>
      </c>
    </row>
    <row r="508" spans="1:25">
      <c r="A508">
        <v>2011</v>
      </c>
      <c r="B508">
        <v>2</v>
      </c>
      <c r="C508" t="s">
        <v>2</v>
      </c>
      <c r="D508" t="s">
        <v>165</v>
      </c>
      <c r="E508">
        <v>9</v>
      </c>
      <c r="F508">
        <v>4</v>
      </c>
      <c r="G508">
        <v>0.69199999999999995</v>
      </c>
      <c r="H508">
        <v>5</v>
      </c>
      <c r="I508">
        <v>3</v>
      </c>
      <c r="J508">
        <v>0.625</v>
      </c>
      <c r="K508">
        <v>30.6</v>
      </c>
      <c r="L508">
        <v>15.1</v>
      </c>
      <c r="M508">
        <v>11.22</v>
      </c>
      <c r="N508">
        <v>0.38</v>
      </c>
      <c r="O508">
        <v>6</v>
      </c>
      <c r="P508">
        <v>5</v>
      </c>
      <c r="Q508">
        <v>23</v>
      </c>
      <c r="R508" s="19">
        <f>SUMIFS(Recruits!J:J,Recruits!D:D,'Wins by Year'!C508,Recruits!A:A,'Wins by Year'!A508)</f>
        <v>3.55</v>
      </c>
      <c r="S508" s="19">
        <f t="shared" si="14"/>
        <v>3.55</v>
      </c>
      <c r="T508" s="19">
        <f>(SUMIFS(S:S,C:C,C508,A:A,A508)+SUMIFS(S:S,C:C,C508,A:A,A508-1)+SUMIFS(S:S,C:C,C508,A:A,A508-2))/3</f>
        <v>3.5633333333333339</v>
      </c>
      <c r="U508" s="19">
        <f>(SUMIFS($S:$S,$C:$C,$C508,$A:$A,$A508)+SUMIFS($S:$S,$C:$C,$C508,$A:$A,$A508-1)+SUMIFS($S:$S,$C:$C,$C508,$A:$A,$A508-2)+SUMIFS($S:$S,$C:$C,$C508,$A:$A,$A508-3))/4</f>
        <v>3.47</v>
      </c>
      <c r="W508" t="str">
        <f>VLOOKUP(D508,Conferences!$A$9:$B$57,2,FALSE)</f>
        <v>ACC</v>
      </c>
      <c r="X508">
        <f>COUNTIF(C:C,C508)</f>
        <v>16</v>
      </c>
      <c r="Y508">
        <f t="shared" si="15"/>
        <v>23</v>
      </c>
    </row>
    <row r="509" spans="1:25">
      <c r="A509">
        <v>2011</v>
      </c>
      <c r="B509">
        <v>3</v>
      </c>
      <c r="C509" t="s">
        <v>62</v>
      </c>
      <c r="D509" t="s">
        <v>165</v>
      </c>
      <c r="E509">
        <v>6</v>
      </c>
      <c r="F509">
        <v>7</v>
      </c>
      <c r="G509">
        <v>0.46200000000000002</v>
      </c>
      <c r="H509">
        <v>5</v>
      </c>
      <c r="I509">
        <v>3</v>
      </c>
      <c r="J509">
        <v>0.625</v>
      </c>
      <c r="K509">
        <v>26</v>
      </c>
      <c r="L509">
        <v>27.4</v>
      </c>
      <c r="M509">
        <v>-0.66</v>
      </c>
      <c r="N509">
        <v>1.1100000000000001</v>
      </c>
      <c r="R509" s="19">
        <f>SUMIFS(Recruits!J:J,Recruits!D:D,'Wins by Year'!C509,Recruits!A:A,'Wins by Year'!A509)</f>
        <v>2.69</v>
      </c>
      <c r="S509" s="19">
        <f t="shared" si="14"/>
        <v>2.69</v>
      </c>
      <c r="T509" s="19">
        <f>(SUMIFS(S:S,C:C,C509,A:A,A509)+SUMIFS(S:S,C:C,C509,A:A,A509-1)+SUMIFS(S:S,C:C,C509,A:A,A509-2))/3</f>
        <v>2.6366666666666667</v>
      </c>
      <c r="U509" s="19">
        <f>(SUMIFS($S:$S,$C:$C,$C509,$A:$A,$A509)+SUMIFS($S:$S,$C:$C,$C509,$A:$A,$A509-1)+SUMIFS($S:$S,$C:$C,$C509,$A:$A,$A509-2)+SUMIFS($S:$S,$C:$C,$C509,$A:$A,$A509-3))/4</f>
        <v>2.5950000000000002</v>
      </c>
      <c r="W509" t="str">
        <f>VLOOKUP(D509,Conferences!$A$9:$B$57,2,FALSE)</f>
        <v>ACC</v>
      </c>
      <c r="X509">
        <f>COUNTIF(C:C,C509)</f>
        <v>16</v>
      </c>
    </row>
    <row r="510" spans="1:25">
      <c r="A510">
        <v>2011</v>
      </c>
      <c r="B510">
        <v>4</v>
      </c>
      <c r="C510" t="s">
        <v>44</v>
      </c>
      <c r="D510" t="s">
        <v>165</v>
      </c>
      <c r="E510">
        <v>8</v>
      </c>
      <c r="F510">
        <v>5</v>
      </c>
      <c r="G510">
        <v>0.61499999999999999</v>
      </c>
      <c r="H510">
        <v>4</v>
      </c>
      <c r="I510">
        <v>4</v>
      </c>
      <c r="J510">
        <v>0.5</v>
      </c>
      <c r="K510">
        <v>28.2</v>
      </c>
      <c r="L510">
        <v>24.7</v>
      </c>
      <c r="M510">
        <v>2.57</v>
      </c>
      <c r="N510">
        <v>-1.97</v>
      </c>
      <c r="R510" s="19">
        <f>SUMIFS(Recruits!J:J,Recruits!D:D,'Wins by Year'!C510,Recruits!A:A,'Wins by Year'!A510)</f>
        <v>2.75</v>
      </c>
      <c r="S510" s="19">
        <f t="shared" si="14"/>
        <v>2.75</v>
      </c>
      <c r="T510" s="19">
        <f>(SUMIFS(S:S,C:C,C510,A:A,A510)+SUMIFS(S:S,C:C,C510,A:A,A510-1)+SUMIFS(S:S,C:C,C510,A:A,A510-2))/3</f>
        <v>2.86</v>
      </c>
      <c r="U510" s="19">
        <f>(SUMIFS($S:$S,$C:$C,$C510,$A:$A,$A510)+SUMIFS($S:$S,$C:$C,$C510,$A:$A,$A510-1)+SUMIFS($S:$S,$C:$C,$C510,$A:$A,$A510-2)+SUMIFS($S:$S,$C:$C,$C510,$A:$A,$A510-3))/4</f>
        <v>2.8374999999999999</v>
      </c>
      <c r="W510" t="str">
        <f>VLOOKUP(D510,Conferences!$A$9:$B$57,2,FALSE)</f>
        <v>ACC</v>
      </c>
      <c r="X510">
        <f>COUNTIF(C:C,C510)</f>
        <v>16</v>
      </c>
    </row>
    <row r="511" spans="1:25">
      <c r="A511">
        <v>2011</v>
      </c>
      <c r="B511">
        <v>5</v>
      </c>
      <c r="C511" t="s">
        <v>82</v>
      </c>
      <c r="D511" t="s">
        <v>165</v>
      </c>
      <c r="E511">
        <v>4</v>
      </c>
      <c r="F511">
        <v>8</v>
      </c>
      <c r="G511">
        <v>0.33300000000000002</v>
      </c>
      <c r="H511">
        <v>3</v>
      </c>
      <c r="I511">
        <v>5</v>
      </c>
      <c r="J511">
        <v>0.375</v>
      </c>
      <c r="K511">
        <v>18.2</v>
      </c>
      <c r="L511">
        <v>23.5</v>
      </c>
      <c r="M511">
        <v>-4.6100000000000003</v>
      </c>
      <c r="N511">
        <v>0.89</v>
      </c>
      <c r="R511" s="19">
        <f>SUMIFS(Recruits!J:J,Recruits!D:D,'Wins by Year'!C511,Recruits!A:A,'Wins by Year'!A511)</f>
        <v>2.74</v>
      </c>
      <c r="S511" s="19">
        <f t="shared" si="14"/>
        <v>2.74</v>
      </c>
      <c r="T511" s="19">
        <f>(SUMIFS(S:S,C:C,C511,A:A,A511)+SUMIFS(S:S,C:C,C511,A:A,A511-1)+SUMIFS(S:S,C:C,C511,A:A,A511-2))/3</f>
        <v>2.6799999999999997</v>
      </c>
      <c r="U511" s="19">
        <f>(SUMIFS($S:$S,$C:$C,$C511,$A:$A,$A511)+SUMIFS($S:$S,$C:$C,$C511,$A:$A,$A511-1)+SUMIFS($S:$S,$C:$C,$C511,$A:$A,$A511-2)+SUMIFS($S:$S,$C:$C,$C511,$A:$A,$A511-3))/4</f>
        <v>2.7174999999999998</v>
      </c>
      <c r="W511" t="str">
        <f>VLOOKUP(D511,Conferences!$A$9:$B$57,2,FALSE)</f>
        <v>ACC</v>
      </c>
      <c r="X511">
        <f>COUNTIF(C:C,C511)</f>
        <v>16</v>
      </c>
    </row>
    <row r="512" spans="1:25">
      <c r="A512">
        <v>2011</v>
      </c>
      <c r="B512">
        <v>6</v>
      </c>
      <c r="C512" t="s">
        <v>39</v>
      </c>
      <c r="D512" t="s">
        <v>165</v>
      </c>
      <c r="E512">
        <v>2</v>
      </c>
      <c r="F512">
        <v>10</v>
      </c>
      <c r="G512">
        <v>0.16700000000000001</v>
      </c>
      <c r="H512">
        <v>1</v>
      </c>
      <c r="I512">
        <v>7</v>
      </c>
      <c r="J512">
        <v>0.125</v>
      </c>
      <c r="K512">
        <v>23.1</v>
      </c>
      <c r="L512">
        <v>34.299999999999997</v>
      </c>
      <c r="M512">
        <v>-8.2200000000000006</v>
      </c>
      <c r="N512">
        <v>2.62</v>
      </c>
      <c r="R512" s="19">
        <f>SUMIFS(Recruits!J:J,Recruits!D:D,'Wins by Year'!C512,Recruits!A:A,'Wins by Year'!A512)</f>
        <v>2.81</v>
      </c>
      <c r="S512" s="19">
        <f t="shared" si="14"/>
        <v>2.81</v>
      </c>
      <c r="T512" s="19">
        <f>(SUMIFS(S:S,C:C,C512,A:A,A512)+SUMIFS(S:S,C:C,C512,A:A,A512-1)+SUMIFS(S:S,C:C,C512,A:A,A512-2))/3</f>
        <v>2.9966666666666666</v>
      </c>
      <c r="U512" s="19">
        <f>(SUMIFS($S:$S,$C:$C,$C512,$A:$A,$A512)+SUMIFS($S:$S,$C:$C,$C512,$A:$A,$A512-1)+SUMIFS($S:$S,$C:$C,$C512,$A:$A,$A512-2)+SUMIFS($S:$S,$C:$C,$C512,$A:$A,$A512-3))/4</f>
        <v>3.0425</v>
      </c>
      <c r="W512" t="str">
        <f>VLOOKUP(D512,Conferences!$A$9:$B$57,2,FALSE)</f>
        <v>ACC</v>
      </c>
      <c r="X512">
        <f>COUNTIF(C:C,C512)</f>
        <v>16</v>
      </c>
    </row>
    <row r="513" spans="1:25">
      <c r="A513">
        <v>2011</v>
      </c>
      <c r="B513">
        <v>7</v>
      </c>
      <c r="C513" t="s">
        <v>43</v>
      </c>
      <c r="D513" t="s">
        <v>166</v>
      </c>
      <c r="E513">
        <v>11</v>
      </c>
      <c r="F513">
        <v>3</v>
      </c>
      <c r="G513">
        <v>0.78600000000000003</v>
      </c>
      <c r="H513">
        <v>7</v>
      </c>
      <c r="I513">
        <v>1</v>
      </c>
      <c r="J513">
        <v>0.875</v>
      </c>
      <c r="K513">
        <v>27.9</v>
      </c>
      <c r="L513">
        <v>17.600000000000001</v>
      </c>
      <c r="M513">
        <v>8.2100000000000009</v>
      </c>
      <c r="N513">
        <v>0.21</v>
      </c>
      <c r="O513">
        <v>13</v>
      </c>
      <c r="P513">
        <v>5</v>
      </c>
      <c r="Q513">
        <v>21</v>
      </c>
      <c r="R513" s="19">
        <f>SUMIFS(Recruits!J:J,Recruits!D:D,'Wins by Year'!C513,Recruits!A:A,'Wins by Year'!A513)</f>
        <v>3.05</v>
      </c>
      <c r="S513" s="19">
        <f t="shared" si="14"/>
        <v>3.05</v>
      </c>
      <c r="T513" s="19">
        <f>(SUMIFS(S:S,C:C,C513,A:A,A513)+SUMIFS(S:S,C:C,C513,A:A,A513-1)+SUMIFS(S:S,C:C,C513,A:A,A513-2))/3</f>
        <v>3.1333333333333329</v>
      </c>
      <c r="U513" s="19">
        <f>(SUMIFS($S:$S,$C:$C,$C513,$A:$A,$A513)+SUMIFS($S:$S,$C:$C,$C513,$A:$A,$A513-1)+SUMIFS($S:$S,$C:$C,$C513,$A:$A,$A513-2)+SUMIFS($S:$S,$C:$C,$C513,$A:$A,$A513-3))/4</f>
        <v>3.1249999999999996</v>
      </c>
      <c r="W513" t="str">
        <f>VLOOKUP(D513,Conferences!$A$9:$B$57,2,FALSE)</f>
        <v>ACC</v>
      </c>
      <c r="X513">
        <f>COUNTIF(C:C,C513)</f>
        <v>16</v>
      </c>
      <c r="Y513">
        <f t="shared" si="15"/>
        <v>21</v>
      </c>
    </row>
    <row r="514" spans="1:25">
      <c r="A514">
        <v>2011</v>
      </c>
      <c r="B514">
        <v>8</v>
      </c>
      <c r="C514" t="s">
        <v>69</v>
      </c>
      <c r="D514" t="s">
        <v>166</v>
      </c>
      <c r="E514">
        <v>8</v>
      </c>
      <c r="F514">
        <v>5</v>
      </c>
      <c r="G514">
        <v>0.61499999999999999</v>
      </c>
      <c r="H514">
        <v>5</v>
      </c>
      <c r="I514">
        <v>3</v>
      </c>
      <c r="J514">
        <v>0.625</v>
      </c>
      <c r="K514">
        <v>34.299999999999997</v>
      </c>
      <c r="L514">
        <v>26.1</v>
      </c>
      <c r="M514">
        <v>3.4</v>
      </c>
      <c r="N514">
        <v>-1.29</v>
      </c>
      <c r="P514">
        <v>12</v>
      </c>
      <c r="R514" s="19">
        <f>SUMIFS(Recruits!J:J,Recruits!D:D,'Wins by Year'!C514,Recruits!A:A,'Wins by Year'!A514)</f>
        <v>2.87</v>
      </c>
      <c r="S514" s="19">
        <f t="shared" si="14"/>
        <v>2.87</v>
      </c>
      <c r="T514" s="19">
        <f>(SUMIFS(S:S,C:C,C514,A:A,A514)+SUMIFS(S:S,C:C,C514,A:A,A514-1)+SUMIFS(S:S,C:C,C514,A:A,A514-2))/3</f>
        <v>2.9766666666666666</v>
      </c>
      <c r="U514" s="19">
        <f>(SUMIFS($S:$S,$C:$C,$C514,$A:$A,$A514)+SUMIFS($S:$S,$C:$C,$C514,$A:$A,$A514-1)+SUMIFS($S:$S,$C:$C,$C514,$A:$A,$A514-2)+SUMIFS($S:$S,$C:$C,$C514,$A:$A,$A514-3))/4</f>
        <v>2.895</v>
      </c>
      <c r="W514" t="str">
        <f>VLOOKUP(D514,Conferences!$A$9:$B$57,2,FALSE)</f>
        <v>ACC</v>
      </c>
      <c r="X514">
        <f>COUNTIF(C:C,C514)</f>
        <v>16</v>
      </c>
    </row>
    <row r="515" spans="1:25">
      <c r="A515">
        <v>2011</v>
      </c>
      <c r="B515">
        <v>9</v>
      </c>
      <c r="C515" t="s">
        <v>61</v>
      </c>
      <c r="D515" t="s">
        <v>166</v>
      </c>
      <c r="E515">
        <v>8</v>
      </c>
      <c r="F515">
        <v>5</v>
      </c>
      <c r="G515">
        <v>0.61499999999999999</v>
      </c>
      <c r="H515">
        <v>5</v>
      </c>
      <c r="I515">
        <v>3</v>
      </c>
      <c r="J515">
        <v>0.625</v>
      </c>
      <c r="K515">
        <v>23.2</v>
      </c>
      <c r="L515">
        <v>23.8</v>
      </c>
      <c r="M515">
        <v>0.14000000000000001</v>
      </c>
      <c r="N515">
        <v>-0.79</v>
      </c>
      <c r="P515">
        <v>24</v>
      </c>
      <c r="R515" s="19">
        <f>SUMIFS(Recruits!J:J,Recruits!D:D,'Wins by Year'!C515,Recruits!A:A,'Wins by Year'!A515)</f>
        <v>3.04</v>
      </c>
      <c r="S515" s="19">
        <f t="shared" ref="S515:S578" si="16">IF(R515&gt;1,R515,1)</f>
        <v>3.04</v>
      </c>
      <c r="T515" s="19">
        <f>(SUMIFS(S:S,C:C,C515,A:A,A515)+SUMIFS(S:S,C:C,C515,A:A,A515-1)+SUMIFS(S:S,C:C,C515,A:A,A515-2))/3</f>
        <v>2.8866666666666667</v>
      </c>
      <c r="U515" s="19">
        <f>(SUMIFS($S:$S,$C:$C,$C515,$A:$A,$A515)+SUMIFS($S:$S,$C:$C,$C515,$A:$A,$A515-1)+SUMIFS($S:$S,$C:$C,$C515,$A:$A,$A515-2)+SUMIFS($S:$S,$C:$C,$C515,$A:$A,$A515-3))/4</f>
        <v>2.79</v>
      </c>
      <c r="W515" t="str">
        <f>VLOOKUP(D515,Conferences!$A$9:$B$57,2,FALSE)</f>
        <v>ACC</v>
      </c>
      <c r="X515">
        <f>COUNTIF(C:C,C515)</f>
        <v>16</v>
      </c>
    </row>
    <row r="516" spans="1:25">
      <c r="A516">
        <v>2011</v>
      </c>
      <c r="B516">
        <v>10</v>
      </c>
      <c r="C516" t="s">
        <v>24</v>
      </c>
      <c r="D516" t="s">
        <v>166</v>
      </c>
      <c r="E516">
        <v>7</v>
      </c>
      <c r="F516">
        <v>6</v>
      </c>
      <c r="G516">
        <v>0.53800000000000003</v>
      </c>
      <c r="H516">
        <v>3</v>
      </c>
      <c r="I516">
        <v>5</v>
      </c>
      <c r="J516">
        <v>0.375</v>
      </c>
      <c r="K516">
        <v>28</v>
      </c>
      <c r="L516">
        <v>24.8</v>
      </c>
      <c r="M516">
        <v>3.63</v>
      </c>
      <c r="N516">
        <v>1.17</v>
      </c>
      <c r="R516" s="19">
        <f>SUMIFS(Recruits!J:J,Recruits!D:D,'Wins by Year'!C516,Recruits!A:A,'Wins by Year'!A516)</f>
        <v>3.21</v>
      </c>
      <c r="S516" s="19">
        <f t="shared" si="16"/>
        <v>3.21</v>
      </c>
      <c r="T516" s="19">
        <f>(SUMIFS(S:S,C:C,C516,A:A,A516)+SUMIFS(S:S,C:C,C516,A:A,A516-1)+SUMIFS(S:S,C:C,C516,A:A,A516-2))/3</f>
        <v>3.2366666666666664</v>
      </c>
      <c r="U516" s="19">
        <f>(SUMIFS($S:$S,$C:$C,$C516,$A:$A,$A516)+SUMIFS($S:$S,$C:$C,$C516,$A:$A,$A516-1)+SUMIFS($S:$S,$C:$C,$C516,$A:$A,$A516-2)+SUMIFS($S:$S,$C:$C,$C516,$A:$A,$A516-3))/4</f>
        <v>3.2049999999999996</v>
      </c>
      <c r="W516" t="str">
        <f>VLOOKUP(D516,Conferences!$A$9:$B$57,2,FALSE)</f>
        <v>ACC</v>
      </c>
      <c r="X516">
        <f>COUNTIF(C:C,C516)</f>
        <v>16</v>
      </c>
    </row>
    <row r="517" spans="1:25">
      <c r="A517">
        <v>2011</v>
      </c>
      <c r="B517">
        <v>11</v>
      </c>
      <c r="C517" t="s">
        <v>21</v>
      </c>
      <c r="D517" t="s">
        <v>166</v>
      </c>
      <c r="E517">
        <v>6</v>
      </c>
      <c r="F517">
        <v>6</v>
      </c>
      <c r="G517">
        <v>0.5</v>
      </c>
      <c r="H517">
        <v>3</v>
      </c>
      <c r="I517">
        <v>5</v>
      </c>
      <c r="J517">
        <v>0.375</v>
      </c>
      <c r="K517">
        <v>26.5</v>
      </c>
      <c r="L517">
        <v>20.100000000000001</v>
      </c>
      <c r="M517">
        <v>5.17</v>
      </c>
      <c r="N517">
        <v>0.67</v>
      </c>
      <c r="R517" s="19">
        <f>SUMIFS(Recruits!J:J,Recruits!D:D,'Wins by Year'!C517,Recruits!A:A,'Wins by Year'!A517)</f>
        <v>2.68</v>
      </c>
      <c r="S517" s="19">
        <f t="shared" si="16"/>
        <v>2.68</v>
      </c>
      <c r="T517" s="19">
        <f>(SUMIFS(S:S,C:C,C517,A:A,A517)+SUMIFS(S:S,C:C,C517,A:A,A517-1)+SUMIFS(S:S,C:C,C517,A:A,A517-2))/3</f>
        <v>3.15</v>
      </c>
      <c r="U517" s="19">
        <f>(SUMIFS($S:$S,$C:$C,$C517,$A:$A,$A517)+SUMIFS($S:$S,$C:$C,$C517,$A:$A,$A517-1)+SUMIFS($S:$S,$C:$C,$C517,$A:$A,$A517-2)+SUMIFS($S:$S,$C:$C,$C517,$A:$A,$A517-3))/4</f>
        <v>3.1949999999999998</v>
      </c>
      <c r="W517" t="str">
        <f>VLOOKUP(D517,Conferences!$A$9:$B$57,2,FALSE)</f>
        <v>ACC</v>
      </c>
      <c r="X517">
        <f>COUNTIF(C:C,C517)</f>
        <v>16</v>
      </c>
    </row>
    <row r="518" spans="1:25">
      <c r="A518">
        <v>2011</v>
      </c>
      <c r="B518">
        <v>12</v>
      </c>
      <c r="C518" t="s">
        <v>33</v>
      </c>
      <c r="D518" t="s">
        <v>166</v>
      </c>
      <c r="E518">
        <v>3</v>
      </c>
      <c r="F518">
        <v>9</v>
      </c>
      <c r="G518">
        <v>0.25</v>
      </c>
      <c r="H518">
        <v>1</v>
      </c>
      <c r="I518">
        <v>7</v>
      </c>
      <c r="J518">
        <v>0.125</v>
      </c>
      <c r="K518">
        <v>22.5</v>
      </c>
      <c r="L518">
        <v>31.2</v>
      </c>
      <c r="M518">
        <v>-7.34</v>
      </c>
      <c r="N518">
        <v>0.24</v>
      </c>
      <c r="R518" s="19">
        <f>SUMIFS(Recruits!J:J,Recruits!D:D,'Wins by Year'!C518,Recruits!A:A,'Wins by Year'!A518)</f>
        <v>2.5499999999999998</v>
      </c>
      <c r="S518" s="19">
        <f t="shared" si="16"/>
        <v>2.5499999999999998</v>
      </c>
      <c r="T518" s="19">
        <f>(SUMIFS(S:S,C:C,C518,A:A,A518)+SUMIFS(S:S,C:C,C518,A:A,A518-1)+SUMIFS(S:S,C:C,C518,A:A,A518-2))/3</f>
        <v>2.56</v>
      </c>
      <c r="U518" s="19">
        <f>(SUMIFS($S:$S,$C:$C,$C518,$A:$A,$A518)+SUMIFS($S:$S,$C:$C,$C518,$A:$A,$A518-1)+SUMIFS($S:$S,$C:$C,$C518,$A:$A,$A518-2)+SUMIFS($S:$S,$C:$C,$C518,$A:$A,$A518-3))/4</f>
        <v>2.5225</v>
      </c>
      <c r="W518" t="str">
        <f>VLOOKUP(D518,Conferences!$A$9:$B$57,2,FALSE)</f>
        <v>ACC</v>
      </c>
      <c r="X518">
        <f>COUNTIF(C:C,C518)</f>
        <v>16</v>
      </c>
    </row>
    <row r="519" spans="1:25">
      <c r="A519">
        <v>2011</v>
      </c>
      <c r="B519">
        <v>13</v>
      </c>
      <c r="C519" t="s">
        <v>48</v>
      </c>
      <c r="D519" t="s">
        <v>145</v>
      </c>
      <c r="E519">
        <v>12</v>
      </c>
      <c r="F519">
        <v>1</v>
      </c>
      <c r="G519">
        <v>0.92300000000000004</v>
      </c>
      <c r="H519">
        <v>8</v>
      </c>
      <c r="I519">
        <v>1</v>
      </c>
      <c r="J519">
        <v>0.88900000000000001</v>
      </c>
      <c r="K519">
        <v>48.7</v>
      </c>
      <c r="L519">
        <v>26.8</v>
      </c>
      <c r="M519">
        <v>24.14</v>
      </c>
      <c r="N519">
        <v>7.67</v>
      </c>
      <c r="O519">
        <v>9</v>
      </c>
      <c r="P519">
        <v>2</v>
      </c>
      <c r="Q519">
        <v>3</v>
      </c>
      <c r="R519" s="19">
        <f>SUMIFS(Recruits!J:J,Recruits!D:D,'Wins by Year'!C519,Recruits!A:A,'Wins by Year'!A519)</f>
        <v>2.96</v>
      </c>
      <c r="S519" s="19">
        <f t="shared" si="16"/>
        <v>2.96</v>
      </c>
      <c r="T519" s="19">
        <f>(SUMIFS(S:S,C:C,C519,A:A,A519)+SUMIFS(S:S,C:C,C519,A:A,A519-1)+SUMIFS(S:S,C:C,C519,A:A,A519-2))/3</f>
        <v>2.9600000000000004</v>
      </c>
      <c r="U519" s="19">
        <f>(SUMIFS($S:$S,$C:$C,$C519,$A:$A,$A519)+SUMIFS($S:$S,$C:$C,$C519,$A:$A,$A519-1)+SUMIFS($S:$S,$C:$C,$C519,$A:$A,$A519-2)+SUMIFS($S:$S,$C:$C,$C519,$A:$A,$A519-3))/4</f>
        <v>2.9800000000000004</v>
      </c>
      <c r="W519" t="str">
        <f>VLOOKUP(D519,Conferences!$A$9:$B$57,2,FALSE)</f>
        <v>Big 12</v>
      </c>
      <c r="X519">
        <f>COUNTIF(C:C,C519)</f>
        <v>16</v>
      </c>
      <c r="Y519">
        <f t="shared" ref="Y519:Y578" si="17">Q519</f>
        <v>3</v>
      </c>
    </row>
    <row r="520" spans="1:25">
      <c r="A520">
        <v>2011</v>
      </c>
      <c r="B520">
        <v>14</v>
      </c>
      <c r="C520" t="s">
        <v>76</v>
      </c>
      <c r="D520" t="s">
        <v>145</v>
      </c>
      <c r="E520">
        <v>10</v>
      </c>
      <c r="F520">
        <v>3</v>
      </c>
      <c r="G520">
        <v>0.76900000000000002</v>
      </c>
      <c r="H520">
        <v>7</v>
      </c>
      <c r="I520">
        <v>2</v>
      </c>
      <c r="J520">
        <v>0.77800000000000002</v>
      </c>
      <c r="K520">
        <v>31.8</v>
      </c>
      <c r="L520">
        <v>27.9</v>
      </c>
      <c r="M520">
        <v>11.45</v>
      </c>
      <c r="N520">
        <v>6.84</v>
      </c>
      <c r="P520">
        <v>10</v>
      </c>
      <c r="Q520">
        <v>15</v>
      </c>
      <c r="R520" s="19">
        <f>SUMIFS(Recruits!J:J,Recruits!D:D,'Wins by Year'!C520,Recruits!A:A,'Wins by Year'!A520)</f>
        <v>2.64</v>
      </c>
      <c r="S520" s="19">
        <f t="shared" si="16"/>
        <v>2.64</v>
      </c>
      <c r="T520" s="19">
        <f>(SUMIFS(S:S,C:C,C520,A:A,A520)+SUMIFS(S:S,C:C,C520,A:A,A520-1)+SUMIFS(S:S,C:C,C520,A:A,A520-2))/3</f>
        <v>2.1933333333333334</v>
      </c>
      <c r="U520" s="19">
        <f>(SUMIFS($S:$S,$C:$C,$C520,$A:$A,$A520)+SUMIFS($S:$S,$C:$C,$C520,$A:$A,$A520-1)+SUMIFS($S:$S,$C:$C,$C520,$A:$A,$A520-2)+SUMIFS($S:$S,$C:$C,$C520,$A:$A,$A520-3))/4</f>
        <v>2.3574999999999999</v>
      </c>
      <c r="W520" t="str">
        <f>VLOOKUP(D520,Conferences!$A$9:$B$57,2,FALSE)</f>
        <v>Big 12</v>
      </c>
      <c r="X520">
        <f>COUNTIF(C:C,C520)</f>
        <v>16</v>
      </c>
      <c r="Y520">
        <f t="shared" si="17"/>
        <v>15</v>
      </c>
    </row>
    <row r="521" spans="1:25">
      <c r="A521">
        <v>2011</v>
      </c>
      <c r="B521">
        <v>15</v>
      </c>
      <c r="C521" t="s">
        <v>56</v>
      </c>
      <c r="D521" t="s">
        <v>145</v>
      </c>
      <c r="E521">
        <v>10</v>
      </c>
      <c r="F521">
        <v>3</v>
      </c>
      <c r="G521">
        <v>0.76900000000000002</v>
      </c>
      <c r="H521">
        <v>6</v>
      </c>
      <c r="I521">
        <v>3</v>
      </c>
      <c r="J521">
        <v>0.66700000000000004</v>
      </c>
      <c r="K521">
        <v>45.3</v>
      </c>
      <c r="L521">
        <v>37.200000000000003</v>
      </c>
      <c r="M521">
        <v>13.83</v>
      </c>
      <c r="N521">
        <v>5.91</v>
      </c>
      <c r="P521">
        <v>13</v>
      </c>
      <c r="Q521">
        <v>13</v>
      </c>
      <c r="R521" s="19">
        <f>SUMIFS(Recruits!J:J,Recruits!D:D,'Wins by Year'!C521,Recruits!A:A,'Wins by Year'!A521)</f>
        <v>2.75</v>
      </c>
      <c r="S521" s="19">
        <f t="shared" si="16"/>
        <v>2.75</v>
      </c>
      <c r="T521" s="19">
        <f>(SUMIFS(S:S,C:C,C521,A:A,A521)+SUMIFS(S:S,C:C,C521,A:A,A521-1)+SUMIFS(S:S,C:C,C521,A:A,A521-2))/3</f>
        <v>2.8466666666666662</v>
      </c>
      <c r="U521" s="19">
        <f>(SUMIFS($S:$S,$C:$C,$C521,$A:$A,$A521)+SUMIFS($S:$S,$C:$C,$C521,$A:$A,$A521-1)+SUMIFS($S:$S,$C:$C,$C521,$A:$A,$A521-2)+SUMIFS($S:$S,$C:$C,$C521,$A:$A,$A521-3))/4</f>
        <v>2.7224999999999997</v>
      </c>
      <c r="W521" t="str">
        <f>VLOOKUP(D521,Conferences!$A$9:$B$57,2,FALSE)</f>
        <v>Big 12</v>
      </c>
      <c r="X521">
        <f>COUNTIF(C:C,C521)</f>
        <v>16</v>
      </c>
      <c r="Y521">
        <f t="shared" si="17"/>
        <v>13</v>
      </c>
    </row>
    <row r="522" spans="1:25">
      <c r="A522">
        <v>2011</v>
      </c>
      <c r="B522">
        <v>16</v>
      </c>
      <c r="C522" t="s">
        <v>16</v>
      </c>
      <c r="D522" t="s">
        <v>145</v>
      </c>
      <c r="E522">
        <v>10</v>
      </c>
      <c r="F522">
        <v>3</v>
      </c>
      <c r="G522">
        <v>0.76900000000000002</v>
      </c>
      <c r="H522">
        <v>6</v>
      </c>
      <c r="I522">
        <v>3</v>
      </c>
      <c r="J522">
        <v>0.66700000000000004</v>
      </c>
      <c r="K522">
        <v>39.5</v>
      </c>
      <c r="L522">
        <v>22.1</v>
      </c>
      <c r="M522">
        <v>19.75</v>
      </c>
      <c r="N522">
        <v>7.82</v>
      </c>
      <c r="O522">
        <v>1</v>
      </c>
      <c r="P522">
        <v>1</v>
      </c>
      <c r="Q522">
        <v>16</v>
      </c>
      <c r="R522" s="19">
        <f>SUMIFS(Recruits!J:J,Recruits!D:D,'Wins by Year'!C522,Recruits!A:A,'Wins by Year'!A522)</f>
        <v>3.65</v>
      </c>
      <c r="S522" s="19">
        <f t="shared" si="16"/>
        <v>3.65</v>
      </c>
      <c r="T522" s="19">
        <f>(SUMIFS(S:S,C:C,C522,A:A,A522)+SUMIFS(S:S,C:C,C522,A:A,A522-1)+SUMIFS(S:S,C:C,C522,A:A,A522-2))/3</f>
        <v>3.543333333333333</v>
      </c>
      <c r="U522" s="19">
        <f>(SUMIFS($S:$S,$C:$C,$C522,$A:$A,$A522)+SUMIFS($S:$S,$C:$C,$C522,$A:$A,$A522-1)+SUMIFS($S:$S,$C:$C,$C522,$A:$A,$A522-2)+SUMIFS($S:$S,$C:$C,$C522,$A:$A,$A522-3))/4</f>
        <v>3.61</v>
      </c>
      <c r="W522" t="str">
        <f>VLOOKUP(D522,Conferences!$A$9:$B$57,2,FALSE)</f>
        <v>Big 12</v>
      </c>
      <c r="X522">
        <f>COUNTIF(C:C,C522)</f>
        <v>16</v>
      </c>
      <c r="Y522">
        <f t="shared" si="17"/>
        <v>16</v>
      </c>
    </row>
    <row r="523" spans="1:25">
      <c r="A523">
        <v>2011</v>
      </c>
      <c r="B523">
        <v>17</v>
      </c>
      <c r="C523" t="s">
        <v>46</v>
      </c>
      <c r="D523" t="s">
        <v>145</v>
      </c>
      <c r="E523">
        <v>8</v>
      </c>
      <c r="F523">
        <v>5</v>
      </c>
      <c r="G523">
        <v>0.61499999999999999</v>
      </c>
      <c r="H523">
        <v>5</v>
      </c>
      <c r="I523">
        <v>4</v>
      </c>
      <c r="J523">
        <v>0.55600000000000005</v>
      </c>
      <c r="K523">
        <v>32.799999999999997</v>
      </c>
      <c r="L523">
        <v>23.5</v>
      </c>
      <c r="M523">
        <v>11.08</v>
      </c>
      <c r="N523">
        <v>6.16</v>
      </c>
      <c r="O523">
        <v>21</v>
      </c>
      <c r="P523">
        <v>21</v>
      </c>
      <c r="R523" s="19">
        <f>SUMIFS(Recruits!J:J,Recruits!D:D,'Wins by Year'!C523,Recruits!A:A,'Wins by Year'!A523)</f>
        <v>3.06</v>
      </c>
      <c r="S523" s="19">
        <f t="shared" si="16"/>
        <v>3.06</v>
      </c>
      <c r="T523" s="19">
        <f>(SUMIFS(S:S,C:C,C523,A:A,A523)+SUMIFS(S:S,C:C,C523,A:A,A523-1)+SUMIFS(S:S,C:C,C523,A:A,A523-2))/3</f>
        <v>3.0533333333333332</v>
      </c>
      <c r="U523" s="19">
        <f>(SUMIFS($S:$S,$C:$C,$C523,$A:$A,$A523)+SUMIFS($S:$S,$C:$C,$C523,$A:$A,$A523-1)+SUMIFS($S:$S,$C:$C,$C523,$A:$A,$A523-2)+SUMIFS($S:$S,$C:$C,$C523,$A:$A,$A523-3))/4</f>
        <v>3.01</v>
      </c>
      <c r="W523" t="str">
        <f>VLOOKUP(D523,Conferences!$A$9:$B$57,2,FALSE)</f>
        <v>Big 12</v>
      </c>
      <c r="X523">
        <f>COUNTIF(C:C,C523)</f>
        <v>16</v>
      </c>
    </row>
    <row r="524" spans="1:25">
      <c r="A524">
        <v>2011</v>
      </c>
      <c r="B524">
        <v>18</v>
      </c>
      <c r="C524" t="s">
        <v>7</v>
      </c>
      <c r="D524" t="s">
        <v>145</v>
      </c>
      <c r="E524">
        <v>8</v>
      </c>
      <c r="F524">
        <v>5</v>
      </c>
      <c r="G524">
        <v>0.61499999999999999</v>
      </c>
      <c r="H524">
        <v>4</v>
      </c>
      <c r="I524">
        <v>5</v>
      </c>
      <c r="J524">
        <v>0.44400000000000001</v>
      </c>
      <c r="K524">
        <v>28.1</v>
      </c>
      <c r="L524">
        <v>22.2</v>
      </c>
      <c r="M524">
        <v>12.16</v>
      </c>
      <c r="N524">
        <v>7.16</v>
      </c>
      <c r="P524">
        <v>11</v>
      </c>
      <c r="R524" s="19">
        <f>SUMIFS(Recruits!J:J,Recruits!D:D,'Wins by Year'!C524,Recruits!A:A,'Wins by Year'!A524)</f>
        <v>3.77</v>
      </c>
      <c r="S524" s="19">
        <f t="shared" si="16"/>
        <v>3.77</v>
      </c>
      <c r="T524" s="19">
        <f>(SUMIFS(S:S,C:C,C524,A:A,A524)+SUMIFS(S:S,C:C,C524,A:A,A524-1)+SUMIFS(S:S,C:C,C524,A:A,A524-2))/3</f>
        <v>3.8466666666666662</v>
      </c>
      <c r="U524" s="19">
        <f>(SUMIFS($S:$S,$C:$C,$C524,$A:$A,$A524)+SUMIFS($S:$S,$C:$C,$C524,$A:$A,$A524-1)+SUMIFS($S:$S,$C:$C,$C524,$A:$A,$A524-2)+SUMIFS($S:$S,$C:$C,$C524,$A:$A,$A524-3))/4</f>
        <v>3.7725</v>
      </c>
      <c r="W524" t="str">
        <f>VLOOKUP(D524,Conferences!$A$9:$B$57,2,FALSE)</f>
        <v>Big 12</v>
      </c>
      <c r="X524">
        <f>COUNTIF(C:C,C524)</f>
        <v>16</v>
      </c>
    </row>
    <row r="525" spans="1:25">
      <c r="A525">
        <v>2011</v>
      </c>
      <c r="B525">
        <v>19</v>
      </c>
      <c r="C525" t="s">
        <v>17</v>
      </c>
      <c r="D525" t="s">
        <v>145</v>
      </c>
      <c r="E525">
        <v>7</v>
      </c>
      <c r="F525">
        <v>6</v>
      </c>
      <c r="G525">
        <v>0.53800000000000003</v>
      </c>
      <c r="H525">
        <v>4</v>
      </c>
      <c r="I525">
        <v>5</v>
      </c>
      <c r="J525">
        <v>0.44400000000000001</v>
      </c>
      <c r="K525">
        <v>39.1</v>
      </c>
      <c r="L525">
        <v>28.2</v>
      </c>
      <c r="M525">
        <v>13.36</v>
      </c>
      <c r="N525">
        <v>7.29</v>
      </c>
      <c r="O525">
        <v>8</v>
      </c>
      <c r="P525">
        <v>7</v>
      </c>
      <c r="R525" s="19">
        <f>SUMIFS(Recruits!J:J,Recruits!D:D,'Wins by Year'!C525,Recruits!A:A,'Wins by Year'!A525)</f>
        <v>2.95</v>
      </c>
      <c r="S525" s="19">
        <f t="shared" si="16"/>
        <v>2.95</v>
      </c>
      <c r="T525" s="19">
        <f>(SUMIFS(S:S,C:C,C525,A:A,A525)+SUMIFS(S:S,C:C,C525,A:A,A525-1)+SUMIFS(S:S,C:C,C525,A:A,A525-2))/3</f>
        <v>3.1266666666666669</v>
      </c>
      <c r="U525" s="19">
        <f>(SUMIFS($S:$S,$C:$C,$C525,$A:$A,$A525)+SUMIFS($S:$S,$C:$C,$C525,$A:$A,$A525-1)+SUMIFS($S:$S,$C:$C,$C525,$A:$A,$A525-2)+SUMIFS($S:$S,$C:$C,$C525,$A:$A,$A525-3))/4</f>
        <v>3.1375000000000002</v>
      </c>
      <c r="W525" t="str">
        <f>VLOOKUP(D525,Conferences!$A$9:$B$57,2,FALSE)</f>
        <v>Big 12</v>
      </c>
      <c r="X525">
        <f>COUNTIF(C:C,C525)</f>
        <v>16</v>
      </c>
    </row>
    <row r="526" spans="1:25">
      <c r="A526">
        <v>2011</v>
      </c>
      <c r="B526">
        <v>20</v>
      </c>
      <c r="C526" t="s">
        <v>53</v>
      </c>
      <c r="D526" t="s">
        <v>145</v>
      </c>
      <c r="E526">
        <v>6</v>
      </c>
      <c r="F526">
        <v>7</v>
      </c>
      <c r="G526">
        <v>0.46200000000000002</v>
      </c>
      <c r="H526">
        <v>3</v>
      </c>
      <c r="I526">
        <v>6</v>
      </c>
      <c r="J526">
        <v>0.33300000000000002</v>
      </c>
      <c r="K526">
        <v>22.7</v>
      </c>
      <c r="L526">
        <v>29.4</v>
      </c>
      <c r="M526">
        <v>2.12</v>
      </c>
      <c r="N526">
        <v>7.35</v>
      </c>
      <c r="R526" s="19">
        <f>SUMIFS(Recruits!J:J,Recruits!D:D,'Wins by Year'!C526,Recruits!A:A,'Wins by Year'!A526)</f>
        <v>2.63</v>
      </c>
      <c r="S526" s="19">
        <f t="shared" si="16"/>
        <v>2.63</v>
      </c>
      <c r="T526" s="19">
        <f>(SUMIFS(S:S,C:C,C526,A:A,A526)+SUMIFS(S:S,C:C,C526,A:A,A526-1)+SUMIFS(S:S,C:C,C526,A:A,A526-2))/3</f>
        <v>2.6333333333333333</v>
      </c>
      <c r="U526" s="19">
        <f>(SUMIFS($S:$S,$C:$C,$C526,$A:$A,$A526)+SUMIFS($S:$S,$C:$C,$C526,$A:$A,$A526-1)+SUMIFS($S:$S,$C:$C,$C526,$A:$A,$A526-2)+SUMIFS($S:$S,$C:$C,$C526,$A:$A,$A526-3))/4</f>
        <v>2.5649999999999999</v>
      </c>
      <c r="W526" t="str">
        <f>VLOOKUP(D526,Conferences!$A$9:$B$57,2,FALSE)</f>
        <v>Big 12</v>
      </c>
      <c r="X526">
        <f>COUNTIF(C:C,C526)</f>
        <v>16</v>
      </c>
    </row>
    <row r="527" spans="1:25">
      <c r="A527">
        <v>2011</v>
      </c>
      <c r="B527">
        <v>21</v>
      </c>
      <c r="C527" t="s">
        <v>47</v>
      </c>
      <c r="D527" t="s">
        <v>145</v>
      </c>
      <c r="E527">
        <v>5</v>
      </c>
      <c r="F527">
        <v>7</v>
      </c>
      <c r="G527">
        <v>0.41699999999999998</v>
      </c>
      <c r="H527">
        <v>2</v>
      </c>
      <c r="I527">
        <v>7</v>
      </c>
      <c r="J527">
        <v>0.222</v>
      </c>
      <c r="K527">
        <v>33.799999999999997</v>
      </c>
      <c r="L527">
        <v>39.299999999999997</v>
      </c>
      <c r="M527">
        <v>1.88</v>
      </c>
      <c r="N527">
        <v>5.55</v>
      </c>
      <c r="P527">
        <v>19</v>
      </c>
      <c r="R527" s="19">
        <f>SUMIFS(Recruits!J:J,Recruits!D:D,'Wins by Year'!C527,Recruits!A:A,'Wins by Year'!A527)</f>
        <v>3.22</v>
      </c>
      <c r="S527" s="19">
        <f t="shared" si="16"/>
        <v>3.22</v>
      </c>
      <c r="T527" s="19">
        <f>(SUMIFS(S:S,C:C,C527,A:A,A527)+SUMIFS(S:S,C:C,C527,A:A,A527-1)+SUMIFS(S:S,C:C,C527,A:A,A527-2))/3</f>
        <v>3.0366666666666666</v>
      </c>
      <c r="U527" s="19">
        <f>(SUMIFS($S:$S,$C:$C,$C527,$A:$A,$A527)+SUMIFS($S:$S,$C:$C,$C527,$A:$A,$A527-1)+SUMIFS($S:$S,$C:$C,$C527,$A:$A,$A527-2)+SUMIFS($S:$S,$C:$C,$C527,$A:$A,$A527-3))/4</f>
        <v>3.0274999999999999</v>
      </c>
      <c r="W527" t="str">
        <f>VLOOKUP(D527,Conferences!$A$9:$B$57,2,FALSE)</f>
        <v>Big 12</v>
      </c>
      <c r="X527">
        <f>COUNTIF(C:C,C527)</f>
        <v>16</v>
      </c>
    </row>
    <row r="528" spans="1:25">
      <c r="A528">
        <v>2011</v>
      </c>
      <c r="B528">
        <v>22</v>
      </c>
      <c r="C528" t="s">
        <v>85</v>
      </c>
      <c r="D528" t="s">
        <v>145</v>
      </c>
      <c r="E528">
        <v>2</v>
      </c>
      <c r="F528">
        <v>10</v>
      </c>
      <c r="G528">
        <v>0.16700000000000001</v>
      </c>
      <c r="H528">
        <v>0</v>
      </c>
      <c r="I528">
        <v>9</v>
      </c>
      <c r="J528">
        <v>0</v>
      </c>
      <c r="K528">
        <v>22.3</v>
      </c>
      <c r="L528">
        <v>43.8</v>
      </c>
      <c r="M528">
        <v>-4.75</v>
      </c>
      <c r="N528">
        <v>8.42</v>
      </c>
      <c r="R528" s="19">
        <f>SUMIFS(Recruits!J:J,Recruits!D:D,'Wins by Year'!C528,Recruits!A:A,'Wins by Year'!A528)</f>
        <v>2.93</v>
      </c>
      <c r="S528" s="19">
        <f t="shared" si="16"/>
        <v>2.93</v>
      </c>
      <c r="T528" s="19">
        <f>(SUMIFS(S:S,C:C,C528,A:A,A528)+SUMIFS(S:S,C:C,C528,A:A,A528-1)+SUMIFS(S:S,C:C,C528,A:A,A528-2))/3</f>
        <v>2.8766666666666665</v>
      </c>
      <c r="U528" s="19">
        <f>(SUMIFS($S:$S,$C:$C,$C528,$A:$A,$A528)+SUMIFS($S:$S,$C:$C,$C528,$A:$A,$A528-1)+SUMIFS($S:$S,$C:$C,$C528,$A:$A,$A528-2)+SUMIFS($S:$S,$C:$C,$C528,$A:$A,$A528-3))/4</f>
        <v>2.9324999999999997</v>
      </c>
      <c r="W528" t="str">
        <f>VLOOKUP(D528,Conferences!$A$9:$B$57,2,FALSE)</f>
        <v>Big 12</v>
      </c>
      <c r="X528">
        <f>COUNTIF(C:C,C528)</f>
        <v>16</v>
      </c>
    </row>
    <row r="529" spans="1:25">
      <c r="A529">
        <v>2011</v>
      </c>
      <c r="B529">
        <v>23</v>
      </c>
      <c r="C529" t="s">
        <v>68</v>
      </c>
      <c r="D529" t="s">
        <v>192</v>
      </c>
      <c r="E529">
        <v>10</v>
      </c>
      <c r="F529">
        <v>3</v>
      </c>
      <c r="G529">
        <v>0.76900000000000002</v>
      </c>
      <c r="H529">
        <v>5</v>
      </c>
      <c r="I529">
        <v>2</v>
      </c>
      <c r="J529">
        <v>0.71399999999999997</v>
      </c>
      <c r="K529">
        <v>33.299999999999997</v>
      </c>
      <c r="L529">
        <v>20.3</v>
      </c>
      <c r="M529">
        <v>7.34</v>
      </c>
      <c r="N529">
        <v>-0.74</v>
      </c>
      <c r="P529">
        <v>23</v>
      </c>
      <c r="Q529">
        <v>25</v>
      </c>
      <c r="R529" s="19">
        <f>SUMIFS(Recruits!J:J,Recruits!D:D,'Wins by Year'!C529,Recruits!A:A,'Wins by Year'!A529)</f>
        <v>2.88</v>
      </c>
      <c r="S529" s="19">
        <f t="shared" si="16"/>
        <v>2.88</v>
      </c>
      <c r="T529" s="19">
        <f>(SUMIFS(S:S,C:C,C529,A:A,A529)+SUMIFS(S:S,C:C,C529,A:A,A529-1)+SUMIFS(S:S,C:C,C529,A:A,A529-2))/3</f>
        <v>2.5866666666666664</v>
      </c>
      <c r="U529" s="19">
        <f>(SUMIFS($S:$S,$C:$C,$C529,$A:$A,$A529)+SUMIFS($S:$S,$C:$C,$C529,$A:$A,$A529-1)+SUMIFS($S:$S,$C:$C,$C529,$A:$A,$A529-2)+SUMIFS($S:$S,$C:$C,$C529,$A:$A,$A529-3))/4</f>
        <v>2.5024999999999999</v>
      </c>
      <c r="W529" t="str">
        <f>VLOOKUP(D529,Conferences!$A$9:$B$57,2,FALSE)</f>
        <v>Big East</v>
      </c>
      <c r="X529">
        <f>COUNTIF(C:C,C529)</f>
        <v>16</v>
      </c>
      <c r="Y529">
        <f t="shared" si="17"/>
        <v>25</v>
      </c>
    </row>
    <row r="530" spans="1:25">
      <c r="A530">
        <v>2011</v>
      </c>
      <c r="B530">
        <v>24</v>
      </c>
      <c r="C530" t="s">
        <v>38</v>
      </c>
      <c r="D530" t="s">
        <v>192</v>
      </c>
      <c r="E530">
        <v>10</v>
      </c>
      <c r="F530">
        <v>3</v>
      </c>
      <c r="G530">
        <v>0.76900000000000002</v>
      </c>
      <c r="H530">
        <v>5</v>
      </c>
      <c r="I530">
        <v>2</v>
      </c>
      <c r="J530">
        <v>0.71399999999999997</v>
      </c>
      <c r="K530">
        <v>37.6</v>
      </c>
      <c r="L530">
        <v>26.8</v>
      </c>
      <c r="M530">
        <v>8.65</v>
      </c>
      <c r="N530">
        <v>0.96</v>
      </c>
      <c r="O530">
        <v>24</v>
      </c>
      <c r="P530">
        <v>11</v>
      </c>
      <c r="Q530">
        <v>17</v>
      </c>
      <c r="R530" s="19">
        <f>SUMIFS(Recruits!J:J,Recruits!D:D,'Wins by Year'!C530,Recruits!A:A,'Wins by Year'!A530)</f>
        <v>2.95</v>
      </c>
      <c r="S530" s="19">
        <f t="shared" si="16"/>
        <v>2.95</v>
      </c>
      <c r="T530" s="19">
        <f>(SUMIFS(S:S,C:C,C530,A:A,A530)+SUMIFS(S:S,C:C,C530,A:A,A530-1)+SUMIFS(S:S,C:C,C530,A:A,A530-2))/3</f>
        <v>3.0466666666666669</v>
      </c>
      <c r="U530" s="19">
        <f>(SUMIFS($S:$S,$C:$C,$C530,$A:$A,$A530)+SUMIFS($S:$S,$C:$C,$C530,$A:$A,$A530-1)+SUMIFS($S:$S,$C:$C,$C530,$A:$A,$A530-2)+SUMIFS($S:$S,$C:$C,$C530,$A:$A,$A530-3))/4</f>
        <v>2.875</v>
      </c>
      <c r="W530" t="str">
        <f>VLOOKUP(D530,Conferences!$A$9:$B$57,2,FALSE)</f>
        <v>Big East</v>
      </c>
      <c r="X530">
        <f>COUNTIF(C:C,C530)</f>
        <v>16</v>
      </c>
      <c r="Y530">
        <f t="shared" si="17"/>
        <v>17</v>
      </c>
    </row>
    <row r="531" spans="1:25">
      <c r="A531">
        <v>2011</v>
      </c>
      <c r="B531">
        <v>25</v>
      </c>
      <c r="C531" t="s">
        <v>36</v>
      </c>
      <c r="D531" t="s">
        <v>192</v>
      </c>
      <c r="E531">
        <v>7</v>
      </c>
      <c r="F531">
        <v>6</v>
      </c>
      <c r="G531">
        <v>0.53800000000000003</v>
      </c>
      <c r="H531">
        <v>5</v>
      </c>
      <c r="I531">
        <v>2</v>
      </c>
      <c r="J531">
        <v>0.71399999999999997</v>
      </c>
      <c r="K531">
        <v>21.9</v>
      </c>
      <c r="L531">
        <v>20.100000000000001</v>
      </c>
      <c r="M531">
        <v>2.38</v>
      </c>
      <c r="N531">
        <v>7.0000000000000007E-2</v>
      </c>
      <c r="R531" s="19">
        <f>SUMIFS(Recruits!J:J,Recruits!D:D,'Wins by Year'!C531,Recruits!A:A,'Wins by Year'!A531)</f>
        <v>3.14</v>
      </c>
      <c r="S531" s="19">
        <f t="shared" si="16"/>
        <v>3.14</v>
      </c>
      <c r="T531" s="19">
        <f>(SUMIFS(S:S,C:C,C531,A:A,A531)+SUMIFS(S:S,C:C,C531,A:A,A531-1)+SUMIFS(S:S,C:C,C531,A:A,A531-2))/3</f>
        <v>2.686666666666667</v>
      </c>
      <c r="U531" s="19">
        <f>(SUMIFS($S:$S,$C:$C,$C531,$A:$A,$A531)+SUMIFS($S:$S,$C:$C,$C531,$A:$A,$A531-1)+SUMIFS($S:$S,$C:$C,$C531,$A:$A,$A531-2)+SUMIFS($S:$S,$C:$C,$C531,$A:$A,$A531-3))/4</f>
        <v>2.5625</v>
      </c>
      <c r="W531" t="str">
        <f>VLOOKUP(D531,Conferences!$A$9:$B$57,2,FALSE)</f>
        <v>Big East</v>
      </c>
      <c r="X531">
        <f>COUNTIF(C:C,C531)</f>
        <v>16</v>
      </c>
    </row>
    <row r="532" spans="1:25">
      <c r="A532">
        <v>2011</v>
      </c>
      <c r="B532">
        <v>26</v>
      </c>
      <c r="C532" t="s">
        <v>79</v>
      </c>
      <c r="D532" t="s">
        <v>192</v>
      </c>
      <c r="E532">
        <v>9</v>
      </c>
      <c r="F532">
        <v>4</v>
      </c>
      <c r="G532">
        <v>0.69199999999999995</v>
      </c>
      <c r="H532">
        <v>4</v>
      </c>
      <c r="I532">
        <v>3</v>
      </c>
      <c r="J532">
        <v>0.57099999999999995</v>
      </c>
      <c r="K532">
        <v>26.4</v>
      </c>
      <c r="L532">
        <v>18.3</v>
      </c>
      <c r="M532">
        <v>6.42</v>
      </c>
      <c r="N532">
        <v>-0.12</v>
      </c>
      <c r="R532" s="19">
        <f>SUMIFS(Recruits!J:J,Recruits!D:D,'Wins by Year'!C532,Recruits!A:A,'Wins by Year'!A532)</f>
        <v>2.96</v>
      </c>
      <c r="S532" s="19">
        <f t="shared" si="16"/>
        <v>2.96</v>
      </c>
      <c r="T532" s="19">
        <f>(SUMIFS(S:S,C:C,C532,A:A,A532)+SUMIFS(S:S,C:C,C532,A:A,A532-1)+SUMIFS(S:S,C:C,C532,A:A,A532-2))/3</f>
        <v>2.9033333333333338</v>
      </c>
      <c r="U532" s="19">
        <f>(SUMIFS($S:$S,$C:$C,$C532,$A:$A,$A532)+SUMIFS($S:$S,$C:$C,$C532,$A:$A,$A532-1)+SUMIFS($S:$S,$C:$C,$C532,$A:$A,$A532-2)+SUMIFS($S:$S,$C:$C,$C532,$A:$A,$A532-3))/4</f>
        <v>2.8400000000000003</v>
      </c>
      <c r="W532" t="str">
        <f>VLOOKUP(D532,Conferences!$A$9:$B$57,2,FALSE)</f>
        <v>Big East</v>
      </c>
      <c r="X532">
        <f>COUNTIF(C:C,C532)</f>
        <v>16</v>
      </c>
    </row>
    <row r="533" spans="1:25">
      <c r="A533">
        <v>2011</v>
      </c>
      <c r="B533">
        <v>27</v>
      </c>
      <c r="C533" t="s">
        <v>31</v>
      </c>
      <c r="D533" t="s">
        <v>192</v>
      </c>
      <c r="E533">
        <v>6</v>
      </c>
      <c r="F533">
        <v>7</v>
      </c>
      <c r="G533">
        <v>0.46200000000000002</v>
      </c>
      <c r="H533">
        <v>4</v>
      </c>
      <c r="I533">
        <v>3</v>
      </c>
      <c r="J533">
        <v>0.57099999999999995</v>
      </c>
      <c r="K533">
        <v>24.2</v>
      </c>
      <c r="L533">
        <v>22.8</v>
      </c>
      <c r="M533">
        <v>1.0900000000000001</v>
      </c>
      <c r="N533">
        <v>1.17</v>
      </c>
      <c r="R533" s="19">
        <f>SUMIFS(Recruits!J:J,Recruits!D:D,'Wins by Year'!C533,Recruits!A:A,'Wins by Year'!A533)</f>
        <v>2.67</v>
      </c>
      <c r="S533" s="19">
        <f t="shared" si="16"/>
        <v>2.67</v>
      </c>
      <c r="T533" s="19">
        <f>(SUMIFS(S:S,C:C,C533,A:A,A533)+SUMIFS(S:S,C:C,C533,A:A,A533-1)+SUMIFS(S:S,C:C,C533,A:A,A533-2))/3</f>
        <v>2.9166666666666665</v>
      </c>
      <c r="U533" s="19">
        <f>(SUMIFS($S:$S,$C:$C,$C533,$A:$A,$A533)+SUMIFS($S:$S,$C:$C,$C533,$A:$A,$A533-1)+SUMIFS($S:$S,$C:$C,$C533,$A:$A,$A533-2)+SUMIFS($S:$S,$C:$C,$C533,$A:$A,$A533-3))/4</f>
        <v>2.9775</v>
      </c>
      <c r="W533" t="str">
        <f>VLOOKUP(D533,Conferences!$A$9:$B$57,2,FALSE)</f>
        <v>Big East</v>
      </c>
      <c r="X533">
        <f>COUNTIF(C:C,C533)</f>
        <v>16</v>
      </c>
    </row>
    <row r="534" spans="1:25">
      <c r="A534">
        <v>2011</v>
      </c>
      <c r="B534">
        <v>28</v>
      </c>
      <c r="C534" t="s">
        <v>117</v>
      </c>
      <c r="D534" t="s">
        <v>192</v>
      </c>
      <c r="E534">
        <v>5</v>
      </c>
      <c r="F534">
        <v>7</v>
      </c>
      <c r="G534">
        <v>0.41699999999999998</v>
      </c>
      <c r="H534">
        <v>3</v>
      </c>
      <c r="I534">
        <v>4</v>
      </c>
      <c r="J534">
        <v>0.42899999999999999</v>
      </c>
      <c r="K534">
        <v>24.3</v>
      </c>
      <c r="L534">
        <v>24.3</v>
      </c>
      <c r="M534">
        <v>-0.42</v>
      </c>
      <c r="N534">
        <v>0.57999999999999996</v>
      </c>
      <c r="R534" s="19">
        <f>SUMIFS(Recruits!J:J,Recruits!D:D,'Wins by Year'!C534,Recruits!A:A,'Wins by Year'!A534)</f>
        <v>0</v>
      </c>
      <c r="S534" s="19">
        <f t="shared" si="16"/>
        <v>1</v>
      </c>
      <c r="T534" s="19">
        <f>(SUMIFS(S:S,C:C,C534,A:A,A534)+SUMIFS(S:S,C:C,C534,A:A,A534-1)+SUMIFS(S:S,C:C,C534,A:A,A534-2))/3</f>
        <v>1.8966666666666667</v>
      </c>
      <c r="U534" s="19">
        <f>(SUMIFS($S:$S,$C:$C,$C534,$A:$A,$A534)+SUMIFS($S:$S,$C:$C,$C534,$A:$A,$A534-1)+SUMIFS($S:$S,$C:$C,$C534,$A:$A,$A534-2)+SUMIFS($S:$S,$C:$C,$C534,$A:$A,$A534-3))/4</f>
        <v>1.96</v>
      </c>
      <c r="W534" t="str">
        <f>VLOOKUP(D534,Conferences!$A$9:$B$57,2,FALSE)</f>
        <v>Big East</v>
      </c>
      <c r="X534">
        <f>COUNTIF(C:C,C534)</f>
        <v>16</v>
      </c>
    </row>
    <row r="535" spans="1:25">
      <c r="A535">
        <v>2011</v>
      </c>
      <c r="B535">
        <v>29</v>
      </c>
      <c r="C535" t="s">
        <v>73</v>
      </c>
      <c r="D535" t="s">
        <v>192</v>
      </c>
      <c r="E535">
        <v>5</v>
      </c>
      <c r="F535">
        <v>7</v>
      </c>
      <c r="G535">
        <v>0.41699999999999998</v>
      </c>
      <c r="H535">
        <v>1</v>
      </c>
      <c r="I535">
        <v>6</v>
      </c>
      <c r="J535">
        <v>0.14299999999999999</v>
      </c>
      <c r="K535">
        <v>29.3</v>
      </c>
      <c r="L535">
        <v>22.7</v>
      </c>
      <c r="M535">
        <v>3.21</v>
      </c>
      <c r="N535">
        <v>0.71</v>
      </c>
      <c r="P535">
        <v>16</v>
      </c>
      <c r="R535" s="19">
        <f>SUMIFS(Recruits!J:J,Recruits!D:D,'Wins by Year'!C535,Recruits!A:A,'Wins by Year'!A535)</f>
        <v>2.85</v>
      </c>
      <c r="S535" s="19">
        <f t="shared" si="16"/>
        <v>2.85</v>
      </c>
      <c r="T535" s="19">
        <f>(SUMIFS(S:S,C:C,C535,A:A,A535)+SUMIFS(S:S,C:C,C535,A:A,A535-1)+SUMIFS(S:S,C:C,C535,A:A,A535-2))/3</f>
        <v>2.84</v>
      </c>
      <c r="U535" s="19">
        <f>(SUMIFS($S:$S,$C:$C,$C535,$A:$A,$A535)+SUMIFS($S:$S,$C:$C,$C535,$A:$A,$A535-1)+SUMIFS($S:$S,$C:$C,$C535,$A:$A,$A535-2)+SUMIFS($S:$S,$C:$C,$C535,$A:$A,$A535-3))/4</f>
        <v>2.7450000000000001</v>
      </c>
      <c r="W535" t="str">
        <f>VLOOKUP(D535,Conferences!$A$9:$B$57,2,FALSE)</f>
        <v>Big East</v>
      </c>
      <c r="X535">
        <f>COUNTIF(C:C,C535)</f>
        <v>16</v>
      </c>
    </row>
    <row r="536" spans="1:25">
      <c r="A536">
        <v>2011</v>
      </c>
      <c r="B536">
        <v>30</v>
      </c>
      <c r="C536" t="s">
        <v>59</v>
      </c>
      <c r="D536" t="s">
        <v>192</v>
      </c>
      <c r="E536">
        <v>5</v>
      </c>
      <c r="F536">
        <v>7</v>
      </c>
      <c r="G536">
        <v>0.41699999999999998</v>
      </c>
      <c r="H536">
        <v>1</v>
      </c>
      <c r="I536">
        <v>6</v>
      </c>
      <c r="J536">
        <v>0.14299999999999999</v>
      </c>
      <c r="K536">
        <v>24.2</v>
      </c>
      <c r="L536">
        <v>28.5</v>
      </c>
      <c r="M536">
        <v>-3.15</v>
      </c>
      <c r="N536">
        <v>1.02</v>
      </c>
      <c r="R536" s="19">
        <f>SUMIFS(Recruits!J:J,Recruits!D:D,'Wins by Year'!C536,Recruits!A:A,'Wins by Year'!A536)</f>
        <v>2.46</v>
      </c>
      <c r="S536" s="19">
        <f t="shared" si="16"/>
        <v>2.46</v>
      </c>
      <c r="T536" s="19">
        <f>(SUMIFS(S:S,C:C,C536,A:A,A536)+SUMIFS(S:S,C:C,C536,A:A,A536-1)+SUMIFS(S:S,C:C,C536,A:A,A536-2))/3</f>
        <v>1.9266666666666665</v>
      </c>
      <c r="U536" s="19">
        <f>(SUMIFS($S:$S,$C:$C,$C536,$A:$A,$A536)+SUMIFS($S:$S,$C:$C,$C536,$A:$A,$A536-1)+SUMIFS($S:$S,$C:$C,$C536,$A:$A,$A536-2)+SUMIFS($S:$S,$C:$C,$C536,$A:$A,$A536-3))/4</f>
        <v>2.08</v>
      </c>
      <c r="W536" t="str">
        <f>VLOOKUP(D536,Conferences!$A$9:$B$57,2,FALSE)</f>
        <v>Big East</v>
      </c>
      <c r="X536">
        <f>COUNTIF(C:C,C536)</f>
        <v>16</v>
      </c>
    </row>
    <row r="537" spans="1:25">
      <c r="A537">
        <v>2011</v>
      </c>
      <c r="B537">
        <v>31</v>
      </c>
      <c r="C537" t="s">
        <v>35</v>
      </c>
      <c r="D537" t="s">
        <v>190</v>
      </c>
      <c r="E537">
        <v>11</v>
      </c>
      <c r="F537">
        <v>3</v>
      </c>
      <c r="G537">
        <v>0.78600000000000003</v>
      </c>
      <c r="H537">
        <v>6</v>
      </c>
      <c r="I537">
        <v>2</v>
      </c>
      <c r="J537">
        <v>0.75</v>
      </c>
      <c r="K537">
        <v>44.1</v>
      </c>
      <c r="L537">
        <v>19</v>
      </c>
      <c r="M537">
        <v>15.89</v>
      </c>
      <c r="N537">
        <v>0.68</v>
      </c>
      <c r="O537">
        <v>11</v>
      </c>
      <c r="P537">
        <v>4</v>
      </c>
      <c r="Q537">
        <v>10</v>
      </c>
      <c r="R537" s="19">
        <f>SUMIFS(Recruits!J:J,Recruits!D:D,'Wins by Year'!C537,Recruits!A:A,'Wins by Year'!A537)</f>
        <v>3.05</v>
      </c>
      <c r="S537" s="19">
        <f t="shared" si="16"/>
        <v>3.05</v>
      </c>
      <c r="T537" s="19">
        <f>(SUMIFS(S:S,C:C,C537,A:A,A537)+SUMIFS(S:S,C:C,C537,A:A,A537-1)+SUMIFS(S:S,C:C,C537,A:A,A537-2))/3</f>
        <v>2.9766666666666666</v>
      </c>
      <c r="U537" s="19">
        <f>(SUMIFS($S:$S,$C:$C,$C537,$A:$A,$A537)+SUMIFS($S:$S,$C:$C,$C537,$A:$A,$A537-1)+SUMIFS($S:$S,$C:$C,$C537,$A:$A,$A537-2)+SUMIFS($S:$S,$C:$C,$C537,$A:$A,$A537-3))/4</f>
        <v>2.9049999999999998</v>
      </c>
      <c r="W537" t="str">
        <f>VLOOKUP(D537,Conferences!$A$9:$B$57,2,FALSE)</f>
        <v>Big Ten</v>
      </c>
      <c r="X537">
        <f>COUNTIF(C:C,C537)</f>
        <v>16</v>
      </c>
      <c r="Y537">
        <f t="shared" si="17"/>
        <v>10</v>
      </c>
    </row>
    <row r="538" spans="1:25">
      <c r="A538">
        <v>2011</v>
      </c>
      <c r="B538">
        <v>32</v>
      </c>
      <c r="C538" t="s">
        <v>23</v>
      </c>
      <c r="D538" t="s">
        <v>190</v>
      </c>
      <c r="E538">
        <v>9</v>
      </c>
      <c r="F538">
        <v>4</v>
      </c>
      <c r="G538">
        <v>0.69199999999999995</v>
      </c>
      <c r="H538">
        <v>6</v>
      </c>
      <c r="I538">
        <v>2</v>
      </c>
      <c r="J538">
        <v>0.75</v>
      </c>
      <c r="K538">
        <v>19.3</v>
      </c>
      <c r="L538">
        <v>16.8</v>
      </c>
      <c r="M538">
        <v>6.47</v>
      </c>
      <c r="N538">
        <v>3.39</v>
      </c>
      <c r="P538">
        <v>12</v>
      </c>
      <c r="R538" s="19">
        <f>SUMIFS(Recruits!J:J,Recruits!D:D,'Wins by Year'!C538,Recruits!A:A,'Wins by Year'!A538)</f>
        <v>3.13</v>
      </c>
      <c r="S538" s="19">
        <f t="shared" si="16"/>
        <v>3.13</v>
      </c>
      <c r="T538" s="19">
        <f>(SUMIFS(S:S,C:C,C538,A:A,A538)+SUMIFS(S:S,C:C,C538,A:A,A538-1)+SUMIFS(S:S,C:C,C538,A:A,A538-2))/3</f>
        <v>3.2233333333333332</v>
      </c>
      <c r="U538" s="19">
        <f>(SUMIFS($S:$S,$C:$C,$C538,$A:$A,$A538)+SUMIFS($S:$S,$C:$C,$C538,$A:$A,$A538-1)+SUMIFS($S:$S,$C:$C,$C538,$A:$A,$A538-2)+SUMIFS($S:$S,$C:$C,$C538,$A:$A,$A538-3))/4</f>
        <v>3.1675</v>
      </c>
      <c r="W538" t="str">
        <f>VLOOKUP(D538,Conferences!$A$9:$B$57,2,FALSE)</f>
        <v>Big Ten</v>
      </c>
      <c r="X538">
        <f>COUNTIF(C:C,C538)</f>
        <v>16</v>
      </c>
    </row>
    <row r="539" spans="1:25">
      <c r="A539">
        <v>2011</v>
      </c>
      <c r="B539">
        <v>33</v>
      </c>
      <c r="C539" t="s">
        <v>74</v>
      </c>
      <c r="D539" t="s">
        <v>190</v>
      </c>
      <c r="E539">
        <v>7</v>
      </c>
      <c r="F539">
        <v>6</v>
      </c>
      <c r="G539">
        <v>0.53800000000000003</v>
      </c>
      <c r="H539">
        <v>4</v>
      </c>
      <c r="I539">
        <v>4</v>
      </c>
      <c r="J539">
        <v>0.5</v>
      </c>
      <c r="K539">
        <v>26.9</v>
      </c>
      <c r="L539">
        <v>26.8</v>
      </c>
      <c r="M539">
        <v>-0.76</v>
      </c>
      <c r="N539">
        <v>0.01</v>
      </c>
      <c r="R539" s="19">
        <f>SUMIFS(Recruits!J:J,Recruits!D:D,'Wins by Year'!C539,Recruits!A:A,'Wins by Year'!A539)</f>
        <v>0</v>
      </c>
      <c r="S539" s="19">
        <f t="shared" si="16"/>
        <v>1</v>
      </c>
      <c r="T539" s="19">
        <f>(SUMIFS(S:S,C:C,C539,A:A,A539)+SUMIFS(S:S,C:C,C539,A:A,A539-1)+SUMIFS(S:S,C:C,C539,A:A,A539-2))/3</f>
        <v>2.0533333333333332</v>
      </c>
      <c r="U539" s="19">
        <f>(SUMIFS($S:$S,$C:$C,$C539,$A:$A,$A539)+SUMIFS($S:$S,$C:$C,$C539,$A:$A,$A539-1)+SUMIFS($S:$S,$C:$C,$C539,$A:$A,$A539-2)+SUMIFS($S:$S,$C:$C,$C539,$A:$A,$A539-3))/4</f>
        <v>2.1349999999999998</v>
      </c>
      <c r="W539" t="str">
        <f>VLOOKUP(D539,Conferences!$A$9:$B$57,2,FALSE)</f>
        <v>Big Ten</v>
      </c>
      <c r="X539">
        <f>COUNTIF(C:C,C539)</f>
        <v>16</v>
      </c>
    </row>
    <row r="540" spans="1:25">
      <c r="A540">
        <v>2011</v>
      </c>
      <c r="B540">
        <v>34</v>
      </c>
      <c r="C540" t="s">
        <v>3</v>
      </c>
      <c r="D540" t="s">
        <v>190</v>
      </c>
      <c r="E540">
        <v>6</v>
      </c>
      <c r="F540">
        <v>7</v>
      </c>
      <c r="G540">
        <v>0.46200000000000002</v>
      </c>
      <c r="H540">
        <v>3</v>
      </c>
      <c r="I540">
        <v>5</v>
      </c>
      <c r="J540">
        <v>0.375</v>
      </c>
      <c r="K540">
        <v>24.5</v>
      </c>
      <c r="L540">
        <v>21</v>
      </c>
      <c r="M540">
        <v>4.66</v>
      </c>
      <c r="N540">
        <v>2.97</v>
      </c>
      <c r="O540">
        <v>18</v>
      </c>
      <c r="P540">
        <v>15</v>
      </c>
      <c r="R540" s="19">
        <f>SUMIFS(Recruits!J:J,Recruits!D:D,'Wins by Year'!C540,Recruits!A:A,'Wins by Year'!A540)</f>
        <v>3.42</v>
      </c>
      <c r="S540" s="19">
        <f t="shared" si="16"/>
        <v>3.42</v>
      </c>
      <c r="T540" s="19">
        <f>(SUMIFS(S:S,C:C,C540,A:A,A540)+SUMIFS(S:S,C:C,C540,A:A,A540-1)+SUMIFS(S:S,C:C,C540,A:A,A540-2))/3</f>
        <v>3.5</v>
      </c>
      <c r="U540" s="19">
        <f>(SUMIFS($S:$S,$C:$C,$C540,$A:$A,$A540)+SUMIFS($S:$S,$C:$C,$C540,$A:$A,$A540-1)+SUMIFS($S:$S,$C:$C,$C540,$A:$A,$A540-2)+SUMIFS($S:$S,$C:$C,$C540,$A:$A,$A540-3))/4</f>
        <v>3.5874999999999999</v>
      </c>
      <c r="W540" t="str">
        <f>VLOOKUP(D540,Conferences!$A$9:$B$57,2,FALSE)</f>
        <v>Big Ten</v>
      </c>
      <c r="X540">
        <f>COUNTIF(C:C,C540)</f>
        <v>16</v>
      </c>
    </row>
    <row r="541" spans="1:25">
      <c r="A541">
        <v>2011</v>
      </c>
      <c r="B541">
        <v>35</v>
      </c>
      <c r="C541" t="s">
        <v>70</v>
      </c>
      <c r="D541" t="s">
        <v>190</v>
      </c>
      <c r="E541">
        <v>7</v>
      </c>
      <c r="F541">
        <v>6</v>
      </c>
      <c r="G541">
        <v>0.53800000000000003</v>
      </c>
      <c r="H541">
        <v>2</v>
      </c>
      <c r="I541">
        <v>6</v>
      </c>
      <c r="J541">
        <v>0.25</v>
      </c>
      <c r="K541">
        <v>22.6</v>
      </c>
      <c r="L541">
        <v>19.600000000000001</v>
      </c>
      <c r="M541">
        <v>2.63</v>
      </c>
      <c r="N541">
        <v>1.17</v>
      </c>
      <c r="P541">
        <v>16</v>
      </c>
      <c r="R541" s="19">
        <f>SUMIFS(Recruits!J:J,Recruits!D:D,'Wins by Year'!C541,Recruits!A:A,'Wins by Year'!A541)</f>
        <v>2.81</v>
      </c>
      <c r="S541" s="19">
        <f t="shared" si="16"/>
        <v>2.81</v>
      </c>
      <c r="T541" s="19">
        <f>(SUMIFS(S:S,C:C,C541,A:A,A541)+SUMIFS(S:S,C:C,C541,A:A,A541-1)+SUMIFS(S:S,C:C,C541,A:A,A541-2))/3</f>
        <v>2.7966666666666669</v>
      </c>
      <c r="U541" s="19">
        <f>(SUMIFS($S:$S,$C:$C,$C541,$A:$A,$A541)+SUMIFS($S:$S,$C:$C,$C541,$A:$A,$A541-1)+SUMIFS($S:$S,$C:$C,$C541,$A:$A,$A541-2)+SUMIFS($S:$S,$C:$C,$C541,$A:$A,$A541-3))/4</f>
        <v>2.8475000000000001</v>
      </c>
      <c r="W541" t="str">
        <f>VLOOKUP(D541,Conferences!$A$9:$B$57,2,FALSE)</f>
        <v>Big Ten</v>
      </c>
      <c r="X541">
        <f>COUNTIF(C:C,C541)</f>
        <v>16</v>
      </c>
    </row>
    <row r="542" spans="1:25">
      <c r="A542">
        <v>2011</v>
      </c>
      <c r="B542">
        <v>36</v>
      </c>
      <c r="C542" t="s">
        <v>58</v>
      </c>
      <c r="D542" t="s">
        <v>190</v>
      </c>
      <c r="E542">
        <v>1</v>
      </c>
      <c r="F542">
        <v>11</v>
      </c>
      <c r="G542">
        <v>8.3000000000000004E-2</v>
      </c>
      <c r="H542">
        <v>0</v>
      </c>
      <c r="I542">
        <v>8</v>
      </c>
      <c r="J542">
        <v>0</v>
      </c>
      <c r="K542">
        <v>21.4</v>
      </c>
      <c r="L542">
        <v>37.299999999999997</v>
      </c>
      <c r="M542">
        <v>-10.91</v>
      </c>
      <c r="N542">
        <v>1.0900000000000001</v>
      </c>
      <c r="R542" s="19">
        <f>SUMIFS(Recruits!J:J,Recruits!D:D,'Wins by Year'!C542,Recruits!A:A,'Wins by Year'!A542)</f>
        <v>2.65</v>
      </c>
      <c r="S542" s="19">
        <f t="shared" si="16"/>
        <v>2.65</v>
      </c>
      <c r="T542" s="19">
        <f>(SUMIFS(S:S,C:C,C542,A:A,A542)+SUMIFS(S:S,C:C,C542,A:A,A542-1)+SUMIFS(S:S,C:C,C542,A:A,A542-2))/3</f>
        <v>2.11</v>
      </c>
      <c r="U542" s="19">
        <f>(SUMIFS($S:$S,$C:$C,$C542,$A:$A,$A542)+SUMIFS($S:$S,$C:$C,$C542,$A:$A,$A542-1)+SUMIFS($S:$S,$C:$C,$C542,$A:$A,$A542-2)+SUMIFS($S:$S,$C:$C,$C542,$A:$A,$A542-3))/4</f>
        <v>2.12</v>
      </c>
      <c r="W542" t="str">
        <f>VLOOKUP(D542,Conferences!$A$9:$B$57,2,FALSE)</f>
        <v>Big Ten</v>
      </c>
      <c r="X542">
        <f>COUNTIF(C:C,C542)</f>
        <v>16</v>
      </c>
    </row>
    <row r="543" spans="1:25">
      <c r="A543">
        <v>2011</v>
      </c>
      <c r="B543">
        <v>37</v>
      </c>
      <c r="C543" t="s">
        <v>18</v>
      </c>
      <c r="D543" t="s">
        <v>191</v>
      </c>
      <c r="E543">
        <v>11</v>
      </c>
      <c r="F543">
        <v>3</v>
      </c>
      <c r="G543">
        <v>0.78600000000000003</v>
      </c>
      <c r="H543">
        <v>7</v>
      </c>
      <c r="I543">
        <v>1</v>
      </c>
      <c r="J543">
        <v>0.875</v>
      </c>
      <c r="K543">
        <v>31</v>
      </c>
      <c r="L543">
        <v>18.399999999999999</v>
      </c>
      <c r="M543">
        <v>10.050000000000001</v>
      </c>
      <c r="N543">
        <v>1.48</v>
      </c>
      <c r="O543">
        <v>17</v>
      </c>
      <c r="P543">
        <v>9</v>
      </c>
      <c r="Q543">
        <v>11</v>
      </c>
      <c r="R543" s="19">
        <f>SUMIFS(Recruits!J:J,Recruits!D:D,'Wins by Year'!C543,Recruits!A:A,'Wins by Year'!A543)</f>
        <v>3</v>
      </c>
      <c r="S543" s="19">
        <f t="shared" si="16"/>
        <v>3</v>
      </c>
      <c r="T543" s="19">
        <f>(SUMIFS(S:S,C:C,C543,A:A,A543)+SUMIFS(S:S,C:C,C543,A:A,A543-1)+SUMIFS(S:S,C:C,C543,A:A,A543-2))/3</f>
        <v>3.1166666666666667</v>
      </c>
      <c r="U543" s="19">
        <f>(SUMIFS($S:$S,$C:$C,$C543,$A:$A,$A543)+SUMIFS($S:$S,$C:$C,$C543,$A:$A,$A543-1)+SUMIFS($S:$S,$C:$C,$C543,$A:$A,$A543-2)+SUMIFS($S:$S,$C:$C,$C543,$A:$A,$A543-3))/4</f>
        <v>3.0149999999999997</v>
      </c>
      <c r="W543" t="str">
        <f>VLOOKUP(D543,Conferences!$A$9:$B$57,2,FALSE)</f>
        <v>Big Ten</v>
      </c>
      <c r="X543">
        <f>COUNTIF(C:C,C543)</f>
        <v>16</v>
      </c>
      <c r="Y543">
        <f t="shared" si="17"/>
        <v>11</v>
      </c>
    </row>
    <row r="544" spans="1:25">
      <c r="A544">
        <v>2011</v>
      </c>
      <c r="B544">
        <v>38</v>
      </c>
      <c r="C544" t="s">
        <v>4</v>
      </c>
      <c r="D544" t="s">
        <v>191</v>
      </c>
      <c r="E544">
        <v>11</v>
      </c>
      <c r="F544">
        <v>2</v>
      </c>
      <c r="G544">
        <v>0.84599999999999997</v>
      </c>
      <c r="H544">
        <v>6</v>
      </c>
      <c r="I544">
        <v>2</v>
      </c>
      <c r="J544">
        <v>0.75</v>
      </c>
      <c r="K544">
        <v>33.299999999999997</v>
      </c>
      <c r="L544">
        <v>17.399999999999999</v>
      </c>
      <c r="M544">
        <v>16.27</v>
      </c>
      <c r="N544">
        <v>2.96</v>
      </c>
      <c r="P544">
        <v>11</v>
      </c>
      <c r="Q544">
        <v>12</v>
      </c>
      <c r="R544" s="19">
        <f>SUMIFS(Recruits!J:J,Recruits!D:D,'Wins by Year'!C544,Recruits!A:A,'Wins by Year'!A544)</f>
        <v>3.25</v>
      </c>
      <c r="S544" s="19">
        <f t="shared" si="16"/>
        <v>3.25</v>
      </c>
      <c r="T544" s="19">
        <f>(SUMIFS(S:S,C:C,C544,A:A,A544)+SUMIFS(S:S,C:C,C544,A:A,A544-1)+SUMIFS(S:S,C:C,C544,A:A,A544-2))/3</f>
        <v>3.3433333333333333</v>
      </c>
      <c r="U544" s="19">
        <f>(SUMIFS($S:$S,$C:$C,$C544,$A:$A,$A544)+SUMIFS($S:$S,$C:$C,$C544,$A:$A,$A544-1)+SUMIFS($S:$S,$C:$C,$C544,$A:$A,$A544-2)+SUMIFS($S:$S,$C:$C,$C544,$A:$A,$A544-3))/4</f>
        <v>3.4249999999999998</v>
      </c>
      <c r="W544" t="str">
        <f>VLOOKUP(D544,Conferences!$A$9:$B$57,2,FALSE)</f>
        <v>Big Ten</v>
      </c>
      <c r="X544">
        <f>COUNTIF(C:C,C544)</f>
        <v>16</v>
      </c>
      <c r="Y544">
        <f t="shared" si="17"/>
        <v>12</v>
      </c>
    </row>
    <row r="545" spans="1:25">
      <c r="A545">
        <v>2011</v>
      </c>
      <c r="B545">
        <v>39</v>
      </c>
      <c r="C545" t="s">
        <v>26</v>
      </c>
      <c r="D545" t="s">
        <v>191</v>
      </c>
      <c r="E545">
        <v>9</v>
      </c>
      <c r="F545">
        <v>4</v>
      </c>
      <c r="G545">
        <v>0.69199999999999995</v>
      </c>
      <c r="H545">
        <v>5</v>
      </c>
      <c r="I545">
        <v>3</v>
      </c>
      <c r="J545">
        <v>0.625</v>
      </c>
      <c r="K545">
        <v>29.2</v>
      </c>
      <c r="L545">
        <v>23.4</v>
      </c>
      <c r="M545">
        <v>8.76</v>
      </c>
      <c r="N545">
        <v>3.07</v>
      </c>
      <c r="O545">
        <v>10</v>
      </c>
      <c r="P545">
        <v>8</v>
      </c>
      <c r="Q545">
        <v>24</v>
      </c>
      <c r="R545" s="19">
        <f>SUMIFS(Recruits!J:J,Recruits!D:D,'Wins by Year'!C545,Recruits!A:A,'Wins by Year'!A545)</f>
        <v>3.45</v>
      </c>
      <c r="S545" s="19">
        <f t="shared" si="16"/>
        <v>3.45</v>
      </c>
      <c r="T545" s="19">
        <f>(SUMIFS(S:S,C:C,C545,A:A,A545)+SUMIFS(S:S,C:C,C545,A:A,A545-1)+SUMIFS(S:S,C:C,C545,A:A,A545-2))/3</f>
        <v>3.2633333333333332</v>
      </c>
      <c r="U545" s="19">
        <f>(SUMIFS($S:$S,$C:$C,$C545,$A:$A,$A545)+SUMIFS($S:$S,$C:$C,$C545,$A:$A,$A545-1)+SUMIFS($S:$S,$C:$C,$C545,$A:$A,$A545-2)+SUMIFS($S:$S,$C:$C,$C545,$A:$A,$A545-3))/4</f>
        <v>3.1875</v>
      </c>
      <c r="W545" t="str">
        <f>VLOOKUP(D545,Conferences!$A$9:$B$57,2,FALSE)</f>
        <v>Big Ten</v>
      </c>
      <c r="X545">
        <f>COUNTIF(C:C,C545)</f>
        <v>16</v>
      </c>
      <c r="Y545">
        <f t="shared" si="17"/>
        <v>24</v>
      </c>
    </row>
    <row r="546" spans="1:25">
      <c r="A546">
        <v>2011</v>
      </c>
      <c r="B546">
        <v>40</v>
      </c>
      <c r="C546" t="s">
        <v>42</v>
      </c>
      <c r="D546" t="s">
        <v>191</v>
      </c>
      <c r="E546">
        <v>7</v>
      </c>
      <c r="F546">
        <v>6</v>
      </c>
      <c r="G546">
        <v>0.53800000000000003</v>
      </c>
      <c r="H546">
        <v>4</v>
      </c>
      <c r="I546">
        <v>4</v>
      </c>
      <c r="J546">
        <v>0.5</v>
      </c>
      <c r="K546">
        <v>27.5</v>
      </c>
      <c r="L546">
        <v>23.8</v>
      </c>
      <c r="M546">
        <v>4.38</v>
      </c>
      <c r="N546">
        <v>1.77</v>
      </c>
      <c r="R546" s="19">
        <f>SUMIFS(Recruits!J:J,Recruits!D:D,'Wins by Year'!C546,Recruits!A:A,'Wins by Year'!A546)</f>
        <v>2.96</v>
      </c>
      <c r="S546" s="19">
        <f t="shared" si="16"/>
        <v>2.96</v>
      </c>
      <c r="T546" s="19">
        <f>(SUMIFS(S:S,C:C,C546,A:A,A546)+SUMIFS(S:S,C:C,C546,A:A,A546-1)+SUMIFS(S:S,C:C,C546,A:A,A546-2))/3</f>
        <v>2.7866666666666666</v>
      </c>
      <c r="U546" s="19">
        <f>(SUMIFS($S:$S,$C:$C,$C546,$A:$A,$A546)+SUMIFS($S:$S,$C:$C,$C546,$A:$A,$A546-1)+SUMIFS($S:$S,$C:$C,$C546,$A:$A,$A546-2)+SUMIFS($S:$S,$C:$C,$C546,$A:$A,$A546-3))/4</f>
        <v>2.7199999999999998</v>
      </c>
      <c r="W546" t="str">
        <f>VLOOKUP(D546,Conferences!$A$9:$B$57,2,FALSE)</f>
        <v>Big Ten</v>
      </c>
      <c r="X546">
        <f>COUNTIF(C:C,C546)</f>
        <v>16</v>
      </c>
    </row>
    <row r="547" spans="1:25">
      <c r="A547">
        <v>2011</v>
      </c>
      <c r="B547">
        <v>41</v>
      </c>
      <c r="C547" t="s">
        <v>49</v>
      </c>
      <c r="D547" t="s">
        <v>191</v>
      </c>
      <c r="E547">
        <v>6</v>
      </c>
      <c r="F547">
        <v>7</v>
      </c>
      <c r="G547">
        <v>0.46200000000000002</v>
      </c>
      <c r="H547">
        <v>3</v>
      </c>
      <c r="I547">
        <v>5</v>
      </c>
      <c r="J547">
        <v>0.375</v>
      </c>
      <c r="K547">
        <v>28.9</v>
      </c>
      <c r="L547">
        <v>27.7</v>
      </c>
      <c r="M547">
        <v>1.66</v>
      </c>
      <c r="N547">
        <v>0.43</v>
      </c>
      <c r="R547" s="19">
        <f>SUMIFS(Recruits!J:J,Recruits!D:D,'Wins by Year'!C547,Recruits!A:A,'Wins by Year'!A547)</f>
        <v>2.88</v>
      </c>
      <c r="S547" s="19">
        <f t="shared" si="16"/>
        <v>2.88</v>
      </c>
      <c r="T547" s="19">
        <f>(SUMIFS(S:S,C:C,C547,A:A,A547)+SUMIFS(S:S,C:C,C547,A:A,A547-1)+SUMIFS(S:S,C:C,C547,A:A,A547-2))/3</f>
        <v>2.83</v>
      </c>
      <c r="U547" s="19">
        <f>(SUMIFS($S:$S,$C:$C,$C547,$A:$A,$A547)+SUMIFS($S:$S,$C:$C,$C547,$A:$A,$A547-1)+SUMIFS($S:$S,$C:$C,$C547,$A:$A,$A547-2)+SUMIFS($S:$S,$C:$C,$C547,$A:$A,$A547-3))/4</f>
        <v>2.6974999999999998</v>
      </c>
      <c r="W547" t="str">
        <f>VLOOKUP(D547,Conferences!$A$9:$B$57,2,FALSE)</f>
        <v>Big Ten</v>
      </c>
      <c r="X547">
        <f>COUNTIF(C:C,C547)</f>
        <v>16</v>
      </c>
    </row>
    <row r="548" spans="1:25">
      <c r="A548">
        <v>2011</v>
      </c>
      <c r="B548">
        <v>42</v>
      </c>
      <c r="C548" t="s">
        <v>51</v>
      </c>
      <c r="D548" t="s">
        <v>191</v>
      </c>
      <c r="E548">
        <v>3</v>
      </c>
      <c r="F548">
        <v>9</v>
      </c>
      <c r="G548">
        <v>0.25</v>
      </c>
      <c r="H548">
        <v>2</v>
      </c>
      <c r="I548">
        <v>6</v>
      </c>
      <c r="J548">
        <v>0.25</v>
      </c>
      <c r="K548">
        <v>18.399999999999999</v>
      </c>
      <c r="L548">
        <v>31.7</v>
      </c>
      <c r="M548">
        <v>-6.04</v>
      </c>
      <c r="N548">
        <v>3.21</v>
      </c>
      <c r="R548" s="19">
        <f>SUMIFS(Recruits!J:J,Recruits!D:D,'Wins by Year'!C548,Recruits!A:A,'Wins by Year'!A548)</f>
        <v>2.77</v>
      </c>
      <c r="S548" s="19">
        <f t="shared" si="16"/>
        <v>2.77</v>
      </c>
      <c r="T548" s="19">
        <f>(SUMIFS(S:S,C:C,C548,A:A,A548)+SUMIFS(S:S,C:C,C548,A:A,A548-1)+SUMIFS(S:S,C:C,C548,A:A,A548-2))/3</f>
        <v>2.89</v>
      </c>
      <c r="U548" s="19">
        <f>(SUMIFS($S:$S,$C:$C,$C548,$A:$A,$A548)+SUMIFS($S:$S,$C:$C,$C548,$A:$A,$A548-1)+SUMIFS($S:$S,$C:$C,$C548,$A:$A,$A548-2)+SUMIFS($S:$S,$C:$C,$C548,$A:$A,$A548-3))/4</f>
        <v>2.9350000000000001</v>
      </c>
      <c r="W548" t="str">
        <f>VLOOKUP(D548,Conferences!$A$9:$B$57,2,FALSE)</f>
        <v>Big Ten</v>
      </c>
      <c r="X548">
        <f>COUNTIF(C:C,C548)</f>
        <v>16</v>
      </c>
    </row>
    <row r="549" spans="1:25">
      <c r="A549">
        <v>2011</v>
      </c>
      <c r="B549">
        <v>43</v>
      </c>
      <c r="C549" t="s">
        <v>80</v>
      </c>
      <c r="D549" t="s">
        <v>173</v>
      </c>
      <c r="E549">
        <v>12</v>
      </c>
      <c r="F549">
        <v>2</v>
      </c>
      <c r="G549">
        <v>0.85699999999999998</v>
      </c>
      <c r="H549">
        <v>6</v>
      </c>
      <c r="I549">
        <v>2</v>
      </c>
      <c r="J549">
        <v>0.75</v>
      </c>
      <c r="K549">
        <v>36.9</v>
      </c>
      <c r="L549">
        <v>20.8</v>
      </c>
      <c r="M549">
        <v>9.18</v>
      </c>
      <c r="N549">
        <v>-4.5999999999999996</v>
      </c>
      <c r="P549">
        <v>20</v>
      </c>
      <c r="Q549">
        <v>20</v>
      </c>
      <c r="R549" s="19">
        <f>SUMIFS(Recruits!J:J,Recruits!D:D,'Wins by Year'!C549,Recruits!A:A,'Wins by Year'!A549)</f>
        <v>2.5</v>
      </c>
      <c r="S549" s="19">
        <f t="shared" si="16"/>
        <v>2.5</v>
      </c>
      <c r="T549" s="19">
        <f>(SUMIFS(S:S,C:C,C549,A:A,A549)+SUMIFS(S:S,C:C,C549,A:A,A549-1)+SUMIFS(S:S,C:C,C549,A:A,A549-2))/3</f>
        <v>2.6733333333333333</v>
      </c>
      <c r="U549" s="19">
        <f>(SUMIFS($S:$S,$C:$C,$C549,$A:$A,$A549)+SUMIFS($S:$S,$C:$C,$C549,$A:$A,$A549-1)+SUMIFS($S:$S,$C:$C,$C549,$A:$A,$A549-2)+SUMIFS($S:$S,$C:$C,$C549,$A:$A,$A549-3))/4</f>
        <v>2.6999999999999997</v>
      </c>
      <c r="W549" t="str">
        <f>VLOOKUP(D549,Conferences!$A$9:$B$57,2,FALSE)</f>
        <v>CUSA</v>
      </c>
      <c r="X549">
        <f>COUNTIF(C:C,C549)</f>
        <v>16</v>
      </c>
      <c r="Y549">
        <f t="shared" si="17"/>
        <v>20</v>
      </c>
    </row>
    <row r="550" spans="1:25">
      <c r="A550">
        <v>2011</v>
      </c>
      <c r="B550">
        <v>44</v>
      </c>
      <c r="C550" t="s">
        <v>67</v>
      </c>
      <c r="D550" t="s">
        <v>173</v>
      </c>
      <c r="E550">
        <v>7</v>
      </c>
      <c r="F550">
        <v>6</v>
      </c>
      <c r="G550">
        <v>0.53800000000000003</v>
      </c>
      <c r="H550">
        <v>5</v>
      </c>
      <c r="I550">
        <v>3</v>
      </c>
      <c r="J550">
        <v>0.625</v>
      </c>
      <c r="K550">
        <v>21.8</v>
      </c>
      <c r="L550">
        <v>28.6</v>
      </c>
      <c r="M550">
        <v>-4.59</v>
      </c>
      <c r="N550">
        <v>-0.43</v>
      </c>
      <c r="R550" s="19">
        <f>SUMIFS(Recruits!J:J,Recruits!D:D,'Wins by Year'!C550,Recruits!A:A,'Wins by Year'!A550)</f>
        <v>2.71</v>
      </c>
      <c r="S550" s="19">
        <f t="shared" si="16"/>
        <v>2.71</v>
      </c>
      <c r="T550" s="19">
        <f>(SUMIFS(S:S,C:C,C550,A:A,A550)+SUMIFS(S:S,C:C,C550,A:A,A550-1)+SUMIFS(S:S,C:C,C550,A:A,A550-2))/3</f>
        <v>2.0366666666666666</v>
      </c>
      <c r="U550" s="19">
        <f>(SUMIFS($S:$S,$C:$C,$C550,$A:$A,$A550)+SUMIFS($S:$S,$C:$C,$C550,$A:$A,$A550-1)+SUMIFS($S:$S,$C:$C,$C550,$A:$A,$A550-2)+SUMIFS($S:$S,$C:$C,$C550,$A:$A,$A550-3))/4</f>
        <v>2.0949999999999998</v>
      </c>
      <c r="W550" t="str">
        <f>VLOOKUP(D550,Conferences!$A$9:$B$57,2,FALSE)</f>
        <v>CUSA</v>
      </c>
      <c r="X550">
        <f>COUNTIF(C:C,C550)</f>
        <v>16</v>
      </c>
    </row>
    <row r="551" spans="1:25">
      <c r="A551">
        <v>2011</v>
      </c>
      <c r="B551">
        <v>45</v>
      </c>
      <c r="C551" t="s">
        <v>81</v>
      </c>
      <c r="D551" t="s">
        <v>173</v>
      </c>
      <c r="E551">
        <v>5</v>
      </c>
      <c r="F551">
        <v>7</v>
      </c>
      <c r="G551">
        <v>0.41699999999999998</v>
      </c>
      <c r="H551">
        <v>4</v>
      </c>
      <c r="I551">
        <v>4</v>
      </c>
      <c r="J551">
        <v>0.5</v>
      </c>
      <c r="K551">
        <v>26.3</v>
      </c>
      <c r="L551">
        <v>32.299999999999997</v>
      </c>
      <c r="M551">
        <v>-5.04</v>
      </c>
      <c r="N551">
        <v>-1.79</v>
      </c>
      <c r="R551" s="19">
        <f>SUMIFS(Recruits!J:J,Recruits!D:D,'Wins by Year'!C551,Recruits!A:A,'Wins by Year'!A551)</f>
        <v>2.3199999999999998</v>
      </c>
      <c r="S551" s="19">
        <f t="shared" si="16"/>
        <v>2.3199999999999998</v>
      </c>
      <c r="T551" s="19">
        <f>(SUMIFS(S:S,C:C,C551,A:A,A551)+SUMIFS(S:S,C:C,C551,A:A,A551-1)+SUMIFS(S:S,C:C,C551,A:A,A551-2))/3</f>
        <v>1.9466666666666665</v>
      </c>
      <c r="U551" s="19">
        <f>(SUMIFS($S:$S,$C:$C,$C551,$A:$A,$A551)+SUMIFS($S:$S,$C:$C,$C551,$A:$A,$A551-1)+SUMIFS($S:$S,$C:$C,$C551,$A:$A,$A551-2)+SUMIFS($S:$S,$C:$C,$C551,$A:$A,$A551-3))/4</f>
        <v>1.9950000000000001</v>
      </c>
      <c r="W551" t="str">
        <f>VLOOKUP(D551,Conferences!$A$9:$B$57,2,FALSE)</f>
        <v>CUSA</v>
      </c>
      <c r="X551">
        <f>COUNTIF(C:C,C551)</f>
        <v>16</v>
      </c>
    </row>
    <row r="552" spans="1:25">
      <c r="A552">
        <v>2011</v>
      </c>
      <c r="B552">
        <v>46</v>
      </c>
      <c r="C552" t="s">
        <v>55</v>
      </c>
      <c r="D552" t="s">
        <v>173</v>
      </c>
      <c r="E552">
        <v>5</v>
      </c>
      <c r="F552">
        <v>7</v>
      </c>
      <c r="G552">
        <v>0.41699999999999998</v>
      </c>
      <c r="H552">
        <v>3</v>
      </c>
      <c r="I552">
        <v>5</v>
      </c>
      <c r="J552">
        <v>0.375</v>
      </c>
      <c r="K552">
        <v>27.1</v>
      </c>
      <c r="L552">
        <v>18.3</v>
      </c>
      <c r="M552">
        <v>-1.8</v>
      </c>
      <c r="N552">
        <v>-4.8</v>
      </c>
      <c r="R552" s="19">
        <f>SUMIFS(Recruits!J:J,Recruits!D:D,'Wins by Year'!C552,Recruits!A:A,'Wins by Year'!A552)</f>
        <v>2.86</v>
      </c>
      <c r="S552" s="19">
        <f t="shared" si="16"/>
        <v>2.86</v>
      </c>
      <c r="T552" s="19">
        <f>(SUMIFS(S:S,C:C,C552,A:A,A552)+SUMIFS(S:S,C:C,C552,A:A,A552-1)+SUMIFS(S:S,C:C,C552,A:A,A552-2))/3</f>
        <v>2.63</v>
      </c>
      <c r="U552" s="19">
        <f>(SUMIFS($S:$S,$C:$C,$C552,$A:$A,$A552)+SUMIFS($S:$S,$C:$C,$C552,$A:$A,$A552-1)+SUMIFS($S:$S,$C:$C,$C552,$A:$A,$A552-2)+SUMIFS($S:$S,$C:$C,$C552,$A:$A,$A552-3))/4</f>
        <v>2.59</v>
      </c>
      <c r="W552" t="str">
        <f>VLOOKUP(D552,Conferences!$A$9:$B$57,2,FALSE)</f>
        <v>CUSA</v>
      </c>
      <c r="X552">
        <f>COUNTIF(C:C,C552)</f>
        <v>16</v>
      </c>
    </row>
    <row r="553" spans="1:25">
      <c r="A553">
        <v>2011</v>
      </c>
      <c r="B553">
        <v>47</v>
      </c>
      <c r="C553" t="s">
        <v>129</v>
      </c>
      <c r="D553" t="s">
        <v>173</v>
      </c>
      <c r="E553">
        <v>3</v>
      </c>
      <c r="F553">
        <v>9</v>
      </c>
      <c r="G553">
        <v>0.25</v>
      </c>
      <c r="H553">
        <v>3</v>
      </c>
      <c r="I553">
        <v>5</v>
      </c>
      <c r="J553">
        <v>0.375</v>
      </c>
      <c r="K553">
        <v>20.2</v>
      </c>
      <c r="L553">
        <v>36.799999999999997</v>
      </c>
      <c r="M553">
        <v>-15.03</v>
      </c>
      <c r="N553">
        <v>-4.12</v>
      </c>
      <c r="R553" s="19">
        <f>SUMIFS(Recruits!J:J,Recruits!D:D,'Wins by Year'!C553,Recruits!A:A,'Wins by Year'!A553)</f>
        <v>0</v>
      </c>
      <c r="S553" s="19">
        <f t="shared" si="16"/>
        <v>1</v>
      </c>
      <c r="T553" s="19">
        <f>(SUMIFS(S:S,C:C,C553,A:A,A553)+SUMIFS(S:S,C:C,C553,A:A,A553-1)+SUMIFS(S:S,C:C,C553,A:A,A553-2))/3</f>
        <v>1.3666666666666665</v>
      </c>
      <c r="U553" s="19">
        <f>(SUMIFS($S:$S,$C:$C,$C553,$A:$A,$A553)+SUMIFS($S:$S,$C:$C,$C553,$A:$A,$A553-1)+SUMIFS($S:$S,$C:$C,$C553,$A:$A,$A553-2)+SUMIFS($S:$S,$C:$C,$C553,$A:$A,$A553-3))/4</f>
        <v>1.2749999999999999</v>
      </c>
      <c r="W553" t="str">
        <f>VLOOKUP(D553,Conferences!$A$9:$B$57,2,FALSE)</f>
        <v>CUSA</v>
      </c>
      <c r="X553">
        <f>COUNTIF(C:C,C553)</f>
        <v>14</v>
      </c>
    </row>
    <row r="554" spans="1:25">
      <c r="A554">
        <v>2011</v>
      </c>
      <c r="B554">
        <v>48</v>
      </c>
      <c r="C554" t="s">
        <v>64</v>
      </c>
      <c r="D554" t="s">
        <v>173</v>
      </c>
      <c r="E554">
        <v>2</v>
      </c>
      <c r="F554">
        <v>10</v>
      </c>
      <c r="G554">
        <v>0.16700000000000001</v>
      </c>
      <c r="H554">
        <v>1</v>
      </c>
      <c r="I554">
        <v>7</v>
      </c>
      <c r="J554">
        <v>0.125</v>
      </c>
      <c r="K554">
        <v>16.3</v>
      </c>
      <c r="L554">
        <v>35.1</v>
      </c>
      <c r="M554">
        <v>-18.170000000000002</v>
      </c>
      <c r="N554">
        <v>-6.17</v>
      </c>
      <c r="R554" s="19">
        <f>SUMIFS(Recruits!J:J,Recruits!D:D,'Wins by Year'!C554,Recruits!A:A,'Wins by Year'!A554)</f>
        <v>2.59</v>
      </c>
      <c r="S554" s="19">
        <f t="shared" si="16"/>
        <v>2.59</v>
      </c>
      <c r="T554" s="19">
        <f>(SUMIFS(S:S,C:C,C554,A:A,A554)+SUMIFS(S:S,C:C,C554,A:A,A554-1)+SUMIFS(S:S,C:C,C554,A:A,A554-2))/3</f>
        <v>2.5299999999999998</v>
      </c>
      <c r="U554" s="19">
        <f>(SUMIFS($S:$S,$C:$C,$C554,$A:$A,$A554)+SUMIFS($S:$S,$C:$C,$C554,$A:$A,$A554-1)+SUMIFS($S:$S,$C:$C,$C554,$A:$A,$A554-2)+SUMIFS($S:$S,$C:$C,$C554,$A:$A,$A554-3))/4</f>
        <v>2.48</v>
      </c>
      <c r="W554" t="str">
        <f>VLOOKUP(D554,Conferences!$A$9:$B$57,2,FALSE)</f>
        <v>CUSA</v>
      </c>
      <c r="X554">
        <f>COUNTIF(C:C,C554)</f>
        <v>16</v>
      </c>
    </row>
    <row r="555" spans="1:25">
      <c r="A555">
        <v>2011</v>
      </c>
      <c r="B555">
        <v>49</v>
      </c>
      <c r="C555" t="s">
        <v>41</v>
      </c>
      <c r="D555" t="s">
        <v>175</v>
      </c>
      <c r="E555">
        <v>13</v>
      </c>
      <c r="F555">
        <v>1</v>
      </c>
      <c r="G555">
        <v>0.92900000000000005</v>
      </c>
      <c r="H555">
        <v>8</v>
      </c>
      <c r="I555">
        <v>0</v>
      </c>
      <c r="J555">
        <v>1</v>
      </c>
      <c r="K555">
        <v>49.3</v>
      </c>
      <c r="L555">
        <v>22.4</v>
      </c>
      <c r="M555">
        <v>11.94</v>
      </c>
      <c r="N555">
        <v>-4.63</v>
      </c>
      <c r="P555">
        <v>7</v>
      </c>
      <c r="Q555">
        <v>18</v>
      </c>
      <c r="R555" s="19">
        <f>SUMIFS(Recruits!J:J,Recruits!D:D,'Wins by Year'!C555,Recruits!A:A,'Wins by Year'!A555)</f>
        <v>2.73</v>
      </c>
      <c r="S555" s="19">
        <f t="shared" si="16"/>
        <v>2.73</v>
      </c>
      <c r="T555" s="19">
        <f>(SUMIFS(S:S,C:C,C555,A:A,A555)+SUMIFS(S:S,C:C,C555,A:A,A555-1)+SUMIFS(S:S,C:C,C555,A:A,A555-2))/3</f>
        <v>2.686666666666667</v>
      </c>
      <c r="U555" s="19">
        <f>(SUMIFS($S:$S,$C:$C,$C555,$A:$A,$A555)+SUMIFS($S:$S,$C:$C,$C555,$A:$A,$A555-1)+SUMIFS($S:$S,$C:$C,$C555,$A:$A,$A555-2)+SUMIFS($S:$S,$C:$C,$C555,$A:$A,$A555-3))/4</f>
        <v>2.2650000000000001</v>
      </c>
      <c r="W555" t="str">
        <f>VLOOKUP(D555,Conferences!$A$9:$B$57,2,FALSE)</f>
        <v>CUSA</v>
      </c>
      <c r="X555">
        <f>COUNTIF(C:C,C555)</f>
        <v>16</v>
      </c>
      <c r="Y555">
        <f t="shared" si="17"/>
        <v>18</v>
      </c>
    </row>
    <row r="556" spans="1:25">
      <c r="A556">
        <v>2011</v>
      </c>
      <c r="B556">
        <v>50</v>
      </c>
      <c r="C556" t="s">
        <v>92</v>
      </c>
      <c r="D556" t="s">
        <v>175</v>
      </c>
      <c r="E556">
        <v>8</v>
      </c>
      <c r="F556">
        <v>5</v>
      </c>
      <c r="G556">
        <v>0.61499999999999999</v>
      </c>
      <c r="H556">
        <v>7</v>
      </c>
      <c r="I556">
        <v>1</v>
      </c>
      <c r="J556">
        <v>0.875</v>
      </c>
      <c r="K556">
        <v>33.1</v>
      </c>
      <c r="L556">
        <v>27.3</v>
      </c>
      <c r="M556">
        <v>5.2</v>
      </c>
      <c r="N556">
        <v>0.89</v>
      </c>
      <c r="R556" s="19">
        <f>SUMIFS(Recruits!J:J,Recruits!D:D,'Wins by Year'!C556,Recruits!A:A,'Wins by Year'!A556)</f>
        <v>2.52</v>
      </c>
      <c r="S556" s="19">
        <f t="shared" si="16"/>
        <v>2.52</v>
      </c>
      <c r="T556" s="19">
        <f>(SUMIFS(S:S,C:C,C556,A:A,A556)+SUMIFS(S:S,C:C,C556,A:A,A556-1)+SUMIFS(S:S,C:C,C556,A:A,A556-2))/3</f>
        <v>2.6166666666666667</v>
      </c>
      <c r="U556" s="19">
        <f>(SUMIFS($S:$S,$C:$C,$C556,$A:$A,$A556)+SUMIFS($S:$S,$C:$C,$C556,$A:$A,$A556-1)+SUMIFS($S:$S,$C:$C,$C556,$A:$A,$A556-2)+SUMIFS($S:$S,$C:$C,$C556,$A:$A,$A556-3))/4</f>
        <v>2.5099999999999998</v>
      </c>
      <c r="W556" t="str">
        <f>VLOOKUP(D556,Conferences!$A$9:$B$57,2,FALSE)</f>
        <v>CUSA</v>
      </c>
      <c r="X556">
        <f>COUNTIF(C:C,C556)</f>
        <v>16</v>
      </c>
    </row>
    <row r="557" spans="1:25">
      <c r="A557">
        <v>2011</v>
      </c>
      <c r="B557">
        <v>51</v>
      </c>
      <c r="C557" t="s">
        <v>75</v>
      </c>
      <c r="D557" t="s">
        <v>175</v>
      </c>
      <c r="E557">
        <v>8</v>
      </c>
      <c r="F557">
        <v>5</v>
      </c>
      <c r="G557">
        <v>0.61499999999999999</v>
      </c>
      <c r="H557">
        <v>5</v>
      </c>
      <c r="I557">
        <v>3</v>
      </c>
      <c r="J557">
        <v>0.625</v>
      </c>
      <c r="K557">
        <v>25.8</v>
      </c>
      <c r="L557">
        <v>23.1</v>
      </c>
      <c r="M557">
        <v>0.78</v>
      </c>
      <c r="N557">
        <v>-1.83</v>
      </c>
      <c r="R557" s="19">
        <f>SUMIFS(Recruits!J:J,Recruits!D:D,'Wins by Year'!C557,Recruits!A:A,'Wins by Year'!A557)</f>
        <v>2.81</v>
      </c>
      <c r="S557" s="19">
        <f t="shared" si="16"/>
        <v>2.81</v>
      </c>
      <c r="T557" s="19">
        <f>(SUMIFS(S:S,C:C,C557,A:A,A557)+SUMIFS(S:S,C:C,C557,A:A,A557-1)+SUMIFS(S:S,C:C,C557,A:A,A557-2))/3</f>
        <v>2.563333333333333</v>
      </c>
      <c r="U557" s="19">
        <f>(SUMIFS($S:$S,$C:$C,$C557,$A:$A,$A557)+SUMIFS($S:$S,$C:$C,$C557,$A:$A,$A557-1)+SUMIFS($S:$S,$C:$C,$C557,$A:$A,$A557-2)+SUMIFS($S:$S,$C:$C,$C557,$A:$A,$A557-3))/4</f>
        <v>2.1724999999999999</v>
      </c>
      <c r="W557" t="str">
        <f>VLOOKUP(D557,Conferences!$A$9:$B$57,2,FALSE)</f>
        <v>CUSA</v>
      </c>
      <c r="X557">
        <f>COUNTIF(C:C,C557)</f>
        <v>16</v>
      </c>
    </row>
    <row r="558" spans="1:25">
      <c r="A558">
        <v>2011</v>
      </c>
      <c r="B558">
        <v>52</v>
      </c>
      <c r="C558" t="s">
        <v>124</v>
      </c>
      <c r="D558" t="s">
        <v>175</v>
      </c>
      <c r="E558">
        <v>4</v>
      </c>
      <c r="F558">
        <v>8</v>
      </c>
      <c r="G558">
        <v>0.33300000000000002</v>
      </c>
      <c r="H558">
        <v>3</v>
      </c>
      <c r="I558">
        <v>5</v>
      </c>
      <c r="J558">
        <v>0.375</v>
      </c>
      <c r="K558">
        <v>23.3</v>
      </c>
      <c r="L558">
        <v>33.299999999999997</v>
      </c>
      <c r="M558">
        <v>-8.15</v>
      </c>
      <c r="N558">
        <v>0.35</v>
      </c>
      <c r="R558" s="19">
        <f>SUMIFS(Recruits!J:J,Recruits!D:D,'Wins by Year'!C558,Recruits!A:A,'Wins by Year'!A558)</f>
        <v>2.68</v>
      </c>
      <c r="S558" s="19">
        <f t="shared" si="16"/>
        <v>2.68</v>
      </c>
      <c r="T558" s="19">
        <f>(SUMIFS(S:S,C:C,C558,A:A,A558)+SUMIFS(S:S,C:C,C558,A:A,A558-1)+SUMIFS(S:S,C:C,C558,A:A,A558-2))/3</f>
        <v>2.3866666666666667</v>
      </c>
      <c r="U558" s="19">
        <f>(SUMIFS($S:$S,$C:$C,$C558,$A:$A,$A558)+SUMIFS($S:$S,$C:$C,$C558,$A:$A,$A558-1)+SUMIFS($S:$S,$C:$C,$C558,$A:$A,$A558-2)+SUMIFS($S:$S,$C:$C,$C558,$A:$A,$A558-3))/4</f>
        <v>2.04</v>
      </c>
      <c r="W558" t="str">
        <f>VLOOKUP(D558,Conferences!$A$9:$B$57,2,FALSE)</f>
        <v>CUSA</v>
      </c>
      <c r="X558">
        <f>COUNTIF(C:C,C558)</f>
        <v>16</v>
      </c>
    </row>
    <row r="559" spans="1:25">
      <c r="A559">
        <v>2011</v>
      </c>
      <c r="B559">
        <v>53</v>
      </c>
      <c r="C559" t="s">
        <v>132</v>
      </c>
      <c r="D559" t="s">
        <v>175</v>
      </c>
      <c r="E559">
        <v>5</v>
      </c>
      <c r="F559">
        <v>7</v>
      </c>
      <c r="G559">
        <v>0.41699999999999998</v>
      </c>
      <c r="H559">
        <v>2</v>
      </c>
      <c r="I559">
        <v>6</v>
      </c>
      <c r="J559">
        <v>0.25</v>
      </c>
      <c r="K559">
        <v>26.6</v>
      </c>
      <c r="L559">
        <v>30.3</v>
      </c>
      <c r="M559">
        <v>-7.93</v>
      </c>
      <c r="N559">
        <v>-3.85</v>
      </c>
      <c r="R559" s="19">
        <f>SUMIFS(Recruits!J:J,Recruits!D:D,'Wins by Year'!C559,Recruits!A:A,'Wins by Year'!A559)</f>
        <v>2.1</v>
      </c>
      <c r="S559" s="19">
        <f t="shared" si="16"/>
        <v>2.1</v>
      </c>
      <c r="T559" s="19">
        <f>(SUMIFS(S:S,C:C,C559,A:A,A559)+SUMIFS(S:S,C:C,C559,A:A,A559-1)+SUMIFS(S:S,C:C,C559,A:A,A559-2))/3</f>
        <v>1.7700000000000002</v>
      </c>
      <c r="U559" s="19">
        <f>(SUMIFS($S:$S,$C:$C,$C559,$A:$A,$A559)+SUMIFS($S:$S,$C:$C,$C559,$A:$A,$A559-1)+SUMIFS($S:$S,$C:$C,$C559,$A:$A,$A559-2)+SUMIFS($S:$S,$C:$C,$C559,$A:$A,$A559-3))/4</f>
        <v>1.5775000000000001</v>
      </c>
      <c r="W559" t="str">
        <f>VLOOKUP(D559,Conferences!$A$9:$B$57,2,FALSE)</f>
        <v>CUSA</v>
      </c>
      <c r="X559">
        <f>COUNTIF(C:C,C559)</f>
        <v>16</v>
      </c>
    </row>
    <row r="560" spans="1:25">
      <c r="A560">
        <v>2011</v>
      </c>
      <c r="B560">
        <v>54</v>
      </c>
      <c r="C560" t="s">
        <v>91</v>
      </c>
      <c r="D560" t="s">
        <v>175</v>
      </c>
      <c r="E560">
        <v>2</v>
      </c>
      <c r="F560">
        <v>11</v>
      </c>
      <c r="G560">
        <v>0.154</v>
      </c>
      <c r="H560">
        <v>1</v>
      </c>
      <c r="I560">
        <v>7</v>
      </c>
      <c r="J560">
        <v>0.125</v>
      </c>
      <c r="K560">
        <v>21.1</v>
      </c>
      <c r="L560">
        <v>37.5</v>
      </c>
      <c r="M560">
        <v>-19.11</v>
      </c>
      <c r="N560">
        <v>-6.18</v>
      </c>
      <c r="R560" s="19">
        <f>SUMIFS(Recruits!J:J,Recruits!D:D,'Wins by Year'!C560,Recruits!A:A,'Wins by Year'!A560)</f>
        <v>2.2400000000000002</v>
      </c>
      <c r="S560" s="19">
        <f t="shared" si="16"/>
        <v>2.2400000000000002</v>
      </c>
      <c r="T560" s="19">
        <f>(SUMIFS(S:S,C:C,C560,A:A,A560)+SUMIFS(S:S,C:C,C560,A:A,A560-1)+SUMIFS(S:S,C:C,C560,A:A,A560-2))/3</f>
        <v>1.79</v>
      </c>
      <c r="U560" s="19">
        <f>(SUMIFS($S:$S,$C:$C,$C560,$A:$A,$A560)+SUMIFS($S:$S,$C:$C,$C560,$A:$A,$A560-1)+SUMIFS($S:$S,$C:$C,$C560,$A:$A,$A560-2)+SUMIFS($S:$S,$C:$C,$C560,$A:$A,$A560-3))/4</f>
        <v>1.8425</v>
      </c>
      <c r="W560" t="str">
        <f>VLOOKUP(D560,Conferences!$A$9:$B$57,2,FALSE)</f>
        <v>CUSA</v>
      </c>
      <c r="X560">
        <f>COUNTIF(C:C,C560)</f>
        <v>16</v>
      </c>
    </row>
    <row r="561" spans="1:24">
      <c r="A561">
        <v>2011</v>
      </c>
      <c r="B561">
        <v>55</v>
      </c>
      <c r="C561" t="s">
        <v>50</v>
      </c>
      <c r="D561" t="s">
        <v>148</v>
      </c>
      <c r="E561">
        <v>10</v>
      </c>
      <c r="F561">
        <v>3</v>
      </c>
      <c r="G561">
        <v>0.76900000000000002</v>
      </c>
      <c r="H561">
        <v>0</v>
      </c>
      <c r="I561">
        <v>0</v>
      </c>
      <c r="K561">
        <v>30.1</v>
      </c>
      <c r="L561">
        <v>20.399999999999999</v>
      </c>
      <c r="M561">
        <v>4.8</v>
      </c>
      <c r="N561">
        <v>-3.13</v>
      </c>
      <c r="R561" s="19">
        <f>SUMIFS(Recruits!J:J,Recruits!D:D,'Wins by Year'!C561,Recruits!A:A,'Wins by Year'!A561)</f>
        <v>2.58</v>
      </c>
      <c r="S561" s="19">
        <f t="shared" si="16"/>
        <v>2.58</v>
      </c>
      <c r="T561" s="19">
        <f>(SUMIFS(S:S,C:C,C561,A:A,A561)+SUMIFS(S:S,C:C,C561,A:A,A561-1)+SUMIFS(S:S,C:C,C561,A:A,A561-2))/3</f>
        <v>2.7399999999999998</v>
      </c>
      <c r="U561" s="19">
        <f>(SUMIFS($S:$S,$C:$C,$C561,$A:$A,$A561)+SUMIFS($S:$S,$C:$C,$C561,$A:$A,$A561-1)+SUMIFS($S:$S,$C:$C,$C561,$A:$A,$A561-2)+SUMIFS($S:$S,$C:$C,$C561,$A:$A,$A561-3))/4</f>
        <v>2.6799999999999997</v>
      </c>
      <c r="W561" t="str">
        <f>VLOOKUP(D561,Conferences!$A$9:$B$57,2,FALSE)</f>
        <v>Ind</v>
      </c>
      <c r="X561">
        <f>COUNTIF(C:C,C561)</f>
        <v>16</v>
      </c>
    </row>
    <row r="562" spans="1:24">
      <c r="A562">
        <v>2011</v>
      </c>
      <c r="B562">
        <v>56</v>
      </c>
      <c r="C562" t="s">
        <v>13</v>
      </c>
      <c r="D562" t="s">
        <v>148</v>
      </c>
      <c r="E562">
        <v>8</v>
      </c>
      <c r="F562">
        <v>5</v>
      </c>
      <c r="G562">
        <v>0.61499999999999999</v>
      </c>
      <c r="H562">
        <v>0</v>
      </c>
      <c r="I562">
        <v>0</v>
      </c>
      <c r="K562">
        <v>29.2</v>
      </c>
      <c r="L562">
        <v>20.7</v>
      </c>
      <c r="M562">
        <v>11.06</v>
      </c>
      <c r="N562">
        <v>4.4400000000000004</v>
      </c>
      <c r="O562">
        <v>16</v>
      </c>
      <c r="P562">
        <v>16</v>
      </c>
      <c r="R562" s="19">
        <f>SUMIFS(Recruits!J:J,Recruits!D:D,'Wins by Year'!C562,Recruits!A:A,'Wins by Year'!A562)</f>
        <v>3.48</v>
      </c>
      <c r="S562" s="19">
        <f t="shared" si="16"/>
        <v>3.48</v>
      </c>
      <c r="T562" s="19">
        <f>(SUMIFS(S:S,C:C,C562,A:A,A562)+SUMIFS(S:S,C:C,C562,A:A,A562-1)+SUMIFS(S:S,C:C,C562,A:A,A562-2))/3</f>
        <v>3.436666666666667</v>
      </c>
      <c r="U562" s="19">
        <f>(SUMIFS($S:$S,$C:$C,$C562,$A:$A,$A562)+SUMIFS($S:$S,$C:$C,$C562,$A:$A,$A562-1)+SUMIFS($S:$S,$C:$C,$C562,$A:$A,$A562-2)+SUMIFS($S:$S,$C:$C,$C562,$A:$A,$A562-3))/4</f>
        <v>3.5674999999999999</v>
      </c>
      <c r="W562" t="str">
        <f>VLOOKUP(D562,Conferences!$A$9:$B$57,2,FALSE)</f>
        <v>Ind</v>
      </c>
      <c r="X562">
        <f>COUNTIF(C:C,C562)</f>
        <v>16</v>
      </c>
    </row>
    <row r="563" spans="1:24">
      <c r="A563">
        <v>2011</v>
      </c>
      <c r="B563">
        <v>57</v>
      </c>
      <c r="C563" t="s">
        <v>97</v>
      </c>
      <c r="D563" t="s">
        <v>148</v>
      </c>
      <c r="E563">
        <v>5</v>
      </c>
      <c r="F563">
        <v>7</v>
      </c>
      <c r="G563">
        <v>0.41699999999999998</v>
      </c>
      <c r="H563">
        <v>0</v>
      </c>
      <c r="I563">
        <v>0</v>
      </c>
      <c r="K563">
        <v>29.7</v>
      </c>
      <c r="L563">
        <v>28.9</v>
      </c>
      <c r="M563">
        <v>-1.39</v>
      </c>
      <c r="N563">
        <v>-1.56</v>
      </c>
      <c r="R563" s="19">
        <f>SUMIFS(Recruits!J:J,Recruits!D:D,'Wins by Year'!C563,Recruits!A:A,'Wins by Year'!A563)</f>
        <v>0</v>
      </c>
      <c r="S563" s="19">
        <f t="shared" si="16"/>
        <v>1</v>
      </c>
      <c r="T563" s="19">
        <f>(SUMIFS(S:S,C:C,C563,A:A,A563)+SUMIFS(S:S,C:C,C563,A:A,A563-1)+SUMIFS(S:S,C:C,C563,A:A,A563-2))/3</f>
        <v>1</v>
      </c>
      <c r="U563" s="19">
        <f>(SUMIFS($S:$S,$C:$C,$C563,$A:$A,$A563)+SUMIFS($S:$S,$C:$C,$C563,$A:$A,$A563-1)+SUMIFS($S:$S,$C:$C,$C563,$A:$A,$A563-2)+SUMIFS($S:$S,$C:$C,$C563,$A:$A,$A563-3))/4</f>
        <v>1</v>
      </c>
      <c r="W563" t="str">
        <f>VLOOKUP(D563,Conferences!$A$9:$B$57,2,FALSE)</f>
        <v>Ind</v>
      </c>
      <c r="X563">
        <f>COUNTIF(C:C,C563)</f>
        <v>16</v>
      </c>
    </row>
    <row r="564" spans="1:24">
      <c r="A564">
        <v>2011</v>
      </c>
      <c r="B564">
        <v>58</v>
      </c>
      <c r="C564" t="s">
        <v>96</v>
      </c>
      <c r="D564" t="s">
        <v>148</v>
      </c>
      <c r="E564">
        <v>3</v>
      </c>
      <c r="F564">
        <v>9</v>
      </c>
      <c r="G564">
        <v>0.25</v>
      </c>
      <c r="H564">
        <v>0</v>
      </c>
      <c r="I564">
        <v>0</v>
      </c>
      <c r="K564">
        <v>24.8</v>
      </c>
      <c r="L564">
        <v>28.3</v>
      </c>
      <c r="M564">
        <v>-8.8800000000000008</v>
      </c>
      <c r="N564">
        <v>-1.8</v>
      </c>
      <c r="R564" s="19">
        <f>SUMIFS(Recruits!J:J,Recruits!D:D,'Wins by Year'!C564,Recruits!A:A,'Wins by Year'!A564)</f>
        <v>1.82</v>
      </c>
      <c r="S564" s="19">
        <f t="shared" si="16"/>
        <v>1.82</v>
      </c>
      <c r="T564" s="19">
        <f>(SUMIFS(S:S,C:C,C564,A:A,A564)+SUMIFS(S:S,C:C,C564,A:A,A564-1)+SUMIFS(S:S,C:C,C564,A:A,A564-2))/3</f>
        <v>1.3133333333333335</v>
      </c>
      <c r="U564" s="19">
        <f>(SUMIFS($S:$S,$C:$C,$C564,$A:$A,$A564)+SUMIFS($S:$S,$C:$C,$C564,$A:$A,$A564-1)+SUMIFS($S:$S,$C:$C,$C564,$A:$A,$A564-2)+SUMIFS($S:$S,$C:$C,$C564,$A:$A,$A564-3))/4</f>
        <v>1.4100000000000001</v>
      </c>
      <c r="W564" t="str">
        <f>VLOOKUP(D564,Conferences!$A$9:$B$57,2,FALSE)</f>
        <v>Ind</v>
      </c>
      <c r="X564">
        <f>COUNTIF(C:C,C564)</f>
        <v>16</v>
      </c>
    </row>
    <row r="565" spans="1:24">
      <c r="A565">
        <v>2011</v>
      </c>
      <c r="B565">
        <v>59</v>
      </c>
      <c r="C565" t="s">
        <v>130</v>
      </c>
      <c r="D565" t="s">
        <v>178</v>
      </c>
      <c r="E565">
        <v>10</v>
      </c>
      <c r="F565">
        <v>4</v>
      </c>
      <c r="G565">
        <v>0.71399999999999997</v>
      </c>
      <c r="H565">
        <v>6</v>
      </c>
      <c r="I565">
        <v>2</v>
      </c>
      <c r="J565">
        <v>0.75</v>
      </c>
      <c r="K565">
        <v>30.5</v>
      </c>
      <c r="L565">
        <v>22.1</v>
      </c>
      <c r="M565">
        <v>1.56</v>
      </c>
      <c r="N565">
        <v>-5.73</v>
      </c>
      <c r="R565" s="19">
        <f>SUMIFS(Recruits!J:J,Recruits!D:D,'Wins by Year'!C565,Recruits!A:A,'Wins by Year'!A565)</f>
        <v>0</v>
      </c>
      <c r="S565" s="19">
        <f t="shared" si="16"/>
        <v>1</v>
      </c>
      <c r="T565" s="19">
        <f>(SUMIFS(S:S,C:C,C565,A:A,A565)+SUMIFS(S:S,C:C,C565,A:A,A565-1)+SUMIFS(S:S,C:C,C565,A:A,A565-2))/3</f>
        <v>1.75</v>
      </c>
      <c r="U565" s="19">
        <f>(SUMIFS($S:$S,$C:$C,$C565,$A:$A,$A565)+SUMIFS($S:$S,$C:$C,$C565,$A:$A,$A565-1)+SUMIFS($S:$S,$C:$C,$C565,$A:$A,$A565-2)+SUMIFS($S:$S,$C:$C,$C565,$A:$A,$A565-3))/4</f>
        <v>1.8625</v>
      </c>
      <c r="W565" t="str">
        <f>VLOOKUP(D565,Conferences!$A$9:$B$57,2,FALSE)</f>
        <v>MAC</v>
      </c>
      <c r="X565">
        <f>COUNTIF(C:C,C565)</f>
        <v>16</v>
      </c>
    </row>
    <row r="566" spans="1:24">
      <c r="A566">
        <v>2011</v>
      </c>
      <c r="B566">
        <v>60</v>
      </c>
      <c r="C566" t="s">
        <v>60</v>
      </c>
      <c r="D566" t="s">
        <v>178</v>
      </c>
      <c r="E566">
        <v>9</v>
      </c>
      <c r="F566">
        <v>4</v>
      </c>
      <c r="G566">
        <v>0.69199999999999995</v>
      </c>
      <c r="H566">
        <v>5</v>
      </c>
      <c r="I566">
        <v>3</v>
      </c>
      <c r="J566">
        <v>0.625</v>
      </c>
      <c r="K566">
        <v>30.6</v>
      </c>
      <c r="L566">
        <v>13.9</v>
      </c>
      <c r="M566">
        <v>5.63</v>
      </c>
      <c r="N566">
        <v>-5.68</v>
      </c>
      <c r="R566" s="19">
        <f>SUMIFS(Recruits!J:J,Recruits!D:D,'Wins by Year'!C566,Recruits!A:A,'Wins by Year'!A566)</f>
        <v>2</v>
      </c>
      <c r="S566" s="19">
        <f t="shared" si="16"/>
        <v>2</v>
      </c>
      <c r="T566" s="19">
        <f>(SUMIFS(S:S,C:C,C566,A:A,A566)+SUMIFS(S:S,C:C,C566,A:A,A566-1)+SUMIFS(S:S,C:C,C566,A:A,A566-2))/3</f>
        <v>2.1066666666666665</v>
      </c>
      <c r="U566" s="19">
        <f>(SUMIFS($S:$S,$C:$C,$C566,$A:$A,$A566)+SUMIFS($S:$S,$C:$C,$C566,$A:$A,$A566-1)+SUMIFS($S:$S,$C:$C,$C566,$A:$A,$A566-2)+SUMIFS($S:$S,$C:$C,$C566,$A:$A,$A566-3))/4</f>
        <v>2.0999999999999996</v>
      </c>
      <c r="W566" t="str">
        <f>VLOOKUP(D566,Conferences!$A$9:$B$57,2,FALSE)</f>
        <v>MAC</v>
      </c>
      <c r="X566">
        <f>COUNTIF(C:C,C566)</f>
        <v>16</v>
      </c>
    </row>
    <row r="567" spans="1:24">
      <c r="A567">
        <v>2011</v>
      </c>
      <c r="B567">
        <v>61</v>
      </c>
      <c r="C567" t="s">
        <v>131</v>
      </c>
      <c r="D567" t="s">
        <v>178</v>
      </c>
      <c r="E567">
        <v>5</v>
      </c>
      <c r="F567">
        <v>7</v>
      </c>
      <c r="G567">
        <v>0.41699999999999998</v>
      </c>
      <c r="H567">
        <v>4</v>
      </c>
      <c r="I567">
        <v>4</v>
      </c>
      <c r="J567">
        <v>0.5</v>
      </c>
      <c r="K567">
        <v>17.100000000000001</v>
      </c>
      <c r="L567">
        <v>24.3</v>
      </c>
      <c r="M567">
        <v>-6.03</v>
      </c>
      <c r="N567">
        <v>-1.53</v>
      </c>
      <c r="R567" s="19">
        <f>SUMIFS(Recruits!J:J,Recruits!D:D,'Wins by Year'!C567,Recruits!A:A,'Wins by Year'!A567)</f>
        <v>2.06</v>
      </c>
      <c r="S567" s="19">
        <f t="shared" si="16"/>
        <v>2.06</v>
      </c>
      <c r="T567" s="19">
        <f>(SUMIFS(S:S,C:C,C567,A:A,A567)+SUMIFS(S:S,C:C,C567,A:A,A567-1)+SUMIFS(S:S,C:C,C567,A:A,A567-2))/3</f>
        <v>2.11</v>
      </c>
      <c r="U567" s="19">
        <f>(SUMIFS($S:$S,$C:$C,$C567,$A:$A,$A567)+SUMIFS($S:$S,$C:$C,$C567,$A:$A,$A567-1)+SUMIFS($S:$S,$C:$C,$C567,$A:$A,$A567-2)+SUMIFS($S:$S,$C:$C,$C567,$A:$A,$A567-3))/4</f>
        <v>2.0625</v>
      </c>
      <c r="W567" t="str">
        <f>VLOOKUP(D567,Conferences!$A$9:$B$57,2,FALSE)</f>
        <v>MAC</v>
      </c>
      <c r="X567">
        <f>COUNTIF(C:C,C567)</f>
        <v>16</v>
      </c>
    </row>
    <row r="568" spans="1:24">
      <c r="A568">
        <v>2011</v>
      </c>
      <c r="B568">
        <v>62</v>
      </c>
      <c r="C568" t="s">
        <v>116</v>
      </c>
      <c r="D568" t="s">
        <v>178</v>
      </c>
      <c r="E568">
        <v>5</v>
      </c>
      <c r="F568">
        <v>7</v>
      </c>
      <c r="G568">
        <v>0.41699999999999998</v>
      </c>
      <c r="H568">
        <v>3</v>
      </c>
      <c r="I568">
        <v>5</v>
      </c>
      <c r="J568">
        <v>0.375</v>
      </c>
      <c r="K568">
        <v>26.5</v>
      </c>
      <c r="L568">
        <v>28.8</v>
      </c>
      <c r="M568">
        <v>-4.75</v>
      </c>
      <c r="N568">
        <v>-2.33</v>
      </c>
      <c r="R568" s="19">
        <f>SUMIFS(Recruits!J:J,Recruits!D:D,'Wins by Year'!C568,Recruits!A:A,'Wins by Year'!A568)</f>
        <v>0</v>
      </c>
      <c r="S568" s="19">
        <f t="shared" si="16"/>
        <v>1</v>
      </c>
      <c r="T568" s="19">
        <f>(SUMIFS(S:S,C:C,C568,A:A,A568)+SUMIFS(S:S,C:C,C568,A:A,A568-1)+SUMIFS(S:S,C:C,C568,A:A,A568-2))/3</f>
        <v>1</v>
      </c>
      <c r="U568" s="19">
        <f>(SUMIFS($S:$S,$C:$C,$C568,$A:$A,$A568)+SUMIFS($S:$S,$C:$C,$C568,$A:$A,$A568-1)+SUMIFS($S:$S,$C:$C,$C568,$A:$A,$A568-2)+SUMIFS($S:$S,$C:$C,$C568,$A:$A,$A568-3))/4</f>
        <v>1</v>
      </c>
      <c r="W568" t="str">
        <f>VLOOKUP(D568,Conferences!$A$9:$B$57,2,FALSE)</f>
        <v>MAC</v>
      </c>
      <c r="X568">
        <f>COUNTIF(C:C,C568)</f>
        <v>16</v>
      </c>
    </row>
    <row r="569" spans="1:24">
      <c r="A569">
        <v>2011</v>
      </c>
      <c r="B569">
        <v>63</v>
      </c>
      <c r="C569" t="s">
        <v>84</v>
      </c>
      <c r="D569" t="s">
        <v>178</v>
      </c>
      <c r="E569">
        <v>4</v>
      </c>
      <c r="F569">
        <v>8</v>
      </c>
      <c r="G569">
        <v>0.33300000000000002</v>
      </c>
      <c r="H569">
        <v>3</v>
      </c>
      <c r="I569">
        <v>5</v>
      </c>
      <c r="J569">
        <v>0.375</v>
      </c>
      <c r="K569">
        <v>21.3</v>
      </c>
      <c r="L569">
        <v>22.9</v>
      </c>
      <c r="M569">
        <v>-4.9000000000000004</v>
      </c>
      <c r="N569">
        <v>-1.9</v>
      </c>
      <c r="R569" s="19">
        <f>SUMIFS(Recruits!J:J,Recruits!D:D,'Wins by Year'!C569,Recruits!A:A,'Wins by Year'!A569)</f>
        <v>0</v>
      </c>
      <c r="S569" s="19">
        <f t="shared" si="16"/>
        <v>1</v>
      </c>
      <c r="T569" s="19">
        <f>(SUMIFS(S:S,C:C,C569,A:A,A569)+SUMIFS(S:S,C:C,C569,A:A,A569-1)+SUMIFS(S:S,C:C,C569,A:A,A569-2))/3</f>
        <v>1.3733333333333333</v>
      </c>
      <c r="U569" s="19">
        <f>(SUMIFS($S:$S,$C:$C,$C569,$A:$A,$A569)+SUMIFS($S:$S,$C:$C,$C569,$A:$A,$A569-1)+SUMIFS($S:$S,$C:$C,$C569,$A:$A,$A569-2)+SUMIFS($S:$S,$C:$C,$C569,$A:$A,$A569-3))/4</f>
        <v>1.5449999999999999</v>
      </c>
      <c r="W569" t="str">
        <f>VLOOKUP(D569,Conferences!$A$9:$B$57,2,FALSE)</f>
        <v>MAC</v>
      </c>
      <c r="X569">
        <f>COUNTIF(C:C,C569)</f>
        <v>16</v>
      </c>
    </row>
    <row r="570" spans="1:24">
      <c r="A570">
        <v>2011</v>
      </c>
      <c r="B570">
        <v>64</v>
      </c>
      <c r="C570" t="s">
        <v>136</v>
      </c>
      <c r="D570" t="s">
        <v>178</v>
      </c>
      <c r="E570">
        <v>3</v>
      </c>
      <c r="F570">
        <v>9</v>
      </c>
      <c r="G570">
        <v>0.25</v>
      </c>
      <c r="H570">
        <v>2</v>
      </c>
      <c r="I570">
        <v>6</v>
      </c>
      <c r="J570">
        <v>0.25</v>
      </c>
      <c r="K570">
        <v>22.2</v>
      </c>
      <c r="L570">
        <v>29.4</v>
      </c>
      <c r="M570">
        <v>-10.89</v>
      </c>
      <c r="N570">
        <v>-3.31</v>
      </c>
      <c r="R570" s="19">
        <f>SUMIFS(Recruits!J:J,Recruits!D:D,'Wins by Year'!C570,Recruits!A:A,'Wins by Year'!A570)</f>
        <v>0</v>
      </c>
      <c r="S570" s="19">
        <f t="shared" si="16"/>
        <v>1</v>
      </c>
      <c r="T570" s="19">
        <f>(SUMIFS(S:S,C:C,C570,A:A,A570)+SUMIFS(S:S,C:C,C570,A:A,A570-1)+SUMIFS(S:S,C:C,C570,A:A,A570-2))/3</f>
        <v>1</v>
      </c>
      <c r="U570" s="19">
        <f>(SUMIFS($S:$S,$C:$C,$C570,$A:$A,$A570)+SUMIFS($S:$S,$C:$C,$C570,$A:$A,$A570-1)+SUMIFS($S:$S,$C:$C,$C570,$A:$A,$A570-2)+SUMIFS($S:$S,$C:$C,$C570,$A:$A,$A570-3))/4</f>
        <v>1</v>
      </c>
      <c r="W570" t="str">
        <f>VLOOKUP(D570,Conferences!$A$9:$B$57,2,FALSE)</f>
        <v>MAC</v>
      </c>
      <c r="X570">
        <f>COUNTIF(C:C,C570)</f>
        <v>16</v>
      </c>
    </row>
    <row r="571" spans="1:24">
      <c r="A571">
        <v>2011</v>
      </c>
      <c r="B571">
        <v>65</v>
      </c>
      <c r="C571" t="s">
        <v>135</v>
      </c>
      <c r="D571" t="s">
        <v>178</v>
      </c>
      <c r="E571">
        <v>1</v>
      </c>
      <c r="F571">
        <v>11</v>
      </c>
      <c r="G571">
        <v>8.3000000000000004E-2</v>
      </c>
      <c r="H571">
        <v>0</v>
      </c>
      <c r="I571">
        <v>8</v>
      </c>
      <c r="J571">
        <v>0</v>
      </c>
      <c r="K571">
        <v>14.2</v>
      </c>
      <c r="L571">
        <v>38.5</v>
      </c>
      <c r="M571">
        <v>-19.11</v>
      </c>
      <c r="N571">
        <v>-3.52</v>
      </c>
      <c r="R571" s="19">
        <f>SUMIFS(Recruits!J:J,Recruits!D:D,'Wins by Year'!C571,Recruits!A:A,'Wins by Year'!A571)</f>
        <v>0</v>
      </c>
      <c r="S571" s="19">
        <f t="shared" si="16"/>
        <v>1</v>
      </c>
      <c r="T571" s="19">
        <f>(SUMIFS(S:S,C:C,C571,A:A,A571)+SUMIFS(S:S,C:C,C571,A:A,A571-1)+SUMIFS(S:S,C:C,C571,A:A,A571-2))/3</f>
        <v>1.8566666666666667</v>
      </c>
      <c r="U571" s="19">
        <f>(SUMIFS($S:$S,$C:$C,$C571,$A:$A,$A571)+SUMIFS($S:$S,$C:$C,$C571,$A:$A,$A571-1)+SUMIFS($S:$S,$C:$C,$C571,$A:$A,$A571-2)+SUMIFS($S:$S,$C:$C,$C571,$A:$A,$A571-3))/4</f>
        <v>1.915</v>
      </c>
      <c r="W571" t="str">
        <f>VLOOKUP(D571,Conferences!$A$9:$B$57,2,FALSE)</f>
        <v>MAC</v>
      </c>
      <c r="X571">
        <f>COUNTIF(C:C,C571)</f>
        <v>16</v>
      </c>
    </row>
    <row r="572" spans="1:24">
      <c r="A572">
        <v>2011</v>
      </c>
      <c r="B572">
        <v>66</v>
      </c>
      <c r="C572" t="s">
        <v>112</v>
      </c>
      <c r="D572" t="s">
        <v>179</v>
      </c>
      <c r="E572">
        <v>11</v>
      </c>
      <c r="F572">
        <v>3</v>
      </c>
      <c r="G572">
        <v>0.78600000000000003</v>
      </c>
      <c r="H572">
        <v>7</v>
      </c>
      <c r="I572">
        <v>1</v>
      </c>
      <c r="J572">
        <v>0.875</v>
      </c>
      <c r="K572">
        <v>38.299999999999997</v>
      </c>
      <c r="L572">
        <v>30.3</v>
      </c>
      <c r="M572">
        <v>5.55</v>
      </c>
      <c r="N572">
        <v>-3.52</v>
      </c>
      <c r="R572" s="19">
        <f>SUMIFS(Recruits!J:J,Recruits!D:D,'Wins by Year'!C572,Recruits!A:A,'Wins by Year'!A572)</f>
        <v>2.3199999999999998</v>
      </c>
      <c r="S572" s="19">
        <f t="shared" si="16"/>
        <v>2.3199999999999998</v>
      </c>
      <c r="T572" s="19">
        <f>(SUMIFS(S:S,C:C,C572,A:A,A572)+SUMIFS(S:S,C:C,C572,A:A,A572-1)+SUMIFS(S:S,C:C,C572,A:A,A572-2))/3</f>
        <v>1.8833333333333335</v>
      </c>
      <c r="U572" s="19">
        <f>(SUMIFS($S:$S,$C:$C,$C572,$A:$A,$A572)+SUMIFS($S:$S,$C:$C,$C572,$A:$A,$A572-1)+SUMIFS($S:$S,$C:$C,$C572,$A:$A,$A572-2)+SUMIFS($S:$S,$C:$C,$C572,$A:$A,$A572-3))/4</f>
        <v>1.6625000000000001</v>
      </c>
      <c r="W572" t="str">
        <f>VLOOKUP(D572,Conferences!$A$9:$B$57,2,FALSE)</f>
        <v>MAC</v>
      </c>
      <c r="X572">
        <f>COUNTIF(C:C,C572)</f>
        <v>16</v>
      </c>
    </row>
    <row r="573" spans="1:24">
      <c r="A573">
        <v>2011</v>
      </c>
      <c r="B573">
        <v>67</v>
      </c>
      <c r="C573" t="s">
        <v>98</v>
      </c>
      <c r="D573" t="s">
        <v>179</v>
      </c>
      <c r="E573">
        <v>9</v>
      </c>
      <c r="F573">
        <v>4</v>
      </c>
      <c r="G573">
        <v>0.69199999999999995</v>
      </c>
      <c r="H573">
        <v>7</v>
      </c>
      <c r="I573">
        <v>1</v>
      </c>
      <c r="J573">
        <v>0.875</v>
      </c>
      <c r="K573">
        <v>42.2</v>
      </c>
      <c r="L573">
        <v>31.7</v>
      </c>
      <c r="M573">
        <v>6.84</v>
      </c>
      <c r="N573">
        <v>-1.55</v>
      </c>
      <c r="R573" s="19">
        <f>SUMIFS(Recruits!J:J,Recruits!D:D,'Wins by Year'!C573,Recruits!A:A,'Wins by Year'!A573)</f>
        <v>2.33</v>
      </c>
      <c r="S573" s="19">
        <f t="shared" si="16"/>
        <v>2.33</v>
      </c>
      <c r="T573" s="19">
        <f>(SUMIFS(S:S,C:C,C573,A:A,A573)+SUMIFS(S:S,C:C,C573,A:A,A573-1)+SUMIFS(S:S,C:C,C573,A:A,A573-2))/3</f>
        <v>2.313333333333333</v>
      </c>
      <c r="U573" s="19">
        <f>(SUMIFS($S:$S,$C:$C,$C573,$A:$A,$A573)+SUMIFS($S:$S,$C:$C,$C573,$A:$A,$A573-1)+SUMIFS($S:$S,$C:$C,$C573,$A:$A,$A573-2)+SUMIFS($S:$S,$C:$C,$C573,$A:$A,$A573-3))/4</f>
        <v>2.2749999999999999</v>
      </c>
      <c r="W573" t="str">
        <f>VLOOKUP(D573,Conferences!$A$9:$B$57,2,FALSE)</f>
        <v>MAC</v>
      </c>
      <c r="X573">
        <f>COUNTIF(C:C,C573)</f>
        <v>16</v>
      </c>
    </row>
    <row r="574" spans="1:24">
      <c r="A574">
        <v>2011</v>
      </c>
      <c r="B574">
        <v>68</v>
      </c>
      <c r="C574" t="s">
        <v>65</v>
      </c>
      <c r="D574" t="s">
        <v>179</v>
      </c>
      <c r="E574">
        <v>7</v>
      </c>
      <c r="F574">
        <v>6</v>
      </c>
      <c r="G574">
        <v>0.53800000000000003</v>
      </c>
      <c r="H574">
        <v>5</v>
      </c>
      <c r="I574">
        <v>3</v>
      </c>
      <c r="J574">
        <v>0.625</v>
      </c>
      <c r="K574">
        <v>35.299999999999997</v>
      </c>
      <c r="L574">
        <v>28.7</v>
      </c>
      <c r="M574">
        <v>0.42</v>
      </c>
      <c r="N574">
        <v>-2.97</v>
      </c>
      <c r="R574" s="19">
        <f>SUMIFS(Recruits!J:J,Recruits!D:D,'Wins by Year'!C574,Recruits!A:A,'Wins by Year'!A574)</f>
        <v>2.14</v>
      </c>
      <c r="S574" s="19">
        <f t="shared" si="16"/>
        <v>2.14</v>
      </c>
      <c r="T574" s="19">
        <f>(SUMIFS(S:S,C:C,C574,A:A,A574)+SUMIFS(S:S,C:C,C574,A:A,A574-1)+SUMIFS(S:S,C:C,C574,A:A,A574-2))/3</f>
        <v>2.1433333333333331</v>
      </c>
      <c r="U574" s="19">
        <f>(SUMIFS($S:$S,$C:$C,$C574,$A:$A,$A574)+SUMIFS($S:$S,$C:$C,$C574,$A:$A,$A574-1)+SUMIFS($S:$S,$C:$C,$C574,$A:$A,$A574-2)+SUMIFS($S:$S,$C:$C,$C574,$A:$A,$A574-3))/4</f>
        <v>2.1399999999999997</v>
      </c>
      <c r="W574" t="str">
        <f>VLOOKUP(D574,Conferences!$A$9:$B$57,2,FALSE)</f>
        <v>MAC</v>
      </c>
      <c r="X574">
        <f>COUNTIF(C:C,C574)</f>
        <v>16</v>
      </c>
    </row>
    <row r="575" spans="1:24">
      <c r="A575">
        <v>2011</v>
      </c>
      <c r="B575">
        <v>69</v>
      </c>
      <c r="C575" t="s">
        <v>125</v>
      </c>
      <c r="D575" t="s">
        <v>179</v>
      </c>
      <c r="E575">
        <v>6</v>
      </c>
      <c r="F575">
        <v>6</v>
      </c>
      <c r="G575">
        <v>0.5</v>
      </c>
      <c r="H575">
        <v>4</v>
      </c>
      <c r="I575">
        <v>4</v>
      </c>
      <c r="J575">
        <v>0.5</v>
      </c>
      <c r="K575">
        <v>25.3</v>
      </c>
      <c r="L575">
        <v>34.700000000000003</v>
      </c>
      <c r="M575">
        <v>-4.38</v>
      </c>
      <c r="N575">
        <v>-0.46</v>
      </c>
      <c r="R575" s="19">
        <f>SUMIFS(Recruits!J:J,Recruits!D:D,'Wins by Year'!C575,Recruits!A:A,'Wins by Year'!A575)</f>
        <v>0</v>
      </c>
      <c r="S575" s="19">
        <f t="shared" si="16"/>
        <v>1</v>
      </c>
      <c r="T575" s="19">
        <f>(SUMIFS(S:S,C:C,C575,A:A,A575)+SUMIFS(S:S,C:C,C575,A:A,A575-1)+SUMIFS(S:S,C:C,C575,A:A,A575-2))/3</f>
        <v>1</v>
      </c>
      <c r="U575" s="19">
        <f>(SUMIFS($S:$S,$C:$C,$C575,$A:$A,$A575)+SUMIFS($S:$S,$C:$C,$C575,$A:$A,$A575-1)+SUMIFS($S:$S,$C:$C,$C575,$A:$A,$A575-2)+SUMIFS($S:$S,$C:$C,$C575,$A:$A,$A575-3))/4</f>
        <v>1</v>
      </c>
      <c r="W575" t="str">
        <f>VLOOKUP(D575,Conferences!$A$9:$B$57,2,FALSE)</f>
        <v>MAC</v>
      </c>
      <c r="X575">
        <f>COUNTIF(C:C,C575)</f>
        <v>16</v>
      </c>
    </row>
    <row r="576" spans="1:24">
      <c r="A576">
        <v>2011</v>
      </c>
      <c r="B576">
        <v>70</v>
      </c>
      <c r="C576" t="s">
        <v>134</v>
      </c>
      <c r="D576" t="s">
        <v>179</v>
      </c>
      <c r="E576">
        <v>6</v>
      </c>
      <c r="F576">
        <v>6</v>
      </c>
      <c r="G576">
        <v>0.5</v>
      </c>
      <c r="H576">
        <v>4</v>
      </c>
      <c r="I576">
        <v>4</v>
      </c>
      <c r="J576">
        <v>0.5</v>
      </c>
      <c r="K576">
        <v>21.3</v>
      </c>
      <c r="L576">
        <v>24.3</v>
      </c>
      <c r="M576">
        <v>-6.55</v>
      </c>
      <c r="N576">
        <v>-4.3</v>
      </c>
      <c r="R576" s="19">
        <f>SUMIFS(Recruits!J:J,Recruits!D:D,'Wins by Year'!C576,Recruits!A:A,'Wins by Year'!A576)</f>
        <v>2.06</v>
      </c>
      <c r="S576" s="19">
        <f t="shared" si="16"/>
        <v>2.06</v>
      </c>
      <c r="T576" s="19">
        <f>(SUMIFS(S:S,C:C,C576,A:A,A576)+SUMIFS(S:S,C:C,C576,A:A,A576-1)+SUMIFS(S:S,C:C,C576,A:A,A576-2))/3</f>
        <v>2.0933333333333337</v>
      </c>
      <c r="U576" s="19">
        <f>(SUMIFS($S:$S,$C:$C,$C576,$A:$A,$A576)+SUMIFS($S:$S,$C:$C,$C576,$A:$A,$A576-1)+SUMIFS($S:$S,$C:$C,$C576,$A:$A,$A576-2)+SUMIFS($S:$S,$C:$C,$C576,$A:$A,$A576-3))/4</f>
        <v>2.08</v>
      </c>
      <c r="W576" t="str">
        <f>VLOOKUP(D576,Conferences!$A$9:$B$57,2,FALSE)</f>
        <v>MAC</v>
      </c>
      <c r="X576">
        <f>COUNTIF(C:C,C576)</f>
        <v>16</v>
      </c>
    </row>
    <row r="577" spans="1:25">
      <c r="A577">
        <v>2011</v>
      </c>
      <c r="B577">
        <v>71</v>
      </c>
      <c r="C577" t="s">
        <v>127</v>
      </c>
      <c r="D577" t="s">
        <v>179</v>
      </c>
      <c r="E577">
        <v>3</v>
      </c>
      <c r="F577">
        <v>9</v>
      </c>
      <c r="G577">
        <v>0.25</v>
      </c>
      <c r="H577">
        <v>2</v>
      </c>
      <c r="I577">
        <v>6</v>
      </c>
      <c r="J577">
        <v>0.25</v>
      </c>
      <c r="K577">
        <v>22.6</v>
      </c>
      <c r="L577">
        <v>33.299999999999997</v>
      </c>
      <c r="M577">
        <v>-11.28</v>
      </c>
      <c r="N577">
        <v>-2.37</v>
      </c>
      <c r="R577" s="19">
        <f>SUMIFS(Recruits!J:J,Recruits!D:D,'Wins by Year'!C577,Recruits!A:A,'Wins by Year'!A577)</f>
        <v>0</v>
      </c>
      <c r="S577" s="19">
        <f t="shared" si="16"/>
        <v>1</v>
      </c>
      <c r="T577" s="19">
        <f>(SUMIFS(S:S,C:C,C577,A:A,A577)+SUMIFS(S:S,C:C,C577,A:A,A577-1)+SUMIFS(S:S,C:C,C577,A:A,A577-2))/3</f>
        <v>1</v>
      </c>
      <c r="U577" s="19">
        <f>(SUMIFS($S:$S,$C:$C,$C577,$A:$A,$A577)+SUMIFS($S:$S,$C:$C,$C577,$A:$A,$A577-1)+SUMIFS($S:$S,$C:$C,$C577,$A:$A,$A577-2)+SUMIFS($S:$S,$C:$C,$C577,$A:$A,$A577-3))/4</f>
        <v>1.26</v>
      </c>
      <c r="W577" t="str">
        <f>VLOOKUP(D577,Conferences!$A$9:$B$57,2,FALSE)</f>
        <v>MAC</v>
      </c>
      <c r="X577">
        <f>COUNTIF(C:C,C577)</f>
        <v>16</v>
      </c>
    </row>
    <row r="578" spans="1:25">
      <c r="A578">
        <v>2011</v>
      </c>
      <c r="B578">
        <v>72</v>
      </c>
      <c r="C578" t="s">
        <v>20</v>
      </c>
      <c r="D578" t="s">
        <v>149</v>
      </c>
      <c r="E578">
        <v>11</v>
      </c>
      <c r="F578">
        <v>2</v>
      </c>
      <c r="G578">
        <v>0.84599999999999997</v>
      </c>
      <c r="H578">
        <v>7</v>
      </c>
      <c r="I578">
        <v>0</v>
      </c>
      <c r="J578">
        <v>1</v>
      </c>
      <c r="K578">
        <v>40.799999999999997</v>
      </c>
      <c r="L578">
        <v>21.5</v>
      </c>
      <c r="M578">
        <v>9.67</v>
      </c>
      <c r="N578">
        <v>-3.17</v>
      </c>
      <c r="O578">
        <v>14</v>
      </c>
      <c r="P578">
        <v>14</v>
      </c>
      <c r="Q578">
        <v>14</v>
      </c>
      <c r="R578" s="19">
        <f>SUMIFS(Recruits!J:J,Recruits!D:D,'Wins by Year'!C578,Recruits!A:A,'Wins by Year'!A578)</f>
        <v>3.08</v>
      </c>
      <c r="S578" s="19">
        <f t="shared" si="16"/>
        <v>3.08</v>
      </c>
      <c r="T578" s="19">
        <f>(SUMIFS(S:S,C:C,C578,A:A,A578)+SUMIFS(S:S,C:C,C578,A:A,A578-1)+SUMIFS(S:S,C:C,C578,A:A,A578-2))/3</f>
        <v>3.0166666666666662</v>
      </c>
      <c r="U578" s="19">
        <f>(SUMIFS($S:$S,$C:$C,$C578,$A:$A,$A578)+SUMIFS($S:$S,$C:$C,$C578,$A:$A,$A578-1)+SUMIFS($S:$S,$C:$C,$C578,$A:$A,$A578-2)+SUMIFS($S:$S,$C:$C,$C578,$A:$A,$A578-3))/4</f>
        <v>2.5124999999999997</v>
      </c>
      <c r="W578" t="str">
        <f>VLOOKUP(D578,Conferences!$A$9:$B$57,2,FALSE)</f>
        <v>MWC</v>
      </c>
      <c r="X578">
        <f>COUNTIF(C:C,C578)</f>
        <v>16</v>
      </c>
      <c r="Y578">
        <f t="shared" si="17"/>
        <v>14</v>
      </c>
    </row>
    <row r="579" spans="1:25">
      <c r="A579">
        <v>2011</v>
      </c>
      <c r="B579">
        <v>73</v>
      </c>
      <c r="C579" t="s">
        <v>57</v>
      </c>
      <c r="D579" t="s">
        <v>149</v>
      </c>
      <c r="E579">
        <v>12</v>
      </c>
      <c r="F579">
        <v>1</v>
      </c>
      <c r="G579">
        <v>0.92300000000000004</v>
      </c>
      <c r="H579">
        <v>6</v>
      </c>
      <c r="I579">
        <v>1</v>
      </c>
      <c r="J579">
        <v>0.85699999999999998</v>
      </c>
      <c r="K579">
        <v>44.2</v>
      </c>
      <c r="L579">
        <v>18.7</v>
      </c>
      <c r="M579">
        <v>16.75</v>
      </c>
      <c r="N579">
        <v>-1.79</v>
      </c>
      <c r="O579">
        <v>5</v>
      </c>
      <c r="P579">
        <v>4</v>
      </c>
      <c r="Q579">
        <v>8</v>
      </c>
      <c r="R579" s="19">
        <f>SUMIFS(Recruits!J:J,Recruits!D:D,'Wins by Year'!C579,Recruits!A:A,'Wins by Year'!A579)</f>
        <v>2.5499999999999998</v>
      </c>
      <c r="S579" s="19">
        <f t="shared" ref="S579:S642" si="18">IF(R579&gt;1,R579,1)</f>
        <v>2.5499999999999998</v>
      </c>
      <c r="T579" s="19">
        <f>(SUMIFS(S:S,C:C,C579,A:A,A579)+SUMIFS(S:S,C:C,C579,A:A,A579-1)+SUMIFS(S:S,C:C,C579,A:A,A579-2))/3</f>
        <v>2.6533333333333329</v>
      </c>
      <c r="U579" s="19">
        <f>(SUMIFS($S:$S,$C:$C,$C579,$A:$A,$A579)+SUMIFS($S:$S,$C:$C,$C579,$A:$A,$A579-1)+SUMIFS($S:$S,$C:$C,$C579,$A:$A,$A579-2)+SUMIFS($S:$S,$C:$C,$C579,$A:$A,$A579-3))/4</f>
        <v>2.5549999999999997</v>
      </c>
      <c r="W579" t="str">
        <f>VLOOKUP(D579,Conferences!$A$9:$B$57,2,FALSE)</f>
        <v>MWC</v>
      </c>
      <c r="X579">
        <f>COUNTIF(C:C,C579)</f>
        <v>16</v>
      </c>
      <c r="Y579">
        <f t="shared" ref="Y579:Y640" si="19">Q579</f>
        <v>8</v>
      </c>
    </row>
    <row r="580" spans="1:25">
      <c r="A580">
        <v>2011</v>
      </c>
      <c r="B580">
        <v>74</v>
      </c>
      <c r="C580" t="s">
        <v>121</v>
      </c>
      <c r="D580" t="s">
        <v>149</v>
      </c>
      <c r="E580">
        <v>8</v>
      </c>
      <c r="F580">
        <v>5</v>
      </c>
      <c r="G580">
        <v>0.61499999999999999</v>
      </c>
      <c r="H580">
        <v>5</v>
      </c>
      <c r="I580">
        <v>2</v>
      </c>
      <c r="J580">
        <v>0.71399999999999997</v>
      </c>
      <c r="K580">
        <v>26.1</v>
      </c>
      <c r="L580">
        <v>27.8</v>
      </c>
      <c r="M580">
        <v>-3.82</v>
      </c>
      <c r="N580">
        <v>-3.98</v>
      </c>
      <c r="R580" s="19">
        <f>SUMIFS(Recruits!J:J,Recruits!D:D,'Wins by Year'!C580,Recruits!A:A,'Wins by Year'!A580)</f>
        <v>2.3199999999999998</v>
      </c>
      <c r="S580" s="19">
        <f t="shared" si="18"/>
        <v>2.3199999999999998</v>
      </c>
      <c r="T580" s="19">
        <f>(SUMIFS(S:S,C:C,C580,A:A,A580)+SUMIFS(S:S,C:C,C580,A:A,A580-1)+SUMIFS(S:S,C:C,C580,A:A,A580-2))/3</f>
        <v>1.83</v>
      </c>
      <c r="U580" s="19">
        <f>(SUMIFS($S:$S,$C:$C,$C580,$A:$A,$A580)+SUMIFS($S:$S,$C:$C,$C580,$A:$A,$A580-1)+SUMIFS($S:$S,$C:$C,$C580,$A:$A,$A580-2)+SUMIFS($S:$S,$C:$C,$C580,$A:$A,$A580-3))/4</f>
        <v>1.6225000000000001</v>
      </c>
      <c r="W580" t="str">
        <f>VLOOKUP(D580,Conferences!$A$9:$B$57,2,FALSE)</f>
        <v>MWC</v>
      </c>
      <c r="X580">
        <f>COUNTIF(C:C,C580)</f>
        <v>16</v>
      </c>
    </row>
    <row r="581" spans="1:25">
      <c r="A581">
        <v>2011</v>
      </c>
      <c r="B581">
        <v>75</v>
      </c>
      <c r="C581" t="s">
        <v>72</v>
      </c>
      <c r="D581" t="s">
        <v>149</v>
      </c>
      <c r="E581">
        <v>8</v>
      </c>
      <c r="F581">
        <v>5</v>
      </c>
      <c r="G581">
        <v>0.61499999999999999</v>
      </c>
      <c r="H581">
        <v>4</v>
      </c>
      <c r="I581">
        <v>3</v>
      </c>
      <c r="J581">
        <v>0.57099999999999995</v>
      </c>
      <c r="K581">
        <v>29.8</v>
      </c>
      <c r="L581">
        <v>25</v>
      </c>
      <c r="M581">
        <v>-0.02</v>
      </c>
      <c r="N581">
        <v>-4.0999999999999996</v>
      </c>
      <c r="R581" s="19">
        <f>SUMIFS(Recruits!J:J,Recruits!D:D,'Wins by Year'!C581,Recruits!A:A,'Wins by Year'!A581)</f>
        <v>2.57</v>
      </c>
      <c r="S581" s="19">
        <f t="shared" si="18"/>
        <v>2.57</v>
      </c>
      <c r="T581" s="19">
        <f>(SUMIFS(S:S,C:C,C581,A:A,A581)+SUMIFS(S:S,C:C,C581,A:A,A581-1)+SUMIFS(S:S,C:C,C581,A:A,A581-2))/3</f>
        <v>2.4</v>
      </c>
      <c r="U581" s="19">
        <f>(SUMIFS($S:$S,$C:$C,$C581,$A:$A,$A581)+SUMIFS($S:$S,$C:$C,$C581,$A:$A,$A581-1)+SUMIFS($S:$S,$C:$C,$C581,$A:$A,$A581-2)+SUMIFS($S:$S,$C:$C,$C581,$A:$A,$A581-3))/4</f>
        <v>2.3224999999999998</v>
      </c>
      <c r="W581" t="str">
        <f>VLOOKUP(D581,Conferences!$A$9:$B$57,2,FALSE)</f>
        <v>MWC</v>
      </c>
      <c r="X581">
        <f>COUNTIF(C:C,C581)</f>
        <v>16</v>
      </c>
    </row>
    <row r="582" spans="1:25">
      <c r="A582">
        <v>2011</v>
      </c>
      <c r="B582">
        <v>76</v>
      </c>
      <c r="C582" t="s">
        <v>95</v>
      </c>
      <c r="D582" t="s">
        <v>149</v>
      </c>
      <c r="E582">
        <v>7</v>
      </c>
      <c r="F582">
        <v>6</v>
      </c>
      <c r="G582">
        <v>0.53800000000000003</v>
      </c>
      <c r="H582">
        <v>3</v>
      </c>
      <c r="I582">
        <v>4</v>
      </c>
      <c r="J582">
        <v>0.42899999999999999</v>
      </c>
      <c r="K582">
        <v>34.9</v>
      </c>
      <c r="L582">
        <v>28.4</v>
      </c>
      <c r="M582">
        <v>-0.38</v>
      </c>
      <c r="N582">
        <v>-4.2300000000000004</v>
      </c>
      <c r="R582" s="19">
        <f>SUMIFS(Recruits!J:J,Recruits!D:D,'Wins by Year'!C582,Recruits!A:A,'Wins by Year'!A582)</f>
        <v>0</v>
      </c>
      <c r="S582" s="19">
        <f t="shared" si="18"/>
        <v>1</v>
      </c>
      <c r="T582" s="19">
        <f>(SUMIFS(S:S,C:C,C582,A:A,A582)+SUMIFS(S:S,C:C,C582,A:A,A582-1)+SUMIFS(S:S,C:C,C582,A:A,A582-2))/3</f>
        <v>1.6533333333333333</v>
      </c>
      <c r="U582" s="19">
        <f>(SUMIFS($S:$S,$C:$C,$C582,$A:$A,$A582)+SUMIFS($S:$S,$C:$C,$C582,$A:$A,$A582-1)+SUMIFS($S:$S,$C:$C,$C582,$A:$A,$A582-2)+SUMIFS($S:$S,$C:$C,$C582,$A:$A,$A582-3))/4</f>
        <v>1.6950000000000001</v>
      </c>
      <c r="W582" t="str">
        <f>VLOOKUP(D582,Conferences!$A$9:$B$57,2,FALSE)</f>
        <v>MWC</v>
      </c>
      <c r="X582">
        <f>COUNTIF(C:C,C582)</f>
        <v>16</v>
      </c>
    </row>
    <row r="583" spans="1:25">
      <c r="A583">
        <v>2011</v>
      </c>
      <c r="B583">
        <v>77</v>
      </c>
      <c r="C583" t="s">
        <v>63</v>
      </c>
      <c r="D583" t="s">
        <v>149</v>
      </c>
      <c r="E583">
        <v>3</v>
      </c>
      <c r="F583">
        <v>9</v>
      </c>
      <c r="G583">
        <v>0.25</v>
      </c>
      <c r="H583">
        <v>1</v>
      </c>
      <c r="I583">
        <v>6</v>
      </c>
      <c r="J583">
        <v>0.14299999999999999</v>
      </c>
      <c r="K583">
        <v>21.4</v>
      </c>
      <c r="L583">
        <v>31.3</v>
      </c>
      <c r="M583">
        <v>-12.69</v>
      </c>
      <c r="N583">
        <v>-4.78</v>
      </c>
      <c r="R583" s="19">
        <f>SUMIFS(Recruits!J:J,Recruits!D:D,'Wins by Year'!C583,Recruits!A:A,'Wins by Year'!A583)</f>
        <v>2.25</v>
      </c>
      <c r="S583" s="19">
        <f t="shared" si="18"/>
        <v>2.25</v>
      </c>
      <c r="T583" s="19">
        <f>(SUMIFS(S:S,C:C,C583,A:A,A583)+SUMIFS(S:S,C:C,C583,A:A,A583-1)+SUMIFS(S:S,C:C,C583,A:A,A583-2))/3</f>
        <v>2.2600000000000002</v>
      </c>
      <c r="U583" s="19">
        <f>(SUMIFS($S:$S,$C:$C,$C583,$A:$A,$A583)+SUMIFS($S:$S,$C:$C,$C583,$A:$A,$A583-1)+SUMIFS($S:$S,$C:$C,$C583,$A:$A,$A583-2)+SUMIFS($S:$S,$C:$C,$C583,$A:$A,$A583-3))/4</f>
        <v>2.2374999999999998</v>
      </c>
      <c r="W583" t="str">
        <f>VLOOKUP(D583,Conferences!$A$9:$B$57,2,FALSE)</f>
        <v>MWC</v>
      </c>
      <c r="X583">
        <f>COUNTIF(C:C,C583)</f>
        <v>16</v>
      </c>
    </row>
    <row r="584" spans="1:25">
      <c r="A584">
        <v>2011</v>
      </c>
      <c r="B584">
        <v>78</v>
      </c>
      <c r="C584" t="s">
        <v>71</v>
      </c>
      <c r="D584" t="s">
        <v>149</v>
      </c>
      <c r="E584">
        <v>2</v>
      </c>
      <c r="F584">
        <v>10</v>
      </c>
      <c r="G584">
        <v>0.16700000000000001</v>
      </c>
      <c r="H584">
        <v>1</v>
      </c>
      <c r="I584">
        <v>6</v>
      </c>
      <c r="J584">
        <v>0.14299999999999999</v>
      </c>
      <c r="K584">
        <v>17.3</v>
      </c>
      <c r="L584">
        <v>40.4</v>
      </c>
      <c r="M584">
        <v>-17.72</v>
      </c>
      <c r="N584">
        <v>-1.97</v>
      </c>
      <c r="R584" s="19">
        <f>SUMIFS(Recruits!J:J,Recruits!D:D,'Wins by Year'!C584,Recruits!A:A,'Wins by Year'!A584)</f>
        <v>2.29</v>
      </c>
      <c r="S584" s="19">
        <f t="shared" si="18"/>
        <v>2.29</v>
      </c>
      <c r="T584" s="19">
        <f>(SUMIFS(S:S,C:C,C584,A:A,A584)+SUMIFS(S:S,C:C,C584,A:A,A584-1)+SUMIFS(S:S,C:C,C584,A:A,A584-2))/3</f>
        <v>2.3199999999999998</v>
      </c>
      <c r="U584" s="19">
        <f>(SUMIFS($S:$S,$C:$C,$C584,$A:$A,$A584)+SUMIFS($S:$S,$C:$C,$C584,$A:$A,$A584-1)+SUMIFS($S:$S,$C:$C,$C584,$A:$A,$A584-2)+SUMIFS($S:$S,$C:$C,$C584,$A:$A,$A584-3))/4</f>
        <v>1.99</v>
      </c>
      <c r="W584" t="str">
        <f>VLOOKUP(D584,Conferences!$A$9:$B$57,2,FALSE)</f>
        <v>MWC</v>
      </c>
      <c r="X584">
        <f>COUNTIF(C:C,C584)</f>
        <v>16</v>
      </c>
    </row>
    <row r="585" spans="1:25">
      <c r="A585">
        <v>2011</v>
      </c>
      <c r="B585">
        <v>79</v>
      </c>
      <c r="C585" t="s">
        <v>123</v>
      </c>
      <c r="D585" t="s">
        <v>149</v>
      </c>
      <c r="E585">
        <v>1</v>
      </c>
      <c r="F585">
        <v>11</v>
      </c>
      <c r="G585">
        <v>8.3000000000000004E-2</v>
      </c>
      <c r="H585">
        <v>1</v>
      </c>
      <c r="I585">
        <v>6</v>
      </c>
      <c r="J585">
        <v>0.14299999999999999</v>
      </c>
      <c r="K585">
        <v>12</v>
      </c>
      <c r="L585">
        <v>41.7</v>
      </c>
      <c r="M585">
        <v>-19.309999999999999</v>
      </c>
      <c r="N585">
        <v>-1.81</v>
      </c>
      <c r="R585" s="19">
        <f>SUMIFS(Recruits!J:J,Recruits!D:D,'Wins by Year'!C585,Recruits!A:A,'Wins by Year'!A585)</f>
        <v>2.44</v>
      </c>
      <c r="S585" s="19">
        <f t="shared" si="18"/>
        <v>2.44</v>
      </c>
      <c r="T585" s="19">
        <f>(SUMIFS(S:S,C:C,C585,A:A,A585)+SUMIFS(S:S,C:C,C585,A:A,A585-1)+SUMIFS(S:S,C:C,C585,A:A,A585-2))/3</f>
        <v>2.35</v>
      </c>
      <c r="U585" s="19">
        <f>(SUMIFS($S:$S,$C:$C,$C585,$A:$A,$A585)+SUMIFS($S:$S,$C:$C,$C585,$A:$A,$A585-1)+SUMIFS($S:$S,$C:$C,$C585,$A:$A,$A585-2)+SUMIFS($S:$S,$C:$C,$C585,$A:$A,$A585-3))/4</f>
        <v>2.2850000000000001</v>
      </c>
      <c r="W585" t="str">
        <f>VLOOKUP(D585,Conferences!$A$9:$B$57,2,FALSE)</f>
        <v>MWC</v>
      </c>
      <c r="X585">
        <f>COUNTIF(C:C,C585)</f>
        <v>16</v>
      </c>
    </row>
    <row r="586" spans="1:25">
      <c r="A586">
        <v>2011</v>
      </c>
      <c r="B586">
        <v>80</v>
      </c>
      <c r="C586" t="s">
        <v>28</v>
      </c>
      <c r="D586" t="s">
        <v>183</v>
      </c>
      <c r="E586">
        <v>12</v>
      </c>
      <c r="F586">
        <v>2</v>
      </c>
      <c r="G586">
        <v>0.85699999999999998</v>
      </c>
      <c r="H586">
        <v>8</v>
      </c>
      <c r="I586">
        <v>1</v>
      </c>
      <c r="J586">
        <v>0.88900000000000001</v>
      </c>
      <c r="K586">
        <v>46.1</v>
      </c>
      <c r="L586">
        <v>24.6</v>
      </c>
      <c r="M586">
        <v>18.8</v>
      </c>
      <c r="N586">
        <v>3.23</v>
      </c>
      <c r="O586">
        <v>3</v>
      </c>
      <c r="P586">
        <v>3</v>
      </c>
      <c r="Q586">
        <v>4</v>
      </c>
      <c r="R586" s="19">
        <f>SUMIFS(Recruits!J:J,Recruits!D:D,'Wins by Year'!C586,Recruits!A:A,'Wins by Year'!A586)</f>
        <v>3.57</v>
      </c>
      <c r="S586" s="19">
        <f t="shared" si="18"/>
        <v>3.57</v>
      </c>
      <c r="T586" s="19">
        <f>(SUMIFS(S:S,C:C,C586,A:A,A586)+SUMIFS(S:S,C:C,C586,A:A,A586-1)+SUMIFS(S:S,C:C,C586,A:A,A586-2))/3</f>
        <v>3.2733333333333334</v>
      </c>
      <c r="U586" s="19">
        <f>(SUMIFS($S:$S,$C:$C,$C586,$A:$A,$A586)+SUMIFS($S:$S,$C:$C,$C586,$A:$A,$A586-1)+SUMIFS($S:$S,$C:$C,$C586,$A:$A,$A586-2)+SUMIFS($S:$S,$C:$C,$C586,$A:$A,$A586-3))/4</f>
        <v>3.1924999999999999</v>
      </c>
      <c r="W586" t="str">
        <f>VLOOKUP(D586,Conferences!$A$9:$B$57,2,FALSE)</f>
        <v>Pac-10</v>
      </c>
      <c r="X586">
        <f>COUNTIF(C:C,C586)</f>
        <v>16</v>
      </c>
      <c r="Y586">
        <f t="shared" si="19"/>
        <v>4</v>
      </c>
    </row>
    <row r="587" spans="1:25">
      <c r="A587">
        <v>2011</v>
      </c>
      <c r="B587">
        <v>81</v>
      </c>
      <c r="C587" t="s">
        <v>19</v>
      </c>
      <c r="D587" t="s">
        <v>183</v>
      </c>
      <c r="E587">
        <v>11</v>
      </c>
      <c r="F587">
        <v>2</v>
      </c>
      <c r="G587">
        <v>0.84599999999999997</v>
      </c>
      <c r="H587">
        <v>8</v>
      </c>
      <c r="I587">
        <v>1</v>
      </c>
      <c r="J587">
        <v>0.88900000000000001</v>
      </c>
      <c r="K587">
        <v>43.2</v>
      </c>
      <c r="L587">
        <v>21.9</v>
      </c>
      <c r="M587">
        <v>17.78</v>
      </c>
      <c r="N587">
        <v>3.09</v>
      </c>
      <c r="O587">
        <v>7</v>
      </c>
      <c r="P587">
        <v>3</v>
      </c>
      <c r="Q587">
        <v>7</v>
      </c>
      <c r="R587" s="19">
        <f>SUMIFS(Recruits!J:J,Recruits!D:D,'Wins by Year'!C587,Recruits!A:A,'Wins by Year'!A587)</f>
        <v>3.32</v>
      </c>
      <c r="S587" s="19">
        <f t="shared" si="18"/>
        <v>3.32</v>
      </c>
      <c r="T587" s="19">
        <f>(SUMIFS(S:S,C:C,C587,A:A,A587)+SUMIFS(S:S,C:C,C587,A:A,A587-1)+SUMIFS(S:S,C:C,C587,A:A,A587-2))/3</f>
        <v>3.2433333333333336</v>
      </c>
      <c r="U587" s="19">
        <f>(SUMIFS($S:$S,$C:$C,$C587,$A:$A,$A587)+SUMIFS($S:$S,$C:$C,$C587,$A:$A,$A587-1)+SUMIFS($S:$S,$C:$C,$C587,$A:$A,$A587-2)+SUMIFS($S:$S,$C:$C,$C587,$A:$A,$A587-3))/4</f>
        <v>3.1100000000000003</v>
      </c>
      <c r="W587" t="str">
        <f>VLOOKUP(D587,Conferences!$A$9:$B$57,2,FALSE)</f>
        <v>Pac-10</v>
      </c>
      <c r="X587">
        <f>COUNTIF(C:C,C587)</f>
        <v>16</v>
      </c>
      <c r="Y587">
        <f t="shared" si="19"/>
        <v>7</v>
      </c>
    </row>
    <row r="588" spans="1:25">
      <c r="A588">
        <v>2011</v>
      </c>
      <c r="B588">
        <v>82</v>
      </c>
      <c r="C588" t="s">
        <v>37</v>
      </c>
      <c r="D588" t="s">
        <v>183</v>
      </c>
      <c r="E588">
        <v>7</v>
      </c>
      <c r="F588">
        <v>6</v>
      </c>
      <c r="G588">
        <v>0.53800000000000003</v>
      </c>
      <c r="H588">
        <v>5</v>
      </c>
      <c r="I588">
        <v>4</v>
      </c>
      <c r="J588">
        <v>0.55600000000000005</v>
      </c>
      <c r="K588">
        <v>33.4</v>
      </c>
      <c r="L588">
        <v>35.9</v>
      </c>
      <c r="M588">
        <v>1.8</v>
      </c>
      <c r="N588">
        <v>2.8</v>
      </c>
      <c r="P588">
        <v>22</v>
      </c>
      <c r="R588" s="19">
        <f>SUMIFS(Recruits!J:J,Recruits!D:D,'Wins by Year'!C588,Recruits!A:A,'Wins by Year'!A588)</f>
        <v>3.09</v>
      </c>
      <c r="S588" s="19">
        <f t="shared" si="18"/>
        <v>3.09</v>
      </c>
      <c r="T588" s="19">
        <f>(SUMIFS(S:S,C:C,C588,A:A,A588)+SUMIFS(S:S,C:C,C588,A:A,A588-1)+SUMIFS(S:S,C:C,C588,A:A,A588-2))/3</f>
        <v>3.0266666666666668</v>
      </c>
      <c r="U588" s="19">
        <f>(SUMIFS($S:$S,$C:$C,$C588,$A:$A,$A588)+SUMIFS($S:$S,$C:$C,$C588,$A:$A,$A588-1)+SUMIFS($S:$S,$C:$C,$C588,$A:$A,$A588-2)+SUMIFS($S:$S,$C:$C,$C588,$A:$A,$A588-3))/4</f>
        <v>3</v>
      </c>
      <c r="W588" t="str">
        <f>VLOOKUP(D588,Conferences!$A$9:$B$57,2,FALSE)</f>
        <v>Pac-10</v>
      </c>
      <c r="X588">
        <f>COUNTIF(C:C,C588)</f>
        <v>16</v>
      </c>
    </row>
    <row r="589" spans="1:25">
      <c r="A589">
        <v>2011</v>
      </c>
      <c r="B589">
        <v>83</v>
      </c>
      <c r="C589" t="s">
        <v>22</v>
      </c>
      <c r="D589" t="s">
        <v>183</v>
      </c>
      <c r="E589">
        <v>7</v>
      </c>
      <c r="F589">
        <v>6</v>
      </c>
      <c r="G589">
        <v>0.53800000000000003</v>
      </c>
      <c r="H589">
        <v>4</v>
      </c>
      <c r="I589">
        <v>5</v>
      </c>
      <c r="J589">
        <v>0.44400000000000001</v>
      </c>
      <c r="K589">
        <v>28.3</v>
      </c>
      <c r="L589">
        <v>24.2</v>
      </c>
      <c r="M589">
        <v>4.57</v>
      </c>
      <c r="N589">
        <v>2.1800000000000002</v>
      </c>
      <c r="R589" s="19">
        <f>SUMIFS(Recruits!J:J,Recruits!D:D,'Wins by Year'!C589,Recruits!A:A,'Wins by Year'!A589)</f>
        <v>3.45</v>
      </c>
      <c r="S589" s="19">
        <f t="shared" si="18"/>
        <v>3.45</v>
      </c>
      <c r="T589" s="19">
        <f>(SUMIFS(S:S,C:C,C589,A:A,A589)+SUMIFS(S:S,C:C,C589,A:A,A589-1)+SUMIFS(S:S,C:C,C589,A:A,A589-2))/3</f>
        <v>3.2633333333333332</v>
      </c>
      <c r="U589" s="19">
        <f>(SUMIFS($S:$S,$C:$C,$C589,$A:$A,$A589)+SUMIFS($S:$S,$C:$C,$C589,$A:$A,$A589-1)+SUMIFS($S:$S,$C:$C,$C589,$A:$A,$A589-2)+SUMIFS($S:$S,$C:$C,$C589,$A:$A,$A589-3))/4</f>
        <v>3.1749999999999998</v>
      </c>
      <c r="W589" t="str">
        <f>VLOOKUP(D589,Conferences!$A$9:$B$57,2,FALSE)</f>
        <v>Pac-10</v>
      </c>
      <c r="X589">
        <f>COUNTIF(C:C,C589)</f>
        <v>16</v>
      </c>
    </row>
    <row r="590" spans="1:25">
      <c r="A590">
        <v>2011</v>
      </c>
      <c r="B590">
        <v>84</v>
      </c>
      <c r="C590" t="s">
        <v>40</v>
      </c>
      <c r="D590" t="s">
        <v>183</v>
      </c>
      <c r="E590">
        <v>3</v>
      </c>
      <c r="F590">
        <v>9</v>
      </c>
      <c r="G590">
        <v>0.25</v>
      </c>
      <c r="H590">
        <v>3</v>
      </c>
      <c r="I590">
        <v>6</v>
      </c>
      <c r="J590">
        <v>0.33300000000000002</v>
      </c>
      <c r="K590">
        <v>21.8</v>
      </c>
      <c r="L590">
        <v>30.8</v>
      </c>
      <c r="M590">
        <v>-4.33</v>
      </c>
      <c r="N590">
        <v>3.84</v>
      </c>
      <c r="R590" s="19">
        <f>SUMIFS(Recruits!J:J,Recruits!D:D,'Wins by Year'!C590,Recruits!A:A,'Wins by Year'!A590)</f>
        <v>2.68</v>
      </c>
      <c r="S590" s="19">
        <f t="shared" si="18"/>
        <v>2.68</v>
      </c>
      <c r="T590" s="19">
        <f>(SUMIFS(S:S,C:C,C590,A:A,A590)+SUMIFS(S:S,C:C,C590,A:A,A590-1)+SUMIFS(S:S,C:C,C590,A:A,A590-2))/3</f>
        <v>2.7033333333333331</v>
      </c>
      <c r="U590" s="19">
        <f>(SUMIFS($S:$S,$C:$C,$C590,$A:$A,$A590)+SUMIFS($S:$S,$C:$C,$C590,$A:$A,$A590-1)+SUMIFS($S:$S,$C:$C,$C590,$A:$A,$A590-2)+SUMIFS($S:$S,$C:$C,$C590,$A:$A,$A590-3))/4</f>
        <v>2.7075</v>
      </c>
      <c r="W590" t="str">
        <f>VLOOKUP(D590,Conferences!$A$9:$B$57,2,FALSE)</f>
        <v>Pac-10</v>
      </c>
      <c r="X590">
        <f>COUNTIF(C:C,C590)</f>
        <v>16</v>
      </c>
    </row>
    <row r="591" spans="1:25">
      <c r="A591">
        <v>2011</v>
      </c>
      <c r="B591">
        <v>85</v>
      </c>
      <c r="C591" t="s">
        <v>52</v>
      </c>
      <c r="D591" t="s">
        <v>183</v>
      </c>
      <c r="E591">
        <v>4</v>
      </c>
      <c r="F591">
        <v>8</v>
      </c>
      <c r="G591">
        <v>0.33300000000000002</v>
      </c>
      <c r="H591">
        <v>2</v>
      </c>
      <c r="I591">
        <v>7</v>
      </c>
      <c r="J591">
        <v>0.222</v>
      </c>
      <c r="K591">
        <v>29.8</v>
      </c>
      <c r="L591">
        <v>31.8</v>
      </c>
      <c r="M591">
        <v>-5.61</v>
      </c>
      <c r="N591">
        <v>0.14000000000000001</v>
      </c>
      <c r="R591" s="19">
        <f>SUMIFS(Recruits!J:J,Recruits!D:D,'Wins by Year'!C591,Recruits!A:A,'Wins by Year'!A591)</f>
        <v>2.4</v>
      </c>
      <c r="S591" s="19">
        <f t="shared" si="18"/>
        <v>2.4</v>
      </c>
      <c r="T591" s="19">
        <f>(SUMIFS(S:S,C:C,C591,A:A,A591)+SUMIFS(S:S,C:C,C591,A:A,A591-1)+SUMIFS(S:S,C:C,C591,A:A,A591-2))/3</f>
        <v>1.4666666666666668</v>
      </c>
      <c r="U591" s="19">
        <f>(SUMIFS($S:$S,$C:$C,$C591,$A:$A,$A591)+SUMIFS($S:$S,$C:$C,$C591,$A:$A,$A591-1)+SUMIFS($S:$S,$C:$C,$C591,$A:$A,$A591-2)+SUMIFS($S:$S,$C:$C,$C591,$A:$A,$A591-3))/4</f>
        <v>1.6175000000000002</v>
      </c>
      <c r="W591" t="str">
        <f>VLOOKUP(D591,Conferences!$A$9:$B$57,2,FALSE)</f>
        <v>Pac-10</v>
      </c>
      <c r="X591">
        <f>COUNTIF(C:C,C591)</f>
        <v>16</v>
      </c>
    </row>
    <row r="592" spans="1:25">
      <c r="A592">
        <v>2011</v>
      </c>
      <c r="B592">
        <v>86</v>
      </c>
      <c r="C592" t="s">
        <v>12</v>
      </c>
      <c r="D592" t="s">
        <v>184</v>
      </c>
      <c r="E592">
        <v>10</v>
      </c>
      <c r="F592">
        <v>2</v>
      </c>
      <c r="G592">
        <v>0.83299999999999996</v>
      </c>
      <c r="H592">
        <v>7</v>
      </c>
      <c r="I592">
        <v>2</v>
      </c>
      <c r="J592">
        <v>0.77800000000000002</v>
      </c>
      <c r="K592">
        <v>35.799999999999997</v>
      </c>
      <c r="L592">
        <v>23.6</v>
      </c>
      <c r="M592">
        <v>14.16</v>
      </c>
      <c r="N592">
        <v>3.49</v>
      </c>
      <c r="O592">
        <v>25</v>
      </c>
      <c r="P592">
        <v>5</v>
      </c>
      <c r="Q592">
        <v>6</v>
      </c>
      <c r="R592" s="19">
        <f>SUMIFS(Recruits!J:J,Recruits!D:D,'Wins by Year'!C592,Recruits!A:A,'Wins by Year'!A592)</f>
        <v>3.47</v>
      </c>
      <c r="S592" s="19">
        <f t="shared" si="18"/>
        <v>3.47</v>
      </c>
      <c r="T592" s="19">
        <f>(SUMIFS(S:S,C:C,C592,A:A,A592)+SUMIFS(S:S,C:C,C592,A:A,A592-1)+SUMIFS(S:S,C:C,C592,A:A,A592-2))/3</f>
        <v>3.86</v>
      </c>
      <c r="U592" s="19">
        <f>(SUMIFS($S:$S,$C:$C,$C592,$A:$A,$A592)+SUMIFS($S:$S,$C:$C,$C592,$A:$A,$A592-1)+SUMIFS($S:$S,$C:$C,$C592,$A:$A,$A592-2)+SUMIFS($S:$S,$C:$C,$C592,$A:$A,$A592-3))/4</f>
        <v>3.8675000000000002</v>
      </c>
      <c r="W592" t="str">
        <f>VLOOKUP(D592,Conferences!$A$9:$B$57,2,FALSE)</f>
        <v>Pac-10</v>
      </c>
      <c r="X592">
        <f>COUNTIF(C:C,C592)</f>
        <v>16</v>
      </c>
      <c r="Y592">
        <f t="shared" si="19"/>
        <v>6</v>
      </c>
    </row>
    <row r="593" spans="1:25">
      <c r="A593">
        <v>2011</v>
      </c>
      <c r="B593">
        <v>87</v>
      </c>
      <c r="C593" t="s">
        <v>10</v>
      </c>
      <c r="D593" t="s">
        <v>184</v>
      </c>
      <c r="E593">
        <v>6</v>
      </c>
      <c r="F593">
        <v>8</v>
      </c>
      <c r="G593">
        <v>0.42899999999999999</v>
      </c>
      <c r="H593">
        <v>5</v>
      </c>
      <c r="I593">
        <v>4</v>
      </c>
      <c r="J593">
        <v>0.55600000000000005</v>
      </c>
      <c r="K593">
        <v>23.1</v>
      </c>
      <c r="L593">
        <v>31.4</v>
      </c>
      <c r="M593">
        <v>-1.05</v>
      </c>
      <c r="N593">
        <v>4.59</v>
      </c>
      <c r="R593" s="19">
        <f>SUMIFS(Recruits!J:J,Recruits!D:D,'Wins by Year'!C593,Recruits!A:A,'Wins by Year'!A593)</f>
        <v>2.82</v>
      </c>
      <c r="S593" s="19">
        <f t="shared" si="18"/>
        <v>2.82</v>
      </c>
      <c r="T593" s="19">
        <f>(SUMIFS(S:S,C:C,C593,A:A,A593)+SUMIFS(S:S,C:C,C593,A:A,A593-1)+SUMIFS(S:S,C:C,C593,A:A,A593-2))/3</f>
        <v>3.15</v>
      </c>
      <c r="U593" s="19">
        <f>(SUMIFS($S:$S,$C:$C,$C593,$A:$A,$A593)+SUMIFS($S:$S,$C:$C,$C593,$A:$A,$A593-1)+SUMIFS($S:$S,$C:$C,$C593,$A:$A,$A593-2)+SUMIFS($S:$S,$C:$C,$C593,$A:$A,$A593-3))/4</f>
        <v>3.2424999999999997</v>
      </c>
      <c r="W593" t="str">
        <f>VLOOKUP(D593,Conferences!$A$9:$B$57,2,FALSE)</f>
        <v>Pac-10</v>
      </c>
      <c r="X593">
        <f>COUNTIF(C:C,C593)</f>
        <v>16</v>
      </c>
    </row>
    <row r="594" spans="1:25">
      <c r="A594">
        <v>2011</v>
      </c>
      <c r="B594">
        <v>88</v>
      </c>
      <c r="C594" t="s">
        <v>34</v>
      </c>
      <c r="D594" t="s">
        <v>184</v>
      </c>
      <c r="E594">
        <v>8</v>
      </c>
      <c r="F594">
        <v>5</v>
      </c>
      <c r="G594">
        <v>0.61499999999999999</v>
      </c>
      <c r="H594">
        <v>4</v>
      </c>
      <c r="I594">
        <v>5</v>
      </c>
      <c r="J594">
        <v>0.44400000000000001</v>
      </c>
      <c r="K594">
        <v>25</v>
      </c>
      <c r="L594">
        <v>20.2</v>
      </c>
      <c r="M594">
        <v>3.16</v>
      </c>
      <c r="N594">
        <v>-0.3</v>
      </c>
      <c r="R594" s="19">
        <f>SUMIFS(Recruits!J:J,Recruits!D:D,'Wins by Year'!C594,Recruits!A:A,'Wins by Year'!A594)</f>
        <v>2.95</v>
      </c>
      <c r="S594" s="19">
        <f t="shared" si="18"/>
        <v>2.95</v>
      </c>
      <c r="T594" s="19">
        <f>(SUMIFS(S:S,C:C,C594,A:A,A594)+SUMIFS(S:S,C:C,C594,A:A,A594-1)+SUMIFS(S:S,C:C,C594,A:A,A594-2))/3</f>
        <v>2.9233333333333333</v>
      </c>
      <c r="U594" s="19">
        <f>(SUMIFS($S:$S,$C:$C,$C594,$A:$A,$A594)+SUMIFS($S:$S,$C:$C,$C594,$A:$A,$A594-1)+SUMIFS($S:$S,$C:$C,$C594,$A:$A,$A594-2)+SUMIFS($S:$S,$C:$C,$C594,$A:$A,$A594-3))/4</f>
        <v>2.8325</v>
      </c>
      <c r="W594" t="str">
        <f>VLOOKUP(D594,Conferences!$A$9:$B$57,2,FALSE)</f>
        <v>Pac-10</v>
      </c>
      <c r="X594">
        <f>COUNTIF(C:C,C594)</f>
        <v>16</v>
      </c>
    </row>
    <row r="595" spans="1:25">
      <c r="A595">
        <v>2011</v>
      </c>
      <c r="B595">
        <v>89</v>
      </c>
      <c r="C595" t="s">
        <v>30</v>
      </c>
      <c r="D595" t="s">
        <v>184</v>
      </c>
      <c r="E595">
        <v>6</v>
      </c>
      <c r="F595">
        <v>7</v>
      </c>
      <c r="G595">
        <v>0.46200000000000002</v>
      </c>
      <c r="H595">
        <v>4</v>
      </c>
      <c r="I595">
        <v>5</v>
      </c>
      <c r="J595">
        <v>0.44400000000000001</v>
      </c>
      <c r="K595">
        <v>33.200000000000003</v>
      </c>
      <c r="L595">
        <v>28.6</v>
      </c>
      <c r="M595">
        <v>5.0999999999999996</v>
      </c>
      <c r="N595">
        <v>2.4900000000000002</v>
      </c>
      <c r="P595">
        <v>18</v>
      </c>
      <c r="R595" s="19">
        <f>SUMIFS(Recruits!J:J,Recruits!D:D,'Wins by Year'!C595,Recruits!A:A,'Wins by Year'!A595)</f>
        <v>2.63</v>
      </c>
      <c r="S595" s="19">
        <f t="shared" si="18"/>
        <v>2.63</v>
      </c>
      <c r="T595" s="19">
        <f>(SUMIFS(S:S,C:C,C595,A:A,A595)+SUMIFS(S:S,C:C,C595,A:A,A595-1)+SUMIFS(S:S,C:C,C595,A:A,A595-2))/3</f>
        <v>2.8733333333333335</v>
      </c>
      <c r="U595" s="19">
        <f>(SUMIFS($S:$S,$C:$C,$C595,$A:$A,$A595)+SUMIFS($S:$S,$C:$C,$C595,$A:$A,$A595-1)+SUMIFS($S:$S,$C:$C,$C595,$A:$A,$A595-2)+SUMIFS($S:$S,$C:$C,$C595,$A:$A,$A595-3))/4</f>
        <v>2.915</v>
      </c>
      <c r="W595" t="str">
        <f>VLOOKUP(D595,Conferences!$A$9:$B$57,2,FALSE)</f>
        <v>Pac-10</v>
      </c>
      <c r="X595">
        <f>COUNTIF(C:C,C595)</f>
        <v>16</v>
      </c>
    </row>
    <row r="596" spans="1:25">
      <c r="A596">
        <v>2011</v>
      </c>
      <c r="B596">
        <v>90</v>
      </c>
      <c r="C596" t="s">
        <v>45</v>
      </c>
      <c r="D596" t="s">
        <v>184</v>
      </c>
      <c r="E596">
        <v>4</v>
      </c>
      <c r="F596">
        <v>8</v>
      </c>
      <c r="G596">
        <v>0.33300000000000002</v>
      </c>
      <c r="H596">
        <v>2</v>
      </c>
      <c r="I596">
        <v>7</v>
      </c>
      <c r="J596">
        <v>0.222</v>
      </c>
      <c r="K596">
        <v>30.8</v>
      </c>
      <c r="L596">
        <v>35.4</v>
      </c>
      <c r="M596">
        <v>-1.46</v>
      </c>
      <c r="N596">
        <v>4.21</v>
      </c>
      <c r="R596" s="19">
        <f>SUMIFS(Recruits!J:J,Recruits!D:D,'Wins by Year'!C596,Recruits!A:A,'Wins by Year'!A596)</f>
        <v>2.81</v>
      </c>
      <c r="S596" s="19">
        <f t="shared" si="18"/>
        <v>2.81</v>
      </c>
      <c r="T596" s="19">
        <f>(SUMIFS(S:S,C:C,C596,A:A,A596)+SUMIFS(S:S,C:C,C596,A:A,A596-1)+SUMIFS(S:S,C:C,C596,A:A,A596-2))/3</f>
        <v>2.9366666666666661</v>
      </c>
      <c r="U596" s="19">
        <f>(SUMIFS($S:$S,$C:$C,$C596,$A:$A,$A596)+SUMIFS($S:$S,$C:$C,$C596,$A:$A,$A596-1)+SUMIFS($S:$S,$C:$C,$C596,$A:$A,$A596-2)+SUMIFS($S:$S,$C:$C,$C596,$A:$A,$A596-3))/4</f>
        <v>2.9099999999999997</v>
      </c>
      <c r="W596" t="str">
        <f>VLOOKUP(D596,Conferences!$A$9:$B$57,2,FALSE)</f>
        <v>Pac-10</v>
      </c>
      <c r="X596">
        <f>COUNTIF(C:C,C596)</f>
        <v>16</v>
      </c>
    </row>
    <row r="597" spans="1:25">
      <c r="A597">
        <v>2011</v>
      </c>
      <c r="B597">
        <v>91</v>
      </c>
      <c r="C597" t="s">
        <v>66</v>
      </c>
      <c r="D597" t="s">
        <v>184</v>
      </c>
      <c r="E597">
        <v>3</v>
      </c>
      <c r="F597">
        <v>10</v>
      </c>
      <c r="G597">
        <v>0.23100000000000001</v>
      </c>
      <c r="H597">
        <v>2</v>
      </c>
      <c r="I597">
        <v>7</v>
      </c>
      <c r="J597">
        <v>0.222</v>
      </c>
      <c r="K597">
        <v>19.8</v>
      </c>
      <c r="L597">
        <v>36.5</v>
      </c>
      <c r="M597">
        <v>-8.67</v>
      </c>
      <c r="N597">
        <v>3.26</v>
      </c>
      <c r="R597" s="19">
        <f>SUMIFS(Recruits!J:J,Recruits!D:D,'Wins by Year'!C597,Recruits!A:A,'Wins by Year'!A597)</f>
        <v>2.39</v>
      </c>
      <c r="S597" s="19">
        <f t="shared" si="18"/>
        <v>2.39</v>
      </c>
      <c r="T597" s="19">
        <f>(SUMIFS(S:S,C:C,C597,A:A,A597)+SUMIFS(S:S,C:C,C597,A:A,A597-1)+SUMIFS(S:S,C:C,C597,A:A,A597-2))/3</f>
        <v>2.6100000000000003</v>
      </c>
      <c r="U597" s="19">
        <f>(SUMIFS($S:$S,$C:$C,$C597,$A:$A,$A597)+SUMIFS($S:$S,$C:$C,$C597,$A:$A,$A597-1)+SUMIFS($S:$S,$C:$C,$C597,$A:$A,$A597-2)+SUMIFS($S:$S,$C:$C,$C597,$A:$A,$A597-3))/4</f>
        <v>2.7675000000000001</v>
      </c>
      <c r="W597" t="str">
        <f>VLOOKUP(D597,Conferences!$A$9:$B$57,2,FALSE)</f>
        <v>Pac-10</v>
      </c>
      <c r="X597">
        <f>COUNTIF(C:C,C597)</f>
        <v>16</v>
      </c>
    </row>
    <row r="598" spans="1:25">
      <c r="A598">
        <v>2011</v>
      </c>
      <c r="B598">
        <v>92</v>
      </c>
      <c r="C598" t="s">
        <v>11</v>
      </c>
      <c r="D598" t="s">
        <v>186</v>
      </c>
      <c r="E598">
        <v>10</v>
      </c>
      <c r="F598">
        <v>4</v>
      </c>
      <c r="G598">
        <v>0.71399999999999997</v>
      </c>
      <c r="H598">
        <v>7</v>
      </c>
      <c r="I598">
        <v>1</v>
      </c>
      <c r="J598">
        <v>0.875</v>
      </c>
      <c r="K598">
        <v>32</v>
      </c>
      <c r="L598">
        <v>20.6</v>
      </c>
      <c r="M598">
        <v>10.67</v>
      </c>
      <c r="N598">
        <v>4.0199999999999996</v>
      </c>
      <c r="O598">
        <v>19</v>
      </c>
      <c r="P598">
        <v>12</v>
      </c>
      <c r="Q598">
        <v>19</v>
      </c>
      <c r="R598" s="19">
        <f>SUMIFS(Recruits!J:J,Recruits!D:D,'Wins by Year'!C598,Recruits!A:A,'Wins by Year'!A598)</f>
        <v>3.58</v>
      </c>
      <c r="S598" s="19">
        <f t="shared" si="18"/>
        <v>3.58</v>
      </c>
      <c r="T598" s="19">
        <f>(SUMIFS(S:S,C:C,C598,A:A,A598)+SUMIFS(S:S,C:C,C598,A:A,A598-1)+SUMIFS(S:S,C:C,C598,A:A,A598-2))/3</f>
        <v>3.5500000000000003</v>
      </c>
      <c r="U598" s="19">
        <f>(SUMIFS($S:$S,$C:$C,$C598,$A:$A,$A598)+SUMIFS($S:$S,$C:$C,$C598,$A:$A,$A598-1)+SUMIFS($S:$S,$C:$C,$C598,$A:$A,$A598-2)+SUMIFS($S:$S,$C:$C,$C598,$A:$A,$A598-3))/4</f>
        <v>3.58</v>
      </c>
      <c r="W598" t="str">
        <f>VLOOKUP(D598,Conferences!$A$9:$B$57,2,FALSE)</f>
        <v>SEC</v>
      </c>
      <c r="X598">
        <f>COUNTIF(C:C,C598)</f>
        <v>16</v>
      </c>
      <c r="Y598">
        <f t="shared" si="19"/>
        <v>19</v>
      </c>
    </row>
    <row r="599" spans="1:25">
      <c r="A599">
        <v>2011</v>
      </c>
      <c r="B599">
        <v>93</v>
      </c>
      <c r="C599" t="s">
        <v>27</v>
      </c>
      <c r="D599" t="s">
        <v>186</v>
      </c>
      <c r="E599">
        <v>11</v>
      </c>
      <c r="F599">
        <v>2</v>
      </c>
      <c r="G599">
        <v>0.84599999999999997</v>
      </c>
      <c r="H599">
        <v>6</v>
      </c>
      <c r="I599">
        <v>2</v>
      </c>
      <c r="J599">
        <v>0.75</v>
      </c>
      <c r="K599">
        <v>30.1</v>
      </c>
      <c r="L599">
        <v>18.399999999999999</v>
      </c>
      <c r="M599">
        <v>13.56</v>
      </c>
      <c r="N599">
        <v>3.1</v>
      </c>
      <c r="O599">
        <v>12</v>
      </c>
      <c r="P599">
        <v>9</v>
      </c>
      <c r="Q599">
        <v>9</v>
      </c>
      <c r="R599" s="19">
        <f>SUMIFS(Recruits!J:J,Recruits!D:D,'Wins by Year'!C599,Recruits!A:A,'Wins by Year'!A599)</f>
        <v>3.25</v>
      </c>
      <c r="S599" s="19">
        <f t="shared" si="18"/>
        <v>3.25</v>
      </c>
      <c r="T599" s="19">
        <f>(SUMIFS(S:S,C:C,C599,A:A,A599)+SUMIFS(S:S,C:C,C599,A:A,A599-1)+SUMIFS(S:S,C:C,C599,A:A,A599-2))/3</f>
        <v>3.2099999999999995</v>
      </c>
      <c r="U599" s="19">
        <f>(SUMIFS($S:$S,$C:$C,$C599,$A:$A,$A599)+SUMIFS($S:$S,$C:$C,$C599,$A:$A,$A599-1)+SUMIFS($S:$S,$C:$C,$C599,$A:$A,$A599-2)+SUMIFS($S:$S,$C:$C,$C599,$A:$A,$A599-3))/4</f>
        <v>3.1674999999999995</v>
      </c>
      <c r="W599" t="str">
        <f>VLOOKUP(D599,Conferences!$A$9:$B$57,2,FALSE)</f>
        <v>SEC</v>
      </c>
      <c r="X599">
        <f>COUNTIF(C:C,C599)</f>
        <v>16</v>
      </c>
      <c r="Y599">
        <f t="shared" si="19"/>
        <v>9</v>
      </c>
    </row>
    <row r="600" spans="1:25">
      <c r="A600">
        <v>2011</v>
      </c>
      <c r="B600">
        <v>94</v>
      </c>
      <c r="C600" t="s">
        <v>14</v>
      </c>
      <c r="D600" t="s">
        <v>186</v>
      </c>
      <c r="E600">
        <v>7</v>
      </c>
      <c r="F600">
        <v>6</v>
      </c>
      <c r="G600">
        <v>0.53800000000000003</v>
      </c>
      <c r="H600">
        <v>3</v>
      </c>
      <c r="I600">
        <v>5</v>
      </c>
      <c r="J600">
        <v>0.375</v>
      </c>
      <c r="K600">
        <v>25.5</v>
      </c>
      <c r="L600">
        <v>20.3</v>
      </c>
      <c r="M600">
        <v>6</v>
      </c>
      <c r="N600">
        <v>3.61</v>
      </c>
      <c r="O600">
        <v>22</v>
      </c>
      <c r="P600">
        <v>12</v>
      </c>
      <c r="R600" s="19">
        <f>SUMIFS(Recruits!J:J,Recruits!D:D,'Wins by Year'!C600,Recruits!A:A,'Wins by Year'!A600)</f>
        <v>3.58</v>
      </c>
      <c r="S600" s="19">
        <f t="shared" si="18"/>
        <v>3.58</v>
      </c>
      <c r="T600" s="19">
        <f>(SUMIFS(S:S,C:C,C600,A:A,A600)+SUMIFS(S:S,C:C,C600,A:A,A600-1)+SUMIFS(S:S,C:C,C600,A:A,A600-2))/3</f>
        <v>3.7833333333333337</v>
      </c>
      <c r="U600" s="19">
        <f>(SUMIFS($S:$S,$C:$C,$C600,$A:$A,$A600)+SUMIFS($S:$S,$C:$C,$C600,$A:$A,$A600-1)+SUMIFS($S:$S,$C:$C,$C600,$A:$A,$A600-2)+SUMIFS($S:$S,$C:$C,$C600,$A:$A,$A600-3))/4</f>
        <v>3.7925000000000004</v>
      </c>
      <c r="W600" t="str">
        <f>VLOOKUP(D600,Conferences!$A$9:$B$57,2,FALSE)</f>
        <v>SEC</v>
      </c>
      <c r="X600">
        <f>COUNTIF(C:C,C600)</f>
        <v>16</v>
      </c>
    </row>
    <row r="601" spans="1:25">
      <c r="A601">
        <v>2011</v>
      </c>
      <c r="B601">
        <v>95</v>
      </c>
      <c r="C601" t="s">
        <v>54</v>
      </c>
      <c r="D601" t="s">
        <v>186</v>
      </c>
      <c r="E601">
        <v>6</v>
      </c>
      <c r="F601">
        <v>7</v>
      </c>
      <c r="G601">
        <v>0.46200000000000002</v>
      </c>
      <c r="H601">
        <v>2</v>
      </c>
      <c r="I601">
        <v>6</v>
      </c>
      <c r="J601">
        <v>0.25</v>
      </c>
      <c r="K601">
        <v>26.7</v>
      </c>
      <c r="L601">
        <v>21.6</v>
      </c>
      <c r="M601">
        <v>7.09</v>
      </c>
      <c r="N601">
        <v>3.39</v>
      </c>
      <c r="R601" s="19">
        <f>SUMIFS(Recruits!J:J,Recruits!D:D,'Wins by Year'!C601,Recruits!A:A,'Wins by Year'!A601)</f>
        <v>2.71</v>
      </c>
      <c r="S601" s="19">
        <f t="shared" si="18"/>
        <v>2.71</v>
      </c>
      <c r="T601" s="19">
        <f>(SUMIFS(S:S,C:C,C601,A:A,A601)+SUMIFS(S:S,C:C,C601,A:A,A601-1)+SUMIFS(S:S,C:C,C601,A:A,A601-2))/3</f>
        <v>2.73</v>
      </c>
      <c r="U601" s="19">
        <f>(SUMIFS($S:$S,$C:$C,$C601,$A:$A,$A601)+SUMIFS($S:$S,$C:$C,$C601,$A:$A,$A601-1)+SUMIFS($S:$S,$C:$C,$C601,$A:$A,$A601-2)+SUMIFS($S:$S,$C:$C,$C601,$A:$A,$A601-3))/4</f>
        <v>2.2974999999999999</v>
      </c>
      <c r="W601" t="str">
        <f>VLOOKUP(D601,Conferences!$A$9:$B$57,2,FALSE)</f>
        <v>SEC</v>
      </c>
      <c r="X601">
        <f>COUNTIF(C:C,C601)</f>
        <v>16</v>
      </c>
    </row>
    <row r="602" spans="1:25">
      <c r="A602">
        <v>2011</v>
      </c>
      <c r="B602">
        <v>96</v>
      </c>
      <c r="C602" t="s">
        <v>29</v>
      </c>
      <c r="D602" t="s">
        <v>186</v>
      </c>
      <c r="E602">
        <v>5</v>
      </c>
      <c r="F602">
        <v>7</v>
      </c>
      <c r="G602">
        <v>0.41699999999999998</v>
      </c>
      <c r="H602">
        <v>2</v>
      </c>
      <c r="I602">
        <v>6</v>
      </c>
      <c r="J602">
        <v>0.25</v>
      </c>
      <c r="K602">
        <v>15.8</v>
      </c>
      <c r="L602">
        <v>24.7</v>
      </c>
      <c r="M602">
        <v>-1.63</v>
      </c>
      <c r="N602">
        <v>2.62</v>
      </c>
      <c r="R602" s="19">
        <f>SUMIFS(Recruits!J:J,Recruits!D:D,'Wins by Year'!C602,Recruits!A:A,'Wins by Year'!A602)</f>
        <v>2.84</v>
      </c>
      <c r="S602" s="19">
        <f t="shared" si="18"/>
        <v>2.84</v>
      </c>
      <c r="T602" s="19">
        <f>(SUMIFS(S:S,C:C,C602,A:A,A602)+SUMIFS(S:S,C:C,C602,A:A,A602-1)+SUMIFS(S:S,C:C,C602,A:A,A602-2))/3</f>
        <v>2.73</v>
      </c>
      <c r="U602" s="19">
        <f>(SUMIFS($S:$S,$C:$C,$C602,$A:$A,$A602)+SUMIFS($S:$S,$C:$C,$C602,$A:$A,$A602-1)+SUMIFS($S:$S,$C:$C,$C602,$A:$A,$A602-2)+SUMIFS($S:$S,$C:$C,$C602,$A:$A,$A602-3))/4</f>
        <v>2.6724999999999999</v>
      </c>
      <c r="W602" t="str">
        <f>VLOOKUP(D602,Conferences!$A$9:$B$57,2,FALSE)</f>
        <v>SEC</v>
      </c>
      <c r="X602">
        <f>COUNTIF(C:C,C602)</f>
        <v>16</v>
      </c>
    </row>
    <row r="603" spans="1:25">
      <c r="A603">
        <v>2011</v>
      </c>
      <c r="B603">
        <v>97</v>
      </c>
      <c r="C603" t="s">
        <v>15</v>
      </c>
      <c r="D603" t="s">
        <v>186</v>
      </c>
      <c r="E603">
        <v>5</v>
      </c>
      <c r="F603">
        <v>7</v>
      </c>
      <c r="G603">
        <v>0.41699999999999998</v>
      </c>
      <c r="H603">
        <v>1</v>
      </c>
      <c r="I603">
        <v>7</v>
      </c>
      <c r="J603">
        <v>0.125</v>
      </c>
      <c r="K603">
        <v>20.3</v>
      </c>
      <c r="L603">
        <v>22.6</v>
      </c>
      <c r="M603">
        <v>4.26</v>
      </c>
      <c r="N603">
        <v>4.84</v>
      </c>
      <c r="R603" s="19">
        <f>SUMIFS(Recruits!J:J,Recruits!D:D,'Wins by Year'!C603,Recruits!A:A,'Wins by Year'!A603)</f>
        <v>3.41</v>
      </c>
      <c r="S603" s="19">
        <f t="shared" si="18"/>
        <v>3.41</v>
      </c>
      <c r="T603" s="19">
        <f>(SUMIFS(S:S,C:C,C603,A:A,A603)+SUMIFS(S:S,C:C,C603,A:A,A603-1)+SUMIFS(S:S,C:C,C603,A:A,A603-2))/3</f>
        <v>3.456666666666667</v>
      </c>
      <c r="U603" s="19">
        <f>(SUMIFS($S:$S,$C:$C,$C603,$A:$A,$A603)+SUMIFS($S:$S,$C:$C,$C603,$A:$A,$A603-1)+SUMIFS($S:$S,$C:$C,$C603,$A:$A,$A603-2)+SUMIFS($S:$S,$C:$C,$C603,$A:$A,$A603-3))/4</f>
        <v>3.3575000000000004</v>
      </c>
      <c r="W603" t="str">
        <f>VLOOKUP(D603,Conferences!$A$9:$B$57,2,FALSE)</f>
        <v>SEC</v>
      </c>
      <c r="X603">
        <f>COUNTIF(C:C,C603)</f>
        <v>16</v>
      </c>
    </row>
    <row r="604" spans="1:25">
      <c r="A604">
        <v>2011</v>
      </c>
      <c r="B604">
        <v>98</v>
      </c>
      <c r="C604" t="s">
        <v>5</v>
      </c>
      <c r="D604" t="s">
        <v>187</v>
      </c>
      <c r="E604">
        <v>13</v>
      </c>
      <c r="F604">
        <v>1</v>
      </c>
      <c r="G604">
        <v>0.92900000000000005</v>
      </c>
      <c r="H604">
        <v>8</v>
      </c>
      <c r="I604">
        <v>0</v>
      </c>
      <c r="J604">
        <v>1</v>
      </c>
      <c r="K604">
        <v>35.700000000000003</v>
      </c>
      <c r="L604">
        <v>11.3</v>
      </c>
      <c r="M604">
        <v>24.27</v>
      </c>
      <c r="N604">
        <v>6.27</v>
      </c>
      <c r="O604">
        <v>4</v>
      </c>
      <c r="P604">
        <v>1</v>
      </c>
      <c r="Q604">
        <v>2</v>
      </c>
      <c r="R604" s="19">
        <f>SUMIFS(Recruits!J:J,Recruits!D:D,'Wins by Year'!C604,Recruits!A:A,'Wins by Year'!A604)</f>
        <v>3.65</v>
      </c>
      <c r="S604" s="19">
        <f t="shared" si="18"/>
        <v>3.65</v>
      </c>
      <c r="T604" s="19">
        <f>(SUMIFS(S:S,C:C,C604,A:A,A604)+SUMIFS(S:S,C:C,C604,A:A,A604-1)+SUMIFS(S:S,C:C,C604,A:A,A604-2))/3</f>
        <v>3.6766666666666672</v>
      </c>
      <c r="U604" s="19">
        <f>(SUMIFS($S:$S,$C:$C,$C604,$A:$A,$A604)+SUMIFS($S:$S,$C:$C,$C604,$A:$A,$A604-1)+SUMIFS($S:$S,$C:$C,$C604,$A:$A,$A604-2)+SUMIFS($S:$S,$C:$C,$C604,$A:$A,$A604-3))/4</f>
        <v>3.6525000000000003</v>
      </c>
      <c r="W604" t="str">
        <f>VLOOKUP(D604,Conferences!$A$9:$B$57,2,FALSE)</f>
        <v>SEC</v>
      </c>
      <c r="X604">
        <f>COUNTIF(C:C,C604)</f>
        <v>16</v>
      </c>
      <c r="Y604">
        <f t="shared" si="19"/>
        <v>2</v>
      </c>
    </row>
    <row r="605" spans="1:25">
      <c r="A605">
        <v>2011</v>
      </c>
      <c r="B605">
        <v>99</v>
      </c>
      <c r="C605" t="s">
        <v>1</v>
      </c>
      <c r="D605" t="s">
        <v>187</v>
      </c>
      <c r="E605">
        <v>12</v>
      </c>
      <c r="F605">
        <v>1</v>
      </c>
      <c r="G605">
        <v>0.92300000000000004</v>
      </c>
      <c r="H605">
        <v>7</v>
      </c>
      <c r="I605">
        <v>1</v>
      </c>
      <c r="J605">
        <v>0.875</v>
      </c>
      <c r="K605">
        <v>34.799999999999997</v>
      </c>
      <c r="L605">
        <v>8.1999999999999993</v>
      </c>
      <c r="M605">
        <v>24.44</v>
      </c>
      <c r="N605">
        <v>4.21</v>
      </c>
      <c r="O605">
        <v>2</v>
      </c>
      <c r="P605">
        <v>1</v>
      </c>
      <c r="Q605">
        <v>1</v>
      </c>
      <c r="R605" s="19">
        <f>SUMIFS(Recruits!J:J,Recruits!D:D,'Wins by Year'!C605,Recruits!A:A,'Wins by Year'!A605)</f>
        <v>3.87</v>
      </c>
      <c r="S605" s="19">
        <f t="shared" si="18"/>
        <v>3.87</v>
      </c>
      <c r="T605" s="19">
        <f>(SUMIFS(S:S,C:C,C605,A:A,A605)+SUMIFS(S:S,C:C,C605,A:A,A605-1)+SUMIFS(S:S,C:C,C605,A:A,A605-2))/3</f>
        <v>3.7666666666666671</v>
      </c>
      <c r="U605" s="19">
        <f>(SUMIFS($S:$S,$C:$C,$C605,$A:$A,$A605)+SUMIFS($S:$S,$C:$C,$C605,$A:$A,$A605-1)+SUMIFS($S:$S,$C:$C,$C605,$A:$A,$A605-2)+SUMIFS($S:$S,$C:$C,$C605,$A:$A,$A605-3))/4</f>
        <v>3.7550000000000003</v>
      </c>
      <c r="W605" t="str">
        <f>VLOOKUP(D605,Conferences!$A$9:$B$57,2,FALSE)</f>
        <v>SEC</v>
      </c>
      <c r="X605">
        <f>COUNTIF(C:C,C605)</f>
        <v>16</v>
      </c>
      <c r="Y605">
        <f t="shared" si="19"/>
        <v>1</v>
      </c>
    </row>
    <row r="606" spans="1:25">
      <c r="A606">
        <v>2011</v>
      </c>
      <c r="B606">
        <v>100</v>
      </c>
      <c r="C606" t="s">
        <v>32</v>
      </c>
      <c r="D606" t="s">
        <v>187</v>
      </c>
      <c r="E606">
        <v>11</v>
      </c>
      <c r="F606">
        <v>2</v>
      </c>
      <c r="G606">
        <v>0.84599999999999997</v>
      </c>
      <c r="H606">
        <v>6</v>
      </c>
      <c r="I606">
        <v>2</v>
      </c>
      <c r="J606">
        <v>0.75</v>
      </c>
      <c r="K606">
        <v>36.799999999999997</v>
      </c>
      <c r="L606">
        <v>22.2</v>
      </c>
      <c r="M606">
        <v>13.86</v>
      </c>
      <c r="N606">
        <v>3.7</v>
      </c>
      <c r="O606">
        <v>15</v>
      </c>
      <c r="P606">
        <v>3</v>
      </c>
      <c r="Q606">
        <v>5</v>
      </c>
      <c r="R606" s="19">
        <f>SUMIFS(Recruits!J:J,Recruits!D:D,'Wins by Year'!C606,Recruits!A:A,'Wins by Year'!A606)</f>
        <v>3.06</v>
      </c>
      <c r="S606" s="19">
        <f t="shared" si="18"/>
        <v>3.06</v>
      </c>
      <c r="T606" s="19">
        <f>(SUMIFS(S:S,C:C,C606,A:A,A606)+SUMIFS(S:S,C:C,C606,A:A,A606-1)+SUMIFS(S:S,C:C,C606,A:A,A606-2))/3</f>
        <v>3.1033333333333331</v>
      </c>
      <c r="U606" s="19">
        <f>(SUMIFS($S:$S,$C:$C,$C606,$A:$A,$A606)+SUMIFS($S:$S,$C:$C,$C606,$A:$A,$A606-1)+SUMIFS($S:$S,$C:$C,$C606,$A:$A,$A606-2)+SUMIFS($S:$S,$C:$C,$C606,$A:$A,$A606-3))/4</f>
        <v>3.0399999999999996</v>
      </c>
      <c r="W606" t="str">
        <f>VLOOKUP(D606,Conferences!$A$9:$B$57,2,FALSE)</f>
        <v>SEC</v>
      </c>
      <c r="X606">
        <f>COUNTIF(C:C,C606)</f>
        <v>16</v>
      </c>
      <c r="Y606">
        <f t="shared" si="19"/>
        <v>5</v>
      </c>
    </row>
    <row r="607" spans="1:25">
      <c r="A607">
        <v>2011</v>
      </c>
      <c r="B607">
        <v>101</v>
      </c>
      <c r="C607" t="s">
        <v>9</v>
      </c>
      <c r="D607" t="s">
        <v>187</v>
      </c>
      <c r="E607">
        <v>8</v>
      </c>
      <c r="F607">
        <v>5</v>
      </c>
      <c r="G607">
        <v>0.61499999999999999</v>
      </c>
      <c r="H607">
        <v>4</v>
      </c>
      <c r="I607">
        <v>4</v>
      </c>
      <c r="J607">
        <v>0.5</v>
      </c>
      <c r="K607">
        <v>25.7</v>
      </c>
      <c r="L607">
        <v>28.9</v>
      </c>
      <c r="M607">
        <v>3.8</v>
      </c>
      <c r="N607">
        <v>4.26</v>
      </c>
      <c r="O607">
        <v>23</v>
      </c>
      <c r="P607">
        <v>15</v>
      </c>
      <c r="R607" s="19">
        <f>SUMIFS(Recruits!J:J,Recruits!D:D,'Wins by Year'!C607,Recruits!A:A,'Wins by Year'!A607)</f>
        <v>3.63</v>
      </c>
      <c r="S607" s="19">
        <f t="shared" si="18"/>
        <v>3.63</v>
      </c>
      <c r="T607" s="19">
        <f>(SUMIFS(S:S,C:C,C607,A:A,A607)+SUMIFS(S:S,C:C,C607,A:A,A607-1)+SUMIFS(S:S,C:C,C607,A:A,A607-2))/3</f>
        <v>3.4633333333333334</v>
      </c>
      <c r="U607" s="19">
        <f>(SUMIFS($S:$S,$C:$C,$C607,$A:$A,$A607)+SUMIFS($S:$S,$C:$C,$C607,$A:$A,$A607-1)+SUMIFS($S:$S,$C:$C,$C607,$A:$A,$A607-2)+SUMIFS($S:$S,$C:$C,$C607,$A:$A,$A607-3))/4</f>
        <v>3.355</v>
      </c>
      <c r="W607" t="str">
        <f>VLOOKUP(D607,Conferences!$A$9:$B$57,2,FALSE)</f>
        <v>SEC</v>
      </c>
      <c r="X607">
        <f>COUNTIF(C:C,C607)</f>
        <v>16</v>
      </c>
    </row>
    <row r="608" spans="1:25">
      <c r="A608">
        <v>2011</v>
      </c>
      <c r="B608">
        <v>102</v>
      </c>
      <c r="C608" t="s">
        <v>25</v>
      </c>
      <c r="D608" t="s">
        <v>187</v>
      </c>
      <c r="E608">
        <v>7</v>
      </c>
      <c r="F608">
        <v>6</v>
      </c>
      <c r="G608">
        <v>0.53800000000000003</v>
      </c>
      <c r="H608">
        <v>2</v>
      </c>
      <c r="I608">
        <v>6</v>
      </c>
      <c r="J608">
        <v>0.25</v>
      </c>
      <c r="K608">
        <v>25.3</v>
      </c>
      <c r="L608">
        <v>19.7</v>
      </c>
      <c r="M608">
        <v>5.13</v>
      </c>
      <c r="N608">
        <v>2.52</v>
      </c>
      <c r="O608">
        <v>20</v>
      </c>
      <c r="P608">
        <v>16</v>
      </c>
      <c r="R608" s="19">
        <f>SUMIFS(Recruits!J:J,Recruits!D:D,'Wins by Year'!C608,Recruits!A:A,'Wins by Year'!A608)</f>
        <v>3.05</v>
      </c>
      <c r="S608" s="19">
        <f t="shared" si="18"/>
        <v>3.05</v>
      </c>
      <c r="T608" s="19">
        <f>(SUMIFS(S:S,C:C,C608,A:A,A608)+SUMIFS(S:S,C:C,C608,A:A,A608-1)+SUMIFS(S:S,C:C,C608,A:A,A608-2))/3</f>
        <v>3.0399999999999996</v>
      </c>
      <c r="U608" s="19">
        <f>(SUMIFS($S:$S,$C:$C,$C608,$A:$A,$A608)+SUMIFS($S:$S,$C:$C,$C608,$A:$A,$A608-1)+SUMIFS($S:$S,$C:$C,$C608,$A:$A,$A608-2)+SUMIFS($S:$S,$C:$C,$C608,$A:$A,$A608-3))/4</f>
        <v>2.92</v>
      </c>
      <c r="W608" t="str">
        <f>VLOOKUP(D608,Conferences!$A$9:$B$57,2,FALSE)</f>
        <v>SEC</v>
      </c>
      <c r="X608">
        <f>COUNTIF(C:C,C608)</f>
        <v>16</v>
      </c>
    </row>
    <row r="609" spans="1:24">
      <c r="A609">
        <v>2011</v>
      </c>
      <c r="B609">
        <v>103</v>
      </c>
      <c r="C609" t="s">
        <v>8</v>
      </c>
      <c r="D609" t="s">
        <v>187</v>
      </c>
      <c r="E609">
        <v>2</v>
      </c>
      <c r="F609">
        <v>10</v>
      </c>
      <c r="G609">
        <v>0.16700000000000001</v>
      </c>
      <c r="H609">
        <v>0</v>
      </c>
      <c r="I609">
        <v>8</v>
      </c>
      <c r="J609">
        <v>0</v>
      </c>
      <c r="K609">
        <v>16.100000000000001</v>
      </c>
      <c r="L609">
        <v>32.1</v>
      </c>
      <c r="M609">
        <v>-6.71</v>
      </c>
      <c r="N609">
        <v>5.79</v>
      </c>
      <c r="R609" s="19">
        <f>SUMIFS(Recruits!J:J,Recruits!D:D,'Wins by Year'!C609,Recruits!A:A,'Wins by Year'!A609)</f>
        <v>3.1</v>
      </c>
      <c r="S609" s="19">
        <f t="shared" si="18"/>
        <v>3.1</v>
      </c>
      <c r="T609" s="19">
        <f>(SUMIFS(S:S,C:C,C609,A:A,A609)+SUMIFS(S:S,C:C,C609,A:A,A609-1)+SUMIFS(S:S,C:C,C609,A:A,A609-2))/3</f>
        <v>3.1199999999999997</v>
      </c>
      <c r="U609" s="19">
        <f>(SUMIFS($S:$S,$C:$C,$C609,$A:$A,$A609)+SUMIFS($S:$S,$C:$C,$C609,$A:$A,$A609-1)+SUMIFS($S:$S,$C:$C,$C609,$A:$A,$A609-2)+SUMIFS($S:$S,$C:$C,$C609,$A:$A,$A609-3))/4</f>
        <v>3.0225</v>
      </c>
      <c r="W609" t="str">
        <f>VLOOKUP(D609,Conferences!$A$9:$B$57,2,FALSE)</f>
        <v>SEC</v>
      </c>
      <c r="X609">
        <f>COUNTIF(C:C,C609)</f>
        <v>16</v>
      </c>
    </row>
    <row r="610" spans="1:24">
      <c r="A610">
        <v>2011</v>
      </c>
      <c r="B610">
        <v>104</v>
      </c>
      <c r="C610" t="s">
        <v>88</v>
      </c>
      <c r="D610" t="s">
        <v>150</v>
      </c>
      <c r="E610">
        <v>10</v>
      </c>
      <c r="F610">
        <v>3</v>
      </c>
      <c r="G610">
        <v>0.76900000000000002</v>
      </c>
      <c r="H610">
        <v>8</v>
      </c>
      <c r="I610">
        <v>0</v>
      </c>
      <c r="J610">
        <v>1</v>
      </c>
      <c r="K610">
        <v>32.5</v>
      </c>
      <c r="L610">
        <v>20.8</v>
      </c>
      <c r="M610">
        <v>1.18</v>
      </c>
      <c r="N610">
        <v>-8.2799999999999994</v>
      </c>
      <c r="R610" s="19">
        <f>SUMIFS(Recruits!J:J,Recruits!D:D,'Wins by Year'!C610,Recruits!A:A,'Wins by Year'!A610)</f>
        <v>0</v>
      </c>
      <c r="S610" s="19">
        <f t="shared" si="18"/>
        <v>1</v>
      </c>
      <c r="T610" s="19">
        <f>(SUMIFS(S:S,C:C,C610,A:A,A610)+SUMIFS(S:S,C:C,C610,A:A,A610-1)+SUMIFS(S:S,C:C,C610,A:A,A610-2))/3</f>
        <v>1</v>
      </c>
      <c r="U610" s="19">
        <f>(SUMIFS($S:$S,$C:$C,$C610,$A:$A,$A610)+SUMIFS($S:$S,$C:$C,$C610,$A:$A,$A610-1)+SUMIFS($S:$S,$C:$C,$C610,$A:$A,$A610-2)+SUMIFS($S:$S,$C:$C,$C610,$A:$A,$A610-3))/4</f>
        <v>1.26</v>
      </c>
      <c r="W610" t="str">
        <f>VLOOKUP(D610,Conferences!$A$9:$B$57,2,FALSE)</f>
        <v>Sun Belt</v>
      </c>
      <c r="X610">
        <f>COUNTIF(C:C,C610)</f>
        <v>16</v>
      </c>
    </row>
    <row r="611" spans="1:24">
      <c r="A611">
        <v>2011</v>
      </c>
      <c r="B611">
        <v>105</v>
      </c>
      <c r="C611" t="s">
        <v>87</v>
      </c>
      <c r="D611" t="s">
        <v>150</v>
      </c>
      <c r="E611">
        <v>7</v>
      </c>
      <c r="F611">
        <v>5</v>
      </c>
      <c r="G611">
        <v>0.58299999999999996</v>
      </c>
      <c r="H611">
        <v>7</v>
      </c>
      <c r="I611">
        <v>1</v>
      </c>
      <c r="J611">
        <v>0.875</v>
      </c>
      <c r="K611">
        <v>22.9</v>
      </c>
      <c r="L611">
        <v>24.8</v>
      </c>
      <c r="M611">
        <v>-6.18</v>
      </c>
      <c r="N611">
        <v>-6.43</v>
      </c>
      <c r="R611" s="19">
        <f>SUMIFS(Recruits!J:J,Recruits!D:D,'Wins by Year'!C611,Recruits!A:A,'Wins by Year'!A611)</f>
        <v>0</v>
      </c>
      <c r="S611" s="19">
        <f t="shared" si="18"/>
        <v>1</v>
      </c>
      <c r="T611" s="19">
        <f>(SUMIFS(S:S,C:C,C611,A:A,A611)+SUMIFS(S:S,C:C,C611,A:A,A611-1)+SUMIFS(S:S,C:C,C611,A:A,A611-2))/3</f>
        <v>1</v>
      </c>
      <c r="U611" s="19">
        <f>(SUMIFS($S:$S,$C:$C,$C611,$A:$A,$A611)+SUMIFS($S:$S,$C:$C,$C611,$A:$A,$A611-1)+SUMIFS($S:$S,$C:$C,$C611,$A:$A,$A611-2)+SUMIFS($S:$S,$C:$C,$C611,$A:$A,$A611-3))/4</f>
        <v>1</v>
      </c>
      <c r="W611" t="str">
        <f>VLOOKUP(D611,Conferences!$A$9:$B$57,2,FALSE)</f>
        <v>Sun Belt</v>
      </c>
      <c r="X611">
        <f>COUNTIF(C:C,C611)</f>
        <v>12</v>
      </c>
    </row>
    <row r="612" spans="1:24">
      <c r="A612">
        <v>2011</v>
      </c>
      <c r="B612">
        <v>106</v>
      </c>
      <c r="C612" t="s">
        <v>114</v>
      </c>
      <c r="D612" t="s">
        <v>150</v>
      </c>
      <c r="E612">
        <v>9</v>
      </c>
      <c r="F612">
        <v>4</v>
      </c>
      <c r="G612">
        <v>0.69199999999999995</v>
      </c>
      <c r="H612">
        <v>6</v>
      </c>
      <c r="I612">
        <v>2</v>
      </c>
      <c r="J612">
        <v>0.75</v>
      </c>
      <c r="K612">
        <v>32.299999999999997</v>
      </c>
      <c r="L612">
        <v>29.8</v>
      </c>
      <c r="M612">
        <v>-2.64</v>
      </c>
      <c r="N612">
        <v>-6.57</v>
      </c>
      <c r="R612" s="19">
        <f>SUMIFS(Recruits!J:J,Recruits!D:D,'Wins by Year'!C612,Recruits!A:A,'Wins by Year'!A612)</f>
        <v>0</v>
      </c>
      <c r="S612" s="19">
        <f t="shared" si="18"/>
        <v>1</v>
      </c>
      <c r="T612" s="19">
        <f>(SUMIFS(S:S,C:C,C612,A:A,A612)+SUMIFS(S:S,C:C,C612,A:A,A612-1)+SUMIFS(S:S,C:C,C612,A:A,A612-2))/3</f>
        <v>1</v>
      </c>
      <c r="U612" s="19">
        <f>(SUMIFS($S:$S,$C:$C,$C612,$A:$A,$A612)+SUMIFS($S:$S,$C:$C,$C612,$A:$A,$A612-1)+SUMIFS($S:$S,$C:$C,$C612,$A:$A,$A612-2)+SUMIFS($S:$S,$C:$C,$C612,$A:$A,$A612-3))/4</f>
        <v>1</v>
      </c>
      <c r="W612" t="str">
        <f>VLOOKUP(D612,Conferences!$A$9:$B$57,2,FALSE)</f>
        <v>Sun Belt</v>
      </c>
      <c r="X612">
        <f>COUNTIF(C:C,C612)</f>
        <v>16</v>
      </c>
    </row>
    <row r="613" spans="1:24">
      <c r="A613">
        <v>2011</v>
      </c>
      <c r="B613">
        <v>107</v>
      </c>
      <c r="C613" t="s">
        <v>119</v>
      </c>
      <c r="D613" t="s">
        <v>150</v>
      </c>
      <c r="E613">
        <v>8</v>
      </c>
      <c r="F613">
        <v>5</v>
      </c>
      <c r="G613">
        <v>0.61499999999999999</v>
      </c>
      <c r="H613">
        <v>5</v>
      </c>
      <c r="I613">
        <v>3</v>
      </c>
      <c r="J613">
        <v>0.625</v>
      </c>
      <c r="K613">
        <v>25</v>
      </c>
      <c r="L613">
        <v>19.5</v>
      </c>
      <c r="M613">
        <v>-4.53</v>
      </c>
      <c r="N613">
        <v>-8.68</v>
      </c>
      <c r="R613" s="19">
        <f>SUMIFS(Recruits!J:J,Recruits!D:D,'Wins by Year'!C613,Recruits!A:A,'Wins by Year'!A613)</f>
        <v>0</v>
      </c>
      <c r="S613" s="19">
        <f t="shared" si="18"/>
        <v>1</v>
      </c>
      <c r="T613" s="19">
        <f>(SUMIFS(S:S,C:C,C613,A:A,A613)+SUMIFS(S:S,C:C,C613,A:A,A613-1)+SUMIFS(S:S,C:C,C613,A:A,A613-2))/3</f>
        <v>1.406666666666667</v>
      </c>
      <c r="U613" s="19">
        <f>(SUMIFS($S:$S,$C:$C,$C613,$A:$A,$A613)+SUMIFS($S:$S,$C:$C,$C613,$A:$A,$A613-1)+SUMIFS($S:$S,$C:$C,$C613,$A:$A,$A613-2)+SUMIFS($S:$S,$C:$C,$C613,$A:$A,$A613-3))/4</f>
        <v>1.5975000000000001</v>
      </c>
      <c r="W613" t="str">
        <f>VLOOKUP(D613,Conferences!$A$9:$B$57,2,FALSE)</f>
        <v>Sun Belt</v>
      </c>
      <c r="X613">
        <f>COUNTIF(C:C,C613)</f>
        <v>15</v>
      </c>
    </row>
    <row r="614" spans="1:24">
      <c r="A614">
        <v>2011</v>
      </c>
      <c r="B614">
        <v>108</v>
      </c>
      <c r="C614" t="s">
        <v>115</v>
      </c>
      <c r="D614" t="s">
        <v>150</v>
      </c>
      <c r="E614">
        <v>5</v>
      </c>
      <c r="F614">
        <v>7</v>
      </c>
      <c r="G614">
        <v>0.41699999999999998</v>
      </c>
      <c r="H614">
        <v>4</v>
      </c>
      <c r="I614">
        <v>4</v>
      </c>
      <c r="J614">
        <v>0.5</v>
      </c>
      <c r="K614">
        <v>24.8</v>
      </c>
      <c r="L614">
        <v>30.7</v>
      </c>
      <c r="M614">
        <v>-9.94</v>
      </c>
      <c r="N614">
        <v>-3.86</v>
      </c>
      <c r="R614" s="19">
        <f>SUMIFS(Recruits!J:J,Recruits!D:D,'Wins by Year'!C614,Recruits!A:A,'Wins by Year'!A614)</f>
        <v>0</v>
      </c>
      <c r="S614" s="19">
        <f t="shared" si="18"/>
        <v>1</v>
      </c>
      <c r="T614" s="19">
        <f>(SUMIFS(S:S,C:C,C614,A:A,A614)+SUMIFS(S:S,C:C,C614,A:A,A614-1)+SUMIFS(S:S,C:C,C614,A:A,A614-2))/3</f>
        <v>1</v>
      </c>
      <c r="U614" s="19">
        <f>(SUMIFS($S:$S,$C:$C,$C614,$A:$A,$A614)+SUMIFS($S:$S,$C:$C,$C614,$A:$A,$A614-1)+SUMIFS($S:$S,$C:$C,$C614,$A:$A,$A614-2)+SUMIFS($S:$S,$C:$C,$C614,$A:$A,$A614-3))/4</f>
        <v>1.3275000000000001</v>
      </c>
      <c r="W614" t="str">
        <f>VLOOKUP(D614,Conferences!$A$9:$B$57,2,FALSE)</f>
        <v>Sun Belt</v>
      </c>
      <c r="X614">
        <f>COUNTIF(C:C,C614)</f>
        <v>16</v>
      </c>
    </row>
    <row r="615" spans="1:24">
      <c r="A615">
        <v>2011</v>
      </c>
      <c r="B615">
        <v>109</v>
      </c>
      <c r="C615" t="s">
        <v>120</v>
      </c>
      <c r="D615" t="s">
        <v>150</v>
      </c>
      <c r="E615">
        <v>4</v>
      </c>
      <c r="F615">
        <v>8</v>
      </c>
      <c r="G615">
        <v>0.33300000000000002</v>
      </c>
      <c r="H615">
        <v>3</v>
      </c>
      <c r="I615">
        <v>5</v>
      </c>
      <c r="J615">
        <v>0.375</v>
      </c>
      <c r="K615">
        <v>24.6</v>
      </c>
      <c r="L615">
        <v>25.4</v>
      </c>
      <c r="M615">
        <v>-7.8</v>
      </c>
      <c r="N615">
        <v>-5.96</v>
      </c>
      <c r="R615" s="19">
        <f>SUMIFS(Recruits!J:J,Recruits!D:D,'Wins by Year'!C615,Recruits!A:A,'Wins by Year'!A615)</f>
        <v>2.14</v>
      </c>
      <c r="S615" s="19">
        <f t="shared" si="18"/>
        <v>2.14</v>
      </c>
      <c r="T615" s="19">
        <f>(SUMIFS(S:S,C:C,C615,A:A,A615)+SUMIFS(S:S,C:C,C615,A:A,A615-1)+SUMIFS(S:S,C:C,C615,A:A,A615-2))/3</f>
        <v>2.0766666666666667</v>
      </c>
      <c r="U615" s="19">
        <f>(SUMIFS($S:$S,$C:$C,$C615,$A:$A,$A615)+SUMIFS($S:$S,$C:$C,$C615,$A:$A,$A615-1)+SUMIFS($S:$S,$C:$C,$C615,$A:$A,$A615-2)+SUMIFS($S:$S,$C:$C,$C615,$A:$A,$A615-3))/4</f>
        <v>1.8074999999999999</v>
      </c>
      <c r="W615" t="str">
        <f>VLOOKUP(D615,Conferences!$A$9:$B$57,2,FALSE)</f>
        <v>Sun Belt</v>
      </c>
      <c r="X615">
        <f>COUNTIF(C:C,C615)</f>
        <v>16</v>
      </c>
    </row>
    <row r="616" spans="1:24">
      <c r="A616">
        <v>2011</v>
      </c>
      <c r="B616">
        <v>110</v>
      </c>
      <c r="C616" t="s">
        <v>99</v>
      </c>
      <c r="D616" t="s">
        <v>150</v>
      </c>
      <c r="E616">
        <v>3</v>
      </c>
      <c r="F616">
        <v>9</v>
      </c>
      <c r="G616">
        <v>0.25</v>
      </c>
      <c r="H616">
        <v>2</v>
      </c>
      <c r="I616">
        <v>6</v>
      </c>
      <c r="J616">
        <v>0.25</v>
      </c>
      <c r="K616">
        <v>22.4</v>
      </c>
      <c r="L616">
        <v>33.700000000000003</v>
      </c>
      <c r="M616">
        <v>-15.54</v>
      </c>
      <c r="N616">
        <v>-5.62</v>
      </c>
      <c r="R616" s="19">
        <f>SUMIFS(Recruits!J:J,Recruits!D:D,'Wins by Year'!C616,Recruits!A:A,'Wins by Year'!A616)</f>
        <v>0</v>
      </c>
      <c r="S616" s="19">
        <f t="shared" si="18"/>
        <v>1</v>
      </c>
      <c r="T616" s="19">
        <f>(SUMIFS(S:S,C:C,C616,A:A,A616)+SUMIFS(S:S,C:C,C616,A:A,A616-1)+SUMIFS(S:S,C:C,C616,A:A,A616-2))/3</f>
        <v>1.4666666666666668</v>
      </c>
      <c r="U616" s="19">
        <f>(SUMIFS($S:$S,$C:$C,$C616,$A:$A,$A616)+SUMIFS($S:$S,$C:$C,$C616,$A:$A,$A616-1)+SUMIFS($S:$S,$C:$C,$C616,$A:$A,$A616-2)+SUMIFS($S:$S,$C:$C,$C616,$A:$A,$A616-3))/4</f>
        <v>1.665</v>
      </c>
      <c r="W616" t="str">
        <f>VLOOKUP(D616,Conferences!$A$9:$B$57,2,FALSE)</f>
        <v>Sun Belt</v>
      </c>
      <c r="X616">
        <f>COUNTIF(C:C,C616)</f>
        <v>16</v>
      </c>
    </row>
    <row r="617" spans="1:24">
      <c r="A617">
        <v>2011</v>
      </c>
      <c r="B617">
        <v>111</v>
      </c>
      <c r="C617" t="s">
        <v>86</v>
      </c>
      <c r="D617" t="s">
        <v>150</v>
      </c>
      <c r="E617">
        <v>2</v>
      </c>
      <c r="F617">
        <v>10</v>
      </c>
      <c r="G617">
        <v>0.16700000000000001</v>
      </c>
      <c r="H617">
        <v>1</v>
      </c>
      <c r="I617">
        <v>7</v>
      </c>
      <c r="J617">
        <v>0.125</v>
      </c>
      <c r="K617">
        <v>22.3</v>
      </c>
      <c r="L617">
        <v>36.799999999999997</v>
      </c>
      <c r="M617">
        <v>-18.86</v>
      </c>
      <c r="N617">
        <v>-6.61</v>
      </c>
      <c r="R617" s="19">
        <f>SUMIFS(Recruits!J:J,Recruits!D:D,'Wins by Year'!C617,Recruits!A:A,'Wins by Year'!A617)</f>
        <v>0</v>
      </c>
      <c r="S617" s="19">
        <f t="shared" si="18"/>
        <v>1</v>
      </c>
      <c r="T617" s="19">
        <f>(SUMIFS(S:S,C:C,C617,A:A,A617)+SUMIFS(S:S,C:C,C617,A:A,A617-1)+SUMIFS(S:S,C:C,C617,A:A,A617-2))/3</f>
        <v>1</v>
      </c>
      <c r="U617" s="19">
        <f>(SUMIFS($S:$S,$C:$C,$C617,$A:$A,$A617)+SUMIFS($S:$S,$C:$C,$C617,$A:$A,$A617-1)+SUMIFS($S:$S,$C:$C,$C617,$A:$A,$A617-2)+SUMIFS($S:$S,$C:$C,$C617,$A:$A,$A617-3))/4</f>
        <v>1.3275000000000001</v>
      </c>
      <c r="W617" t="str">
        <f>VLOOKUP(D617,Conferences!$A$9:$B$57,2,FALSE)</f>
        <v>Sun Belt</v>
      </c>
      <c r="X617">
        <f>COUNTIF(C:C,C617)</f>
        <v>16</v>
      </c>
    </row>
    <row r="618" spans="1:24">
      <c r="A618">
        <v>2011</v>
      </c>
      <c r="B618">
        <v>112</v>
      </c>
      <c r="C618" t="s">
        <v>83</v>
      </c>
      <c r="D618" t="s">
        <v>150</v>
      </c>
      <c r="E618">
        <v>1</v>
      </c>
      <c r="F618">
        <v>11</v>
      </c>
      <c r="G618">
        <v>8.3000000000000004E-2</v>
      </c>
      <c r="H618">
        <v>0</v>
      </c>
      <c r="I618">
        <v>8</v>
      </c>
      <c r="J618">
        <v>0</v>
      </c>
      <c r="K618">
        <v>12.9</v>
      </c>
      <c r="L618">
        <v>34.700000000000003</v>
      </c>
      <c r="M618">
        <v>-22.63</v>
      </c>
      <c r="N618">
        <v>-4.96</v>
      </c>
      <c r="R618" s="19">
        <f>SUMIFS(Recruits!J:J,Recruits!D:D,'Wins by Year'!C618,Recruits!A:A,'Wins by Year'!A618)</f>
        <v>0</v>
      </c>
      <c r="S618" s="19">
        <f t="shared" si="18"/>
        <v>1</v>
      </c>
      <c r="T618" s="19">
        <f>(SUMIFS(S:S,C:C,C618,A:A,A618)+SUMIFS(S:S,C:C,C618,A:A,A618-1)+SUMIFS(S:S,C:C,C618,A:A,A618-2))/3</f>
        <v>1.36</v>
      </c>
      <c r="U618" s="19">
        <f>(SUMIFS($S:$S,$C:$C,$C618,$A:$A,$A618)+SUMIFS($S:$S,$C:$C,$C618,$A:$A,$A618-1)+SUMIFS($S:$S,$C:$C,$C618,$A:$A,$A618-2)+SUMIFS($S:$S,$C:$C,$C618,$A:$A,$A618-3))/4</f>
        <v>1.27</v>
      </c>
      <c r="W618" t="str">
        <f>VLOOKUP(D618,Conferences!$A$9:$B$57,2,FALSE)</f>
        <v>Sun Belt</v>
      </c>
      <c r="X618">
        <f>COUNTIF(C:C,C618)</f>
        <v>15</v>
      </c>
    </row>
    <row r="619" spans="1:24">
      <c r="A619">
        <v>2011</v>
      </c>
      <c r="B619">
        <v>113</v>
      </c>
      <c r="C619" t="s">
        <v>89</v>
      </c>
      <c r="D619" t="s">
        <v>193</v>
      </c>
      <c r="E619">
        <v>8</v>
      </c>
      <c r="F619">
        <v>5</v>
      </c>
      <c r="G619">
        <v>0.61499999999999999</v>
      </c>
      <c r="H619">
        <v>6</v>
      </c>
      <c r="I619">
        <v>1</v>
      </c>
      <c r="J619">
        <v>0.85699999999999998</v>
      </c>
      <c r="K619">
        <v>30.1</v>
      </c>
      <c r="L619">
        <v>23.2</v>
      </c>
      <c r="M619">
        <v>2.04</v>
      </c>
      <c r="N619">
        <v>-2.73</v>
      </c>
      <c r="R619" s="19">
        <f>SUMIFS(Recruits!J:J,Recruits!D:D,'Wins by Year'!C619,Recruits!A:A,'Wins by Year'!A619)</f>
        <v>2.68</v>
      </c>
      <c r="S619" s="19">
        <f t="shared" si="18"/>
        <v>2.68</v>
      </c>
      <c r="T619" s="19">
        <f>(SUMIFS(S:S,C:C,C619,A:A,A619)+SUMIFS(S:S,C:C,C619,A:A,A619-1)+SUMIFS(S:S,C:C,C619,A:A,A619-2))/3</f>
        <v>2.0100000000000002</v>
      </c>
      <c r="U619" s="19">
        <f>(SUMIFS($S:$S,$C:$C,$C619,$A:$A,$A619)+SUMIFS($S:$S,$C:$C,$C619,$A:$A,$A619-1)+SUMIFS($S:$S,$C:$C,$C619,$A:$A,$A619-2)+SUMIFS($S:$S,$C:$C,$C619,$A:$A,$A619-3))/4</f>
        <v>1.9950000000000001</v>
      </c>
      <c r="W619" t="str">
        <f>VLOOKUP(D619,Conferences!$A$9:$B$57,2,FALSE)</f>
        <v>WAC</v>
      </c>
      <c r="X619">
        <f>COUNTIF(C:C,C619)</f>
        <v>16</v>
      </c>
    </row>
    <row r="620" spans="1:24">
      <c r="A620">
        <v>2011</v>
      </c>
      <c r="B620">
        <v>114</v>
      </c>
      <c r="C620" t="s">
        <v>122</v>
      </c>
      <c r="D620" t="s">
        <v>193</v>
      </c>
      <c r="E620">
        <v>7</v>
      </c>
      <c r="F620">
        <v>6</v>
      </c>
      <c r="G620">
        <v>0.53800000000000003</v>
      </c>
      <c r="H620">
        <v>5</v>
      </c>
      <c r="I620">
        <v>2</v>
      </c>
      <c r="J620">
        <v>0.71399999999999997</v>
      </c>
      <c r="K620">
        <v>31.7</v>
      </c>
      <c r="L620">
        <v>25.2</v>
      </c>
      <c r="M620">
        <v>0.47</v>
      </c>
      <c r="N620">
        <v>-2.76</v>
      </c>
      <c r="R620" s="19">
        <f>SUMIFS(Recruits!J:J,Recruits!D:D,'Wins by Year'!C620,Recruits!A:A,'Wins by Year'!A620)</f>
        <v>2.04</v>
      </c>
      <c r="S620" s="19">
        <f t="shared" si="18"/>
        <v>2.04</v>
      </c>
      <c r="T620" s="19">
        <f>(SUMIFS(S:S,C:C,C620,A:A,A620)+SUMIFS(S:S,C:C,C620,A:A,A620-1)+SUMIFS(S:S,C:C,C620,A:A,A620-2))/3</f>
        <v>1.76</v>
      </c>
      <c r="U620" s="19">
        <f>(SUMIFS($S:$S,$C:$C,$C620,$A:$A,$A620)+SUMIFS($S:$S,$C:$C,$C620,$A:$A,$A620-1)+SUMIFS($S:$S,$C:$C,$C620,$A:$A,$A620-2)+SUMIFS($S:$S,$C:$C,$C620,$A:$A,$A620-3))/4</f>
        <v>1.7875000000000001</v>
      </c>
      <c r="W620" t="str">
        <f>VLOOKUP(D620,Conferences!$A$9:$B$57,2,FALSE)</f>
        <v>WAC</v>
      </c>
      <c r="X620">
        <f>COUNTIF(C:C,C620)</f>
        <v>16</v>
      </c>
    </row>
    <row r="621" spans="1:24">
      <c r="A621">
        <v>2011</v>
      </c>
      <c r="B621">
        <v>115</v>
      </c>
      <c r="C621" t="s">
        <v>90</v>
      </c>
      <c r="D621" t="s">
        <v>193</v>
      </c>
      <c r="E621">
        <v>7</v>
      </c>
      <c r="F621">
        <v>6</v>
      </c>
      <c r="G621">
        <v>0.53800000000000003</v>
      </c>
      <c r="H621">
        <v>5</v>
      </c>
      <c r="I621">
        <v>2</v>
      </c>
      <c r="J621">
        <v>0.71399999999999997</v>
      </c>
      <c r="K621">
        <v>33.6</v>
      </c>
      <c r="L621">
        <v>27.9</v>
      </c>
      <c r="M621">
        <v>-2.2200000000000002</v>
      </c>
      <c r="N621">
        <v>-5.14</v>
      </c>
      <c r="R621" s="19">
        <f>SUMIFS(Recruits!J:J,Recruits!D:D,'Wins by Year'!C621,Recruits!A:A,'Wins by Year'!A621)</f>
        <v>2.35</v>
      </c>
      <c r="S621" s="19">
        <f t="shared" si="18"/>
        <v>2.35</v>
      </c>
      <c r="T621" s="19">
        <f>(SUMIFS(S:S,C:C,C621,A:A,A621)+SUMIFS(S:S,C:C,C621,A:A,A621-1)+SUMIFS(S:S,C:C,C621,A:A,A621-2))/3</f>
        <v>2.1633333333333336</v>
      </c>
      <c r="U621" s="19">
        <f>(SUMIFS($S:$S,$C:$C,$C621,$A:$A,$A621)+SUMIFS($S:$S,$C:$C,$C621,$A:$A,$A621-1)+SUMIFS($S:$S,$C:$C,$C621,$A:$A,$A621-2)+SUMIFS($S:$S,$C:$C,$C621,$A:$A,$A621-3))/4</f>
        <v>2.1475</v>
      </c>
      <c r="W621" t="str">
        <f>VLOOKUP(D621,Conferences!$A$9:$B$57,2,FALSE)</f>
        <v>WAC</v>
      </c>
      <c r="X621">
        <f>COUNTIF(C:C,C621)</f>
        <v>16</v>
      </c>
    </row>
    <row r="622" spans="1:24">
      <c r="A622">
        <v>2011</v>
      </c>
      <c r="B622">
        <v>116</v>
      </c>
      <c r="C622" t="s">
        <v>128</v>
      </c>
      <c r="D622" t="s">
        <v>193</v>
      </c>
      <c r="E622">
        <v>6</v>
      </c>
      <c r="F622">
        <v>7</v>
      </c>
      <c r="G622">
        <v>0.46200000000000002</v>
      </c>
      <c r="H622">
        <v>3</v>
      </c>
      <c r="I622">
        <v>4</v>
      </c>
      <c r="J622">
        <v>0.42899999999999999</v>
      </c>
      <c r="K622">
        <v>31.5</v>
      </c>
      <c r="L622">
        <v>29.1</v>
      </c>
      <c r="M622">
        <v>-6.9</v>
      </c>
      <c r="N622">
        <v>-7.29</v>
      </c>
      <c r="R622" s="19">
        <f>SUMIFS(Recruits!J:J,Recruits!D:D,'Wins by Year'!C622,Recruits!A:A,'Wins by Year'!A622)</f>
        <v>2.33</v>
      </c>
      <c r="S622" s="19">
        <f t="shared" si="18"/>
        <v>2.33</v>
      </c>
      <c r="T622" s="19">
        <f>(SUMIFS(S:S,C:C,C622,A:A,A622)+SUMIFS(S:S,C:C,C622,A:A,A622-1)+SUMIFS(S:S,C:C,C622,A:A,A622-2))/3</f>
        <v>1.906666666666667</v>
      </c>
      <c r="U622" s="19">
        <f>(SUMIFS($S:$S,$C:$C,$C622,$A:$A,$A622)+SUMIFS($S:$S,$C:$C,$C622,$A:$A,$A622-1)+SUMIFS($S:$S,$C:$C,$C622,$A:$A,$A622-2)+SUMIFS($S:$S,$C:$C,$C622,$A:$A,$A622-3))/4</f>
        <v>2.0049999999999999</v>
      </c>
      <c r="W622" t="str">
        <f>VLOOKUP(D622,Conferences!$A$9:$B$57,2,FALSE)</f>
        <v>WAC</v>
      </c>
      <c r="X622">
        <f>COUNTIF(C:C,C622)</f>
        <v>16</v>
      </c>
    </row>
    <row r="623" spans="1:24">
      <c r="A623">
        <v>2011</v>
      </c>
      <c r="B623">
        <v>117</v>
      </c>
      <c r="C623" t="s">
        <v>111</v>
      </c>
      <c r="D623" t="s">
        <v>193</v>
      </c>
      <c r="E623">
        <v>5</v>
      </c>
      <c r="F623">
        <v>7</v>
      </c>
      <c r="G623">
        <v>0.41699999999999998</v>
      </c>
      <c r="H623">
        <v>3</v>
      </c>
      <c r="I623">
        <v>4</v>
      </c>
      <c r="J623">
        <v>0.42899999999999999</v>
      </c>
      <c r="K623">
        <v>24.5</v>
      </c>
      <c r="L623">
        <v>30.3</v>
      </c>
      <c r="M623">
        <v>-5.97</v>
      </c>
      <c r="N623">
        <v>-2.64</v>
      </c>
      <c r="R623" s="19">
        <f>SUMIFS(Recruits!J:J,Recruits!D:D,'Wins by Year'!C623,Recruits!A:A,'Wins by Year'!A623)</f>
        <v>0</v>
      </c>
      <c r="S623" s="19">
        <f t="shared" si="18"/>
        <v>1</v>
      </c>
      <c r="T623" s="19">
        <f>(SUMIFS(S:S,C:C,C623,A:A,A623)+SUMIFS(S:S,C:C,C623,A:A,A623-1)+SUMIFS(S:S,C:C,C623,A:A,A623-2))/3</f>
        <v>1.3766666666666667</v>
      </c>
      <c r="U623" s="19">
        <f>(SUMIFS($S:$S,$C:$C,$C623,$A:$A,$A623)+SUMIFS($S:$S,$C:$C,$C623,$A:$A,$A623-1)+SUMIFS($S:$S,$C:$C,$C623,$A:$A,$A623-2)+SUMIFS($S:$S,$C:$C,$C623,$A:$A,$A623-3))/4</f>
        <v>1.2825</v>
      </c>
      <c r="W623" t="str">
        <f>VLOOKUP(D623,Conferences!$A$9:$B$57,2,FALSE)</f>
        <v>WAC</v>
      </c>
      <c r="X623">
        <f>COUNTIF(C:C,C623)</f>
        <v>16</v>
      </c>
    </row>
    <row r="624" spans="1:24">
      <c r="A624">
        <v>2011</v>
      </c>
      <c r="B624">
        <v>118</v>
      </c>
      <c r="C624" t="s">
        <v>78</v>
      </c>
      <c r="D624" t="s">
        <v>193</v>
      </c>
      <c r="E624">
        <v>4</v>
      </c>
      <c r="F624">
        <v>9</v>
      </c>
      <c r="G624">
        <v>0.308</v>
      </c>
      <c r="H624">
        <v>3</v>
      </c>
      <c r="I624">
        <v>4</v>
      </c>
      <c r="J624">
        <v>0.42899999999999999</v>
      </c>
      <c r="K624">
        <v>28.5</v>
      </c>
      <c r="L624">
        <v>35.200000000000003</v>
      </c>
      <c r="M624">
        <v>-7.24</v>
      </c>
      <c r="N624">
        <v>-2.4700000000000002</v>
      </c>
      <c r="R624" s="19">
        <f>SUMIFS(Recruits!J:J,Recruits!D:D,'Wins by Year'!C624,Recruits!A:A,'Wins by Year'!A624)</f>
        <v>2.25</v>
      </c>
      <c r="S624" s="19">
        <f t="shared" si="18"/>
        <v>2.25</v>
      </c>
      <c r="T624" s="19">
        <f>(SUMIFS(S:S,C:C,C624,A:A,A624)+SUMIFS(S:S,C:C,C624,A:A,A624-1)+SUMIFS(S:S,C:C,C624,A:A,A624-2))/3</f>
        <v>2.4466666666666668</v>
      </c>
      <c r="U624" s="19">
        <f>(SUMIFS($S:$S,$C:$C,$C624,$A:$A,$A624)+SUMIFS($S:$S,$C:$C,$C624,$A:$A,$A624-1)+SUMIFS($S:$S,$C:$C,$C624,$A:$A,$A624-2)+SUMIFS($S:$S,$C:$C,$C624,$A:$A,$A624-3))/4</f>
        <v>2.4474999999999998</v>
      </c>
      <c r="W624" t="str">
        <f>VLOOKUP(D624,Conferences!$A$9:$B$57,2,FALSE)</f>
        <v>WAC</v>
      </c>
      <c r="X624">
        <f>COUNTIF(C:C,C624)</f>
        <v>16</v>
      </c>
    </row>
    <row r="625" spans="1:25">
      <c r="A625">
        <v>2011</v>
      </c>
      <c r="B625">
        <v>119</v>
      </c>
      <c r="C625" t="s">
        <v>133</v>
      </c>
      <c r="D625" t="s">
        <v>193</v>
      </c>
      <c r="E625">
        <v>4</v>
      </c>
      <c r="F625">
        <v>9</v>
      </c>
      <c r="G625">
        <v>0.308</v>
      </c>
      <c r="H625">
        <v>2</v>
      </c>
      <c r="I625">
        <v>5</v>
      </c>
      <c r="J625">
        <v>0.28599999999999998</v>
      </c>
      <c r="K625">
        <v>24.5</v>
      </c>
      <c r="L625">
        <v>36.799999999999997</v>
      </c>
      <c r="M625">
        <v>-11.95</v>
      </c>
      <c r="N625">
        <v>-3.79</v>
      </c>
      <c r="R625" s="19">
        <f>SUMIFS(Recruits!J:J,Recruits!D:D,'Wins by Year'!C625,Recruits!A:A,'Wins by Year'!A625)</f>
        <v>2.2400000000000002</v>
      </c>
      <c r="S625" s="19">
        <f t="shared" si="18"/>
        <v>2.2400000000000002</v>
      </c>
      <c r="T625" s="19">
        <f>(SUMIFS(S:S,C:C,C625,A:A,A625)+SUMIFS(S:S,C:C,C625,A:A,A625-1)+SUMIFS(S:S,C:C,C625,A:A,A625-2))/3</f>
        <v>2.2866666666666666</v>
      </c>
      <c r="U625" s="19">
        <f>(SUMIFS($S:$S,$C:$C,$C625,$A:$A,$A625)+SUMIFS($S:$S,$C:$C,$C625,$A:$A,$A625-1)+SUMIFS($S:$S,$C:$C,$C625,$A:$A,$A625-2)+SUMIFS($S:$S,$C:$C,$C625,$A:$A,$A625-3))/4</f>
        <v>1.9649999999999999</v>
      </c>
      <c r="W625" t="str">
        <f>VLOOKUP(D625,Conferences!$A$9:$B$57,2,FALSE)</f>
        <v>WAC</v>
      </c>
      <c r="X625">
        <f>COUNTIF(C:C,C625)</f>
        <v>16</v>
      </c>
    </row>
    <row r="626" spans="1:25">
      <c r="A626">
        <v>2011</v>
      </c>
      <c r="B626">
        <v>120</v>
      </c>
      <c r="C626" t="s">
        <v>126</v>
      </c>
      <c r="D626" t="s">
        <v>193</v>
      </c>
      <c r="E626">
        <v>2</v>
      </c>
      <c r="F626">
        <v>10</v>
      </c>
      <c r="G626">
        <v>0.16700000000000001</v>
      </c>
      <c r="H626">
        <v>1</v>
      </c>
      <c r="I626">
        <v>6</v>
      </c>
      <c r="J626">
        <v>0.14299999999999999</v>
      </c>
      <c r="K626">
        <v>20.3</v>
      </c>
      <c r="L626">
        <v>33.299999999999997</v>
      </c>
      <c r="M626">
        <v>-13.24</v>
      </c>
      <c r="N626">
        <v>-2.99</v>
      </c>
      <c r="R626" s="19">
        <f>SUMIFS(Recruits!J:J,Recruits!D:D,'Wins by Year'!C626,Recruits!A:A,'Wins by Year'!A626)</f>
        <v>0</v>
      </c>
      <c r="S626" s="19">
        <f t="shared" si="18"/>
        <v>1</v>
      </c>
      <c r="T626" s="19">
        <f>(SUMIFS(S:S,C:C,C626,A:A,A626)+SUMIFS(S:S,C:C,C626,A:A,A626-1)+SUMIFS(S:S,C:C,C626,A:A,A626-2))/3</f>
        <v>1</v>
      </c>
      <c r="U626" s="19">
        <f>(SUMIFS($S:$S,$C:$C,$C626,$A:$A,$A626)+SUMIFS($S:$S,$C:$C,$C626,$A:$A,$A626-1)+SUMIFS($S:$S,$C:$C,$C626,$A:$A,$A626-2)+SUMIFS($S:$S,$C:$C,$C626,$A:$A,$A626-3))/4</f>
        <v>1</v>
      </c>
      <c r="W626" t="str">
        <f>VLOOKUP(D626,Conferences!$A$9:$B$57,2,FALSE)</f>
        <v>WAC</v>
      </c>
      <c r="X626">
        <f>COUNTIF(C:C,C626)</f>
        <v>15</v>
      </c>
    </row>
    <row r="627" spans="1:25">
      <c r="A627">
        <v>2010</v>
      </c>
      <c r="B627">
        <v>1</v>
      </c>
      <c r="C627" t="s">
        <v>2</v>
      </c>
      <c r="D627" t="s">
        <v>165</v>
      </c>
      <c r="E627">
        <v>10</v>
      </c>
      <c r="F627">
        <v>4</v>
      </c>
      <c r="G627">
        <v>0.71399999999999997</v>
      </c>
      <c r="H627">
        <v>6</v>
      </c>
      <c r="I627">
        <v>2</v>
      </c>
      <c r="J627">
        <v>0.75</v>
      </c>
      <c r="K627">
        <v>31.4</v>
      </c>
      <c r="L627">
        <v>19.600000000000001</v>
      </c>
      <c r="M627">
        <v>14.2</v>
      </c>
      <c r="N627">
        <v>5.0599999999999996</v>
      </c>
      <c r="O627">
        <v>20</v>
      </c>
      <c r="P627">
        <v>16</v>
      </c>
      <c r="Q627">
        <v>17</v>
      </c>
      <c r="R627" s="19">
        <f>SUMIFS(Recruits!J:J,Recruits!D:D,'Wins by Year'!C627,Recruits!A:A,'Wins by Year'!A627)</f>
        <v>3.52</v>
      </c>
      <c r="S627" s="19">
        <f t="shared" si="18"/>
        <v>3.52</v>
      </c>
      <c r="T627" s="19">
        <f>(SUMIFS(S:S,C:C,C627,A:A,A627)+SUMIFS(S:S,C:C,C627,A:A,A627-1)+SUMIFS(S:S,C:C,C627,A:A,A627-2))/3</f>
        <v>3.4433333333333334</v>
      </c>
      <c r="U627" s="19">
        <f>(SUMIFS($S:$S,$C:$C,$C627,$A:$A,$A627)+SUMIFS($S:$S,$C:$C,$C627,$A:$A,$A627-1)+SUMIFS($S:$S,$C:$C,$C627,$A:$A,$A627-2)+SUMIFS($S:$S,$C:$C,$C627,$A:$A,$A627-3))/4</f>
        <v>3.3825000000000003</v>
      </c>
      <c r="W627" t="str">
        <f>VLOOKUP(D627,Conferences!$A$9:$B$57,2,FALSE)</f>
        <v>ACC</v>
      </c>
      <c r="X627">
        <f>COUNTIF(C:C,C627)</f>
        <v>16</v>
      </c>
      <c r="Y627">
        <f t="shared" si="19"/>
        <v>17</v>
      </c>
    </row>
    <row r="628" spans="1:25">
      <c r="A628">
        <v>2010</v>
      </c>
      <c r="B628">
        <v>2</v>
      </c>
      <c r="C628" t="s">
        <v>39</v>
      </c>
      <c r="D628" t="s">
        <v>165</v>
      </c>
      <c r="E628">
        <v>9</v>
      </c>
      <c r="F628">
        <v>4</v>
      </c>
      <c r="G628">
        <v>0.69199999999999995</v>
      </c>
      <c r="H628">
        <v>5</v>
      </c>
      <c r="I628">
        <v>3</v>
      </c>
      <c r="J628">
        <v>0.625</v>
      </c>
      <c r="K628">
        <v>32.200000000000003</v>
      </c>
      <c r="L628">
        <v>22.2</v>
      </c>
      <c r="M628">
        <v>7.02</v>
      </c>
      <c r="N628">
        <v>1.33</v>
      </c>
      <c r="P628">
        <v>23</v>
      </c>
      <c r="Q628">
        <v>23</v>
      </c>
      <c r="R628" s="19">
        <f>SUMIFS(Recruits!J:J,Recruits!D:D,'Wins by Year'!C628,Recruits!A:A,'Wins by Year'!A628)</f>
        <v>3.1</v>
      </c>
      <c r="S628" s="19">
        <f t="shared" si="18"/>
        <v>3.1</v>
      </c>
      <c r="T628" s="19">
        <f>(SUMIFS(S:S,C:C,C628,A:A,A628)+SUMIFS(S:S,C:C,C628,A:A,A628-1)+SUMIFS(S:S,C:C,C628,A:A,A628-2))/3</f>
        <v>3.1199999999999997</v>
      </c>
      <c r="U628" s="19">
        <f>(SUMIFS($S:$S,$C:$C,$C628,$A:$A,$A628)+SUMIFS($S:$S,$C:$C,$C628,$A:$A,$A628-1)+SUMIFS($S:$S,$C:$C,$C628,$A:$A,$A628-2)+SUMIFS($S:$S,$C:$C,$C628,$A:$A,$A628-3))/4</f>
        <v>3.0524999999999998</v>
      </c>
      <c r="W628" t="str">
        <f>VLOOKUP(D628,Conferences!$A$9:$B$57,2,FALSE)</f>
        <v>ACC</v>
      </c>
      <c r="X628">
        <f>COUNTIF(C:C,C628)</f>
        <v>16</v>
      </c>
      <c r="Y628">
        <f t="shared" si="19"/>
        <v>23</v>
      </c>
    </row>
    <row r="629" spans="1:25">
      <c r="A629">
        <v>2010</v>
      </c>
      <c r="B629">
        <v>3</v>
      </c>
      <c r="C629" t="s">
        <v>44</v>
      </c>
      <c r="D629" t="s">
        <v>165</v>
      </c>
      <c r="E629">
        <v>9</v>
      </c>
      <c r="F629">
        <v>4</v>
      </c>
      <c r="G629">
        <v>0.69199999999999995</v>
      </c>
      <c r="H629">
        <v>5</v>
      </c>
      <c r="I629">
        <v>3</v>
      </c>
      <c r="J629">
        <v>0.625</v>
      </c>
      <c r="K629">
        <v>31.8</v>
      </c>
      <c r="L629">
        <v>21.3</v>
      </c>
      <c r="M629">
        <v>11</v>
      </c>
      <c r="N629">
        <v>2.92</v>
      </c>
      <c r="P629">
        <v>21</v>
      </c>
      <c r="Q629">
        <v>25</v>
      </c>
      <c r="R629" s="19">
        <f>SUMIFS(Recruits!J:J,Recruits!D:D,'Wins by Year'!C629,Recruits!A:A,'Wins by Year'!A629)</f>
        <v>3.05</v>
      </c>
      <c r="S629" s="19">
        <f t="shared" si="18"/>
        <v>3.05</v>
      </c>
      <c r="T629" s="19">
        <f>(SUMIFS(S:S,C:C,C629,A:A,A629)+SUMIFS(S:S,C:C,C629,A:A,A629-1)+SUMIFS(S:S,C:C,C629,A:A,A629-2))/3</f>
        <v>2.8666666666666667</v>
      </c>
      <c r="U629" s="19">
        <f>(SUMIFS($S:$S,$C:$C,$C629,$A:$A,$A629)+SUMIFS($S:$S,$C:$C,$C629,$A:$A,$A629-1)+SUMIFS($S:$S,$C:$C,$C629,$A:$A,$A629-2)+SUMIFS($S:$S,$C:$C,$C629,$A:$A,$A629-3))/4</f>
        <v>2.81</v>
      </c>
      <c r="W629" t="str">
        <f>VLOOKUP(D629,Conferences!$A$9:$B$57,2,FALSE)</f>
        <v>ACC</v>
      </c>
      <c r="X629">
        <f>COUNTIF(C:C,C629)</f>
        <v>16</v>
      </c>
      <c r="Y629">
        <f t="shared" si="19"/>
        <v>25</v>
      </c>
    </row>
    <row r="630" spans="1:25">
      <c r="A630">
        <v>2010</v>
      </c>
      <c r="B630">
        <v>4</v>
      </c>
      <c r="C630" t="s">
        <v>82</v>
      </c>
      <c r="D630" t="s">
        <v>165</v>
      </c>
      <c r="E630">
        <v>7</v>
      </c>
      <c r="F630">
        <v>6</v>
      </c>
      <c r="G630">
        <v>0.53800000000000003</v>
      </c>
      <c r="H630">
        <v>4</v>
      </c>
      <c r="I630">
        <v>4</v>
      </c>
      <c r="J630">
        <v>0.5</v>
      </c>
      <c r="K630">
        <v>18.5</v>
      </c>
      <c r="L630">
        <v>19.5</v>
      </c>
      <c r="M630">
        <v>2.15</v>
      </c>
      <c r="N630">
        <v>3</v>
      </c>
      <c r="R630" s="19">
        <f>SUMIFS(Recruits!J:J,Recruits!D:D,'Wins by Year'!C630,Recruits!A:A,'Wins by Year'!A630)</f>
        <v>2.86</v>
      </c>
      <c r="S630" s="19">
        <f t="shared" si="18"/>
        <v>2.86</v>
      </c>
      <c r="T630" s="19">
        <f>(SUMIFS(S:S,C:C,C630,A:A,A630)+SUMIFS(S:S,C:C,C630,A:A,A630-1)+SUMIFS(S:S,C:C,C630,A:A,A630-2))/3</f>
        <v>2.7099999999999995</v>
      </c>
      <c r="U630" s="19">
        <f>(SUMIFS($S:$S,$C:$C,$C630,$A:$A,$A630)+SUMIFS($S:$S,$C:$C,$C630,$A:$A,$A630-1)+SUMIFS($S:$S,$C:$C,$C630,$A:$A,$A630-2)+SUMIFS($S:$S,$C:$C,$C630,$A:$A,$A630-3))/4</f>
        <v>2.7399999999999998</v>
      </c>
      <c r="W630" t="str">
        <f>VLOOKUP(D630,Conferences!$A$9:$B$57,2,FALSE)</f>
        <v>ACC</v>
      </c>
      <c r="X630">
        <f>COUNTIF(C:C,C630)</f>
        <v>16</v>
      </c>
    </row>
    <row r="631" spans="1:25">
      <c r="A631">
        <v>2010</v>
      </c>
      <c r="B631">
        <v>5</v>
      </c>
      <c r="C631" t="s">
        <v>6</v>
      </c>
      <c r="D631" t="s">
        <v>165</v>
      </c>
      <c r="E631">
        <v>6</v>
      </c>
      <c r="F631">
        <v>7</v>
      </c>
      <c r="G631">
        <v>0.46200000000000002</v>
      </c>
      <c r="H631">
        <v>4</v>
      </c>
      <c r="I631">
        <v>4</v>
      </c>
      <c r="J631">
        <v>0.5</v>
      </c>
      <c r="K631">
        <v>24</v>
      </c>
      <c r="L631">
        <v>18.8</v>
      </c>
      <c r="M631">
        <v>7.35</v>
      </c>
      <c r="N631">
        <v>3.74</v>
      </c>
      <c r="R631" s="19">
        <f>SUMIFS(Recruits!J:J,Recruits!D:D,'Wins by Year'!C631,Recruits!A:A,'Wins by Year'!A631)</f>
        <v>3.21</v>
      </c>
      <c r="S631" s="19">
        <f t="shared" si="18"/>
        <v>3.21</v>
      </c>
      <c r="T631" s="19">
        <f>(SUMIFS(S:S,C:C,C631,A:A,A631)+SUMIFS(S:S,C:C,C631,A:A,A631-1)+SUMIFS(S:S,C:C,C631,A:A,A631-2))/3</f>
        <v>3.3699999999999997</v>
      </c>
      <c r="U631" s="19">
        <f>(SUMIFS($S:$S,$C:$C,$C631,$A:$A,$A631)+SUMIFS($S:$S,$C:$C,$C631,$A:$A,$A631-1)+SUMIFS($S:$S,$C:$C,$C631,$A:$A,$A631-2)+SUMIFS($S:$S,$C:$C,$C631,$A:$A,$A631-3))/4</f>
        <v>3.3325</v>
      </c>
      <c r="W631" t="str">
        <f>VLOOKUP(D631,Conferences!$A$9:$B$57,2,FALSE)</f>
        <v>ACC</v>
      </c>
      <c r="X631">
        <f>COUNTIF(C:C,C631)</f>
        <v>16</v>
      </c>
    </row>
    <row r="632" spans="1:25">
      <c r="A632">
        <v>2010</v>
      </c>
      <c r="B632">
        <v>6</v>
      </c>
      <c r="C632" t="s">
        <v>62</v>
      </c>
      <c r="D632" t="s">
        <v>165</v>
      </c>
      <c r="E632">
        <v>3</v>
      </c>
      <c r="F632">
        <v>9</v>
      </c>
      <c r="G632">
        <v>0.25</v>
      </c>
      <c r="H632">
        <v>1</v>
      </c>
      <c r="I632">
        <v>7</v>
      </c>
      <c r="J632">
        <v>0.125</v>
      </c>
      <c r="K632">
        <v>22.8</v>
      </c>
      <c r="L632">
        <v>35.799999999999997</v>
      </c>
      <c r="M632">
        <v>-5.07</v>
      </c>
      <c r="N632">
        <v>4.26</v>
      </c>
      <c r="R632" s="19">
        <f>SUMIFS(Recruits!J:J,Recruits!D:D,'Wins by Year'!C632,Recruits!A:A,'Wins by Year'!A632)</f>
        <v>2.74</v>
      </c>
      <c r="S632" s="19">
        <f t="shared" si="18"/>
        <v>2.74</v>
      </c>
      <c r="T632" s="19">
        <f>(SUMIFS(S:S,C:C,C632,A:A,A632)+SUMIFS(S:S,C:C,C632,A:A,A632-1)+SUMIFS(S:S,C:C,C632,A:A,A632-2))/3</f>
        <v>2.5633333333333339</v>
      </c>
      <c r="U632" s="19">
        <f>(SUMIFS($S:$S,$C:$C,$C632,$A:$A,$A632)+SUMIFS($S:$S,$C:$C,$C632,$A:$A,$A632-1)+SUMIFS($S:$S,$C:$C,$C632,$A:$A,$A632-2)+SUMIFS($S:$S,$C:$C,$C632,$A:$A,$A632-3))/4</f>
        <v>2.1725000000000003</v>
      </c>
      <c r="W632" t="str">
        <f>VLOOKUP(D632,Conferences!$A$9:$B$57,2,FALSE)</f>
        <v>ACC</v>
      </c>
      <c r="X632">
        <f>COUNTIF(C:C,C632)</f>
        <v>16</v>
      </c>
    </row>
    <row r="633" spans="1:25">
      <c r="A633">
        <v>2010</v>
      </c>
      <c r="B633">
        <v>7</v>
      </c>
      <c r="C633" t="s">
        <v>43</v>
      </c>
      <c r="D633" t="s">
        <v>166</v>
      </c>
      <c r="E633">
        <v>11</v>
      </c>
      <c r="F633">
        <v>3</v>
      </c>
      <c r="G633">
        <v>0.78600000000000003</v>
      </c>
      <c r="H633">
        <v>8</v>
      </c>
      <c r="I633">
        <v>0</v>
      </c>
      <c r="J633">
        <v>1</v>
      </c>
      <c r="K633">
        <v>33.9</v>
      </c>
      <c r="L633">
        <v>20.6</v>
      </c>
      <c r="M633">
        <v>14.03</v>
      </c>
      <c r="N633">
        <v>2.74</v>
      </c>
      <c r="O633">
        <v>10</v>
      </c>
      <c r="P633">
        <v>10</v>
      </c>
      <c r="Q633">
        <v>16</v>
      </c>
      <c r="R633" s="19">
        <f>SUMIFS(Recruits!J:J,Recruits!D:D,'Wins by Year'!C633,Recruits!A:A,'Wins by Year'!A633)</f>
        <v>3.26</v>
      </c>
      <c r="S633" s="19">
        <f t="shared" si="18"/>
        <v>3.26</v>
      </c>
      <c r="T633" s="19">
        <f>(SUMIFS(S:S,C:C,C633,A:A,A633)+SUMIFS(S:S,C:C,C633,A:A,A633-1)+SUMIFS(S:S,C:C,C633,A:A,A633-2))/3</f>
        <v>3.15</v>
      </c>
      <c r="U633" s="19">
        <f>(SUMIFS($S:$S,$C:$C,$C633,$A:$A,$A633)+SUMIFS($S:$S,$C:$C,$C633,$A:$A,$A633-1)+SUMIFS($S:$S,$C:$C,$C633,$A:$A,$A633-2)+SUMIFS($S:$S,$C:$C,$C633,$A:$A,$A633-3))/4</f>
        <v>3.0449999999999999</v>
      </c>
      <c r="W633" t="str">
        <f>VLOOKUP(D633,Conferences!$A$9:$B$57,2,FALSE)</f>
        <v>ACC</v>
      </c>
      <c r="X633">
        <f>COUNTIF(C:C,C633)</f>
        <v>16</v>
      </c>
      <c r="Y633">
        <f t="shared" si="19"/>
        <v>16</v>
      </c>
    </row>
    <row r="634" spans="1:25">
      <c r="A634">
        <v>2010</v>
      </c>
      <c r="B634">
        <v>8</v>
      </c>
      <c r="C634" t="s">
        <v>21</v>
      </c>
      <c r="D634" t="s">
        <v>166</v>
      </c>
      <c r="E634">
        <v>7</v>
      </c>
      <c r="F634">
        <v>6</v>
      </c>
      <c r="G634">
        <v>0.53800000000000003</v>
      </c>
      <c r="H634">
        <v>5</v>
      </c>
      <c r="I634">
        <v>3</v>
      </c>
      <c r="J634">
        <v>0.625</v>
      </c>
      <c r="K634">
        <v>26.3</v>
      </c>
      <c r="L634">
        <v>20.7</v>
      </c>
      <c r="M634">
        <v>8.26</v>
      </c>
      <c r="N634">
        <v>4.72</v>
      </c>
      <c r="O634">
        <v>13</v>
      </c>
      <c r="P634">
        <v>12</v>
      </c>
      <c r="R634" s="19">
        <f>SUMIFS(Recruits!J:J,Recruits!D:D,'Wins by Year'!C634,Recruits!A:A,'Wins by Year'!A634)</f>
        <v>3.24</v>
      </c>
      <c r="S634" s="19">
        <f t="shared" si="18"/>
        <v>3.24</v>
      </c>
      <c r="T634" s="19">
        <f>(SUMIFS(S:S,C:C,C634,A:A,A634)+SUMIFS(S:S,C:C,C634,A:A,A634-1)+SUMIFS(S:S,C:C,C634,A:A,A634-2))/3</f>
        <v>3.3666666666666667</v>
      </c>
      <c r="U634" s="19">
        <f>(SUMIFS($S:$S,$C:$C,$C634,$A:$A,$A634)+SUMIFS($S:$S,$C:$C,$C634,$A:$A,$A634-1)+SUMIFS($S:$S,$C:$C,$C634,$A:$A,$A634-2)+SUMIFS($S:$S,$C:$C,$C634,$A:$A,$A634-3))/4</f>
        <v>3.3274999999999997</v>
      </c>
      <c r="W634" t="str">
        <f>VLOOKUP(D634,Conferences!$A$9:$B$57,2,FALSE)</f>
        <v>ACC</v>
      </c>
      <c r="X634">
        <f>COUNTIF(C:C,C634)</f>
        <v>16</v>
      </c>
    </row>
    <row r="635" spans="1:25">
      <c r="A635">
        <v>2010</v>
      </c>
      <c r="B635">
        <v>9</v>
      </c>
      <c r="C635" t="s">
        <v>24</v>
      </c>
      <c r="D635" t="s">
        <v>166</v>
      </c>
      <c r="E635">
        <v>8</v>
      </c>
      <c r="F635">
        <v>5</v>
      </c>
      <c r="G635">
        <v>0.61499999999999999</v>
      </c>
      <c r="H635">
        <v>4</v>
      </c>
      <c r="I635">
        <v>4</v>
      </c>
      <c r="J635">
        <v>0.5</v>
      </c>
      <c r="K635">
        <v>25.3</v>
      </c>
      <c r="L635">
        <v>23.2</v>
      </c>
      <c r="M635">
        <v>5.15</v>
      </c>
      <c r="N635">
        <v>2.84</v>
      </c>
      <c r="O635">
        <v>18</v>
      </c>
      <c r="P635">
        <v>18</v>
      </c>
      <c r="R635" s="19">
        <f>SUMIFS(Recruits!J:J,Recruits!D:D,'Wins by Year'!C635,Recruits!A:A,'Wins by Year'!A635)</f>
        <v>3.14</v>
      </c>
      <c r="S635" s="19">
        <f t="shared" si="18"/>
        <v>3.14</v>
      </c>
      <c r="T635" s="19">
        <f>(SUMIFS(S:S,C:C,C635,A:A,A635)+SUMIFS(S:S,C:C,C635,A:A,A635-1)+SUMIFS(S:S,C:C,C635,A:A,A635-2))/3</f>
        <v>3.2033333333333331</v>
      </c>
      <c r="U635" s="19">
        <f>(SUMIFS($S:$S,$C:$C,$C635,$A:$A,$A635)+SUMIFS($S:$S,$C:$C,$C635,$A:$A,$A635-1)+SUMIFS($S:$S,$C:$C,$C635,$A:$A,$A635-2)+SUMIFS($S:$S,$C:$C,$C635,$A:$A,$A635-3))/4</f>
        <v>3.1524999999999999</v>
      </c>
      <c r="W635" t="str">
        <f>VLOOKUP(D635,Conferences!$A$9:$B$57,2,FALSE)</f>
        <v>ACC</v>
      </c>
      <c r="X635">
        <f>COUNTIF(C:C,C635)</f>
        <v>16</v>
      </c>
    </row>
    <row r="636" spans="1:25">
      <c r="A636">
        <v>2010</v>
      </c>
      <c r="B636">
        <v>10</v>
      </c>
      <c r="C636" t="s">
        <v>69</v>
      </c>
      <c r="D636" t="s">
        <v>166</v>
      </c>
      <c r="E636">
        <v>6</v>
      </c>
      <c r="F636">
        <v>7</v>
      </c>
      <c r="G636">
        <v>0.46200000000000002</v>
      </c>
      <c r="H636">
        <v>4</v>
      </c>
      <c r="I636">
        <v>4</v>
      </c>
      <c r="J636">
        <v>0.5</v>
      </c>
      <c r="K636">
        <v>26</v>
      </c>
      <c r="L636">
        <v>25.2</v>
      </c>
      <c r="M636">
        <v>0.8</v>
      </c>
      <c r="N636">
        <v>0.8</v>
      </c>
      <c r="O636">
        <v>16</v>
      </c>
      <c r="P636">
        <v>15</v>
      </c>
      <c r="R636" s="19">
        <f>SUMIFS(Recruits!J:J,Recruits!D:D,'Wins by Year'!C636,Recruits!A:A,'Wins by Year'!A636)</f>
        <v>3.16</v>
      </c>
      <c r="S636" s="19">
        <f t="shared" si="18"/>
        <v>3.16</v>
      </c>
      <c r="T636" s="19">
        <f>(SUMIFS(S:S,C:C,C636,A:A,A636)+SUMIFS(S:S,C:C,C636,A:A,A636-1)+SUMIFS(S:S,C:C,C636,A:A,A636-2))/3</f>
        <v>2.9033333333333338</v>
      </c>
      <c r="U636" s="19">
        <f>(SUMIFS($S:$S,$C:$C,$C636,$A:$A,$A636)+SUMIFS($S:$S,$C:$C,$C636,$A:$A,$A636-1)+SUMIFS($S:$S,$C:$C,$C636,$A:$A,$A636-2)+SUMIFS($S:$S,$C:$C,$C636,$A:$A,$A636-3))/4</f>
        <v>3.0025000000000004</v>
      </c>
      <c r="W636" t="str">
        <f>VLOOKUP(D636,Conferences!$A$9:$B$57,2,FALSE)</f>
        <v>ACC</v>
      </c>
      <c r="X636">
        <f>COUNTIF(C:C,C636)</f>
        <v>16</v>
      </c>
    </row>
    <row r="637" spans="1:25">
      <c r="A637">
        <v>2010</v>
      </c>
      <c r="B637">
        <v>11</v>
      </c>
      <c r="C637" t="s">
        <v>61</v>
      </c>
      <c r="D637" t="s">
        <v>166</v>
      </c>
      <c r="E637">
        <v>4</v>
      </c>
      <c r="F637">
        <v>8</v>
      </c>
      <c r="G637">
        <v>0.33300000000000002</v>
      </c>
      <c r="H637">
        <v>1</v>
      </c>
      <c r="I637">
        <v>7</v>
      </c>
      <c r="J637">
        <v>0.125</v>
      </c>
      <c r="K637">
        <v>25.3</v>
      </c>
      <c r="L637">
        <v>28.3</v>
      </c>
      <c r="M637">
        <v>-3.29</v>
      </c>
      <c r="N637">
        <v>0.37</v>
      </c>
      <c r="R637" s="19">
        <f>SUMIFS(Recruits!J:J,Recruits!D:D,'Wins by Year'!C637,Recruits!A:A,'Wins by Year'!A637)</f>
        <v>2.78</v>
      </c>
      <c r="S637" s="19">
        <f t="shared" si="18"/>
        <v>2.78</v>
      </c>
      <c r="T637" s="19">
        <f>(SUMIFS(S:S,C:C,C637,A:A,A637)+SUMIFS(S:S,C:C,C637,A:A,A637-1)+SUMIFS(S:S,C:C,C637,A:A,A637-2))/3</f>
        <v>2.7066666666666666</v>
      </c>
      <c r="U637" s="19">
        <f>(SUMIFS($S:$S,$C:$C,$C637,$A:$A,$A637)+SUMIFS($S:$S,$C:$C,$C637,$A:$A,$A637-1)+SUMIFS($S:$S,$C:$C,$C637,$A:$A,$A637-2)+SUMIFS($S:$S,$C:$C,$C637,$A:$A,$A637-3))/4</f>
        <v>2.79</v>
      </c>
      <c r="W637" t="str">
        <f>VLOOKUP(D637,Conferences!$A$9:$B$57,2,FALSE)</f>
        <v>ACC</v>
      </c>
      <c r="X637">
        <f>COUNTIF(C:C,C637)</f>
        <v>16</v>
      </c>
    </row>
    <row r="638" spans="1:25">
      <c r="A638">
        <v>2010</v>
      </c>
      <c r="B638">
        <v>12</v>
      </c>
      <c r="C638" t="s">
        <v>33</v>
      </c>
      <c r="D638" t="s">
        <v>166</v>
      </c>
      <c r="E638">
        <v>3</v>
      </c>
      <c r="F638">
        <v>9</v>
      </c>
      <c r="G638">
        <v>0.25</v>
      </c>
      <c r="H638">
        <v>1</v>
      </c>
      <c r="I638">
        <v>7</v>
      </c>
      <c r="J638">
        <v>0.125</v>
      </c>
      <c r="K638">
        <v>25.3</v>
      </c>
      <c r="L638">
        <v>35.4</v>
      </c>
      <c r="M638">
        <v>-4.59</v>
      </c>
      <c r="N638">
        <v>2.66</v>
      </c>
      <c r="R638" s="19">
        <f>SUMIFS(Recruits!J:J,Recruits!D:D,'Wins by Year'!C638,Recruits!A:A,'Wins by Year'!A638)</f>
        <v>2.5</v>
      </c>
      <c r="S638" s="19">
        <f t="shared" si="18"/>
        <v>2.5</v>
      </c>
      <c r="T638" s="19">
        <f>(SUMIFS(S:S,C:C,C638,A:A,A638)+SUMIFS(S:S,C:C,C638,A:A,A638-1)+SUMIFS(S:S,C:C,C638,A:A,A638-2))/3</f>
        <v>2.5133333333333332</v>
      </c>
      <c r="U638" s="19">
        <f>(SUMIFS($S:$S,$C:$C,$C638,$A:$A,$A638)+SUMIFS($S:$S,$C:$C,$C638,$A:$A,$A638-1)+SUMIFS($S:$S,$C:$C,$C638,$A:$A,$A638-2)+SUMIFS($S:$S,$C:$C,$C638,$A:$A,$A638-3))/4</f>
        <v>2.4325000000000001</v>
      </c>
      <c r="W638" t="str">
        <f>VLOOKUP(D638,Conferences!$A$9:$B$57,2,FALSE)</f>
        <v>ACC</v>
      </c>
      <c r="X638">
        <f>COUNTIF(C:C,C638)</f>
        <v>16</v>
      </c>
    </row>
    <row r="639" spans="1:25">
      <c r="A639">
        <v>2010</v>
      </c>
      <c r="B639">
        <v>13</v>
      </c>
      <c r="C639" t="s">
        <v>46</v>
      </c>
      <c r="D639" t="s">
        <v>194</v>
      </c>
      <c r="E639">
        <v>10</v>
      </c>
      <c r="F639">
        <v>3</v>
      </c>
      <c r="G639">
        <v>0.76900000000000002</v>
      </c>
      <c r="H639">
        <v>6</v>
      </c>
      <c r="I639">
        <v>2</v>
      </c>
      <c r="J639">
        <v>0.75</v>
      </c>
      <c r="K639">
        <v>29.8</v>
      </c>
      <c r="L639">
        <v>16.100000000000001</v>
      </c>
      <c r="M639">
        <v>13.98</v>
      </c>
      <c r="N639">
        <v>3.29</v>
      </c>
      <c r="P639">
        <v>7</v>
      </c>
      <c r="Q639">
        <v>18</v>
      </c>
      <c r="R639" s="19">
        <f>SUMIFS(Recruits!J:J,Recruits!D:D,'Wins by Year'!C639,Recruits!A:A,'Wins by Year'!A639)</f>
        <v>3.3</v>
      </c>
      <c r="S639" s="19">
        <f t="shared" si="18"/>
        <v>3.3</v>
      </c>
      <c r="T639" s="19">
        <f>(SUMIFS(S:S,C:C,C639,A:A,A639)+SUMIFS(S:S,C:C,C639,A:A,A639-1)+SUMIFS(S:S,C:C,C639,A:A,A639-2))/3</f>
        <v>2.9933333333333336</v>
      </c>
      <c r="U639" s="19">
        <f>(SUMIFS($S:$S,$C:$C,$C639,$A:$A,$A639)+SUMIFS($S:$S,$C:$C,$C639,$A:$A,$A639-1)+SUMIFS($S:$S,$C:$C,$C639,$A:$A,$A639-2)+SUMIFS($S:$S,$C:$C,$C639,$A:$A,$A639-3))/4</f>
        <v>2.9675000000000002</v>
      </c>
      <c r="W639" t="str">
        <f>VLOOKUP(D639,Conferences!$A$9:$B$57,2,FALSE)</f>
        <v>Big 12</v>
      </c>
      <c r="X639">
        <f>COUNTIF(C:C,C639)</f>
        <v>16</v>
      </c>
      <c r="Y639">
        <f t="shared" si="19"/>
        <v>18</v>
      </c>
    </row>
    <row r="640" spans="1:25">
      <c r="A640">
        <v>2010</v>
      </c>
      <c r="B640">
        <v>14</v>
      </c>
      <c r="C640" t="s">
        <v>26</v>
      </c>
      <c r="D640" t="s">
        <v>194</v>
      </c>
      <c r="E640">
        <v>10</v>
      </c>
      <c r="F640">
        <v>4</v>
      </c>
      <c r="G640">
        <v>0.71399999999999997</v>
      </c>
      <c r="H640">
        <v>6</v>
      </c>
      <c r="I640">
        <v>2</v>
      </c>
      <c r="J640">
        <v>0.75</v>
      </c>
      <c r="K640">
        <v>30.9</v>
      </c>
      <c r="L640">
        <v>17.399999999999999</v>
      </c>
      <c r="M640">
        <v>12.85</v>
      </c>
      <c r="N640">
        <v>2.42</v>
      </c>
      <c r="O640">
        <v>8</v>
      </c>
      <c r="P640">
        <v>5</v>
      </c>
      <c r="Q640">
        <v>20</v>
      </c>
      <c r="R640" s="19">
        <f>SUMIFS(Recruits!J:J,Recruits!D:D,'Wins by Year'!C640,Recruits!A:A,'Wins by Year'!A640)</f>
        <v>3.09</v>
      </c>
      <c r="S640" s="19">
        <f t="shared" si="18"/>
        <v>3.09</v>
      </c>
      <c r="T640" s="19">
        <f>(SUMIFS(S:S,C:C,C640,A:A,A640)+SUMIFS(S:S,C:C,C640,A:A,A640-1)+SUMIFS(S:S,C:C,C640,A:A,A640-2))/3</f>
        <v>3.1</v>
      </c>
      <c r="U640" s="19">
        <f>(SUMIFS($S:$S,$C:$C,$C640,$A:$A,$A640)+SUMIFS($S:$S,$C:$C,$C640,$A:$A,$A640-1)+SUMIFS($S:$S,$C:$C,$C640,$A:$A,$A640-2)+SUMIFS($S:$S,$C:$C,$C640,$A:$A,$A640-3))/4</f>
        <v>3.1575000000000002</v>
      </c>
      <c r="W640" t="str">
        <f>VLOOKUP(D640,Conferences!$A$9:$B$57,2,FALSE)</f>
        <v>Big 12</v>
      </c>
      <c r="X640">
        <f>COUNTIF(C:C,C640)</f>
        <v>16</v>
      </c>
      <c r="Y640">
        <f t="shared" si="19"/>
        <v>20</v>
      </c>
    </row>
    <row r="641" spans="1:25">
      <c r="A641">
        <v>2010</v>
      </c>
      <c r="B641">
        <v>15</v>
      </c>
      <c r="C641" t="s">
        <v>76</v>
      </c>
      <c r="D641" t="s">
        <v>194</v>
      </c>
      <c r="E641">
        <v>7</v>
      </c>
      <c r="F641">
        <v>6</v>
      </c>
      <c r="G641">
        <v>0.53800000000000003</v>
      </c>
      <c r="H641">
        <v>3</v>
      </c>
      <c r="I641">
        <v>5</v>
      </c>
      <c r="J641">
        <v>0.375</v>
      </c>
      <c r="K641">
        <v>33.6</v>
      </c>
      <c r="L641">
        <v>29.1</v>
      </c>
      <c r="M641">
        <v>4.1100000000000003</v>
      </c>
      <c r="N641">
        <v>1.26</v>
      </c>
      <c r="R641" s="19">
        <f>SUMIFS(Recruits!J:J,Recruits!D:D,'Wins by Year'!C641,Recruits!A:A,'Wins by Year'!A641)</f>
        <v>2.94</v>
      </c>
      <c r="S641" s="19">
        <f t="shared" si="18"/>
        <v>2.94</v>
      </c>
      <c r="T641" s="19">
        <f>(SUMIFS(S:S,C:C,C641,A:A,A641)+SUMIFS(S:S,C:C,C641,A:A,A641-1)+SUMIFS(S:S,C:C,C641,A:A,A641-2))/3</f>
        <v>2.2633333333333332</v>
      </c>
      <c r="U641" s="19">
        <f>(SUMIFS($S:$S,$C:$C,$C641,$A:$A,$A641)+SUMIFS($S:$S,$C:$C,$C641,$A:$A,$A641-1)+SUMIFS($S:$S,$C:$C,$C641,$A:$A,$A641-2)+SUMIFS($S:$S,$C:$C,$C641,$A:$A,$A641-3))/4</f>
        <v>2.36</v>
      </c>
      <c r="W641" t="str">
        <f>VLOOKUP(D641,Conferences!$A$9:$B$57,2,FALSE)</f>
        <v>Big 12</v>
      </c>
      <c r="X641">
        <f>COUNTIF(C:C,C641)</f>
        <v>16</v>
      </c>
    </row>
    <row r="642" spans="1:25">
      <c r="A642">
        <v>2010</v>
      </c>
      <c r="B642">
        <v>16</v>
      </c>
      <c r="C642" t="s">
        <v>53</v>
      </c>
      <c r="D642" t="s">
        <v>194</v>
      </c>
      <c r="E642">
        <v>5</v>
      </c>
      <c r="F642">
        <v>7</v>
      </c>
      <c r="G642">
        <v>0.41699999999999998</v>
      </c>
      <c r="H642">
        <v>3</v>
      </c>
      <c r="I642">
        <v>5</v>
      </c>
      <c r="J642">
        <v>0.375</v>
      </c>
      <c r="K642">
        <v>21.7</v>
      </c>
      <c r="L642">
        <v>28.8</v>
      </c>
      <c r="M642">
        <v>0.43</v>
      </c>
      <c r="N642">
        <v>4.2699999999999996</v>
      </c>
      <c r="R642" s="19">
        <f>SUMIFS(Recruits!J:J,Recruits!D:D,'Wins by Year'!C642,Recruits!A:A,'Wins by Year'!A642)</f>
        <v>2.71</v>
      </c>
      <c r="S642" s="19">
        <f t="shared" si="18"/>
        <v>2.71</v>
      </c>
      <c r="T642" s="19">
        <f>(SUMIFS(S:S,C:C,C642,A:A,A642)+SUMIFS(S:S,C:C,C642,A:A,A642-1)+SUMIFS(S:S,C:C,C642,A:A,A642-2))/3</f>
        <v>2.543333333333333</v>
      </c>
      <c r="U642" s="19">
        <f>(SUMIFS($S:$S,$C:$C,$C642,$A:$A,$A642)+SUMIFS($S:$S,$C:$C,$C642,$A:$A,$A642-1)+SUMIFS($S:$S,$C:$C,$C642,$A:$A,$A642-2)+SUMIFS($S:$S,$C:$C,$C642,$A:$A,$A642-3))/4</f>
        <v>2.5174999999999996</v>
      </c>
      <c r="W642" t="str">
        <f>VLOOKUP(D642,Conferences!$A$9:$B$57,2,FALSE)</f>
        <v>Big 12</v>
      </c>
      <c r="X642">
        <f>COUNTIF(C:C,C642)</f>
        <v>16</v>
      </c>
    </row>
    <row r="643" spans="1:25">
      <c r="A643">
        <v>2010</v>
      </c>
      <c r="B643">
        <v>17</v>
      </c>
      <c r="C643" t="s">
        <v>66</v>
      </c>
      <c r="D643" t="s">
        <v>194</v>
      </c>
      <c r="E643">
        <v>5</v>
      </c>
      <c r="F643">
        <v>7</v>
      </c>
      <c r="G643">
        <v>0.41699999999999998</v>
      </c>
      <c r="H643">
        <v>2</v>
      </c>
      <c r="I643">
        <v>6</v>
      </c>
      <c r="J643">
        <v>0.25</v>
      </c>
      <c r="K643">
        <v>24.2</v>
      </c>
      <c r="L643">
        <v>30.8</v>
      </c>
      <c r="M643">
        <v>0.75</v>
      </c>
      <c r="N643">
        <v>4.33</v>
      </c>
      <c r="R643" s="19">
        <f>SUMIFS(Recruits!J:J,Recruits!D:D,'Wins by Year'!C643,Recruits!A:A,'Wins by Year'!A643)</f>
        <v>2.74</v>
      </c>
      <c r="S643" s="19">
        <f t="shared" ref="S643:S706" si="20">IF(R643&gt;1,R643,1)</f>
        <v>2.74</v>
      </c>
      <c r="T643" s="19">
        <f>(SUMIFS(S:S,C:C,C643,A:A,A643)+SUMIFS(S:S,C:C,C643,A:A,A643-1)+SUMIFS(S:S,C:C,C643,A:A,A643-2))/3</f>
        <v>2.8933333333333331</v>
      </c>
      <c r="U643" s="19">
        <f>(SUMIFS($S:$S,$C:$C,$C643,$A:$A,$A643)+SUMIFS($S:$S,$C:$C,$C643,$A:$A,$A643-1)+SUMIFS($S:$S,$C:$C,$C643,$A:$A,$A643-2)+SUMIFS($S:$S,$C:$C,$C643,$A:$A,$A643-3))/4</f>
        <v>2.84</v>
      </c>
      <c r="W643" t="str">
        <f>VLOOKUP(D643,Conferences!$A$9:$B$57,2,FALSE)</f>
        <v>Big 12</v>
      </c>
      <c r="X643">
        <f>COUNTIF(C:C,C643)</f>
        <v>16</v>
      </c>
    </row>
    <row r="644" spans="1:25">
      <c r="A644">
        <v>2010</v>
      </c>
      <c r="B644">
        <v>18</v>
      </c>
      <c r="C644" t="s">
        <v>85</v>
      </c>
      <c r="D644" t="s">
        <v>194</v>
      </c>
      <c r="E644">
        <v>3</v>
      </c>
      <c r="F644">
        <v>9</v>
      </c>
      <c r="G644">
        <v>0.25</v>
      </c>
      <c r="H644">
        <v>1</v>
      </c>
      <c r="I644">
        <v>7</v>
      </c>
      <c r="J644">
        <v>0.125</v>
      </c>
      <c r="K644">
        <v>17.100000000000001</v>
      </c>
      <c r="L644">
        <v>34.4</v>
      </c>
      <c r="M644">
        <v>-8.61</v>
      </c>
      <c r="N644">
        <v>2.4700000000000002</v>
      </c>
      <c r="R644" s="19">
        <f>SUMIFS(Recruits!J:J,Recruits!D:D,'Wins by Year'!C644,Recruits!A:A,'Wins by Year'!A644)</f>
        <v>2.74</v>
      </c>
      <c r="S644" s="19">
        <f t="shared" si="20"/>
        <v>2.74</v>
      </c>
      <c r="T644" s="19">
        <f>(SUMIFS(S:S,C:C,C644,A:A,A644)+SUMIFS(S:S,C:C,C644,A:A,A644-1)+SUMIFS(S:S,C:C,C644,A:A,A644-2))/3</f>
        <v>2.9333333333333336</v>
      </c>
      <c r="U644" s="19">
        <f>(SUMIFS($S:$S,$C:$C,$C644,$A:$A,$A644)+SUMIFS($S:$S,$C:$C,$C644,$A:$A,$A644-1)+SUMIFS($S:$S,$C:$C,$C644,$A:$A,$A644-2)+SUMIFS($S:$S,$C:$C,$C644,$A:$A,$A644-3))/4</f>
        <v>2.8425000000000002</v>
      </c>
      <c r="W644" t="str">
        <f>VLOOKUP(D644,Conferences!$A$9:$B$57,2,FALSE)</f>
        <v>Big 12</v>
      </c>
      <c r="X644">
        <f>COUNTIF(C:C,C644)</f>
        <v>16</v>
      </c>
    </row>
    <row r="645" spans="1:25">
      <c r="A645">
        <v>2010</v>
      </c>
      <c r="B645">
        <v>19</v>
      </c>
      <c r="C645" t="s">
        <v>16</v>
      </c>
      <c r="D645" t="s">
        <v>195</v>
      </c>
      <c r="E645">
        <v>12</v>
      </c>
      <c r="F645">
        <v>2</v>
      </c>
      <c r="G645">
        <v>0.85699999999999998</v>
      </c>
      <c r="H645">
        <v>6</v>
      </c>
      <c r="I645">
        <v>2</v>
      </c>
      <c r="J645">
        <v>0.75</v>
      </c>
      <c r="K645">
        <v>37.200000000000003</v>
      </c>
      <c r="L645">
        <v>21.8</v>
      </c>
      <c r="M645">
        <v>17.11</v>
      </c>
      <c r="N645">
        <v>5.4</v>
      </c>
      <c r="O645">
        <v>7</v>
      </c>
      <c r="P645">
        <v>3</v>
      </c>
      <c r="Q645">
        <v>6</v>
      </c>
      <c r="R645" s="19">
        <f>SUMIFS(Recruits!J:J,Recruits!D:D,'Wins by Year'!C645,Recruits!A:A,'Wins by Year'!A645)</f>
        <v>3.55</v>
      </c>
      <c r="S645" s="19">
        <f t="shared" si="20"/>
        <v>3.55</v>
      </c>
      <c r="T645" s="19">
        <f>(SUMIFS(S:S,C:C,C645,A:A,A645)+SUMIFS(S:S,C:C,C645,A:A,A645-1)+SUMIFS(S:S,C:C,C645,A:A,A645-2))/3</f>
        <v>3.5966666666666671</v>
      </c>
      <c r="U645" s="19">
        <f>(SUMIFS($S:$S,$C:$C,$C645,$A:$A,$A645)+SUMIFS($S:$S,$C:$C,$C645,$A:$A,$A645-1)+SUMIFS($S:$S,$C:$C,$C645,$A:$A,$A645-2)+SUMIFS($S:$S,$C:$C,$C645,$A:$A,$A645-3))/4</f>
        <v>3.5425000000000004</v>
      </c>
      <c r="W645" t="str">
        <f>VLOOKUP(D645,Conferences!$A$9:$B$57,2,FALSE)</f>
        <v>Big 12</v>
      </c>
      <c r="X645">
        <f>COUNTIF(C:C,C645)</f>
        <v>16</v>
      </c>
      <c r="Y645">
        <f t="shared" ref="Y645:Y698" si="21">Q645</f>
        <v>6</v>
      </c>
    </row>
    <row r="646" spans="1:25">
      <c r="A646">
        <v>2010</v>
      </c>
      <c r="B646">
        <v>20</v>
      </c>
      <c r="C646" t="s">
        <v>48</v>
      </c>
      <c r="D646" t="s">
        <v>195</v>
      </c>
      <c r="E646">
        <v>11</v>
      </c>
      <c r="F646">
        <v>2</v>
      </c>
      <c r="G646">
        <v>0.84599999999999997</v>
      </c>
      <c r="H646">
        <v>6</v>
      </c>
      <c r="I646">
        <v>2</v>
      </c>
      <c r="J646">
        <v>0.75</v>
      </c>
      <c r="K646">
        <v>44.2</v>
      </c>
      <c r="L646">
        <v>26.4</v>
      </c>
      <c r="M646">
        <v>16.62</v>
      </c>
      <c r="N646">
        <v>2.39</v>
      </c>
      <c r="P646">
        <v>10</v>
      </c>
      <c r="Q646">
        <v>13</v>
      </c>
      <c r="R646" s="19">
        <f>SUMIFS(Recruits!J:J,Recruits!D:D,'Wins by Year'!C646,Recruits!A:A,'Wins by Year'!A646)</f>
        <v>3.19</v>
      </c>
      <c r="S646" s="19">
        <f t="shared" si="20"/>
        <v>3.19</v>
      </c>
      <c r="T646" s="19">
        <f>(SUMIFS(S:S,C:C,C646,A:A,A646)+SUMIFS(S:S,C:C,C646,A:A,A646-1)+SUMIFS(S:S,C:C,C646,A:A,A646-2))/3</f>
        <v>2.9866666666666668</v>
      </c>
      <c r="U646" s="19">
        <f>(SUMIFS($S:$S,$C:$C,$C646,$A:$A,$A646)+SUMIFS($S:$S,$C:$C,$C646,$A:$A,$A646-1)+SUMIFS($S:$S,$C:$C,$C646,$A:$A,$A646-2)+SUMIFS($S:$S,$C:$C,$C646,$A:$A,$A646-3))/4</f>
        <v>3</v>
      </c>
      <c r="W646" t="str">
        <f>VLOOKUP(D646,Conferences!$A$9:$B$57,2,FALSE)</f>
        <v>Big 12</v>
      </c>
      <c r="X646">
        <f>COUNTIF(C:C,C646)</f>
        <v>16</v>
      </c>
      <c r="Y646">
        <f t="shared" si="21"/>
        <v>13</v>
      </c>
    </row>
    <row r="647" spans="1:25">
      <c r="A647">
        <v>2010</v>
      </c>
      <c r="B647">
        <v>21</v>
      </c>
      <c r="C647" t="s">
        <v>17</v>
      </c>
      <c r="D647" t="s">
        <v>195</v>
      </c>
      <c r="E647">
        <v>9</v>
      </c>
      <c r="F647">
        <v>4</v>
      </c>
      <c r="G647">
        <v>0.69199999999999995</v>
      </c>
      <c r="H647">
        <v>6</v>
      </c>
      <c r="I647">
        <v>2</v>
      </c>
      <c r="J647">
        <v>0.75</v>
      </c>
      <c r="K647">
        <v>31.2</v>
      </c>
      <c r="L647">
        <v>21.9</v>
      </c>
      <c r="M647">
        <v>11.39</v>
      </c>
      <c r="N647">
        <v>4.8499999999999996</v>
      </c>
      <c r="P647">
        <v>17</v>
      </c>
      <c r="Q647">
        <v>19</v>
      </c>
      <c r="R647" s="19">
        <f>SUMIFS(Recruits!J:J,Recruits!D:D,'Wins by Year'!C647,Recruits!A:A,'Wins by Year'!A647)</f>
        <v>3.29</v>
      </c>
      <c r="S647" s="19">
        <f t="shared" si="20"/>
        <v>3.29</v>
      </c>
      <c r="T647" s="19">
        <f>(SUMIFS(S:S,C:C,C647,A:A,A647)+SUMIFS(S:S,C:C,C647,A:A,A647-1)+SUMIFS(S:S,C:C,C647,A:A,A647-2))/3</f>
        <v>3.1999999999999997</v>
      </c>
      <c r="U647" s="19">
        <f>(SUMIFS($S:$S,$C:$C,$C647,$A:$A,$A647)+SUMIFS($S:$S,$C:$C,$C647,$A:$A,$A647-1)+SUMIFS($S:$S,$C:$C,$C647,$A:$A,$A647-2)+SUMIFS($S:$S,$C:$C,$C647,$A:$A,$A647-3))/4</f>
        <v>3.1225000000000001</v>
      </c>
      <c r="W647" t="str">
        <f>VLOOKUP(D647,Conferences!$A$9:$B$57,2,FALSE)</f>
        <v>Big 12</v>
      </c>
      <c r="X647">
        <f>COUNTIF(C:C,C647)</f>
        <v>16</v>
      </c>
      <c r="Y647">
        <f t="shared" si="21"/>
        <v>19</v>
      </c>
    </row>
    <row r="648" spans="1:25">
      <c r="A648">
        <v>2010</v>
      </c>
      <c r="B648">
        <v>22</v>
      </c>
      <c r="C648" t="s">
        <v>56</v>
      </c>
      <c r="D648" t="s">
        <v>195</v>
      </c>
      <c r="E648">
        <v>7</v>
      </c>
      <c r="F648">
        <v>6</v>
      </c>
      <c r="G648">
        <v>0.53800000000000003</v>
      </c>
      <c r="H648">
        <v>4</v>
      </c>
      <c r="I648">
        <v>4</v>
      </c>
      <c r="J648">
        <v>0.5</v>
      </c>
      <c r="K648">
        <v>31.2</v>
      </c>
      <c r="L648">
        <v>30.5</v>
      </c>
      <c r="M648">
        <v>1.62</v>
      </c>
      <c r="N648">
        <v>1.93</v>
      </c>
      <c r="P648">
        <v>22</v>
      </c>
      <c r="R648" s="19">
        <f>SUMIFS(Recruits!J:J,Recruits!D:D,'Wins by Year'!C648,Recruits!A:A,'Wins by Year'!A648)</f>
        <v>3.08</v>
      </c>
      <c r="S648" s="19">
        <f t="shared" si="20"/>
        <v>3.08</v>
      </c>
      <c r="T648" s="19">
        <f>(SUMIFS(S:S,C:C,C648,A:A,A648)+SUMIFS(S:S,C:C,C648,A:A,A648-1)+SUMIFS(S:S,C:C,C648,A:A,A648-2))/3</f>
        <v>2.7133333333333334</v>
      </c>
      <c r="U648" s="19">
        <f>(SUMIFS($S:$S,$C:$C,$C648,$A:$A,$A648)+SUMIFS($S:$S,$C:$C,$C648,$A:$A,$A648-1)+SUMIFS($S:$S,$C:$C,$C648,$A:$A,$A648-2)+SUMIFS($S:$S,$C:$C,$C648,$A:$A,$A648-3))/4</f>
        <v>2.62</v>
      </c>
      <c r="W648" t="str">
        <f>VLOOKUP(D648,Conferences!$A$9:$B$57,2,FALSE)</f>
        <v>Big 12</v>
      </c>
      <c r="X648">
        <f>COUNTIF(C:C,C648)</f>
        <v>16</v>
      </c>
    </row>
    <row r="649" spans="1:25">
      <c r="A649">
        <v>2010</v>
      </c>
      <c r="B649">
        <v>23</v>
      </c>
      <c r="C649" t="s">
        <v>47</v>
      </c>
      <c r="D649" t="s">
        <v>195</v>
      </c>
      <c r="E649">
        <v>8</v>
      </c>
      <c r="F649">
        <v>5</v>
      </c>
      <c r="G649">
        <v>0.61499999999999999</v>
      </c>
      <c r="H649">
        <v>3</v>
      </c>
      <c r="I649">
        <v>5</v>
      </c>
      <c r="J649">
        <v>0.375</v>
      </c>
      <c r="K649">
        <v>33.1</v>
      </c>
      <c r="L649">
        <v>30.9</v>
      </c>
      <c r="M649">
        <v>3.06</v>
      </c>
      <c r="N649">
        <v>1.83</v>
      </c>
      <c r="R649" s="19">
        <f>SUMIFS(Recruits!J:J,Recruits!D:D,'Wins by Year'!C649,Recruits!A:A,'Wins by Year'!A649)</f>
        <v>2.89</v>
      </c>
      <c r="S649" s="19">
        <f t="shared" si="20"/>
        <v>2.89</v>
      </c>
      <c r="T649" s="19">
        <f>(SUMIFS(S:S,C:C,C649,A:A,A649)+SUMIFS(S:S,C:C,C649,A:A,A649-1)+SUMIFS(S:S,C:C,C649,A:A,A649-2))/3</f>
        <v>2.9633333333333334</v>
      </c>
      <c r="U649" s="19">
        <f>(SUMIFS($S:$S,$C:$C,$C649,$A:$A,$A649)+SUMIFS($S:$S,$C:$C,$C649,$A:$A,$A649-1)+SUMIFS($S:$S,$C:$C,$C649,$A:$A,$A649-2)+SUMIFS($S:$S,$C:$C,$C649,$A:$A,$A649-3))/4</f>
        <v>2.9050000000000002</v>
      </c>
      <c r="W649" t="str">
        <f>VLOOKUP(D649,Conferences!$A$9:$B$57,2,FALSE)</f>
        <v>Big 12</v>
      </c>
      <c r="X649">
        <f>COUNTIF(C:C,C649)</f>
        <v>16</v>
      </c>
    </row>
    <row r="650" spans="1:25">
      <c r="A650">
        <v>2010</v>
      </c>
      <c r="B650">
        <v>24</v>
      </c>
      <c r="C650" t="s">
        <v>7</v>
      </c>
      <c r="D650" t="s">
        <v>195</v>
      </c>
      <c r="E650">
        <v>5</v>
      </c>
      <c r="F650">
        <v>7</v>
      </c>
      <c r="G650">
        <v>0.41699999999999998</v>
      </c>
      <c r="H650">
        <v>2</v>
      </c>
      <c r="I650">
        <v>6</v>
      </c>
      <c r="J650">
        <v>0.25</v>
      </c>
      <c r="K650">
        <v>23.8</v>
      </c>
      <c r="L650">
        <v>23.7</v>
      </c>
      <c r="M650">
        <v>1.71</v>
      </c>
      <c r="N650">
        <v>2.63</v>
      </c>
      <c r="O650">
        <v>5</v>
      </c>
      <c r="P650">
        <v>5</v>
      </c>
      <c r="R650" s="19">
        <f>SUMIFS(Recruits!J:J,Recruits!D:D,'Wins by Year'!C650,Recruits!A:A,'Wins by Year'!A650)</f>
        <v>3.92</v>
      </c>
      <c r="S650" s="19">
        <f t="shared" si="20"/>
        <v>3.92</v>
      </c>
      <c r="T650" s="19">
        <f>(SUMIFS(S:S,C:C,C650,A:A,A650)+SUMIFS(S:S,C:C,C650,A:A,A650-1)+SUMIFS(S:S,C:C,C650,A:A,A650-2))/3</f>
        <v>3.7733333333333334</v>
      </c>
      <c r="U650" s="19">
        <f>(SUMIFS($S:$S,$C:$C,$C650,$A:$A,$A650)+SUMIFS($S:$S,$C:$C,$C650,$A:$A,$A650-1)+SUMIFS($S:$S,$C:$C,$C650,$A:$A,$A650-2)+SUMIFS($S:$S,$C:$C,$C650,$A:$A,$A650-3))/4</f>
        <v>3.7774999999999999</v>
      </c>
      <c r="W650" t="str">
        <f>VLOOKUP(D650,Conferences!$A$9:$B$57,2,FALSE)</f>
        <v>Big 12</v>
      </c>
      <c r="X650">
        <f>COUNTIF(C:C,C650)</f>
        <v>16</v>
      </c>
    </row>
    <row r="651" spans="1:25">
      <c r="A651">
        <v>2010</v>
      </c>
      <c r="B651">
        <v>25</v>
      </c>
      <c r="C651" t="s">
        <v>38</v>
      </c>
      <c r="D651" t="s">
        <v>192</v>
      </c>
      <c r="E651">
        <v>9</v>
      </c>
      <c r="F651">
        <v>4</v>
      </c>
      <c r="G651">
        <v>0.69199999999999995</v>
      </c>
      <c r="H651">
        <v>5</v>
      </c>
      <c r="I651">
        <v>2</v>
      </c>
      <c r="J651">
        <v>0.71399999999999997</v>
      </c>
      <c r="K651">
        <v>25.2</v>
      </c>
      <c r="L651">
        <v>13.5</v>
      </c>
      <c r="M651">
        <v>9.51</v>
      </c>
      <c r="N651">
        <v>0.12</v>
      </c>
      <c r="O651">
        <v>25</v>
      </c>
      <c r="P651">
        <v>20</v>
      </c>
      <c r="R651" s="19">
        <f>SUMIFS(Recruits!J:J,Recruits!D:D,'Wins by Year'!C651,Recruits!A:A,'Wins by Year'!A651)</f>
        <v>3.15</v>
      </c>
      <c r="S651" s="19">
        <f t="shared" si="20"/>
        <v>3.15</v>
      </c>
      <c r="T651" s="19">
        <f>(SUMIFS(S:S,C:C,C651,A:A,A651)+SUMIFS(S:S,C:C,C651,A:A,A651-1)+SUMIFS(S:S,C:C,C651,A:A,A651-2))/3</f>
        <v>2.8499999999999996</v>
      </c>
      <c r="U651" s="19">
        <f>(SUMIFS($S:$S,$C:$C,$C651,$A:$A,$A651)+SUMIFS($S:$S,$C:$C,$C651,$A:$A,$A651-1)+SUMIFS($S:$S,$C:$C,$C651,$A:$A,$A651-2)+SUMIFS($S:$S,$C:$C,$C651,$A:$A,$A651-3))/4</f>
        <v>2.8774999999999995</v>
      </c>
      <c r="W651" t="str">
        <f>VLOOKUP(D651,Conferences!$A$9:$B$57,2,FALSE)</f>
        <v>Big East</v>
      </c>
      <c r="X651">
        <f>COUNTIF(C:C,C651)</f>
        <v>16</v>
      </c>
    </row>
    <row r="652" spans="1:25">
      <c r="A652">
        <v>2010</v>
      </c>
      <c r="B652">
        <v>26</v>
      </c>
      <c r="C652" t="s">
        <v>117</v>
      </c>
      <c r="D652" t="s">
        <v>192</v>
      </c>
      <c r="E652">
        <v>8</v>
      </c>
      <c r="F652">
        <v>5</v>
      </c>
      <c r="G652">
        <v>0.61499999999999999</v>
      </c>
      <c r="H652">
        <v>5</v>
      </c>
      <c r="I652">
        <v>2</v>
      </c>
      <c r="J652">
        <v>0.71399999999999997</v>
      </c>
      <c r="K652">
        <v>26.4</v>
      </c>
      <c r="L652">
        <v>22</v>
      </c>
      <c r="M652">
        <v>1.63</v>
      </c>
      <c r="N652">
        <v>-1.21</v>
      </c>
      <c r="P652">
        <v>25</v>
      </c>
      <c r="R652" s="19">
        <f>SUMIFS(Recruits!J:J,Recruits!D:D,'Wins by Year'!C652,Recruits!A:A,'Wins by Year'!A652)</f>
        <v>2.4500000000000002</v>
      </c>
      <c r="S652" s="19">
        <f t="shared" si="20"/>
        <v>2.4500000000000002</v>
      </c>
      <c r="T652" s="19">
        <f>(SUMIFS(S:S,C:C,C652,A:A,A652)+SUMIFS(S:S,C:C,C652,A:A,A652-1)+SUMIFS(S:S,C:C,C652,A:A,A652-2))/3</f>
        <v>2.2799999999999998</v>
      </c>
      <c r="U652" s="19">
        <f>(SUMIFS($S:$S,$C:$C,$C652,$A:$A,$A652)+SUMIFS($S:$S,$C:$C,$C652,$A:$A,$A652-1)+SUMIFS($S:$S,$C:$C,$C652,$A:$A,$A652-2)+SUMIFS($S:$S,$C:$C,$C652,$A:$A,$A652-3))/4</f>
        <v>2.27</v>
      </c>
      <c r="W652" t="str">
        <f>VLOOKUP(D652,Conferences!$A$9:$B$57,2,FALSE)</f>
        <v>Big East</v>
      </c>
      <c r="X652">
        <f>COUNTIF(C:C,C652)</f>
        <v>16</v>
      </c>
    </row>
    <row r="653" spans="1:25">
      <c r="A653">
        <v>2010</v>
      </c>
      <c r="B653">
        <v>27</v>
      </c>
      <c r="C653" t="s">
        <v>31</v>
      </c>
      <c r="D653" t="s">
        <v>192</v>
      </c>
      <c r="E653">
        <v>8</v>
      </c>
      <c r="F653">
        <v>5</v>
      </c>
      <c r="G653">
        <v>0.61499999999999999</v>
      </c>
      <c r="H653">
        <v>5</v>
      </c>
      <c r="I653">
        <v>2</v>
      </c>
      <c r="J653">
        <v>0.71399999999999997</v>
      </c>
      <c r="K653">
        <v>26.3</v>
      </c>
      <c r="L653">
        <v>19</v>
      </c>
      <c r="M653">
        <v>7.4</v>
      </c>
      <c r="N653">
        <v>1.25</v>
      </c>
      <c r="O653">
        <v>15</v>
      </c>
      <c r="P653">
        <v>15</v>
      </c>
      <c r="R653" s="19">
        <f>SUMIFS(Recruits!J:J,Recruits!D:D,'Wins by Year'!C653,Recruits!A:A,'Wins by Year'!A653)</f>
        <v>3.13</v>
      </c>
      <c r="S653" s="19">
        <f t="shared" si="20"/>
        <v>3.13</v>
      </c>
      <c r="T653" s="19">
        <f>(SUMIFS(S:S,C:C,C653,A:A,A653)+SUMIFS(S:S,C:C,C653,A:A,A653-1)+SUMIFS(S:S,C:C,C653,A:A,A653-2))/3</f>
        <v>3.08</v>
      </c>
      <c r="U653" s="19">
        <f>(SUMIFS($S:$S,$C:$C,$C653,$A:$A,$A653)+SUMIFS($S:$S,$C:$C,$C653,$A:$A,$A653-1)+SUMIFS($S:$S,$C:$C,$C653,$A:$A,$A653-2)+SUMIFS($S:$S,$C:$C,$C653,$A:$A,$A653-3))/4</f>
        <v>3.0700000000000003</v>
      </c>
      <c r="W653" t="str">
        <f>VLOOKUP(D653,Conferences!$A$9:$B$57,2,FALSE)</f>
        <v>Big East</v>
      </c>
      <c r="X653">
        <f>COUNTIF(C:C,C653)</f>
        <v>16</v>
      </c>
    </row>
    <row r="654" spans="1:25">
      <c r="A654">
        <v>2010</v>
      </c>
      <c r="B654">
        <v>28</v>
      </c>
      <c r="C654" t="s">
        <v>59</v>
      </c>
      <c r="D654" t="s">
        <v>192</v>
      </c>
      <c r="E654">
        <v>8</v>
      </c>
      <c r="F654">
        <v>5</v>
      </c>
      <c r="G654">
        <v>0.61499999999999999</v>
      </c>
      <c r="H654">
        <v>4</v>
      </c>
      <c r="I654">
        <v>3</v>
      </c>
      <c r="J654">
        <v>0.57099999999999995</v>
      </c>
      <c r="K654">
        <v>22.2</v>
      </c>
      <c r="L654">
        <v>19.3</v>
      </c>
      <c r="M654">
        <v>1.3</v>
      </c>
      <c r="N654">
        <v>-2.16</v>
      </c>
      <c r="R654" s="19">
        <f>SUMIFS(Recruits!J:J,Recruits!D:D,'Wins by Year'!C654,Recruits!A:A,'Wins by Year'!A654)</f>
        <v>2.3199999999999998</v>
      </c>
      <c r="S654" s="19">
        <f t="shared" si="20"/>
        <v>2.3199999999999998</v>
      </c>
      <c r="T654" s="19">
        <f>(SUMIFS(S:S,C:C,C654,A:A,A654)+SUMIFS(S:S,C:C,C654,A:A,A654-1)+SUMIFS(S:S,C:C,C654,A:A,A654-2))/3</f>
        <v>1.9533333333333331</v>
      </c>
      <c r="U654" s="19">
        <f>(SUMIFS($S:$S,$C:$C,$C654,$A:$A,$A654)+SUMIFS($S:$S,$C:$C,$C654,$A:$A,$A654-1)+SUMIFS($S:$S,$C:$C,$C654,$A:$A,$A654-2)+SUMIFS($S:$S,$C:$C,$C654,$A:$A,$A654-3))/4</f>
        <v>2.105</v>
      </c>
      <c r="W654" t="str">
        <f>VLOOKUP(D654,Conferences!$A$9:$B$57,2,FALSE)</f>
        <v>Big East</v>
      </c>
      <c r="X654">
        <f>COUNTIF(C:C,C654)</f>
        <v>16</v>
      </c>
    </row>
    <row r="655" spans="1:25">
      <c r="A655">
        <v>2010</v>
      </c>
      <c r="B655">
        <v>29</v>
      </c>
      <c r="C655" t="s">
        <v>73</v>
      </c>
      <c r="D655" t="s">
        <v>192</v>
      </c>
      <c r="E655">
        <v>8</v>
      </c>
      <c r="F655">
        <v>5</v>
      </c>
      <c r="G655">
        <v>0.61499999999999999</v>
      </c>
      <c r="H655">
        <v>3</v>
      </c>
      <c r="I655">
        <v>4</v>
      </c>
      <c r="J655">
        <v>0.42899999999999999</v>
      </c>
      <c r="K655">
        <v>24.1</v>
      </c>
      <c r="L655">
        <v>20</v>
      </c>
      <c r="M655">
        <v>2.15</v>
      </c>
      <c r="N655">
        <v>-0.69</v>
      </c>
      <c r="R655" s="19">
        <f>SUMIFS(Recruits!J:J,Recruits!D:D,'Wins by Year'!C655,Recruits!A:A,'Wins by Year'!A655)</f>
        <v>2.71</v>
      </c>
      <c r="S655" s="19">
        <f t="shared" si="20"/>
        <v>2.71</v>
      </c>
      <c r="T655" s="19">
        <f>(SUMIFS(S:S,C:C,C655,A:A,A655)+SUMIFS(S:S,C:C,C655,A:A,A655-1)+SUMIFS(S:S,C:C,C655,A:A,A655-2))/3</f>
        <v>2.7099999999999995</v>
      </c>
      <c r="U655" s="19">
        <f>(SUMIFS($S:$S,$C:$C,$C655,$A:$A,$A655)+SUMIFS($S:$S,$C:$C,$C655,$A:$A,$A655-1)+SUMIFS($S:$S,$C:$C,$C655,$A:$A,$A655-2)+SUMIFS($S:$S,$C:$C,$C655,$A:$A,$A655-3))/4</f>
        <v>2.6524999999999999</v>
      </c>
      <c r="W655" t="str">
        <f>VLOOKUP(D655,Conferences!$A$9:$B$57,2,FALSE)</f>
        <v>Big East</v>
      </c>
      <c r="X655">
        <f>COUNTIF(C:C,C655)</f>
        <v>16</v>
      </c>
    </row>
    <row r="656" spans="1:25">
      <c r="A656">
        <v>2010</v>
      </c>
      <c r="B656">
        <v>30</v>
      </c>
      <c r="C656" t="s">
        <v>36</v>
      </c>
      <c r="D656" t="s">
        <v>192</v>
      </c>
      <c r="E656">
        <v>7</v>
      </c>
      <c r="F656">
        <v>6</v>
      </c>
      <c r="G656">
        <v>0.53800000000000003</v>
      </c>
      <c r="H656">
        <v>3</v>
      </c>
      <c r="I656">
        <v>4</v>
      </c>
      <c r="J656">
        <v>0.42899999999999999</v>
      </c>
      <c r="K656">
        <v>26.4</v>
      </c>
      <c r="L656">
        <v>19.399999999999999</v>
      </c>
      <c r="M656">
        <v>2.71</v>
      </c>
      <c r="N656">
        <v>-1.45</v>
      </c>
      <c r="R656" s="19">
        <f>SUMIFS(Recruits!J:J,Recruits!D:D,'Wins by Year'!C656,Recruits!A:A,'Wins by Year'!A656)</f>
        <v>2.85</v>
      </c>
      <c r="S656" s="19">
        <f t="shared" si="20"/>
        <v>2.85</v>
      </c>
      <c r="T656" s="19">
        <f>(SUMIFS(S:S,C:C,C656,A:A,A656)+SUMIFS(S:S,C:C,C656,A:A,A656-1)+SUMIFS(S:S,C:C,C656,A:A,A656-2))/3</f>
        <v>2.3699999999999997</v>
      </c>
      <c r="U656" s="19">
        <f>(SUMIFS($S:$S,$C:$C,$C656,$A:$A,$A656)+SUMIFS($S:$S,$C:$C,$C656,$A:$A,$A656-1)+SUMIFS($S:$S,$C:$C,$C656,$A:$A,$A656-2)+SUMIFS($S:$S,$C:$C,$C656,$A:$A,$A656-3))/4</f>
        <v>2.5</v>
      </c>
      <c r="W656" t="str">
        <f>VLOOKUP(D656,Conferences!$A$9:$B$57,2,FALSE)</f>
        <v>Big East</v>
      </c>
      <c r="X656">
        <f>COUNTIF(C:C,C656)</f>
        <v>16</v>
      </c>
    </row>
    <row r="657" spans="1:25">
      <c r="A657">
        <v>2010</v>
      </c>
      <c r="B657">
        <v>31</v>
      </c>
      <c r="C657" t="s">
        <v>68</v>
      </c>
      <c r="D657" t="s">
        <v>192</v>
      </c>
      <c r="E657">
        <v>4</v>
      </c>
      <c r="F657">
        <v>8</v>
      </c>
      <c r="G657">
        <v>0.33300000000000002</v>
      </c>
      <c r="H657">
        <v>2</v>
      </c>
      <c r="I657">
        <v>5</v>
      </c>
      <c r="J657">
        <v>0.28599999999999998</v>
      </c>
      <c r="K657">
        <v>27.1</v>
      </c>
      <c r="L657">
        <v>28</v>
      </c>
      <c r="M657">
        <v>-1.93</v>
      </c>
      <c r="N657">
        <v>1.99</v>
      </c>
      <c r="R657" s="19">
        <f>SUMIFS(Recruits!J:J,Recruits!D:D,'Wins by Year'!C657,Recruits!A:A,'Wins by Year'!A657)</f>
        <v>2.4</v>
      </c>
      <c r="S657" s="19">
        <f t="shared" si="20"/>
        <v>2.4</v>
      </c>
      <c r="T657" s="19">
        <f>(SUMIFS(S:S,C:C,C657,A:A,A657)+SUMIFS(S:S,C:C,C657,A:A,A657-1)+SUMIFS(S:S,C:C,C657,A:A,A657-2))/3</f>
        <v>2.3766666666666665</v>
      </c>
      <c r="U657" s="19">
        <f>(SUMIFS($S:$S,$C:$C,$C657,$A:$A,$A657)+SUMIFS($S:$S,$C:$C,$C657,$A:$A,$A657-1)+SUMIFS($S:$S,$C:$C,$C657,$A:$A,$A657-2)+SUMIFS($S:$S,$C:$C,$C657,$A:$A,$A657-3))/4</f>
        <v>2.3475000000000001</v>
      </c>
      <c r="W657" t="str">
        <f>VLOOKUP(D657,Conferences!$A$9:$B$57,2,FALSE)</f>
        <v>Big East</v>
      </c>
      <c r="X657">
        <f>COUNTIF(C:C,C657)</f>
        <v>16</v>
      </c>
    </row>
    <row r="658" spans="1:25">
      <c r="A658">
        <v>2010</v>
      </c>
      <c r="B658">
        <v>32</v>
      </c>
      <c r="C658" t="s">
        <v>79</v>
      </c>
      <c r="D658" t="s">
        <v>192</v>
      </c>
      <c r="E658">
        <v>4</v>
      </c>
      <c r="F658">
        <v>8</v>
      </c>
      <c r="G658">
        <v>0.33300000000000002</v>
      </c>
      <c r="H658">
        <v>1</v>
      </c>
      <c r="I658">
        <v>6</v>
      </c>
      <c r="J658">
        <v>0.14299999999999999</v>
      </c>
      <c r="K658">
        <v>20.8</v>
      </c>
      <c r="L658">
        <v>26.5</v>
      </c>
      <c r="M658">
        <v>-6.76</v>
      </c>
      <c r="N658">
        <v>-0.76</v>
      </c>
      <c r="R658" s="19">
        <f>SUMIFS(Recruits!J:J,Recruits!D:D,'Wins by Year'!C658,Recruits!A:A,'Wins by Year'!A658)</f>
        <v>2.75</v>
      </c>
      <c r="S658" s="19">
        <f t="shared" si="20"/>
        <v>2.75</v>
      </c>
      <c r="T658" s="19">
        <f>(SUMIFS(S:S,C:C,C658,A:A,A658)+SUMIFS(S:S,C:C,C658,A:A,A658-1)+SUMIFS(S:S,C:C,C658,A:A,A658-2))/3</f>
        <v>2.8000000000000003</v>
      </c>
      <c r="U658" s="19">
        <f>(SUMIFS($S:$S,$C:$C,$C658,$A:$A,$A658)+SUMIFS($S:$S,$C:$C,$C658,$A:$A,$A658-1)+SUMIFS($S:$S,$C:$C,$C658,$A:$A,$A658-2)+SUMIFS($S:$S,$C:$C,$C658,$A:$A,$A658-3))/4</f>
        <v>2.8075000000000001</v>
      </c>
      <c r="W658" t="str">
        <f>VLOOKUP(D658,Conferences!$A$9:$B$57,2,FALSE)</f>
        <v>Big East</v>
      </c>
      <c r="X658">
        <f>COUNTIF(C:C,C658)</f>
        <v>16</v>
      </c>
    </row>
    <row r="659" spans="1:25">
      <c r="A659">
        <v>2010</v>
      </c>
      <c r="B659">
        <v>33</v>
      </c>
      <c r="C659" t="s">
        <v>3</v>
      </c>
      <c r="D659" t="s">
        <v>146</v>
      </c>
      <c r="E659">
        <v>12</v>
      </c>
      <c r="F659">
        <v>1</v>
      </c>
      <c r="G659">
        <v>0.92300000000000004</v>
      </c>
      <c r="H659">
        <v>7</v>
      </c>
      <c r="I659">
        <v>1</v>
      </c>
      <c r="J659">
        <v>0.875</v>
      </c>
      <c r="K659">
        <v>38.799999999999997</v>
      </c>
      <c r="L659">
        <v>14.3</v>
      </c>
      <c r="M659">
        <v>17.37</v>
      </c>
      <c r="N659">
        <v>0.75</v>
      </c>
      <c r="O659">
        <v>2</v>
      </c>
      <c r="P659">
        <v>1</v>
      </c>
      <c r="Q659">
        <v>5</v>
      </c>
      <c r="R659" s="19">
        <f>SUMIFS(Recruits!J:J,Recruits!D:D,'Wins by Year'!C659,Recruits!A:A,'Wins by Year'!A659)</f>
        <v>3.32</v>
      </c>
      <c r="S659" s="19">
        <f t="shared" si="20"/>
        <v>3.32</v>
      </c>
      <c r="T659" s="19">
        <f>(SUMIFS(S:S,C:C,C659,A:A,A659)+SUMIFS(S:S,C:C,C659,A:A,A659-1)+SUMIFS(S:S,C:C,C659,A:A,A659-2))/3</f>
        <v>3.6433333333333331</v>
      </c>
      <c r="U659" s="19">
        <f>(SUMIFS($S:$S,$C:$C,$C659,$A:$A,$A659)+SUMIFS($S:$S,$C:$C,$C659,$A:$A,$A659-1)+SUMIFS($S:$S,$C:$C,$C659,$A:$A,$A659-2)+SUMIFS($S:$S,$C:$C,$C659,$A:$A,$A659-3))/4</f>
        <v>3.6825000000000001</v>
      </c>
      <c r="W659" t="str">
        <f>VLOOKUP(D659,Conferences!$A$9:$B$57,2,FALSE)</f>
        <v>Big Ten</v>
      </c>
      <c r="X659">
        <f>COUNTIF(C:C,C659)</f>
        <v>16</v>
      </c>
      <c r="Y659">
        <f t="shared" si="21"/>
        <v>5</v>
      </c>
    </row>
    <row r="660" spans="1:25">
      <c r="A660">
        <v>2010</v>
      </c>
      <c r="B660">
        <v>34</v>
      </c>
      <c r="C660" t="s">
        <v>18</v>
      </c>
      <c r="D660" t="s">
        <v>146</v>
      </c>
      <c r="E660">
        <v>11</v>
      </c>
      <c r="F660">
        <v>2</v>
      </c>
      <c r="G660">
        <v>0.84599999999999997</v>
      </c>
      <c r="H660">
        <v>7</v>
      </c>
      <c r="I660">
        <v>1</v>
      </c>
      <c r="J660">
        <v>0.875</v>
      </c>
      <c r="K660">
        <v>29.5</v>
      </c>
      <c r="L660">
        <v>22.3</v>
      </c>
      <c r="M660">
        <v>9.91</v>
      </c>
      <c r="N660">
        <v>1.29</v>
      </c>
      <c r="P660">
        <v>5</v>
      </c>
      <c r="Q660">
        <v>14</v>
      </c>
      <c r="R660" s="19">
        <f>SUMIFS(Recruits!J:J,Recruits!D:D,'Wins by Year'!C660,Recruits!A:A,'Wins by Year'!A660)</f>
        <v>3.05</v>
      </c>
      <c r="S660" s="19">
        <f t="shared" si="20"/>
        <v>3.05</v>
      </c>
      <c r="T660" s="19">
        <f>(SUMIFS(S:S,C:C,C660,A:A,A660)+SUMIFS(S:S,C:C,C660,A:A,A660-1)+SUMIFS(S:S,C:C,C660,A:A,A660-2))/3</f>
        <v>3.0199999999999996</v>
      </c>
      <c r="U660" s="19">
        <f>(SUMIFS($S:$S,$C:$C,$C660,$A:$A,$A660)+SUMIFS($S:$S,$C:$C,$C660,$A:$A,$A660-1)+SUMIFS($S:$S,$C:$C,$C660,$A:$A,$A660-2)+SUMIFS($S:$S,$C:$C,$C660,$A:$A,$A660-3))/4</f>
        <v>2.9399999999999995</v>
      </c>
      <c r="W660" t="str">
        <f>VLOOKUP(D660,Conferences!$A$9:$B$57,2,FALSE)</f>
        <v>Big Ten</v>
      </c>
      <c r="X660">
        <f>COUNTIF(C:C,C660)</f>
        <v>16</v>
      </c>
      <c r="Y660">
        <f t="shared" si="21"/>
        <v>14</v>
      </c>
    </row>
    <row r="661" spans="1:25">
      <c r="A661">
        <v>2010</v>
      </c>
      <c r="B661">
        <v>35</v>
      </c>
      <c r="C661" t="s">
        <v>35</v>
      </c>
      <c r="D661" t="s">
        <v>146</v>
      </c>
      <c r="E661">
        <v>11</v>
      </c>
      <c r="F661">
        <v>2</v>
      </c>
      <c r="G661">
        <v>0.84599999999999997</v>
      </c>
      <c r="H661">
        <v>7</v>
      </c>
      <c r="I661">
        <v>1</v>
      </c>
      <c r="J661">
        <v>0.875</v>
      </c>
      <c r="K661">
        <v>41.5</v>
      </c>
      <c r="L661">
        <v>20.5</v>
      </c>
      <c r="M661">
        <v>14.02</v>
      </c>
      <c r="N661">
        <v>0.64</v>
      </c>
      <c r="O661">
        <v>12</v>
      </c>
      <c r="P661">
        <v>4</v>
      </c>
      <c r="Q661">
        <v>7</v>
      </c>
      <c r="R661" s="19">
        <f>SUMIFS(Recruits!J:J,Recruits!D:D,'Wins by Year'!C661,Recruits!A:A,'Wins by Year'!A661)</f>
        <v>2.88</v>
      </c>
      <c r="S661" s="19">
        <f t="shared" si="20"/>
        <v>2.88</v>
      </c>
      <c r="T661" s="19">
        <f>(SUMIFS(S:S,C:C,C661,A:A,A661)+SUMIFS(S:S,C:C,C661,A:A,A661-1)+SUMIFS(S:S,C:C,C661,A:A,A661-2))/3</f>
        <v>2.8566666666666669</v>
      </c>
      <c r="U661" s="19">
        <f>(SUMIFS($S:$S,$C:$C,$C661,$A:$A,$A661)+SUMIFS($S:$S,$C:$C,$C661,$A:$A,$A661-1)+SUMIFS($S:$S,$C:$C,$C661,$A:$A,$A661-2)+SUMIFS($S:$S,$C:$C,$C661,$A:$A,$A661-3))/4</f>
        <v>2.9075000000000002</v>
      </c>
      <c r="W661" t="str">
        <f>VLOOKUP(D661,Conferences!$A$9:$B$57,2,FALSE)</f>
        <v>Big Ten</v>
      </c>
      <c r="X661">
        <f>COUNTIF(C:C,C661)</f>
        <v>16</v>
      </c>
      <c r="Y661">
        <f t="shared" si="21"/>
        <v>7</v>
      </c>
    </row>
    <row r="662" spans="1:25">
      <c r="A662">
        <v>2010</v>
      </c>
      <c r="B662">
        <v>36</v>
      </c>
      <c r="C662" t="s">
        <v>42</v>
      </c>
      <c r="D662" t="s">
        <v>146</v>
      </c>
      <c r="E662">
        <v>8</v>
      </c>
      <c r="F662">
        <v>5</v>
      </c>
      <c r="G662">
        <v>0.61499999999999999</v>
      </c>
      <c r="H662">
        <v>4</v>
      </c>
      <c r="I662">
        <v>4</v>
      </c>
      <c r="J662">
        <v>0.5</v>
      </c>
      <c r="K662">
        <v>28.9</v>
      </c>
      <c r="L662">
        <v>17</v>
      </c>
      <c r="M662">
        <v>10.15</v>
      </c>
      <c r="N662">
        <v>1.99</v>
      </c>
      <c r="O662">
        <v>9</v>
      </c>
      <c r="P662">
        <v>9</v>
      </c>
      <c r="R662" s="19">
        <f>SUMIFS(Recruits!J:J,Recruits!D:D,'Wins by Year'!C662,Recruits!A:A,'Wins by Year'!A662)</f>
        <v>2.95</v>
      </c>
      <c r="S662" s="19">
        <f t="shared" si="20"/>
        <v>2.95</v>
      </c>
      <c r="T662" s="19">
        <f>(SUMIFS(S:S,C:C,C662,A:A,A662)+SUMIFS(S:S,C:C,C662,A:A,A662-1)+SUMIFS(S:S,C:C,C662,A:A,A662-2))/3</f>
        <v>2.64</v>
      </c>
      <c r="U662" s="19">
        <f>(SUMIFS($S:$S,$C:$C,$C662,$A:$A,$A662)+SUMIFS($S:$S,$C:$C,$C662,$A:$A,$A662-1)+SUMIFS($S:$S,$C:$C,$C662,$A:$A,$A662-2)+SUMIFS($S:$S,$C:$C,$C662,$A:$A,$A662-3))/4</f>
        <v>2.7175000000000002</v>
      </c>
      <c r="W662" t="str">
        <f>VLOOKUP(D662,Conferences!$A$9:$B$57,2,FALSE)</f>
        <v>Big Ten</v>
      </c>
      <c r="X662">
        <f>COUNTIF(C:C,C662)</f>
        <v>16</v>
      </c>
    </row>
    <row r="663" spans="1:25">
      <c r="A663">
        <v>2010</v>
      </c>
      <c r="B663">
        <v>37</v>
      </c>
      <c r="C663" t="s">
        <v>70</v>
      </c>
      <c r="D663" t="s">
        <v>146</v>
      </c>
      <c r="E663">
        <v>7</v>
      </c>
      <c r="F663">
        <v>6</v>
      </c>
      <c r="G663">
        <v>0.53800000000000003</v>
      </c>
      <c r="H663">
        <v>4</v>
      </c>
      <c r="I663">
        <v>4</v>
      </c>
      <c r="J663">
        <v>0.5</v>
      </c>
      <c r="K663">
        <v>32.5</v>
      </c>
      <c r="L663">
        <v>23.5</v>
      </c>
      <c r="M663">
        <v>7.77</v>
      </c>
      <c r="N663">
        <v>1.47</v>
      </c>
      <c r="R663" s="19">
        <f>SUMIFS(Recruits!J:J,Recruits!D:D,'Wins by Year'!C663,Recruits!A:A,'Wins by Year'!A663)</f>
        <v>2.68</v>
      </c>
      <c r="S663" s="19">
        <f t="shared" si="20"/>
        <v>2.68</v>
      </c>
      <c r="T663" s="19">
        <f>(SUMIFS(S:S,C:C,C663,A:A,A663)+SUMIFS(S:S,C:C,C663,A:A,A663-1)+SUMIFS(S:S,C:C,C663,A:A,A663-2))/3</f>
        <v>2.86</v>
      </c>
      <c r="U663" s="19">
        <f>(SUMIFS($S:$S,$C:$C,$C663,$A:$A,$A663)+SUMIFS($S:$S,$C:$C,$C663,$A:$A,$A663-1)+SUMIFS($S:$S,$C:$C,$C663,$A:$A,$A663-2)+SUMIFS($S:$S,$C:$C,$C663,$A:$A,$A663-3))/4</f>
        <v>2.895</v>
      </c>
      <c r="W663" t="str">
        <f>VLOOKUP(D663,Conferences!$A$9:$B$57,2,FALSE)</f>
        <v>Big Ten</v>
      </c>
      <c r="X663">
        <f>COUNTIF(C:C,C663)</f>
        <v>16</v>
      </c>
    </row>
    <row r="664" spans="1:25">
      <c r="A664">
        <v>2010</v>
      </c>
      <c r="B664">
        <v>38</v>
      </c>
      <c r="C664" t="s">
        <v>23</v>
      </c>
      <c r="D664" t="s">
        <v>146</v>
      </c>
      <c r="E664">
        <v>7</v>
      </c>
      <c r="F664">
        <v>6</v>
      </c>
      <c r="G664">
        <v>0.53800000000000003</v>
      </c>
      <c r="H664">
        <v>4</v>
      </c>
      <c r="I664">
        <v>4</v>
      </c>
      <c r="J664">
        <v>0.5</v>
      </c>
      <c r="K664">
        <v>24.5</v>
      </c>
      <c r="L664">
        <v>23.7</v>
      </c>
      <c r="M664">
        <v>2.96</v>
      </c>
      <c r="N664">
        <v>2.65</v>
      </c>
      <c r="O664">
        <v>19</v>
      </c>
      <c r="P664">
        <v>18</v>
      </c>
      <c r="R664" s="19">
        <f>SUMIFS(Recruits!J:J,Recruits!D:D,'Wins by Year'!C664,Recruits!A:A,'Wins by Year'!A664)</f>
        <v>3.58</v>
      </c>
      <c r="S664" s="19">
        <f t="shared" si="20"/>
        <v>3.58</v>
      </c>
      <c r="T664" s="19">
        <f>(SUMIFS(S:S,C:C,C664,A:A,A664)+SUMIFS(S:S,C:C,C664,A:A,A664-1)+SUMIFS(S:S,C:C,C664,A:A,A664-2))/3</f>
        <v>3.1799999999999997</v>
      </c>
      <c r="U664" s="19">
        <f>(SUMIFS($S:$S,$C:$C,$C664,$A:$A,$A664)+SUMIFS($S:$S,$C:$C,$C664,$A:$A,$A664-1)+SUMIFS($S:$S,$C:$C,$C664,$A:$A,$A664-2)+SUMIFS($S:$S,$C:$C,$C664,$A:$A,$A664-3))/4</f>
        <v>3.17</v>
      </c>
      <c r="W664" t="str">
        <f>VLOOKUP(D664,Conferences!$A$9:$B$57,2,FALSE)</f>
        <v>Big Ten</v>
      </c>
      <c r="X664">
        <f>COUNTIF(C:C,C664)</f>
        <v>16</v>
      </c>
    </row>
    <row r="665" spans="1:25">
      <c r="A665">
        <v>2010</v>
      </c>
      <c r="B665">
        <v>39</v>
      </c>
      <c r="C665" t="s">
        <v>4</v>
      </c>
      <c r="D665" t="s">
        <v>146</v>
      </c>
      <c r="E665">
        <v>7</v>
      </c>
      <c r="F665">
        <v>6</v>
      </c>
      <c r="G665">
        <v>0.53800000000000003</v>
      </c>
      <c r="H665">
        <v>3</v>
      </c>
      <c r="I665">
        <v>5</v>
      </c>
      <c r="J665">
        <v>0.375</v>
      </c>
      <c r="K665">
        <v>32.799999999999997</v>
      </c>
      <c r="L665">
        <v>35.200000000000003</v>
      </c>
      <c r="M665">
        <v>1.41</v>
      </c>
      <c r="N665">
        <v>3.1</v>
      </c>
      <c r="P665">
        <v>18</v>
      </c>
      <c r="R665" s="19">
        <f>SUMIFS(Recruits!J:J,Recruits!D:D,'Wins by Year'!C665,Recruits!A:A,'Wins by Year'!A665)</f>
        <v>3.19</v>
      </c>
      <c r="S665" s="19">
        <f t="shared" si="20"/>
        <v>3.19</v>
      </c>
      <c r="T665" s="19">
        <f>(SUMIFS(S:S,C:C,C665,A:A,A665)+SUMIFS(S:S,C:C,C665,A:A,A665-1)+SUMIFS(S:S,C:C,C665,A:A,A665-2))/3</f>
        <v>3.4833333333333329</v>
      </c>
      <c r="U665" s="19">
        <f>(SUMIFS($S:$S,$C:$C,$C665,$A:$A,$A665)+SUMIFS($S:$S,$C:$C,$C665,$A:$A,$A665-1)+SUMIFS($S:$S,$C:$C,$C665,$A:$A,$A665-2)+SUMIFS($S:$S,$C:$C,$C665,$A:$A,$A665-3))/4</f>
        <v>3.4624999999999999</v>
      </c>
      <c r="W665" t="str">
        <f>VLOOKUP(D665,Conferences!$A$9:$B$57,2,FALSE)</f>
        <v>Big Ten</v>
      </c>
      <c r="X665">
        <f>COUNTIF(C:C,C665)</f>
        <v>16</v>
      </c>
    </row>
    <row r="666" spans="1:25">
      <c r="A666">
        <v>2010</v>
      </c>
      <c r="B666">
        <v>40</v>
      </c>
      <c r="C666" t="s">
        <v>49</v>
      </c>
      <c r="D666" t="s">
        <v>146</v>
      </c>
      <c r="E666">
        <v>7</v>
      </c>
      <c r="F666">
        <v>6</v>
      </c>
      <c r="G666">
        <v>0.53800000000000003</v>
      </c>
      <c r="H666">
        <v>3</v>
      </c>
      <c r="I666">
        <v>5</v>
      </c>
      <c r="J666">
        <v>0.375</v>
      </c>
      <c r="K666">
        <v>26.4</v>
      </c>
      <c r="L666">
        <v>29</v>
      </c>
      <c r="M666">
        <v>-1.44</v>
      </c>
      <c r="N666">
        <v>-1.06</v>
      </c>
      <c r="R666" s="19">
        <f>SUMIFS(Recruits!J:J,Recruits!D:D,'Wins by Year'!C666,Recruits!A:A,'Wins by Year'!A666)</f>
        <v>2.94</v>
      </c>
      <c r="S666" s="19">
        <f t="shared" si="20"/>
        <v>2.94</v>
      </c>
      <c r="T666" s="19">
        <f>(SUMIFS(S:S,C:C,C666,A:A,A666)+SUMIFS(S:S,C:C,C666,A:A,A666-1)+SUMIFS(S:S,C:C,C666,A:A,A666-2))/3</f>
        <v>2.6366666666666663</v>
      </c>
      <c r="U666" s="19">
        <f>(SUMIFS($S:$S,$C:$C,$C666,$A:$A,$A666)+SUMIFS($S:$S,$C:$C,$C666,$A:$A,$A666-1)+SUMIFS($S:$S,$C:$C,$C666,$A:$A,$A666-2)+SUMIFS($S:$S,$C:$C,$C666,$A:$A,$A666-3))/4</f>
        <v>2.6624999999999996</v>
      </c>
      <c r="W666" t="str">
        <f>VLOOKUP(D666,Conferences!$A$9:$B$57,2,FALSE)</f>
        <v>Big Ten</v>
      </c>
      <c r="X666">
        <f>COUNTIF(C:C,C666)</f>
        <v>16</v>
      </c>
    </row>
    <row r="667" spans="1:25">
      <c r="A667">
        <v>2010</v>
      </c>
      <c r="B667">
        <v>41</v>
      </c>
      <c r="C667" t="s">
        <v>74</v>
      </c>
      <c r="D667" t="s">
        <v>146</v>
      </c>
      <c r="E667">
        <v>4</v>
      </c>
      <c r="F667">
        <v>8</v>
      </c>
      <c r="G667">
        <v>0.33300000000000002</v>
      </c>
      <c r="H667">
        <v>2</v>
      </c>
      <c r="I667">
        <v>6</v>
      </c>
      <c r="J667">
        <v>0.25</v>
      </c>
      <c r="K667">
        <v>19.7</v>
      </c>
      <c r="L667">
        <v>28.8</v>
      </c>
      <c r="M667">
        <v>-5.18</v>
      </c>
      <c r="N667">
        <v>1.23</v>
      </c>
      <c r="R667" s="19">
        <f>SUMIFS(Recruits!J:J,Recruits!D:D,'Wins by Year'!C667,Recruits!A:A,'Wins by Year'!A667)</f>
        <v>2.63</v>
      </c>
      <c r="S667" s="19">
        <f t="shared" si="20"/>
        <v>2.63</v>
      </c>
      <c r="T667" s="19">
        <f>(SUMIFS(S:S,C:C,C667,A:A,A667)+SUMIFS(S:S,C:C,C667,A:A,A667-1)+SUMIFS(S:S,C:C,C667,A:A,A667-2))/3</f>
        <v>2.5133333333333332</v>
      </c>
      <c r="U667" s="19">
        <f>(SUMIFS($S:$S,$C:$C,$C667,$A:$A,$A667)+SUMIFS($S:$S,$C:$C,$C667,$A:$A,$A667-1)+SUMIFS($S:$S,$C:$C,$C667,$A:$A,$A667-2)+SUMIFS($S:$S,$C:$C,$C667,$A:$A,$A667-3))/4</f>
        <v>2.5550000000000002</v>
      </c>
      <c r="W667" t="str">
        <f>VLOOKUP(D667,Conferences!$A$9:$B$57,2,FALSE)</f>
        <v>Big Ten</v>
      </c>
      <c r="X667">
        <f>COUNTIF(C:C,C667)</f>
        <v>16</v>
      </c>
    </row>
    <row r="668" spans="1:25">
      <c r="A668">
        <v>2010</v>
      </c>
      <c r="B668">
        <v>42</v>
      </c>
      <c r="C668" t="s">
        <v>51</v>
      </c>
      <c r="D668" t="s">
        <v>146</v>
      </c>
      <c r="E668">
        <v>3</v>
      </c>
      <c r="F668">
        <v>9</v>
      </c>
      <c r="G668">
        <v>0.25</v>
      </c>
      <c r="H668">
        <v>2</v>
      </c>
      <c r="I668">
        <v>6</v>
      </c>
      <c r="J668">
        <v>0.25</v>
      </c>
      <c r="K668">
        <v>23.2</v>
      </c>
      <c r="L668">
        <v>33</v>
      </c>
      <c r="M668">
        <v>-5.0599999999999996</v>
      </c>
      <c r="N668">
        <v>3.53</v>
      </c>
      <c r="R668" s="19">
        <f>SUMIFS(Recruits!J:J,Recruits!D:D,'Wins by Year'!C668,Recruits!A:A,'Wins by Year'!A668)</f>
        <v>2.85</v>
      </c>
      <c r="S668" s="19">
        <f t="shared" si="20"/>
        <v>2.85</v>
      </c>
      <c r="T668" s="19">
        <f>(SUMIFS(S:S,C:C,C668,A:A,A668)+SUMIFS(S:S,C:C,C668,A:A,A668-1)+SUMIFS(S:S,C:C,C668,A:A,A668-2))/3</f>
        <v>2.99</v>
      </c>
      <c r="U668" s="19">
        <f>(SUMIFS($S:$S,$C:$C,$C668,$A:$A,$A668)+SUMIFS($S:$S,$C:$C,$C668,$A:$A,$A668-1)+SUMIFS($S:$S,$C:$C,$C668,$A:$A,$A668-2)+SUMIFS($S:$S,$C:$C,$C668,$A:$A,$A668-3))/4</f>
        <v>2.8574999999999999</v>
      </c>
      <c r="W668" t="str">
        <f>VLOOKUP(D668,Conferences!$A$9:$B$57,2,FALSE)</f>
        <v>Big Ten</v>
      </c>
      <c r="X668">
        <f>COUNTIF(C:C,C668)</f>
        <v>16</v>
      </c>
    </row>
    <row r="669" spans="1:25">
      <c r="A669">
        <v>2010</v>
      </c>
      <c r="B669">
        <v>43</v>
      </c>
      <c r="C669" t="s">
        <v>58</v>
      </c>
      <c r="D669" t="s">
        <v>146</v>
      </c>
      <c r="E669">
        <v>5</v>
      </c>
      <c r="F669">
        <v>7</v>
      </c>
      <c r="G669">
        <v>0.41699999999999998</v>
      </c>
      <c r="H669">
        <v>1</v>
      </c>
      <c r="I669">
        <v>7</v>
      </c>
      <c r="J669">
        <v>0.125</v>
      </c>
      <c r="K669">
        <v>27.2</v>
      </c>
      <c r="L669">
        <v>34</v>
      </c>
      <c r="M669">
        <v>-4.49</v>
      </c>
      <c r="N669">
        <v>-1.1499999999999999</v>
      </c>
      <c r="R669" s="19">
        <f>SUMIFS(Recruits!J:J,Recruits!D:D,'Wins by Year'!C669,Recruits!A:A,'Wins by Year'!A669)</f>
        <v>0</v>
      </c>
      <c r="S669" s="19">
        <f t="shared" si="20"/>
        <v>1</v>
      </c>
      <c r="T669" s="19">
        <f>(SUMIFS(S:S,C:C,C669,A:A,A669)+SUMIFS(S:S,C:C,C669,A:A,A669-1)+SUMIFS(S:S,C:C,C669,A:A,A669-2))/3</f>
        <v>1.9433333333333334</v>
      </c>
      <c r="U669" s="19">
        <f>(SUMIFS($S:$S,$C:$C,$C669,$A:$A,$A669)+SUMIFS($S:$S,$C:$C,$C669,$A:$A,$A669-1)+SUMIFS($S:$S,$C:$C,$C669,$A:$A,$A669-2)+SUMIFS($S:$S,$C:$C,$C669,$A:$A,$A669-3))/4</f>
        <v>1.7075</v>
      </c>
      <c r="W669" t="str">
        <f>VLOOKUP(D669,Conferences!$A$9:$B$57,2,FALSE)</f>
        <v>Big Ten</v>
      </c>
      <c r="X669">
        <f>COUNTIF(C:C,C669)</f>
        <v>16</v>
      </c>
    </row>
    <row r="670" spans="1:25">
      <c r="A670">
        <v>2010</v>
      </c>
      <c r="B670">
        <v>44</v>
      </c>
      <c r="C670" t="s">
        <v>55</v>
      </c>
      <c r="D670" t="s">
        <v>173</v>
      </c>
      <c r="E670">
        <v>11</v>
      </c>
      <c r="F670">
        <v>3</v>
      </c>
      <c r="G670">
        <v>0.78600000000000003</v>
      </c>
      <c r="H670">
        <v>7</v>
      </c>
      <c r="I670">
        <v>1</v>
      </c>
      <c r="J670">
        <v>0.875</v>
      </c>
      <c r="K670">
        <v>32.1</v>
      </c>
      <c r="L670">
        <v>17.100000000000001</v>
      </c>
      <c r="M670">
        <v>5.79</v>
      </c>
      <c r="N670">
        <v>-6</v>
      </c>
      <c r="P670">
        <v>21</v>
      </c>
      <c r="Q670">
        <v>21</v>
      </c>
      <c r="R670" s="19">
        <f>SUMIFS(Recruits!J:J,Recruits!D:D,'Wins by Year'!C670,Recruits!A:A,'Wins by Year'!A670)</f>
        <v>2.61</v>
      </c>
      <c r="S670" s="19">
        <f t="shared" si="20"/>
        <v>2.61</v>
      </c>
      <c r="T670" s="19">
        <f>(SUMIFS(S:S,C:C,C670,A:A,A670)+SUMIFS(S:S,C:C,C670,A:A,A670-1)+SUMIFS(S:S,C:C,C670,A:A,A670-2))/3</f>
        <v>2.5</v>
      </c>
      <c r="U670" s="19">
        <f>(SUMIFS($S:$S,$C:$C,$C670,$A:$A,$A670)+SUMIFS($S:$S,$C:$C,$C670,$A:$A,$A670-1)+SUMIFS($S:$S,$C:$C,$C670,$A:$A,$A670-2)+SUMIFS($S:$S,$C:$C,$C670,$A:$A,$A670-3))/4</f>
        <v>2.4525000000000001</v>
      </c>
      <c r="W670" t="str">
        <f>VLOOKUP(D670,Conferences!$A$9:$B$57,2,FALSE)</f>
        <v>CUSA</v>
      </c>
      <c r="X670">
        <f>COUNTIF(C:C,C670)</f>
        <v>16</v>
      </c>
      <c r="Y670">
        <f t="shared" si="21"/>
        <v>21</v>
      </c>
    </row>
    <row r="671" spans="1:25">
      <c r="A671">
        <v>2010</v>
      </c>
      <c r="B671">
        <v>45</v>
      </c>
      <c r="C671" t="s">
        <v>80</v>
      </c>
      <c r="D671" t="s">
        <v>173</v>
      </c>
      <c r="E671">
        <v>8</v>
      </c>
      <c r="F671">
        <v>5</v>
      </c>
      <c r="G671">
        <v>0.61499999999999999</v>
      </c>
      <c r="H671">
        <v>5</v>
      </c>
      <c r="I671">
        <v>3</v>
      </c>
      <c r="J671">
        <v>0.625</v>
      </c>
      <c r="K671">
        <v>36.799999999999997</v>
      </c>
      <c r="L671">
        <v>29.5</v>
      </c>
      <c r="M671">
        <v>1.79</v>
      </c>
      <c r="N671">
        <v>-4.68</v>
      </c>
      <c r="R671" s="19">
        <f>SUMIFS(Recruits!J:J,Recruits!D:D,'Wins by Year'!C671,Recruits!A:A,'Wins by Year'!A671)</f>
        <v>2.79</v>
      </c>
      <c r="S671" s="19">
        <f t="shared" si="20"/>
        <v>2.79</v>
      </c>
      <c r="T671" s="19">
        <f>(SUMIFS(S:S,C:C,C671,A:A,A671)+SUMIFS(S:S,C:C,C671,A:A,A671-1)+SUMIFS(S:S,C:C,C671,A:A,A671-2))/3</f>
        <v>2.7666666666666662</v>
      </c>
      <c r="U671" s="19">
        <f>(SUMIFS($S:$S,$C:$C,$C671,$A:$A,$A671)+SUMIFS($S:$S,$C:$C,$C671,$A:$A,$A671-1)+SUMIFS($S:$S,$C:$C,$C671,$A:$A,$A671-2)+SUMIFS($S:$S,$C:$C,$C671,$A:$A,$A671-3))/4</f>
        <v>2.6149999999999998</v>
      </c>
      <c r="W671" t="str">
        <f>VLOOKUP(D671,Conferences!$A$9:$B$57,2,FALSE)</f>
        <v>CUSA</v>
      </c>
      <c r="X671">
        <f>COUNTIF(C:C,C671)</f>
        <v>16</v>
      </c>
    </row>
    <row r="672" spans="1:25">
      <c r="A672">
        <v>2010</v>
      </c>
      <c r="B672">
        <v>46</v>
      </c>
      <c r="C672" t="s">
        <v>81</v>
      </c>
      <c r="D672" t="s">
        <v>173</v>
      </c>
      <c r="E672">
        <v>6</v>
      </c>
      <c r="F672">
        <v>7</v>
      </c>
      <c r="G672">
        <v>0.46200000000000002</v>
      </c>
      <c r="H672">
        <v>5</v>
      </c>
      <c r="I672">
        <v>3</v>
      </c>
      <c r="J672">
        <v>0.625</v>
      </c>
      <c r="K672">
        <v>36.799999999999997</v>
      </c>
      <c r="L672">
        <v>44</v>
      </c>
      <c r="M672">
        <v>-4.4800000000000004</v>
      </c>
      <c r="N672">
        <v>0.13</v>
      </c>
      <c r="R672" s="19">
        <f>SUMIFS(Recruits!J:J,Recruits!D:D,'Wins by Year'!C672,Recruits!A:A,'Wins by Year'!A672)</f>
        <v>2.52</v>
      </c>
      <c r="S672" s="19">
        <f t="shared" si="20"/>
        <v>2.52</v>
      </c>
      <c r="T672" s="19">
        <f>(SUMIFS(S:S,C:C,C672,A:A,A672)+SUMIFS(S:S,C:C,C672,A:A,A672-1)+SUMIFS(S:S,C:C,C672,A:A,A672-2))/3</f>
        <v>1.8866666666666667</v>
      </c>
      <c r="U672" s="19">
        <f>(SUMIFS($S:$S,$C:$C,$C672,$A:$A,$A672)+SUMIFS($S:$S,$C:$C,$C672,$A:$A,$A672-1)+SUMIFS($S:$S,$C:$C,$C672,$A:$A,$A672-2)+SUMIFS($S:$S,$C:$C,$C672,$A:$A,$A672-3))/4</f>
        <v>1.9624999999999999</v>
      </c>
      <c r="W672" t="str">
        <f>VLOOKUP(D672,Conferences!$A$9:$B$57,2,FALSE)</f>
        <v>CUSA</v>
      </c>
      <c r="X672">
        <f>COUNTIF(C:C,C672)</f>
        <v>16</v>
      </c>
    </row>
    <row r="673" spans="1:25">
      <c r="A673">
        <v>2010</v>
      </c>
      <c r="B673">
        <v>47</v>
      </c>
      <c r="C673" t="s">
        <v>67</v>
      </c>
      <c r="D673" t="s">
        <v>173</v>
      </c>
      <c r="E673">
        <v>5</v>
      </c>
      <c r="F673">
        <v>7</v>
      </c>
      <c r="G673">
        <v>0.41699999999999998</v>
      </c>
      <c r="H673">
        <v>4</v>
      </c>
      <c r="I673">
        <v>4</v>
      </c>
      <c r="J673">
        <v>0.5</v>
      </c>
      <c r="K673">
        <v>20.8</v>
      </c>
      <c r="L673">
        <v>28.8</v>
      </c>
      <c r="M673">
        <v>-9.73</v>
      </c>
      <c r="N673">
        <v>-3.73</v>
      </c>
      <c r="R673" s="19">
        <f>SUMIFS(Recruits!J:J,Recruits!D:D,'Wins by Year'!C673,Recruits!A:A,'Wins by Year'!A673)</f>
        <v>2.4</v>
      </c>
      <c r="S673" s="19">
        <f t="shared" si="20"/>
        <v>2.4</v>
      </c>
      <c r="T673" s="19">
        <f>(SUMIFS(S:S,C:C,C673,A:A,A673)+SUMIFS(S:S,C:C,C673,A:A,A673-1)+SUMIFS(S:S,C:C,C673,A:A,A673-2))/3</f>
        <v>1.89</v>
      </c>
      <c r="U673" s="19">
        <f>(SUMIFS($S:$S,$C:$C,$C673,$A:$A,$A673)+SUMIFS($S:$S,$C:$C,$C673,$A:$A,$A673-1)+SUMIFS($S:$S,$C:$C,$C673,$A:$A,$A673-2)+SUMIFS($S:$S,$C:$C,$C673,$A:$A,$A673-3))/4</f>
        <v>1.9550000000000001</v>
      </c>
      <c r="W673" t="str">
        <f>VLOOKUP(D673,Conferences!$A$9:$B$57,2,FALSE)</f>
        <v>CUSA</v>
      </c>
      <c r="X673">
        <f>COUNTIF(C:C,C673)</f>
        <v>16</v>
      </c>
    </row>
    <row r="674" spans="1:25">
      <c r="A674">
        <v>2010</v>
      </c>
      <c r="B674">
        <v>48</v>
      </c>
      <c r="C674" t="s">
        <v>129</v>
      </c>
      <c r="D674" t="s">
        <v>173</v>
      </c>
      <c r="E674">
        <v>4</v>
      </c>
      <c r="F674">
        <v>8</v>
      </c>
      <c r="G674">
        <v>0.33300000000000002</v>
      </c>
      <c r="H674">
        <v>3</v>
      </c>
      <c r="I674">
        <v>5</v>
      </c>
      <c r="J674">
        <v>0.375</v>
      </c>
      <c r="K674">
        <v>26.3</v>
      </c>
      <c r="L674">
        <v>31.6</v>
      </c>
      <c r="M674">
        <v>-9.1999999999999993</v>
      </c>
      <c r="N674">
        <v>-4.7</v>
      </c>
      <c r="R674" s="19">
        <f>SUMIFS(Recruits!J:J,Recruits!D:D,'Wins by Year'!C674,Recruits!A:A,'Wins by Year'!A674)</f>
        <v>0</v>
      </c>
      <c r="S674" s="19">
        <f t="shared" si="20"/>
        <v>1</v>
      </c>
      <c r="T674" s="19">
        <f>(SUMIFS(S:S,C:C,C674,A:A,A674)+SUMIFS(S:S,C:C,C674,A:A,A674-1)+SUMIFS(S:S,C:C,C674,A:A,A674-2))/3</f>
        <v>1.3666666666666665</v>
      </c>
      <c r="U674" s="19">
        <f>(SUMIFS($S:$S,$C:$C,$C674,$A:$A,$A674)+SUMIFS($S:$S,$C:$C,$C674,$A:$A,$A674-1)+SUMIFS($S:$S,$C:$C,$C674,$A:$A,$A674-2)+SUMIFS($S:$S,$C:$C,$C674,$A:$A,$A674-3))/4</f>
        <v>1.2749999999999999</v>
      </c>
      <c r="W674" t="str">
        <f>VLOOKUP(D674,Conferences!$A$9:$B$57,2,FALSE)</f>
        <v>CUSA</v>
      </c>
      <c r="X674">
        <f>COUNTIF(C:C,C674)</f>
        <v>14</v>
      </c>
    </row>
    <row r="675" spans="1:25">
      <c r="A675">
        <v>2010</v>
      </c>
      <c r="B675">
        <v>49</v>
      </c>
      <c r="C675" t="s">
        <v>64</v>
      </c>
      <c r="D675" t="s">
        <v>173</v>
      </c>
      <c r="E675">
        <v>1</v>
      </c>
      <c r="F675">
        <v>11</v>
      </c>
      <c r="G675">
        <v>8.3000000000000004E-2</v>
      </c>
      <c r="H675">
        <v>0</v>
      </c>
      <c r="I675">
        <v>8</v>
      </c>
      <c r="J675">
        <v>0</v>
      </c>
      <c r="K675">
        <v>14.4</v>
      </c>
      <c r="L675">
        <v>39.799999999999997</v>
      </c>
      <c r="M675">
        <v>-19.43</v>
      </c>
      <c r="N675">
        <v>-1.51</v>
      </c>
      <c r="R675" s="19">
        <f>SUMIFS(Recruits!J:J,Recruits!D:D,'Wins by Year'!C675,Recruits!A:A,'Wins by Year'!A675)</f>
        <v>2.52</v>
      </c>
      <c r="S675" s="19">
        <f t="shared" si="20"/>
        <v>2.52</v>
      </c>
      <c r="T675" s="19">
        <f>(SUMIFS(S:S,C:C,C675,A:A,A675)+SUMIFS(S:S,C:C,C675,A:A,A675-1)+SUMIFS(S:S,C:C,C675,A:A,A675-2))/3</f>
        <v>2.4433333333333334</v>
      </c>
      <c r="U675" s="19">
        <f>(SUMIFS($S:$S,$C:$C,$C675,$A:$A,$A675)+SUMIFS($S:$S,$C:$C,$C675,$A:$A,$A675-1)+SUMIFS($S:$S,$C:$C,$C675,$A:$A,$A675-2)+SUMIFS($S:$S,$C:$C,$C675,$A:$A,$A675-3))/4</f>
        <v>2.0825</v>
      </c>
      <c r="W675" t="str">
        <f>VLOOKUP(D675,Conferences!$A$9:$B$57,2,FALSE)</f>
        <v>CUSA</v>
      </c>
      <c r="X675">
        <f>COUNTIF(C:C,C675)</f>
        <v>16</v>
      </c>
    </row>
    <row r="676" spans="1:25">
      <c r="A676">
        <v>2010</v>
      </c>
      <c r="B676">
        <v>50</v>
      </c>
      <c r="C676" t="s">
        <v>92</v>
      </c>
      <c r="D676" t="s">
        <v>175</v>
      </c>
      <c r="E676">
        <v>10</v>
      </c>
      <c r="F676">
        <v>3</v>
      </c>
      <c r="G676">
        <v>0.76900000000000002</v>
      </c>
      <c r="H676">
        <v>6</v>
      </c>
      <c r="I676">
        <v>2</v>
      </c>
      <c r="J676">
        <v>0.75</v>
      </c>
      <c r="K676">
        <v>41.4</v>
      </c>
      <c r="L676">
        <v>30.3</v>
      </c>
      <c r="M676">
        <v>4.95</v>
      </c>
      <c r="N676">
        <v>-4.51</v>
      </c>
      <c r="P676">
        <v>24</v>
      </c>
      <c r="Q676">
        <v>24</v>
      </c>
      <c r="R676" s="19">
        <f>SUMIFS(Recruits!J:J,Recruits!D:D,'Wins by Year'!C676,Recruits!A:A,'Wins by Year'!A676)</f>
        <v>2.68</v>
      </c>
      <c r="S676" s="19">
        <f t="shared" si="20"/>
        <v>2.68</v>
      </c>
      <c r="T676" s="19">
        <f>(SUMIFS(S:S,C:C,C676,A:A,A676)+SUMIFS(S:S,C:C,C676,A:A,A676-1)+SUMIFS(S:S,C:C,C676,A:A,A676-2))/3</f>
        <v>2.5066666666666664</v>
      </c>
      <c r="U676" s="19">
        <f>(SUMIFS($S:$S,$C:$C,$C676,$A:$A,$A676)+SUMIFS($S:$S,$C:$C,$C676,$A:$A,$A676-1)+SUMIFS($S:$S,$C:$C,$C676,$A:$A,$A676-2)+SUMIFS($S:$S,$C:$C,$C676,$A:$A,$A676-3))/4</f>
        <v>2.13</v>
      </c>
      <c r="W676" t="str">
        <f>VLOOKUP(D676,Conferences!$A$9:$B$57,2,FALSE)</f>
        <v>CUSA</v>
      </c>
      <c r="X676">
        <f>COUNTIF(C:C,C676)</f>
        <v>16</v>
      </c>
      <c r="Y676">
        <f t="shared" si="21"/>
        <v>24</v>
      </c>
    </row>
    <row r="677" spans="1:25">
      <c r="A677">
        <v>2010</v>
      </c>
      <c r="B677">
        <v>51</v>
      </c>
      <c r="C677" t="s">
        <v>75</v>
      </c>
      <c r="D677" t="s">
        <v>175</v>
      </c>
      <c r="E677">
        <v>7</v>
      </c>
      <c r="F677">
        <v>7</v>
      </c>
      <c r="G677">
        <v>0.5</v>
      </c>
      <c r="H677">
        <v>6</v>
      </c>
      <c r="I677">
        <v>2</v>
      </c>
      <c r="J677">
        <v>0.75</v>
      </c>
      <c r="K677">
        <v>25.7</v>
      </c>
      <c r="L677">
        <v>25.6</v>
      </c>
      <c r="M677">
        <v>-2.04</v>
      </c>
      <c r="N677">
        <v>-2.11</v>
      </c>
      <c r="R677" s="19">
        <f>SUMIFS(Recruits!J:J,Recruits!D:D,'Wins by Year'!C677,Recruits!A:A,'Wins by Year'!A677)</f>
        <v>2.62</v>
      </c>
      <c r="S677" s="19">
        <f t="shared" si="20"/>
        <v>2.62</v>
      </c>
      <c r="T677" s="19">
        <f>(SUMIFS(S:S,C:C,C677,A:A,A677)+SUMIFS(S:S,C:C,C677,A:A,A677-1)+SUMIFS(S:S,C:C,C677,A:A,A677-2))/3</f>
        <v>1.96</v>
      </c>
      <c r="U677" s="19">
        <f>(SUMIFS($S:$S,$C:$C,$C677,$A:$A,$A677)+SUMIFS($S:$S,$C:$C,$C677,$A:$A,$A677-1)+SUMIFS($S:$S,$C:$C,$C677,$A:$A,$A677-2)+SUMIFS($S:$S,$C:$C,$C677,$A:$A,$A677-3))/4</f>
        <v>1.72</v>
      </c>
      <c r="W677" t="str">
        <f>VLOOKUP(D677,Conferences!$A$9:$B$57,2,FALSE)</f>
        <v>CUSA</v>
      </c>
      <c r="X677">
        <f>COUNTIF(C:C,C677)</f>
        <v>16</v>
      </c>
    </row>
    <row r="678" spans="1:25">
      <c r="A678">
        <v>2010</v>
      </c>
      <c r="B678">
        <v>52</v>
      </c>
      <c r="C678" t="s">
        <v>41</v>
      </c>
      <c r="D678" t="s">
        <v>175</v>
      </c>
      <c r="E678">
        <v>5</v>
      </c>
      <c r="F678">
        <v>7</v>
      </c>
      <c r="G678">
        <v>0.41699999999999998</v>
      </c>
      <c r="H678">
        <v>4</v>
      </c>
      <c r="I678">
        <v>4</v>
      </c>
      <c r="J678">
        <v>0.5</v>
      </c>
      <c r="K678">
        <v>37.700000000000003</v>
      </c>
      <c r="L678">
        <v>32.200000000000003</v>
      </c>
      <c r="M678">
        <v>-2.11</v>
      </c>
      <c r="N678">
        <v>-3.77</v>
      </c>
      <c r="P678">
        <v>23</v>
      </c>
      <c r="R678" s="19">
        <f>SUMIFS(Recruits!J:J,Recruits!D:D,'Wins by Year'!C678,Recruits!A:A,'Wins by Year'!A678)</f>
        <v>2.81</v>
      </c>
      <c r="S678" s="19">
        <f t="shared" si="20"/>
        <v>2.81</v>
      </c>
      <c r="T678" s="19">
        <f>(SUMIFS(S:S,C:C,C678,A:A,A678)+SUMIFS(S:S,C:C,C678,A:A,A678-1)+SUMIFS(S:S,C:C,C678,A:A,A678-2))/3</f>
        <v>2.11</v>
      </c>
      <c r="U678" s="19">
        <f>(SUMIFS($S:$S,$C:$C,$C678,$A:$A,$A678)+SUMIFS($S:$S,$C:$C,$C678,$A:$A,$A678-1)+SUMIFS($S:$S,$C:$C,$C678,$A:$A,$A678-2)+SUMIFS($S:$S,$C:$C,$C678,$A:$A,$A678-3))/4</f>
        <v>2.125</v>
      </c>
      <c r="W678" t="str">
        <f>VLOOKUP(D678,Conferences!$A$9:$B$57,2,FALSE)</f>
        <v>CUSA</v>
      </c>
      <c r="X678">
        <f>COUNTIF(C:C,C678)</f>
        <v>16</v>
      </c>
    </row>
    <row r="679" spans="1:25">
      <c r="A679">
        <v>2010</v>
      </c>
      <c r="B679">
        <v>53</v>
      </c>
      <c r="C679" t="s">
        <v>132</v>
      </c>
      <c r="D679" t="s">
        <v>175</v>
      </c>
      <c r="E679">
        <v>6</v>
      </c>
      <c r="F679">
        <v>7</v>
      </c>
      <c r="G679">
        <v>0.46200000000000002</v>
      </c>
      <c r="H679">
        <v>3</v>
      </c>
      <c r="I679">
        <v>5</v>
      </c>
      <c r="J679">
        <v>0.375</v>
      </c>
      <c r="K679">
        <v>26</v>
      </c>
      <c r="L679">
        <v>27.5</v>
      </c>
      <c r="M679">
        <v>-8.1300000000000008</v>
      </c>
      <c r="N679">
        <v>-7.59</v>
      </c>
      <c r="R679" s="19">
        <f>SUMIFS(Recruits!J:J,Recruits!D:D,'Wins by Year'!C679,Recruits!A:A,'Wins by Year'!A679)</f>
        <v>2.21</v>
      </c>
      <c r="S679" s="19">
        <f t="shared" si="20"/>
        <v>2.21</v>
      </c>
      <c r="T679" s="19">
        <f>(SUMIFS(S:S,C:C,C679,A:A,A679)+SUMIFS(S:S,C:C,C679,A:A,A679-1)+SUMIFS(S:S,C:C,C679,A:A,A679-2))/3</f>
        <v>1.4033333333333333</v>
      </c>
      <c r="U679" s="19">
        <f>(SUMIFS($S:$S,$C:$C,$C679,$A:$A,$A679)+SUMIFS($S:$S,$C:$C,$C679,$A:$A,$A679-1)+SUMIFS($S:$S,$C:$C,$C679,$A:$A,$A679-2)+SUMIFS($S:$S,$C:$C,$C679,$A:$A,$A679-3))/4</f>
        <v>1.3025</v>
      </c>
      <c r="W679" t="str">
        <f>VLOOKUP(D679,Conferences!$A$9:$B$57,2,FALSE)</f>
        <v>CUSA</v>
      </c>
      <c r="X679">
        <f>COUNTIF(C:C,C679)</f>
        <v>16</v>
      </c>
    </row>
    <row r="680" spans="1:25">
      <c r="A680">
        <v>2010</v>
      </c>
      <c r="B680">
        <v>54</v>
      </c>
      <c r="C680" t="s">
        <v>124</v>
      </c>
      <c r="D680" t="s">
        <v>175</v>
      </c>
      <c r="E680">
        <v>4</v>
      </c>
      <c r="F680">
        <v>8</v>
      </c>
      <c r="G680">
        <v>0.33300000000000002</v>
      </c>
      <c r="H680">
        <v>3</v>
      </c>
      <c r="I680">
        <v>5</v>
      </c>
      <c r="J680">
        <v>0.375</v>
      </c>
      <c r="K680">
        <v>28.7</v>
      </c>
      <c r="L680">
        <v>38.5</v>
      </c>
      <c r="M680">
        <v>-11.08</v>
      </c>
      <c r="N680">
        <v>-3.41</v>
      </c>
      <c r="R680" s="19">
        <f>SUMIFS(Recruits!J:J,Recruits!D:D,'Wins by Year'!C680,Recruits!A:A,'Wins by Year'!A680)</f>
        <v>2.35</v>
      </c>
      <c r="S680" s="19">
        <f t="shared" si="20"/>
        <v>2.35</v>
      </c>
      <c r="T680" s="19">
        <f>(SUMIFS(S:S,C:C,C680,A:A,A680)+SUMIFS(S:S,C:C,C680,A:A,A680-1)+SUMIFS(S:S,C:C,C680,A:A,A680-2))/3</f>
        <v>1.8266666666666669</v>
      </c>
      <c r="U680" s="19">
        <f>(SUMIFS($S:$S,$C:$C,$C680,$A:$A,$A680)+SUMIFS($S:$S,$C:$C,$C680,$A:$A,$A680-1)+SUMIFS($S:$S,$C:$C,$C680,$A:$A,$A680-2)+SUMIFS($S:$S,$C:$C,$C680,$A:$A,$A680-3))/4</f>
        <v>1.62</v>
      </c>
      <c r="W680" t="str">
        <f>VLOOKUP(D680,Conferences!$A$9:$B$57,2,FALSE)</f>
        <v>CUSA</v>
      </c>
      <c r="X680">
        <f>COUNTIF(C:C,C680)</f>
        <v>16</v>
      </c>
    </row>
    <row r="681" spans="1:25">
      <c r="A681">
        <v>2010</v>
      </c>
      <c r="B681">
        <v>55</v>
      </c>
      <c r="C681" t="s">
        <v>91</v>
      </c>
      <c r="D681" t="s">
        <v>175</v>
      </c>
      <c r="E681">
        <v>4</v>
      </c>
      <c r="F681">
        <v>8</v>
      </c>
      <c r="G681">
        <v>0.33300000000000002</v>
      </c>
      <c r="H681">
        <v>2</v>
      </c>
      <c r="I681">
        <v>6</v>
      </c>
      <c r="J681">
        <v>0.25</v>
      </c>
      <c r="K681">
        <v>24.9</v>
      </c>
      <c r="L681">
        <v>37.200000000000003</v>
      </c>
      <c r="M681">
        <v>-13.42</v>
      </c>
      <c r="N681">
        <v>-4.01</v>
      </c>
      <c r="R681" s="19">
        <f>SUMIFS(Recruits!J:J,Recruits!D:D,'Wins by Year'!C681,Recruits!A:A,'Wins by Year'!A681)</f>
        <v>2.13</v>
      </c>
      <c r="S681" s="19">
        <f t="shared" si="20"/>
        <v>2.13</v>
      </c>
      <c r="T681" s="19">
        <f>(SUMIFS(S:S,C:C,C681,A:A,A681)+SUMIFS(S:S,C:C,C681,A:A,A681-1)+SUMIFS(S:S,C:C,C681,A:A,A681-2))/3</f>
        <v>1.71</v>
      </c>
      <c r="U681" s="19">
        <f>(SUMIFS($S:$S,$C:$C,$C681,$A:$A,$A681)+SUMIFS($S:$S,$C:$C,$C681,$A:$A,$A681-1)+SUMIFS($S:$S,$C:$C,$C681,$A:$A,$A681-2)+SUMIFS($S:$S,$C:$C,$C681,$A:$A,$A681-3))/4</f>
        <v>1.5325</v>
      </c>
      <c r="W681" t="str">
        <f>VLOOKUP(D681,Conferences!$A$9:$B$57,2,FALSE)</f>
        <v>CUSA</v>
      </c>
      <c r="X681">
        <f>COUNTIF(C:C,C681)</f>
        <v>16</v>
      </c>
    </row>
    <row r="682" spans="1:25">
      <c r="A682">
        <v>2010</v>
      </c>
      <c r="B682">
        <v>56</v>
      </c>
      <c r="C682" t="s">
        <v>97</v>
      </c>
      <c r="D682" t="s">
        <v>148</v>
      </c>
      <c r="E682">
        <v>9</v>
      </c>
      <c r="F682">
        <v>4</v>
      </c>
      <c r="G682">
        <v>0.69199999999999995</v>
      </c>
      <c r="H682">
        <v>0</v>
      </c>
      <c r="I682">
        <v>0</v>
      </c>
      <c r="K682">
        <v>29.7</v>
      </c>
      <c r="L682">
        <v>23.3</v>
      </c>
      <c r="M682">
        <v>3.49</v>
      </c>
      <c r="N682">
        <v>-1.98</v>
      </c>
      <c r="R682" s="19">
        <f>SUMIFS(Recruits!J:J,Recruits!D:D,'Wins by Year'!C682,Recruits!A:A,'Wins by Year'!A682)</f>
        <v>0</v>
      </c>
      <c r="S682" s="19">
        <f t="shared" si="20"/>
        <v>1</v>
      </c>
      <c r="T682" s="19">
        <f>(SUMIFS(S:S,C:C,C682,A:A,A682)+SUMIFS(S:S,C:C,C682,A:A,A682-1)+SUMIFS(S:S,C:C,C682,A:A,A682-2))/3</f>
        <v>1</v>
      </c>
      <c r="U682" s="19">
        <f>(SUMIFS($S:$S,$C:$C,$C682,$A:$A,$A682)+SUMIFS($S:$S,$C:$C,$C682,$A:$A,$A682-1)+SUMIFS($S:$S,$C:$C,$C682,$A:$A,$A682-2)+SUMIFS($S:$S,$C:$C,$C682,$A:$A,$A682-3))/4</f>
        <v>1</v>
      </c>
      <c r="W682" t="str">
        <f>VLOOKUP(D682,Conferences!$A$9:$B$57,2,FALSE)</f>
        <v>Ind</v>
      </c>
      <c r="X682">
        <f>COUNTIF(C:C,C682)</f>
        <v>16</v>
      </c>
    </row>
    <row r="683" spans="1:25">
      <c r="A683">
        <v>2010</v>
      </c>
      <c r="B683">
        <v>57</v>
      </c>
      <c r="C683" t="s">
        <v>13</v>
      </c>
      <c r="D683" t="s">
        <v>148</v>
      </c>
      <c r="E683">
        <v>8</v>
      </c>
      <c r="F683">
        <v>5</v>
      </c>
      <c r="G683">
        <v>0.61499999999999999</v>
      </c>
      <c r="H683">
        <v>0</v>
      </c>
      <c r="I683">
        <v>0</v>
      </c>
      <c r="K683">
        <v>26.3</v>
      </c>
      <c r="L683">
        <v>20.2</v>
      </c>
      <c r="M683">
        <v>10.35</v>
      </c>
      <c r="N683">
        <v>5.04</v>
      </c>
      <c r="R683" s="19">
        <f>SUMIFS(Recruits!J:J,Recruits!D:D,'Wins by Year'!C683,Recruits!A:A,'Wins by Year'!A683)</f>
        <v>3.39</v>
      </c>
      <c r="S683" s="19">
        <f t="shared" si="20"/>
        <v>3.39</v>
      </c>
      <c r="T683" s="19">
        <f>(SUMIFS(S:S,C:C,C683,A:A,A683)+SUMIFS(S:S,C:C,C683,A:A,A683-1)+SUMIFS(S:S,C:C,C683,A:A,A683-2))/3</f>
        <v>3.5966666666666662</v>
      </c>
      <c r="U683" s="19">
        <f>(SUMIFS($S:$S,$C:$C,$C683,$A:$A,$A683)+SUMIFS($S:$S,$C:$C,$C683,$A:$A,$A683-1)+SUMIFS($S:$S,$C:$C,$C683,$A:$A,$A683-2)+SUMIFS($S:$S,$C:$C,$C683,$A:$A,$A683-3))/4</f>
        <v>3.6274999999999999</v>
      </c>
      <c r="W683" t="str">
        <f>VLOOKUP(D683,Conferences!$A$9:$B$57,2,FALSE)</f>
        <v>Ind</v>
      </c>
      <c r="X683">
        <f>COUNTIF(C:C,C683)</f>
        <v>16</v>
      </c>
    </row>
    <row r="684" spans="1:25">
      <c r="A684">
        <v>2010</v>
      </c>
      <c r="B684">
        <v>58</v>
      </c>
      <c r="C684" t="s">
        <v>96</v>
      </c>
      <c r="D684" t="s">
        <v>148</v>
      </c>
      <c r="E684">
        <v>7</v>
      </c>
      <c r="F684">
        <v>6</v>
      </c>
      <c r="G684">
        <v>0.53800000000000003</v>
      </c>
      <c r="H684">
        <v>0</v>
      </c>
      <c r="I684">
        <v>0</v>
      </c>
      <c r="K684">
        <v>26.6</v>
      </c>
      <c r="L684">
        <v>24.3</v>
      </c>
      <c r="M684">
        <v>-2.4300000000000002</v>
      </c>
      <c r="N684">
        <v>-4.7300000000000004</v>
      </c>
      <c r="R684" s="19">
        <f>SUMIFS(Recruits!J:J,Recruits!D:D,'Wins by Year'!C684,Recruits!A:A,'Wins by Year'!A684)</f>
        <v>1.1200000000000001</v>
      </c>
      <c r="S684" s="19">
        <f t="shared" si="20"/>
        <v>1.1200000000000001</v>
      </c>
      <c r="T684" s="19">
        <f>(SUMIFS(S:S,C:C,C684,A:A,A684)+SUMIFS(S:S,C:C,C684,A:A,A684-1)+SUMIFS(S:S,C:C,C684,A:A,A684-2))/3</f>
        <v>1.2733333333333334</v>
      </c>
      <c r="U684" s="19">
        <f>(SUMIFS($S:$S,$C:$C,$C684,$A:$A,$A684)+SUMIFS($S:$S,$C:$C,$C684,$A:$A,$A684-1)+SUMIFS($S:$S,$C:$C,$C684,$A:$A,$A684-2)+SUMIFS($S:$S,$C:$C,$C684,$A:$A,$A684-3))/4</f>
        <v>1.365</v>
      </c>
      <c r="W684" t="str">
        <f>VLOOKUP(D684,Conferences!$A$9:$B$57,2,FALSE)</f>
        <v>Ind</v>
      </c>
      <c r="X684">
        <f>COUNTIF(C:C,C684)</f>
        <v>16</v>
      </c>
    </row>
    <row r="685" spans="1:25">
      <c r="A685">
        <v>2010</v>
      </c>
      <c r="B685">
        <v>59</v>
      </c>
      <c r="C685" t="s">
        <v>84</v>
      </c>
      <c r="D685" t="s">
        <v>178</v>
      </c>
      <c r="E685">
        <v>10</v>
      </c>
      <c r="F685">
        <v>4</v>
      </c>
      <c r="G685">
        <v>0.71399999999999997</v>
      </c>
      <c r="H685">
        <v>7</v>
      </c>
      <c r="I685">
        <v>1</v>
      </c>
      <c r="J685">
        <v>0.875</v>
      </c>
      <c r="K685">
        <v>21.6</v>
      </c>
      <c r="L685">
        <v>23.2</v>
      </c>
      <c r="M685">
        <v>-5.86</v>
      </c>
      <c r="N685">
        <v>-7.15</v>
      </c>
      <c r="R685" s="19">
        <f>SUMIFS(Recruits!J:J,Recruits!D:D,'Wins by Year'!C685,Recruits!A:A,'Wins by Year'!A685)</f>
        <v>0</v>
      </c>
      <c r="S685" s="19">
        <f t="shared" si="20"/>
        <v>1</v>
      </c>
      <c r="T685" s="19">
        <f>(SUMIFS(S:S,C:C,C685,A:A,A685)+SUMIFS(S:S,C:C,C685,A:A,A685-1)+SUMIFS(S:S,C:C,C685,A:A,A685-2))/3</f>
        <v>1.7266666666666666</v>
      </c>
      <c r="U685" s="19">
        <f>(SUMIFS($S:$S,$C:$C,$C685,$A:$A,$A685)+SUMIFS($S:$S,$C:$C,$C685,$A:$A,$A685-1)+SUMIFS($S:$S,$C:$C,$C685,$A:$A,$A685-2)+SUMIFS($S:$S,$C:$C,$C685,$A:$A,$A685-3))/4</f>
        <v>1.8374999999999999</v>
      </c>
      <c r="W685" t="str">
        <f>VLOOKUP(D685,Conferences!$A$9:$B$57,2,FALSE)</f>
        <v>MAC</v>
      </c>
      <c r="X685">
        <f>COUNTIF(C:C,C685)</f>
        <v>16</v>
      </c>
    </row>
    <row r="686" spans="1:25">
      <c r="A686">
        <v>2010</v>
      </c>
      <c r="B686">
        <v>60</v>
      </c>
      <c r="C686" t="s">
        <v>130</v>
      </c>
      <c r="D686" t="s">
        <v>178</v>
      </c>
      <c r="E686">
        <v>8</v>
      </c>
      <c r="F686">
        <v>5</v>
      </c>
      <c r="G686">
        <v>0.61499999999999999</v>
      </c>
      <c r="H686">
        <v>6</v>
      </c>
      <c r="I686">
        <v>2</v>
      </c>
      <c r="J686">
        <v>0.75</v>
      </c>
      <c r="K686">
        <v>27.5</v>
      </c>
      <c r="L686">
        <v>23.8</v>
      </c>
      <c r="M686">
        <v>-5.79</v>
      </c>
      <c r="N686">
        <v>-9.86</v>
      </c>
      <c r="R686" s="19">
        <f>SUMIFS(Recruits!J:J,Recruits!D:D,'Wins by Year'!C686,Recruits!A:A,'Wins by Year'!A686)</f>
        <v>2.06</v>
      </c>
      <c r="S686" s="19">
        <f t="shared" si="20"/>
        <v>2.06</v>
      </c>
      <c r="T686" s="19">
        <f>(SUMIFS(S:S,C:C,C686,A:A,A686)+SUMIFS(S:S,C:C,C686,A:A,A686-1)+SUMIFS(S:S,C:C,C686,A:A,A686-2))/3</f>
        <v>2.15</v>
      </c>
      <c r="U686" s="19">
        <f>(SUMIFS($S:$S,$C:$C,$C686,$A:$A,$A686)+SUMIFS($S:$S,$C:$C,$C686,$A:$A,$A686-1)+SUMIFS($S:$S,$C:$C,$C686,$A:$A,$A686-2)+SUMIFS($S:$S,$C:$C,$C686,$A:$A,$A686-3))/4</f>
        <v>2.09</v>
      </c>
      <c r="W686" t="str">
        <f>VLOOKUP(D686,Conferences!$A$9:$B$57,2,FALSE)</f>
        <v>MAC</v>
      </c>
      <c r="X686">
        <f>COUNTIF(C:C,C686)</f>
        <v>16</v>
      </c>
    </row>
    <row r="687" spans="1:25">
      <c r="A687">
        <v>2010</v>
      </c>
      <c r="B687">
        <v>61</v>
      </c>
      <c r="C687" t="s">
        <v>60</v>
      </c>
      <c r="D687" t="s">
        <v>178</v>
      </c>
      <c r="E687">
        <v>8</v>
      </c>
      <c r="F687">
        <v>4</v>
      </c>
      <c r="G687">
        <v>0.66700000000000004</v>
      </c>
      <c r="H687">
        <v>5</v>
      </c>
      <c r="I687">
        <v>3</v>
      </c>
      <c r="J687">
        <v>0.625</v>
      </c>
      <c r="K687">
        <v>25</v>
      </c>
      <c r="L687">
        <v>19.100000000000001</v>
      </c>
      <c r="M687">
        <v>-3.39</v>
      </c>
      <c r="N687">
        <v>-8.14</v>
      </c>
      <c r="R687" s="19">
        <f>SUMIFS(Recruits!J:J,Recruits!D:D,'Wins by Year'!C687,Recruits!A:A,'Wins by Year'!A687)</f>
        <v>2.2799999999999998</v>
      </c>
      <c r="S687" s="19">
        <f t="shared" si="20"/>
        <v>2.2799999999999998</v>
      </c>
      <c r="T687" s="19">
        <f>(SUMIFS(S:S,C:C,C687,A:A,A687)+SUMIFS(S:S,C:C,C687,A:A,A687-1)+SUMIFS(S:S,C:C,C687,A:A,A687-2))/3</f>
        <v>2.1333333333333333</v>
      </c>
      <c r="U687" s="19">
        <f>(SUMIFS($S:$S,$C:$C,$C687,$A:$A,$A687)+SUMIFS($S:$S,$C:$C,$C687,$A:$A,$A687-1)+SUMIFS($S:$S,$C:$C,$C687,$A:$A,$A687-2)+SUMIFS($S:$S,$C:$C,$C687,$A:$A,$A687-3))/4</f>
        <v>1.85</v>
      </c>
      <c r="W687" t="str">
        <f>VLOOKUP(D687,Conferences!$A$9:$B$57,2,FALSE)</f>
        <v>MAC</v>
      </c>
      <c r="X687">
        <f>COUNTIF(C:C,C687)</f>
        <v>16</v>
      </c>
    </row>
    <row r="688" spans="1:25">
      <c r="A688">
        <v>2010</v>
      </c>
      <c r="B688">
        <v>62</v>
      </c>
      <c r="C688" t="s">
        <v>131</v>
      </c>
      <c r="D688" t="s">
        <v>178</v>
      </c>
      <c r="E688">
        <v>5</v>
      </c>
      <c r="F688">
        <v>7</v>
      </c>
      <c r="G688">
        <v>0.41699999999999998</v>
      </c>
      <c r="H688">
        <v>4</v>
      </c>
      <c r="I688">
        <v>4</v>
      </c>
      <c r="J688">
        <v>0.5</v>
      </c>
      <c r="K688">
        <v>21.3</v>
      </c>
      <c r="L688">
        <v>22.9</v>
      </c>
      <c r="M688">
        <v>-8.82</v>
      </c>
      <c r="N688">
        <v>-7.48</v>
      </c>
      <c r="R688" s="19">
        <f>SUMIFS(Recruits!J:J,Recruits!D:D,'Wins by Year'!C688,Recruits!A:A,'Wins by Year'!A688)</f>
        <v>2.0499999999999998</v>
      </c>
      <c r="S688" s="19">
        <f t="shared" si="20"/>
        <v>2.0499999999999998</v>
      </c>
      <c r="T688" s="19">
        <f>(SUMIFS(S:S,C:C,C688,A:A,A688)+SUMIFS(S:S,C:C,C688,A:A,A688-1)+SUMIFS(S:S,C:C,C688,A:A,A688-2))/3</f>
        <v>2.063333333333333</v>
      </c>
      <c r="U688" s="19">
        <f>(SUMIFS($S:$S,$C:$C,$C688,$A:$A,$A688)+SUMIFS($S:$S,$C:$C,$C688,$A:$A,$A688-1)+SUMIFS($S:$S,$C:$C,$C688,$A:$A,$A688-2)+SUMIFS($S:$S,$C:$C,$C688,$A:$A,$A688-3))/4</f>
        <v>2.0674999999999999</v>
      </c>
      <c r="W688" t="str">
        <f>VLOOKUP(D688,Conferences!$A$9:$B$57,2,FALSE)</f>
        <v>MAC</v>
      </c>
      <c r="X688">
        <f>COUNTIF(C:C,C688)</f>
        <v>16</v>
      </c>
    </row>
    <row r="689" spans="1:25">
      <c r="A689">
        <v>2010</v>
      </c>
      <c r="B689">
        <v>63</v>
      </c>
      <c r="C689" t="s">
        <v>116</v>
      </c>
      <c r="D689" t="s">
        <v>178</v>
      </c>
      <c r="E689">
        <v>2</v>
      </c>
      <c r="F689">
        <v>10</v>
      </c>
      <c r="G689">
        <v>0.16700000000000001</v>
      </c>
      <c r="H689">
        <v>1</v>
      </c>
      <c r="I689">
        <v>7</v>
      </c>
      <c r="J689">
        <v>0.125</v>
      </c>
      <c r="K689">
        <v>21.3</v>
      </c>
      <c r="L689">
        <v>33.6</v>
      </c>
      <c r="M689">
        <v>-16.760000000000002</v>
      </c>
      <c r="N689">
        <v>-5.67</v>
      </c>
      <c r="R689" s="19">
        <f>SUMIFS(Recruits!J:J,Recruits!D:D,'Wins by Year'!C689,Recruits!A:A,'Wins by Year'!A689)</f>
        <v>0</v>
      </c>
      <c r="S689" s="19">
        <f t="shared" si="20"/>
        <v>1</v>
      </c>
      <c r="T689" s="19">
        <f>(SUMIFS(S:S,C:C,C689,A:A,A689)+SUMIFS(S:S,C:C,C689,A:A,A689-1)+SUMIFS(S:S,C:C,C689,A:A,A689-2))/3</f>
        <v>1</v>
      </c>
      <c r="U689" s="19">
        <f>(SUMIFS($S:$S,$C:$C,$C689,$A:$A,$A689)+SUMIFS($S:$S,$C:$C,$C689,$A:$A,$A689-1)+SUMIFS($S:$S,$C:$C,$C689,$A:$A,$A689-2)+SUMIFS($S:$S,$C:$C,$C689,$A:$A,$A689-3))/4</f>
        <v>1.2749999999999999</v>
      </c>
      <c r="W689" t="str">
        <f>VLOOKUP(D689,Conferences!$A$9:$B$57,2,FALSE)</f>
        <v>MAC</v>
      </c>
      <c r="X689">
        <f>COUNTIF(C:C,C689)</f>
        <v>16</v>
      </c>
    </row>
    <row r="690" spans="1:25">
      <c r="A690">
        <v>2010</v>
      </c>
      <c r="B690">
        <v>64</v>
      </c>
      <c r="C690" t="s">
        <v>136</v>
      </c>
      <c r="D690" t="s">
        <v>178</v>
      </c>
      <c r="E690">
        <v>2</v>
      </c>
      <c r="F690">
        <v>10</v>
      </c>
      <c r="G690">
        <v>0.16700000000000001</v>
      </c>
      <c r="H690">
        <v>1</v>
      </c>
      <c r="I690">
        <v>7</v>
      </c>
      <c r="J690">
        <v>0.125</v>
      </c>
      <c r="K690">
        <v>14.2</v>
      </c>
      <c r="L690">
        <v>27.8</v>
      </c>
      <c r="M690">
        <v>-19.2</v>
      </c>
      <c r="N690">
        <v>-7.53</v>
      </c>
      <c r="R690" s="19">
        <f>SUMIFS(Recruits!J:J,Recruits!D:D,'Wins by Year'!C690,Recruits!A:A,'Wins by Year'!A690)</f>
        <v>0</v>
      </c>
      <c r="S690" s="19">
        <f t="shared" si="20"/>
        <v>1</v>
      </c>
      <c r="T690" s="19">
        <f>(SUMIFS(S:S,C:C,C690,A:A,A690)+SUMIFS(S:S,C:C,C690,A:A,A690-1)+SUMIFS(S:S,C:C,C690,A:A,A690-2))/3</f>
        <v>1</v>
      </c>
      <c r="U690" s="19">
        <f>(SUMIFS($S:$S,$C:$C,$C690,$A:$A,$A690)+SUMIFS($S:$S,$C:$C,$C690,$A:$A,$A690-1)+SUMIFS($S:$S,$C:$C,$C690,$A:$A,$A690-2)+SUMIFS($S:$S,$C:$C,$C690,$A:$A,$A690-3))/4</f>
        <v>1</v>
      </c>
      <c r="W690" t="str">
        <f>VLOOKUP(D690,Conferences!$A$9:$B$57,2,FALSE)</f>
        <v>MAC</v>
      </c>
      <c r="X690">
        <f>COUNTIF(C:C,C690)</f>
        <v>16</v>
      </c>
    </row>
    <row r="691" spans="1:25">
      <c r="A691">
        <v>2010</v>
      </c>
      <c r="B691">
        <v>65</v>
      </c>
      <c r="C691" t="s">
        <v>135</v>
      </c>
      <c r="D691" t="s">
        <v>178</v>
      </c>
      <c r="E691">
        <v>1</v>
      </c>
      <c r="F691">
        <v>11</v>
      </c>
      <c r="G691">
        <v>8.3000000000000004E-2</v>
      </c>
      <c r="H691">
        <v>1</v>
      </c>
      <c r="I691">
        <v>7</v>
      </c>
      <c r="J691">
        <v>0.125</v>
      </c>
      <c r="K691">
        <v>15.6</v>
      </c>
      <c r="L691">
        <v>35.1</v>
      </c>
      <c r="M691">
        <v>-21.54</v>
      </c>
      <c r="N691">
        <v>-6.29</v>
      </c>
      <c r="R691" s="19">
        <f>SUMIFS(Recruits!J:J,Recruits!D:D,'Wins by Year'!C691,Recruits!A:A,'Wins by Year'!A691)</f>
        <v>2.2400000000000002</v>
      </c>
      <c r="S691" s="19">
        <f t="shared" si="20"/>
        <v>2.2400000000000002</v>
      </c>
      <c r="T691" s="19">
        <f>(SUMIFS(S:S,C:C,C691,A:A,A691)+SUMIFS(S:S,C:C,C691,A:A,A691-1)+SUMIFS(S:S,C:C,C691,A:A,A691-2))/3</f>
        <v>2.2200000000000002</v>
      </c>
      <c r="U691" s="19">
        <f>(SUMIFS($S:$S,$C:$C,$C691,$A:$A,$A691)+SUMIFS($S:$S,$C:$C,$C691,$A:$A,$A691-1)+SUMIFS($S:$S,$C:$C,$C691,$A:$A,$A691-2)+SUMIFS($S:$S,$C:$C,$C691,$A:$A,$A691-3))/4</f>
        <v>2.2349999999999999</v>
      </c>
      <c r="W691" t="str">
        <f>VLOOKUP(D691,Conferences!$A$9:$B$57,2,FALSE)</f>
        <v>MAC</v>
      </c>
      <c r="X691">
        <f>COUNTIF(C:C,C691)</f>
        <v>16</v>
      </c>
    </row>
    <row r="692" spans="1:25">
      <c r="A692">
        <v>2010</v>
      </c>
      <c r="B692">
        <v>66</v>
      </c>
      <c r="C692" t="s">
        <v>112</v>
      </c>
      <c r="D692" t="s">
        <v>179</v>
      </c>
      <c r="E692">
        <v>11</v>
      </c>
      <c r="F692">
        <v>3</v>
      </c>
      <c r="G692">
        <v>0.78600000000000003</v>
      </c>
      <c r="H692">
        <v>8</v>
      </c>
      <c r="I692">
        <v>0</v>
      </c>
      <c r="J692">
        <v>1</v>
      </c>
      <c r="K692">
        <v>38</v>
      </c>
      <c r="L692">
        <v>18.899999999999999</v>
      </c>
      <c r="M692">
        <v>4.32</v>
      </c>
      <c r="N692">
        <v>-8.19</v>
      </c>
      <c r="P692">
        <v>24</v>
      </c>
      <c r="R692" s="19">
        <f>SUMIFS(Recruits!J:J,Recruits!D:D,'Wins by Year'!C692,Recruits!A:A,'Wins by Year'!A692)</f>
        <v>2.33</v>
      </c>
      <c r="S692" s="19">
        <f t="shared" si="20"/>
        <v>2.33</v>
      </c>
      <c r="T692" s="19">
        <f>(SUMIFS(S:S,C:C,C692,A:A,A692)+SUMIFS(S:S,C:C,C692,A:A,A692-1)+SUMIFS(S:S,C:C,C692,A:A,A692-2))/3</f>
        <v>1.4433333333333334</v>
      </c>
      <c r="U692" s="19">
        <f>(SUMIFS($S:$S,$C:$C,$C692,$A:$A,$A692)+SUMIFS($S:$S,$C:$C,$C692,$A:$A,$A692-1)+SUMIFS($S:$S,$C:$C,$C692,$A:$A,$A692-2)+SUMIFS($S:$S,$C:$C,$C692,$A:$A,$A692-3))/4</f>
        <v>1.3325</v>
      </c>
      <c r="W692" t="str">
        <f>VLOOKUP(D692,Conferences!$A$9:$B$57,2,FALSE)</f>
        <v>MAC</v>
      </c>
      <c r="X692">
        <f>COUNTIF(C:C,C692)</f>
        <v>16</v>
      </c>
    </row>
    <row r="693" spans="1:25">
      <c r="A693">
        <v>2010</v>
      </c>
      <c r="B693">
        <v>67</v>
      </c>
      <c r="C693" t="s">
        <v>98</v>
      </c>
      <c r="D693" t="s">
        <v>179</v>
      </c>
      <c r="E693">
        <v>8</v>
      </c>
      <c r="F693">
        <v>5</v>
      </c>
      <c r="G693">
        <v>0.61499999999999999</v>
      </c>
      <c r="H693">
        <v>7</v>
      </c>
      <c r="I693">
        <v>1</v>
      </c>
      <c r="J693">
        <v>0.875</v>
      </c>
      <c r="K693">
        <v>27.9</v>
      </c>
      <c r="L693">
        <v>28.5</v>
      </c>
      <c r="M693">
        <v>-3.7</v>
      </c>
      <c r="N693">
        <v>-5.17</v>
      </c>
      <c r="R693" s="19">
        <f>SUMIFS(Recruits!J:J,Recruits!D:D,'Wins by Year'!C693,Recruits!A:A,'Wins by Year'!A693)</f>
        <v>2.46</v>
      </c>
      <c r="S693" s="19">
        <f t="shared" si="20"/>
        <v>2.46</v>
      </c>
      <c r="T693" s="19">
        <f>(SUMIFS(S:S,C:C,C693,A:A,A693)+SUMIFS(S:S,C:C,C693,A:A,A693-1)+SUMIFS(S:S,C:C,C693,A:A,A693-2))/3</f>
        <v>2.2566666666666664</v>
      </c>
      <c r="U693" s="19">
        <f>(SUMIFS($S:$S,$C:$C,$C693,$A:$A,$A693)+SUMIFS($S:$S,$C:$C,$C693,$A:$A,$A693-1)+SUMIFS($S:$S,$C:$C,$C693,$A:$A,$A693-2)+SUMIFS($S:$S,$C:$C,$C693,$A:$A,$A693-3))/4</f>
        <v>2.2725</v>
      </c>
      <c r="W693" t="str">
        <f>VLOOKUP(D693,Conferences!$A$9:$B$57,2,FALSE)</f>
        <v>MAC</v>
      </c>
      <c r="X693">
        <f>COUNTIF(C:C,C693)</f>
        <v>16</v>
      </c>
    </row>
    <row r="694" spans="1:25">
      <c r="A694">
        <v>2010</v>
      </c>
      <c r="B694">
        <v>68</v>
      </c>
      <c r="C694" t="s">
        <v>65</v>
      </c>
      <c r="D694" t="s">
        <v>179</v>
      </c>
      <c r="E694">
        <v>6</v>
      </c>
      <c r="F694">
        <v>6</v>
      </c>
      <c r="G694">
        <v>0.5</v>
      </c>
      <c r="H694">
        <v>5</v>
      </c>
      <c r="I694">
        <v>3</v>
      </c>
      <c r="J694">
        <v>0.625</v>
      </c>
      <c r="K694">
        <v>32.299999999999997</v>
      </c>
      <c r="L694">
        <v>23.8</v>
      </c>
      <c r="M694">
        <v>-4.0999999999999996</v>
      </c>
      <c r="N694">
        <v>-7.43</v>
      </c>
      <c r="R694" s="19">
        <f>SUMIFS(Recruits!J:J,Recruits!D:D,'Wins by Year'!C694,Recruits!A:A,'Wins by Year'!A694)</f>
        <v>2.29</v>
      </c>
      <c r="S694" s="19">
        <f t="shared" si="20"/>
        <v>2.29</v>
      </c>
      <c r="T694" s="19">
        <f>(SUMIFS(S:S,C:C,C694,A:A,A694)+SUMIFS(S:S,C:C,C694,A:A,A694-1)+SUMIFS(S:S,C:C,C694,A:A,A694-2))/3</f>
        <v>2.14</v>
      </c>
      <c r="U694" s="19">
        <f>(SUMIFS($S:$S,$C:$C,$C694,$A:$A,$A694)+SUMIFS($S:$S,$C:$C,$C694,$A:$A,$A694-1)+SUMIFS($S:$S,$C:$C,$C694,$A:$A,$A694-2)+SUMIFS($S:$S,$C:$C,$C694,$A:$A,$A694-3))/4</f>
        <v>2.1150000000000002</v>
      </c>
      <c r="W694" t="str">
        <f>VLOOKUP(D694,Conferences!$A$9:$B$57,2,FALSE)</f>
        <v>MAC</v>
      </c>
      <c r="X694">
        <f>COUNTIF(C:C,C694)</f>
        <v>16</v>
      </c>
    </row>
    <row r="695" spans="1:25">
      <c r="A695">
        <v>2010</v>
      </c>
      <c r="B695">
        <v>69</v>
      </c>
      <c r="C695" t="s">
        <v>125</v>
      </c>
      <c r="D695" t="s">
        <v>179</v>
      </c>
      <c r="E695">
        <v>4</v>
      </c>
      <c r="F695">
        <v>8</v>
      </c>
      <c r="G695">
        <v>0.33300000000000002</v>
      </c>
      <c r="H695">
        <v>3</v>
      </c>
      <c r="I695">
        <v>5</v>
      </c>
      <c r="J695">
        <v>0.375</v>
      </c>
      <c r="K695">
        <v>22</v>
      </c>
      <c r="L695">
        <v>30.4</v>
      </c>
      <c r="M695">
        <v>-14.83</v>
      </c>
      <c r="N695">
        <v>-9.16</v>
      </c>
      <c r="R695" s="19">
        <f>SUMIFS(Recruits!J:J,Recruits!D:D,'Wins by Year'!C695,Recruits!A:A,'Wins by Year'!A695)</f>
        <v>0</v>
      </c>
      <c r="S695" s="19">
        <f t="shared" si="20"/>
        <v>1</v>
      </c>
      <c r="T695" s="19">
        <f>(SUMIFS(S:S,C:C,C695,A:A,A695)+SUMIFS(S:S,C:C,C695,A:A,A695-1)+SUMIFS(S:S,C:C,C695,A:A,A695-2))/3</f>
        <v>1</v>
      </c>
      <c r="U695" s="19">
        <f>(SUMIFS($S:$S,$C:$C,$C695,$A:$A,$A695)+SUMIFS($S:$S,$C:$C,$C695,$A:$A,$A695-1)+SUMIFS($S:$S,$C:$C,$C695,$A:$A,$A695-2)+SUMIFS($S:$S,$C:$C,$C695,$A:$A,$A695-3))/4</f>
        <v>1.27</v>
      </c>
      <c r="W695" t="str">
        <f>VLOOKUP(D695,Conferences!$A$9:$B$57,2,FALSE)</f>
        <v>MAC</v>
      </c>
      <c r="X695">
        <f>COUNTIF(C:C,C695)</f>
        <v>16</v>
      </c>
    </row>
    <row r="696" spans="1:25">
      <c r="A696">
        <v>2010</v>
      </c>
      <c r="B696">
        <v>70</v>
      </c>
      <c r="C696" t="s">
        <v>127</v>
      </c>
      <c r="D696" t="s">
        <v>179</v>
      </c>
      <c r="E696">
        <v>3</v>
      </c>
      <c r="F696">
        <v>9</v>
      </c>
      <c r="G696">
        <v>0.25</v>
      </c>
      <c r="H696">
        <v>2</v>
      </c>
      <c r="I696">
        <v>6</v>
      </c>
      <c r="J696">
        <v>0.25</v>
      </c>
      <c r="K696">
        <v>24.4</v>
      </c>
      <c r="L696">
        <v>26</v>
      </c>
      <c r="M696">
        <v>-9.74</v>
      </c>
      <c r="N696">
        <v>-5.32</v>
      </c>
      <c r="R696" s="19">
        <f>SUMIFS(Recruits!J:J,Recruits!D:D,'Wins by Year'!C696,Recruits!A:A,'Wins by Year'!A696)</f>
        <v>0</v>
      </c>
      <c r="S696" s="19">
        <f t="shared" si="20"/>
        <v>1</v>
      </c>
      <c r="T696" s="19">
        <f>(SUMIFS(S:S,C:C,C696,A:A,A696)+SUMIFS(S:S,C:C,C696,A:A,A696-1)+SUMIFS(S:S,C:C,C696,A:A,A696-2))/3</f>
        <v>1.3466666666666667</v>
      </c>
      <c r="U696" s="19">
        <f>(SUMIFS($S:$S,$C:$C,$C696,$A:$A,$A696)+SUMIFS($S:$S,$C:$C,$C696,$A:$A,$A696-1)+SUMIFS($S:$S,$C:$C,$C696,$A:$A,$A696-2)+SUMIFS($S:$S,$C:$C,$C696,$A:$A,$A696-3))/4</f>
        <v>1.4950000000000001</v>
      </c>
      <c r="W696" t="str">
        <f>VLOOKUP(D696,Conferences!$A$9:$B$57,2,FALSE)</f>
        <v>MAC</v>
      </c>
      <c r="X696">
        <f>COUNTIF(C:C,C696)</f>
        <v>16</v>
      </c>
    </row>
    <row r="697" spans="1:25">
      <c r="A697">
        <v>2010</v>
      </c>
      <c r="B697">
        <v>71</v>
      </c>
      <c r="C697" t="s">
        <v>134</v>
      </c>
      <c r="D697" t="s">
        <v>179</v>
      </c>
      <c r="E697">
        <v>2</v>
      </c>
      <c r="F697">
        <v>10</v>
      </c>
      <c r="G697">
        <v>0.16700000000000001</v>
      </c>
      <c r="H697">
        <v>2</v>
      </c>
      <c r="I697">
        <v>6</v>
      </c>
      <c r="J697">
        <v>0.25</v>
      </c>
      <c r="K697">
        <v>19</v>
      </c>
      <c r="L697">
        <v>43.9</v>
      </c>
      <c r="M697">
        <v>-19.07</v>
      </c>
      <c r="N697">
        <v>-4.74</v>
      </c>
      <c r="R697" s="19">
        <f>SUMIFS(Recruits!J:J,Recruits!D:D,'Wins by Year'!C697,Recruits!A:A,'Wins by Year'!A697)</f>
        <v>2.08</v>
      </c>
      <c r="S697" s="19">
        <f t="shared" si="20"/>
        <v>2.08</v>
      </c>
      <c r="T697" s="19">
        <f>(SUMIFS(S:S,C:C,C697,A:A,A697)+SUMIFS(S:S,C:C,C697,A:A,A697-1)+SUMIFS(S:S,C:C,C697,A:A,A697-2))/3</f>
        <v>2.0866666666666669</v>
      </c>
      <c r="U697" s="19">
        <f>(SUMIFS($S:$S,$C:$C,$C697,$A:$A,$A697)+SUMIFS($S:$S,$C:$C,$C697,$A:$A,$A697-1)+SUMIFS($S:$S,$C:$C,$C697,$A:$A,$A697-2)+SUMIFS($S:$S,$C:$C,$C697,$A:$A,$A697-3))/4</f>
        <v>2.0750000000000002</v>
      </c>
      <c r="W697" t="str">
        <f>VLOOKUP(D697,Conferences!$A$9:$B$57,2,FALSE)</f>
        <v>MAC</v>
      </c>
      <c r="X697">
        <f>COUNTIF(C:C,C697)</f>
        <v>16</v>
      </c>
    </row>
    <row r="698" spans="1:25">
      <c r="A698">
        <v>2010</v>
      </c>
      <c r="B698">
        <v>72</v>
      </c>
      <c r="C698" t="s">
        <v>20</v>
      </c>
      <c r="D698" t="s">
        <v>149</v>
      </c>
      <c r="E698">
        <v>13</v>
      </c>
      <c r="F698">
        <v>0</v>
      </c>
      <c r="G698">
        <v>1</v>
      </c>
      <c r="H698">
        <v>8</v>
      </c>
      <c r="I698">
        <v>0</v>
      </c>
      <c r="J698">
        <v>1</v>
      </c>
      <c r="K698">
        <v>41.6</v>
      </c>
      <c r="L698">
        <v>12</v>
      </c>
      <c r="M698">
        <v>17.96</v>
      </c>
      <c r="N698">
        <v>-1.73</v>
      </c>
      <c r="O698">
        <v>6</v>
      </c>
      <c r="P698">
        <v>2</v>
      </c>
      <c r="Q698">
        <v>2</v>
      </c>
      <c r="R698" s="19">
        <f>SUMIFS(Recruits!J:J,Recruits!D:D,'Wins by Year'!C698,Recruits!A:A,'Wins by Year'!A698)</f>
        <v>3.11</v>
      </c>
      <c r="S698" s="19">
        <f t="shared" si="20"/>
        <v>3.11</v>
      </c>
      <c r="T698" s="19">
        <f>(SUMIFS(S:S,C:C,C698,A:A,A698)+SUMIFS(S:S,C:C,C698,A:A,A698-1)+SUMIFS(S:S,C:C,C698,A:A,A698-2))/3</f>
        <v>2.3233333333333333</v>
      </c>
      <c r="U698" s="19">
        <f>(SUMIFS($S:$S,$C:$C,$C698,$A:$A,$A698)+SUMIFS($S:$S,$C:$C,$C698,$A:$A,$A698-1)+SUMIFS($S:$S,$C:$C,$C698,$A:$A,$A698-2)+SUMIFS($S:$S,$C:$C,$C698,$A:$A,$A698-3))/4</f>
        <v>2.3774999999999999</v>
      </c>
      <c r="W698" t="str">
        <f>VLOOKUP(D698,Conferences!$A$9:$B$57,2,FALSE)</f>
        <v>MWC</v>
      </c>
      <c r="X698">
        <f>COUNTIF(C:C,C698)</f>
        <v>16</v>
      </c>
      <c r="Y698">
        <f t="shared" si="21"/>
        <v>2</v>
      </c>
    </row>
    <row r="699" spans="1:25">
      <c r="A699">
        <v>2010</v>
      </c>
      <c r="B699">
        <v>73</v>
      </c>
      <c r="C699" t="s">
        <v>34</v>
      </c>
      <c r="D699" t="s">
        <v>149</v>
      </c>
      <c r="E699">
        <v>10</v>
      </c>
      <c r="F699">
        <v>3</v>
      </c>
      <c r="G699">
        <v>0.76900000000000002</v>
      </c>
      <c r="H699">
        <v>7</v>
      </c>
      <c r="I699">
        <v>1</v>
      </c>
      <c r="J699">
        <v>0.875</v>
      </c>
      <c r="K699">
        <v>33.1</v>
      </c>
      <c r="L699">
        <v>20.3</v>
      </c>
      <c r="M699">
        <v>8.3000000000000007</v>
      </c>
      <c r="N699">
        <v>0.53</v>
      </c>
      <c r="P699">
        <v>6</v>
      </c>
      <c r="R699" s="19">
        <f>SUMIFS(Recruits!J:J,Recruits!D:D,'Wins by Year'!C699,Recruits!A:A,'Wins by Year'!A699)</f>
        <v>3.09</v>
      </c>
      <c r="S699" s="19">
        <f t="shared" si="20"/>
        <v>3.09</v>
      </c>
      <c r="T699" s="19">
        <f>(SUMIFS(S:S,C:C,C699,A:A,A699)+SUMIFS(S:S,C:C,C699,A:A,A699-1)+SUMIFS(S:S,C:C,C699,A:A,A699-2))/3</f>
        <v>2.7933333333333334</v>
      </c>
      <c r="U699" s="19">
        <f>(SUMIFS($S:$S,$C:$C,$C699,$A:$A,$A699)+SUMIFS($S:$S,$C:$C,$C699,$A:$A,$A699-1)+SUMIFS($S:$S,$C:$C,$C699,$A:$A,$A699-2)+SUMIFS($S:$S,$C:$C,$C699,$A:$A,$A699-3))/4</f>
        <v>2.6750000000000003</v>
      </c>
      <c r="W699" t="str">
        <f>VLOOKUP(D699,Conferences!$A$9:$B$57,2,FALSE)</f>
        <v>MWC</v>
      </c>
      <c r="X699">
        <f>COUNTIF(C:C,C699)</f>
        <v>16</v>
      </c>
    </row>
    <row r="700" spans="1:25">
      <c r="A700">
        <v>2010</v>
      </c>
      <c r="B700">
        <v>74</v>
      </c>
      <c r="C700" t="s">
        <v>95</v>
      </c>
      <c r="D700" t="s">
        <v>149</v>
      </c>
      <c r="E700">
        <v>9</v>
      </c>
      <c r="F700">
        <v>4</v>
      </c>
      <c r="G700">
        <v>0.69199999999999995</v>
      </c>
      <c r="H700">
        <v>5</v>
      </c>
      <c r="I700">
        <v>3</v>
      </c>
      <c r="J700">
        <v>0.625</v>
      </c>
      <c r="K700">
        <v>30.8</v>
      </c>
      <c r="L700">
        <v>21.1</v>
      </c>
      <c r="M700">
        <v>6.87</v>
      </c>
      <c r="N700">
        <v>-1.05</v>
      </c>
      <c r="P700">
        <v>23</v>
      </c>
      <c r="R700" s="19">
        <f>SUMIFS(Recruits!J:J,Recruits!D:D,'Wins by Year'!C700,Recruits!A:A,'Wins by Year'!A700)</f>
        <v>2.06</v>
      </c>
      <c r="S700" s="19">
        <f t="shared" si="20"/>
        <v>2.06</v>
      </c>
      <c r="T700" s="19">
        <f>(SUMIFS(S:S,C:C,C700,A:A,A700)+SUMIFS(S:S,C:C,C700,A:A,A700-1)+SUMIFS(S:S,C:C,C700,A:A,A700-2))/3</f>
        <v>1.9266666666666667</v>
      </c>
      <c r="U700" s="19">
        <f>(SUMIFS($S:$S,$C:$C,$C700,$A:$A,$A700)+SUMIFS($S:$S,$C:$C,$C700,$A:$A,$A700-1)+SUMIFS($S:$S,$C:$C,$C700,$A:$A,$A700-2)+SUMIFS($S:$S,$C:$C,$C700,$A:$A,$A700-3))/4</f>
        <v>1.875</v>
      </c>
      <c r="W700" t="str">
        <f>VLOOKUP(D700,Conferences!$A$9:$B$57,2,FALSE)</f>
        <v>MWC</v>
      </c>
      <c r="X700">
        <f>COUNTIF(C:C,C700)</f>
        <v>16</v>
      </c>
    </row>
    <row r="701" spans="1:25">
      <c r="A701">
        <v>2010</v>
      </c>
      <c r="B701">
        <v>75</v>
      </c>
      <c r="C701" t="s">
        <v>72</v>
      </c>
      <c r="D701" t="s">
        <v>149</v>
      </c>
      <c r="E701">
        <v>9</v>
      </c>
      <c r="F701">
        <v>4</v>
      </c>
      <c r="G701">
        <v>0.69199999999999995</v>
      </c>
      <c r="H701">
        <v>5</v>
      </c>
      <c r="I701">
        <v>3</v>
      </c>
      <c r="J701">
        <v>0.625</v>
      </c>
      <c r="K701">
        <v>35</v>
      </c>
      <c r="L701">
        <v>22.1</v>
      </c>
      <c r="M701">
        <v>6.07</v>
      </c>
      <c r="N701">
        <v>-3.09</v>
      </c>
      <c r="R701" s="19">
        <f>SUMIFS(Recruits!J:J,Recruits!D:D,'Wins by Year'!C701,Recruits!A:A,'Wins by Year'!A701)</f>
        <v>2.63</v>
      </c>
      <c r="S701" s="19">
        <f t="shared" si="20"/>
        <v>2.63</v>
      </c>
      <c r="T701" s="19">
        <f>(SUMIFS(S:S,C:C,C701,A:A,A701)+SUMIFS(S:S,C:C,C701,A:A,A701-1)+SUMIFS(S:S,C:C,C701,A:A,A701-2))/3</f>
        <v>2.2399999999999998</v>
      </c>
      <c r="U701" s="19">
        <f>(SUMIFS($S:$S,$C:$C,$C701,$A:$A,$A701)+SUMIFS($S:$S,$C:$C,$C701,$A:$A,$A701-1)+SUMIFS($S:$S,$C:$C,$C701,$A:$A,$A701-2)+SUMIFS($S:$S,$C:$C,$C701,$A:$A,$A701-3))/4</f>
        <v>2.2475000000000001</v>
      </c>
      <c r="W701" t="str">
        <f>VLOOKUP(D701,Conferences!$A$9:$B$57,2,FALSE)</f>
        <v>MWC</v>
      </c>
      <c r="X701">
        <f>COUNTIF(C:C,C701)</f>
        <v>16</v>
      </c>
    </row>
    <row r="702" spans="1:25">
      <c r="A702">
        <v>2010</v>
      </c>
      <c r="B702">
        <v>76</v>
      </c>
      <c r="C702" t="s">
        <v>50</v>
      </c>
      <c r="D702" t="s">
        <v>149</v>
      </c>
      <c r="E702">
        <v>7</v>
      </c>
      <c r="F702">
        <v>6</v>
      </c>
      <c r="G702">
        <v>0.53800000000000003</v>
      </c>
      <c r="H702">
        <v>5</v>
      </c>
      <c r="I702">
        <v>3</v>
      </c>
      <c r="J702">
        <v>0.625</v>
      </c>
      <c r="K702">
        <v>26.2</v>
      </c>
      <c r="L702">
        <v>21.6</v>
      </c>
      <c r="M702">
        <v>1.33</v>
      </c>
      <c r="N702">
        <v>0.41</v>
      </c>
      <c r="R702" s="19">
        <f>SUMIFS(Recruits!J:J,Recruits!D:D,'Wins by Year'!C702,Recruits!A:A,'Wins by Year'!A702)</f>
        <v>2.78</v>
      </c>
      <c r="S702" s="19">
        <f t="shared" si="20"/>
        <v>2.78</v>
      </c>
      <c r="T702" s="19">
        <f>(SUMIFS(S:S,C:C,C702,A:A,A702)+SUMIFS(S:S,C:C,C702,A:A,A702-1)+SUMIFS(S:S,C:C,C702,A:A,A702-2))/3</f>
        <v>2.7133333333333334</v>
      </c>
      <c r="U702" s="19">
        <f>(SUMIFS($S:$S,$C:$C,$C702,$A:$A,$A702)+SUMIFS($S:$S,$C:$C,$C702,$A:$A,$A702-1)+SUMIFS($S:$S,$C:$C,$C702,$A:$A,$A702-2)+SUMIFS($S:$S,$C:$C,$C702,$A:$A,$A702-3))/4</f>
        <v>2.6275000000000004</v>
      </c>
      <c r="W702" t="str">
        <f>VLOOKUP(D702,Conferences!$A$9:$B$57,2,FALSE)</f>
        <v>MWC</v>
      </c>
      <c r="X702">
        <f>COUNTIF(C:C,C702)</f>
        <v>16</v>
      </c>
    </row>
    <row r="703" spans="1:25">
      <c r="A703">
        <v>2010</v>
      </c>
      <c r="B703">
        <v>77</v>
      </c>
      <c r="C703" t="s">
        <v>63</v>
      </c>
      <c r="D703" t="s">
        <v>149</v>
      </c>
      <c r="E703">
        <v>3</v>
      </c>
      <c r="F703">
        <v>9</v>
      </c>
      <c r="G703">
        <v>0.25</v>
      </c>
      <c r="H703">
        <v>2</v>
      </c>
      <c r="I703">
        <v>6</v>
      </c>
      <c r="J703">
        <v>0.25</v>
      </c>
      <c r="K703">
        <v>16.5</v>
      </c>
      <c r="L703">
        <v>34.700000000000003</v>
      </c>
      <c r="M703">
        <v>-10.86</v>
      </c>
      <c r="N703">
        <v>0.47</v>
      </c>
      <c r="R703" s="19">
        <f>SUMIFS(Recruits!J:J,Recruits!D:D,'Wins by Year'!C703,Recruits!A:A,'Wins by Year'!A703)</f>
        <v>2.48</v>
      </c>
      <c r="S703" s="19">
        <f t="shared" si="20"/>
        <v>2.48</v>
      </c>
      <c r="T703" s="19">
        <f>(SUMIFS(S:S,C:C,C703,A:A,A703)+SUMIFS(S:S,C:C,C703,A:A,A703-1)+SUMIFS(S:S,C:C,C703,A:A,A703-2))/3</f>
        <v>2.2333333333333329</v>
      </c>
      <c r="U703" s="19">
        <f>(SUMIFS($S:$S,$C:$C,$C703,$A:$A,$A703)+SUMIFS($S:$S,$C:$C,$C703,$A:$A,$A703-1)+SUMIFS($S:$S,$C:$C,$C703,$A:$A,$A703-2)+SUMIFS($S:$S,$C:$C,$C703,$A:$A,$A703-3))/4</f>
        <v>2.1849999999999996</v>
      </c>
      <c r="W703" t="str">
        <f>VLOOKUP(D703,Conferences!$A$9:$B$57,2,FALSE)</f>
        <v>MWC</v>
      </c>
      <c r="X703">
        <f>COUNTIF(C:C,C703)</f>
        <v>16</v>
      </c>
    </row>
    <row r="704" spans="1:25">
      <c r="A704">
        <v>2010</v>
      </c>
      <c r="B704">
        <v>78</v>
      </c>
      <c r="C704" t="s">
        <v>71</v>
      </c>
      <c r="D704" t="s">
        <v>149</v>
      </c>
      <c r="E704">
        <v>2</v>
      </c>
      <c r="F704">
        <v>11</v>
      </c>
      <c r="G704">
        <v>0.154</v>
      </c>
      <c r="H704">
        <v>2</v>
      </c>
      <c r="I704">
        <v>6</v>
      </c>
      <c r="J704">
        <v>0.25</v>
      </c>
      <c r="K704">
        <v>18.399999999999999</v>
      </c>
      <c r="L704">
        <v>39.700000000000003</v>
      </c>
      <c r="M704">
        <v>-11.86</v>
      </c>
      <c r="N704">
        <v>3.22</v>
      </c>
      <c r="R704" s="19">
        <f>SUMIFS(Recruits!J:J,Recruits!D:D,'Wins by Year'!C704,Recruits!A:A,'Wins by Year'!A704)</f>
        <v>2.25</v>
      </c>
      <c r="S704" s="19">
        <f t="shared" si="20"/>
        <v>2.25</v>
      </c>
      <c r="T704" s="19">
        <f>(SUMIFS(S:S,C:C,C704,A:A,A704)+SUMIFS(S:S,C:C,C704,A:A,A704-1)+SUMIFS(S:S,C:C,C704,A:A,A704-2))/3</f>
        <v>1.89</v>
      </c>
      <c r="U704" s="19">
        <f>(SUMIFS($S:$S,$C:$C,$C704,$A:$A,$A704)+SUMIFS($S:$S,$C:$C,$C704,$A:$A,$A704-1)+SUMIFS($S:$S,$C:$C,$C704,$A:$A,$A704-2)+SUMIFS($S:$S,$C:$C,$C704,$A:$A,$A704-3))/4</f>
        <v>1.9975000000000001</v>
      </c>
      <c r="W704" t="str">
        <f>VLOOKUP(D704,Conferences!$A$9:$B$57,2,FALSE)</f>
        <v>MWC</v>
      </c>
      <c r="X704">
        <f>COUNTIF(C:C,C704)</f>
        <v>16</v>
      </c>
    </row>
    <row r="705" spans="1:25">
      <c r="A705">
        <v>2010</v>
      </c>
      <c r="B705">
        <v>79</v>
      </c>
      <c r="C705" t="s">
        <v>121</v>
      </c>
      <c r="D705" t="s">
        <v>149</v>
      </c>
      <c r="E705">
        <v>3</v>
      </c>
      <c r="F705">
        <v>9</v>
      </c>
      <c r="G705">
        <v>0.25</v>
      </c>
      <c r="H705">
        <v>1</v>
      </c>
      <c r="I705">
        <v>7</v>
      </c>
      <c r="J705">
        <v>0.125</v>
      </c>
      <c r="K705">
        <v>19.2</v>
      </c>
      <c r="L705">
        <v>30.3</v>
      </c>
      <c r="M705">
        <v>-9.31</v>
      </c>
      <c r="N705">
        <v>0.02</v>
      </c>
      <c r="R705" s="19">
        <f>SUMIFS(Recruits!J:J,Recruits!D:D,'Wins by Year'!C705,Recruits!A:A,'Wins by Year'!A705)</f>
        <v>0</v>
      </c>
      <c r="S705" s="19">
        <f t="shared" si="20"/>
        <v>1</v>
      </c>
      <c r="T705" s="19">
        <f>(SUMIFS(S:S,C:C,C705,A:A,A705)+SUMIFS(S:S,C:C,C705,A:A,A705-1)+SUMIFS(S:S,C:C,C705,A:A,A705-2))/3</f>
        <v>1.39</v>
      </c>
      <c r="U705" s="19">
        <f>(SUMIFS($S:$S,$C:$C,$C705,$A:$A,$A705)+SUMIFS($S:$S,$C:$C,$C705,$A:$A,$A705-1)+SUMIFS($S:$S,$C:$C,$C705,$A:$A,$A705-2)+SUMIFS($S:$S,$C:$C,$C705,$A:$A,$A705-3))/4</f>
        <v>1.2925</v>
      </c>
      <c r="W705" t="str">
        <f>VLOOKUP(D705,Conferences!$A$9:$B$57,2,FALSE)</f>
        <v>MWC</v>
      </c>
      <c r="X705">
        <f>COUNTIF(C:C,C705)</f>
        <v>16</v>
      </c>
    </row>
    <row r="706" spans="1:25">
      <c r="A706">
        <v>2010</v>
      </c>
      <c r="B706">
        <v>80</v>
      </c>
      <c r="C706" t="s">
        <v>123</v>
      </c>
      <c r="D706" t="s">
        <v>149</v>
      </c>
      <c r="E706">
        <v>1</v>
      </c>
      <c r="F706">
        <v>11</v>
      </c>
      <c r="G706">
        <v>8.3000000000000004E-2</v>
      </c>
      <c r="H706">
        <v>1</v>
      </c>
      <c r="I706">
        <v>7</v>
      </c>
      <c r="J706">
        <v>0.125</v>
      </c>
      <c r="K706">
        <v>15.8</v>
      </c>
      <c r="L706">
        <v>44.3</v>
      </c>
      <c r="M706">
        <v>-17.760000000000002</v>
      </c>
      <c r="N706">
        <v>0.56999999999999995</v>
      </c>
      <c r="R706" s="19">
        <f>SUMIFS(Recruits!J:J,Recruits!D:D,'Wins by Year'!C706,Recruits!A:A,'Wins by Year'!A706)</f>
        <v>2.41</v>
      </c>
      <c r="S706" s="19">
        <f t="shared" si="20"/>
        <v>2.41</v>
      </c>
      <c r="T706" s="19">
        <f>(SUMIFS(S:S,C:C,C706,A:A,A706)+SUMIFS(S:S,C:C,C706,A:A,A706-1)+SUMIFS(S:S,C:C,C706,A:A,A706-2))/3</f>
        <v>2.2333333333333334</v>
      </c>
      <c r="U706" s="19">
        <f>(SUMIFS($S:$S,$C:$C,$C706,$A:$A,$A706)+SUMIFS($S:$S,$C:$C,$C706,$A:$A,$A706-1)+SUMIFS($S:$S,$C:$C,$C706,$A:$A,$A706-2)+SUMIFS($S:$S,$C:$C,$C706,$A:$A,$A706-3))/4</f>
        <v>2.1749999999999998</v>
      </c>
      <c r="W706" t="str">
        <f>VLOOKUP(D706,Conferences!$A$9:$B$57,2,FALSE)</f>
        <v>MWC</v>
      </c>
      <c r="X706">
        <f>COUNTIF(C:C,C706)</f>
        <v>16</v>
      </c>
    </row>
    <row r="707" spans="1:25">
      <c r="A707">
        <v>2010</v>
      </c>
      <c r="B707">
        <v>81</v>
      </c>
      <c r="C707" t="s">
        <v>28</v>
      </c>
      <c r="D707" t="s">
        <v>197</v>
      </c>
      <c r="E707">
        <v>12</v>
      </c>
      <c r="F707">
        <v>1</v>
      </c>
      <c r="G707">
        <v>0.92300000000000004</v>
      </c>
      <c r="H707">
        <v>9</v>
      </c>
      <c r="I707">
        <v>0</v>
      </c>
      <c r="J707">
        <v>1</v>
      </c>
      <c r="K707">
        <v>47</v>
      </c>
      <c r="L707">
        <v>18.7</v>
      </c>
      <c r="M707">
        <v>21.54</v>
      </c>
      <c r="N707">
        <v>3.92</v>
      </c>
      <c r="O707">
        <v>11</v>
      </c>
      <c r="P707">
        <v>1</v>
      </c>
      <c r="Q707">
        <v>3</v>
      </c>
      <c r="R707" s="19">
        <f>SUMIFS(Recruits!J:J,Recruits!D:D,'Wins by Year'!C707,Recruits!A:A,'Wins by Year'!A707)</f>
        <v>3.33</v>
      </c>
      <c r="S707" s="19">
        <f t="shared" ref="S707:S770" si="22">IF(R707&gt;1,R707,1)</f>
        <v>3.33</v>
      </c>
      <c r="T707" s="19">
        <f>(SUMIFS(S:S,C:C,C707,A:A,A707)+SUMIFS(S:S,C:C,C707,A:A,A707-1)+SUMIFS(S:S,C:C,C707,A:A,A707-2))/3</f>
        <v>3.0666666666666664</v>
      </c>
      <c r="U707" s="19">
        <f>(SUMIFS($S:$S,$C:$C,$C707,$A:$A,$A707)+SUMIFS($S:$S,$C:$C,$C707,$A:$A,$A707-1)+SUMIFS($S:$S,$C:$C,$C707,$A:$A,$A707-2)+SUMIFS($S:$S,$C:$C,$C707,$A:$A,$A707-3))/4</f>
        <v>3.11</v>
      </c>
      <c r="W707" t="str">
        <f>VLOOKUP(D707,Conferences!$A$9:$B$57,2,FALSE)</f>
        <v>Pac-10</v>
      </c>
      <c r="X707">
        <f>COUNTIF(C:C,C707)</f>
        <v>16</v>
      </c>
      <c r="Y707">
        <f t="shared" ref="Y707:Y767" si="23">Q707</f>
        <v>3</v>
      </c>
    </row>
    <row r="708" spans="1:25">
      <c r="A708">
        <v>2010</v>
      </c>
      <c r="B708">
        <v>82</v>
      </c>
      <c r="C708" t="s">
        <v>19</v>
      </c>
      <c r="D708" t="s">
        <v>197</v>
      </c>
      <c r="E708">
        <v>12</v>
      </c>
      <c r="F708">
        <v>1</v>
      </c>
      <c r="G708">
        <v>0.92300000000000004</v>
      </c>
      <c r="H708">
        <v>8</v>
      </c>
      <c r="I708">
        <v>1</v>
      </c>
      <c r="J708">
        <v>0.88900000000000001</v>
      </c>
      <c r="K708">
        <v>40.299999999999997</v>
      </c>
      <c r="L708">
        <v>17.399999999999999</v>
      </c>
      <c r="M708">
        <v>21.8</v>
      </c>
      <c r="N708">
        <v>5.03</v>
      </c>
      <c r="P708">
        <v>4</v>
      </c>
      <c r="Q708">
        <v>4</v>
      </c>
      <c r="R708" s="19">
        <f>SUMIFS(Recruits!J:J,Recruits!D:D,'Wins by Year'!C708,Recruits!A:A,'Wins by Year'!A708)</f>
        <v>3.14</v>
      </c>
      <c r="S708" s="19">
        <f t="shared" si="22"/>
        <v>3.14</v>
      </c>
      <c r="T708" s="19">
        <f>(SUMIFS(S:S,C:C,C708,A:A,A708)+SUMIFS(S:S,C:C,C708,A:A,A708-1)+SUMIFS(S:S,C:C,C708,A:A,A708-2))/3</f>
        <v>3.0400000000000005</v>
      </c>
      <c r="U708" s="19">
        <f>(SUMIFS($S:$S,$C:$C,$C708,$A:$A,$A708)+SUMIFS($S:$S,$C:$C,$C708,$A:$A,$A708-1)+SUMIFS($S:$S,$C:$C,$C708,$A:$A,$A708-2)+SUMIFS($S:$S,$C:$C,$C708,$A:$A,$A708-3))/4</f>
        <v>2.9375</v>
      </c>
      <c r="W708" t="str">
        <f>VLOOKUP(D708,Conferences!$A$9:$B$57,2,FALSE)</f>
        <v>Pac-10</v>
      </c>
      <c r="X708">
        <f>COUNTIF(C:C,C708)</f>
        <v>16</v>
      </c>
      <c r="Y708">
        <f t="shared" si="23"/>
        <v>4</v>
      </c>
    </row>
    <row r="709" spans="1:25">
      <c r="A709">
        <v>2010</v>
      </c>
      <c r="B709">
        <v>83</v>
      </c>
      <c r="C709" t="s">
        <v>12</v>
      </c>
      <c r="D709" t="s">
        <v>197</v>
      </c>
      <c r="E709">
        <v>8</v>
      </c>
      <c r="F709">
        <v>5</v>
      </c>
      <c r="G709">
        <v>0.61499999999999999</v>
      </c>
      <c r="H709">
        <v>5</v>
      </c>
      <c r="I709">
        <v>4</v>
      </c>
      <c r="J709">
        <v>0.55600000000000005</v>
      </c>
      <c r="K709">
        <v>31</v>
      </c>
      <c r="L709">
        <v>26.7</v>
      </c>
      <c r="M709">
        <v>9.57</v>
      </c>
      <c r="N709">
        <v>6.41</v>
      </c>
      <c r="O709">
        <v>14</v>
      </c>
      <c r="P709">
        <v>14</v>
      </c>
      <c r="R709" s="19">
        <f>SUMIFS(Recruits!J:J,Recruits!D:D,'Wins by Year'!C709,Recruits!A:A,'Wins by Year'!A709)</f>
        <v>4.17</v>
      </c>
      <c r="S709" s="19">
        <f t="shared" si="22"/>
        <v>4.17</v>
      </c>
      <c r="T709" s="19">
        <f>(SUMIFS(S:S,C:C,C709,A:A,A709)+SUMIFS(S:S,C:C,C709,A:A,A709-1)+SUMIFS(S:S,C:C,C709,A:A,A709-2))/3</f>
        <v>4</v>
      </c>
      <c r="U709" s="19">
        <f>(SUMIFS($S:$S,$C:$C,$C709,$A:$A,$A709)+SUMIFS($S:$S,$C:$C,$C709,$A:$A,$A709-1)+SUMIFS($S:$S,$C:$C,$C709,$A:$A,$A709-2)+SUMIFS($S:$S,$C:$C,$C709,$A:$A,$A709-3))/4</f>
        <v>4.0549999999999997</v>
      </c>
      <c r="W709" t="str">
        <f>VLOOKUP(D709,Conferences!$A$9:$B$57,2,FALSE)</f>
        <v>Pac-10</v>
      </c>
      <c r="X709">
        <f>COUNTIF(C:C,C709)</f>
        <v>16</v>
      </c>
    </row>
    <row r="710" spans="1:25">
      <c r="A710">
        <v>2010</v>
      </c>
      <c r="B710">
        <v>84</v>
      </c>
      <c r="C710" t="s">
        <v>37</v>
      </c>
      <c r="D710" t="s">
        <v>197</v>
      </c>
      <c r="E710">
        <v>7</v>
      </c>
      <c r="F710">
        <v>6</v>
      </c>
      <c r="G710">
        <v>0.53800000000000003</v>
      </c>
      <c r="H710">
        <v>5</v>
      </c>
      <c r="I710">
        <v>4</v>
      </c>
      <c r="J710">
        <v>0.55600000000000005</v>
      </c>
      <c r="K710">
        <v>21.8</v>
      </c>
      <c r="L710">
        <v>29.3</v>
      </c>
      <c r="M710">
        <v>5.55</v>
      </c>
      <c r="N710">
        <v>8.24</v>
      </c>
      <c r="R710" s="19">
        <f>SUMIFS(Recruits!J:J,Recruits!D:D,'Wins by Year'!C710,Recruits!A:A,'Wins by Year'!A710)</f>
        <v>3.1</v>
      </c>
      <c r="S710" s="19">
        <f t="shared" si="22"/>
        <v>3.1</v>
      </c>
      <c r="T710" s="19">
        <f>(SUMIFS(S:S,C:C,C710,A:A,A710)+SUMIFS(S:S,C:C,C710,A:A,A710-1)+SUMIFS(S:S,C:C,C710,A:A,A710-2))/3</f>
        <v>2.97</v>
      </c>
      <c r="U710" s="19">
        <f>(SUMIFS($S:$S,$C:$C,$C710,$A:$A,$A710)+SUMIFS($S:$S,$C:$C,$C710,$A:$A,$A710-1)+SUMIFS($S:$S,$C:$C,$C710,$A:$A,$A710-2)+SUMIFS($S:$S,$C:$C,$C710,$A:$A,$A710-3))/4</f>
        <v>2.93</v>
      </c>
      <c r="W710" t="str">
        <f>VLOOKUP(D710,Conferences!$A$9:$B$57,2,FALSE)</f>
        <v>Pac-10</v>
      </c>
      <c r="X710">
        <f>COUNTIF(C:C,C710)</f>
        <v>16</v>
      </c>
    </row>
    <row r="711" spans="1:25">
      <c r="A711">
        <v>2010</v>
      </c>
      <c r="B711">
        <v>85</v>
      </c>
      <c r="C711" t="s">
        <v>45</v>
      </c>
      <c r="D711" t="s">
        <v>197</v>
      </c>
      <c r="E711">
        <v>7</v>
      </c>
      <c r="F711">
        <v>6</v>
      </c>
      <c r="G711">
        <v>0.53800000000000003</v>
      </c>
      <c r="H711">
        <v>4</v>
      </c>
      <c r="I711">
        <v>5</v>
      </c>
      <c r="J711">
        <v>0.44400000000000001</v>
      </c>
      <c r="K711">
        <v>28.2</v>
      </c>
      <c r="L711">
        <v>22.7</v>
      </c>
      <c r="M711">
        <v>8.14</v>
      </c>
      <c r="N711">
        <v>6.37</v>
      </c>
      <c r="P711">
        <v>9</v>
      </c>
      <c r="R711" s="19">
        <f>SUMIFS(Recruits!J:J,Recruits!D:D,'Wins by Year'!C711,Recruits!A:A,'Wins by Year'!A711)</f>
        <v>3.04</v>
      </c>
      <c r="S711" s="19">
        <f t="shared" si="22"/>
        <v>3.04</v>
      </c>
      <c r="T711" s="19">
        <f>(SUMIFS(S:S,C:C,C711,A:A,A711)+SUMIFS(S:S,C:C,C711,A:A,A711-1)+SUMIFS(S:S,C:C,C711,A:A,A711-2))/3</f>
        <v>2.9433333333333334</v>
      </c>
      <c r="U711" s="19">
        <f>(SUMIFS($S:$S,$C:$C,$C711,$A:$A,$A711)+SUMIFS($S:$S,$C:$C,$C711,$A:$A,$A711-1)+SUMIFS($S:$S,$C:$C,$C711,$A:$A,$A711-2)+SUMIFS($S:$S,$C:$C,$C711,$A:$A,$A711-3))/4</f>
        <v>2.8525</v>
      </c>
      <c r="W711" t="str">
        <f>VLOOKUP(D711,Conferences!$A$9:$B$57,2,FALSE)</f>
        <v>Pac-10</v>
      </c>
      <c r="X711">
        <f>COUNTIF(C:C,C711)</f>
        <v>16</v>
      </c>
    </row>
    <row r="712" spans="1:25">
      <c r="A712">
        <v>2010</v>
      </c>
      <c r="B712">
        <v>86</v>
      </c>
      <c r="C712" t="s">
        <v>30</v>
      </c>
      <c r="D712" t="s">
        <v>197</v>
      </c>
      <c r="E712">
        <v>6</v>
      </c>
      <c r="F712">
        <v>6</v>
      </c>
      <c r="G712">
        <v>0.5</v>
      </c>
      <c r="H712">
        <v>4</v>
      </c>
      <c r="I712">
        <v>5</v>
      </c>
      <c r="J712">
        <v>0.44400000000000001</v>
      </c>
      <c r="K712">
        <v>32.299999999999997</v>
      </c>
      <c r="L712">
        <v>25</v>
      </c>
      <c r="M712">
        <v>8.42</v>
      </c>
      <c r="N712">
        <v>4.75</v>
      </c>
      <c r="R712" s="19">
        <f>SUMIFS(Recruits!J:J,Recruits!D:D,'Wins by Year'!C712,Recruits!A:A,'Wins by Year'!A712)</f>
        <v>3.04</v>
      </c>
      <c r="S712" s="19">
        <f t="shared" si="22"/>
        <v>3.04</v>
      </c>
      <c r="T712" s="19">
        <f>(SUMIFS(S:S,C:C,C712,A:A,A712)+SUMIFS(S:S,C:C,C712,A:A,A712-1)+SUMIFS(S:S,C:C,C712,A:A,A712-2))/3</f>
        <v>3.0100000000000002</v>
      </c>
      <c r="U712" s="19">
        <f>(SUMIFS($S:$S,$C:$C,$C712,$A:$A,$A712)+SUMIFS($S:$S,$C:$C,$C712,$A:$A,$A712-1)+SUMIFS($S:$S,$C:$C,$C712,$A:$A,$A712-2)+SUMIFS($S:$S,$C:$C,$C712,$A:$A,$A712-3))/4</f>
        <v>2.915</v>
      </c>
      <c r="W712" t="str">
        <f>VLOOKUP(D712,Conferences!$A$9:$B$57,2,FALSE)</f>
        <v>Pac-10</v>
      </c>
      <c r="X712">
        <f>COUNTIF(C:C,C712)</f>
        <v>16</v>
      </c>
    </row>
    <row r="713" spans="1:25">
      <c r="A713">
        <v>2010</v>
      </c>
      <c r="B713">
        <v>87</v>
      </c>
      <c r="C713" t="s">
        <v>40</v>
      </c>
      <c r="D713" t="s">
        <v>197</v>
      </c>
      <c r="E713">
        <v>5</v>
      </c>
      <c r="F713">
        <v>7</v>
      </c>
      <c r="G713">
        <v>0.41699999999999998</v>
      </c>
      <c r="H713">
        <v>4</v>
      </c>
      <c r="I713">
        <v>5</v>
      </c>
      <c r="J713">
        <v>0.44400000000000001</v>
      </c>
      <c r="K713">
        <v>24.4</v>
      </c>
      <c r="L713">
        <v>26.8</v>
      </c>
      <c r="M713">
        <v>7.6</v>
      </c>
      <c r="N713">
        <v>9.68</v>
      </c>
      <c r="O713">
        <v>24</v>
      </c>
      <c r="P713">
        <v>24</v>
      </c>
      <c r="R713" s="19">
        <f>SUMIFS(Recruits!J:J,Recruits!D:D,'Wins by Year'!C713,Recruits!A:A,'Wins by Year'!A713)</f>
        <v>2.8</v>
      </c>
      <c r="S713" s="19">
        <f t="shared" si="22"/>
        <v>2.8</v>
      </c>
      <c r="T713" s="19">
        <f>(SUMIFS(S:S,C:C,C713,A:A,A713)+SUMIFS(S:S,C:C,C713,A:A,A713-1)+SUMIFS(S:S,C:C,C713,A:A,A713-2))/3</f>
        <v>2.7166666666666668</v>
      </c>
      <c r="U713" s="19">
        <f>(SUMIFS($S:$S,$C:$C,$C713,$A:$A,$A713)+SUMIFS($S:$S,$C:$C,$C713,$A:$A,$A713-1)+SUMIFS($S:$S,$C:$C,$C713,$A:$A,$A713-2)+SUMIFS($S:$S,$C:$C,$C713,$A:$A,$A713-3))/4</f>
        <v>2.6850000000000001</v>
      </c>
      <c r="W713" t="str">
        <f>VLOOKUP(D713,Conferences!$A$9:$B$57,2,FALSE)</f>
        <v>Pac-10</v>
      </c>
      <c r="X713">
        <f>COUNTIF(C:C,C713)</f>
        <v>16</v>
      </c>
    </row>
    <row r="714" spans="1:25">
      <c r="A714">
        <v>2010</v>
      </c>
      <c r="B714">
        <v>88</v>
      </c>
      <c r="C714" t="s">
        <v>22</v>
      </c>
      <c r="D714" t="s">
        <v>197</v>
      </c>
      <c r="E714">
        <v>5</v>
      </c>
      <c r="F714">
        <v>7</v>
      </c>
      <c r="G714">
        <v>0.41699999999999998</v>
      </c>
      <c r="H714">
        <v>3</v>
      </c>
      <c r="I714">
        <v>6</v>
      </c>
      <c r="J714">
        <v>0.33300000000000002</v>
      </c>
      <c r="K714">
        <v>25.8</v>
      </c>
      <c r="L714">
        <v>22.6</v>
      </c>
      <c r="M714">
        <v>5.35</v>
      </c>
      <c r="N714">
        <v>6.27</v>
      </c>
      <c r="R714" s="19">
        <f>SUMIFS(Recruits!J:J,Recruits!D:D,'Wins by Year'!C714,Recruits!A:A,'Wins by Year'!A714)</f>
        <v>3.58</v>
      </c>
      <c r="S714" s="19">
        <f t="shared" si="22"/>
        <v>3.58</v>
      </c>
      <c r="T714" s="19">
        <f>(SUMIFS(S:S,C:C,C714,A:A,A714)+SUMIFS(S:S,C:C,C714,A:A,A714-1)+SUMIFS(S:S,C:C,C714,A:A,A714-2))/3</f>
        <v>3.0833333333333335</v>
      </c>
      <c r="U714" s="19">
        <f>(SUMIFS($S:$S,$C:$C,$C714,$A:$A,$A714)+SUMIFS($S:$S,$C:$C,$C714,$A:$A,$A714-1)+SUMIFS($S:$S,$C:$C,$C714,$A:$A,$A714-2)+SUMIFS($S:$S,$C:$C,$C714,$A:$A,$A714-3))/4</f>
        <v>3.0625</v>
      </c>
      <c r="W714" t="str">
        <f>VLOOKUP(D714,Conferences!$A$9:$B$57,2,FALSE)</f>
        <v>Pac-10</v>
      </c>
      <c r="X714">
        <f>COUNTIF(C:C,C714)</f>
        <v>16</v>
      </c>
    </row>
    <row r="715" spans="1:25">
      <c r="A715">
        <v>2010</v>
      </c>
      <c r="B715">
        <v>89</v>
      </c>
      <c r="C715" t="s">
        <v>10</v>
      </c>
      <c r="D715" t="s">
        <v>197</v>
      </c>
      <c r="E715">
        <v>4</v>
      </c>
      <c r="F715">
        <v>8</v>
      </c>
      <c r="G715">
        <v>0.33300000000000002</v>
      </c>
      <c r="H715">
        <v>2</v>
      </c>
      <c r="I715">
        <v>7</v>
      </c>
      <c r="J715">
        <v>0.222</v>
      </c>
      <c r="K715">
        <v>20.2</v>
      </c>
      <c r="L715">
        <v>30.3</v>
      </c>
      <c r="M715">
        <v>0.62</v>
      </c>
      <c r="N715">
        <v>7.29</v>
      </c>
      <c r="R715" s="19">
        <f>SUMIFS(Recruits!J:J,Recruits!D:D,'Wins by Year'!C715,Recruits!A:A,'Wins by Year'!A715)</f>
        <v>3.3</v>
      </c>
      <c r="S715" s="19">
        <f t="shared" si="22"/>
        <v>3.3</v>
      </c>
      <c r="T715" s="19">
        <f>(SUMIFS(S:S,C:C,C715,A:A,A715)+SUMIFS(S:S,C:C,C715,A:A,A715-1)+SUMIFS(S:S,C:C,C715,A:A,A715-2))/3</f>
        <v>3.3833333333333333</v>
      </c>
      <c r="U715" s="19">
        <f>(SUMIFS($S:$S,$C:$C,$C715,$A:$A,$A715)+SUMIFS($S:$S,$C:$C,$C715,$A:$A,$A715-1)+SUMIFS($S:$S,$C:$C,$C715,$A:$A,$A715-2)+SUMIFS($S:$S,$C:$C,$C715,$A:$A,$A715-3))/4</f>
        <v>3.355</v>
      </c>
      <c r="W715" t="str">
        <f>VLOOKUP(D715,Conferences!$A$9:$B$57,2,FALSE)</f>
        <v>Pac-10</v>
      </c>
      <c r="X715">
        <f>COUNTIF(C:C,C715)</f>
        <v>16</v>
      </c>
    </row>
    <row r="716" spans="1:25">
      <c r="A716">
        <v>2010</v>
      </c>
      <c r="B716">
        <v>90</v>
      </c>
      <c r="C716" t="s">
        <v>52</v>
      </c>
      <c r="D716" t="s">
        <v>197</v>
      </c>
      <c r="E716">
        <v>2</v>
      </c>
      <c r="F716">
        <v>10</v>
      </c>
      <c r="G716">
        <v>0.16700000000000001</v>
      </c>
      <c r="H716">
        <v>1</v>
      </c>
      <c r="I716">
        <v>8</v>
      </c>
      <c r="J716">
        <v>0.111</v>
      </c>
      <c r="K716">
        <v>19.600000000000001</v>
      </c>
      <c r="L716">
        <v>35.799999999999997</v>
      </c>
      <c r="M716">
        <v>-4.2</v>
      </c>
      <c r="N716">
        <v>7.22</v>
      </c>
      <c r="R716" s="19">
        <f>SUMIFS(Recruits!J:J,Recruits!D:D,'Wins by Year'!C716,Recruits!A:A,'Wins by Year'!A716)</f>
        <v>0</v>
      </c>
      <c r="S716" s="19">
        <f t="shared" si="22"/>
        <v>1</v>
      </c>
      <c r="T716" s="19">
        <f>(SUMIFS(S:S,C:C,C716,A:A,A716)+SUMIFS(S:S,C:C,C716,A:A,A716-1)+SUMIFS(S:S,C:C,C716,A:A,A716-2))/3</f>
        <v>1.3566666666666667</v>
      </c>
      <c r="U716" s="19">
        <f>(SUMIFS($S:$S,$C:$C,$C716,$A:$A,$A716)+SUMIFS($S:$S,$C:$C,$C716,$A:$A,$A716-1)+SUMIFS($S:$S,$C:$C,$C716,$A:$A,$A716-2)+SUMIFS($S:$S,$C:$C,$C716,$A:$A,$A716-3))/4</f>
        <v>1.6274999999999999</v>
      </c>
      <c r="W716" t="str">
        <f>VLOOKUP(D716,Conferences!$A$9:$B$57,2,FALSE)</f>
        <v>Pac-10</v>
      </c>
      <c r="X716">
        <f>COUNTIF(C:C,C716)</f>
        <v>16</v>
      </c>
    </row>
    <row r="717" spans="1:25">
      <c r="A717">
        <v>2010</v>
      </c>
      <c r="B717">
        <v>91</v>
      </c>
      <c r="C717" t="s">
        <v>27</v>
      </c>
      <c r="D717" t="s">
        <v>186</v>
      </c>
      <c r="E717">
        <v>9</v>
      </c>
      <c r="F717">
        <v>5</v>
      </c>
      <c r="G717">
        <v>0.64300000000000002</v>
      </c>
      <c r="H717">
        <v>5</v>
      </c>
      <c r="I717">
        <v>3</v>
      </c>
      <c r="J717">
        <v>0.625</v>
      </c>
      <c r="K717">
        <v>30.9</v>
      </c>
      <c r="L717">
        <v>23.1</v>
      </c>
      <c r="M717">
        <v>12.97</v>
      </c>
      <c r="N717">
        <v>6.18</v>
      </c>
      <c r="P717">
        <v>10</v>
      </c>
      <c r="Q717">
        <v>22</v>
      </c>
      <c r="R717" s="19">
        <f>SUMIFS(Recruits!J:J,Recruits!D:D,'Wins by Year'!C717,Recruits!A:A,'Wins by Year'!A717)</f>
        <v>3.04</v>
      </c>
      <c r="S717" s="19">
        <f t="shared" si="22"/>
        <v>3.04</v>
      </c>
      <c r="T717" s="19">
        <f>(SUMIFS(S:S,C:C,C717,A:A,A717)+SUMIFS(S:S,C:C,C717,A:A,A717-1)+SUMIFS(S:S,C:C,C717,A:A,A717-2))/3</f>
        <v>3.14</v>
      </c>
      <c r="U717" s="19">
        <f>(SUMIFS($S:$S,$C:$C,$C717,$A:$A,$A717)+SUMIFS($S:$S,$C:$C,$C717,$A:$A,$A717-1)+SUMIFS($S:$S,$C:$C,$C717,$A:$A,$A717-2)+SUMIFS($S:$S,$C:$C,$C717,$A:$A,$A717-3))/4</f>
        <v>3.21</v>
      </c>
      <c r="W717" t="str">
        <f>VLOOKUP(D717,Conferences!$A$9:$B$57,2,FALSE)</f>
        <v>SEC</v>
      </c>
      <c r="X717">
        <f>COUNTIF(C:C,C717)</f>
        <v>16</v>
      </c>
      <c r="Y717">
        <f t="shared" si="23"/>
        <v>22</v>
      </c>
    </row>
    <row r="718" spans="1:25">
      <c r="A718">
        <v>2010</v>
      </c>
      <c r="B718">
        <v>92</v>
      </c>
      <c r="C718" t="s">
        <v>14</v>
      </c>
      <c r="D718" t="s">
        <v>186</v>
      </c>
      <c r="E718">
        <v>8</v>
      </c>
      <c r="F718">
        <v>5</v>
      </c>
      <c r="G718">
        <v>0.61499999999999999</v>
      </c>
      <c r="H718">
        <v>4</v>
      </c>
      <c r="I718">
        <v>4</v>
      </c>
      <c r="J718">
        <v>0.5</v>
      </c>
      <c r="K718">
        <v>29.8</v>
      </c>
      <c r="L718">
        <v>21.3</v>
      </c>
      <c r="M718">
        <v>9.3000000000000007</v>
      </c>
      <c r="N718">
        <v>4.07</v>
      </c>
      <c r="O718">
        <v>4</v>
      </c>
      <c r="P718">
        <v>4</v>
      </c>
      <c r="R718" s="19">
        <f>SUMIFS(Recruits!J:J,Recruits!D:D,'Wins by Year'!C718,Recruits!A:A,'Wins by Year'!A718)</f>
        <v>3.89</v>
      </c>
      <c r="S718" s="19">
        <f t="shared" si="22"/>
        <v>3.89</v>
      </c>
      <c r="T718" s="19">
        <f>(SUMIFS(S:S,C:C,C718,A:A,A718)+SUMIFS(S:S,C:C,C718,A:A,A718-1)+SUMIFS(S:S,C:C,C718,A:A,A718-2))/3</f>
        <v>3.8633333333333333</v>
      </c>
      <c r="U718" s="19">
        <f>(SUMIFS($S:$S,$C:$C,$C718,$A:$A,$A718)+SUMIFS($S:$S,$C:$C,$C718,$A:$A,$A718-1)+SUMIFS($S:$S,$C:$C,$C718,$A:$A,$A718-2)+SUMIFS($S:$S,$C:$C,$C718,$A:$A,$A718-3))/4</f>
        <v>3.87</v>
      </c>
      <c r="W718" t="str">
        <f>VLOOKUP(D718,Conferences!$A$9:$B$57,2,FALSE)</f>
        <v>SEC</v>
      </c>
      <c r="X718">
        <f>COUNTIF(C:C,C718)</f>
        <v>16</v>
      </c>
    </row>
    <row r="719" spans="1:25">
      <c r="A719">
        <v>2010</v>
      </c>
      <c r="B719">
        <v>93</v>
      </c>
      <c r="C719" t="s">
        <v>11</v>
      </c>
      <c r="D719" t="s">
        <v>186</v>
      </c>
      <c r="E719">
        <v>6</v>
      </c>
      <c r="F719">
        <v>7</v>
      </c>
      <c r="G719">
        <v>0.46200000000000002</v>
      </c>
      <c r="H719">
        <v>3</v>
      </c>
      <c r="I719">
        <v>5</v>
      </c>
      <c r="J719">
        <v>0.375</v>
      </c>
      <c r="K719">
        <v>32.1</v>
      </c>
      <c r="L719">
        <v>22.1</v>
      </c>
      <c r="M719">
        <v>6.35</v>
      </c>
      <c r="N719">
        <v>2.65</v>
      </c>
      <c r="O719">
        <v>23</v>
      </c>
      <c r="P719">
        <v>22</v>
      </c>
      <c r="R719" s="19">
        <f>SUMIFS(Recruits!J:J,Recruits!D:D,'Wins by Year'!C719,Recruits!A:A,'Wins by Year'!A719)</f>
        <v>3.42</v>
      </c>
      <c r="S719" s="19">
        <f t="shared" si="22"/>
        <v>3.42</v>
      </c>
      <c r="T719" s="19">
        <f>(SUMIFS(S:S,C:C,C719,A:A,A719)+SUMIFS(S:S,C:C,C719,A:A,A719-1)+SUMIFS(S:S,C:C,C719,A:A,A719-2))/3</f>
        <v>3.58</v>
      </c>
      <c r="U719" s="19">
        <f>(SUMIFS($S:$S,$C:$C,$C719,$A:$A,$A719)+SUMIFS($S:$S,$C:$C,$C719,$A:$A,$A719-1)+SUMIFS($S:$S,$C:$C,$C719,$A:$A,$A719-2)+SUMIFS($S:$S,$C:$C,$C719,$A:$A,$A719-3))/4</f>
        <v>3.5550000000000002</v>
      </c>
      <c r="W719" t="str">
        <f>VLOOKUP(D719,Conferences!$A$9:$B$57,2,FALSE)</f>
        <v>SEC</v>
      </c>
      <c r="X719">
        <f>COUNTIF(C:C,C719)</f>
        <v>16</v>
      </c>
    </row>
    <row r="720" spans="1:25">
      <c r="A720">
        <v>2010</v>
      </c>
      <c r="B720">
        <v>94</v>
      </c>
      <c r="C720" t="s">
        <v>15</v>
      </c>
      <c r="D720" t="s">
        <v>186</v>
      </c>
      <c r="E720">
        <v>6</v>
      </c>
      <c r="F720">
        <v>7</v>
      </c>
      <c r="G720">
        <v>0.46200000000000002</v>
      </c>
      <c r="H720">
        <v>3</v>
      </c>
      <c r="I720">
        <v>5</v>
      </c>
      <c r="J720">
        <v>0.375</v>
      </c>
      <c r="K720">
        <v>27</v>
      </c>
      <c r="L720">
        <v>25.1</v>
      </c>
      <c r="M720">
        <v>1.78</v>
      </c>
      <c r="N720">
        <v>2.62</v>
      </c>
      <c r="R720" s="19">
        <f>SUMIFS(Recruits!J:J,Recruits!D:D,'Wins by Year'!C720,Recruits!A:A,'Wins by Year'!A720)</f>
        <v>3.37</v>
      </c>
      <c r="S720" s="19">
        <f t="shared" si="22"/>
        <v>3.37</v>
      </c>
      <c r="T720" s="19">
        <f>(SUMIFS(S:S,C:C,C720,A:A,A720)+SUMIFS(S:S,C:C,C720,A:A,A720-1)+SUMIFS(S:S,C:C,C720,A:A,A720-2))/3</f>
        <v>3.34</v>
      </c>
      <c r="U720" s="19">
        <f>(SUMIFS($S:$S,$C:$C,$C720,$A:$A,$A720)+SUMIFS($S:$S,$C:$C,$C720,$A:$A,$A720-1)+SUMIFS($S:$S,$C:$C,$C720,$A:$A,$A720-2)+SUMIFS($S:$S,$C:$C,$C720,$A:$A,$A720-3))/4</f>
        <v>3.4124999999999996</v>
      </c>
      <c r="W720" t="str">
        <f>VLOOKUP(D720,Conferences!$A$9:$B$57,2,FALSE)</f>
        <v>SEC</v>
      </c>
      <c r="X720">
        <f>COUNTIF(C:C,C720)</f>
        <v>16</v>
      </c>
    </row>
    <row r="721" spans="1:25">
      <c r="A721">
        <v>2010</v>
      </c>
      <c r="B721">
        <v>95</v>
      </c>
      <c r="C721" t="s">
        <v>29</v>
      </c>
      <c r="D721" t="s">
        <v>186</v>
      </c>
      <c r="E721">
        <v>6</v>
      </c>
      <c r="F721">
        <v>7</v>
      </c>
      <c r="G721">
        <v>0.46200000000000002</v>
      </c>
      <c r="H721">
        <v>2</v>
      </c>
      <c r="I721">
        <v>6</v>
      </c>
      <c r="J721">
        <v>0.25</v>
      </c>
      <c r="K721">
        <v>31.2</v>
      </c>
      <c r="L721">
        <v>28.4</v>
      </c>
      <c r="M721">
        <v>1.88</v>
      </c>
      <c r="N721">
        <v>0.42</v>
      </c>
      <c r="R721" s="19">
        <f>SUMIFS(Recruits!J:J,Recruits!D:D,'Wins by Year'!C721,Recruits!A:A,'Wins by Year'!A721)</f>
        <v>2.74</v>
      </c>
      <c r="S721" s="19">
        <f t="shared" si="22"/>
        <v>2.74</v>
      </c>
      <c r="T721" s="19">
        <f>(SUMIFS(S:S,C:C,C721,A:A,A721)+SUMIFS(S:S,C:C,C721,A:A,A721-1)+SUMIFS(S:S,C:C,C721,A:A,A721-2))/3</f>
        <v>2.6166666666666667</v>
      </c>
      <c r="U721" s="19">
        <f>(SUMIFS($S:$S,$C:$C,$C721,$A:$A,$A721)+SUMIFS($S:$S,$C:$C,$C721,$A:$A,$A721-1)+SUMIFS($S:$S,$C:$C,$C721,$A:$A,$A721-2)+SUMIFS($S:$S,$C:$C,$C721,$A:$A,$A721-3))/4</f>
        <v>2.54</v>
      </c>
      <c r="W721" t="str">
        <f>VLOOKUP(D721,Conferences!$A$9:$B$57,2,FALSE)</f>
        <v>SEC</v>
      </c>
      <c r="X721">
        <f>COUNTIF(C:C,C721)</f>
        <v>16</v>
      </c>
    </row>
    <row r="722" spans="1:25">
      <c r="A722">
        <v>2010</v>
      </c>
      <c r="B722">
        <v>96</v>
      </c>
      <c r="C722" t="s">
        <v>54</v>
      </c>
      <c r="D722" t="s">
        <v>186</v>
      </c>
      <c r="E722">
        <v>2</v>
      </c>
      <c r="F722">
        <v>10</v>
      </c>
      <c r="G722">
        <v>0.16700000000000001</v>
      </c>
      <c r="H722">
        <v>1</v>
      </c>
      <c r="I722">
        <v>7</v>
      </c>
      <c r="J722">
        <v>0.125</v>
      </c>
      <c r="K722">
        <v>16.899999999999999</v>
      </c>
      <c r="L722">
        <v>31.2</v>
      </c>
      <c r="M722">
        <v>-9.57</v>
      </c>
      <c r="N722">
        <v>3.01</v>
      </c>
      <c r="R722" s="19">
        <f>SUMIFS(Recruits!J:J,Recruits!D:D,'Wins by Year'!C722,Recruits!A:A,'Wins by Year'!A722)</f>
        <v>2.76</v>
      </c>
      <c r="S722" s="19">
        <f t="shared" si="22"/>
        <v>2.76</v>
      </c>
      <c r="T722" s="19">
        <f>(SUMIFS(S:S,C:C,C722,A:A,A722)+SUMIFS(S:S,C:C,C722,A:A,A722-1)+SUMIFS(S:S,C:C,C722,A:A,A722-2))/3</f>
        <v>2.16</v>
      </c>
      <c r="U722" s="19">
        <f>(SUMIFS($S:$S,$C:$C,$C722,$A:$A,$A722)+SUMIFS($S:$S,$C:$C,$C722,$A:$A,$A722-1)+SUMIFS($S:$S,$C:$C,$C722,$A:$A,$A722-2)+SUMIFS($S:$S,$C:$C,$C722,$A:$A,$A722-3))/4</f>
        <v>2.2450000000000001</v>
      </c>
      <c r="W722" t="str">
        <f>VLOOKUP(D722,Conferences!$A$9:$B$57,2,FALSE)</f>
        <v>SEC</v>
      </c>
      <c r="X722">
        <f>COUNTIF(C:C,C722)</f>
        <v>16</v>
      </c>
    </row>
    <row r="723" spans="1:25">
      <c r="A723">
        <v>2010</v>
      </c>
      <c r="B723">
        <v>97</v>
      </c>
      <c r="C723" t="s">
        <v>9</v>
      </c>
      <c r="D723" t="s">
        <v>187</v>
      </c>
      <c r="E723">
        <v>14</v>
      </c>
      <c r="F723">
        <v>0</v>
      </c>
      <c r="G723">
        <v>1</v>
      </c>
      <c r="H723">
        <v>8</v>
      </c>
      <c r="I723">
        <v>0</v>
      </c>
      <c r="J723">
        <v>1</v>
      </c>
      <c r="K723">
        <v>41.2</v>
      </c>
      <c r="L723">
        <v>24.1</v>
      </c>
      <c r="M723">
        <v>20.66</v>
      </c>
      <c r="N723">
        <v>5.95</v>
      </c>
      <c r="O723">
        <v>22</v>
      </c>
      <c r="P723">
        <v>1</v>
      </c>
      <c r="Q723">
        <v>1</v>
      </c>
      <c r="R723" s="19">
        <f>SUMIFS(Recruits!J:J,Recruits!D:D,'Wins by Year'!C723,Recruits!A:A,'Wins by Year'!A723)</f>
        <v>3.55</v>
      </c>
      <c r="S723" s="19">
        <f t="shared" si="22"/>
        <v>3.55</v>
      </c>
      <c r="T723" s="19">
        <f>(SUMIFS(S:S,C:C,C723,A:A,A723)+SUMIFS(S:S,C:C,C723,A:A,A723-1)+SUMIFS(S:S,C:C,C723,A:A,A723-2))/3</f>
        <v>3.2633333333333332</v>
      </c>
      <c r="U723" s="19">
        <f>(SUMIFS($S:$S,$C:$C,$C723,$A:$A,$A723)+SUMIFS($S:$S,$C:$C,$C723,$A:$A,$A723-1)+SUMIFS($S:$S,$C:$C,$C723,$A:$A,$A723-2)+SUMIFS($S:$S,$C:$C,$C723,$A:$A,$A723-3))/4</f>
        <v>3.29</v>
      </c>
      <c r="W723" t="str">
        <f>VLOOKUP(D723,Conferences!$A$9:$B$57,2,FALSE)</f>
        <v>SEC</v>
      </c>
      <c r="X723">
        <f>COUNTIF(C:C,C723)</f>
        <v>16</v>
      </c>
      <c r="Y723">
        <f t="shared" si="23"/>
        <v>1</v>
      </c>
    </row>
    <row r="724" spans="1:25">
      <c r="A724">
        <v>2010</v>
      </c>
      <c r="B724">
        <v>98</v>
      </c>
      <c r="C724" t="s">
        <v>5</v>
      </c>
      <c r="D724" t="s">
        <v>187</v>
      </c>
      <c r="E724">
        <v>11</v>
      </c>
      <c r="F724">
        <v>2</v>
      </c>
      <c r="G724">
        <v>0.84599999999999997</v>
      </c>
      <c r="H724">
        <v>6</v>
      </c>
      <c r="I724">
        <v>2</v>
      </c>
      <c r="J724">
        <v>0.75</v>
      </c>
      <c r="K724">
        <v>29.7</v>
      </c>
      <c r="L724">
        <v>18.2</v>
      </c>
      <c r="M724">
        <v>15.13</v>
      </c>
      <c r="N724">
        <v>4.67</v>
      </c>
      <c r="O724">
        <v>21</v>
      </c>
      <c r="P724">
        <v>5</v>
      </c>
      <c r="Q724">
        <v>8</v>
      </c>
      <c r="R724" s="19">
        <f>SUMIFS(Recruits!J:J,Recruits!D:D,'Wins by Year'!C724,Recruits!A:A,'Wins by Year'!A724)</f>
        <v>3.59</v>
      </c>
      <c r="S724" s="19">
        <f t="shared" si="22"/>
        <v>3.59</v>
      </c>
      <c r="T724" s="19">
        <f>(SUMIFS(S:S,C:C,C724,A:A,A724)+SUMIFS(S:S,C:C,C724,A:A,A724-1)+SUMIFS(S:S,C:C,C724,A:A,A724-2))/3</f>
        <v>3.6533333333333338</v>
      </c>
      <c r="U724" s="19">
        <f>(SUMIFS($S:$S,$C:$C,$C724,$A:$A,$A724)+SUMIFS($S:$S,$C:$C,$C724,$A:$A,$A724-1)+SUMIFS($S:$S,$C:$C,$C724,$A:$A,$A724-2)+SUMIFS($S:$S,$C:$C,$C724,$A:$A,$A724-3))/4</f>
        <v>3.71</v>
      </c>
      <c r="W724" t="str">
        <f>VLOOKUP(D724,Conferences!$A$9:$B$57,2,FALSE)</f>
        <v>SEC</v>
      </c>
      <c r="X724">
        <f>COUNTIF(C:C,C724)</f>
        <v>16</v>
      </c>
      <c r="Y724">
        <f t="shared" si="23"/>
        <v>8</v>
      </c>
    </row>
    <row r="725" spans="1:25">
      <c r="A725">
        <v>2010</v>
      </c>
      <c r="B725">
        <v>99</v>
      </c>
      <c r="C725" t="s">
        <v>32</v>
      </c>
      <c r="D725" t="s">
        <v>187</v>
      </c>
      <c r="E725">
        <v>10</v>
      </c>
      <c r="F725">
        <v>3</v>
      </c>
      <c r="G725">
        <v>0.76900000000000002</v>
      </c>
      <c r="H725">
        <v>6</v>
      </c>
      <c r="I725">
        <v>2</v>
      </c>
      <c r="J725">
        <v>0.75</v>
      </c>
      <c r="K725">
        <v>36.5</v>
      </c>
      <c r="L725">
        <v>23.4</v>
      </c>
      <c r="M725">
        <v>14.48</v>
      </c>
      <c r="N725">
        <v>4.9400000000000004</v>
      </c>
      <c r="O725">
        <v>17</v>
      </c>
      <c r="P725">
        <v>8</v>
      </c>
      <c r="Q725">
        <v>12</v>
      </c>
      <c r="R725" s="19">
        <f>SUMIFS(Recruits!J:J,Recruits!D:D,'Wins by Year'!C725,Recruits!A:A,'Wins by Year'!A725)</f>
        <v>2.96</v>
      </c>
      <c r="S725" s="19">
        <f t="shared" si="22"/>
        <v>2.96</v>
      </c>
      <c r="T725" s="19">
        <f>(SUMIFS(S:S,C:C,C725,A:A,A725)+SUMIFS(S:S,C:C,C725,A:A,A725-1)+SUMIFS(S:S,C:C,C725,A:A,A725-2))/3</f>
        <v>3.0333333333333332</v>
      </c>
      <c r="U725" s="19">
        <f>(SUMIFS($S:$S,$C:$C,$C725,$A:$A,$A725)+SUMIFS($S:$S,$C:$C,$C725,$A:$A,$A725-1)+SUMIFS($S:$S,$C:$C,$C725,$A:$A,$A725-2)+SUMIFS($S:$S,$C:$C,$C725,$A:$A,$A725-3))/4</f>
        <v>3.0074999999999998</v>
      </c>
      <c r="W725" t="str">
        <f>VLOOKUP(D725,Conferences!$A$9:$B$57,2,FALSE)</f>
        <v>SEC</v>
      </c>
      <c r="X725">
        <f>COUNTIF(C:C,C725)</f>
        <v>16</v>
      </c>
      <c r="Y725">
        <f t="shared" si="23"/>
        <v>12</v>
      </c>
    </row>
    <row r="726" spans="1:25">
      <c r="A726">
        <v>2010</v>
      </c>
      <c r="B726">
        <v>100</v>
      </c>
      <c r="C726" t="s">
        <v>1</v>
      </c>
      <c r="D726" t="s">
        <v>187</v>
      </c>
      <c r="E726">
        <v>10</v>
      </c>
      <c r="F726">
        <v>3</v>
      </c>
      <c r="G726">
        <v>0.76900000000000002</v>
      </c>
      <c r="H726">
        <v>5</v>
      </c>
      <c r="I726">
        <v>3</v>
      </c>
      <c r="J726">
        <v>0.625</v>
      </c>
      <c r="K726">
        <v>35.700000000000003</v>
      </c>
      <c r="L726">
        <v>13.5</v>
      </c>
      <c r="M726">
        <v>18.309999999999999</v>
      </c>
      <c r="N726">
        <v>4.6900000000000004</v>
      </c>
      <c r="O726">
        <v>1</v>
      </c>
      <c r="P726">
        <v>1</v>
      </c>
      <c r="Q726">
        <v>10</v>
      </c>
      <c r="R726" s="19">
        <f>SUMIFS(Recruits!J:J,Recruits!D:D,'Wins by Year'!C726,Recruits!A:A,'Wins by Year'!A726)</f>
        <v>3.62</v>
      </c>
      <c r="S726" s="19">
        <f t="shared" si="22"/>
        <v>3.62</v>
      </c>
      <c r="T726" s="19">
        <f>(SUMIFS(S:S,C:C,C726,A:A,A726)+SUMIFS(S:S,C:C,C726,A:A,A726-1)+SUMIFS(S:S,C:C,C726,A:A,A726-2))/3</f>
        <v>3.7166666666666668</v>
      </c>
      <c r="U726" s="19">
        <f>(SUMIFS($S:$S,$C:$C,$C726,$A:$A,$A726)+SUMIFS($S:$S,$C:$C,$C726,$A:$A,$A726-1)+SUMIFS($S:$S,$C:$C,$C726,$A:$A,$A726-2)+SUMIFS($S:$S,$C:$C,$C726,$A:$A,$A726-3))/4</f>
        <v>3.6074999999999999</v>
      </c>
      <c r="W726" t="str">
        <f>VLOOKUP(D726,Conferences!$A$9:$B$57,2,FALSE)</f>
        <v>SEC</v>
      </c>
      <c r="X726">
        <f>COUNTIF(C:C,C726)</f>
        <v>16</v>
      </c>
      <c r="Y726">
        <f t="shared" si="23"/>
        <v>10</v>
      </c>
    </row>
    <row r="727" spans="1:25">
      <c r="A727">
        <v>2010</v>
      </c>
      <c r="B727">
        <v>101</v>
      </c>
      <c r="C727" t="s">
        <v>25</v>
      </c>
      <c r="D727" t="s">
        <v>187</v>
      </c>
      <c r="E727">
        <v>9</v>
      </c>
      <c r="F727">
        <v>4</v>
      </c>
      <c r="G727">
        <v>0.69199999999999995</v>
      </c>
      <c r="H727">
        <v>4</v>
      </c>
      <c r="I727">
        <v>4</v>
      </c>
      <c r="J727">
        <v>0.5</v>
      </c>
      <c r="K727">
        <v>29</v>
      </c>
      <c r="L727">
        <v>19.8</v>
      </c>
      <c r="M727">
        <v>9.11</v>
      </c>
      <c r="N727">
        <v>2.96</v>
      </c>
      <c r="P727">
        <v>15</v>
      </c>
      <c r="Q727">
        <v>15</v>
      </c>
      <c r="R727" s="19">
        <f>SUMIFS(Recruits!J:J,Recruits!D:D,'Wins by Year'!C727,Recruits!A:A,'Wins by Year'!A727)</f>
        <v>2.92</v>
      </c>
      <c r="S727" s="19">
        <f t="shared" si="22"/>
        <v>2.92</v>
      </c>
      <c r="T727" s="19">
        <f>(SUMIFS(S:S,C:C,C727,A:A,A727)+SUMIFS(S:S,C:C,C727,A:A,A727-1)+SUMIFS(S:S,C:C,C727,A:A,A727-2))/3</f>
        <v>2.8766666666666669</v>
      </c>
      <c r="U727" s="19">
        <f>(SUMIFS($S:$S,$C:$C,$C727,$A:$A,$A727)+SUMIFS($S:$S,$C:$C,$C727,$A:$A,$A727-1)+SUMIFS($S:$S,$C:$C,$C727,$A:$A,$A727-2)+SUMIFS($S:$S,$C:$C,$C727,$A:$A,$A727-3))/4</f>
        <v>2.8175000000000003</v>
      </c>
      <c r="W727" t="str">
        <f>VLOOKUP(D727,Conferences!$A$9:$B$57,2,FALSE)</f>
        <v>SEC</v>
      </c>
      <c r="X727">
        <f>COUNTIF(C:C,C727)</f>
        <v>16</v>
      </c>
      <c r="Y727">
        <f t="shared" si="23"/>
        <v>15</v>
      </c>
    </row>
    <row r="728" spans="1:25">
      <c r="A728">
        <v>2010</v>
      </c>
      <c r="B728">
        <v>102</v>
      </c>
      <c r="C728" t="s">
        <v>8</v>
      </c>
      <c r="D728" t="s">
        <v>187</v>
      </c>
      <c r="E728">
        <v>4</v>
      </c>
      <c r="F728">
        <v>8</v>
      </c>
      <c r="G728">
        <v>0.33300000000000002</v>
      </c>
      <c r="H728">
        <v>1</v>
      </c>
      <c r="I728">
        <v>7</v>
      </c>
      <c r="J728">
        <v>0.125</v>
      </c>
      <c r="K728">
        <v>30.6</v>
      </c>
      <c r="L728">
        <v>35.200000000000003</v>
      </c>
      <c r="M728">
        <v>-1.83</v>
      </c>
      <c r="N728">
        <v>2.09</v>
      </c>
      <c r="R728" s="19">
        <f>SUMIFS(Recruits!J:J,Recruits!D:D,'Wins by Year'!C728,Recruits!A:A,'Wins by Year'!A728)</f>
        <v>3.15</v>
      </c>
      <c r="S728" s="19">
        <f t="shared" si="22"/>
        <v>3.15</v>
      </c>
      <c r="T728" s="19">
        <f>(SUMIFS(S:S,C:C,C728,A:A,A728)+SUMIFS(S:S,C:C,C728,A:A,A728-1)+SUMIFS(S:S,C:C,C728,A:A,A728-2))/3</f>
        <v>2.9966666666666666</v>
      </c>
      <c r="U728" s="19">
        <f>(SUMIFS($S:$S,$C:$C,$C728,$A:$A,$A728)+SUMIFS($S:$S,$C:$C,$C728,$A:$A,$A728-1)+SUMIFS($S:$S,$C:$C,$C728,$A:$A,$A728-2)+SUMIFS($S:$S,$C:$C,$C728,$A:$A,$A728-3))/4</f>
        <v>3.02</v>
      </c>
      <c r="W728" t="str">
        <f>VLOOKUP(D728,Conferences!$A$9:$B$57,2,FALSE)</f>
        <v>SEC</v>
      </c>
      <c r="X728">
        <f>COUNTIF(C:C,C728)</f>
        <v>16</v>
      </c>
    </row>
    <row r="729" spans="1:25">
      <c r="A729">
        <v>2010</v>
      </c>
      <c r="B729">
        <v>103</v>
      </c>
      <c r="C729" t="s">
        <v>99</v>
      </c>
      <c r="D729" t="s">
        <v>150</v>
      </c>
      <c r="E729">
        <v>8</v>
      </c>
      <c r="F729">
        <v>5</v>
      </c>
      <c r="G729">
        <v>0.61499999999999999</v>
      </c>
      <c r="H729">
        <v>6</v>
      </c>
      <c r="I729">
        <v>2</v>
      </c>
      <c r="J729">
        <v>0.75</v>
      </c>
      <c r="K729">
        <v>34.1</v>
      </c>
      <c r="L729">
        <v>30.2</v>
      </c>
      <c r="M729">
        <v>-4.0999999999999996</v>
      </c>
      <c r="N729">
        <v>-7.56</v>
      </c>
      <c r="R729" s="19">
        <f>SUMIFS(Recruits!J:J,Recruits!D:D,'Wins by Year'!C729,Recruits!A:A,'Wins by Year'!A729)</f>
        <v>0</v>
      </c>
      <c r="S729" s="19">
        <f t="shared" si="22"/>
        <v>1</v>
      </c>
      <c r="T729" s="19">
        <f>(SUMIFS(S:S,C:C,C729,A:A,A729)+SUMIFS(S:S,C:C,C729,A:A,A729-1)+SUMIFS(S:S,C:C,C729,A:A,A729-2))/3</f>
        <v>1.8866666666666667</v>
      </c>
      <c r="U729" s="19">
        <f>(SUMIFS($S:$S,$C:$C,$C729,$A:$A,$A729)+SUMIFS($S:$S,$C:$C,$C729,$A:$A,$A729-1)+SUMIFS($S:$S,$C:$C,$C729,$A:$A,$A729-2)+SUMIFS($S:$S,$C:$C,$C729,$A:$A,$A729-3))/4</f>
        <v>1.9700000000000002</v>
      </c>
      <c r="W729" t="str">
        <f>VLOOKUP(D729,Conferences!$A$9:$B$57,2,FALSE)</f>
        <v>Sun Belt</v>
      </c>
      <c r="X729">
        <f>COUNTIF(C:C,C729)</f>
        <v>16</v>
      </c>
    </row>
    <row r="730" spans="1:25">
      <c r="A730">
        <v>2010</v>
      </c>
      <c r="B730">
        <v>104</v>
      </c>
      <c r="C730" t="s">
        <v>119</v>
      </c>
      <c r="D730" t="s">
        <v>150</v>
      </c>
      <c r="E730">
        <v>7</v>
      </c>
      <c r="F730">
        <v>6</v>
      </c>
      <c r="G730">
        <v>0.53800000000000003</v>
      </c>
      <c r="H730">
        <v>6</v>
      </c>
      <c r="I730">
        <v>2</v>
      </c>
      <c r="J730">
        <v>0.75</v>
      </c>
      <c r="K730">
        <v>28.8</v>
      </c>
      <c r="L730">
        <v>27.3</v>
      </c>
      <c r="M730">
        <v>-4.71</v>
      </c>
      <c r="N730">
        <v>-6.17</v>
      </c>
      <c r="R730" s="19">
        <f>SUMIFS(Recruits!J:J,Recruits!D:D,'Wins by Year'!C730,Recruits!A:A,'Wins by Year'!A730)</f>
        <v>0</v>
      </c>
      <c r="S730" s="19">
        <f t="shared" si="22"/>
        <v>1</v>
      </c>
      <c r="T730" s="19">
        <f>(SUMIFS(S:S,C:C,C730,A:A,A730)+SUMIFS(S:S,C:C,C730,A:A,A730-1)+SUMIFS(S:S,C:C,C730,A:A,A730-2))/3</f>
        <v>1.7966666666666669</v>
      </c>
      <c r="U730" s="19">
        <f>(SUMIFS($S:$S,$C:$C,$C730,$A:$A,$A730)+SUMIFS($S:$S,$C:$C,$C730,$A:$A,$A730-1)+SUMIFS($S:$S,$C:$C,$C730,$A:$A,$A730-2)+SUMIFS($S:$S,$C:$C,$C730,$A:$A,$A730-3))/4</f>
        <v>1.875</v>
      </c>
      <c r="W730" t="str">
        <f>VLOOKUP(D730,Conferences!$A$9:$B$57,2,FALSE)</f>
        <v>Sun Belt</v>
      </c>
      <c r="X730">
        <f>COUNTIF(C:C,C730)</f>
        <v>15</v>
      </c>
    </row>
    <row r="731" spans="1:25">
      <c r="A731">
        <v>2010</v>
      </c>
      <c r="B731">
        <v>105</v>
      </c>
      <c r="C731" t="s">
        <v>86</v>
      </c>
      <c r="D731" t="s">
        <v>150</v>
      </c>
      <c r="E731">
        <v>6</v>
      </c>
      <c r="F731">
        <v>7</v>
      </c>
      <c r="G731">
        <v>0.46200000000000002</v>
      </c>
      <c r="H731">
        <v>5</v>
      </c>
      <c r="I731">
        <v>3</v>
      </c>
      <c r="J731">
        <v>0.625</v>
      </c>
      <c r="K731">
        <v>26.5</v>
      </c>
      <c r="L731">
        <v>28.1</v>
      </c>
      <c r="M731">
        <v>-10.59</v>
      </c>
      <c r="N731">
        <v>-10.44</v>
      </c>
      <c r="R731" s="19">
        <f>SUMIFS(Recruits!J:J,Recruits!D:D,'Wins by Year'!C731,Recruits!A:A,'Wins by Year'!A731)</f>
        <v>0</v>
      </c>
      <c r="S731" s="19">
        <f t="shared" si="22"/>
        <v>1</v>
      </c>
      <c r="T731" s="19">
        <f>(SUMIFS(S:S,C:C,C731,A:A,A731)+SUMIFS(S:S,C:C,C731,A:A,A731-1)+SUMIFS(S:S,C:C,C731,A:A,A731-2))/3</f>
        <v>1.4366666666666668</v>
      </c>
      <c r="U731" s="19">
        <f>(SUMIFS($S:$S,$C:$C,$C731,$A:$A,$A731)+SUMIFS($S:$S,$C:$C,$C731,$A:$A,$A731-1)+SUMIFS($S:$S,$C:$C,$C731,$A:$A,$A731-2)+SUMIFS($S:$S,$C:$C,$C731,$A:$A,$A731-3))/4</f>
        <v>1.3275000000000001</v>
      </c>
      <c r="W731" t="str">
        <f>VLOOKUP(D731,Conferences!$A$9:$B$57,2,FALSE)</f>
        <v>Sun Belt</v>
      </c>
      <c r="X731">
        <f>COUNTIF(C:C,C731)</f>
        <v>16</v>
      </c>
    </row>
    <row r="732" spans="1:25">
      <c r="A732">
        <v>2010</v>
      </c>
      <c r="B732">
        <v>106</v>
      </c>
      <c r="C732" t="s">
        <v>120</v>
      </c>
      <c r="D732" t="s">
        <v>150</v>
      </c>
      <c r="E732">
        <v>5</v>
      </c>
      <c r="F732">
        <v>7</v>
      </c>
      <c r="G732">
        <v>0.41699999999999998</v>
      </c>
      <c r="H732">
        <v>4</v>
      </c>
      <c r="I732">
        <v>4</v>
      </c>
      <c r="J732">
        <v>0.5</v>
      </c>
      <c r="K732">
        <v>20.8</v>
      </c>
      <c r="L732">
        <v>32.4</v>
      </c>
      <c r="M732">
        <v>-11.04</v>
      </c>
      <c r="N732">
        <v>-4.62</v>
      </c>
      <c r="R732" s="19">
        <f>SUMIFS(Recruits!J:J,Recruits!D:D,'Wins by Year'!C732,Recruits!A:A,'Wins by Year'!A732)</f>
        <v>2.13</v>
      </c>
      <c r="S732" s="19">
        <f t="shared" si="22"/>
        <v>2.13</v>
      </c>
      <c r="T732" s="19">
        <f>(SUMIFS(S:S,C:C,C732,A:A,A732)+SUMIFS(S:S,C:C,C732,A:A,A732-1)+SUMIFS(S:S,C:C,C732,A:A,A732-2))/3</f>
        <v>1.6966666666666665</v>
      </c>
      <c r="U732" s="19">
        <f>(SUMIFS($S:$S,$C:$C,$C732,$A:$A,$A732)+SUMIFS($S:$S,$C:$C,$C732,$A:$A,$A732-1)+SUMIFS($S:$S,$C:$C,$C732,$A:$A,$A732-2)+SUMIFS($S:$S,$C:$C,$C732,$A:$A,$A732-3))/4</f>
        <v>1.7725</v>
      </c>
      <c r="W732" t="str">
        <f>VLOOKUP(D732,Conferences!$A$9:$B$57,2,FALSE)</f>
        <v>Sun Belt</v>
      </c>
      <c r="X732">
        <f>COUNTIF(C:C,C732)</f>
        <v>16</v>
      </c>
    </row>
    <row r="733" spans="1:25">
      <c r="A733">
        <v>2010</v>
      </c>
      <c r="B733">
        <v>107</v>
      </c>
      <c r="C733" t="s">
        <v>88</v>
      </c>
      <c r="D733" t="s">
        <v>150</v>
      </c>
      <c r="E733">
        <v>4</v>
      </c>
      <c r="F733">
        <v>8</v>
      </c>
      <c r="G733">
        <v>0.33300000000000002</v>
      </c>
      <c r="H733">
        <v>4</v>
      </c>
      <c r="I733">
        <v>4</v>
      </c>
      <c r="J733">
        <v>0.5</v>
      </c>
      <c r="K733">
        <v>30</v>
      </c>
      <c r="L733">
        <v>30.8</v>
      </c>
      <c r="M733">
        <v>-7.45</v>
      </c>
      <c r="N733">
        <v>-5.87</v>
      </c>
      <c r="R733" s="19">
        <f>SUMIFS(Recruits!J:J,Recruits!D:D,'Wins by Year'!C733,Recruits!A:A,'Wins by Year'!A733)</f>
        <v>0</v>
      </c>
      <c r="S733" s="19">
        <f t="shared" si="22"/>
        <v>1</v>
      </c>
      <c r="T733" s="19">
        <f>(SUMIFS(S:S,C:C,C733,A:A,A733)+SUMIFS(S:S,C:C,C733,A:A,A733-1)+SUMIFS(S:S,C:C,C733,A:A,A733-2))/3</f>
        <v>1.3466666666666667</v>
      </c>
      <c r="U733" s="19">
        <f>(SUMIFS($S:$S,$C:$C,$C733,$A:$A,$A733)+SUMIFS($S:$S,$C:$C,$C733,$A:$A,$A733-1)+SUMIFS($S:$S,$C:$C,$C733,$A:$A,$A733-2)+SUMIFS($S:$S,$C:$C,$C733,$A:$A,$A733-3))/4</f>
        <v>1.5274999999999999</v>
      </c>
      <c r="W733" t="str">
        <f>VLOOKUP(D733,Conferences!$A$9:$B$57,2,FALSE)</f>
        <v>Sun Belt</v>
      </c>
      <c r="X733">
        <f>COUNTIF(C:C,C733)</f>
        <v>16</v>
      </c>
    </row>
    <row r="734" spans="1:25">
      <c r="A734">
        <v>2010</v>
      </c>
      <c r="B734">
        <v>108</v>
      </c>
      <c r="C734" t="s">
        <v>83</v>
      </c>
      <c r="D734" t="s">
        <v>150</v>
      </c>
      <c r="E734">
        <v>4</v>
      </c>
      <c r="F734">
        <v>8</v>
      </c>
      <c r="G734">
        <v>0.33300000000000002</v>
      </c>
      <c r="H734">
        <v>3</v>
      </c>
      <c r="I734">
        <v>5</v>
      </c>
      <c r="J734">
        <v>0.375</v>
      </c>
      <c r="K734">
        <v>16.8</v>
      </c>
      <c r="L734">
        <v>29.3</v>
      </c>
      <c r="M734">
        <v>-15.9</v>
      </c>
      <c r="N734">
        <v>-6.65</v>
      </c>
      <c r="R734" s="19">
        <f>SUMIFS(Recruits!J:J,Recruits!D:D,'Wins by Year'!C734,Recruits!A:A,'Wins by Year'!A734)</f>
        <v>0</v>
      </c>
      <c r="S734" s="19">
        <f t="shared" si="22"/>
        <v>1</v>
      </c>
      <c r="T734" s="19">
        <f>(SUMIFS(S:S,C:C,C734,A:A,A734)+SUMIFS(S:S,C:C,C734,A:A,A734-1)+SUMIFS(S:S,C:C,C734,A:A,A734-2))/3</f>
        <v>1.36</v>
      </c>
      <c r="U734" s="19">
        <f>(SUMIFS($S:$S,$C:$C,$C734,$A:$A,$A734)+SUMIFS($S:$S,$C:$C,$C734,$A:$A,$A734-1)+SUMIFS($S:$S,$C:$C,$C734,$A:$A,$A734-2)+SUMIFS($S:$S,$C:$C,$C734,$A:$A,$A734-3))/4</f>
        <v>1.27</v>
      </c>
      <c r="W734" t="str">
        <f>VLOOKUP(D734,Conferences!$A$9:$B$57,2,FALSE)</f>
        <v>Sun Belt</v>
      </c>
      <c r="X734">
        <f>COUNTIF(C:C,C734)</f>
        <v>15</v>
      </c>
    </row>
    <row r="735" spans="1:25">
      <c r="A735">
        <v>2010</v>
      </c>
      <c r="B735">
        <v>109</v>
      </c>
      <c r="C735" t="s">
        <v>114</v>
      </c>
      <c r="D735" t="s">
        <v>150</v>
      </c>
      <c r="E735">
        <v>3</v>
      </c>
      <c r="F735">
        <v>9</v>
      </c>
      <c r="G735">
        <v>0.25</v>
      </c>
      <c r="H735">
        <v>3</v>
      </c>
      <c r="I735">
        <v>5</v>
      </c>
      <c r="J735">
        <v>0.375</v>
      </c>
      <c r="K735">
        <v>22.3</v>
      </c>
      <c r="L735">
        <v>37</v>
      </c>
      <c r="M735">
        <v>-16.920000000000002</v>
      </c>
      <c r="N735">
        <v>-5.67</v>
      </c>
      <c r="R735" s="19">
        <f>SUMIFS(Recruits!J:J,Recruits!D:D,'Wins by Year'!C735,Recruits!A:A,'Wins by Year'!A735)</f>
        <v>0</v>
      </c>
      <c r="S735" s="19">
        <f t="shared" si="22"/>
        <v>1</v>
      </c>
      <c r="T735" s="19">
        <f>(SUMIFS(S:S,C:C,C735,A:A,A735)+SUMIFS(S:S,C:C,C735,A:A,A735-1)+SUMIFS(S:S,C:C,C735,A:A,A735-2))/3</f>
        <v>1</v>
      </c>
      <c r="U735" s="19">
        <f>(SUMIFS($S:$S,$C:$C,$C735,$A:$A,$A735)+SUMIFS($S:$S,$C:$C,$C735,$A:$A,$A735-1)+SUMIFS($S:$S,$C:$C,$C735,$A:$A,$A735-2)+SUMIFS($S:$S,$C:$C,$C735,$A:$A,$A735-3))/4</f>
        <v>1</v>
      </c>
      <c r="W735" t="str">
        <f>VLOOKUP(D735,Conferences!$A$9:$B$57,2,FALSE)</f>
        <v>Sun Belt</v>
      </c>
      <c r="X735">
        <f>COUNTIF(C:C,C735)</f>
        <v>16</v>
      </c>
    </row>
    <row r="736" spans="1:25">
      <c r="A736">
        <v>2010</v>
      </c>
      <c r="B736">
        <v>110</v>
      </c>
      <c r="C736" t="s">
        <v>115</v>
      </c>
      <c r="D736" t="s">
        <v>150</v>
      </c>
      <c r="E736">
        <v>3</v>
      </c>
      <c r="F736">
        <v>9</v>
      </c>
      <c r="G736">
        <v>0.25</v>
      </c>
      <c r="H736">
        <v>3</v>
      </c>
      <c r="I736">
        <v>5</v>
      </c>
      <c r="J736">
        <v>0.375</v>
      </c>
      <c r="K736">
        <v>23.9</v>
      </c>
      <c r="L736">
        <v>29.7</v>
      </c>
      <c r="M736">
        <v>-14.18</v>
      </c>
      <c r="N736">
        <v>-7.34</v>
      </c>
      <c r="R736" s="19">
        <f>SUMIFS(Recruits!J:J,Recruits!D:D,'Wins by Year'!C736,Recruits!A:A,'Wins by Year'!A736)</f>
        <v>0</v>
      </c>
      <c r="S736" s="19">
        <f t="shared" si="22"/>
        <v>1</v>
      </c>
      <c r="T736" s="19">
        <f>(SUMIFS(S:S,C:C,C736,A:A,A736)+SUMIFS(S:S,C:C,C736,A:A,A736-1)+SUMIFS(S:S,C:C,C736,A:A,A736-2))/3</f>
        <v>1.4366666666666668</v>
      </c>
      <c r="U736" s="19">
        <f>(SUMIFS($S:$S,$C:$C,$C736,$A:$A,$A736)+SUMIFS($S:$S,$C:$C,$C736,$A:$A,$A736-1)+SUMIFS($S:$S,$C:$C,$C736,$A:$A,$A736-2)+SUMIFS($S:$S,$C:$C,$C736,$A:$A,$A736-3))/4</f>
        <v>1.3275000000000001</v>
      </c>
      <c r="W736" t="str">
        <f>VLOOKUP(D736,Conferences!$A$9:$B$57,2,FALSE)</f>
        <v>Sun Belt</v>
      </c>
      <c r="X736">
        <f>COUNTIF(C:C,C736)</f>
        <v>16</v>
      </c>
    </row>
    <row r="737" spans="1:25">
      <c r="A737">
        <v>2010</v>
      </c>
      <c r="B737">
        <v>111</v>
      </c>
      <c r="C737" t="s">
        <v>87</v>
      </c>
      <c r="D737" t="s">
        <v>150</v>
      </c>
      <c r="E737">
        <v>2</v>
      </c>
      <c r="F737">
        <v>10</v>
      </c>
      <c r="G737">
        <v>0.16700000000000001</v>
      </c>
      <c r="H737">
        <v>2</v>
      </c>
      <c r="I737">
        <v>6</v>
      </c>
      <c r="J737">
        <v>0.25</v>
      </c>
      <c r="K737">
        <v>22.8</v>
      </c>
      <c r="L737">
        <v>33.200000000000003</v>
      </c>
      <c r="M737">
        <v>-15.37</v>
      </c>
      <c r="N737">
        <v>-6.04</v>
      </c>
      <c r="R737" s="19">
        <f>SUMIFS(Recruits!J:J,Recruits!D:D,'Wins by Year'!C737,Recruits!A:A,'Wins by Year'!A737)</f>
        <v>0</v>
      </c>
      <c r="S737" s="19">
        <f t="shared" si="22"/>
        <v>1</v>
      </c>
      <c r="T737" s="19">
        <f>(SUMIFS(S:S,C:C,C737,A:A,A737)+SUMIFS(S:S,C:C,C737,A:A,A737-1)+SUMIFS(S:S,C:C,C737,A:A,A737-2))/3</f>
        <v>1</v>
      </c>
      <c r="U737" s="19">
        <f>(SUMIFS($S:$S,$C:$C,$C737,$A:$A,$A737)+SUMIFS($S:$S,$C:$C,$C737,$A:$A,$A737-1)+SUMIFS($S:$S,$C:$C,$C737,$A:$A,$A737-2)+SUMIFS($S:$S,$C:$C,$C737,$A:$A,$A737-3))/4</f>
        <v>1</v>
      </c>
      <c r="W737" t="str">
        <f>VLOOKUP(D737,Conferences!$A$9:$B$57,2,FALSE)</f>
        <v>Sun Belt</v>
      </c>
      <c r="X737">
        <f>COUNTIF(C:C,C737)</f>
        <v>12</v>
      </c>
    </row>
    <row r="738" spans="1:25">
      <c r="A738">
        <v>2010</v>
      </c>
      <c r="B738">
        <v>112</v>
      </c>
      <c r="C738" t="s">
        <v>122</v>
      </c>
      <c r="D738" t="s">
        <v>193</v>
      </c>
      <c r="E738">
        <v>13</v>
      </c>
      <c r="F738">
        <v>1</v>
      </c>
      <c r="G738">
        <v>0.92900000000000005</v>
      </c>
      <c r="H738">
        <v>7</v>
      </c>
      <c r="I738">
        <v>1</v>
      </c>
      <c r="J738">
        <v>0.875</v>
      </c>
      <c r="K738">
        <v>41</v>
      </c>
      <c r="L738">
        <v>21.4</v>
      </c>
      <c r="M738">
        <v>11.96</v>
      </c>
      <c r="N738">
        <v>-3.54</v>
      </c>
      <c r="P738">
        <v>11</v>
      </c>
      <c r="Q738">
        <v>11</v>
      </c>
      <c r="R738" s="19">
        <f>SUMIFS(Recruits!J:J,Recruits!D:D,'Wins by Year'!C738,Recruits!A:A,'Wins by Year'!A738)</f>
        <v>0</v>
      </c>
      <c r="S738" s="19">
        <f t="shared" si="22"/>
        <v>1</v>
      </c>
      <c r="T738" s="19">
        <f>(SUMIFS(S:S,C:C,C738,A:A,A738)+SUMIFS(S:S,C:C,C738,A:A,A738-1)+SUMIFS(S:S,C:C,C738,A:A,A738-2))/3</f>
        <v>1.7033333333333334</v>
      </c>
      <c r="U738" s="19">
        <f>(SUMIFS($S:$S,$C:$C,$C738,$A:$A,$A738)+SUMIFS($S:$S,$C:$C,$C738,$A:$A,$A738-1)+SUMIFS($S:$S,$C:$C,$C738,$A:$A,$A738-2)+SUMIFS($S:$S,$C:$C,$C738,$A:$A,$A738-3))/4</f>
        <v>1.7775000000000001</v>
      </c>
      <c r="W738" t="str">
        <f>VLOOKUP(D738,Conferences!$A$9:$B$57,2,FALSE)</f>
        <v>WAC</v>
      </c>
      <c r="X738">
        <f>COUNTIF(C:C,C738)</f>
        <v>16</v>
      </c>
      <c r="Y738">
        <f t="shared" si="23"/>
        <v>11</v>
      </c>
    </row>
    <row r="739" spans="1:25">
      <c r="A739">
        <v>2010</v>
      </c>
      <c r="B739">
        <v>113</v>
      </c>
      <c r="C739" t="s">
        <v>57</v>
      </c>
      <c r="D739" t="s">
        <v>193</v>
      </c>
      <c r="E739">
        <v>12</v>
      </c>
      <c r="F739">
        <v>1</v>
      </c>
      <c r="G739">
        <v>0.92300000000000004</v>
      </c>
      <c r="H739">
        <v>7</v>
      </c>
      <c r="I739">
        <v>1</v>
      </c>
      <c r="J739">
        <v>0.875</v>
      </c>
      <c r="K739">
        <v>45.1</v>
      </c>
      <c r="L739">
        <v>12.8</v>
      </c>
      <c r="M739">
        <v>18.690000000000001</v>
      </c>
      <c r="N739">
        <v>-0.7</v>
      </c>
      <c r="O739">
        <v>3</v>
      </c>
      <c r="P739">
        <v>2</v>
      </c>
      <c r="Q739">
        <v>9</v>
      </c>
      <c r="R739" s="19">
        <f>SUMIFS(Recruits!J:J,Recruits!D:D,'Wins by Year'!C739,Recruits!A:A,'Wins by Year'!A739)</f>
        <v>2.89</v>
      </c>
      <c r="S739" s="19">
        <f t="shared" si="22"/>
        <v>2.89</v>
      </c>
      <c r="T739" s="19">
        <f>(SUMIFS(S:S,C:C,C739,A:A,A739)+SUMIFS(S:S,C:C,C739,A:A,A739-1)+SUMIFS(S:S,C:C,C739,A:A,A739-2))/3</f>
        <v>2.5566666666666666</v>
      </c>
      <c r="U739" s="19">
        <f>(SUMIFS($S:$S,$C:$C,$C739,$A:$A,$A739)+SUMIFS($S:$S,$C:$C,$C739,$A:$A,$A739-1)+SUMIFS($S:$S,$C:$C,$C739,$A:$A,$A739-2)+SUMIFS($S:$S,$C:$C,$C739,$A:$A,$A739-3))/4</f>
        <v>2.4750000000000001</v>
      </c>
      <c r="W739" t="str">
        <f>VLOOKUP(D739,Conferences!$A$9:$B$57,2,FALSE)</f>
        <v>WAC</v>
      </c>
      <c r="X739">
        <f>COUNTIF(C:C,C739)</f>
        <v>16</v>
      </c>
      <c r="Y739">
        <f t="shared" si="23"/>
        <v>9</v>
      </c>
    </row>
    <row r="740" spans="1:25">
      <c r="A740">
        <v>2010</v>
      </c>
      <c r="B740">
        <v>114</v>
      </c>
      <c r="C740" t="s">
        <v>128</v>
      </c>
      <c r="D740" t="s">
        <v>193</v>
      </c>
      <c r="E740">
        <v>10</v>
      </c>
      <c r="F740">
        <v>4</v>
      </c>
      <c r="G740">
        <v>0.71399999999999997</v>
      </c>
      <c r="H740">
        <v>7</v>
      </c>
      <c r="I740">
        <v>1</v>
      </c>
      <c r="J740">
        <v>0.875</v>
      </c>
      <c r="K740">
        <v>39.6</v>
      </c>
      <c r="L740">
        <v>25.5</v>
      </c>
      <c r="M740">
        <v>6.55</v>
      </c>
      <c r="N740">
        <v>-2.1</v>
      </c>
      <c r="P740">
        <v>24</v>
      </c>
      <c r="R740" s="19">
        <f>SUMIFS(Recruits!J:J,Recruits!D:D,'Wins by Year'!C740,Recruits!A:A,'Wins by Year'!A740)</f>
        <v>2.39</v>
      </c>
      <c r="S740" s="19">
        <f t="shared" si="22"/>
        <v>2.39</v>
      </c>
      <c r="T740" s="19">
        <f>(SUMIFS(S:S,C:C,C740,A:A,A740)+SUMIFS(S:S,C:C,C740,A:A,A740-1)+SUMIFS(S:S,C:C,C740,A:A,A740-2))/3</f>
        <v>1.8966666666666665</v>
      </c>
      <c r="U740" s="19">
        <f>(SUMIFS($S:$S,$C:$C,$C740,$A:$A,$A740)+SUMIFS($S:$S,$C:$C,$C740,$A:$A,$A740-1)+SUMIFS($S:$S,$C:$C,$C740,$A:$A,$A740-2)+SUMIFS($S:$S,$C:$C,$C740,$A:$A,$A740-3))/4</f>
        <v>2.0225</v>
      </c>
      <c r="W740" t="str">
        <f>VLOOKUP(D740,Conferences!$A$9:$B$57,2,FALSE)</f>
        <v>WAC</v>
      </c>
      <c r="X740">
        <f>COUNTIF(C:C,C740)</f>
        <v>16</v>
      </c>
    </row>
    <row r="741" spans="1:25">
      <c r="A741">
        <v>2010</v>
      </c>
      <c r="B741">
        <v>115</v>
      </c>
      <c r="C741" t="s">
        <v>78</v>
      </c>
      <c r="D741" t="s">
        <v>193</v>
      </c>
      <c r="E741">
        <v>8</v>
      </c>
      <c r="F741">
        <v>5</v>
      </c>
      <c r="G741">
        <v>0.61499999999999999</v>
      </c>
      <c r="H741">
        <v>5</v>
      </c>
      <c r="I741">
        <v>3</v>
      </c>
      <c r="J741">
        <v>0.625</v>
      </c>
      <c r="K741">
        <v>29</v>
      </c>
      <c r="L741">
        <v>30</v>
      </c>
      <c r="M741">
        <v>0.18</v>
      </c>
      <c r="N741">
        <v>-1.2</v>
      </c>
      <c r="R741" s="19">
        <f>SUMIFS(Recruits!J:J,Recruits!D:D,'Wins by Year'!C741,Recruits!A:A,'Wins by Year'!A741)</f>
        <v>2.8</v>
      </c>
      <c r="S741" s="19">
        <f t="shared" si="22"/>
        <v>2.8</v>
      </c>
      <c r="T741" s="19">
        <f>(SUMIFS(S:S,C:C,C741,A:A,A741)+SUMIFS(S:S,C:C,C741,A:A,A741-1)+SUMIFS(S:S,C:C,C741,A:A,A741-2))/3</f>
        <v>2.5133333333333332</v>
      </c>
      <c r="U741" s="19">
        <f>(SUMIFS($S:$S,$C:$C,$C741,$A:$A,$A741)+SUMIFS($S:$S,$C:$C,$C741,$A:$A,$A741-1)+SUMIFS($S:$S,$C:$C,$C741,$A:$A,$A741-2)+SUMIFS($S:$S,$C:$C,$C741,$A:$A,$A741-3))/4</f>
        <v>2.4525000000000001</v>
      </c>
      <c r="W741" t="str">
        <f>VLOOKUP(D741,Conferences!$A$9:$B$57,2,FALSE)</f>
        <v>WAC</v>
      </c>
      <c r="X741">
        <f>COUNTIF(C:C,C741)</f>
        <v>16</v>
      </c>
    </row>
    <row r="742" spans="1:25">
      <c r="A742">
        <v>2010</v>
      </c>
      <c r="B742">
        <v>116</v>
      </c>
      <c r="C742" t="s">
        <v>89</v>
      </c>
      <c r="D742" t="s">
        <v>193</v>
      </c>
      <c r="E742">
        <v>5</v>
      </c>
      <c r="F742">
        <v>7</v>
      </c>
      <c r="G742">
        <v>0.41699999999999998</v>
      </c>
      <c r="H742">
        <v>4</v>
      </c>
      <c r="I742">
        <v>4</v>
      </c>
      <c r="J742">
        <v>0.5</v>
      </c>
      <c r="K742">
        <v>26.8</v>
      </c>
      <c r="L742">
        <v>30.7</v>
      </c>
      <c r="M742">
        <v>-3.7</v>
      </c>
      <c r="N742">
        <v>-0.28000000000000003</v>
      </c>
      <c r="R742" s="19">
        <f>SUMIFS(Recruits!J:J,Recruits!D:D,'Wins by Year'!C742,Recruits!A:A,'Wins by Year'!A742)</f>
        <v>0</v>
      </c>
      <c r="S742" s="19">
        <f t="shared" si="22"/>
        <v>1</v>
      </c>
      <c r="T742" s="19">
        <f>(SUMIFS(S:S,C:C,C742,A:A,A742)+SUMIFS(S:S,C:C,C742,A:A,A742-1)+SUMIFS(S:S,C:C,C742,A:A,A742-2))/3</f>
        <v>1.7666666666666666</v>
      </c>
      <c r="U742" s="19">
        <f>(SUMIFS($S:$S,$C:$C,$C742,$A:$A,$A742)+SUMIFS($S:$S,$C:$C,$C742,$A:$A,$A742-1)+SUMIFS($S:$S,$C:$C,$C742,$A:$A,$A742-2)+SUMIFS($S:$S,$C:$C,$C742,$A:$A,$A742-3))/4</f>
        <v>1.8925000000000001</v>
      </c>
      <c r="W742" t="str">
        <f>VLOOKUP(D742,Conferences!$A$9:$B$57,2,FALSE)</f>
        <v>WAC</v>
      </c>
      <c r="X742">
        <f>COUNTIF(C:C,C742)</f>
        <v>16</v>
      </c>
    </row>
    <row r="743" spans="1:25">
      <c r="A743">
        <v>2010</v>
      </c>
      <c r="B743">
        <v>117</v>
      </c>
      <c r="C743" t="s">
        <v>126</v>
      </c>
      <c r="D743" t="s">
        <v>193</v>
      </c>
      <c r="E743">
        <v>6</v>
      </c>
      <c r="F743">
        <v>7</v>
      </c>
      <c r="G743">
        <v>0.46200000000000002</v>
      </c>
      <c r="H743">
        <v>3</v>
      </c>
      <c r="I743">
        <v>5</v>
      </c>
      <c r="J743">
        <v>0.375</v>
      </c>
      <c r="K743">
        <v>26.6</v>
      </c>
      <c r="L743">
        <v>28.3</v>
      </c>
      <c r="M743">
        <v>-2.77</v>
      </c>
      <c r="N743">
        <v>-2.69</v>
      </c>
      <c r="R743" s="19">
        <f>SUMIFS(Recruits!J:J,Recruits!D:D,'Wins by Year'!C743,Recruits!A:A,'Wins by Year'!A743)</f>
        <v>0</v>
      </c>
      <c r="S743" s="19">
        <f t="shared" si="22"/>
        <v>1</v>
      </c>
      <c r="T743" s="19">
        <f>(SUMIFS(S:S,C:C,C743,A:A,A743)+SUMIFS(S:S,C:C,C743,A:A,A743-1)+SUMIFS(S:S,C:C,C743,A:A,A743-2))/3</f>
        <v>1</v>
      </c>
      <c r="U743" s="19">
        <f>(SUMIFS($S:$S,$C:$C,$C743,$A:$A,$A743)+SUMIFS($S:$S,$C:$C,$C743,$A:$A,$A743-1)+SUMIFS($S:$S,$C:$C,$C743,$A:$A,$A743-2)+SUMIFS($S:$S,$C:$C,$C743,$A:$A,$A743-3))/4</f>
        <v>1</v>
      </c>
      <c r="W743" t="str">
        <f>VLOOKUP(D743,Conferences!$A$9:$B$57,2,FALSE)</f>
        <v>WAC</v>
      </c>
      <c r="X743">
        <f>COUNTIF(C:C,C743)</f>
        <v>15</v>
      </c>
    </row>
    <row r="744" spans="1:25">
      <c r="A744">
        <v>2010</v>
      </c>
      <c r="B744">
        <v>118</v>
      </c>
      <c r="C744" t="s">
        <v>90</v>
      </c>
      <c r="D744" t="s">
        <v>193</v>
      </c>
      <c r="E744">
        <v>4</v>
      </c>
      <c r="F744">
        <v>8</v>
      </c>
      <c r="G744">
        <v>0.33300000000000002</v>
      </c>
      <c r="H744">
        <v>2</v>
      </c>
      <c r="I744">
        <v>6</v>
      </c>
      <c r="J744">
        <v>0.25</v>
      </c>
      <c r="K744">
        <v>22</v>
      </c>
      <c r="L744">
        <v>33.799999999999997</v>
      </c>
      <c r="M744">
        <v>-7.64</v>
      </c>
      <c r="N744">
        <v>0.7</v>
      </c>
      <c r="R744" s="19">
        <f>SUMIFS(Recruits!J:J,Recruits!D:D,'Wins by Year'!C744,Recruits!A:A,'Wins by Year'!A744)</f>
        <v>2.1</v>
      </c>
      <c r="S744" s="19">
        <f t="shared" si="22"/>
        <v>2.1</v>
      </c>
      <c r="T744" s="19">
        <f>(SUMIFS(S:S,C:C,C744,A:A,A744)+SUMIFS(S:S,C:C,C744,A:A,A744-1)+SUMIFS(S:S,C:C,C744,A:A,A744-2))/3</f>
        <v>2.08</v>
      </c>
      <c r="U744" s="19">
        <f>(SUMIFS($S:$S,$C:$C,$C744,$A:$A,$A744)+SUMIFS($S:$S,$C:$C,$C744,$A:$A,$A744-1)+SUMIFS($S:$S,$C:$C,$C744,$A:$A,$A744-2)+SUMIFS($S:$S,$C:$C,$C744,$A:$A,$A744-3))/4</f>
        <v>2.06</v>
      </c>
      <c r="W744" t="str">
        <f>VLOOKUP(D744,Conferences!$A$9:$B$57,2,FALSE)</f>
        <v>WAC</v>
      </c>
      <c r="X744">
        <f>COUNTIF(C:C,C744)</f>
        <v>16</v>
      </c>
    </row>
    <row r="745" spans="1:25">
      <c r="A745">
        <v>2010</v>
      </c>
      <c r="B745">
        <v>119</v>
      </c>
      <c r="C745" t="s">
        <v>133</v>
      </c>
      <c r="D745" t="s">
        <v>193</v>
      </c>
      <c r="E745">
        <v>2</v>
      </c>
      <c r="F745">
        <v>10</v>
      </c>
      <c r="G745">
        <v>0.16700000000000001</v>
      </c>
      <c r="H745">
        <v>1</v>
      </c>
      <c r="I745">
        <v>7</v>
      </c>
      <c r="J745">
        <v>0.125</v>
      </c>
      <c r="K745">
        <v>15.7</v>
      </c>
      <c r="L745">
        <v>39.5</v>
      </c>
      <c r="M745">
        <v>-18.13</v>
      </c>
      <c r="N745">
        <v>-1.46</v>
      </c>
      <c r="R745" s="19">
        <f>SUMIFS(Recruits!J:J,Recruits!D:D,'Wins by Year'!C745,Recruits!A:A,'Wins by Year'!A745)</f>
        <v>2.44</v>
      </c>
      <c r="S745" s="19">
        <f t="shared" si="22"/>
        <v>2.44</v>
      </c>
      <c r="T745" s="19">
        <f>(SUMIFS(S:S,C:C,C745,A:A,A745)+SUMIFS(S:S,C:C,C745,A:A,A745-1)+SUMIFS(S:S,C:C,C745,A:A,A745-2))/3</f>
        <v>1.8733333333333333</v>
      </c>
      <c r="U745" s="19">
        <f>(SUMIFS($S:$S,$C:$C,$C745,$A:$A,$A745)+SUMIFS($S:$S,$C:$C,$C745,$A:$A,$A745-1)+SUMIFS($S:$S,$C:$C,$C745,$A:$A,$A745-2)+SUMIFS($S:$S,$C:$C,$C745,$A:$A,$A745-3))/4</f>
        <v>1.9300000000000002</v>
      </c>
      <c r="W745" t="str">
        <f>VLOOKUP(D745,Conferences!$A$9:$B$57,2,FALSE)</f>
        <v>WAC</v>
      </c>
      <c r="X745">
        <f>COUNTIF(C:C,C745)</f>
        <v>16</v>
      </c>
    </row>
    <row r="746" spans="1:25">
      <c r="A746">
        <v>2010</v>
      </c>
      <c r="B746">
        <v>120</v>
      </c>
      <c r="C746" t="s">
        <v>111</v>
      </c>
      <c r="D746" t="s">
        <v>193</v>
      </c>
      <c r="E746">
        <v>1</v>
      </c>
      <c r="F746">
        <v>12</v>
      </c>
      <c r="G746">
        <v>7.6999999999999999E-2</v>
      </c>
      <c r="H746">
        <v>0</v>
      </c>
      <c r="I746">
        <v>8</v>
      </c>
      <c r="J746">
        <v>0</v>
      </c>
      <c r="K746">
        <v>16.100000000000001</v>
      </c>
      <c r="L746">
        <v>34.700000000000003</v>
      </c>
      <c r="M746">
        <v>-12.4</v>
      </c>
      <c r="N746">
        <v>0.98</v>
      </c>
      <c r="R746" s="19">
        <f>SUMIFS(Recruits!J:J,Recruits!D:D,'Wins by Year'!C746,Recruits!A:A,'Wins by Year'!A746)</f>
        <v>0</v>
      </c>
      <c r="S746" s="19">
        <f t="shared" si="22"/>
        <v>1</v>
      </c>
      <c r="T746" s="19">
        <f>(SUMIFS(S:S,C:C,C746,A:A,A746)+SUMIFS(S:S,C:C,C746,A:A,A746-1)+SUMIFS(S:S,C:C,C746,A:A,A746-2))/3</f>
        <v>1.3766666666666667</v>
      </c>
      <c r="U746" s="19">
        <f>(SUMIFS($S:$S,$C:$C,$C746,$A:$A,$A746)+SUMIFS($S:$S,$C:$C,$C746,$A:$A,$A746-1)+SUMIFS($S:$S,$C:$C,$C746,$A:$A,$A746-2)+SUMIFS($S:$S,$C:$C,$C746,$A:$A,$A746-3))/4</f>
        <v>1.2825</v>
      </c>
      <c r="W746" t="str">
        <f>VLOOKUP(D746,Conferences!$A$9:$B$57,2,FALSE)</f>
        <v>WAC</v>
      </c>
      <c r="X746">
        <f>COUNTIF(C:C,C746)</f>
        <v>16</v>
      </c>
    </row>
    <row r="747" spans="1:25">
      <c r="A747">
        <v>2009</v>
      </c>
      <c r="B747">
        <v>1</v>
      </c>
      <c r="C747" t="s">
        <v>6</v>
      </c>
      <c r="D747" t="s">
        <v>165</v>
      </c>
      <c r="E747">
        <v>9</v>
      </c>
      <c r="F747">
        <v>5</v>
      </c>
      <c r="G747">
        <v>0.64300000000000002</v>
      </c>
      <c r="H747">
        <v>6</v>
      </c>
      <c r="I747">
        <v>2</v>
      </c>
      <c r="J747">
        <v>0.75</v>
      </c>
      <c r="K747">
        <v>31.1</v>
      </c>
      <c r="L747">
        <v>20.399999999999999</v>
      </c>
      <c r="M747">
        <v>11.73</v>
      </c>
      <c r="N747">
        <v>4.01</v>
      </c>
      <c r="P747">
        <v>15</v>
      </c>
      <c r="Q747">
        <v>24</v>
      </c>
      <c r="R747" s="19">
        <f>SUMIFS(Recruits!J:J,Recruits!D:D,'Wins by Year'!C747,Recruits!A:A,'Wins by Year'!A747)</f>
        <v>3.5</v>
      </c>
      <c r="S747" s="19">
        <f t="shared" si="22"/>
        <v>3.5</v>
      </c>
      <c r="T747" s="19">
        <f>(SUMIFS(S:S,C:C,C747,A:A,A747)+SUMIFS(S:S,C:C,C747,A:A,A747-1)+SUMIFS(S:S,C:C,C747,A:A,A747-2))/3</f>
        <v>3.3733333333333335</v>
      </c>
      <c r="U747" s="19">
        <f>(SUMIFS($S:$S,$C:$C,$C747,$A:$A,$A747)+SUMIFS($S:$S,$C:$C,$C747,$A:$A,$A747-1)+SUMIFS($S:$S,$C:$C,$C747,$A:$A,$A747-2)+SUMIFS($S:$S,$C:$C,$C747,$A:$A,$A747-3))/4</f>
        <v>3.3800000000000003</v>
      </c>
      <c r="W747" t="str">
        <f>VLOOKUP(D747,Conferences!$A$9:$B$57,2,FALSE)</f>
        <v>ACC</v>
      </c>
      <c r="X747">
        <f>COUNTIF(C:C,C747)</f>
        <v>16</v>
      </c>
      <c r="Y747">
        <f t="shared" si="23"/>
        <v>24</v>
      </c>
    </row>
    <row r="748" spans="1:25">
      <c r="A748">
        <v>2009</v>
      </c>
      <c r="B748">
        <v>2</v>
      </c>
      <c r="C748" t="s">
        <v>82</v>
      </c>
      <c r="D748" t="s">
        <v>165</v>
      </c>
      <c r="E748">
        <v>8</v>
      </c>
      <c r="F748">
        <v>5</v>
      </c>
      <c r="G748">
        <v>0.61499999999999999</v>
      </c>
      <c r="H748">
        <v>5</v>
      </c>
      <c r="I748">
        <v>3</v>
      </c>
      <c r="J748">
        <v>0.625</v>
      </c>
      <c r="K748">
        <v>24.8</v>
      </c>
      <c r="L748">
        <v>19.8</v>
      </c>
      <c r="M748">
        <v>5.47</v>
      </c>
      <c r="N748">
        <v>2.17</v>
      </c>
      <c r="R748" s="19">
        <f>SUMIFS(Recruits!J:J,Recruits!D:D,'Wins by Year'!C748,Recruits!A:A,'Wins by Year'!A748)</f>
        <v>2.44</v>
      </c>
      <c r="S748" s="19">
        <f t="shared" si="22"/>
        <v>2.44</v>
      </c>
      <c r="T748" s="19">
        <f>(SUMIFS(S:S,C:C,C748,A:A,A748)+SUMIFS(S:S,C:C,C748,A:A,A748-1)+SUMIFS(S:S,C:C,C748,A:A,A748-2))/3</f>
        <v>2.6999999999999997</v>
      </c>
      <c r="U748" s="19">
        <f>(SUMIFS($S:$S,$C:$C,$C748,$A:$A,$A748)+SUMIFS($S:$S,$C:$C,$C748,$A:$A,$A748-1)+SUMIFS($S:$S,$C:$C,$C748,$A:$A,$A748-2)+SUMIFS($S:$S,$C:$C,$C748,$A:$A,$A748-3))/4</f>
        <v>2.7374999999999998</v>
      </c>
      <c r="W748" t="str">
        <f>VLOOKUP(D748,Conferences!$A$9:$B$57,2,FALSE)</f>
        <v>ACC</v>
      </c>
      <c r="X748">
        <f>COUNTIF(C:C,C748)</f>
        <v>16</v>
      </c>
    </row>
    <row r="749" spans="1:25">
      <c r="A749">
        <v>2009</v>
      </c>
      <c r="B749">
        <v>3</v>
      </c>
      <c r="C749" t="s">
        <v>2</v>
      </c>
      <c r="D749" t="s">
        <v>165</v>
      </c>
      <c r="E749">
        <v>7</v>
      </c>
      <c r="F749">
        <v>6</v>
      </c>
      <c r="G749">
        <v>0.53800000000000003</v>
      </c>
      <c r="H749">
        <v>4</v>
      </c>
      <c r="I749">
        <v>4</v>
      </c>
      <c r="J749">
        <v>0.5</v>
      </c>
      <c r="K749">
        <v>30.1</v>
      </c>
      <c r="L749">
        <v>30</v>
      </c>
      <c r="M749">
        <v>6.08</v>
      </c>
      <c r="N749">
        <v>5.38</v>
      </c>
      <c r="O749">
        <v>18</v>
      </c>
      <c r="P749">
        <v>18</v>
      </c>
      <c r="R749" s="19">
        <f>SUMIFS(Recruits!J:J,Recruits!D:D,'Wins by Year'!C749,Recruits!A:A,'Wins by Year'!A749)</f>
        <v>3.62</v>
      </c>
      <c r="S749" s="19">
        <f t="shared" si="22"/>
        <v>3.62</v>
      </c>
      <c r="T749" s="19">
        <f>(SUMIFS(S:S,C:C,C749,A:A,A749)+SUMIFS(S:S,C:C,C749,A:A,A749-1)+SUMIFS(S:S,C:C,C749,A:A,A749-2))/3</f>
        <v>3.3366666666666673</v>
      </c>
      <c r="U749" s="19">
        <f>(SUMIFS($S:$S,$C:$C,$C749,$A:$A,$A749)+SUMIFS($S:$S,$C:$C,$C749,$A:$A,$A749-1)+SUMIFS($S:$S,$C:$C,$C749,$A:$A,$A749-2)+SUMIFS($S:$S,$C:$C,$C749,$A:$A,$A749-3))/4</f>
        <v>3.4225000000000003</v>
      </c>
      <c r="W749" t="str">
        <f>VLOOKUP(D749,Conferences!$A$9:$B$57,2,FALSE)</f>
        <v>ACC</v>
      </c>
      <c r="X749">
        <f>COUNTIF(C:C,C749)</f>
        <v>16</v>
      </c>
    </row>
    <row r="750" spans="1:25">
      <c r="A750">
        <v>2009</v>
      </c>
      <c r="B750">
        <v>4</v>
      </c>
      <c r="C750" t="s">
        <v>62</v>
      </c>
      <c r="D750" t="s">
        <v>165</v>
      </c>
      <c r="E750">
        <v>5</v>
      </c>
      <c r="F750">
        <v>7</v>
      </c>
      <c r="G750">
        <v>0.41699999999999998</v>
      </c>
      <c r="H750">
        <v>3</v>
      </c>
      <c r="I750">
        <v>5</v>
      </c>
      <c r="J750">
        <v>0.375</v>
      </c>
      <c r="K750">
        <v>26.3</v>
      </c>
      <c r="L750">
        <v>26.3</v>
      </c>
      <c r="M750">
        <v>1.85</v>
      </c>
      <c r="N750">
        <v>2.94</v>
      </c>
      <c r="R750" s="19">
        <f>SUMIFS(Recruits!J:J,Recruits!D:D,'Wins by Year'!C750,Recruits!A:A,'Wins by Year'!A750)</f>
        <v>2.48</v>
      </c>
      <c r="S750" s="19">
        <f t="shared" si="22"/>
        <v>2.48</v>
      </c>
      <c r="T750" s="19">
        <f>(SUMIFS(S:S,C:C,C750,A:A,A750)+SUMIFS(S:S,C:C,C750,A:A,A750-1)+SUMIFS(S:S,C:C,C750,A:A,A750-2))/3</f>
        <v>1.9833333333333334</v>
      </c>
      <c r="U750" s="19">
        <f>(SUMIFS($S:$S,$C:$C,$C750,$A:$A,$A750)+SUMIFS($S:$S,$C:$C,$C750,$A:$A,$A750-1)+SUMIFS($S:$S,$C:$C,$C750,$A:$A,$A750-2)+SUMIFS($S:$S,$C:$C,$C750,$A:$A,$A750-3))/4</f>
        <v>2.0874999999999999</v>
      </c>
      <c r="W750" t="str">
        <f>VLOOKUP(D750,Conferences!$A$9:$B$57,2,FALSE)</f>
        <v>ACC</v>
      </c>
      <c r="X750">
        <f>COUNTIF(C:C,C750)</f>
        <v>16</v>
      </c>
    </row>
    <row r="751" spans="1:25">
      <c r="A751">
        <v>2009</v>
      </c>
      <c r="B751">
        <v>5</v>
      </c>
      <c r="C751" t="s">
        <v>44</v>
      </c>
      <c r="D751" t="s">
        <v>165</v>
      </c>
      <c r="E751">
        <v>5</v>
      </c>
      <c r="F751">
        <v>7</v>
      </c>
      <c r="G751">
        <v>0.41699999999999998</v>
      </c>
      <c r="H751">
        <v>2</v>
      </c>
      <c r="I751">
        <v>6</v>
      </c>
      <c r="J751">
        <v>0.25</v>
      </c>
      <c r="K751">
        <v>30.3</v>
      </c>
      <c r="L751">
        <v>31.2</v>
      </c>
      <c r="M751">
        <v>-1.06</v>
      </c>
      <c r="N751">
        <v>2.36</v>
      </c>
      <c r="R751" s="19">
        <f>SUMIFS(Recruits!J:J,Recruits!D:D,'Wins by Year'!C751,Recruits!A:A,'Wins by Year'!A751)</f>
        <v>2.78</v>
      </c>
      <c r="S751" s="19">
        <f t="shared" si="22"/>
        <v>2.78</v>
      </c>
      <c r="T751" s="19">
        <f>(SUMIFS(S:S,C:C,C751,A:A,A751)+SUMIFS(S:S,C:C,C751,A:A,A751-1)+SUMIFS(S:S,C:C,C751,A:A,A751-2))/3</f>
        <v>2.73</v>
      </c>
      <c r="U751" s="19">
        <f>(SUMIFS($S:$S,$C:$C,$C751,$A:$A,$A751)+SUMIFS($S:$S,$C:$C,$C751,$A:$A,$A751-1)+SUMIFS($S:$S,$C:$C,$C751,$A:$A,$A751-2)+SUMIFS($S:$S,$C:$C,$C751,$A:$A,$A751-3))/4</f>
        <v>2.66</v>
      </c>
      <c r="W751" t="str">
        <f>VLOOKUP(D751,Conferences!$A$9:$B$57,2,FALSE)</f>
        <v>ACC</v>
      </c>
      <c r="X751">
        <f>COUNTIF(C:C,C751)</f>
        <v>16</v>
      </c>
    </row>
    <row r="752" spans="1:25">
      <c r="A752">
        <v>2009</v>
      </c>
      <c r="B752">
        <v>6</v>
      </c>
      <c r="C752" t="s">
        <v>39</v>
      </c>
      <c r="D752" t="s">
        <v>165</v>
      </c>
      <c r="E752">
        <v>2</v>
      </c>
      <c r="F752">
        <v>10</v>
      </c>
      <c r="G752">
        <v>0.16700000000000001</v>
      </c>
      <c r="H752">
        <v>1</v>
      </c>
      <c r="I752">
        <v>7</v>
      </c>
      <c r="J752">
        <v>0.125</v>
      </c>
      <c r="K752">
        <v>21.3</v>
      </c>
      <c r="L752">
        <v>31.3</v>
      </c>
      <c r="M752">
        <v>-6.6</v>
      </c>
      <c r="N752">
        <v>2.65</v>
      </c>
      <c r="R752" s="19">
        <f>SUMIFS(Recruits!J:J,Recruits!D:D,'Wins by Year'!C752,Recruits!A:A,'Wins by Year'!A752)</f>
        <v>3.08</v>
      </c>
      <c r="S752" s="19">
        <f t="shared" si="22"/>
        <v>3.08</v>
      </c>
      <c r="T752" s="19">
        <f>(SUMIFS(S:S,C:C,C752,A:A,A752)+SUMIFS(S:S,C:C,C752,A:A,A752-1)+SUMIFS(S:S,C:C,C752,A:A,A752-2))/3</f>
        <v>3.0366666666666666</v>
      </c>
      <c r="U752" s="19">
        <f>(SUMIFS($S:$S,$C:$C,$C752,$A:$A,$A752)+SUMIFS($S:$S,$C:$C,$C752,$A:$A,$A752-1)+SUMIFS($S:$S,$C:$C,$C752,$A:$A,$A752-2)+SUMIFS($S:$S,$C:$C,$C752,$A:$A,$A752-3))/4</f>
        <v>3.0274999999999999</v>
      </c>
      <c r="W752" t="str">
        <f>VLOOKUP(D752,Conferences!$A$9:$B$57,2,FALSE)</f>
        <v>ACC</v>
      </c>
      <c r="X752">
        <f>COUNTIF(C:C,C752)</f>
        <v>16</v>
      </c>
    </row>
    <row r="753" spans="1:25">
      <c r="A753">
        <v>2009</v>
      </c>
      <c r="B753">
        <v>7</v>
      </c>
      <c r="C753" t="s">
        <v>69</v>
      </c>
      <c r="D753" t="s">
        <v>166</v>
      </c>
      <c r="E753">
        <v>11</v>
      </c>
      <c r="F753">
        <v>3</v>
      </c>
      <c r="G753">
        <v>0.78600000000000003</v>
      </c>
      <c r="H753">
        <v>7</v>
      </c>
      <c r="I753">
        <v>1</v>
      </c>
      <c r="J753">
        <v>0.875</v>
      </c>
      <c r="K753">
        <v>33.799999999999997</v>
      </c>
      <c r="L753">
        <v>24.8</v>
      </c>
      <c r="M753">
        <v>13.54</v>
      </c>
      <c r="N753">
        <v>4.83</v>
      </c>
      <c r="O753">
        <v>15</v>
      </c>
      <c r="P753">
        <v>7</v>
      </c>
      <c r="Q753">
        <v>13</v>
      </c>
      <c r="R753" s="19">
        <f>SUMIFS(Recruits!J:J,Recruits!D:D,'Wins by Year'!C753,Recruits!A:A,'Wins by Year'!A753)</f>
        <v>2.9</v>
      </c>
      <c r="S753" s="19">
        <f t="shared" si="22"/>
        <v>2.9</v>
      </c>
      <c r="T753" s="19">
        <f>(SUMIFS(S:S,C:C,C753,A:A,A753)+SUMIFS(S:S,C:C,C753,A:A,A753-1)+SUMIFS(S:S,C:C,C753,A:A,A753-2))/3</f>
        <v>2.9499999999999997</v>
      </c>
      <c r="U753" s="19">
        <f>(SUMIFS($S:$S,$C:$C,$C753,$A:$A,$A753)+SUMIFS($S:$S,$C:$C,$C753,$A:$A,$A753-1)+SUMIFS($S:$S,$C:$C,$C753,$A:$A,$A753-2)+SUMIFS($S:$S,$C:$C,$C753,$A:$A,$A753-3))/4</f>
        <v>2.8849999999999998</v>
      </c>
      <c r="W753" t="str">
        <f>VLOOKUP(D753,Conferences!$A$9:$B$57,2,FALSE)</f>
        <v>ACC</v>
      </c>
      <c r="X753">
        <f>COUNTIF(C:C,C753)</f>
        <v>16</v>
      </c>
      <c r="Y753">
        <f t="shared" si="23"/>
        <v>13</v>
      </c>
    </row>
    <row r="754" spans="1:25">
      <c r="A754">
        <v>2009</v>
      </c>
      <c r="B754">
        <v>8</v>
      </c>
      <c r="C754" t="s">
        <v>43</v>
      </c>
      <c r="D754" t="s">
        <v>166</v>
      </c>
      <c r="E754">
        <v>10</v>
      </c>
      <c r="F754">
        <v>3</v>
      </c>
      <c r="G754">
        <v>0.76900000000000002</v>
      </c>
      <c r="H754">
        <v>6</v>
      </c>
      <c r="I754">
        <v>2</v>
      </c>
      <c r="J754">
        <v>0.75</v>
      </c>
      <c r="K754">
        <v>31.8</v>
      </c>
      <c r="L754">
        <v>15.6</v>
      </c>
      <c r="M754">
        <v>18.57</v>
      </c>
      <c r="N754">
        <v>5.42</v>
      </c>
      <c r="O754">
        <v>7</v>
      </c>
      <c r="P754">
        <v>4</v>
      </c>
      <c r="Q754">
        <v>10</v>
      </c>
      <c r="R754" s="19">
        <f>SUMIFS(Recruits!J:J,Recruits!D:D,'Wins by Year'!C754,Recruits!A:A,'Wins by Year'!A754)</f>
        <v>3.09</v>
      </c>
      <c r="S754" s="19">
        <f t="shared" si="22"/>
        <v>3.09</v>
      </c>
      <c r="T754" s="19">
        <f>(SUMIFS(S:S,C:C,C754,A:A,A754)+SUMIFS(S:S,C:C,C754,A:A,A754-1)+SUMIFS(S:S,C:C,C754,A:A,A754-2))/3</f>
        <v>2.9733333333333332</v>
      </c>
      <c r="U754" s="19">
        <f>(SUMIFS($S:$S,$C:$C,$C754,$A:$A,$A754)+SUMIFS($S:$S,$C:$C,$C754,$A:$A,$A754-1)+SUMIFS($S:$S,$C:$C,$C754,$A:$A,$A754-2)+SUMIFS($S:$S,$C:$C,$C754,$A:$A,$A754-3))/4</f>
        <v>2.98</v>
      </c>
      <c r="W754" t="str">
        <f>VLOOKUP(D754,Conferences!$A$9:$B$57,2,FALSE)</f>
        <v>ACC</v>
      </c>
      <c r="X754">
        <f>COUNTIF(C:C,C754)</f>
        <v>16</v>
      </c>
      <c r="Y754">
        <f t="shared" si="23"/>
        <v>10</v>
      </c>
    </row>
    <row r="755" spans="1:25">
      <c r="A755">
        <v>2009</v>
      </c>
      <c r="B755">
        <v>9</v>
      </c>
      <c r="C755" t="s">
        <v>21</v>
      </c>
      <c r="D755" t="s">
        <v>166</v>
      </c>
      <c r="E755">
        <v>9</v>
      </c>
      <c r="F755">
        <v>4</v>
      </c>
      <c r="G755">
        <v>0.69199999999999995</v>
      </c>
      <c r="H755">
        <v>5</v>
      </c>
      <c r="I755">
        <v>3</v>
      </c>
      <c r="J755">
        <v>0.625</v>
      </c>
      <c r="K755">
        <v>30.3</v>
      </c>
      <c r="L755">
        <v>22.2</v>
      </c>
      <c r="M755">
        <v>12.2</v>
      </c>
      <c r="N755">
        <v>4.7300000000000004</v>
      </c>
      <c r="P755">
        <v>8</v>
      </c>
      <c r="Q755">
        <v>19</v>
      </c>
      <c r="R755" s="19">
        <f>SUMIFS(Recruits!J:J,Recruits!D:D,'Wins by Year'!C755,Recruits!A:A,'Wins by Year'!A755)</f>
        <v>3.53</v>
      </c>
      <c r="S755" s="19">
        <f t="shared" si="22"/>
        <v>3.53</v>
      </c>
      <c r="T755" s="19">
        <f>(SUMIFS(S:S,C:C,C755,A:A,A755)+SUMIFS(S:S,C:C,C755,A:A,A755-1)+SUMIFS(S:S,C:C,C755,A:A,A755-2))/3</f>
        <v>3.3566666666666669</v>
      </c>
      <c r="U755" s="19">
        <f>(SUMIFS($S:$S,$C:$C,$C755,$A:$A,$A755)+SUMIFS($S:$S,$C:$C,$C755,$A:$A,$A755-1)+SUMIFS($S:$S,$C:$C,$C755,$A:$A,$A755-2)+SUMIFS($S:$S,$C:$C,$C755,$A:$A,$A755-3))/4</f>
        <v>3.3574999999999999</v>
      </c>
      <c r="W755" t="str">
        <f>VLOOKUP(D755,Conferences!$A$9:$B$57,2,FALSE)</f>
        <v>ACC</v>
      </c>
      <c r="X755">
        <f>COUNTIF(C:C,C755)</f>
        <v>16</v>
      </c>
      <c r="Y755">
        <f t="shared" si="23"/>
        <v>19</v>
      </c>
    </row>
    <row r="756" spans="1:25">
      <c r="A756">
        <v>2009</v>
      </c>
      <c r="B756">
        <v>10</v>
      </c>
      <c r="C756" t="s">
        <v>24</v>
      </c>
      <c r="D756" t="s">
        <v>166</v>
      </c>
      <c r="E756">
        <v>8</v>
      </c>
      <c r="F756">
        <v>5</v>
      </c>
      <c r="G756">
        <v>0.61499999999999999</v>
      </c>
      <c r="H756">
        <v>4</v>
      </c>
      <c r="I756">
        <v>4</v>
      </c>
      <c r="J756">
        <v>0.5</v>
      </c>
      <c r="K756">
        <v>23.8</v>
      </c>
      <c r="L756">
        <v>17.100000000000001</v>
      </c>
      <c r="M756">
        <v>8.0399999999999991</v>
      </c>
      <c r="N756">
        <v>3.04</v>
      </c>
      <c r="O756">
        <v>21</v>
      </c>
      <c r="P756">
        <v>19</v>
      </c>
      <c r="R756" s="19">
        <f>SUMIFS(Recruits!J:J,Recruits!D:D,'Wins by Year'!C756,Recruits!A:A,'Wins by Year'!A756)</f>
        <v>3.36</v>
      </c>
      <c r="S756" s="19">
        <f t="shared" si="22"/>
        <v>3.36</v>
      </c>
      <c r="T756" s="19">
        <f>(SUMIFS(S:S,C:C,C756,A:A,A756)+SUMIFS(S:S,C:C,C756,A:A,A756-1)+SUMIFS(S:S,C:C,C756,A:A,A756-2))/3</f>
        <v>3.1566666666666663</v>
      </c>
      <c r="U756" s="19">
        <f>(SUMIFS($S:$S,$C:$C,$C756,$A:$A,$A756)+SUMIFS($S:$S,$C:$C,$C756,$A:$A,$A756-1)+SUMIFS($S:$S,$C:$C,$C756,$A:$A,$A756-2)+SUMIFS($S:$S,$C:$C,$C756,$A:$A,$A756-3))/4</f>
        <v>3.0999999999999996</v>
      </c>
      <c r="W756" t="str">
        <f>VLOOKUP(D756,Conferences!$A$9:$B$57,2,FALSE)</f>
        <v>ACC</v>
      </c>
      <c r="X756">
        <f>COUNTIF(C:C,C756)</f>
        <v>16</v>
      </c>
    </row>
    <row r="757" spans="1:25">
      <c r="A757">
        <v>2009</v>
      </c>
      <c r="B757">
        <v>11</v>
      </c>
      <c r="C757" t="s">
        <v>33</v>
      </c>
      <c r="D757" t="s">
        <v>166</v>
      </c>
      <c r="E757">
        <v>5</v>
      </c>
      <c r="F757">
        <v>7</v>
      </c>
      <c r="G757">
        <v>0.41699999999999998</v>
      </c>
      <c r="H757">
        <v>3</v>
      </c>
      <c r="I757">
        <v>5</v>
      </c>
      <c r="J757">
        <v>0.375</v>
      </c>
      <c r="K757">
        <v>25.2</v>
      </c>
      <c r="L757">
        <v>28.3</v>
      </c>
      <c r="M757">
        <v>-2.4500000000000002</v>
      </c>
      <c r="N757">
        <v>-0.2</v>
      </c>
      <c r="R757" s="19">
        <f>SUMIFS(Recruits!J:J,Recruits!D:D,'Wins by Year'!C757,Recruits!A:A,'Wins by Year'!A757)</f>
        <v>2.63</v>
      </c>
      <c r="S757" s="19">
        <f t="shared" si="22"/>
        <v>2.63</v>
      </c>
      <c r="T757" s="19">
        <f>(SUMIFS(S:S,C:C,C757,A:A,A757)+SUMIFS(S:S,C:C,C757,A:A,A757-1)+SUMIFS(S:S,C:C,C757,A:A,A757-2))/3</f>
        <v>2.41</v>
      </c>
      <c r="U757" s="19">
        <f>(SUMIFS($S:$S,$C:$C,$C757,$A:$A,$A757)+SUMIFS($S:$S,$C:$C,$C757,$A:$A,$A757-1)+SUMIFS($S:$S,$C:$C,$C757,$A:$A,$A757-2)+SUMIFS($S:$S,$C:$C,$C757,$A:$A,$A757-3))/4</f>
        <v>2.4024999999999999</v>
      </c>
      <c r="W757" t="str">
        <f>VLOOKUP(D757,Conferences!$A$9:$B$57,2,FALSE)</f>
        <v>ACC</v>
      </c>
      <c r="X757">
        <f>COUNTIF(C:C,C757)</f>
        <v>16</v>
      </c>
    </row>
    <row r="758" spans="1:25">
      <c r="A758">
        <v>2009</v>
      </c>
      <c r="B758">
        <v>12</v>
      </c>
      <c r="C758" t="s">
        <v>61</v>
      </c>
      <c r="D758" t="s">
        <v>166</v>
      </c>
      <c r="E758">
        <v>3</v>
      </c>
      <c r="F758">
        <v>9</v>
      </c>
      <c r="G758">
        <v>0.25</v>
      </c>
      <c r="H758">
        <v>2</v>
      </c>
      <c r="I758">
        <v>6</v>
      </c>
      <c r="J758">
        <v>0.25</v>
      </c>
      <c r="K758">
        <v>19.3</v>
      </c>
      <c r="L758">
        <v>26.3</v>
      </c>
      <c r="M758">
        <v>-3</v>
      </c>
      <c r="N758">
        <v>4.5</v>
      </c>
      <c r="R758" s="19">
        <f>SUMIFS(Recruits!J:J,Recruits!D:D,'Wins by Year'!C758,Recruits!A:A,'Wins by Year'!A758)</f>
        <v>2.84</v>
      </c>
      <c r="S758" s="19">
        <f t="shared" si="22"/>
        <v>2.84</v>
      </c>
      <c r="T758" s="19">
        <f>(SUMIFS(S:S,C:C,C758,A:A,A758)+SUMIFS(S:S,C:C,C758,A:A,A758-1)+SUMIFS(S:S,C:C,C758,A:A,A758-2))/3</f>
        <v>2.793333333333333</v>
      </c>
      <c r="U758" s="19">
        <f>(SUMIFS($S:$S,$C:$C,$C758,$A:$A,$A758)+SUMIFS($S:$S,$C:$C,$C758,$A:$A,$A758-1)+SUMIFS($S:$S,$C:$C,$C758,$A:$A,$A758-2)+SUMIFS($S:$S,$C:$C,$C758,$A:$A,$A758-3))/4</f>
        <v>2.7249999999999996</v>
      </c>
      <c r="W758" t="str">
        <f>VLOOKUP(D758,Conferences!$A$9:$B$57,2,FALSE)</f>
        <v>ACC</v>
      </c>
      <c r="X758">
        <f>COUNTIF(C:C,C758)</f>
        <v>16</v>
      </c>
    </row>
    <row r="759" spans="1:25">
      <c r="A759">
        <v>2009</v>
      </c>
      <c r="B759">
        <v>13</v>
      </c>
      <c r="C759" t="s">
        <v>26</v>
      </c>
      <c r="D759" t="s">
        <v>194</v>
      </c>
      <c r="E759">
        <v>10</v>
      </c>
      <c r="F759">
        <v>4</v>
      </c>
      <c r="G759">
        <v>0.71399999999999997</v>
      </c>
      <c r="H759">
        <v>6</v>
      </c>
      <c r="I759">
        <v>2</v>
      </c>
      <c r="J759">
        <v>0.75</v>
      </c>
      <c r="K759">
        <v>25.1</v>
      </c>
      <c r="L759">
        <v>10.4</v>
      </c>
      <c r="M759">
        <v>11.41</v>
      </c>
      <c r="N759">
        <v>2.69</v>
      </c>
      <c r="O759">
        <v>24</v>
      </c>
      <c r="P759">
        <v>14</v>
      </c>
      <c r="Q759">
        <v>14</v>
      </c>
      <c r="R759" s="19">
        <f>SUMIFS(Recruits!J:J,Recruits!D:D,'Wins by Year'!C759,Recruits!A:A,'Wins by Year'!A759)</f>
        <v>3.25</v>
      </c>
      <c r="S759" s="19">
        <f t="shared" si="22"/>
        <v>3.25</v>
      </c>
      <c r="T759" s="19">
        <f>(SUMIFS(S:S,C:C,C759,A:A,A759)+SUMIFS(S:S,C:C,C759,A:A,A759-1)+SUMIFS(S:S,C:C,C759,A:A,A759-2))/3</f>
        <v>3.1799999999999997</v>
      </c>
      <c r="U759" s="19">
        <f>(SUMIFS($S:$S,$C:$C,$C759,$A:$A,$A759)+SUMIFS($S:$S,$C:$C,$C759,$A:$A,$A759-1)+SUMIFS($S:$S,$C:$C,$C759,$A:$A,$A759-2)+SUMIFS($S:$S,$C:$C,$C759,$A:$A,$A759-3))/4</f>
        <v>3.2024999999999997</v>
      </c>
      <c r="W759" t="str">
        <f>VLOOKUP(D759,Conferences!$A$9:$B$57,2,FALSE)</f>
        <v>Big 12</v>
      </c>
      <c r="X759">
        <f>COUNTIF(C:C,C759)</f>
        <v>16</v>
      </c>
      <c r="Y759">
        <f t="shared" si="23"/>
        <v>14</v>
      </c>
    </row>
    <row r="760" spans="1:25">
      <c r="A760">
        <v>2009</v>
      </c>
      <c r="B760">
        <v>14</v>
      </c>
      <c r="C760" t="s">
        <v>46</v>
      </c>
      <c r="D760" t="s">
        <v>194</v>
      </c>
      <c r="E760">
        <v>8</v>
      </c>
      <c r="F760">
        <v>5</v>
      </c>
      <c r="G760">
        <v>0.61499999999999999</v>
      </c>
      <c r="H760">
        <v>4</v>
      </c>
      <c r="I760">
        <v>4</v>
      </c>
      <c r="J760">
        <v>0.5</v>
      </c>
      <c r="K760">
        <v>29</v>
      </c>
      <c r="L760">
        <v>25.4</v>
      </c>
      <c r="M760">
        <v>4.33</v>
      </c>
      <c r="N760">
        <v>1.25</v>
      </c>
      <c r="P760">
        <v>24</v>
      </c>
      <c r="R760" s="19">
        <f>SUMIFS(Recruits!J:J,Recruits!D:D,'Wins by Year'!C760,Recruits!A:A,'Wins by Year'!A760)</f>
        <v>2.8</v>
      </c>
      <c r="S760" s="19">
        <f t="shared" si="22"/>
        <v>2.8</v>
      </c>
      <c r="T760" s="19">
        <f>(SUMIFS(S:S,C:C,C760,A:A,A760)+SUMIFS(S:S,C:C,C760,A:A,A760-1)+SUMIFS(S:S,C:C,C760,A:A,A760-2))/3</f>
        <v>2.8566666666666669</v>
      </c>
      <c r="U760" s="19">
        <f>(SUMIFS($S:$S,$C:$C,$C760,$A:$A,$A760)+SUMIFS($S:$S,$C:$C,$C760,$A:$A,$A760-1)+SUMIFS($S:$S,$C:$C,$C760,$A:$A,$A760-2)+SUMIFS($S:$S,$C:$C,$C760,$A:$A,$A760-3))/4</f>
        <v>2.7725</v>
      </c>
      <c r="W760" t="str">
        <f>VLOOKUP(D760,Conferences!$A$9:$B$57,2,FALSE)</f>
        <v>Big 12</v>
      </c>
      <c r="X760">
        <f>COUNTIF(C:C,C760)</f>
        <v>16</v>
      </c>
    </row>
    <row r="761" spans="1:25">
      <c r="A761">
        <v>2009</v>
      </c>
      <c r="B761">
        <v>15</v>
      </c>
      <c r="C761" t="s">
        <v>76</v>
      </c>
      <c r="D761" t="s">
        <v>194</v>
      </c>
      <c r="E761">
        <v>6</v>
      </c>
      <c r="F761">
        <v>6</v>
      </c>
      <c r="G761">
        <v>0.5</v>
      </c>
      <c r="H761">
        <v>4</v>
      </c>
      <c r="I761">
        <v>4</v>
      </c>
      <c r="J761">
        <v>0.5</v>
      </c>
      <c r="K761">
        <v>23</v>
      </c>
      <c r="L761">
        <v>23.3</v>
      </c>
      <c r="M761">
        <v>-1.08</v>
      </c>
      <c r="N761">
        <v>-0.08</v>
      </c>
      <c r="R761" s="19">
        <f>SUMIFS(Recruits!J:J,Recruits!D:D,'Wins by Year'!C761,Recruits!A:A,'Wins by Year'!A761)</f>
        <v>0</v>
      </c>
      <c r="S761" s="19">
        <f t="shared" si="22"/>
        <v>1</v>
      </c>
      <c r="T761" s="19">
        <f>(SUMIFS(S:S,C:C,C761,A:A,A761)+SUMIFS(S:S,C:C,C761,A:A,A761-1)+SUMIFS(S:S,C:C,C761,A:A,A761-2))/3</f>
        <v>2.1666666666666665</v>
      </c>
      <c r="U761" s="19">
        <f>(SUMIFS($S:$S,$C:$C,$C761,$A:$A,$A761)+SUMIFS($S:$S,$C:$C,$C761,$A:$A,$A761-1)+SUMIFS($S:$S,$C:$C,$C761,$A:$A,$A761-2)+SUMIFS($S:$S,$C:$C,$C761,$A:$A,$A761-3))/4</f>
        <v>2.25</v>
      </c>
      <c r="W761" t="str">
        <f>VLOOKUP(D761,Conferences!$A$9:$B$57,2,FALSE)</f>
        <v>Big 12</v>
      </c>
      <c r="X761">
        <f>COUNTIF(C:C,C761)</f>
        <v>16</v>
      </c>
    </row>
    <row r="762" spans="1:25">
      <c r="A762">
        <v>2009</v>
      </c>
      <c r="B762">
        <v>16</v>
      </c>
      <c r="C762" t="s">
        <v>53</v>
      </c>
      <c r="D762" t="s">
        <v>194</v>
      </c>
      <c r="E762">
        <v>7</v>
      </c>
      <c r="F762">
        <v>6</v>
      </c>
      <c r="G762">
        <v>0.53800000000000003</v>
      </c>
      <c r="H762">
        <v>3</v>
      </c>
      <c r="I762">
        <v>5</v>
      </c>
      <c r="J762">
        <v>0.375</v>
      </c>
      <c r="K762">
        <v>20.5</v>
      </c>
      <c r="L762">
        <v>21.8</v>
      </c>
      <c r="M762">
        <v>-0.96</v>
      </c>
      <c r="N762">
        <v>-0.73</v>
      </c>
      <c r="R762" s="19">
        <f>SUMIFS(Recruits!J:J,Recruits!D:D,'Wins by Year'!C762,Recruits!A:A,'Wins by Year'!A762)</f>
        <v>2.56</v>
      </c>
      <c r="S762" s="19">
        <f t="shared" si="22"/>
        <v>2.56</v>
      </c>
      <c r="T762" s="19">
        <f>(SUMIFS(S:S,C:C,C762,A:A,A762)+SUMIFS(S:S,C:C,C762,A:A,A762-1)+SUMIFS(S:S,C:C,C762,A:A,A762-2))/3</f>
        <v>2.4533333333333331</v>
      </c>
      <c r="U762" s="19">
        <f>(SUMIFS($S:$S,$C:$C,$C762,$A:$A,$A762)+SUMIFS($S:$S,$C:$C,$C762,$A:$A,$A762-1)+SUMIFS($S:$S,$C:$C,$C762,$A:$A,$A762-2)+SUMIFS($S:$S,$C:$C,$C762,$A:$A,$A762-3))/4</f>
        <v>2.4649999999999999</v>
      </c>
      <c r="W762" t="str">
        <f>VLOOKUP(D762,Conferences!$A$9:$B$57,2,FALSE)</f>
        <v>Big 12</v>
      </c>
      <c r="X762">
        <f>COUNTIF(C:C,C762)</f>
        <v>16</v>
      </c>
    </row>
    <row r="763" spans="1:25">
      <c r="A763">
        <v>2009</v>
      </c>
      <c r="B763">
        <v>17</v>
      </c>
      <c r="C763" t="s">
        <v>66</v>
      </c>
      <c r="D763" t="s">
        <v>194</v>
      </c>
      <c r="E763">
        <v>3</v>
      </c>
      <c r="F763">
        <v>9</v>
      </c>
      <c r="G763">
        <v>0.25</v>
      </c>
      <c r="H763">
        <v>2</v>
      </c>
      <c r="I763">
        <v>6</v>
      </c>
      <c r="J763">
        <v>0.25</v>
      </c>
      <c r="K763">
        <v>22.3</v>
      </c>
      <c r="L763">
        <v>28.8</v>
      </c>
      <c r="M763">
        <v>-3.86</v>
      </c>
      <c r="N763">
        <v>2.39</v>
      </c>
      <c r="R763" s="19">
        <f>SUMIFS(Recruits!J:J,Recruits!D:D,'Wins by Year'!C763,Recruits!A:A,'Wins by Year'!A763)</f>
        <v>2.7</v>
      </c>
      <c r="S763" s="19">
        <f t="shared" si="22"/>
        <v>2.7</v>
      </c>
      <c r="T763" s="19">
        <f>(SUMIFS(S:S,C:C,C763,A:A,A763)+SUMIFS(S:S,C:C,C763,A:A,A763-1)+SUMIFS(S:S,C:C,C763,A:A,A763-2))/3</f>
        <v>2.8733333333333335</v>
      </c>
      <c r="U763" s="19">
        <f>(SUMIFS($S:$S,$C:$C,$C763,$A:$A,$A763)+SUMIFS($S:$S,$C:$C,$C763,$A:$A,$A763-1)+SUMIFS($S:$S,$C:$C,$C763,$A:$A,$A763-2)+SUMIFS($S:$S,$C:$C,$C763,$A:$A,$A763-3))/4</f>
        <v>2.8150000000000004</v>
      </c>
      <c r="W763" t="str">
        <f>VLOOKUP(D763,Conferences!$A$9:$B$57,2,FALSE)</f>
        <v>Big 12</v>
      </c>
      <c r="X763">
        <f>COUNTIF(C:C,C763)</f>
        <v>16</v>
      </c>
    </row>
    <row r="764" spans="1:25">
      <c r="A764">
        <v>2009</v>
      </c>
      <c r="B764">
        <v>18</v>
      </c>
      <c r="C764" t="s">
        <v>85</v>
      </c>
      <c r="D764" t="s">
        <v>194</v>
      </c>
      <c r="E764">
        <v>5</v>
      </c>
      <c r="F764">
        <v>7</v>
      </c>
      <c r="G764">
        <v>0.41699999999999998</v>
      </c>
      <c r="H764">
        <v>1</v>
      </c>
      <c r="I764">
        <v>7</v>
      </c>
      <c r="J764">
        <v>0.125</v>
      </c>
      <c r="K764">
        <v>29.4</v>
      </c>
      <c r="L764">
        <v>28.4</v>
      </c>
      <c r="M764">
        <v>0.88</v>
      </c>
      <c r="N764">
        <v>2.2200000000000002</v>
      </c>
      <c r="O764">
        <v>25</v>
      </c>
      <c r="P764">
        <v>16</v>
      </c>
      <c r="R764" s="19">
        <f>SUMIFS(Recruits!J:J,Recruits!D:D,'Wins by Year'!C764,Recruits!A:A,'Wins by Year'!A764)</f>
        <v>2.96</v>
      </c>
      <c r="S764" s="19">
        <f t="shared" si="22"/>
        <v>2.96</v>
      </c>
      <c r="T764" s="19">
        <f>(SUMIFS(S:S,C:C,C764,A:A,A764)+SUMIFS(S:S,C:C,C764,A:A,A764-1)+SUMIFS(S:S,C:C,C764,A:A,A764-2))/3</f>
        <v>2.8766666666666669</v>
      </c>
      <c r="U764" s="19">
        <f>(SUMIFS($S:$S,$C:$C,$C764,$A:$A,$A764)+SUMIFS($S:$S,$C:$C,$C764,$A:$A,$A764-1)+SUMIFS($S:$S,$C:$C,$C764,$A:$A,$A764-2)+SUMIFS($S:$S,$C:$C,$C764,$A:$A,$A764-3))/4</f>
        <v>2.8375000000000004</v>
      </c>
      <c r="W764" t="str">
        <f>VLOOKUP(D764,Conferences!$A$9:$B$57,2,FALSE)</f>
        <v>Big 12</v>
      </c>
      <c r="X764">
        <f>COUNTIF(C:C,C764)</f>
        <v>16</v>
      </c>
    </row>
    <row r="765" spans="1:25">
      <c r="A765">
        <v>2009</v>
      </c>
      <c r="B765">
        <v>19</v>
      </c>
      <c r="C765" t="s">
        <v>7</v>
      </c>
      <c r="D765" t="s">
        <v>195</v>
      </c>
      <c r="E765">
        <v>13</v>
      </c>
      <c r="F765">
        <v>1</v>
      </c>
      <c r="G765">
        <v>0.92900000000000005</v>
      </c>
      <c r="H765">
        <v>8</v>
      </c>
      <c r="I765">
        <v>0</v>
      </c>
      <c r="J765">
        <v>1</v>
      </c>
      <c r="K765">
        <v>39.299999999999997</v>
      </c>
      <c r="L765">
        <v>16.7</v>
      </c>
      <c r="M765">
        <v>20.21</v>
      </c>
      <c r="N765">
        <v>3.49</v>
      </c>
      <c r="O765">
        <v>2</v>
      </c>
      <c r="P765">
        <v>2</v>
      </c>
      <c r="Q765">
        <v>2</v>
      </c>
      <c r="R765" s="19">
        <f>SUMIFS(Recruits!J:J,Recruits!D:D,'Wins by Year'!C765,Recruits!A:A,'Wins by Year'!A765)</f>
        <v>3.85</v>
      </c>
      <c r="S765" s="19">
        <f t="shared" si="22"/>
        <v>3.85</v>
      </c>
      <c r="T765" s="19">
        <f>(SUMIFS(S:S,C:C,C765,A:A,A765)+SUMIFS(S:S,C:C,C765,A:A,A765-1)+SUMIFS(S:S,C:C,C765,A:A,A765-2))/3</f>
        <v>3.7300000000000004</v>
      </c>
      <c r="U765" s="19">
        <f>(SUMIFS($S:$S,$C:$C,$C765,$A:$A,$A765)+SUMIFS($S:$S,$C:$C,$C765,$A:$A,$A765-1)+SUMIFS($S:$S,$C:$C,$C765,$A:$A,$A765-2)+SUMIFS($S:$S,$C:$C,$C765,$A:$A,$A765-3))/4</f>
        <v>3.6975000000000002</v>
      </c>
      <c r="W765" t="str">
        <f>VLOOKUP(D765,Conferences!$A$9:$B$57,2,FALSE)</f>
        <v>Big 12</v>
      </c>
      <c r="X765">
        <f>COUNTIF(C:C,C765)</f>
        <v>16</v>
      </c>
      <c r="Y765">
        <f t="shared" si="23"/>
        <v>2</v>
      </c>
    </row>
    <row r="766" spans="1:25">
      <c r="A766">
        <v>2009</v>
      </c>
      <c r="B766">
        <v>20</v>
      </c>
      <c r="C766" t="s">
        <v>48</v>
      </c>
      <c r="D766" t="s">
        <v>195</v>
      </c>
      <c r="E766">
        <v>9</v>
      </c>
      <c r="F766">
        <v>4</v>
      </c>
      <c r="G766">
        <v>0.69199999999999995</v>
      </c>
      <c r="H766">
        <v>6</v>
      </c>
      <c r="I766">
        <v>2</v>
      </c>
      <c r="J766">
        <v>0.75</v>
      </c>
      <c r="K766">
        <v>28.4</v>
      </c>
      <c r="L766">
        <v>21.7</v>
      </c>
      <c r="M766">
        <v>8.01</v>
      </c>
      <c r="N766">
        <v>2.78</v>
      </c>
      <c r="O766">
        <v>9</v>
      </c>
      <c r="P766">
        <v>5</v>
      </c>
      <c r="R766" s="19">
        <f>SUMIFS(Recruits!J:J,Recruits!D:D,'Wins by Year'!C766,Recruits!A:A,'Wins by Year'!A766)</f>
        <v>2.73</v>
      </c>
      <c r="S766" s="19">
        <f t="shared" si="22"/>
        <v>2.73</v>
      </c>
      <c r="T766" s="19">
        <f>(SUMIFS(S:S,C:C,C766,A:A,A766)+SUMIFS(S:S,C:C,C766,A:A,A766-1)+SUMIFS(S:S,C:C,C766,A:A,A766-2))/3</f>
        <v>2.9366666666666661</v>
      </c>
      <c r="U766" s="19">
        <f>(SUMIFS($S:$S,$C:$C,$C766,$A:$A,$A766)+SUMIFS($S:$S,$C:$C,$C766,$A:$A,$A766-1)+SUMIFS($S:$S,$C:$C,$C766,$A:$A,$A766-2)+SUMIFS($S:$S,$C:$C,$C766,$A:$A,$A766-3))/4</f>
        <v>2.9599999999999995</v>
      </c>
      <c r="W766" t="str">
        <f>VLOOKUP(D766,Conferences!$A$9:$B$57,2,FALSE)</f>
        <v>Big 12</v>
      </c>
      <c r="X766">
        <f>COUNTIF(C:C,C766)</f>
        <v>16</v>
      </c>
    </row>
    <row r="767" spans="1:25">
      <c r="A767">
        <v>2009</v>
      </c>
      <c r="B767">
        <v>21</v>
      </c>
      <c r="C767" t="s">
        <v>47</v>
      </c>
      <c r="D767" t="s">
        <v>195</v>
      </c>
      <c r="E767">
        <v>9</v>
      </c>
      <c r="F767">
        <v>4</v>
      </c>
      <c r="G767">
        <v>0.69199999999999995</v>
      </c>
      <c r="H767">
        <v>5</v>
      </c>
      <c r="I767">
        <v>3</v>
      </c>
      <c r="J767">
        <v>0.625</v>
      </c>
      <c r="K767">
        <v>37</v>
      </c>
      <c r="L767">
        <v>22.5</v>
      </c>
      <c r="M767">
        <v>10.79</v>
      </c>
      <c r="N767">
        <v>0.86</v>
      </c>
      <c r="P767">
        <v>21</v>
      </c>
      <c r="Q767">
        <v>21</v>
      </c>
      <c r="R767" s="19">
        <f>SUMIFS(Recruits!J:J,Recruits!D:D,'Wins by Year'!C767,Recruits!A:A,'Wins by Year'!A767)</f>
        <v>3</v>
      </c>
      <c r="S767" s="19">
        <f t="shared" si="22"/>
        <v>3</v>
      </c>
      <c r="T767" s="19">
        <f>(SUMIFS(S:S,C:C,C767,A:A,A767)+SUMIFS(S:S,C:C,C767,A:A,A767-1)+SUMIFS(S:S,C:C,C767,A:A,A767-2))/3</f>
        <v>2.91</v>
      </c>
      <c r="U767" s="19">
        <f>(SUMIFS($S:$S,$C:$C,$C767,$A:$A,$A767)+SUMIFS($S:$S,$C:$C,$C767,$A:$A,$A767-1)+SUMIFS($S:$S,$C:$C,$C767,$A:$A,$A767-2)+SUMIFS($S:$S,$C:$C,$C767,$A:$A,$A767-3))/4</f>
        <v>2.9024999999999999</v>
      </c>
      <c r="W767" t="str">
        <f>VLOOKUP(D767,Conferences!$A$9:$B$57,2,FALSE)</f>
        <v>Big 12</v>
      </c>
      <c r="X767">
        <f>COUNTIF(C:C,C767)</f>
        <v>16</v>
      </c>
      <c r="Y767">
        <f t="shared" si="23"/>
        <v>21</v>
      </c>
    </row>
    <row r="768" spans="1:25">
      <c r="A768">
        <v>2009</v>
      </c>
      <c r="B768">
        <v>22</v>
      </c>
      <c r="C768" t="s">
        <v>16</v>
      </c>
      <c r="D768" t="s">
        <v>195</v>
      </c>
      <c r="E768">
        <v>8</v>
      </c>
      <c r="F768">
        <v>5</v>
      </c>
      <c r="G768">
        <v>0.61499999999999999</v>
      </c>
      <c r="H768">
        <v>5</v>
      </c>
      <c r="I768">
        <v>3</v>
      </c>
      <c r="J768">
        <v>0.625</v>
      </c>
      <c r="K768">
        <v>31.1</v>
      </c>
      <c r="L768">
        <v>14.5</v>
      </c>
      <c r="M768">
        <v>13.21</v>
      </c>
      <c r="N768">
        <v>4.82</v>
      </c>
      <c r="O768">
        <v>3</v>
      </c>
      <c r="P768">
        <v>3</v>
      </c>
      <c r="R768" s="19">
        <f>SUMIFS(Recruits!J:J,Recruits!D:D,'Wins by Year'!C768,Recruits!A:A,'Wins by Year'!A768)</f>
        <v>3.43</v>
      </c>
      <c r="S768" s="19">
        <f t="shared" si="22"/>
        <v>3.43</v>
      </c>
      <c r="T768" s="19">
        <f>(SUMIFS(S:S,C:C,C768,A:A,A768)+SUMIFS(S:S,C:C,C768,A:A,A768-1)+SUMIFS(S:S,C:C,C768,A:A,A768-2))/3</f>
        <v>3.5400000000000005</v>
      </c>
      <c r="U768" s="19">
        <f>(SUMIFS($S:$S,$C:$C,$C768,$A:$A,$A768)+SUMIFS($S:$S,$C:$C,$C768,$A:$A,$A768-1)+SUMIFS($S:$S,$C:$C,$C768,$A:$A,$A768-2)+SUMIFS($S:$S,$C:$C,$C768,$A:$A,$A768-3))/4</f>
        <v>3.54</v>
      </c>
      <c r="W768" t="str">
        <f>VLOOKUP(D768,Conferences!$A$9:$B$57,2,FALSE)</f>
        <v>Big 12</v>
      </c>
      <c r="X768">
        <f>COUNTIF(C:C,C768)</f>
        <v>16</v>
      </c>
    </row>
    <row r="769" spans="1:25">
      <c r="A769">
        <v>2009</v>
      </c>
      <c r="B769">
        <v>23</v>
      </c>
      <c r="C769" t="s">
        <v>17</v>
      </c>
      <c r="D769" t="s">
        <v>195</v>
      </c>
      <c r="E769">
        <v>6</v>
      </c>
      <c r="F769">
        <v>7</v>
      </c>
      <c r="G769">
        <v>0.46200000000000002</v>
      </c>
      <c r="H769">
        <v>3</v>
      </c>
      <c r="I769">
        <v>5</v>
      </c>
      <c r="J769">
        <v>0.375</v>
      </c>
      <c r="K769">
        <v>32.799999999999997</v>
      </c>
      <c r="L769">
        <v>33.5</v>
      </c>
      <c r="M769">
        <v>3.37</v>
      </c>
      <c r="N769">
        <v>2.91</v>
      </c>
      <c r="R769" s="19">
        <f>SUMIFS(Recruits!J:J,Recruits!D:D,'Wins by Year'!C769,Recruits!A:A,'Wins by Year'!A769)</f>
        <v>3.14</v>
      </c>
      <c r="S769" s="19">
        <f t="shared" si="22"/>
        <v>3.14</v>
      </c>
      <c r="T769" s="19">
        <f>(SUMIFS(S:S,C:C,C769,A:A,A769)+SUMIFS(S:S,C:C,C769,A:A,A769-1)+SUMIFS(S:S,C:C,C769,A:A,A769-2))/3</f>
        <v>3.0666666666666669</v>
      </c>
      <c r="U769" s="19">
        <f>(SUMIFS($S:$S,$C:$C,$C769,$A:$A,$A769)+SUMIFS($S:$S,$C:$C,$C769,$A:$A,$A769-1)+SUMIFS($S:$S,$C:$C,$C769,$A:$A,$A769-2)+SUMIFS($S:$S,$C:$C,$C769,$A:$A,$A769-3))/4</f>
        <v>3.0600000000000005</v>
      </c>
      <c r="W769" t="str">
        <f>VLOOKUP(D769,Conferences!$A$9:$B$57,2,FALSE)</f>
        <v>Big 12</v>
      </c>
      <c r="X769">
        <f>COUNTIF(C:C,C769)</f>
        <v>16</v>
      </c>
    </row>
    <row r="770" spans="1:25">
      <c r="A770">
        <v>2009</v>
      </c>
      <c r="B770">
        <v>24</v>
      </c>
      <c r="C770" t="s">
        <v>56</v>
      </c>
      <c r="D770" t="s">
        <v>195</v>
      </c>
      <c r="E770">
        <v>4</v>
      </c>
      <c r="F770">
        <v>8</v>
      </c>
      <c r="G770">
        <v>0.33300000000000002</v>
      </c>
      <c r="H770">
        <v>1</v>
      </c>
      <c r="I770">
        <v>7</v>
      </c>
      <c r="J770">
        <v>0.125</v>
      </c>
      <c r="K770">
        <v>20.8</v>
      </c>
      <c r="L770">
        <v>27.3</v>
      </c>
      <c r="M770">
        <v>-2.2999999999999998</v>
      </c>
      <c r="N770">
        <v>4.37</v>
      </c>
      <c r="R770" s="19">
        <f>SUMIFS(Recruits!J:J,Recruits!D:D,'Wins by Year'!C770,Recruits!A:A,'Wins by Year'!A770)</f>
        <v>2.71</v>
      </c>
      <c r="S770" s="19">
        <f t="shared" si="22"/>
        <v>2.71</v>
      </c>
      <c r="T770" s="19">
        <f>(SUMIFS(S:S,C:C,C770,A:A,A770)+SUMIFS(S:S,C:C,C770,A:A,A770-1)+SUMIFS(S:S,C:C,C770,A:A,A770-2))/3</f>
        <v>2.4666666666666668</v>
      </c>
      <c r="U770" s="19">
        <f>(SUMIFS($S:$S,$C:$C,$C770,$A:$A,$A770)+SUMIFS($S:$S,$C:$C,$C770,$A:$A,$A770-1)+SUMIFS($S:$S,$C:$C,$C770,$A:$A,$A770-2)+SUMIFS($S:$S,$C:$C,$C770,$A:$A,$A770-3))/4</f>
        <v>2.44</v>
      </c>
      <c r="W770" t="str">
        <f>VLOOKUP(D770,Conferences!$A$9:$B$57,2,FALSE)</f>
        <v>Big 12</v>
      </c>
      <c r="X770">
        <f>COUNTIF(C:C,C770)</f>
        <v>16</v>
      </c>
    </row>
    <row r="771" spans="1:25">
      <c r="A771">
        <v>2009</v>
      </c>
      <c r="B771">
        <v>25</v>
      </c>
      <c r="C771" t="s">
        <v>68</v>
      </c>
      <c r="D771" t="s">
        <v>192</v>
      </c>
      <c r="E771">
        <v>12</v>
      </c>
      <c r="F771">
        <v>1</v>
      </c>
      <c r="G771">
        <v>0.92300000000000004</v>
      </c>
      <c r="H771">
        <v>7</v>
      </c>
      <c r="I771">
        <v>0</v>
      </c>
      <c r="J771">
        <v>1</v>
      </c>
      <c r="K771">
        <v>38.6</v>
      </c>
      <c r="L771">
        <v>23.1</v>
      </c>
      <c r="M771">
        <v>14.23</v>
      </c>
      <c r="N771">
        <v>1.77</v>
      </c>
      <c r="P771">
        <v>4</v>
      </c>
      <c r="Q771">
        <v>8</v>
      </c>
      <c r="R771" s="19">
        <f>SUMIFS(Recruits!J:J,Recruits!D:D,'Wins by Year'!C771,Recruits!A:A,'Wins by Year'!A771)</f>
        <v>2.48</v>
      </c>
      <c r="S771" s="19">
        <f t="shared" ref="S771:S834" si="24">IF(R771&gt;1,R771,1)</f>
        <v>2.48</v>
      </c>
      <c r="T771" s="19">
        <f>(SUMIFS(S:S,C:C,C771,A:A,A771)+SUMIFS(S:S,C:C,C771,A:A,A771-1)+SUMIFS(S:S,C:C,C771,A:A,A771-2))/3</f>
        <v>2.33</v>
      </c>
      <c r="U771" s="19">
        <f>(SUMIFS($S:$S,$C:$C,$C771,$A:$A,$A771)+SUMIFS($S:$S,$C:$C,$C771,$A:$A,$A771-1)+SUMIFS($S:$S,$C:$C,$C771,$A:$A,$A771-2)+SUMIFS($S:$S,$C:$C,$C771,$A:$A,$A771-3))/4</f>
        <v>2.2349999999999999</v>
      </c>
      <c r="W771" t="str">
        <f>VLOOKUP(D771,Conferences!$A$9:$B$57,2,FALSE)</f>
        <v>Big East</v>
      </c>
      <c r="X771">
        <f>COUNTIF(C:C,C771)</f>
        <v>16</v>
      </c>
      <c r="Y771">
        <f t="shared" ref="Y771:Y831" si="25">Q771</f>
        <v>8</v>
      </c>
    </row>
    <row r="772" spans="1:25">
      <c r="A772">
        <v>2009</v>
      </c>
      <c r="B772">
        <v>26</v>
      </c>
      <c r="C772" t="s">
        <v>31</v>
      </c>
      <c r="D772" t="s">
        <v>192</v>
      </c>
      <c r="E772">
        <v>10</v>
      </c>
      <c r="F772">
        <v>3</v>
      </c>
      <c r="G772">
        <v>0.76900000000000002</v>
      </c>
      <c r="H772">
        <v>5</v>
      </c>
      <c r="I772">
        <v>2</v>
      </c>
      <c r="J772">
        <v>0.71399999999999997</v>
      </c>
      <c r="K772">
        <v>32.1</v>
      </c>
      <c r="L772">
        <v>19.8</v>
      </c>
      <c r="M772">
        <v>12.75</v>
      </c>
      <c r="N772">
        <v>1.98</v>
      </c>
      <c r="P772">
        <v>8</v>
      </c>
      <c r="Q772">
        <v>15</v>
      </c>
      <c r="R772" s="19">
        <f>SUMIFS(Recruits!J:J,Recruits!D:D,'Wins by Year'!C772,Recruits!A:A,'Wins by Year'!A772)</f>
        <v>2.95</v>
      </c>
      <c r="S772" s="19">
        <f t="shared" si="24"/>
        <v>2.95</v>
      </c>
      <c r="T772" s="19">
        <f>(SUMIFS(S:S,C:C,C772,A:A,A772)+SUMIFS(S:S,C:C,C772,A:A,A772-1)+SUMIFS(S:S,C:C,C772,A:A,A772-2))/3</f>
        <v>3.0500000000000003</v>
      </c>
      <c r="U772" s="19">
        <f>(SUMIFS($S:$S,$C:$C,$C772,$A:$A,$A772)+SUMIFS($S:$S,$C:$C,$C772,$A:$A,$A772-1)+SUMIFS($S:$S,$C:$C,$C772,$A:$A,$A772-2)+SUMIFS($S:$S,$C:$C,$C772,$A:$A,$A772-3))/4</f>
        <v>3.0475000000000003</v>
      </c>
      <c r="W772" t="str">
        <f>VLOOKUP(D772,Conferences!$A$9:$B$57,2,FALSE)</f>
        <v>Big East</v>
      </c>
      <c r="X772">
        <f>COUNTIF(C:C,C772)</f>
        <v>16</v>
      </c>
      <c r="Y772">
        <f t="shared" si="25"/>
        <v>15</v>
      </c>
    </row>
    <row r="773" spans="1:25">
      <c r="A773">
        <v>2009</v>
      </c>
      <c r="B773">
        <v>27</v>
      </c>
      <c r="C773" t="s">
        <v>38</v>
      </c>
      <c r="D773" t="s">
        <v>192</v>
      </c>
      <c r="E773">
        <v>9</v>
      </c>
      <c r="F773">
        <v>4</v>
      </c>
      <c r="G773">
        <v>0.69199999999999995</v>
      </c>
      <c r="H773">
        <v>5</v>
      </c>
      <c r="I773">
        <v>2</v>
      </c>
      <c r="J773">
        <v>0.71399999999999997</v>
      </c>
      <c r="K773">
        <v>26.2</v>
      </c>
      <c r="L773">
        <v>21.7</v>
      </c>
      <c r="M773">
        <v>7.48</v>
      </c>
      <c r="N773">
        <v>2.48</v>
      </c>
      <c r="P773">
        <v>18</v>
      </c>
      <c r="Q773">
        <v>25</v>
      </c>
      <c r="R773" s="19">
        <f>SUMIFS(Recruits!J:J,Recruits!D:D,'Wins by Year'!C773,Recruits!A:A,'Wins by Year'!A773)</f>
        <v>3.04</v>
      </c>
      <c r="S773" s="19">
        <f t="shared" si="24"/>
        <v>3.04</v>
      </c>
      <c r="T773" s="19">
        <f>(SUMIFS(S:S,C:C,C773,A:A,A773)+SUMIFS(S:S,C:C,C773,A:A,A773-1)+SUMIFS(S:S,C:C,C773,A:A,A773-2))/3</f>
        <v>2.7866666666666666</v>
      </c>
      <c r="U773" s="19">
        <f>(SUMIFS($S:$S,$C:$C,$C773,$A:$A,$A773)+SUMIFS($S:$S,$C:$C,$C773,$A:$A,$A773-1)+SUMIFS($S:$S,$C:$C,$C773,$A:$A,$A773-2)+SUMIFS($S:$S,$C:$C,$C773,$A:$A,$A773-3))/4</f>
        <v>2.7474999999999996</v>
      </c>
      <c r="W773" t="str">
        <f>VLOOKUP(D773,Conferences!$A$9:$B$57,2,FALSE)</f>
        <v>Big East</v>
      </c>
      <c r="X773">
        <f>COUNTIF(C:C,C773)</f>
        <v>16</v>
      </c>
      <c r="Y773">
        <f t="shared" si="25"/>
        <v>25</v>
      </c>
    </row>
    <row r="774" spans="1:25">
      <c r="A774">
        <v>2009</v>
      </c>
      <c r="B774">
        <v>28</v>
      </c>
      <c r="C774" t="s">
        <v>79</v>
      </c>
      <c r="D774" t="s">
        <v>192</v>
      </c>
      <c r="E774">
        <v>9</v>
      </c>
      <c r="F774">
        <v>4</v>
      </c>
      <c r="G774">
        <v>0.69199999999999995</v>
      </c>
      <c r="H774">
        <v>3</v>
      </c>
      <c r="I774">
        <v>4</v>
      </c>
      <c r="J774">
        <v>0.42899999999999999</v>
      </c>
      <c r="K774">
        <v>28.8</v>
      </c>
      <c r="L774">
        <v>17.899999999999999</v>
      </c>
      <c r="M774">
        <v>6.34</v>
      </c>
      <c r="N774">
        <v>-2.12</v>
      </c>
      <c r="P774">
        <v>25</v>
      </c>
      <c r="R774" s="19">
        <f>SUMIFS(Recruits!J:J,Recruits!D:D,'Wins by Year'!C774,Recruits!A:A,'Wins by Year'!A774)</f>
        <v>3</v>
      </c>
      <c r="S774" s="19">
        <f t="shared" si="24"/>
        <v>3</v>
      </c>
      <c r="T774" s="19">
        <f>(SUMIFS(S:S,C:C,C774,A:A,A774)+SUMIFS(S:S,C:C,C774,A:A,A774-1)+SUMIFS(S:S,C:C,C774,A:A,A774-2))/3</f>
        <v>2.8266666666666667</v>
      </c>
      <c r="U774" s="19">
        <f>(SUMIFS($S:$S,$C:$C,$C774,$A:$A,$A774)+SUMIFS($S:$S,$C:$C,$C774,$A:$A,$A774-1)+SUMIFS($S:$S,$C:$C,$C774,$A:$A,$A774-2)+SUMIFS($S:$S,$C:$C,$C774,$A:$A,$A774-3))/4</f>
        <v>2.7549999999999999</v>
      </c>
      <c r="W774" t="str">
        <f>VLOOKUP(D774,Conferences!$A$9:$B$57,2,FALSE)</f>
        <v>Big East</v>
      </c>
      <c r="X774">
        <f>COUNTIF(C:C,C774)</f>
        <v>16</v>
      </c>
    </row>
    <row r="775" spans="1:25">
      <c r="A775">
        <v>2009</v>
      </c>
      <c r="B775">
        <v>29</v>
      </c>
      <c r="C775" t="s">
        <v>117</v>
      </c>
      <c r="D775" t="s">
        <v>192</v>
      </c>
      <c r="E775">
        <v>8</v>
      </c>
      <c r="F775">
        <v>5</v>
      </c>
      <c r="G775">
        <v>0.61499999999999999</v>
      </c>
      <c r="H775">
        <v>3</v>
      </c>
      <c r="I775">
        <v>4</v>
      </c>
      <c r="J775">
        <v>0.42899999999999999</v>
      </c>
      <c r="K775">
        <v>31.2</v>
      </c>
      <c r="L775">
        <v>23.6</v>
      </c>
      <c r="M775">
        <v>8.0299999999999994</v>
      </c>
      <c r="N775">
        <v>2.8</v>
      </c>
      <c r="R775" s="19">
        <f>SUMIFS(Recruits!J:J,Recruits!D:D,'Wins by Year'!C775,Recruits!A:A,'Wins by Year'!A775)</f>
        <v>2.2400000000000002</v>
      </c>
      <c r="S775" s="19">
        <f t="shared" si="24"/>
        <v>2.2400000000000002</v>
      </c>
      <c r="T775" s="19">
        <f>(SUMIFS(S:S,C:C,C775,A:A,A775)+SUMIFS(S:S,C:C,C775,A:A,A775-1)+SUMIFS(S:S,C:C,C775,A:A,A775-2))/3</f>
        <v>2.2100000000000004</v>
      </c>
      <c r="U775" s="19">
        <f>(SUMIFS($S:$S,$C:$C,$C775,$A:$A,$A775)+SUMIFS($S:$S,$C:$C,$C775,$A:$A,$A775-1)+SUMIFS($S:$S,$C:$C,$C775,$A:$A,$A775-2)+SUMIFS($S:$S,$C:$C,$C775,$A:$A,$A775-3))/4</f>
        <v>2.2025000000000001</v>
      </c>
      <c r="W775" t="str">
        <f>VLOOKUP(D775,Conferences!$A$9:$B$57,2,FALSE)</f>
        <v>Big East</v>
      </c>
      <c r="X775">
        <f>COUNTIF(C:C,C775)</f>
        <v>16</v>
      </c>
    </row>
    <row r="776" spans="1:25">
      <c r="A776">
        <v>2009</v>
      </c>
      <c r="B776">
        <v>30</v>
      </c>
      <c r="C776" t="s">
        <v>73</v>
      </c>
      <c r="D776" t="s">
        <v>192</v>
      </c>
      <c r="E776">
        <v>8</v>
      </c>
      <c r="F776">
        <v>5</v>
      </c>
      <c r="G776">
        <v>0.61499999999999999</v>
      </c>
      <c r="H776">
        <v>3</v>
      </c>
      <c r="I776">
        <v>4</v>
      </c>
      <c r="J776">
        <v>0.42899999999999999</v>
      </c>
      <c r="K776">
        <v>26.5</v>
      </c>
      <c r="L776">
        <v>19.8</v>
      </c>
      <c r="M776">
        <v>3.64</v>
      </c>
      <c r="N776">
        <v>-0.05</v>
      </c>
      <c r="P776">
        <v>21</v>
      </c>
      <c r="R776" s="19">
        <f>SUMIFS(Recruits!J:J,Recruits!D:D,'Wins by Year'!C776,Recruits!A:A,'Wins by Year'!A776)</f>
        <v>2.96</v>
      </c>
      <c r="S776" s="19">
        <f t="shared" si="24"/>
        <v>2.96</v>
      </c>
      <c r="T776" s="19">
        <f>(SUMIFS(S:S,C:C,C776,A:A,A776)+SUMIFS(S:S,C:C,C776,A:A,A776-1)+SUMIFS(S:S,C:C,C776,A:A,A776-2))/3</f>
        <v>2.6333333333333333</v>
      </c>
      <c r="U776" s="19">
        <f>(SUMIFS($S:$S,$C:$C,$C776,$A:$A,$A776)+SUMIFS($S:$S,$C:$C,$C776,$A:$A,$A776-1)+SUMIFS($S:$S,$C:$C,$C776,$A:$A,$A776-2)+SUMIFS($S:$S,$C:$C,$C776,$A:$A,$A776-3))/4</f>
        <v>2.5649999999999999</v>
      </c>
      <c r="W776" t="str">
        <f>VLOOKUP(D776,Conferences!$A$9:$B$57,2,FALSE)</f>
        <v>Big East</v>
      </c>
      <c r="X776">
        <f>COUNTIF(C:C,C776)</f>
        <v>16</v>
      </c>
    </row>
    <row r="777" spans="1:25">
      <c r="A777">
        <v>2009</v>
      </c>
      <c r="B777">
        <v>31</v>
      </c>
      <c r="C777" t="s">
        <v>36</v>
      </c>
      <c r="D777" t="s">
        <v>192</v>
      </c>
      <c r="E777">
        <v>4</v>
      </c>
      <c r="F777">
        <v>8</v>
      </c>
      <c r="G777">
        <v>0.33300000000000002</v>
      </c>
      <c r="H777">
        <v>1</v>
      </c>
      <c r="I777">
        <v>6</v>
      </c>
      <c r="J777">
        <v>0.14299999999999999</v>
      </c>
      <c r="K777">
        <v>18.100000000000001</v>
      </c>
      <c r="L777">
        <v>26.3</v>
      </c>
      <c r="M777">
        <v>-4.01</v>
      </c>
      <c r="N777">
        <v>2.83</v>
      </c>
      <c r="R777" s="19">
        <f>SUMIFS(Recruits!J:J,Recruits!D:D,'Wins by Year'!C777,Recruits!A:A,'Wins by Year'!A777)</f>
        <v>2.0699999999999998</v>
      </c>
      <c r="S777" s="19">
        <f t="shared" si="24"/>
        <v>2.0699999999999998</v>
      </c>
      <c r="T777" s="19">
        <f>(SUMIFS(S:S,C:C,C777,A:A,A777)+SUMIFS(S:S,C:C,C777,A:A,A777-1)+SUMIFS(S:S,C:C,C777,A:A,A777-2))/3</f>
        <v>2.3833333333333333</v>
      </c>
      <c r="U777" s="19">
        <f>(SUMIFS($S:$S,$C:$C,$C777,$A:$A,$A777)+SUMIFS($S:$S,$C:$C,$C777,$A:$A,$A777-1)+SUMIFS($S:$S,$C:$C,$C777,$A:$A,$A777-2)+SUMIFS($S:$S,$C:$C,$C777,$A:$A,$A777-3))/4</f>
        <v>2.5175000000000001</v>
      </c>
      <c r="W777" t="str">
        <f>VLOOKUP(D777,Conferences!$A$9:$B$57,2,FALSE)</f>
        <v>Big East</v>
      </c>
      <c r="X777">
        <f>COUNTIF(C:C,C777)</f>
        <v>16</v>
      </c>
    </row>
    <row r="778" spans="1:25">
      <c r="A778">
        <v>2009</v>
      </c>
      <c r="B778">
        <v>32</v>
      </c>
      <c r="C778" t="s">
        <v>59</v>
      </c>
      <c r="D778" t="s">
        <v>192</v>
      </c>
      <c r="E778">
        <v>4</v>
      </c>
      <c r="F778">
        <v>8</v>
      </c>
      <c r="G778">
        <v>0.33300000000000002</v>
      </c>
      <c r="H778">
        <v>1</v>
      </c>
      <c r="I778">
        <v>6</v>
      </c>
      <c r="J778">
        <v>0.14299999999999999</v>
      </c>
      <c r="K778">
        <v>21.2</v>
      </c>
      <c r="L778">
        <v>27.9</v>
      </c>
      <c r="M778">
        <v>-4.41</v>
      </c>
      <c r="N778">
        <v>2.5099999999999998</v>
      </c>
      <c r="R778" s="19">
        <f>SUMIFS(Recruits!J:J,Recruits!D:D,'Wins by Year'!C778,Recruits!A:A,'Wins by Year'!A778)</f>
        <v>0</v>
      </c>
      <c r="S778" s="19">
        <f t="shared" si="24"/>
        <v>1</v>
      </c>
      <c r="T778" s="19">
        <f>(SUMIFS(S:S,C:C,C778,A:A,A778)+SUMIFS(S:S,C:C,C778,A:A,A778-1)+SUMIFS(S:S,C:C,C778,A:A,A778-2))/3</f>
        <v>2.0333333333333332</v>
      </c>
      <c r="U778" s="19">
        <f>(SUMIFS($S:$S,$C:$C,$C778,$A:$A,$A778)+SUMIFS($S:$S,$C:$C,$C778,$A:$A,$A778-1)+SUMIFS($S:$S,$C:$C,$C778,$A:$A,$A778-2)+SUMIFS($S:$S,$C:$C,$C778,$A:$A,$A778-3))/4</f>
        <v>2.13</v>
      </c>
      <c r="W778" t="str">
        <f>VLOOKUP(D778,Conferences!$A$9:$B$57,2,FALSE)</f>
        <v>Big East</v>
      </c>
      <c r="X778">
        <f>COUNTIF(C:C,C778)</f>
        <v>16</v>
      </c>
    </row>
    <row r="779" spans="1:25">
      <c r="A779">
        <v>2009</v>
      </c>
      <c r="B779">
        <v>33</v>
      </c>
      <c r="C779" t="s">
        <v>3</v>
      </c>
      <c r="D779" t="s">
        <v>146</v>
      </c>
      <c r="E779">
        <v>11</v>
      </c>
      <c r="F779">
        <v>2</v>
      </c>
      <c r="G779">
        <v>0.84599999999999997</v>
      </c>
      <c r="H779">
        <v>7</v>
      </c>
      <c r="I779">
        <v>1</v>
      </c>
      <c r="J779">
        <v>0.875</v>
      </c>
      <c r="K779">
        <v>29</v>
      </c>
      <c r="L779">
        <v>12.5</v>
      </c>
      <c r="M779">
        <v>14.71</v>
      </c>
      <c r="N779">
        <v>1.71</v>
      </c>
      <c r="O779">
        <v>6</v>
      </c>
      <c r="P779">
        <v>5</v>
      </c>
      <c r="Q779">
        <v>5</v>
      </c>
      <c r="R779" s="19">
        <f>SUMIFS(Recruits!J:J,Recruits!D:D,'Wins by Year'!C779,Recruits!A:A,'Wins by Year'!A779)</f>
        <v>3.76</v>
      </c>
      <c r="S779" s="19">
        <f t="shared" si="24"/>
        <v>3.76</v>
      </c>
      <c r="T779" s="19">
        <f>(SUMIFS(S:S,C:C,C779,A:A,A779)+SUMIFS(S:S,C:C,C779,A:A,A779-1)+SUMIFS(S:S,C:C,C779,A:A,A779-2))/3</f>
        <v>3.8033333333333332</v>
      </c>
      <c r="U779" s="19">
        <f>(SUMIFS($S:$S,$C:$C,$C779,$A:$A,$A779)+SUMIFS($S:$S,$C:$C,$C779,$A:$A,$A779-1)+SUMIFS($S:$S,$C:$C,$C779,$A:$A,$A779-2)+SUMIFS($S:$S,$C:$C,$C779,$A:$A,$A779-3))/4</f>
        <v>3.7524999999999999</v>
      </c>
      <c r="W779" t="str">
        <f>VLOOKUP(D779,Conferences!$A$9:$B$57,2,FALSE)</f>
        <v>Big Ten</v>
      </c>
      <c r="X779">
        <f>COUNTIF(C:C,C779)</f>
        <v>16</v>
      </c>
      <c r="Y779">
        <f t="shared" si="25"/>
        <v>5</v>
      </c>
    </row>
    <row r="780" spans="1:25">
      <c r="A780">
        <v>2009</v>
      </c>
      <c r="B780">
        <v>34</v>
      </c>
      <c r="C780" t="s">
        <v>42</v>
      </c>
      <c r="D780" t="s">
        <v>146</v>
      </c>
      <c r="E780">
        <v>11</v>
      </c>
      <c r="F780">
        <v>2</v>
      </c>
      <c r="G780">
        <v>0.84599999999999997</v>
      </c>
      <c r="H780">
        <v>6</v>
      </c>
      <c r="I780">
        <v>2</v>
      </c>
      <c r="J780">
        <v>0.75</v>
      </c>
      <c r="K780">
        <v>23.2</v>
      </c>
      <c r="L780">
        <v>15.4</v>
      </c>
      <c r="M780">
        <v>10.26</v>
      </c>
      <c r="N780">
        <v>1.87</v>
      </c>
      <c r="O780">
        <v>22</v>
      </c>
      <c r="P780">
        <v>7</v>
      </c>
      <c r="Q780">
        <v>7</v>
      </c>
      <c r="R780" s="19">
        <f>SUMIFS(Recruits!J:J,Recruits!D:D,'Wins by Year'!C780,Recruits!A:A,'Wins by Year'!A780)</f>
        <v>2.4500000000000002</v>
      </c>
      <c r="S780" s="19">
        <f t="shared" si="24"/>
        <v>2.4500000000000002</v>
      </c>
      <c r="T780" s="19">
        <f>(SUMIFS(S:S,C:C,C780,A:A,A780)+SUMIFS(S:S,C:C,C780,A:A,A780-1)+SUMIFS(S:S,C:C,C780,A:A,A780-2))/3</f>
        <v>2.64</v>
      </c>
      <c r="U780" s="19">
        <f>(SUMIFS($S:$S,$C:$C,$C780,$A:$A,$A780)+SUMIFS($S:$S,$C:$C,$C780,$A:$A,$A780-1)+SUMIFS($S:$S,$C:$C,$C780,$A:$A,$A780-2)+SUMIFS($S:$S,$C:$C,$C780,$A:$A,$A780-3))/4</f>
        <v>2.6575000000000002</v>
      </c>
      <c r="W780" t="str">
        <f>VLOOKUP(D780,Conferences!$A$9:$B$57,2,FALSE)</f>
        <v>Big Ten</v>
      </c>
      <c r="X780">
        <f>COUNTIF(C:C,C780)</f>
        <v>16</v>
      </c>
      <c r="Y780">
        <f t="shared" si="25"/>
        <v>7</v>
      </c>
    </row>
    <row r="781" spans="1:25">
      <c r="A781">
        <v>2009</v>
      </c>
      <c r="B781">
        <v>35</v>
      </c>
      <c r="C781" t="s">
        <v>23</v>
      </c>
      <c r="D781" t="s">
        <v>146</v>
      </c>
      <c r="E781">
        <v>11</v>
      </c>
      <c r="F781">
        <v>2</v>
      </c>
      <c r="G781">
        <v>0.84599999999999997</v>
      </c>
      <c r="H781">
        <v>6</v>
      </c>
      <c r="I781">
        <v>2</v>
      </c>
      <c r="J781">
        <v>0.75</v>
      </c>
      <c r="K781">
        <v>28.8</v>
      </c>
      <c r="L781">
        <v>12.2</v>
      </c>
      <c r="M781">
        <v>13.86</v>
      </c>
      <c r="N781">
        <v>-0.75</v>
      </c>
      <c r="O781">
        <v>9</v>
      </c>
      <c r="P781">
        <v>5</v>
      </c>
      <c r="Q781">
        <v>9</v>
      </c>
      <c r="R781" s="19">
        <f>SUMIFS(Recruits!J:J,Recruits!D:D,'Wins by Year'!C781,Recruits!A:A,'Wins by Year'!A781)</f>
        <v>2.96</v>
      </c>
      <c r="S781" s="19">
        <f t="shared" si="24"/>
        <v>2.96</v>
      </c>
      <c r="T781" s="19">
        <f>(SUMIFS(S:S,C:C,C781,A:A,A781)+SUMIFS(S:S,C:C,C781,A:A,A781-1)+SUMIFS(S:S,C:C,C781,A:A,A781-2))/3</f>
        <v>3.0333333333333332</v>
      </c>
      <c r="U781" s="19">
        <f>(SUMIFS($S:$S,$C:$C,$C781,$A:$A,$A781)+SUMIFS($S:$S,$C:$C,$C781,$A:$A,$A781-1)+SUMIFS($S:$S,$C:$C,$C781,$A:$A,$A781-2)+SUMIFS($S:$S,$C:$C,$C781,$A:$A,$A781-3))/4</f>
        <v>3.1825000000000001</v>
      </c>
      <c r="W781" t="str">
        <f>VLOOKUP(D781,Conferences!$A$9:$B$57,2,FALSE)</f>
        <v>Big Ten</v>
      </c>
      <c r="X781">
        <f>COUNTIF(C:C,C781)</f>
        <v>16</v>
      </c>
      <c r="Y781">
        <f t="shared" si="25"/>
        <v>9</v>
      </c>
    </row>
    <row r="782" spans="1:25">
      <c r="A782">
        <v>2009</v>
      </c>
      <c r="B782">
        <v>36</v>
      </c>
      <c r="C782" t="s">
        <v>35</v>
      </c>
      <c r="D782" t="s">
        <v>146</v>
      </c>
      <c r="E782">
        <v>10</v>
      </c>
      <c r="F782">
        <v>3</v>
      </c>
      <c r="G782">
        <v>0.76900000000000002</v>
      </c>
      <c r="H782">
        <v>5</v>
      </c>
      <c r="I782">
        <v>3</v>
      </c>
      <c r="J782">
        <v>0.625</v>
      </c>
      <c r="K782">
        <v>31.8</v>
      </c>
      <c r="L782">
        <v>21.8</v>
      </c>
      <c r="M782">
        <v>8.19</v>
      </c>
      <c r="N782">
        <v>0.35</v>
      </c>
      <c r="P782">
        <v>16</v>
      </c>
      <c r="Q782">
        <v>16</v>
      </c>
      <c r="R782" s="19">
        <f>SUMIFS(Recruits!J:J,Recruits!D:D,'Wins by Year'!C782,Recruits!A:A,'Wins by Year'!A782)</f>
        <v>3</v>
      </c>
      <c r="S782" s="19">
        <f t="shared" si="24"/>
        <v>3</v>
      </c>
      <c r="T782" s="19">
        <f>(SUMIFS(S:S,C:C,C782,A:A,A782)+SUMIFS(S:S,C:C,C782,A:A,A782-1)+SUMIFS(S:S,C:C,C782,A:A,A782-2))/3</f>
        <v>2.9166666666666665</v>
      </c>
      <c r="U782" s="19">
        <f>(SUMIFS($S:$S,$C:$C,$C782,$A:$A,$A782)+SUMIFS($S:$S,$C:$C,$C782,$A:$A,$A782-1)+SUMIFS($S:$S,$C:$C,$C782,$A:$A,$A782-2)+SUMIFS($S:$S,$C:$C,$C782,$A:$A,$A782-3))/4</f>
        <v>2.8624999999999998</v>
      </c>
      <c r="W782" t="str">
        <f>VLOOKUP(D782,Conferences!$A$9:$B$57,2,FALSE)</f>
        <v>Big Ten</v>
      </c>
      <c r="X782">
        <f>COUNTIF(C:C,C782)</f>
        <v>16</v>
      </c>
      <c r="Y782">
        <f t="shared" si="25"/>
        <v>16</v>
      </c>
    </row>
    <row r="783" spans="1:25">
      <c r="A783">
        <v>2009</v>
      </c>
      <c r="B783">
        <v>37</v>
      </c>
      <c r="C783" t="s">
        <v>49</v>
      </c>
      <c r="D783" t="s">
        <v>146</v>
      </c>
      <c r="E783">
        <v>8</v>
      </c>
      <c r="F783">
        <v>5</v>
      </c>
      <c r="G783">
        <v>0.61499999999999999</v>
      </c>
      <c r="H783">
        <v>5</v>
      </c>
      <c r="I783">
        <v>3</v>
      </c>
      <c r="J783">
        <v>0.625</v>
      </c>
      <c r="K783">
        <v>25.9</v>
      </c>
      <c r="L783">
        <v>24.5</v>
      </c>
      <c r="M783">
        <v>-0.39</v>
      </c>
      <c r="N783">
        <v>-1.93</v>
      </c>
      <c r="R783" s="19">
        <f>SUMIFS(Recruits!J:J,Recruits!D:D,'Wins by Year'!C783,Recruits!A:A,'Wins by Year'!A783)</f>
        <v>2.67</v>
      </c>
      <c r="S783" s="19">
        <f t="shared" si="24"/>
        <v>2.67</v>
      </c>
      <c r="T783" s="19">
        <f>(SUMIFS(S:S,C:C,C783,A:A,A783)+SUMIFS(S:S,C:C,C783,A:A,A783-1)+SUMIFS(S:S,C:C,C783,A:A,A783-2))/3</f>
        <v>2.57</v>
      </c>
      <c r="U783" s="19">
        <f>(SUMIFS($S:$S,$C:$C,$C783,$A:$A,$A783)+SUMIFS($S:$S,$C:$C,$C783,$A:$A,$A783-1)+SUMIFS($S:$S,$C:$C,$C783,$A:$A,$A783-2)+SUMIFS($S:$S,$C:$C,$C783,$A:$A,$A783-3))/4</f>
        <v>2.4874999999999998</v>
      </c>
      <c r="W783" t="str">
        <f>VLOOKUP(D783,Conferences!$A$9:$B$57,2,FALSE)</f>
        <v>Big Ten</v>
      </c>
      <c r="X783">
        <f>COUNTIF(C:C,C783)</f>
        <v>16</v>
      </c>
    </row>
    <row r="784" spans="1:25">
      <c r="A784">
        <v>2009</v>
      </c>
      <c r="B784">
        <v>38</v>
      </c>
      <c r="C784" t="s">
        <v>18</v>
      </c>
      <c r="D784" t="s">
        <v>146</v>
      </c>
      <c r="E784">
        <v>6</v>
      </c>
      <c r="F784">
        <v>7</v>
      </c>
      <c r="G784">
        <v>0.46200000000000002</v>
      </c>
      <c r="H784">
        <v>4</v>
      </c>
      <c r="I784">
        <v>4</v>
      </c>
      <c r="J784">
        <v>0.5</v>
      </c>
      <c r="K784">
        <v>29.7</v>
      </c>
      <c r="L784">
        <v>26.3</v>
      </c>
      <c r="M784">
        <v>2.52</v>
      </c>
      <c r="N784">
        <v>1.68</v>
      </c>
      <c r="R784" s="19">
        <f>SUMIFS(Recruits!J:J,Recruits!D:D,'Wins by Year'!C784,Recruits!A:A,'Wins by Year'!A784)</f>
        <v>3.3</v>
      </c>
      <c r="S784" s="19">
        <f t="shared" si="24"/>
        <v>3.3</v>
      </c>
      <c r="T784" s="19">
        <f>(SUMIFS(S:S,C:C,C784,A:A,A784)+SUMIFS(S:S,C:C,C784,A:A,A784-1)+SUMIFS(S:S,C:C,C784,A:A,A784-2))/3</f>
        <v>2.9033333333333338</v>
      </c>
      <c r="U784" s="19">
        <f>(SUMIFS($S:$S,$C:$C,$C784,$A:$A,$A784)+SUMIFS($S:$S,$C:$C,$C784,$A:$A,$A784-1)+SUMIFS($S:$S,$C:$C,$C784,$A:$A,$A784-2)+SUMIFS($S:$S,$C:$C,$C784,$A:$A,$A784-3))/4</f>
        <v>2.8125</v>
      </c>
      <c r="W784" t="str">
        <f>VLOOKUP(D784,Conferences!$A$9:$B$57,2,FALSE)</f>
        <v>Big Ten</v>
      </c>
      <c r="X784">
        <f>COUNTIF(C:C,C784)</f>
        <v>16</v>
      </c>
    </row>
    <row r="785" spans="1:24">
      <c r="A785">
        <v>2009</v>
      </c>
      <c r="B785">
        <v>39</v>
      </c>
      <c r="C785" t="s">
        <v>74</v>
      </c>
      <c r="D785" t="s">
        <v>146</v>
      </c>
      <c r="E785">
        <v>5</v>
      </c>
      <c r="F785">
        <v>7</v>
      </c>
      <c r="G785">
        <v>0.41699999999999998</v>
      </c>
      <c r="H785">
        <v>4</v>
      </c>
      <c r="I785">
        <v>4</v>
      </c>
      <c r="J785">
        <v>0.5</v>
      </c>
      <c r="K785">
        <v>27.8</v>
      </c>
      <c r="L785">
        <v>29.1</v>
      </c>
      <c r="M785">
        <v>0.79</v>
      </c>
      <c r="N785">
        <v>1.7</v>
      </c>
      <c r="R785" s="19">
        <f>SUMIFS(Recruits!J:J,Recruits!D:D,'Wins by Year'!C785,Recruits!A:A,'Wins by Year'!A785)</f>
        <v>2.5299999999999998</v>
      </c>
      <c r="S785" s="19">
        <f t="shared" si="24"/>
        <v>2.5299999999999998</v>
      </c>
      <c r="T785" s="19">
        <f>(SUMIFS(S:S,C:C,C785,A:A,A785)+SUMIFS(S:S,C:C,C785,A:A,A785-1)+SUMIFS(S:S,C:C,C785,A:A,A785-2))/3</f>
        <v>2.5299999999999998</v>
      </c>
      <c r="U785" s="19">
        <f>(SUMIFS($S:$S,$C:$C,$C785,$A:$A,$A785)+SUMIFS($S:$S,$C:$C,$C785,$A:$A,$A785-1)+SUMIFS($S:$S,$C:$C,$C785,$A:$A,$A785-2)+SUMIFS($S:$S,$C:$C,$C785,$A:$A,$A785-3))/4</f>
        <v>2.4725000000000001</v>
      </c>
      <c r="W785" t="str">
        <f>VLOOKUP(D785,Conferences!$A$9:$B$57,2,FALSE)</f>
        <v>Big Ten</v>
      </c>
      <c r="X785">
        <f>COUNTIF(C:C,C785)</f>
        <v>16</v>
      </c>
    </row>
    <row r="786" spans="1:24">
      <c r="A786">
        <v>2009</v>
      </c>
      <c r="B786">
        <v>40</v>
      </c>
      <c r="C786" t="s">
        <v>51</v>
      </c>
      <c r="D786" t="s">
        <v>146</v>
      </c>
      <c r="E786">
        <v>6</v>
      </c>
      <c r="F786">
        <v>7</v>
      </c>
      <c r="G786">
        <v>0.46200000000000002</v>
      </c>
      <c r="H786">
        <v>3</v>
      </c>
      <c r="I786">
        <v>5</v>
      </c>
      <c r="J786">
        <v>0.375</v>
      </c>
      <c r="K786">
        <v>20.9</v>
      </c>
      <c r="L786">
        <v>23.8</v>
      </c>
      <c r="M786">
        <v>-0.1</v>
      </c>
      <c r="N786">
        <v>2.67</v>
      </c>
      <c r="R786" s="19">
        <f>SUMIFS(Recruits!J:J,Recruits!D:D,'Wins by Year'!C786,Recruits!A:A,'Wins by Year'!A786)</f>
        <v>3.05</v>
      </c>
      <c r="S786" s="19">
        <f t="shared" si="24"/>
        <v>3.05</v>
      </c>
      <c r="T786" s="19">
        <f>(SUMIFS(S:S,C:C,C786,A:A,A786)+SUMIFS(S:S,C:C,C786,A:A,A786-1)+SUMIFS(S:S,C:C,C786,A:A,A786-2))/3</f>
        <v>2.8599999999999994</v>
      </c>
      <c r="U786" s="19">
        <f>(SUMIFS($S:$S,$C:$C,$C786,$A:$A,$A786)+SUMIFS($S:$S,$C:$C,$C786,$A:$A,$A786-1)+SUMIFS($S:$S,$C:$C,$C786,$A:$A,$A786-2)+SUMIFS($S:$S,$C:$C,$C786,$A:$A,$A786-3))/4</f>
        <v>2.7024999999999997</v>
      </c>
      <c r="W786" t="str">
        <f>VLOOKUP(D786,Conferences!$A$9:$B$57,2,FALSE)</f>
        <v>Big Ten</v>
      </c>
      <c r="X786">
        <f>COUNTIF(C:C,C786)</f>
        <v>16</v>
      </c>
    </row>
    <row r="787" spans="1:24">
      <c r="A787">
        <v>2009</v>
      </c>
      <c r="B787">
        <v>41</v>
      </c>
      <c r="C787" t="s">
        <v>70</v>
      </c>
      <c r="D787" t="s">
        <v>146</v>
      </c>
      <c r="E787">
        <v>3</v>
      </c>
      <c r="F787">
        <v>9</v>
      </c>
      <c r="G787">
        <v>0.25</v>
      </c>
      <c r="H787">
        <v>2</v>
      </c>
      <c r="I787">
        <v>6</v>
      </c>
      <c r="J787">
        <v>0.25</v>
      </c>
      <c r="K787">
        <v>24.2</v>
      </c>
      <c r="L787">
        <v>30.2</v>
      </c>
      <c r="M787">
        <v>-3.67</v>
      </c>
      <c r="N787">
        <v>2.2400000000000002</v>
      </c>
      <c r="R787" s="19">
        <f>SUMIFS(Recruits!J:J,Recruits!D:D,'Wins by Year'!C787,Recruits!A:A,'Wins by Year'!A787)</f>
        <v>2.9</v>
      </c>
      <c r="S787" s="19">
        <f t="shared" si="24"/>
        <v>2.9</v>
      </c>
      <c r="T787" s="19">
        <f>(SUMIFS(S:S,C:C,C787,A:A,A787)+SUMIFS(S:S,C:C,C787,A:A,A787-1)+SUMIFS(S:S,C:C,C787,A:A,A787-2))/3</f>
        <v>2.9666666666666668</v>
      </c>
      <c r="U787" s="19">
        <f>(SUMIFS($S:$S,$C:$C,$C787,$A:$A,$A787)+SUMIFS($S:$S,$C:$C,$C787,$A:$A,$A787-1)+SUMIFS($S:$S,$C:$C,$C787,$A:$A,$A787-2)+SUMIFS($S:$S,$C:$C,$C787,$A:$A,$A787-3))/4</f>
        <v>2.9475000000000002</v>
      </c>
      <c r="W787" t="str">
        <f>VLOOKUP(D787,Conferences!$A$9:$B$57,2,FALSE)</f>
        <v>Big Ten</v>
      </c>
      <c r="X787">
        <f>COUNTIF(C:C,C787)</f>
        <v>16</v>
      </c>
    </row>
    <row r="788" spans="1:24">
      <c r="A788">
        <v>2009</v>
      </c>
      <c r="B788">
        <v>42</v>
      </c>
      <c r="C788" t="s">
        <v>4</v>
      </c>
      <c r="D788" t="s">
        <v>146</v>
      </c>
      <c r="E788">
        <v>5</v>
      </c>
      <c r="F788">
        <v>7</v>
      </c>
      <c r="G788">
        <v>0.41699999999999998</v>
      </c>
      <c r="H788">
        <v>1</v>
      </c>
      <c r="I788">
        <v>7</v>
      </c>
      <c r="J788">
        <v>0.125</v>
      </c>
      <c r="K788">
        <v>29.5</v>
      </c>
      <c r="L788">
        <v>27.5</v>
      </c>
      <c r="M788">
        <v>-1.51</v>
      </c>
      <c r="N788">
        <v>-0.26</v>
      </c>
      <c r="P788">
        <v>22</v>
      </c>
      <c r="R788" s="19">
        <f>SUMIFS(Recruits!J:J,Recruits!D:D,'Wins by Year'!C788,Recruits!A:A,'Wins by Year'!A788)</f>
        <v>3.59</v>
      </c>
      <c r="S788" s="19">
        <f t="shared" si="24"/>
        <v>3.59</v>
      </c>
      <c r="T788" s="19">
        <f>(SUMIFS(S:S,C:C,C788,A:A,A788)+SUMIFS(S:S,C:C,C788,A:A,A788-1)+SUMIFS(S:S,C:C,C788,A:A,A788-2))/3</f>
        <v>3.5533333333333332</v>
      </c>
      <c r="U788" s="19">
        <f>(SUMIFS($S:$S,$C:$C,$C788,$A:$A,$A788)+SUMIFS($S:$S,$C:$C,$C788,$A:$A,$A788-1)+SUMIFS($S:$S,$C:$C,$C788,$A:$A,$A788-2)+SUMIFS($S:$S,$C:$C,$C788,$A:$A,$A788-3))/4</f>
        <v>3.5724999999999998</v>
      </c>
      <c r="W788" t="str">
        <f>VLOOKUP(D788,Conferences!$A$9:$B$57,2,FALSE)</f>
        <v>Big Ten</v>
      </c>
      <c r="X788">
        <f>COUNTIF(C:C,C788)</f>
        <v>16</v>
      </c>
    </row>
    <row r="789" spans="1:24">
      <c r="A789">
        <v>2009</v>
      </c>
      <c r="B789">
        <v>43</v>
      </c>
      <c r="C789" t="s">
        <v>58</v>
      </c>
      <c r="D789" t="s">
        <v>146</v>
      </c>
      <c r="E789">
        <v>4</v>
      </c>
      <c r="F789">
        <v>8</v>
      </c>
      <c r="G789">
        <v>0.33300000000000002</v>
      </c>
      <c r="H789">
        <v>1</v>
      </c>
      <c r="I789">
        <v>7</v>
      </c>
      <c r="J789">
        <v>0.125</v>
      </c>
      <c r="K789">
        <v>23.5</v>
      </c>
      <c r="L789">
        <v>29.5</v>
      </c>
      <c r="M789">
        <v>-5.75</v>
      </c>
      <c r="N789">
        <v>-0.25</v>
      </c>
      <c r="R789" s="19">
        <f>SUMIFS(Recruits!J:J,Recruits!D:D,'Wins by Year'!C789,Recruits!A:A,'Wins by Year'!A789)</f>
        <v>2.68</v>
      </c>
      <c r="S789" s="19">
        <f t="shared" si="24"/>
        <v>2.68</v>
      </c>
      <c r="T789" s="19">
        <f>(SUMIFS(S:S,C:C,C789,A:A,A789)+SUMIFS(S:S,C:C,C789,A:A,A789-1)+SUMIFS(S:S,C:C,C789,A:A,A789-2))/3</f>
        <v>1.9433333333333334</v>
      </c>
      <c r="U789" s="19">
        <f>(SUMIFS($S:$S,$C:$C,$C789,$A:$A,$A789)+SUMIFS($S:$S,$C:$C,$C789,$A:$A,$A789-1)+SUMIFS($S:$S,$C:$C,$C789,$A:$A,$A789-2)+SUMIFS($S:$S,$C:$C,$C789,$A:$A,$A789-3))/4</f>
        <v>2.0175000000000001</v>
      </c>
      <c r="W789" t="str">
        <f>VLOOKUP(D789,Conferences!$A$9:$B$57,2,FALSE)</f>
        <v>Big Ten</v>
      </c>
      <c r="X789">
        <f>COUNTIF(C:C,C789)</f>
        <v>16</v>
      </c>
    </row>
    <row r="790" spans="1:24">
      <c r="A790">
        <v>2009</v>
      </c>
      <c r="B790">
        <v>44</v>
      </c>
      <c r="C790" t="s">
        <v>81</v>
      </c>
      <c r="D790" t="s">
        <v>173</v>
      </c>
      <c r="E790">
        <v>9</v>
      </c>
      <c r="F790">
        <v>5</v>
      </c>
      <c r="G790">
        <v>0.64300000000000002</v>
      </c>
      <c r="H790">
        <v>7</v>
      </c>
      <c r="I790">
        <v>1</v>
      </c>
      <c r="J790">
        <v>0.875</v>
      </c>
      <c r="K790">
        <v>27</v>
      </c>
      <c r="L790">
        <v>21.9</v>
      </c>
      <c r="M790">
        <v>3.58</v>
      </c>
      <c r="N790">
        <v>-0.85</v>
      </c>
      <c r="R790" s="19">
        <f>SUMIFS(Recruits!J:J,Recruits!D:D,'Wins by Year'!C790,Recruits!A:A,'Wins by Year'!A790)</f>
        <v>0</v>
      </c>
      <c r="S790" s="19">
        <f t="shared" si="24"/>
        <v>1</v>
      </c>
      <c r="T790" s="19">
        <f>(SUMIFS(S:S,C:C,C790,A:A,A790)+SUMIFS(S:S,C:C,C790,A:A,A790-1)+SUMIFS(S:S,C:C,C790,A:A,A790-2))/3</f>
        <v>1.7766666666666666</v>
      </c>
      <c r="U790" s="19">
        <f>(SUMIFS($S:$S,$C:$C,$C790,$A:$A,$A790)+SUMIFS($S:$S,$C:$C,$C790,$A:$A,$A790-1)+SUMIFS($S:$S,$C:$C,$C790,$A:$A,$A790-2)+SUMIFS($S:$S,$C:$C,$C790,$A:$A,$A790-3))/4</f>
        <v>1.87</v>
      </c>
      <c r="W790" t="str">
        <f>VLOOKUP(D790,Conferences!$A$9:$B$57,2,FALSE)</f>
        <v>CUSA</v>
      </c>
      <c r="X790">
        <f>COUNTIF(C:C,C790)</f>
        <v>16</v>
      </c>
    </row>
    <row r="791" spans="1:24">
      <c r="A791">
        <v>2009</v>
      </c>
      <c r="B791">
        <v>45</v>
      </c>
      <c r="C791" t="s">
        <v>55</v>
      </c>
      <c r="D791" t="s">
        <v>173</v>
      </c>
      <c r="E791">
        <v>8</v>
      </c>
      <c r="F791">
        <v>5</v>
      </c>
      <c r="G791">
        <v>0.61499999999999999</v>
      </c>
      <c r="H791">
        <v>6</v>
      </c>
      <c r="I791">
        <v>2</v>
      </c>
      <c r="J791">
        <v>0.75</v>
      </c>
      <c r="K791">
        <v>26.2</v>
      </c>
      <c r="L791">
        <v>22.5</v>
      </c>
      <c r="M791">
        <v>-0.75</v>
      </c>
      <c r="N791">
        <v>-2.44</v>
      </c>
      <c r="R791" s="19">
        <f>SUMIFS(Recruits!J:J,Recruits!D:D,'Wins by Year'!C791,Recruits!A:A,'Wins by Year'!A791)</f>
        <v>2.42</v>
      </c>
      <c r="S791" s="19">
        <f t="shared" si="24"/>
        <v>2.42</v>
      </c>
      <c r="T791" s="19">
        <f>(SUMIFS(S:S,C:C,C791,A:A,A791)+SUMIFS(S:S,C:C,C791,A:A,A791-1)+SUMIFS(S:S,C:C,C791,A:A,A791-2))/3</f>
        <v>2.4000000000000004</v>
      </c>
      <c r="U791" s="19">
        <f>(SUMIFS($S:$S,$C:$C,$C791,$A:$A,$A791)+SUMIFS($S:$S,$C:$C,$C791,$A:$A,$A791-1)+SUMIFS($S:$S,$C:$C,$C791,$A:$A,$A791-2)+SUMIFS($S:$S,$C:$C,$C791,$A:$A,$A791-3))/4</f>
        <v>2.3725000000000005</v>
      </c>
      <c r="W791" t="str">
        <f>VLOOKUP(D791,Conferences!$A$9:$B$57,2,FALSE)</f>
        <v>CUSA</v>
      </c>
      <c r="X791">
        <f>COUNTIF(C:C,C791)</f>
        <v>16</v>
      </c>
    </row>
    <row r="792" spans="1:24">
      <c r="A792">
        <v>2009</v>
      </c>
      <c r="B792">
        <v>46</v>
      </c>
      <c r="C792" t="s">
        <v>80</v>
      </c>
      <c r="D792" t="s">
        <v>173</v>
      </c>
      <c r="E792">
        <v>7</v>
      </c>
      <c r="F792">
        <v>6</v>
      </c>
      <c r="G792">
        <v>0.53800000000000003</v>
      </c>
      <c r="H792">
        <v>5</v>
      </c>
      <c r="I792">
        <v>3</v>
      </c>
      <c r="J792">
        <v>0.625</v>
      </c>
      <c r="K792">
        <v>32.9</v>
      </c>
      <c r="L792">
        <v>25.8</v>
      </c>
      <c r="M792">
        <v>-0.67</v>
      </c>
      <c r="N792">
        <v>-4.3600000000000003</v>
      </c>
      <c r="R792" s="19">
        <f>SUMIFS(Recruits!J:J,Recruits!D:D,'Wins by Year'!C792,Recruits!A:A,'Wins by Year'!A792)</f>
        <v>2.73</v>
      </c>
      <c r="S792" s="19">
        <f t="shared" si="24"/>
        <v>2.73</v>
      </c>
      <c r="T792" s="19">
        <f>(SUMIFS(S:S,C:C,C792,A:A,A792)+SUMIFS(S:S,C:C,C792,A:A,A792-1)+SUMIFS(S:S,C:C,C792,A:A,A792-2))/3</f>
        <v>2.5566666666666666</v>
      </c>
      <c r="U792" s="19">
        <f>(SUMIFS($S:$S,$C:$C,$C792,$A:$A,$A792)+SUMIFS($S:$S,$C:$C,$C792,$A:$A,$A792-1)+SUMIFS($S:$S,$C:$C,$C792,$A:$A,$A792-2)+SUMIFS($S:$S,$C:$C,$C792,$A:$A,$A792-3))/4</f>
        <v>2.4824999999999999</v>
      </c>
      <c r="W792" t="str">
        <f>VLOOKUP(D792,Conferences!$A$9:$B$57,2,FALSE)</f>
        <v>CUSA</v>
      </c>
      <c r="X792">
        <f>COUNTIF(C:C,C792)</f>
        <v>16</v>
      </c>
    </row>
    <row r="793" spans="1:24">
      <c r="A793">
        <v>2009</v>
      </c>
      <c r="B793">
        <v>47</v>
      </c>
      <c r="C793" t="s">
        <v>67</v>
      </c>
      <c r="D793" t="s">
        <v>173</v>
      </c>
      <c r="E793">
        <v>7</v>
      </c>
      <c r="F793">
        <v>6</v>
      </c>
      <c r="G793">
        <v>0.53800000000000003</v>
      </c>
      <c r="H793">
        <v>4</v>
      </c>
      <c r="I793">
        <v>4</v>
      </c>
      <c r="J793">
        <v>0.5</v>
      </c>
      <c r="K793">
        <v>21.8</v>
      </c>
      <c r="L793">
        <v>24.3</v>
      </c>
      <c r="M793">
        <v>-3.35</v>
      </c>
      <c r="N793">
        <v>-2.88</v>
      </c>
      <c r="R793" s="19">
        <f>SUMIFS(Recruits!J:J,Recruits!D:D,'Wins by Year'!C793,Recruits!A:A,'Wins by Year'!A793)</f>
        <v>0</v>
      </c>
      <c r="S793" s="19">
        <f t="shared" si="24"/>
        <v>1</v>
      </c>
      <c r="T793" s="19">
        <f>(SUMIFS(S:S,C:C,C793,A:A,A793)+SUMIFS(S:S,C:C,C793,A:A,A793-1)+SUMIFS(S:S,C:C,C793,A:A,A793-2))/3</f>
        <v>1.8066666666666666</v>
      </c>
      <c r="U793" s="19">
        <f>(SUMIFS($S:$S,$C:$C,$C793,$A:$A,$A793)+SUMIFS($S:$S,$C:$C,$C793,$A:$A,$A793-1)+SUMIFS($S:$S,$C:$C,$C793,$A:$A,$A793-2)+SUMIFS($S:$S,$C:$C,$C793,$A:$A,$A793-3))/4</f>
        <v>1.8875</v>
      </c>
      <c r="W793" t="str">
        <f>VLOOKUP(D793,Conferences!$A$9:$B$57,2,FALSE)</f>
        <v>CUSA</v>
      </c>
      <c r="X793">
        <f>COUNTIF(C:C,C793)</f>
        <v>16</v>
      </c>
    </row>
    <row r="794" spans="1:24">
      <c r="A794">
        <v>2009</v>
      </c>
      <c r="B794">
        <v>48</v>
      </c>
      <c r="C794" t="s">
        <v>129</v>
      </c>
      <c r="D794" t="s">
        <v>173</v>
      </c>
      <c r="E794">
        <v>5</v>
      </c>
      <c r="F794">
        <v>7</v>
      </c>
      <c r="G794">
        <v>0.41699999999999998</v>
      </c>
      <c r="H794">
        <v>4</v>
      </c>
      <c r="I794">
        <v>4</v>
      </c>
      <c r="J794">
        <v>0.5</v>
      </c>
      <c r="K794">
        <v>27.8</v>
      </c>
      <c r="L794">
        <v>32.299999999999997</v>
      </c>
      <c r="M794">
        <v>-5.75</v>
      </c>
      <c r="N794">
        <v>-2.67</v>
      </c>
      <c r="R794" s="19">
        <f>SUMIFS(Recruits!J:J,Recruits!D:D,'Wins by Year'!C794,Recruits!A:A,'Wins by Year'!A794)</f>
        <v>2.1</v>
      </c>
      <c r="S794" s="19">
        <f t="shared" si="24"/>
        <v>2.1</v>
      </c>
      <c r="T794" s="19">
        <f>(SUMIFS(S:S,C:C,C794,A:A,A794)+SUMIFS(S:S,C:C,C794,A:A,A794-1)+SUMIFS(S:S,C:C,C794,A:A,A794-2))/3</f>
        <v>1.3666666666666665</v>
      </c>
      <c r="U794" s="19">
        <f>(SUMIFS($S:$S,$C:$C,$C794,$A:$A,$A794)+SUMIFS($S:$S,$C:$C,$C794,$A:$A,$A794-1)+SUMIFS($S:$S,$C:$C,$C794,$A:$A,$A794-2)+SUMIFS($S:$S,$C:$C,$C794,$A:$A,$A794-3))/4</f>
        <v>1.6549999999999998</v>
      </c>
      <c r="W794" t="str">
        <f>VLOOKUP(D794,Conferences!$A$9:$B$57,2,FALSE)</f>
        <v>CUSA</v>
      </c>
      <c r="X794">
        <f>COUNTIF(C:C,C794)</f>
        <v>14</v>
      </c>
    </row>
    <row r="795" spans="1:24">
      <c r="A795">
        <v>2009</v>
      </c>
      <c r="B795">
        <v>49</v>
      </c>
      <c r="C795" t="s">
        <v>64</v>
      </c>
      <c r="D795" t="s">
        <v>173</v>
      </c>
      <c r="E795">
        <v>2</v>
      </c>
      <c r="F795">
        <v>10</v>
      </c>
      <c r="G795">
        <v>0.16700000000000001</v>
      </c>
      <c r="H795">
        <v>1</v>
      </c>
      <c r="I795">
        <v>7</v>
      </c>
      <c r="J795">
        <v>0.125</v>
      </c>
      <c r="K795">
        <v>21.8</v>
      </c>
      <c r="L795">
        <v>34.799999999999997</v>
      </c>
      <c r="M795">
        <v>-12.06</v>
      </c>
      <c r="N795">
        <v>-0.81</v>
      </c>
      <c r="R795" s="19">
        <f>SUMIFS(Recruits!J:J,Recruits!D:D,'Wins by Year'!C795,Recruits!A:A,'Wins by Year'!A795)</f>
        <v>2.48</v>
      </c>
      <c r="S795" s="19">
        <f t="shared" si="24"/>
        <v>2.48</v>
      </c>
      <c r="T795" s="19">
        <f>(SUMIFS(S:S,C:C,C795,A:A,A795)+SUMIFS(S:S,C:C,C795,A:A,A795-1)+SUMIFS(S:S,C:C,C795,A:A,A795-2))/3</f>
        <v>1.9366666666666668</v>
      </c>
      <c r="U795" s="19">
        <f>(SUMIFS($S:$S,$C:$C,$C795,$A:$A,$A795)+SUMIFS($S:$S,$C:$C,$C795,$A:$A,$A795-1)+SUMIFS($S:$S,$C:$C,$C795,$A:$A,$A795-2)+SUMIFS($S:$S,$C:$C,$C795,$A:$A,$A795-3))/4</f>
        <v>1.9825000000000002</v>
      </c>
      <c r="W795" t="str">
        <f>VLOOKUP(D795,Conferences!$A$9:$B$57,2,FALSE)</f>
        <v>CUSA</v>
      </c>
      <c r="X795">
        <f>COUNTIF(C:C,C795)</f>
        <v>16</v>
      </c>
    </row>
    <row r="796" spans="1:24">
      <c r="A796">
        <v>2009</v>
      </c>
      <c r="B796">
        <v>50</v>
      </c>
      <c r="C796" t="s">
        <v>41</v>
      </c>
      <c r="D796" t="s">
        <v>175</v>
      </c>
      <c r="E796">
        <v>10</v>
      </c>
      <c r="F796">
        <v>4</v>
      </c>
      <c r="G796">
        <v>0.71399999999999997</v>
      </c>
      <c r="H796">
        <v>6</v>
      </c>
      <c r="I796">
        <v>2</v>
      </c>
      <c r="J796">
        <v>0.75</v>
      </c>
      <c r="K796">
        <v>42.2</v>
      </c>
      <c r="L796">
        <v>30.1</v>
      </c>
      <c r="M796">
        <v>4.21</v>
      </c>
      <c r="N796">
        <v>-3.07</v>
      </c>
      <c r="P796">
        <v>12</v>
      </c>
      <c r="R796" s="19">
        <f>SUMIFS(Recruits!J:J,Recruits!D:D,'Wins by Year'!C796,Recruits!A:A,'Wins by Year'!A796)</f>
        <v>2.52</v>
      </c>
      <c r="S796" s="19">
        <f t="shared" si="24"/>
        <v>2.52</v>
      </c>
      <c r="T796" s="19">
        <f>(SUMIFS(S:S,C:C,C796,A:A,A796)+SUMIFS(S:S,C:C,C796,A:A,A796-1)+SUMIFS(S:S,C:C,C796,A:A,A796-2))/3</f>
        <v>1.8966666666666665</v>
      </c>
      <c r="U796" s="19">
        <f>(SUMIFS($S:$S,$C:$C,$C796,$A:$A,$A796)+SUMIFS($S:$S,$C:$C,$C796,$A:$A,$A796-1)+SUMIFS($S:$S,$C:$C,$C796,$A:$A,$A796-2)+SUMIFS($S:$S,$C:$C,$C796,$A:$A,$A796-3))/4</f>
        <v>1.9324999999999999</v>
      </c>
      <c r="W796" t="str">
        <f>VLOOKUP(D796,Conferences!$A$9:$B$57,2,FALSE)</f>
        <v>CUSA</v>
      </c>
      <c r="X796">
        <f>COUNTIF(C:C,C796)</f>
        <v>16</v>
      </c>
    </row>
    <row r="797" spans="1:24">
      <c r="A797">
        <v>2009</v>
      </c>
      <c r="B797">
        <v>51</v>
      </c>
      <c r="C797" t="s">
        <v>75</v>
      </c>
      <c r="D797" t="s">
        <v>175</v>
      </c>
      <c r="E797">
        <v>8</v>
      </c>
      <c r="F797">
        <v>5</v>
      </c>
      <c r="G797">
        <v>0.61499999999999999</v>
      </c>
      <c r="H797">
        <v>6</v>
      </c>
      <c r="I797">
        <v>2</v>
      </c>
      <c r="J797">
        <v>0.75</v>
      </c>
      <c r="K797">
        <v>29.2</v>
      </c>
      <c r="L797">
        <v>27.6</v>
      </c>
      <c r="M797">
        <v>-3.09</v>
      </c>
      <c r="N797">
        <v>-4.09</v>
      </c>
      <c r="R797" s="19">
        <f>SUMIFS(Recruits!J:J,Recruits!D:D,'Wins by Year'!C797,Recruits!A:A,'Wins by Year'!A797)</f>
        <v>2.2599999999999998</v>
      </c>
      <c r="S797" s="19">
        <f t="shared" si="24"/>
        <v>2.2599999999999998</v>
      </c>
      <c r="T797" s="19">
        <f>(SUMIFS(S:S,C:C,C797,A:A,A797)+SUMIFS(S:S,C:C,C797,A:A,A797-1)+SUMIFS(S:S,C:C,C797,A:A,A797-2))/3</f>
        <v>1.42</v>
      </c>
      <c r="U797" s="19">
        <f>(SUMIFS($S:$S,$C:$C,$C797,$A:$A,$A797)+SUMIFS($S:$S,$C:$C,$C797,$A:$A,$A797-1)+SUMIFS($S:$S,$C:$C,$C797,$A:$A,$A797-2)+SUMIFS($S:$S,$C:$C,$C797,$A:$A,$A797-3))/4</f>
        <v>1.5974999999999999</v>
      </c>
      <c r="W797" t="str">
        <f>VLOOKUP(D797,Conferences!$A$9:$B$57,2,FALSE)</f>
        <v>CUSA</v>
      </c>
      <c r="X797">
        <f>COUNTIF(C:C,C797)</f>
        <v>16</v>
      </c>
    </row>
    <row r="798" spans="1:24">
      <c r="A798">
        <v>2009</v>
      </c>
      <c r="B798">
        <v>52</v>
      </c>
      <c r="C798" t="s">
        <v>92</v>
      </c>
      <c r="D798" t="s">
        <v>175</v>
      </c>
      <c r="E798">
        <v>5</v>
      </c>
      <c r="F798">
        <v>7</v>
      </c>
      <c r="G798">
        <v>0.41699999999999998</v>
      </c>
      <c r="H798">
        <v>3</v>
      </c>
      <c r="I798">
        <v>5</v>
      </c>
      <c r="J798">
        <v>0.375</v>
      </c>
      <c r="K798">
        <v>29.3</v>
      </c>
      <c r="L798">
        <v>27.3</v>
      </c>
      <c r="M798">
        <v>-4.25</v>
      </c>
      <c r="N798">
        <v>-4.5</v>
      </c>
      <c r="R798" s="19">
        <f>SUMIFS(Recruits!J:J,Recruits!D:D,'Wins by Year'!C798,Recruits!A:A,'Wins by Year'!A798)</f>
        <v>2.65</v>
      </c>
      <c r="S798" s="19">
        <f t="shared" si="24"/>
        <v>2.65</v>
      </c>
      <c r="T798" s="19">
        <f>(SUMIFS(S:S,C:C,C798,A:A,A798)+SUMIFS(S:S,C:C,C798,A:A,A798-1)+SUMIFS(S:S,C:C,C798,A:A,A798-2))/3</f>
        <v>1.9466666666666665</v>
      </c>
      <c r="U798" s="19">
        <f>(SUMIFS($S:$S,$C:$C,$C798,$A:$A,$A798)+SUMIFS($S:$S,$C:$C,$C798,$A:$A,$A798-1)+SUMIFS($S:$S,$C:$C,$C798,$A:$A,$A798-2)+SUMIFS($S:$S,$C:$C,$C798,$A:$A,$A798-3))/4</f>
        <v>1.71</v>
      </c>
      <c r="W798" t="str">
        <f>VLOOKUP(D798,Conferences!$A$9:$B$57,2,FALSE)</f>
        <v>CUSA</v>
      </c>
      <c r="X798">
        <f>COUNTIF(C:C,C798)</f>
        <v>16</v>
      </c>
    </row>
    <row r="799" spans="1:24">
      <c r="A799">
        <v>2009</v>
      </c>
      <c r="B799">
        <v>53</v>
      </c>
      <c r="C799" t="s">
        <v>132</v>
      </c>
      <c r="D799" t="s">
        <v>175</v>
      </c>
      <c r="E799">
        <v>4</v>
      </c>
      <c r="F799">
        <v>8</v>
      </c>
      <c r="G799">
        <v>0.33300000000000002</v>
      </c>
      <c r="H799">
        <v>3</v>
      </c>
      <c r="I799">
        <v>5</v>
      </c>
      <c r="J799">
        <v>0.375</v>
      </c>
      <c r="K799">
        <v>29.8</v>
      </c>
      <c r="L799">
        <v>33.5</v>
      </c>
      <c r="M799">
        <v>-7.21</v>
      </c>
      <c r="N799">
        <v>-5.04</v>
      </c>
      <c r="R799" s="19">
        <f>SUMIFS(Recruits!J:J,Recruits!D:D,'Wins by Year'!C799,Recruits!A:A,'Wins by Year'!A799)</f>
        <v>0</v>
      </c>
      <c r="S799" s="19">
        <f t="shared" si="24"/>
        <v>1</v>
      </c>
      <c r="T799" s="19">
        <f>(SUMIFS(S:S,C:C,C799,A:A,A799)+SUMIFS(S:S,C:C,C799,A:A,A799-1)+SUMIFS(S:S,C:C,C799,A:A,A799-2))/3</f>
        <v>1</v>
      </c>
      <c r="U799" s="19">
        <f>(SUMIFS($S:$S,$C:$C,$C799,$A:$A,$A799)+SUMIFS($S:$S,$C:$C,$C799,$A:$A,$A799-1)+SUMIFS($S:$S,$C:$C,$C799,$A:$A,$A799-2)+SUMIFS($S:$S,$C:$C,$C799,$A:$A,$A799-3))/4</f>
        <v>1.2749999999999999</v>
      </c>
      <c r="W799" t="str">
        <f>VLOOKUP(D799,Conferences!$A$9:$B$57,2,FALSE)</f>
        <v>CUSA</v>
      </c>
      <c r="X799">
        <f>COUNTIF(C:C,C799)</f>
        <v>16</v>
      </c>
    </row>
    <row r="800" spans="1:24">
      <c r="A800">
        <v>2009</v>
      </c>
      <c r="B800">
        <v>54</v>
      </c>
      <c r="C800" t="s">
        <v>124</v>
      </c>
      <c r="D800" t="s">
        <v>175</v>
      </c>
      <c r="E800">
        <v>2</v>
      </c>
      <c r="F800">
        <v>10</v>
      </c>
      <c r="G800">
        <v>0.16700000000000001</v>
      </c>
      <c r="H800">
        <v>2</v>
      </c>
      <c r="I800">
        <v>6</v>
      </c>
      <c r="J800">
        <v>0.25</v>
      </c>
      <c r="K800">
        <v>18.3</v>
      </c>
      <c r="L800">
        <v>43.1</v>
      </c>
      <c r="M800">
        <v>-16.329999999999998</v>
      </c>
      <c r="N800">
        <v>-0.91</v>
      </c>
      <c r="R800" s="19">
        <f>SUMIFS(Recruits!J:J,Recruits!D:D,'Wins by Year'!C800,Recruits!A:A,'Wins by Year'!A800)</f>
        <v>2.13</v>
      </c>
      <c r="S800" s="19">
        <f t="shared" si="24"/>
        <v>2.13</v>
      </c>
      <c r="T800" s="19">
        <f>(SUMIFS(S:S,C:C,C800,A:A,A800)+SUMIFS(S:S,C:C,C800,A:A,A800-1)+SUMIFS(S:S,C:C,C800,A:A,A800-2))/3</f>
        <v>1.3766666666666667</v>
      </c>
      <c r="U800" s="19">
        <f>(SUMIFS($S:$S,$C:$C,$C800,$A:$A,$A800)+SUMIFS($S:$S,$C:$C,$C800,$A:$A,$A800-1)+SUMIFS($S:$S,$C:$C,$C800,$A:$A,$A800-2)+SUMIFS($S:$S,$C:$C,$C800,$A:$A,$A800-3))/4</f>
        <v>1.5474999999999999</v>
      </c>
      <c r="W800" t="str">
        <f>VLOOKUP(D800,Conferences!$A$9:$B$57,2,FALSE)</f>
        <v>CUSA</v>
      </c>
      <c r="X800">
        <f>COUNTIF(C:C,C800)</f>
        <v>16</v>
      </c>
    </row>
    <row r="801" spans="1:25">
      <c r="A801">
        <v>2009</v>
      </c>
      <c r="B801">
        <v>55</v>
      </c>
      <c r="C801" t="s">
        <v>91</v>
      </c>
      <c r="D801" t="s">
        <v>175</v>
      </c>
      <c r="E801">
        <v>3</v>
      </c>
      <c r="F801">
        <v>9</v>
      </c>
      <c r="G801">
        <v>0.25</v>
      </c>
      <c r="H801">
        <v>1</v>
      </c>
      <c r="I801">
        <v>7</v>
      </c>
      <c r="J801">
        <v>0.125</v>
      </c>
      <c r="K801">
        <v>16.100000000000001</v>
      </c>
      <c r="L801">
        <v>36.700000000000003</v>
      </c>
      <c r="M801">
        <v>-16.23</v>
      </c>
      <c r="N801">
        <v>-3.23</v>
      </c>
      <c r="R801" s="19">
        <f>SUMIFS(Recruits!J:J,Recruits!D:D,'Wins by Year'!C801,Recruits!A:A,'Wins by Year'!A801)</f>
        <v>0</v>
      </c>
      <c r="S801" s="19">
        <f t="shared" si="24"/>
        <v>1</v>
      </c>
      <c r="T801" s="19">
        <f>(SUMIFS(S:S,C:C,C801,A:A,A801)+SUMIFS(S:S,C:C,C801,A:A,A801-1)+SUMIFS(S:S,C:C,C801,A:A,A801-2))/3</f>
        <v>1.3333333333333333</v>
      </c>
      <c r="U801" s="19">
        <f>(SUMIFS($S:$S,$C:$C,$C801,$A:$A,$A801)+SUMIFS($S:$S,$C:$C,$C801,$A:$A,$A801-1)+SUMIFS($S:$S,$C:$C,$C801,$A:$A,$A801-2)+SUMIFS($S:$S,$C:$C,$C801,$A:$A,$A801-3))/4</f>
        <v>1.25</v>
      </c>
      <c r="W801" t="str">
        <f>VLOOKUP(D801,Conferences!$A$9:$B$57,2,FALSE)</f>
        <v>CUSA</v>
      </c>
      <c r="X801">
        <f>COUNTIF(C:C,C801)</f>
        <v>16</v>
      </c>
    </row>
    <row r="802" spans="1:25">
      <c r="A802">
        <v>2009</v>
      </c>
      <c r="B802">
        <v>56</v>
      </c>
      <c r="C802" t="s">
        <v>97</v>
      </c>
      <c r="D802" t="s">
        <v>148</v>
      </c>
      <c r="E802">
        <v>10</v>
      </c>
      <c r="F802">
        <v>4</v>
      </c>
      <c r="G802">
        <v>0.71399999999999997</v>
      </c>
      <c r="H802">
        <v>0</v>
      </c>
      <c r="I802">
        <v>0</v>
      </c>
      <c r="K802">
        <v>28</v>
      </c>
      <c r="L802">
        <v>19.399999999999999</v>
      </c>
      <c r="M802">
        <v>4.87</v>
      </c>
      <c r="N802">
        <v>-2.63</v>
      </c>
      <c r="R802" s="19">
        <f>SUMIFS(Recruits!J:J,Recruits!D:D,'Wins by Year'!C802,Recruits!A:A,'Wins by Year'!A802)</f>
        <v>0</v>
      </c>
      <c r="S802" s="19">
        <f t="shared" si="24"/>
        <v>1</v>
      </c>
      <c r="T802" s="19">
        <f>(SUMIFS(S:S,C:C,C802,A:A,A802)+SUMIFS(S:S,C:C,C802,A:A,A802-1)+SUMIFS(S:S,C:C,C802,A:A,A802-2))/3</f>
        <v>1</v>
      </c>
      <c r="U802" s="19">
        <f>(SUMIFS($S:$S,$C:$C,$C802,$A:$A,$A802)+SUMIFS($S:$S,$C:$C,$C802,$A:$A,$A802-1)+SUMIFS($S:$S,$C:$C,$C802,$A:$A,$A802-2)+SUMIFS($S:$S,$C:$C,$C802,$A:$A,$A802-3))/4</f>
        <v>1</v>
      </c>
      <c r="W802" t="str">
        <f>VLOOKUP(D802,Conferences!$A$9:$B$57,2,FALSE)</f>
        <v>Ind</v>
      </c>
      <c r="X802">
        <f>COUNTIF(C:C,C802)</f>
        <v>16</v>
      </c>
    </row>
    <row r="803" spans="1:25">
      <c r="A803">
        <v>2009</v>
      </c>
      <c r="B803">
        <v>57</v>
      </c>
      <c r="C803" t="s">
        <v>13</v>
      </c>
      <c r="D803" t="s">
        <v>148</v>
      </c>
      <c r="E803">
        <v>6</v>
      </c>
      <c r="F803">
        <v>6</v>
      </c>
      <c r="G803">
        <v>0.5</v>
      </c>
      <c r="H803">
        <v>0</v>
      </c>
      <c r="I803">
        <v>0</v>
      </c>
      <c r="K803">
        <v>30.1</v>
      </c>
      <c r="L803">
        <v>25.9</v>
      </c>
      <c r="M803">
        <v>6.49</v>
      </c>
      <c r="N803">
        <v>3.65</v>
      </c>
      <c r="O803">
        <v>23</v>
      </c>
      <c r="P803">
        <v>18</v>
      </c>
      <c r="R803" s="19">
        <f>SUMIFS(Recruits!J:J,Recruits!D:D,'Wins by Year'!C803,Recruits!A:A,'Wins by Year'!A803)</f>
        <v>3.44</v>
      </c>
      <c r="S803" s="19">
        <f t="shared" si="24"/>
        <v>3.44</v>
      </c>
      <c r="T803" s="19">
        <f>(SUMIFS(S:S,C:C,C803,A:A,A803)+SUMIFS(S:S,C:C,C803,A:A,A803-1)+SUMIFS(S:S,C:C,C803,A:A,A803-2))/3</f>
        <v>3.706666666666667</v>
      </c>
      <c r="U803" s="19">
        <f>(SUMIFS($S:$S,$C:$C,$C803,$A:$A,$A803)+SUMIFS($S:$S,$C:$C,$C803,$A:$A,$A803-1)+SUMIFS($S:$S,$C:$C,$C803,$A:$A,$A803-2)+SUMIFS($S:$S,$C:$C,$C803,$A:$A,$A803-3))/4</f>
        <v>3.6450000000000005</v>
      </c>
      <c r="W803" t="str">
        <f>VLOOKUP(D803,Conferences!$A$9:$B$57,2,FALSE)</f>
        <v>Ind</v>
      </c>
      <c r="X803">
        <f>COUNTIF(C:C,C803)</f>
        <v>16</v>
      </c>
    </row>
    <row r="804" spans="1:25">
      <c r="A804">
        <v>2009</v>
      </c>
      <c r="B804">
        <v>58</v>
      </c>
      <c r="C804" t="s">
        <v>96</v>
      </c>
      <c r="D804" t="s">
        <v>148</v>
      </c>
      <c r="E804">
        <v>5</v>
      </c>
      <c r="F804">
        <v>7</v>
      </c>
      <c r="G804">
        <v>0.41699999999999998</v>
      </c>
      <c r="H804">
        <v>0</v>
      </c>
      <c r="I804">
        <v>0</v>
      </c>
      <c r="K804">
        <v>15.3</v>
      </c>
      <c r="L804">
        <v>21.9</v>
      </c>
      <c r="M804">
        <v>-12.59</v>
      </c>
      <c r="N804">
        <v>-6.59</v>
      </c>
      <c r="R804" s="19">
        <f>SUMIFS(Recruits!J:J,Recruits!D:D,'Wins by Year'!C804,Recruits!A:A,'Wins by Year'!A804)</f>
        <v>0.87</v>
      </c>
      <c r="S804" s="19">
        <f t="shared" si="24"/>
        <v>1</v>
      </c>
      <c r="T804" s="19">
        <f>(SUMIFS(S:S,C:C,C804,A:A,A804)+SUMIFS(S:S,C:C,C804,A:A,A804-1)+SUMIFS(S:S,C:C,C804,A:A,A804-2))/3</f>
        <v>1.4466666666666665</v>
      </c>
      <c r="U804" s="19">
        <f>(SUMIFS($S:$S,$C:$C,$C804,$A:$A,$A804)+SUMIFS($S:$S,$C:$C,$C804,$A:$A,$A804-1)+SUMIFS($S:$S,$C:$C,$C804,$A:$A,$A804-2)+SUMIFS($S:$S,$C:$C,$C804,$A:$A,$A804-3))/4</f>
        <v>1.335</v>
      </c>
      <c r="W804" t="str">
        <f>VLOOKUP(D804,Conferences!$A$9:$B$57,2,FALSE)</f>
        <v>Ind</v>
      </c>
      <c r="X804">
        <f>COUNTIF(C:C,C804)</f>
        <v>16</v>
      </c>
    </row>
    <row r="805" spans="1:25">
      <c r="A805">
        <v>2009</v>
      </c>
      <c r="B805">
        <v>59</v>
      </c>
      <c r="C805" t="s">
        <v>60</v>
      </c>
      <c r="D805" t="s">
        <v>178</v>
      </c>
      <c r="E805">
        <v>9</v>
      </c>
      <c r="F805">
        <v>4</v>
      </c>
      <c r="G805">
        <v>0.69199999999999995</v>
      </c>
      <c r="H805">
        <v>7</v>
      </c>
      <c r="I805">
        <v>1</v>
      </c>
      <c r="J805">
        <v>0.875</v>
      </c>
      <c r="K805">
        <v>29.5</v>
      </c>
      <c r="L805">
        <v>22.3</v>
      </c>
      <c r="M805">
        <v>-2.36</v>
      </c>
      <c r="N805">
        <v>-8.2899999999999991</v>
      </c>
      <c r="R805" s="19">
        <f>SUMIFS(Recruits!J:J,Recruits!D:D,'Wins by Year'!C805,Recruits!A:A,'Wins by Year'!A805)</f>
        <v>2.04</v>
      </c>
      <c r="S805" s="19">
        <f t="shared" si="24"/>
        <v>2.04</v>
      </c>
      <c r="T805" s="19">
        <f>(SUMIFS(S:S,C:C,C805,A:A,A805)+SUMIFS(S:S,C:C,C805,A:A,A805-1)+SUMIFS(S:S,C:C,C805,A:A,A805-2))/3</f>
        <v>1.7066666666666668</v>
      </c>
      <c r="U805" s="19">
        <f>(SUMIFS($S:$S,$C:$C,$C805,$A:$A,$A805)+SUMIFS($S:$S,$C:$C,$C805,$A:$A,$A805-1)+SUMIFS($S:$S,$C:$C,$C805,$A:$A,$A805-2)+SUMIFS($S:$S,$C:$C,$C805,$A:$A,$A805-3))/4</f>
        <v>1.7524999999999999</v>
      </c>
      <c r="W805" t="str">
        <f>VLOOKUP(D805,Conferences!$A$9:$B$57,2,FALSE)</f>
        <v>MAC</v>
      </c>
      <c r="X805">
        <f>COUNTIF(C:C,C805)</f>
        <v>16</v>
      </c>
    </row>
    <row r="806" spans="1:25">
      <c r="A806">
        <v>2009</v>
      </c>
      <c r="B806">
        <v>60</v>
      </c>
      <c r="C806" t="s">
        <v>130</v>
      </c>
      <c r="D806" t="s">
        <v>178</v>
      </c>
      <c r="E806">
        <v>9</v>
      </c>
      <c r="F806">
        <v>5</v>
      </c>
      <c r="G806">
        <v>0.64300000000000002</v>
      </c>
      <c r="H806">
        <v>7</v>
      </c>
      <c r="I806">
        <v>1</v>
      </c>
      <c r="J806">
        <v>0.875</v>
      </c>
      <c r="K806">
        <v>24.8</v>
      </c>
      <c r="L806">
        <v>21.3</v>
      </c>
      <c r="M806">
        <v>-1.89</v>
      </c>
      <c r="N806">
        <v>-6.18</v>
      </c>
      <c r="R806" s="19">
        <f>SUMIFS(Recruits!J:J,Recruits!D:D,'Wins by Year'!C806,Recruits!A:A,'Wins by Year'!A806)</f>
        <v>2.19</v>
      </c>
      <c r="S806" s="19">
        <f t="shared" si="24"/>
        <v>2.19</v>
      </c>
      <c r="T806" s="19">
        <f>(SUMIFS(S:S,C:C,C806,A:A,A806)+SUMIFS(S:S,C:C,C806,A:A,A806-1)+SUMIFS(S:S,C:C,C806,A:A,A806-2))/3</f>
        <v>2.1</v>
      </c>
      <c r="U806" s="19">
        <f>(SUMIFS($S:$S,$C:$C,$C806,$A:$A,$A806)+SUMIFS($S:$S,$C:$C,$C806,$A:$A,$A806-1)+SUMIFS($S:$S,$C:$C,$C806,$A:$A,$A806-2)+SUMIFS($S:$S,$C:$C,$C806,$A:$A,$A806-3))/4</f>
        <v>2.0625</v>
      </c>
      <c r="W806" t="str">
        <f>VLOOKUP(D806,Conferences!$A$9:$B$57,2,FALSE)</f>
        <v>MAC</v>
      </c>
      <c r="X806">
        <f>COUNTIF(C:C,C806)</f>
        <v>16</v>
      </c>
    </row>
    <row r="807" spans="1:25">
      <c r="A807">
        <v>2009</v>
      </c>
      <c r="B807">
        <v>61</v>
      </c>
      <c r="C807" t="s">
        <v>116</v>
      </c>
      <c r="D807" t="s">
        <v>178</v>
      </c>
      <c r="E807">
        <v>7</v>
      </c>
      <c r="F807">
        <v>6</v>
      </c>
      <c r="G807">
        <v>0.53800000000000003</v>
      </c>
      <c r="H807">
        <v>6</v>
      </c>
      <c r="I807">
        <v>2</v>
      </c>
      <c r="J807">
        <v>0.75</v>
      </c>
      <c r="K807">
        <v>28.5</v>
      </c>
      <c r="L807">
        <v>27.5</v>
      </c>
      <c r="M807">
        <v>-2.34</v>
      </c>
      <c r="N807">
        <v>-4.6500000000000004</v>
      </c>
      <c r="R807" s="19">
        <f>SUMIFS(Recruits!J:J,Recruits!D:D,'Wins by Year'!C807,Recruits!A:A,'Wins by Year'!A807)</f>
        <v>0</v>
      </c>
      <c r="S807" s="19">
        <f t="shared" si="24"/>
        <v>1</v>
      </c>
      <c r="T807" s="19">
        <f>(SUMIFS(S:S,C:C,C807,A:A,A807)+SUMIFS(S:S,C:C,C807,A:A,A807-1)+SUMIFS(S:S,C:C,C807,A:A,A807-2))/3</f>
        <v>1.3666666666666665</v>
      </c>
      <c r="U807" s="19">
        <f>(SUMIFS($S:$S,$C:$C,$C807,$A:$A,$A807)+SUMIFS($S:$S,$C:$C,$C807,$A:$A,$A807-1)+SUMIFS($S:$S,$C:$C,$C807,$A:$A,$A807-2)+SUMIFS($S:$S,$C:$C,$C807,$A:$A,$A807-3))/4</f>
        <v>1.5149999999999999</v>
      </c>
      <c r="W807" t="str">
        <f>VLOOKUP(D807,Conferences!$A$9:$B$57,2,FALSE)</f>
        <v>MAC</v>
      </c>
      <c r="X807">
        <f>COUNTIF(C:C,C807)</f>
        <v>16</v>
      </c>
    </row>
    <row r="808" spans="1:25">
      <c r="A808">
        <v>2009</v>
      </c>
      <c r="B808">
        <v>62</v>
      </c>
      <c r="C808" t="s">
        <v>131</v>
      </c>
      <c r="D808" t="s">
        <v>178</v>
      </c>
      <c r="E808">
        <v>5</v>
      </c>
      <c r="F808">
        <v>7</v>
      </c>
      <c r="G808">
        <v>0.41699999999999998</v>
      </c>
      <c r="H808">
        <v>4</v>
      </c>
      <c r="I808">
        <v>4</v>
      </c>
      <c r="J808">
        <v>0.5</v>
      </c>
      <c r="K808">
        <v>19.3</v>
      </c>
      <c r="L808">
        <v>22.4</v>
      </c>
      <c r="M808">
        <v>-10.69</v>
      </c>
      <c r="N808">
        <v>-7.77</v>
      </c>
      <c r="R808" s="19">
        <f>SUMIFS(Recruits!J:J,Recruits!D:D,'Wins by Year'!C808,Recruits!A:A,'Wins by Year'!A808)</f>
        <v>2.2200000000000002</v>
      </c>
      <c r="S808" s="19">
        <f t="shared" si="24"/>
        <v>2.2200000000000002</v>
      </c>
      <c r="T808" s="19">
        <f>(SUMIFS(S:S,C:C,C808,A:A,A808)+SUMIFS(S:S,C:C,C808,A:A,A808-1)+SUMIFS(S:S,C:C,C808,A:A,A808-2))/3</f>
        <v>2.0733333333333337</v>
      </c>
      <c r="U808" s="19">
        <f>(SUMIFS($S:$S,$C:$C,$C808,$A:$A,$A808)+SUMIFS($S:$S,$C:$C,$C808,$A:$A,$A808-1)+SUMIFS($S:$S,$C:$C,$C808,$A:$A,$A808-2)+SUMIFS($S:$S,$C:$C,$C808,$A:$A,$A808-3))/4</f>
        <v>1.8050000000000002</v>
      </c>
      <c r="W808" t="str">
        <f>VLOOKUP(D808,Conferences!$A$9:$B$57,2,FALSE)</f>
        <v>MAC</v>
      </c>
      <c r="X808">
        <f>COUNTIF(C:C,C808)</f>
        <v>16</v>
      </c>
    </row>
    <row r="809" spans="1:25">
      <c r="A809">
        <v>2009</v>
      </c>
      <c r="B809">
        <v>63</v>
      </c>
      <c r="C809" t="s">
        <v>136</v>
      </c>
      <c r="D809" t="s">
        <v>178</v>
      </c>
      <c r="E809">
        <v>5</v>
      </c>
      <c r="F809">
        <v>7</v>
      </c>
      <c r="G809">
        <v>0.41699999999999998</v>
      </c>
      <c r="H809">
        <v>3</v>
      </c>
      <c r="I809">
        <v>5</v>
      </c>
      <c r="J809">
        <v>0.375</v>
      </c>
      <c r="K809">
        <v>24.1</v>
      </c>
      <c r="L809">
        <v>23.8</v>
      </c>
      <c r="M809">
        <v>-6.75</v>
      </c>
      <c r="N809">
        <v>-5.58</v>
      </c>
      <c r="R809" s="19">
        <f>SUMIFS(Recruits!J:J,Recruits!D:D,'Wins by Year'!C809,Recruits!A:A,'Wins by Year'!A809)</f>
        <v>0</v>
      </c>
      <c r="S809" s="19">
        <f t="shared" si="24"/>
        <v>1</v>
      </c>
      <c r="T809" s="19">
        <f>(SUMIFS(S:S,C:C,C809,A:A,A809)+SUMIFS(S:S,C:C,C809,A:A,A809-1)+SUMIFS(S:S,C:C,C809,A:A,A809-2))/3</f>
        <v>1</v>
      </c>
      <c r="U809" s="19">
        <f>(SUMIFS($S:$S,$C:$C,$C809,$A:$A,$A809)+SUMIFS($S:$S,$C:$C,$C809,$A:$A,$A809-1)+SUMIFS($S:$S,$C:$C,$C809,$A:$A,$A809-2)+SUMIFS($S:$S,$C:$C,$C809,$A:$A,$A809-3))/4</f>
        <v>1.2825</v>
      </c>
      <c r="W809" t="str">
        <f>VLOOKUP(D809,Conferences!$A$9:$B$57,2,FALSE)</f>
        <v>MAC</v>
      </c>
      <c r="X809">
        <f>COUNTIF(C:C,C809)</f>
        <v>16</v>
      </c>
    </row>
    <row r="810" spans="1:25">
      <c r="A810">
        <v>2009</v>
      </c>
      <c r="B810">
        <v>64</v>
      </c>
      <c r="C810" t="s">
        <v>135</v>
      </c>
      <c r="D810" t="s">
        <v>178</v>
      </c>
      <c r="E810">
        <v>3</v>
      </c>
      <c r="F810">
        <v>9</v>
      </c>
      <c r="G810">
        <v>0.25</v>
      </c>
      <c r="H810">
        <v>2</v>
      </c>
      <c r="I810">
        <v>6</v>
      </c>
      <c r="J810">
        <v>0.25</v>
      </c>
      <c r="K810">
        <v>19.3</v>
      </c>
      <c r="L810">
        <v>28.8</v>
      </c>
      <c r="M810">
        <v>-14.65</v>
      </c>
      <c r="N810">
        <v>-4.99</v>
      </c>
      <c r="R810" s="19">
        <f>SUMIFS(Recruits!J:J,Recruits!D:D,'Wins by Year'!C810,Recruits!A:A,'Wins by Year'!A810)</f>
        <v>2.33</v>
      </c>
      <c r="S810" s="19">
        <f t="shared" si="24"/>
        <v>2.33</v>
      </c>
      <c r="T810" s="19">
        <f>(SUMIFS(S:S,C:C,C810,A:A,A810)+SUMIFS(S:S,C:C,C810,A:A,A810-1)+SUMIFS(S:S,C:C,C810,A:A,A810-2))/3</f>
        <v>2.2333333333333329</v>
      </c>
      <c r="U810" s="19">
        <f>(SUMIFS($S:$S,$C:$C,$C810,$A:$A,$A810)+SUMIFS($S:$S,$C:$C,$C810,$A:$A,$A810-1)+SUMIFS($S:$S,$C:$C,$C810,$A:$A,$A810-2)+SUMIFS($S:$S,$C:$C,$C810,$A:$A,$A810-3))/4</f>
        <v>2.2174999999999998</v>
      </c>
      <c r="W810" t="str">
        <f>VLOOKUP(D810,Conferences!$A$9:$B$57,2,FALSE)</f>
        <v>MAC</v>
      </c>
      <c r="X810">
        <f>COUNTIF(C:C,C810)</f>
        <v>16</v>
      </c>
    </row>
    <row r="811" spans="1:25">
      <c r="A811">
        <v>2009</v>
      </c>
      <c r="B811">
        <v>65</v>
      </c>
      <c r="C811" t="s">
        <v>84</v>
      </c>
      <c r="D811" t="s">
        <v>178</v>
      </c>
      <c r="E811">
        <v>1</v>
      </c>
      <c r="F811">
        <v>11</v>
      </c>
      <c r="G811">
        <v>8.3000000000000004E-2</v>
      </c>
      <c r="H811">
        <v>1</v>
      </c>
      <c r="I811">
        <v>7</v>
      </c>
      <c r="J811">
        <v>0.125</v>
      </c>
      <c r="K811">
        <v>15.6</v>
      </c>
      <c r="L811">
        <v>34.200000000000003</v>
      </c>
      <c r="M811">
        <v>-16.98</v>
      </c>
      <c r="N811">
        <v>-1.39</v>
      </c>
      <c r="R811" s="19">
        <f>SUMIFS(Recruits!J:J,Recruits!D:D,'Wins by Year'!C811,Recruits!A:A,'Wins by Year'!A811)</f>
        <v>2.12</v>
      </c>
      <c r="S811" s="19">
        <f t="shared" si="24"/>
        <v>2.12</v>
      </c>
      <c r="T811" s="19">
        <f>(SUMIFS(S:S,C:C,C811,A:A,A811)+SUMIFS(S:S,C:C,C811,A:A,A811-1)+SUMIFS(S:S,C:C,C811,A:A,A811-2))/3</f>
        <v>2.1166666666666667</v>
      </c>
      <c r="U811" s="19">
        <f>(SUMIFS($S:$S,$C:$C,$C811,$A:$A,$A811)+SUMIFS($S:$S,$C:$C,$C811,$A:$A,$A811-1)+SUMIFS($S:$S,$C:$C,$C811,$A:$A,$A811-2)+SUMIFS($S:$S,$C:$C,$C811,$A:$A,$A811-3))/4</f>
        <v>1.8374999999999999</v>
      </c>
      <c r="W811" t="str">
        <f>VLOOKUP(D811,Conferences!$A$9:$B$57,2,FALSE)</f>
        <v>MAC</v>
      </c>
      <c r="X811">
        <f>COUNTIF(C:C,C811)</f>
        <v>16</v>
      </c>
    </row>
    <row r="812" spans="1:25">
      <c r="A812">
        <v>2009</v>
      </c>
      <c r="B812">
        <v>66</v>
      </c>
      <c r="C812" t="s">
        <v>127</v>
      </c>
      <c r="D812" t="s">
        <v>179</v>
      </c>
      <c r="E812">
        <v>12</v>
      </c>
      <c r="F812">
        <v>2</v>
      </c>
      <c r="G812">
        <v>0.85699999999999998</v>
      </c>
      <c r="H812">
        <v>8</v>
      </c>
      <c r="I812">
        <v>0</v>
      </c>
      <c r="J812">
        <v>1</v>
      </c>
      <c r="K812">
        <v>33.9</v>
      </c>
      <c r="L812">
        <v>18.899999999999999</v>
      </c>
      <c r="M812">
        <v>4.76</v>
      </c>
      <c r="N812">
        <v>-6.38</v>
      </c>
      <c r="P812">
        <v>23</v>
      </c>
      <c r="Q812">
        <v>23</v>
      </c>
      <c r="R812" s="19">
        <f>SUMIFS(Recruits!J:J,Recruits!D:D,'Wins by Year'!C812,Recruits!A:A,'Wins by Year'!A812)</f>
        <v>0</v>
      </c>
      <c r="S812" s="19">
        <f t="shared" si="24"/>
        <v>1</v>
      </c>
      <c r="T812" s="19">
        <f>(SUMIFS(S:S,C:C,C812,A:A,A812)+SUMIFS(S:S,C:C,C812,A:A,A812-1)+SUMIFS(S:S,C:C,C812,A:A,A812-2))/3</f>
        <v>1.6600000000000001</v>
      </c>
      <c r="U812" s="19">
        <f>(SUMIFS($S:$S,$C:$C,$C812,$A:$A,$A812)+SUMIFS($S:$S,$C:$C,$C812,$A:$A,$A812-1)+SUMIFS($S:$S,$C:$C,$C812,$A:$A,$A812-2)+SUMIFS($S:$S,$C:$C,$C812,$A:$A,$A812-3))/4</f>
        <v>1.4950000000000001</v>
      </c>
      <c r="W812" t="str">
        <f>VLOOKUP(D812,Conferences!$A$9:$B$57,2,FALSE)</f>
        <v>MAC</v>
      </c>
      <c r="X812">
        <f>COUNTIF(C:C,C812)</f>
        <v>16</v>
      </c>
      <c r="Y812">
        <f t="shared" si="25"/>
        <v>23</v>
      </c>
    </row>
    <row r="813" spans="1:25">
      <c r="A813">
        <v>2009</v>
      </c>
      <c r="B813">
        <v>67</v>
      </c>
      <c r="C813" t="s">
        <v>112</v>
      </c>
      <c r="D813" t="s">
        <v>179</v>
      </c>
      <c r="E813">
        <v>7</v>
      </c>
      <c r="F813">
        <v>6</v>
      </c>
      <c r="G813">
        <v>0.53800000000000003</v>
      </c>
      <c r="H813">
        <v>5</v>
      </c>
      <c r="I813">
        <v>3</v>
      </c>
      <c r="J813">
        <v>0.625</v>
      </c>
      <c r="K813">
        <v>28.6</v>
      </c>
      <c r="L813">
        <v>21.6</v>
      </c>
      <c r="M813">
        <v>-4.24</v>
      </c>
      <c r="N813">
        <v>-7.54</v>
      </c>
      <c r="R813" s="19">
        <f>SUMIFS(Recruits!J:J,Recruits!D:D,'Wins by Year'!C813,Recruits!A:A,'Wins by Year'!A813)</f>
        <v>0</v>
      </c>
      <c r="S813" s="19">
        <f t="shared" si="24"/>
        <v>1</v>
      </c>
      <c r="T813" s="19">
        <f>(SUMIFS(S:S,C:C,C813,A:A,A813)+SUMIFS(S:S,C:C,C813,A:A,A813-1)+SUMIFS(S:S,C:C,C813,A:A,A813-2))/3</f>
        <v>1</v>
      </c>
      <c r="U813" s="19">
        <f>(SUMIFS($S:$S,$C:$C,$C813,$A:$A,$A813)+SUMIFS($S:$S,$C:$C,$C813,$A:$A,$A813-1)+SUMIFS($S:$S,$C:$C,$C813,$A:$A,$A813-2)+SUMIFS($S:$S,$C:$C,$C813,$A:$A,$A813-3))/4</f>
        <v>1</v>
      </c>
      <c r="W813" t="str">
        <f>VLOOKUP(D813,Conferences!$A$9:$B$57,2,FALSE)</f>
        <v>MAC</v>
      </c>
      <c r="X813">
        <f>COUNTIF(C:C,C813)</f>
        <v>16</v>
      </c>
    </row>
    <row r="814" spans="1:25">
      <c r="A814">
        <v>2009</v>
      </c>
      <c r="B814">
        <v>68</v>
      </c>
      <c r="C814" t="s">
        <v>65</v>
      </c>
      <c r="D814" t="s">
        <v>179</v>
      </c>
      <c r="E814">
        <v>5</v>
      </c>
      <c r="F814">
        <v>7</v>
      </c>
      <c r="G814">
        <v>0.41699999999999998</v>
      </c>
      <c r="H814">
        <v>4</v>
      </c>
      <c r="I814">
        <v>4</v>
      </c>
      <c r="J814">
        <v>0.5</v>
      </c>
      <c r="K814">
        <v>24.7</v>
      </c>
      <c r="L814">
        <v>27.5</v>
      </c>
      <c r="M814">
        <v>-10.53</v>
      </c>
      <c r="N814">
        <v>-8.7799999999999994</v>
      </c>
      <c r="R814" s="19">
        <f>SUMIFS(Recruits!J:J,Recruits!D:D,'Wins by Year'!C814,Recruits!A:A,'Wins by Year'!A814)</f>
        <v>2</v>
      </c>
      <c r="S814" s="19">
        <f t="shared" si="24"/>
        <v>2</v>
      </c>
      <c r="T814" s="19">
        <f>(SUMIFS(S:S,C:C,C814,A:A,A814)+SUMIFS(S:S,C:C,C814,A:A,A814-1)+SUMIFS(S:S,C:C,C814,A:A,A814-2))/3</f>
        <v>2.0566666666666666</v>
      </c>
      <c r="U814" s="19">
        <f>(SUMIFS($S:$S,$C:$C,$C814,$A:$A,$A814)+SUMIFS($S:$S,$C:$C,$C814,$A:$A,$A814-1)+SUMIFS($S:$S,$C:$C,$C814,$A:$A,$A814-2)+SUMIFS($S:$S,$C:$C,$C814,$A:$A,$A814-3))/4</f>
        <v>2.0425</v>
      </c>
      <c r="W814" t="str">
        <f>VLOOKUP(D814,Conferences!$A$9:$B$57,2,FALSE)</f>
        <v>MAC</v>
      </c>
      <c r="X814">
        <f>COUNTIF(C:C,C814)</f>
        <v>16</v>
      </c>
    </row>
    <row r="815" spans="1:25">
      <c r="A815">
        <v>2009</v>
      </c>
      <c r="B815">
        <v>69</v>
      </c>
      <c r="C815" t="s">
        <v>98</v>
      </c>
      <c r="D815" t="s">
        <v>179</v>
      </c>
      <c r="E815">
        <v>5</v>
      </c>
      <c r="F815">
        <v>7</v>
      </c>
      <c r="G815">
        <v>0.41699999999999998</v>
      </c>
      <c r="H815">
        <v>3</v>
      </c>
      <c r="I815">
        <v>5</v>
      </c>
      <c r="J815">
        <v>0.375</v>
      </c>
      <c r="K815">
        <v>29.7</v>
      </c>
      <c r="L815">
        <v>37.700000000000003</v>
      </c>
      <c r="M815">
        <v>-11.29</v>
      </c>
      <c r="N815">
        <v>-5.79</v>
      </c>
      <c r="R815" s="19">
        <f>SUMIFS(Recruits!J:J,Recruits!D:D,'Wins by Year'!C815,Recruits!A:A,'Wins by Year'!A815)</f>
        <v>2.15</v>
      </c>
      <c r="S815" s="19">
        <f t="shared" si="24"/>
        <v>2.15</v>
      </c>
      <c r="T815" s="19">
        <f>(SUMIFS(S:S,C:C,C815,A:A,A815)+SUMIFS(S:S,C:C,C815,A:A,A815-1)+SUMIFS(S:S,C:C,C815,A:A,A815-2))/3</f>
        <v>2.2100000000000004</v>
      </c>
      <c r="U815" s="19">
        <f>(SUMIFS($S:$S,$C:$C,$C815,$A:$A,$A815)+SUMIFS($S:$S,$C:$C,$C815,$A:$A,$A815-1)+SUMIFS($S:$S,$C:$C,$C815,$A:$A,$A815-2)+SUMIFS($S:$S,$C:$C,$C815,$A:$A,$A815-3))/4</f>
        <v>2.1900000000000004</v>
      </c>
      <c r="W815" t="str">
        <f>VLOOKUP(D815,Conferences!$A$9:$B$57,2,FALSE)</f>
        <v>MAC</v>
      </c>
      <c r="X815">
        <f>COUNTIF(C:C,C815)</f>
        <v>16</v>
      </c>
    </row>
    <row r="816" spans="1:25">
      <c r="A816">
        <v>2009</v>
      </c>
      <c r="B816">
        <v>70</v>
      </c>
      <c r="C816" t="s">
        <v>125</v>
      </c>
      <c r="D816" t="s">
        <v>179</v>
      </c>
      <c r="E816">
        <v>2</v>
      </c>
      <c r="F816">
        <v>10</v>
      </c>
      <c r="G816">
        <v>0.16700000000000001</v>
      </c>
      <c r="H816">
        <v>2</v>
      </c>
      <c r="I816">
        <v>6</v>
      </c>
      <c r="J816">
        <v>0.25</v>
      </c>
      <c r="K816">
        <v>19.2</v>
      </c>
      <c r="L816">
        <v>28.2</v>
      </c>
      <c r="M816">
        <v>-15.38</v>
      </c>
      <c r="N816">
        <v>-7.05</v>
      </c>
      <c r="R816" s="19">
        <f>SUMIFS(Recruits!J:J,Recruits!D:D,'Wins by Year'!C816,Recruits!A:A,'Wins by Year'!A816)</f>
        <v>0</v>
      </c>
      <c r="S816" s="19">
        <f t="shared" si="24"/>
        <v>1</v>
      </c>
      <c r="T816" s="19">
        <f>(SUMIFS(S:S,C:C,C816,A:A,A816)+SUMIFS(S:S,C:C,C816,A:A,A816-1)+SUMIFS(S:S,C:C,C816,A:A,A816-2))/3</f>
        <v>1.36</v>
      </c>
      <c r="U816" s="19">
        <f>(SUMIFS($S:$S,$C:$C,$C816,$A:$A,$A816)+SUMIFS($S:$S,$C:$C,$C816,$A:$A,$A816-1)+SUMIFS($S:$S,$C:$C,$C816,$A:$A,$A816-2)+SUMIFS($S:$S,$C:$C,$C816,$A:$A,$A816-3))/4</f>
        <v>1.5525</v>
      </c>
      <c r="W816" t="str">
        <f>VLOOKUP(D816,Conferences!$A$9:$B$57,2,FALSE)</f>
        <v>MAC</v>
      </c>
      <c r="X816">
        <f>COUNTIF(C:C,C816)</f>
        <v>16</v>
      </c>
    </row>
    <row r="817" spans="1:25">
      <c r="A817">
        <v>2009</v>
      </c>
      <c r="B817">
        <v>71</v>
      </c>
      <c r="C817" t="s">
        <v>134</v>
      </c>
      <c r="D817" t="s">
        <v>179</v>
      </c>
      <c r="E817">
        <v>0</v>
      </c>
      <c r="F817">
        <v>12</v>
      </c>
      <c r="G817">
        <v>0</v>
      </c>
      <c r="H817">
        <v>0</v>
      </c>
      <c r="I817">
        <v>8</v>
      </c>
      <c r="J817">
        <v>0</v>
      </c>
      <c r="K817">
        <v>16.399999999999999</v>
      </c>
      <c r="L817">
        <v>38.299999999999997</v>
      </c>
      <c r="M817">
        <v>-22.89</v>
      </c>
      <c r="N817">
        <v>-5.48</v>
      </c>
      <c r="R817" s="19">
        <f>SUMIFS(Recruits!J:J,Recruits!D:D,'Wins by Year'!C817,Recruits!A:A,'Wins by Year'!A817)</f>
        <v>2.14</v>
      </c>
      <c r="S817" s="19">
        <f t="shared" si="24"/>
        <v>2.14</v>
      </c>
      <c r="T817" s="19">
        <f>(SUMIFS(S:S,C:C,C817,A:A,A817)+SUMIFS(S:S,C:C,C817,A:A,A817-1)+SUMIFS(S:S,C:C,C817,A:A,A817-2))/3</f>
        <v>2.0733333333333333</v>
      </c>
      <c r="U817" s="19">
        <f>(SUMIFS($S:$S,$C:$C,$C817,$A:$A,$A817)+SUMIFS($S:$S,$C:$C,$C817,$A:$A,$A817-1)+SUMIFS($S:$S,$C:$C,$C817,$A:$A,$A817-2)+SUMIFS($S:$S,$C:$C,$C817,$A:$A,$A817-3))/4</f>
        <v>1.8049999999999999</v>
      </c>
      <c r="W817" t="str">
        <f>VLOOKUP(D817,Conferences!$A$9:$B$57,2,FALSE)</f>
        <v>MAC</v>
      </c>
      <c r="X817">
        <f>COUNTIF(C:C,C817)</f>
        <v>16</v>
      </c>
    </row>
    <row r="818" spans="1:25">
      <c r="A818">
        <v>2009</v>
      </c>
      <c r="B818">
        <v>72</v>
      </c>
      <c r="C818" t="s">
        <v>20</v>
      </c>
      <c r="D818" t="s">
        <v>149</v>
      </c>
      <c r="E818">
        <v>12</v>
      </c>
      <c r="F818">
        <v>1</v>
      </c>
      <c r="G818">
        <v>0.92300000000000004</v>
      </c>
      <c r="H818">
        <v>8</v>
      </c>
      <c r="I818">
        <v>0</v>
      </c>
      <c r="J818">
        <v>1</v>
      </c>
      <c r="K818">
        <v>38.299999999999997</v>
      </c>
      <c r="L818">
        <v>12.8</v>
      </c>
      <c r="M818">
        <v>17.05</v>
      </c>
      <c r="N818">
        <v>-1.33</v>
      </c>
      <c r="O818">
        <v>17</v>
      </c>
      <c r="P818">
        <v>3</v>
      </c>
      <c r="Q818">
        <v>6</v>
      </c>
      <c r="R818" s="19">
        <f>SUMIFS(Recruits!J:J,Recruits!D:D,'Wins by Year'!C818,Recruits!A:A,'Wins by Year'!A818)</f>
        <v>2.86</v>
      </c>
      <c r="S818" s="19">
        <f t="shared" si="24"/>
        <v>2.86</v>
      </c>
      <c r="T818" s="19">
        <f>(SUMIFS(S:S,C:C,C818,A:A,A818)+SUMIFS(S:S,C:C,C818,A:A,A818-1)+SUMIFS(S:S,C:C,C818,A:A,A818-2))/3</f>
        <v>2.1333333333333333</v>
      </c>
      <c r="U818" s="19">
        <f>(SUMIFS($S:$S,$C:$C,$C818,$A:$A,$A818)+SUMIFS($S:$S,$C:$C,$C818,$A:$A,$A818-1)+SUMIFS($S:$S,$C:$C,$C818,$A:$A,$A818-2)+SUMIFS($S:$S,$C:$C,$C818,$A:$A,$A818-3))/4</f>
        <v>2.2400000000000002</v>
      </c>
      <c r="W818" t="str">
        <f>VLOOKUP(D818,Conferences!$A$9:$B$57,2,FALSE)</f>
        <v>MWC</v>
      </c>
      <c r="X818">
        <f>COUNTIF(C:C,C818)</f>
        <v>16</v>
      </c>
      <c r="Y818">
        <f t="shared" si="25"/>
        <v>6</v>
      </c>
    </row>
    <row r="819" spans="1:25">
      <c r="A819">
        <v>2009</v>
      </c>
      <c r="B819">
        <v>73</v>
      </c>
      <c r="C819" t="s">
        <v>50</v>
      </c>
      <c r="D819" t="s">
        <v>149</v>
      </c>
      <c r="E819">
        <v>11</v>
      </c>
      <c r="F819">
        <v>2</v>
      </c>
      <c r="G819">
        <v>0.84599999999999997</v>
      </c>
      <c r="H819">
        <v>7</v>
      </c>
      <c r="I819">
        <v>1</v>
      </c>
      <c r="J819">
        <v>0.875</v>
      </c>
      <c r="K819">
        <v>35.5</v>
      </c>
      <c r="L819">
        <v>21.5</v>
      </c>
      <c r="M819">
        <v>9.67</v>
      </c>
      <c r="N819">
        <v>-0.56000000000000005</v>
      </c>
      <c r="O819">
        <v>20</v>
      </c>
      <c r="P819">
        <v>7</v>
      </c>
      <c r="Q819">
        <v>12</v>
      </c>
      <c r="R819" s="19">
        <f>SUMIFS(Recruits!J:J,Recruits!D:D,'Wins by Year'!C819,Recruits!A:A,'Wins by Year'!A819)</f>
        <v>2.86</v>
      </c>
      <c r="S819" s="19">
        <f t="shared" si="24"/>
        <v>2.86</v>
      </c>
      <c r="T819" s="19">
        <f>(SUMIFS(S:S,C:C,C819,A:A,A819)+SUMIFS(S:S,C:C,C819,A:A,A819-1)+SUMIFS(S:S,C:C,C819,A:A,A819-2))/3</f>
        <v>2.5766666666666667</v>
      </c>
      <c r="U819" s="19">
        <f>(SUMIFS($S:$S,$C:$C,$C819,$A:$A,$A819)+SUMIFS($S:$S,$C:$C,$C819,$A:$A,$A819-1)+SUMIFS($S:$S,$C:$C,$C819,$A:$A,$A819-2)+SUMIFS($S:$S,$C:$C,$C819,$A:$A,$A819-3))/4</f>
        <v>2.48</v>
      </c>
      <c r="W819" t="str">
        <f>VLOOKUP(D819,Conferences!$A$9:$B$57,2,FALSE)</f>
        <v>MWC</v>
      </c>
      <c r="X819">
        <f>COUNTIF(C:C,C819)</f>
        <v>16</v>
      </c>
      <c r="Y819">
        <f t="shared" si="25"/>
        <v>12</v>
      </c>
    </row>
    <row r="820" spans="1:25">
      <c r="A820">
        <v>2009</v>
      </c>
      <c r="B820">
        <v>74</v>
      </c>
      <c r="C820" t="s">
        <v>34</v>
      </c>
      <c r="D820" t="s">
        <v>149</v>
      </c>
      <c r="E820">
        <v>10</v>
      </c>
      <c r="F820">
        <v>3</v>
      </c>
      <c r="G820">
        <v>0.76900000000000002</v>
      </c>
      <c r="H820">
        <v>6</v>
      </c>
      <c r="I820">
        <v>2</v>
      </c>
      <c r="J820">
        <v>0.75</v>
      </c>
      <c r="K820">
        <v>29.8</v>
      </c>
      <c r="L820">
        <v>20.2</v>
      </c>
      <c r="M820">
        <v>7.28</v>
      </c>
      <c r="N820">
        <v>-1.18</v>
      </c>
      <c r="O820">
        <v>19</v>
      </c>
      <c r="P820">
        <v>16</v>
      </c>
      <c r="Q820">
        <v>18</v>
      </c>
      <c r="R820" s="19">
        <f>SUMIFS(Recruits!J:J,Recruits!D:D,'Wins by Year'!C820,Recruits!A:A,'Wins by Year'!A820)</f>
        <v>2.73</v>
      </c>
      <c r="S820" s="19">
        <f t="shared" si="24"/>
        <v>2.73</v>
      </c>
      <c r="T820" s="19">
        <f>(SUMIFS(S:S,C:C,C820,A:A,A820)+SUMIFS(S:S,C:C,C820,A:A,A820-1)+SUMIFS(S:S,C:C,C820,A:A,A820-2))/3</f>
        <v>2.5366666666666666</v>
      </c>
      <c r="U820" s="19">
        <f>(SUMIFS($S:$S,$C:$C,$C820,$A:$A,$A820)+SUMIFS($S:$S,$C:$C,$C820,$A:$A,$A820-1)+SUMIFS($S:$S,$C:$C,$C820,$A:$A,$A820-2)+SUMIFS($S:$S,$C:$C,$C820,$A:$A,$A820-3))/4</f>
        <v>2.5124999999999997</v>
      </c>
      <c r="W820" t="str">
        <f>VLOOKUP(D820,Conferences!$A$9:$B$57,2,FALSE)</f>
        <v>MWC</v>
      </c>
      <c r="X820">
        <f>COUNTIF(C:C,C820)</f>
        <v>16</v>
      </c>
      <c r="Y820">
        <f t="shared" si="25"/>
        <v>18</v>
      </c>
    </row>
    <row r="821" spans="1:25">
      <c r="A821">
        <v>2009</v>
      </c>
      <c r="B821">
        <v>75</v>
      </c>
      <c r="C821" t="s">
        <v>95</v>
      </c>
      <c r="D821" t="s">
        <v>149</v>
      </c>
      <c r="E821">
        <v>8</v>
      </c>
      <c r="F821">
        <v>5</v>
      </c>
      <c r="G821">
        <v>0.61499999999999999</v>
      </c>
      <c r="H821">
        <v>5</v>
      </c>
      <c r="I821">
        <v>3</v>
      </c>
      <c r="J821">
        <v>0.625</v>
      </c>
      <c r="K821">
        <v>29.7</v>
      </c>
      <c r="L821">
        <v>15.7</v>
      </c>
      <c r="M821">
        <v>6.57</v>
      </c>
      <c r="N821">
        <v>-2.2799999999999998</v>
      </c>
      <c r="R821" s="19">
        <f>SUMIFS(Recruits!J:J,Recruits!D:D,'Wins by Year'!C821,Recruits!A:A,'Wins by Year'!A821)</f>
        <v>1.9</v>
      </c>
      <c r="S821" s="19">
        <f t="shared" si="24"/>
        <v>1.9</v>
      </c>
      <c r="T821" s="19">
        <f>(SUMIFS(S:S,C:C,C821,A:A,A821)+SUMIFS(S:S,C:C,C821,A:A,A821-1)+SUMIFS(S:S,C:C,C821,A:A,A821-2))/3</f>
        <v>1.8133333333333332</v>
      </c>
      <c r="U821" s="19">
        <f>(SUMIFS($S:$S,$C:$C,$C821,$A:$A,$A821)+SUMIFS($S:$S,$C:$C,$C821,$A:$A,$A821-1)+SUMIFS($S:$S,$C:$C,$C821,$A:$A,$A821-2)+SUMIFS($S:$S,$C:$C,$C821,$A:$A,$A821-3))/4</f>
        <v>1.7725</v>
      </c>
      <c r="W821" t="str">
        <f>VLOOKUP(D821,Conferences!$A$9:$B$57,2,FALSE)</f>
        <v>MWC</v>
      </c>
      <c r="X821">
        <f>COUNTIF(C:C,C821)</f>
        <v>16</v>
      </c>
    </row>
    <row r="822" spans="1:25">
      <c r="A822">
        <v>2009</v>
      </c>
      <c r="B822">
        <v>76</v>
      </c>
      <c r="C822" t="s">
        <v>121</v>
      </c>
      <c r="D822" t="s">
        <v>149</v>
      </c>
      <c r="E822">
        <v>7</v>
      </c>
      <c r="F822">
        <v>6</v>
      </c>
      <c r="G822">
        <v>0.53800000000000003</v>
      </c>
      <c r="H822">
        <v>4</v>
      </c>
      <c r="I822">
        <v>4</v>
      </c>
      <c r="J822">
        <v>0.5</v>
      </c>
      <c r="K822">
        <v>18.3</v>
      </c>
      <c r="L822">
        <v>27.3</v>
      </c>
      <c r="M822">
        <v>-4.53</v>
      </c>
      <c r="N822">
        <v>-0.53</v>
      </c>
      <c r="R822" s="19">
        <f>SUMIFS(Recruits!J:J,Recruits!D:D,'Wins by Year'!C822,Recruits!A:A,'Wins by Year'!A822)</f>
        <v>2.17</v>
      </c>
      <c r="S822" s="19">
        <f t="shared" si="24"/>
        <v>2.17</v>
      </c>
      <c r="T822" s="19">
        <f>(SUMIFS(S:S,C:C,C822,A:A,A822)+SUMIFS(S:S,C:C,C822,A:A,A822-1)+SUMIFS(S:S,C:C,C822,A:A,A822-2))/3</f>
        <v>1.39</v>
      </c>
      <c r="U822" s="19">
        <f>(SUMIFS($S:$S,$C:$C,$C822,$A:$A,$A822)+SUMIFS($S:$S,$C:$C,$C822,$A:$A,$A822-1)+SUMIFS($S:$S,$C:$C,$C822,$A:$A,$A822-2)+SUMIFS($S:$S,$C:$C,$C822,$A:$A,$A822-3))/4</f>
        <v>1.2925</v>
      </c>
      <c r="W822" t="str">
        <f>VLOOKUP(D822,Conferences!$A$9:$B$57,2,FALSE)</f>
        <v>MWC</v>
      </c>
      <c r="X822">
        <f>COUNTIF(C:C,C822)</f>
        <v>16</v>
      </c>
    </row>
    <row r="823" spans="1:25">
      <c r="A823">
        <v>2009</v>
      </c>
      <c r="B823">
        <v>77</v>
      </c>
      <c r="C823" t="s">
        <v>71</v>
      </c>
      <c r="D823" t="s">
        <v>149</v>
      </c>
      <c r="E823">
        <v>5</v>
      </c>
      <c r="F823">
        <v>7</v>
      </c>
      <c r="G823">
        <v>0.41699999999999998</v>
      </c>
      <c r="H823">
        <v>3</v>
      </c>
      <c r="I823">
        <v>5</v>
      </c>
      <c r="J823">
        <v>0.375</v>
      </c>
      <c r="K823">
        <v>24.8</v>
      </c>
      <c r="L823">
        <v>32.4</v>
      </c>
      <c r="M823">
        <v>-5.61</v>
      </c>
      <c r="N823">
        <v>-0.95</v>
      </c>
      <c r="R823" s="19">
        <f>SUMIFS(Recruits!J:J,Recruits!D:D,'Wins by Year'!C823,Recruits!A:A,'Wins by Year'!A823)</f>
        <v>2.42</v>
      </c>
      <c r="S823" s="19">
        <f t="shared" si="24"/>
        <v>2.42</v>
      </c>
      <c r="T823" s="19">
        <f>(SUMIFS(S:S,C:C,C823,A:A,A823)+SUMIFS(S:S,C:C,C823,A:A,A823-1)+SUMIFS(S:S,C:C,C823,A:A,A823-2))/3</f>
        <v>1.9133333333333333</v>
      </c>
      <c r="U823" s="19">
        <f>(SUMIFS($S:$S,$C:$C,$C823,$A:$A,$A823)+SUMIFS($S:$S,$C:$C,$C823,$A:$A,$A823-1)+SUMIFS($S:$S,$C:$C,$C823,$A:$A,$A823-2)+SUMIFS($S:$S,$C:$C,$C823,$A:$A,$A823-3))/4</f>
        <v>1.9725000000000001</v>
      </c>
      <c r="W823" t="str">
        <f>VLOOKUP(D823,Conferences!$A$9:$B$57,2,FALSE)</f>
        <v>MWC</v>
      </c>
      <c r="X823">
        <f>COUNTIF(C:C,C823)</f>
        <v>16</v>
      </c>
    </row>
    <row r="824" spans="1:25">
      <c r="A824">
        <v>2009</v>
      </c>
      <c r="B824">
        <v>78</v>
      </c>
      <c r="C824" t="s">
        <v>72</v>
      </c>
      <c r="D824" t="s">
        <v>149</v>
      </c>
      <c r="E824">
        <v>4</v>
      </c>
      <c r="F824">
        <v>8</v>
      </c>
      <c r="G824">
        <v>0.33300000000000002</v>
      </c>
      <c r="H824">
        <v>2</v>
      </c>
      <c r="I824">
        <v>6</v>
      </c>
      <c r="J824">
        <v>0.25</v>
      </c>
      <c r="K824">
        <v>23.3</v>
      </c>
      <c r="L824">
        <v>30.5</v>
      </c>
      <c r="M824">
        <v>-7.79</v>
      </c>
      <c r="N824">
        <v>-2.54</v>
      </c>
      <c r="R824" s="19">
        <f>SUMIFS(Recruits!J:J,Recruits!D:D,'Wins by Year'!C824,Recruits!A:A,'Wins by Year'!A824)</f>
        <v>2</v>
      </c>
      <c r="S824" s="19">
        <f t="shared" si="24"/>
        <v>2</v>
      </c>
      <c r="T824" s="19">
        <f>(SUMIFS(S:S,C:C,C824,A:A,A824)+SUMIFS(S:S,C:C,C824,A:A,A824-1)+SUMIFS(S:S,C:C,C824,A:A,A824-2))/3</f>
        <v>2.1199999999999997</v>
      </c>
      <c r="U824" s="19">
        <f>(SUMIFS($S:$S,$C:$C,$C824,$A:$A,$A824)+SUMIFS($S:$S,$C:$C,$C824,$A:$A,$A824-1)+SUMIFS($S:$S,$C:$C,$C824,$A:$A,$A824-2)+SUMIFS($S:$S,$C:$C,$C824,$A:$A,$A824-3))/4</f>
        <v>2.1599999999999997</v>
      </c>
      <c r="W824" t="str">
        <f>VLOOKUP(D824,Conferences!$A$9:$B$57,2,FALSE)</f>
        <v>MWC</v>
      </c>
      <c r="X824">
        <f>COUNTIF(C:C,C824)</f>
        <v>16</v>
      </c>
    </row>
    <row r="825" spans="1:25">
      <c r="A825">
        <v>2009</v>
      </c>
      <c r="B825">
        <v>79</v>
      </c>
      <c r="C825" t="s">
        <v>123</v>
      </c>
      <c r="D825" t="s">
        <v>149</v>
      </c>
      <c r="E825">
        <v>1</v>
      </c>
      <c r="F825">
        <v>11</v>
      </c>
      <c r="G825">
        <v>8.3000000000000004E-2</v>
      </c>
      <c r="H825">
        <v>1</v>
      </c>
      <c r="I825">
        <v>7</v>
      </c>
      <c r="J825">
        <v>0.125</v>
      </c>
      <c r="K825">
        <v>16.3</v>
      </c>
      <c r="L825">
        <v>35.9</v>
      </c>
      <c r="M825">
        <v>-15.8</v>
      </c>
      <c r="N825">
        <v>0.45</v>
      </c>
      <c r="R825" s="19">
        <f>SUMIFS(Recruits!J:J,Recruits!D:D,'Wins by Year'!C825,Recruits!A:A,'Wins by Year'!A825)</f>
        <v>2.2000000000000002</v>
      </c>
      <c r="S825" s="19">
        <f t="shared" si="24"/>
        <v>2.2000000000000002</v>
      </c>
      <c r="T825" s="19">
        <f>(SUMIFS(S:S,C:C,C825,A:A,A825)+SUMIFS(S:S,C:C,C825,A:A,A825-1)+SUMIFS(S:S,C:C,C825,A:A,A825-2))/3</f>
        <v>2.0966666666666667</v>
      </c>
      <c r="U825" s="19">
        <f>(SUMIFS($S:$S,$C:$C,$C825,$A:$A,$A825)+SUMIFS($S:$S,$C:$C,$C825,$A:$A,$A825-1)+SUMIFS($S:$S,$C:$C,$C825,$A:$A,$A825-2)+SUMIFS($S:$S,$C:$C,$C825,$A:$A,$A825-3))/4</f>
        <v>1.8225</v>
      </c>
      <c r="W825" t="str">
        <f>VLOOKUP(D825,Conferences!$A$9:$B$57,2,FALSE)</f>
        <v>MWC</v>
      </c>
      <c r="X825">
        <f>COUNTIF(C:C,C825)</f>
        <v>16</v>
      </c>
    </row>
    <row r="826" spans="1:25">
      <c r="A826">
        <v>2009</v>
      </c>
      <c r="B826">
        <v>80</v>
      </c>
      <c r="C826" t="s">
        <v>63</v>
      </c>
      <c r="D826" t="s">
        <v>149</v>
      </c>
      <c r="E826">
        <v>3</v>
      </c>
      <c r="F826">
        <v>9</v>
      </c>
      <c r="G826">
        <v>0.25</v>
      </c>
      <c r="H826">
        <v>0</v>
      </c>
      <c r="I826">
        <v>8</v>
      </c>
      <c r="J826">
        <v>0</v>
      </c>
      <c r="K826">
        <v>21.7</v>
      </c>
      <c r="L826">
        <v>29.8</v>
      </c>
      <c r="M826">
        <v>-9.14</v>
      </c>
      <c r="N826">
        <v>-1.39</v>
      </c>
      <c r="R826" s="19">
        <f>SUMIFS(Recruits!J:J,Recruits!D:D,'Wins by Year'!C826,Recruits!A:A,'Wins by Year'!A826)</f>
        <v>2.0499999999999998</v>
      </c>
      <c r="S826" s="19">
        <f t="shared" si="24"/>
        <v>2.0499999999999998</v>
      </c>
      <c r="T826" s="19">
        <f>(SUMIFS(S:S,C:C,C826,A:A,A826)+SUMIFS(S:S,C:C,C826,A:A,A826-1)+SUMIFS(S:S,C:C,C826,A:A,A826-2))/3</f>
        <v>2.0866666666666664</v>
      </c>
      <c r="U826" s="19">
        <f>(SUMIFS($S:$S,$C:$C,$C826,$A:$A,$A826)+SUMIFS($S:$S,$C:$C,$C826,$A:$A,$A826-1)+SUMIFS($S:$S,$C:$C,$C826,$A:$A,$A826-2)+SUMIFS($S:$S,$C:$C,$C826,$A:$A,$A826-3))/4</f>
        <v>2.0975000000000001</v>
      </c>
      <c r="W826" t="str">
        <f>VLOOKUP(D826,Conferences!$A$9:$B$57,2,FALSE)</f>
        <v>MWC</v>
      </c>
      <c r="X826">
        <f>COUNTIF(C:C,C826)</f>
        <v>16</v>
      </c>
    </row>
    <row r="827" spans="1:25">
      <c r="A827">
        <v>2009</v>
      </c>
      <c r="B827">
        <v>81</v>
      </c>
      <c r="C827" t="s">
        <v>28</v>
      </c>
      <c r="D827" t="s">
        <v>197</v>
      </c>
      <c r="E827">
        <v>10</v>
      </c>
      <c r="F827">
        <v>3</v>
      </c>
      <c r="G827">
        <v>0.76900000000000002</v>
      </c>
      <c r="H827">
        <v>8</v>
      </c>
      <c r="I827">
        <v>1</v>
      </c>
      <c r="J827">
        <v>0.88900000000000001</v>
      </c>
      <c r="K827">
        <v>36.1</v>
      </c>
      <c r="L827">
        <v>23.8</v>
      </c>
      <c r="M827">
        <v>15.48</v>
      </c>
      <c r="N827">
        <v>5.33</v>
      </c>
      <c r="O827">
        <v>16</v>
      </c>
      <c r="P827">
        <v>7</v>
      </c>
      <c r="Q827">
        <v>11</v>
      </c>
      <c r="R827" s="19">
        <f>SUMIFS(Recruits!J:J,Recruits!D:D,'Wins by Year'!C827,Recruits!A:A,'Wins by Year'!A827)</f>
        <v>2.92</v>
      </c>
      <c r="S827" s="19">
        <f t="shared" si="24"/>
        <v>2.92</v>
      </c>
      <c r="T827" s="19">
        <f>(SUMIFS(S:S,C:C,C827,A:A,A827)+SUMIFS(S:S,C:C,C827,A:A,A827-1)+SUMIFS(S:S,C:C,C827,A:A,A827-2))/3</f>
        <v>3.0366666666666666</v>
      </c>
      <c r="U827" s="19">
        <f>(SUMIFS($S:$S,$C:$C,$C827,$A:$A,$A827)+SUMIFS($S:$S,$C:$C,$C827,$A:$A,$A827-1)+SUMIFS($S:$S,$C:$C,$C827,$A:$A,$A827-2)+SUMIFS($S:$S,$C:$C,$C827,$A:$A,$A827-3))/4</f>
        <v>2.9449999999999998</v>
      </c>
      <c r="W827" t="str">
        <f>VLOOKUP(D827,Conferences!$A$9:$B$57,2,FALSE)</f>
        <v>Pac-10</v>
      </c>
      <c r="X827">
        <f>COUNTIF(C:C,C827)</f>
        <v>16</v>
      </c>
      <c r="Y827">
        <f t="shared" si="25"/>
        <v>11</v>
      </c>
    </row>
    <row r="828" spans="1:25">
      <c r="A828">
        <v>2009</v>
      </c>
      <c r="B828">
        <v>82</v>
      </c>
      <c r="C828" t="s">
        <v>45</v>
      </c>
      <c r="D828" t="s">
        <v>197</v>
      </c>
      <c r="E828">
        <v>8</v>
      </c>
      <c r="F828">
        <v>5</v>
      </c>
      <c r="G828">
        <v>0.61499999999999999</v>
      </c>
      <c r="H828">
        <v>6</v>
      </c>
      <c r="I828">
        <v>3</v>
      </c>
      <c r="J828">
        <v>0.66700000000000004</v>
      </c>
      <c r="K828">
        <v>27.4</v>
      </c>
      <c r="L828">
        <v>23.9</v>
      </c>
      <c r="M828">
        <v>6.98</v>
      </c>
      <c r="N828">
        <v>3.91</v>
      </c>
      <c r="P828">
        <v>18</v>
      </c>
      <c r="R828" s="19">
        <f>SUMIFS(Recruits!J:J,Recruits!D:D,'Wins by Year'!C828,Recruits!A:A,'Wins by Year'!A828)</f>
        <v>2.96</v>
      </c>
      <c r="S828" s="19">
        <f t="shared" si="24"/>
        <v>2.96</v>
      </c>
      <c r="T828" s="19">
        <f>(SUMIFS(S:S,C:C,C828,A:A,A828)+SUMIFS(S:S,C:C,C828,A:A,A828-1)+SUMIFS(S:S,C:C,C828,A:A,A828-2))/3</f>
        <v>2.7900000000000005</v>
      </c>
      <c r="U828" s="19">
        <f>(SUMIFS($S:$S,$C:$C,$C828,$A:$A,$A828)+SUMIFS($S:$S,$C:$C,$C828,$A:$A,$A828-1)+SUMIFS($S:$S,$C:$C,$C828,$A:$A,$A828-2)+SUMIFS($S:$S,$C:$C,$C828,$A:$A,$A828-3))/4</f>
        <v>2.9125000000000001</v>
      </c>
      <c r="W828" t="str">
        <f>VLOOKUP(D828,Conferences!$A$9:$B$57,2,FALSE)</f>
        <v>Pac-10</v>
      </c>
      <c r="X828">
        <f>COUNTIF(C:C,C828)</f>
        <v>16</v>
      </c>
    </row>
    <row r="829" spans="1:25">
      <c r="A829">
        <v>2009</v>
      </c>
      <c r="B829">
        <v>83</v>
      </c>
      <c r="C829" t="s">
        <v>40</v>
      </c>
      <c r="D829" t="s">
        <v>197</v>
      </c>
      <c r="E829">
        <v>8</v>
      </c>
      <c r="F829">
        <v>5</v>
      </c>
      <c r="G829">
        <v>0.61499999999999999</v>
      </c>
      <c r="H829">
        <v>6</v>
      </c>
      <c r="I829">
        <v>3</v>
      </c>
      <c r="J829">
        <v>0.66700000000000004</v>
      </c>
      <c r="K829">
        <v>31.5</v>
      </c>
      <c r="L829">
        <v>25</v>
      </c>
      <c r="M829">
        <v>8.4700000000000006</v>
      </c>
      <c r="N829">
        <v>3.17</v>
      </c>
      <c r="P829">
        <v>13</v>
      </c>
      <c r="R829" s="19">
        <f>SUMIFS(Recruits!J:J,Recruits!D:D,'Wins by Year'!C829,Recruits!A:A,'Wins by Year'!A829)</f>
        <v>2.63</v>
      </c>
      <c r="S829" s="19">
        <f t="shared" si="24"/>
        <v>2.63</v>
      </c>
      <c r="T829" s="19">
        <f>(SUMIFS(S:S,C:C,C829,A:A,A829)+SUMIFS(S:S,C:C,C829,A:A,A829-1)+SUMIFS(S:S,C:C,C829,A:A,A829-2))/3</f>
        <v>2.6466666666666665</v>
      </c>
      <c r="U829" s="19">
        <f>(SUMIFS($S:$S,$C:$C,$C829,$A:$A,$A829)+SUMIFS($S:$S,$C:$C,$C829,$A:$A,$A829-1)+SUMIFS($S:$S,$C:$C,$C829,$A:$A,$A829-2)+SUMIFS($S:$S,$C:$C,$C829,$A:$A,$A829-3))/4</f>
        <v>2.5749999999999997</v>
      </c>
      <c r="W829" t="str">
        <f>VLOOKUP(D829,Conferences!$A$9:$B$57,2,FALSE)</f>
        <v>Pac-10</v>
      </c>
      <c r="X829">
        <f>COUNTIF(C:C,C829)</f>
        <v>16</v>
      </c>
    </row>
    <row r="830" spans="1:25">
      <c r="A830">
        <v>2009</v>
      </c>
      <c r="B830">
        <v>84</v>
      </c>
      <c r="C830" t="s">
        <v>19</v>
      </c>
      <c r="D830" t="s">
        <v>197</v>
      </c>
      <c r="E830">
        <v>8</v>
      </c>
      <c r="F830">
        <v>5</v>
      </c>
      <c r="G830">
        <v>0.61499999999999999</v>
      </c>
      <c r="H830">
        <v>6</v>
      </c>
      <c r="I830">
        <v>3</v>
      </c>
      <c r="J830">
        <v>0.66700000000000004</v>
      </c>
      <c r="K830">
        <v>35.5</v>
      </c>
      <c r="L830">
        <v>26.5</v>
      </c>
      <c r="M830">
        <v>10.88</v>
      </c>
      <c r="N830">
        <v>3.42</v>
      </c>
      <c r="P830">
        <v>14</v>
      </c>
      <c r="R830" s="19">
        <f>SUMIFS(Recruits!J:J,Recruits!D:D,'Wins by Year'!C830,Recruits!A:A,'Wins by Year'!A830)</f>
        <v>3.27</v>
      </c>
      <c r="S830" s="19">
        <f t="shared" si="24"/>
        <v>3.27</v>
      </c>
      <c r="T830" s="19">
        <f>(SUMIFS(S:S,C:C,C830,A:A,A830)+SUMIFS(S:S,C:C,C830,A:A,A830-1)+SUMIFS(S:S,C:C,C830,A:A,A830-2))/3</f>
        <v>2.8699999999999997</v>
      </c>
      <c r="U830" s="19">
        <f>(SUMIFS($S:$S,$C:$C,$C830,$A:$A,$A830)+SUMIFS($S:$S,$C:$C,$C830,$A:$A,$A830-1)+SUMIFS($S:$S,$C:$C,$C830,$A:$A,$A830-2)+SUMIFS($S:$S,$C:$C,$C830,$A:$A,$A830-3))/4</f>
        <v>2.7624999999999997</v>
      </c>
      <c r="W830" t="str">
        <f>VLOOKUP(D830,Conferences!$A$9:$B$57,2,FALSE)</f>
        <v>Pac-10</v>
      </c>
      <c r="X830">
        <f>COUNTIF(C:C,C830)</f>
        <v>16</v>
      </c>
    </row>
    <row r="831" spans="1:25">
      <c r="A831">
        <v>2009</v>
      </c>
      <c r="B831">
        <v>85</v>
      </c>
      <c r="C831" t="s">
        <v>12</v>
      </c>
      <c r="D831" t="s">
        <v>197</v>
      </c>
      <c r="E831">
        <v>9</v>
      </c>
      <c r="F831">
        <v>4</v>
      </c>
      <c r="G831">
        <v>0.69199999999999995</v>
      </c>
      <c r="H831">
        <v>5</v>
      </c>
      <c r="I831">
        <v>4</v>
      </c>
      <c r="J831">
        <v>0.55600000000000005</v>
      </c>
      <c r="K831">
        <v>26.5</v>
      </c>
      <c r="L831">
        <v>19.8</v>
      </c>
      <c r="M831">
        <v>9.11</v>
      </c>
      <c r="N831">
        <v>3.95</v>
      </c>
      <c r="O831">
        <v>4</v>
      </c>
      <c r="P831">
        <v>3</v>
      </c>
      <c r="Q831">
        <v>22</v>
      </c>
      <c r="R831" s="19">
        <f>SUMIFS(Recruits!J:J,Recruits!D:D,'Wins by Year'!C831,Recruits!A:A,'Wins by Year'!A831)</f>
        <v>3.94</v>
      </c>
      <c r="S831" s="19">
        <f t="shared" si="24"/>
        <v>3.94</v>
      </c>
      <c r="T831" s="19">
        <f>(SUMIFS(S:S,C:C,C831,A:A,A831)+SUMIFS(S:S,C:C,C831,A:A,A831-1)+SUMIFS(S:S,C:C,C831,A:A,A831-2))/3</f>
        <v>4.0166666666666666</v>
      </c>
      <c r="U831" s="19">
        <f>(SUMIFS($S:$S,$C:$C,$C831,$A:$A,$A831)+SUMIFS($S:$S,$C:$C,$C831,$A:$A,$A831-1)+SUMIFS($S:$S,$C:$C,$C831,$A:$A,$A831-2)+SUMIFS($S:$S,$C:$C,$C831,$A:$A,$A831-3))/4</f>
        <v>3.93</v>
      </c>
      <c r="V831" t="s">
        <v>250</v>
      </c>
      <c r="W831" t="str">
        <f>VLOOKUP(D831,Conferences!$A$9:$B$57,2,FALSE)</f>
        <v>Pac-10</v>
      </c>
      <c r="X831">
        <f>COUNTIF(C:C,C831)</f>
        <v>16</v>
      </c>
      <c r="Y831">
        <f t="shared" si="25"/>
        <v>22</v>
      </c>
    </row>
    <row r="832" spans="1:25">
      <c r="A832">
        <v>2009</v>
      </c>
      <c r="B832">
        <v>86</v>
      </c>
      <c r="C832" t="s">
        <v>22</v>
      </c>
      <c r="D832" t="s">
        <v>197</v>
      </c>
      <c r="E832">
        <v>8</v>
      </c>
      <c r="F832">
        <v>5</v>
      </c>
      <c r="G832">
        <v>0.61499999999999999</v>
      </c>
      <c r="H832">
        <v>5</v>
      </c>
      <c r="I832">
        <v>4</v>
      </c>
      <c r="J832">
        <v>0.55600000000000005</v>
      </c>
      <c r="K832">
        <v>29.1</v>
      </c>
      <c r="L832">
        <v>25.5</v>
      </c>
      <c r="M832">
        <v>4.28</v>
      </c>
      <c r="N832">
        <v>2.13</v>
      </c>
      <c r="O832">
        <v>12</v>
      </c>
      <c r="P832">
        <v>6</v>
      </c>
      <c r="R832" s="19">
        <f>SUMIFS(Recruits!J:J,Recruits!D:D,'Wins by Year'!C832,Recruits!A:A,'Wins by Year'!A832)</f>
        <v>2.76</v>
      </c>
      <c r="S832" s="19">
        <f t="shared" si="24"/>
        <v>2.76</v>
      </c>
      <c r="T832" s="19">
        <f>(SUMIFS(S:S,C:C,C832,A:A,A832)+SUMIFS(S:S,C:C,C832,A:A,A832-1)+SUMIFS(S:S,C:C,C832,A:A,A832-2))/3</f>
        <v>2.89</v>
      </c>
      <c r="U832" s="19">
        <f>(SUMIFS($S:$S,$C:$C,$C832,$A:$A,$A832)+SUMIFS($S:$S,$C:$C,$C832,$A:$A,$A832-1)+SUMIFS($S:$S,$C:$C,$C832,$A:$A,$A832-2)+SUMIFS($S:$S,$C:$C,$C832,$A:$A,$A832-3))/4</f>
        <v>2.9924999999999997</v>
      </c>
      <c r="W832" t="str">
        <f>VLOOKUP(D832,Conferences!$A$9:$B$57,2,FALSE)</f>
        <v>Pac-10</v>
      </c>
      <c r="X832">
        <f>COUNTIF(C:C,C832)</f>
        <v>16</v>
      </c>
    </row>
    <row r="833" spans="1:25">
      <c r="A833">
        <v>2009</v>
      </c>
      <c r="B833">
        <v>87</v>
      </c>
      <c r="C833" t="s">
        <v>37</v>
      </c>
      <c r="D833" t="s">
        <v>197</v>
      </c>
      <c r="E833">
        <v>5</v>
      </c>
      <c r="F833">
        <v>7</v>
      </c>
      <c r="G833">
        <v>0.41699999999999998</v>
      </c>
      <c r="H833">
        <v>4</v>
      </c>
      <c r="I833">
        <v>5</v>
      </c>
      <c r="J833">
        <v>0.44400000000000001</v>
      </c>
      <c r="K833">
        <v>26.1</v>
      </c>
      <c r="L833">
        <v>26.7</v>
      </c>
      <c r="M833">
        <v>3.61</v>
      </c>
      <c r="N833">
        <v>4.9400000000000004</v>
      </c>
      <c r="P833">
        <v>24</v>
      </c>
      <c r="R833" s="19">
        <f>SUMIFS(Recruits!J:J,Recruits!D:D,'Wins by Year'!C833,Recruits!A:A,'Wins by Year'!A833)</f>
        <v>2.89</v>
      </c>
      <c r="S833" s="19">
        <f t="shared" si="24"/>
        <v>2.89</v>
      </c>
      <c r="T833" s="19">
        <f>(SUMIFS(S:S,C:C,C833,A:A,A833)+SUMIFS(S:S,C:C,C833,A:A,A833-1)+SUMIFS(S:S,C:C,C833,A:A,A833-2))/3</f>
        <v>2.8733333333333335</v>
      </c>
      <c r="U833" s="19">
        <f>(SUMIFS($S:$S,$C:$C,$C833,$A:$A,$A833)+SUMIFS($S:$S,$C:$C,$C833,$A:$A,$A833-1)+SUMIFS($S:$S,$C:$C,$C833,$A:$A,$A833-2)+SUMIFS($S:$S,$C:$C,$C833,$A:$A,$A833-3))/4</f>
        <v>2.8600000000000003</v>
      </c>
      <c r="W833" t="str">
        <f>VLOOKUP(D833,Conferences!$A$9:$B$57,2,FALSE)</f>
        <v>Pac-10</v>
      </c>
      <c r="X833">
        <f>COUNTIF(C:C,C833)</f>
        <v>16</v>
      </c>
    </row>
    <row r="834" spans="1:25">
      <c r="A834">
        <v>2009</v>
      </c>
      <c r="B834">
        <v>88</v>
      </c>
      <c r="C834" t="s">
        <v>10</v>
      </c>
      <c r="D834" t="s">
        <v>197</v>
      </c>
      <c r="E834">
        <v>7</v>
      </c>
      <c r="F834">
        <v>6</v>
      </c>
      <c r="G834">
        <v>0.53800000000000003</v>
      </c>
      <c r="H834">
        <v>3</v>
      </c>
      <c r="I834">
        <v>6</v>
      </c>
      <c r="J834">
        <v>0.33300000000000002</v>
      </c>
      <c r="K834">
        <v>22</v>
      </c>
      <c r="L834">
        <v>21.2</v>
      </c>
      <c r="M834">
        <v>3.8</v>
      </c>
      <c r="N834">
        <v>3.26</v>
      </c>
      <c r="R834" s="19">
        <f>SUMIFS(Recruits!J:J,Recruits!D:D,'Wins by Year'!C834,Recruits!A:A,'Wins by Year'!A834)</f>
        <v>3.33</v>
      </c>
      <c r="S834" s="19">
        <f t="shared" si="24"/>
        <v>3.33</v>
      </c>
      <c r="T834" s="19">
        <f>(SUMIFS(S:S,C:C,C834,A:A,A834)+SUMIFS(S:S,C:C,C834,A:A,A834-1)+SUMIFS(S:S,C:C,C834,A:A,A834-2))/3</f>
        <v>3.3733333333333331</v>
      </c>
      <c r="U834" s="19">
        <f>(SUMIFS($S:$S,$C:$C,$C834,$A:$A,$A834)+SUMIFS($S:$S,$C:$C,$C834,$A:$A,$A834-1)+SUMIFS($S:$S,$C:$C,$C834,$A:$A,$A834-2)+SUMIFS($S:$S,$C:$C,$C834,$A:$A,$A834-3))/4</f>
        <v>3.3374999999999999</v>
      </c>
      <c r="W834" t="str">
        <f>VLOOKUP(D834,Conferences!$A$9:$B$57,2,FALSE)</f>
        <v>Pac-10</v>
      </c>
      <c r="X834">
        <f>COUNTIF(C:C,C834)</f>
        <v>16</v>
      </c>
    </row>
    <row r="835" spans="1:25">
      <c r="A835">
        <v>2009</v>
      </c>
      <c r="B835">
        <v>89</v>
      </c>
      <c r="C835" t="s">
        <v>30</v>
      </c>
      <c r="D835" t="s">
        <v>197</v>
      </c>
      <c r="E835">
        <v>4</v>
      </c>
      <c r="F835">
        <v>8</v>
      </c>
      <c r="G835">
        <v>0.33300000000000002</v>
      </c>
      <c r="H835">
        <v>2</v>
      </c>
      <c r="I835">
        <v>7</v>
      </c>
      <c r="J835">
        <v>0.222</v>
      </c>
      <c r="K835">
        <v>22.3</v>
      </c>
      <c r="L835">
        <v>21.1</v>
      </c>
      <c r="M835">
        <v>0.71</v>
      </c>
      <c r="N835">
        <v>2.63</v>
      </c>
      <c r="R835" s="19">
        <f>SUMIFS(Recruits!J:J,Recruits!D:D,'Wins by Year'!C835,Recruits!A:A,'Wins by Year'!A835)</f>
        <v>2.95</v>
      </c>
      <c r="S835" s="19">
        <f t="shared" ref="S835:S898" si="26">IF(R835&gt;1,R835,1)</f>
        <v>2.95</v>
      </c>
      <c r="T835" s="19">
        <f>(SUMIFS(S:S,C:C,C835,A:A,A835)+SUMIFS(S:S,C:C,C835,A:A,A835-1)+SUMIFS(S:S,C:C,C835,A:A,A835-2))/3</f>
        <v>2.8733333333333335</v>
      </c>
      <c r="U835" s="19">
        <f>(SUMIFS($S:$S,$C:$C,$C835,$A:$A,$A835)+SUMIFS($S:$S,$C:$C,$C835,$A:$A,$A835-1)+SUMIFS($S:$S,$C:$C,$C835,$A:$A,$A835-2)+SUMIFS($S:$S,$C:$C,$C835,$A:$A,$A835-3))/4</f>
        <v>2.9250000000000003</v>
      </c>
      <c r="W835" t="str">
        <f>VLOOKUP(D835,Conferences!$A$9:$B$57,2,FALSE)</f>
        <v>Pac-10</v>
      </c>
      <c r="X835">
        <f>COUNTIF(C:C,C835)</f>
        <v>16</v>
      </c>
    </row>
    <row r="836" spans="1:25">
      <c r="A836">
        <v>2009</v>
      </c>
      <c r="B836">
        <v>90</v>
      </c>
      <c r="C836" t="s">
        <v>52</v>
      </c>
      <c r="D836" t="s">
        <v>197</v>
      </c>
      <c r="E836">
        <v>1</v>
      </c>
      <c r="F836">
        <v>11</v>
      </c>
      <c r="G836">
        <v>8.3000000000000004E-2</v>
      </c>
      <c r="H836">
        <v>0</v>
      </c>
      <c r="I836">
        <v>9</v>
      </c>
      <c r="J836">
        <v>0</v>
      </c>
      <c r="K836">
        <v>12</v>
      </c>
      <c r="L836">
        <v>38.5</v>
      </c>
      <c r="M836">
        <v>-14.87</v>
      </c>
      <c r="N836">
        <v>4.88</v>
      </c>
      <c r="R836" s="19">
        <f>SUMIFS(Recruits!J:J,Recruits!D:D,'Wins by Year'!C836,Recruits!A:A,'Wins by Year'!A836)</f>
        <v>0</v>
      </c>
      <c r="S836" s="19">
        <f t="shared" si="26"/>
        <v>1</v>
      </c>
      <c r="T836" s="19">
        <f>(SUMIFS(S:S,C:C,C836,A:A,A836)+SUMIFS(S:S,C:C,C836,A:A,A836-1)+SUMIFS(S:S,C:C,C836,A:A,A836-2))/3</f>
        <v>1.8366666666666667</v>
      </c>
      <c r="U836" s="19">
        <f>(SUMIFS($S:$S,$C:$C,$C836,$A:$A,$A836)+SUMIFS($S:$S,$C:$C,$C836,$A:$A,$A836-1)+SUMIFS($S:$S,$C:$C,$C836,$A:$A,$A836-2)+SUMIFS($S:$S,$C:$C,$C836,$A:$A,$A836-3))/4</f>
        <v>2.0225</v>
      </c>
      <c r="W836" t="str">
        <f>VLOOKUP(D836,Conferences!$A$9:$B$57,2,FALSE)</f>
        <v>Pac-10</v>
      </c>
      <c r="X836">
        <f>COUNTIF(C:C,C836)</f>
        <v>16</v>
      </c>
    </row>
    <row r="837" spans="1:25">
      <c r="A837">
        <v>2009</v>
      </c>
      <c r="B837">
        <v>91</v>
      </c>
      <c r="C837" t="s">
        <v>14</v>
      </c>
      <c r="D837" t="s">
        <v>186</v>
      </c>
      <c r="E837">
        <v>13</v>
      </c>
      <c r="F837">
        <v>1</v>
      </c>
      <c r="G837">
        <v>0.92900000000000005</v>
      </c>
      <c r="H837">
        <v>8</v>
      </c>
      <c r="I837">
        <v>0</v>
      </c>
      <c r="J837">
        <v>1</v>
      </c>
      <c r="K837">
        <v>35.9</v>
      </c>
      <c r="L837">
        <v>12.4</v>
      </c>
      <c r="M837">
        <v>21.15</v>
      </c>
      <c r="N837">
        <v>5.43</v>
      </c>
      <c r="O837">
        <v>1</v>
      </c>
      <c r="P837">
        <v>1</v>
      </c>
      <c r="Q837">
        <v>3</v>
      </c>
      <c r="R837" s="19">
        <f>SUMIFS(Recruits!J:J,Recruits!D:D,'Wins by Year'!C837,Recruits!A:A,'Wins by Year'!A837)</f>
        <v>3.88</v>
      </c>
      <c r="S837" s="19">
        <f t="shared" si="26"/>
        <v>3.88</v>
      </c>
      <c r="T837" s="19">
        <f>(SUMIFS(S:S,C:C,C837,A:A,A837)+SUMIFS(S:S,C:C,C837,A:A,A837-1)+SUMIFS(S:S,C:C,C837,A:A,A837-2))/3</f>
        <v>3.8633333333333333</v>
      </c>
      <c r="U837" s="19">
        <f>(SUMIFS($S:$S,$C:$C,$C837,$A:$A,$A837)+SUMIFS($S:$S,$C:$C,$C837,$A:$A,$A837-1)+SUMIFS($S:$S,$C:$C,$C837,$A:$A,$A837-2)+SUMIFS($S:$S,$C:$C,$C837,$A:$A,$A837-3))/4</f>
        <v>3.87</v>
      </c>
      <c r="W837" t="str">
        <f>VLOOKUP(D837,Conferences!$A$9:$B$57,2,FALSE)</f>
        <v>SEC</v>
      </c>
      <c r="X837">
        <f>COUNTIF(C:C,C837)</f>
        <v>16</v>
      </c>
      <c r="Y837">
        <f t="shared" ref="Y837:Y893" si="27">Q837</f>
        <v>3</v>
      </c>
    </row>
    <row r="838" spans="1:25">
      <c r="A838">
        <v>2009</v>
      </c>
      <c r="B838">
        <v>92</v>
      </c>
      <c r="C838" t="s">
        <v>11</v>
      </c>
      <c r="D838" t="s">
        <v>186</v>
      </c>
      <c r="E838">
        <v>8</v>
      </c>
      <c r="F838">
        <v>5</v>
      </c>
      <c r="G838">
        <v>0.61499999999999999</v>
      </c>
      <c r="H838">
        <v>4</v>
      </c>
      <c r="I838">
        <v>4</v>
      </c>
      <c r="J838">
        <v>0.5</v>
      </c>
      <c r="K838">
        <v>28.9</v>
      </c>
      <c r="L838">
        <v>25.9</v>
      </c>
      <c r="M838">
        <v>9.06</v>
      </c>
      <c r="N838">
        <v>6.36</v>
      </c>
      <c r="O838">
        <v>13</v>
      </c>
      <c r="P838">
        <v>13</v>
      </c>
      <c r="R838" s="19">
        <f>SUMIFS(Recruits!J:J,Recruits!D:D,'Wins by Year'!C838,Recruits!A:A,'Wins by Year'!A838)</f>
        <v>3.65</v>
      </c>
      <c r="S838" s="19">
        <f t="shared" si="26"/>
        <v>3.65</v>
      </c>
      <c r="T838" s="19">
        <f>(SUMIFS(S:S,C:C,C838,A:A,A838)+SUMIFS(S:S,C:C,C838,A:A,A838-1)+SUMIFS(S:S,C:C,C838,A:A,A838-2))/3</f>
        <v>3.6</v>
      </c>
      <c r="U838" s="19">
        <f>(SUMIFS($S:$S,$C:$C,$C838,$A:$A,$A838)+SUMIFS($S:$S,$C:$C,$C838,$A:$A,$A838-1)+SUMIFS($S:$S,$C:$C,$C838,$A:$A,$A838-2)+SUMIFS($S:$S,$C:$C,$C838,$A:$A,$A838-3))/4</f>
        <v>3.6100000000000003</v>
      </c>
      <c r="W838" t="str">
        <f>VLOOKUP(D838,Conferences!$A$9:$B$57,2,FALSE)</f>
        <v>SEC</v>
      </c>
      <c r="X838">
        <f>COUNTIF(C:C,C838)</f>
        <v>16</v>
      </c>
    </row>
    <row r="839" spans="1:25">
      <c r="A839">
        <v>2009</v>
      </c>
      <c r="B839">
        <v>93</v>
      </c>
      <c r="C839" t="s">
        <v>15</v>
      </c>
      <c r="D839" t="s">
        <v>186</v>
      </c>
      <c r="E839">
        <v>7</v>
      </c>
      <c r="F839">
        <v>6</v>
      </c>
      <c r="G839">
        <v>0.53800000000000003</v>
      </c>
      <c r="H839">
        <v>4</v>
      </c>
      <c r="I839">
        <v>4</v>
      </c>
      <c r="J839">
        <v>0.5</v>
      </c>
      <c r="K839">
        <v>29.3</v>
      </c>
      <c r="L839">
        <v>22.2</v>
      </c>
      <c r="M839">
        <v>8.94</v>
      </c>
      <c r="N839">
        <v>5.48</v>
      </c>
      <c r="R839" s="19">
        <f>SUMIFS(Recruits!J:J,Recruits!D:D,'Wins by Year'!C839,Recruits!A:A,'Wins by Year'!A839)</f>
        <v>3.59</v>
      </c>
      <c r="S839" s="19">
        <f t="shared" si="26"/>
        <v>3.59</v>
      </c>
      <c r="T839" s="19">
        <f>(SUMIFS(S:S,C:C,C839,A:A,A839)+SUMIFS(S:S,C:C,C839,A:A,A839-1)+SUMIFS(S:S,C:C,C839,A:A,A839-2))/3</f>
        <v>3.4266666666666672</v>
      </c>
      <c r="U839" s="19">
        <f>(SUMIFS($S:$S,$C:$C,$C839,$A:$A,$A839)+SUMIFS($S:$S,$C:$C,$C839,$A:$A,$A839-1)+SUMIFS($S:$S,$C:$C,$C839,$A:$A,$A839-2)+SUMIFS($S:$S,$C:$C,$C839,$A:$A,$A839-3))/4</f>
        <v>3.3425000000000002</v>
      </c>
      <c r="W839" t="str">
        <f>VLOOKUP(D839,Conferences!$A$9:$B$57,2,FALSE)</f>
        <v>SEC</v>
      </c>
      <c r="X839">
        <f>COUNTIF(C:C,C839)</f>
        <v>16</v>
      </c>
    </row>
    <row r="840" spans="1:25">
      <c r="A840">
        <v>2009</v>
      </c>
      <c r="B840">
        <v>94</v>
      </c>
      <c r="C840" t="s">
        <v>29</v>
      </c>
      <c r="D840" t="s">
        <v>186</v>
      </c>
      <c r="E840">
        <v>7</v>
      </c>
      <c r="F840">
        <v>6</v>
      </c>
      <c r="G840">
        <v>0.53800000000000003</v>
      </c>
      <c r="H840">
        <v>3</v>
      </c>
      <c r="I840">
        <v>5</v>
      </c>
      <c r="J840">
        <v>0.375</v>
      </c>
      <c r="K840">
        <v>26.1</v>
      </c>
      <c r="L840">
        <v>22.7</v>
      </c>
      <c r="M840">
        <v>6.03</v>
      </c>
      <c r="N840">
        <v>3.56</v>
      </c>
      <c r="R840" s="19">
        <f>SUMIFS(Recruits!J:J,Recruits!D:D,'Wins by Year'!C840,Recruits!A:A,'Wins by Year'!A840)</f>
        <v>2.61</v>
      </c>
      <c r="S840" s="19">
        <f t="shared" si="26"/>
        <v>2.61</v>
      </c>
      <c r="T840" s="19">
        <f>(SUMIFS(S:S,C:C,C840,A:A,A840)+SUMIFS(S:S,C:C,C840,A:A,A840-1)+SUMIFS(S:S,C:C,C840,A:A,A840-2))/3</f>
        <v>2.4733333333333332</v>
      </c>
      <c r="U840" s="19">
        <f>(SUMIFS($S:$S,$C:$C,$C840,$A:$A,$A840)+SUMIFS($S:$S,$C:$C,$C840,$A:$A,$A840-1)+SUMIFS($S:$S,$C:$C,$C840,$A:$A,$A840-2)+SUMIFS($S:$S,$C:$C,$C840,$A:$A,$A840-3))/4</f>
        <v>2.4849999999999999</v>
      </c>
      <c r="W840" t="str">
        <f>VLOOKUP(D840,Conferences!$A$9:$B$57,2,FALSE)</f>
        <v>SEC</v>
      </c>
      <c r="X840">
        <f>COUNTIF(C:C,C840)</f>
        <v>16</v>
      </c>
    </row>
    <row r="841" spans="1:25">
      <c r="A841">
        <v>2009</v>
      </c>
      <c r="B841">
        <v>95</v>
      </c>
      <c r="C841" t="s">
        <v>27</v>
      </c>
      <c r="D841" t="s">
        <v>186</v>
      </c>
      <c r="E841">
        <v>7</v>
      </c>
      <c r="F841">
        <v>6</v>
      </c>
      <c r="G841">
        <v>0.53800000000000003</v>
      </c>
      <c r="H841">
        <v>3</v>
      </c>
      <c r="I841">
        <v>5</v>
      </c>
      <c r="J841">
        <v>0.375</v>
      </c>
      <c r="K841">
        <v>20.6</v>
      </c>
      <c r="L841">
        <v>20.399999999999999</v>
      </c>
      <c r="M841">
        <v>7.1</v>
      </c>
      <c r="N841">
        <v>6.17</v>
      </c>
      <c r="P841">
        <v>21</v>
      </c>
      <c r="R841" s="19">
        <f>SUMIFS(Recruits!J:J,Recruits!D:D,'Wins by Year'!C841,Recruits!A:A,'Wins by Year'!A841)</f>
        <v>3.34</v>
      </c>
      <c r="S841" s="19">
        <f t="shared" si="26"/>
        <v>3.34</v>
      </c>
      <c r="T841" s="19">
        <f>(SUMIFS(S:S,C:C,C841,A:A,A841)+SUMIFS(S:S,C:C,C841,A:A,A841-1)+SUMIFS(S:S,C:C,C841,A:A,A841-2))/3</f>
        <v>3.2666666666666671</v>
      </c>
      <c r="U841" s="19">
        <f>(SUMIFS($S:$S,$C:$C,$C841,$A:$A,$A841)+SUMIFS($S:$S,$C:$C,$C841,$A:$A,$A841-1)+SUMIFS($S:$S,$C:$C,$C841,$A:$A,$A841-2)+SUMIFS($S:$S,$C:$C,$C841,$A:$A,$A841-3))/4</f>
        <v>3.22</v>
      </c>
      <c r="W841" t="str">
        <f>VLOOKUP(D841,Conferences!$A$9:$B$57,2,FALSE)</f>
        <v>SEC</v>
      </c>
      <c r="X841">
        <f>COUNTIF(C:C,C841)</f>
        <v>16</v>
      </c>
    </row>
    <row r="842" spans="1:25">
      <c r="A842">
        <v>2009</v>
      </c>
      <c r="B842">
        <v>96</v>
      </c>
      <c r="C842" t="s">
        <v>54</v>
      </c>
      <c r="D842" t="s">
        <v>186</v>
      </c>
      <c r="E842">
        <v>2</v>
      </c>
      <c r="F842">
        <v>10</v>
      </c>
      <c r="G842">
        <v>0.16700000000000001</v>
      </c>
      <c r="H842">
        <v>0</v>
      </c>
      <c r="I842">
        <v>8</v>
      </c>
      <c r="J842">
        <v>0</v>
      </c>
      <c r="K842">
        <v>16.3</v>
      </c>
      <c r="L842">
        <v>23.3</v>
      </c>
      <c r="M842">
        <v>-5.1100000000000003</v>
      </c>
      <c r="N842">
        <v>4.1399999999999997</v>
      </c>
      <c r="R842" s="19">
        <f>SUMIFS(Recruits!J:J,Recruits!D:D,'Wins by Year'!C842,Recruits!A:A,'Wins by Year'!A842)</f>
        <v>2.72</v>
      </c>
      <c r="S842" s="19">
        <f t="shared" si="26"/>
        <v>2.72</v>
      </c>
      <c r="T842" s="19">
        <f>(SUMIFS(S:S,C:C,C842,A:A,A842)+SUMIFS(S:S,C:C,C842,A:A,A842-1)+SUMIFS(S:S,C:C,C842,A:A,A842-2))/3</f>
        <v>2.0733333333333337</v>
      </c>
      <c r="U842" s="19">
        <f>(SUMIFS($S:$S,$C:$C,$C842,$A:$A,$A842)+SUMIFS($S:$S,$C:$C,$C842,$A:$A,$A842-1)+SUMIFS($S:$S,$C:$C,$C842,$A:$A,$A842-2)+SUMIFS($S:$S,$C:$C,$C842,$A:$A,$A842-3))/4</f>
        <v>2.1150000000000002</v>
      </c>
      <c r="W842" t="str">
        <f>VLOOKUP(D842,Conferences!$A$9:$B$57,2,FALSE)</f>
        <v>SEC</v>
      </c>
      <c r="X842">
        <f>COUNTIF(C:C,C842)</f>
        <v>16</v>
      </c>
    </row>
    <row r="843" spans="1:25">
      <c r="A843">
        <v>2009</v>
      </c>
      <c r="B843">
        <v>97</v>
      </c>
      <c r="C843" t="s">
        <v>1</v>
      </c>
      <c r="D843" t="s">
        <v>187</v>
      </c>
      <c r="E843">
        <v>14</v>
      </c>
      <c r="F843">
        <v>0</v>
      </c>
      <c r="G843">
        <v>1</v>
      </c>
      <c r="H843">
        <v>8</v>
      </c>
      <c r="I843">
        <v>0</v>
      </c>
      <c r="J843">
        <v>1</v>
      </c>
      <c r="K843">
        <v>32.1</v>
      </c>
      <c r="L843">
        <v>11.7</v>
      </c>
      <c r="M843">
        <v>23.69</v>
      </c>
      <c r="N843">
        <v>6.62</v>
      </c>
      <c r="O843">
        <v>5</v>
      </c>
      <c r="P843">
        <v>1</v>
      </c>
      <c r="Q843">
        <v>1</v>
      </c>
      <c r="R843" s="19">
        <f>SUMIFS(Recruits!J:J,Recruits!D:D,'Wins by Year'!C843,Recruits!A:A,'Wins by Year'!A843)</f>
        <v>3.81</v>
      </c>
      <c r="S843" s="19">
        <f t="shared" si="26"/>
        <v>3.81</v>
      </c>
      <c r="T843" s="19">
        <f>(SUMIFS(S:S,C:C,C843,A:A,A843)+SUMIFS(S:S,C:C,C843,A:A,A843-1)+SUMIFS(S:S,C:C,C843,A:A,A843-2))/3</f>
        <v>3.6033333333333335</v>
      </c>
      <c r="U843" s="19">
        <f>(SUMIFS($S:$S,$C:$C,$C843,$A:$A,$A843)+SUMIFS($S:$S,$C:$C,$C843,$A:$A,$A843-1)+SUMIFS($S:$S,$C:$C,$C843,$A:$A,$A843-2)+SUMIFS($S:$S,$C:$C,$C843,$A:$A,$A843-3))/4</f>
        <v>3.605</v>
      </c>
      <c r="W843" t="str">
        <f>VLOOKUP(D843,Conferences!$A$9:$B$57,2,FALSE)</f>
        <v>SEC</v>
      </c>
      <c r="X843">
        <f>COUNTIF(C:C,C843)</f>
        <v>16</v>
      </c>
      <c r="Y843">
        <f t="shared" si="27"/>
        <v>1</v>
      </c>
    </row>
    <row r="844" spans="1:25">
      <c r="A844">
        <v>2009</v>
      </c>
      <c r="B844">
        <v>98</v>
      </c>
      <c r="C844" t="s">
        <v>5</v>
      </c>
      <c r="D844" t="s">
        <v>187</v>
      </c>
      <c r="E844">
        <v>9</v>
      </c>
      <c r="F844">
        <v>4</v>
      </c>
      <c r="G844">
        <v>0.69199999999999995</v>
      </c>
      <c r="H844">
        <v>5</v>
      </c>
      <c r="I844">
        <v>3</v>
      </c>
      <c r="J844">
        <v>0.625</v>
      </c>
      <c r="K844">
        <v>24.8</v>
      </c>
      <c r="L844">
        <v>16.2</v>
      </c>
      <c r="M844">
        <v>12.7</v>
      </c>
      <c r="N844">
        <v>6</v>
      </c>
      <c r="O844">
        <v>11</v>
      </c>
      <c r="P844">
        <v>4</v>
      </c>
      <c r="Q844">
        <v>17</v>
      </c>
      <c r="R844" s="19">
        <f>SUMIFS(Recruits!J:J,Recruits!D:D,'Wins by Year'!C844,Recruits!A:A,'Wins by Year'!A844)</f>
        <v>3.79</v>
      </c>
      <c r="S844" s="19">
        <f t="shared" si="26"/>
        <v>3.79</v>
      </c>
      <c r="T844" s="19">
        <f>(SUMIFS(S:S,C:C,C844,A:A,A844)+SUMIFS(S:S,C:C,C844,A:A,A844-1)+SUMIFS(S:S,C:C,C844,A:A,A844-2))/3</f>
        <v>3.75</v>
      </c>
      <c r="U844" s="19">
        <f>(SUMIFS($S:$S,$C:$C,$C844,$A:$A,$A844)+SUMIFS($S:$S,$C:$C,$C844,$A:$A,$A844-1)+SUMIFS($S:$S,$C:$C,$C844,$A:$A,$A844-2)+SUMIFS($S:$S,$C:$C,$C844,$A:$A,$A844-3))/4</f>
        <v>3.6875</v>
      </c>
      <c r="W844" t="str">
        <f>VLOOKUP(D844,Conferences!$A$9:$B$57,2,FALSE)</f>
        <v>SEC</v>
      </c>
      <c r="X844">
        <f>COUNTIF(C:C,C844)</f>
        <v>16</v>
      </c>
      <c r="Y844">
        <f t="shared" si="27"/>
        <v>17</v>
      </c>
    </row>
    <row r="845" spans="1:25">
      <c r="A845">
        <v>2009</v>
      </c>
      <c r="B845">
        <v>99</v>
      </c>
      <c r="C845" t="s">
        <v>8</v>
      </c>
      <c r="D845" t="s">
        <v>187</v>
      </c>
      <c r="E845">
        <v>9</v>
      </c>
      <c r="F845">
        <v>4</v>
      </c>
      <c r="G845">
        <v>0.69199999999999995</v>
      </c>
      <c r="H845">
        <v>4</v>
      </c>
      <c r="I845">
        <v>4</v>
      </c>
      <c r="J845">
        <v>0.5</v>
      </c>
      <c r="K845">
        <v>29.5</v>
      </c>
      <c r="L845">
        <v>17.7</v>
      </c>
      <c r="M845">
        <v>11.5</v>
      </c>
      <c r="N845">
        <v>2.5</v>
      </c>
      <c r="O845">
        <v>8</v>
      </c>
      <c r="P845">
        <v>4</v>
      </c>
      <c r="Q845">
        <v>20</v>
      </c>
      <c r="R845" s="19">
        <f>SUMIFS(Recruits!J:J,Recruits!D:D,'Wins by Year'!C845,Recruits!A:A,'Wins by Year'!A845)</f>
        <v>3.11</v>
      </c>
      <c r="S845" s="19">
        <f t="shared" si="26"/>
        <v>3.11</v>
      </c>
      <c r="T845" s="19">
        <f>(SUMIFS(S:S,C:C,C845,A:A,A845)+SUMIFS(S:S,C:C,C845,A:A,A845-1)+SUMIFS(S:S,C:C,C845,A:A,A845-2))/3</f>
        <v>2.9766666666666666</v>
      </c>
      <c r="U845" s="19">
        <f>(SUMIFS($S:$S,$C:$C,$C845,$A:$A,$A845)+SUMIFS($S:$S,$C:$C,$C845,$A:$A,$A845-1)+SUMIFS($S:$S,$C:$C,$C845,$A:$A,$A845-2)+SUMIFS($S:$S,$C:$C,$C845,$A:$A,$A845-3))/4</f>
        <v>3.0249999999999999</v>
      </c>
      <c r="W845" t="str">
        <f>VLOOKUP(D845,Conferences!$A$9:$B$57,2,FALSE)</f>
        <v>SEC</v>
      </c>
      <c r="X845">
        <f>COUNTIF(C:C,C845)</f>
        <v>16</v>
      </c>
      <c r="Y845">
        <f t="shared" si="27"/>
        <v>20</v>
      </c>
    </row>
    <row r="846" spans="1:25">
      <c r="A846">
        <v>2009</v>
      </c>
      <c r="B846">
        <v>100</v>
      </c>
      <c r="C846" t="s">
        <v>32</v>
      </c>
      <c r="D846" t="s">
        <v>187</v>
      </c>
      <c r="E846">
        <v>8</v>
      </c>
      <c r="F846">
        <v>5</v>
      </c>
      <c r="G846">
        <v>0.61499999999999999</v>
      </c>
      <c r="H846">
        <v>3</v>
      </c>
      <c r="I846">
        <v>5</v>
      </c>
      <c r="J846">
        <v>0.375</v>
      </c>
      <c r="K846">
        <v>36</v>
      </c>
      <c r="L846">
        <v>25.1</v>
      </c>
      <c r="M846">
        <v>13.14</v>
      </c>
      <c r="N846">
        <v>5.45</v>
      </c>
      <c r="R846" s="19">
        <f>SUMIFS(Recruits!J:J,Recruits!D:D,'Wins by Year'!C846,Recruits!A:A,'Wins by Year'!A846)</f>
        <v>3.29</v>
      </c>
      <c r="S846" s="19">
        <f t="shared" si="26"/>
        <v>3.29</v>
      </c>
      <c r="T846" s="19">
        <f>(SUMIFS(S:S,C:C,C846,A:A,A846)+SUMIFS(S:S,C:C,C846,A:A,A846-1)+SUMIFS(S:S,C:C,C846,A:A,A846-2))/3</f>
        <v>3.0233333333333334</v>
      </c>
      <c r="U846" s="19">
        <f>(SUMIFS($S:$S,$C:$C,$C846,$A:$A,$A846)+SUMIFS($S:$S,$C:$C,$C846,$A:$A,$A846-1)+SUMIFS($S:$S,$C:$C,$C846,$A:$A,$A846-2)+SUMIFS($S:$S,$C:$C,$C846,$A:$A,$A846-3))/4</f>
        <v>3.0075000000000003</v>
      </c>
      <c r="W846" t="str">
        <f>VLOOKUP(D846,Conferences!$A$9:$B$57,2,FALSE)</f>
        <v>SEC</v>
      </c>
      <c r="X846">
        <f>COUNTIF(C:C,C846)</f>
        <v>16</v>
      </c>
    </row>
    <row r="847" spans="1:25">
      <c r="A847">
        <v>2009</v>
      </c>
      <c r="B847">
        <v>101</v>
      </c>
      <c r="C847" t="s">
        <v>9</v>
      </c>
      <c r="D847" t="s">
        <v>187</v>
      </c>
      <c r="E847">
        <v>8</v>
      </c>
      <c r="F847">
        <v>5</v>
      </c>
      <c r="G847">
        <v>0.61499999999999999</v>
      </c>
      <c r="H847">
        <v>3</v>
      </c>
      <c r="I847">
        <v>5</v>
      </c>
      <c r="J847">
        <v>0.375</v>
      </c>
      <c r="K847">
        <v>33.299999999999997</v>
      </c>
      <c r="L847">
        <v>27.5</v>
      </c>
      <c r="M847">
        <v>10.26</v>
      </c>
      <c r="N847">
        <v>4.8</v>
      </c>
      <c r="P847">
        <v>17</v>
      </c>
      <c r="R847" s="19">
        <f>SUMIFS(Recruits!J:J,Recruits!D:D,'Wins by Year'!C847,Recruits!A:A,'Wins by Year'!A847)</f>
        <v>3.21</v>
      </c>
      <c r="S847" s="19">
        <f t="shared" si="26"/>
        <v>3.21</v>
      </c>
      <c r="T847" s="19">
        <f>(SUMIFS(S:S,C:C,C847,A:A,A847)+SUMIFS(S:S,C:C,C847,A:A,A847-1)+SUMIFS(S:S,C:C,C847,A:A,A847-2))/3</f>
        <v>3.2033333333333331</v>
      </c>
      <c r="U847" s="19">
        <f>(SUMIFS($S:$S,$C:$C,$C847,$A:$A,$A847)+SUMIFS($S:$S,$C:$C,$C847,$A:$A,$A847-1)+SUMIFS($S:$S,$C:$C,$C847,$A:$A,$A847-2)+SUMIFS($S:$S,$C:$C,$C847,$A:$A,$A847-3))/4</f>
        <v>3.2824999999999998</v>
      </c>
      <c r="W847" t="str">
        <f>VLOOKUP(D847,Conferences!$A$9:$B$57,2,FALSE)</f>
        <v>SEC</v>
      </c>
      <c r="X847">
        <f>COUNTIF(C:C,C847)</f>
        <v>16</v>
      </c>
    </row>
    <row r="848" spans="1:25">
      <c r="A848">
        <v>2009</v>
      </c>
      <c r="B848">
        <v>102</v>
      </c>
      <c r="C848" t="s">
        <v>25</v>
      </c>
      <c r="D848" t="s">
        <v>187</v>
      </c>
      <c r="E848">
        <v>5</v>
      </c>
      <c r="F848">
        <v>7</v>
      </c>
      <c r="G848">
        <v>0.41699999999999998</v>
      </c>
      <c r="H848">
        <v>3</v>
      </c>
      <c r="I848">
        <v>5</v>
      </c>
      <c r="J848">
        <v>0.375</v>
      </c>
      <c r="K848">
        <v>25.6</v>
      </c>
      <c r="L848">
        <v>26.8</v>
      </c>
      <c r="M848">
        <v>5.76</v>
      </c>
      <c r="N848">
        <v>7.93</v>
      </c>
      <c r="R848" s="19">
        <f>SUMIFS(Recruits!J:J,Recruits!D:D,'Wins by Year'!C848,Recruits!A:A,'Wins by Year'!A848)</f>
        <v>3.15</v>
      </c>
      <c r="S848" s="19">
        <f t="shared" si="26"/>
        <v>3.15</v>
      </c>
      <c r="T848" s="19">
        <f>(SUMIFS(S:S,C:C,C848,A:A,A848)+SUMIFS(S:S,C:C,C848,A:A,A848-1)+SUMIFS(S:S,C:C,C848,A:A,A848-2))/3</f>
        <v>2.7833333333333332</v>
      </c>
      <c r="U848" s="19">
        <f>(SUMIFS($S:$S,$C:$C,$C848,$A:$A,$A848)+SUMIFS($S:$S,$C:$C,$C848,$A:$A,$A848-1)+SUMIFS($S:$S,$C:$C,$C848,$A:$A,$A848-2)+SUMIFS($S:$S,$C:$C,$C848,$A:$A,$A848-3))/4</f>
        <v>2.7549999999999999</v>
      </c>
      <c r="W848" t="str">
        <f>VLOOKUP(D848,Conferences!$A$9:$B$57,2,FALSE)</f>
        <v>SEC</v>
      </c>
      <c r="X848">
        <f>COUNTIF(C:C,C848)</f>
        <v>16</v>
      </c>
    </row>
    <row r="849" spans="1:25">
      <c r="A849">
        <v>2009</v>
      </c>
      <c r="B849">
        <v>103</v>
      </c>
      <c r="C849" t="s">
        <v>99</v>
      </c>
      <c r="D849" t="s">
        <v>150</v>
      </c>
      <c r="E849">
        <v>9</v>
      </c>
      <c r="F849">
        <v>4</v>
      </c>
      <c r="G849">
        <v>0.69199999999999995</v>
      </c>
      <c r="H849">
        <v>8</v>
      </c>
      <c r="I849">
        <v>0</v>
      </c>
      <c r="J849">
        <v>1</v>
      </c>
      <c r="K849">
        <v>33.700000000000003</v>
      </c>
      <c r="L849">
        <v>29.8</v>
      </c>
      <c r="M849">
        <v>2.73</v>
      </c>
      <c r="N849">
        <v>-3.97</v>
      </c>
      <c r="R849" s="19">
        <f>SUMIFS(Recruits!J:J,Recruits!D:D,'Wins by Year'!C849,Recruits!A:A,'Wins by Year'!A849)</f>
        <v>2.4</v>
      </c>
      <c r="S849" s="19">
        <f t="shared" si="26"/>
        <v>2.4</v>
      </c>
      <c r="T849" s="19">
        <f>(SUMIFS(S:S,C:C,C849,A:A,A849)+SUMIFS(S:S,C:C,C849,A:A,A849-1)+SUMIFS(S:S,C:C,C849,A:A,A849-2))/3</f>
        <v>2.2933333333333334</v>
      </c>
      <c r="U849" s="19">
        <f>(SUMIFS($S:$S,$C:$C,$C849,$A:$A,$A849)+SUMIFS($S:$S,$C:$C,$C849,$A:$A,$A849-1)+SUMIFS($S:$S,$C:$C,$C849,$A:$A,$A849-2)+SUMIFS($S:$S,$C:$C,$C849,$A:$A,$A849-3))/4</f>
        <v>2.25</v>
      </c>
      <c r="W849" t="str">
        <f>VLOOKUP(D849,Conferences!$A$9:$B$57,2,FALSE)</f>
        <v>Sun Belt</v>
      </c>
      <c r="X849">
        <f>COUNTIF(C:C,C849)</f>
        <v>16</v>
      </c>
    </row>
    <row r="850" spans="1:25">
      <c r="A850">
        <v>2009</v>
      </c>
      <c r="B850">
        <v>104</v>
      </c>
      <c r="C850" t="s">
        <v>86</v>
      </c>
      <c r="D850" t="s">
        <v>150</v>
      </c>
      <c r="E850">
        <v>10</v>
      </c>
      <c r="F850">
        <v>3</v>
      </c>
      <c r="G850">
        <v>0.76900000000000002</v>
      </c>
      <c r="H850">
        <v>7</v>
      </c>
      <c r="I850">
        <v>1</v>
      </c>
      <c r="J850">
        <v>0.875</v>
      </c>
      <c r="K850">
        <v>32</v>
      </c>
      <c r="L850">
        <v>23.7</v>
      </c>
      <c r="M850">
        <v>1.1000000000000001</v>
      </c>
      <c r="N850">
        <v>-6.36</v>
      </c>
      <c r="R850" s="19">
        <f>SUMIFS(Recruits!J:J,Recruits!D:D,'Wins by Year'!C850,Recruits!A:A,'Wins by Year'!A850)</f>
        <v>0</v>
      </c>
      <c r="S850" s="19">
        <f t="shared" si="26"/>
        <v>1</v>
      </c>
      <c r="T850" s="19">
        <f>(SUMIFS(S:S,C:C,C850,A:A,A850)+SUMIFS(S:S,C:C,C850,A:A,A850-1)+SUMIFS(S:S,C:C,C850,A:A,A850-2))/3</f>
        <v>1.4366666666666668</v>
      </c>
      <c r="U850" s="19">
        <f>(SUMIFS($S:$S,$C:$C,$C850,$A:$A,$A850)+SUMIFS($S:$S,$C:$C,$C850,$A:$A,$A850-1)+SUMIFS($S:$S,$C:$C,$C850,$A:$A,$A850-2)+SUMIFS($S:$S,$C:$C,$C850,$A:$A,$A850-3))/4</f>
        <v>1.3275000000000001</v>
      </c>
      <c r="W850" t="str">
        <f>VLOOKUP(D850,Conferences!$A$9:$B$57,2,FALSE)</f>
        <v>Sun Belt</v>
      </c>
      <c r="X850">
        <f>COUNTIF(C:C,C850)</f>
        <v>16</v>
      </c>
    </row>
    <row r="851" spans="1:25">
      <c r="A851">
        <v>2009</v>
      </c>
      <c r="B851">
        <v>105</v>
      </c>
      <c r="C851" t="s">
        <v>120</v>
      </c>
      <c r="D851" t="s">
        <v>150</v>
      </c>
      <c r="E851">
        <v>6</v>
      </c>
      <c r="F851">
        <v>6</v>
      </c>
      <c r="G851">
        <v>0.5</v>
      </c>
      <c r="H851">
        <v>5</v>
      </c>
      <c r="I851">
        <v>3</v>
      </c>
      <c r="J851">
        <v>0.625</v>
      </c>
      <c r="K851">
        <v>25.6</v>
      </c>
      <c r="L851">
        <v>27.3</v>
      </c>
      <c r="M851">
        <v>-8.15</v>
      </c>
      <c r="N851">
        <v>-5.15</v>
      </c>
      <c r="R851" s="19">
        <f>SUMIFS(Recruits!J:J,Recruits!D:D,'Wins by Year'!C851,Recruits!A:A,'Wins by Year'!A851)</f>
        <v>1.96</v>
      </c>
      <c r="S851" s="19">
        <f t="shared" si="26"/>
        <v>1.96</v>
      </c>
      <c r="T851" s="19">
        <f>(SUMIFS(S:S,C:C,C851,A:A,A851)+SUMIFS(S:S,C:C,C851,A:A,A851-1)+SUMIFS(S:S,C:C,C851,A:A,A851-2))/3</f>
        <v>1.6533333333333333</v>
      </c>
      <c r="U851" s="19">
        <f>(SUMIFS($S:$S,$C:$C,$C851,$A:$A,$A851)+SUMIFS($S:$S,$C:$C,$C851,$A:$A,$A851-1)+SUMIFS($S:$S,$C:$C,$C851,$A:$A,$A851-2)+SUMIFS($S:$S,$C:$C,$C851,$A:$A,$A851-3))/4</f>
        <v>1.6724999999999999</v>
      </c>
      <c r="W851" t="str">
        <f>VLOOKUP(D851,Conferences!$A$9:$B$57,2,FALSE)</f>
        <v>Sun Belt</v>
      </c>
      <c r="X851">
        <f>COUNTIF(C:C,C851)</f>
        <v>16</v>
      </c>
    </row>
    <row r="852" spans="1:25">
      <c r="A852">
        <v>2009</v>
      </c>
      <c r="B852">
        <v>106</v>
      </c>
      <c r="C852" t="s">
        <v>83</v>
      </c>
      <c r="D852" t="s">
        <v>150</v>
      </c>
      <c r="E852">
        <v>5</v>
      </c>
      <c r="F852">
        <v>7</v>
      </c>
      <c r="G852">
        <v>0.41699999999999998</v>
      </c>
      <c r="H852">
        <v>5</v>
      </c>
      <c r="I852">
        <v>3</v>
      </c>
      <c r="J852">
        <v>0.625</v>
      </c>
      <c r="K852">
        <v>27.4</v>
      </c>
      <c r="L852">
        <v>33.799999999999997</v>
      </c>
      <c r="M852">
        <v>-9.74</v>
      </c>
      <c r="N852">
        <v>-5.15</v>
      </c>
      <c r="R852" s="19">
        <f>SUMIFS(Recruits!J:J,Recruits!D:D,'Wins by Year'!C852,Recruits!A:A,'Wins by Year'!A852)</f>
        <v>2.08</v>
      </c>
      <c r="S852" s="19">
        <f t="shared" si="26"/>
        <v>2.08</v>
      </c>
      <c r="T852" s="19">
        <f>(SUMIFS(S:S,C:C,C852,A:A,A852)+SUMIFS(S:S,C:C,C852,A:A,A852-1)+SUMIFS(S:S,C:C,C852,A:A,A852-2))/3</f>
        <v>1.36</v>
      </c>
      <c r="U852" s="19">
        <f>(SUMIFS($S:$S,$C:$C,$C852,$A:$A,$A852)+SUMIFS($S:$S,$C:$C,$C852,$A:$A,$A852-1)+SUMIFS($S:$S,$C:$C,$C852,$A:$A,$A852-2)+SUMIFS($S:$S,$C:$C,$C852,$A:$A,$A852-3))/4</f>
        <v>1.27</v>
      </c>
      <c r="W852" t="str">
        <f>VLOOKUP(D852,Conferences!$A$9:$B$57,2,FALSE)</f>
        <v>Sun Belt</v>
      </c>
      <c r="X852">
        <f>COUNTIF(C:C,C852)</f>
        <v>15</v>
      </c>
    </row>
    <row r="853" spans="1:25">
      <c r="A853">
        <v>2009</v>
      </c>
      <c r="B853">
        <v>107</v>
      </c>
      <c r="C853" t="s">
        <v>114</v>
      </c>
      <c r="D853" t="s">
        <v>150</v>
      </c>
      <c r="E853">
        <v>6</v>
      </c>
      <c r="F853">
        <v>6</v>
      </c>
      <c r="G853">
        <v>0.5</v>
      </c>
      <c r="H853">
        <v>4</v>
      </c>
      <c r="I853">
        <v>4</v>
      </c>
      <c r="J853">
        <v>0.5</v>
      </c>
      <c r="K853">
        <v>22.2</v>
      </c>
      <c r="L853">
        <v>30.3</v>
      </c>
      <c r="M853">
        <v>-9.68</v>
      </c>
      <c r="N853">
        <v>-5.35</v>
      </c>
      <c r="R853" s="19">
        <f>SUMIFS(Recruits!J:J,Recruits!D:D,'Wins by Year'!C853,Recruits!A:A,'Wins by Year'!A853)</f>
        <v>0</v>
      </c>
      <c r="S853" s="19">
        <f t="shared" si="26"/>
        <v>1</v>
      </c>
      <c r="T853" s="19">
        <f>(SUMIFS(S:S,C:C,C853,A:A,A853)+SUMIFS(S:S,C:C,C853,A:A,A853-1)+SUMIFS(S:S,C:C,C853,A:A,A853-2))/3</f>
        <v>1</v>
      </c>
      <c r="U853" s="19">
        <f>(SUMIFS($S:$S,$C:$C,$C853,$A:$A,$A853)+SUMIFS($S:$S,$C:$C,$C853,$A:$A,$A853-1)+SUMIFS($S:$S,$C:$C,$C853,$A:$A,$A853-2)+SUMIFS($S:$S,$C:$C,$C853,$A:$A,$A853-3))/4</f>
        <v>1</v>
      </c>
      <c r="W853" t="str">
        <f>VLOOKUP(D853,Conferences!$A$9:$B$57,2,FALSE)</f>
        <v>Sun Belt</v>
      </c>
      <c r="X853">
        <f>COUNTIF(C:C,C853)</f>
        <v>16</v>
      </c>
    </row>
    <row r="854" spans="1:25">
      <c r="A854">
        <v>2009</v>
      </c>
      <c r="B854">
        <v>108</v>
      </c>
      <c r="C854" t="s">
        <v>88</v>
      </c>
      <c r="D854" t="s">
        <v>150</v>
      </c>
      <c r="E854">
        <v>4</v>
      </c>
      <c r="F854">
        <v>8</v>
      </c>
      <c r="G854">
        <v>0.33300000000000002</v>
      </c>
      <c r="H854">
        <v>3</v>
      </c>
      <c r="I854">
        <v>5</v>
      </c>
      <c r="J854">
        <v>0.375</v>
      </c>
      <c r="K854">
        <v>22.7</v>
      </c>
      <c r="L854">
        <v>23.3</v>
      </c>
      <c r="M854">
        <v>-9.6300000000000008</v>
      </c>
      <c r="N854">
        <v>-5.8</v>
      </c>
      <c r="R854" s="19">
        <f>SUMIFS(Recruits!J:J,Recruits!D:D,'Wins by Year'!C854,Recruits!A:A,'Wins by Year'!A854)</f>
        <v>0</v>
      </c>
      <c r="S854" s="19">
        <f t="shared" si="26"/>
        <v>1</v>
      </c>
      <c r="T854" s="19">
        <f>(SUMIFS(S:S,C:C,C854,A:A,A854)+SUMIFS(S:S,C:C,C854,A:A,A854-1)+SUMIFS(S:S,C:C,C854,A:A,A854-2))/3</f>
        <v>1.7033333333333331</v>
      </c>
      <c r="U854" s="19">
        <f>(SUMIFS($S:$S,$C:$C,$C854,$A:$A,$A854)+SUMIFS($S:$S,$C:$C,$C854,$A:$A,$A854-1)+SUMIFS($S:$S,$C:$C,$C854,$A:$A,$A854-2)+SUMIFS($S:$S,$C:$C,$C854,$A:$A,$A854-3))/4</f>
        <v>1.7899999999999998</v>
      </c>
      <c r="W854" t="str">
        <f>VLOOKUP(D854,Conferences!$A$9:$B$57,2,FALSE)</f>
        <v>Sun Belt</v>
      </c>
      <c r="X854">
        <f>COUNTIF(C:C,C854)</f>
        <v>16</v>
      </c>
    </row>
    <row r="855" spans="1:25">
      <c r="A855">
        <v>2009</v>
      </c>
      <c r="B855">
        <v>109</v>
      </c>
      <c r="C855" t="s">
        <v>119</v>
      </c>
      <c r="D855" t="s">
        <v>150</v>
      </c>
      <c r="E855">
        <v>3</v>
      </c>
      <c r="F855">
        <v>9</v>
      </c>
      <c r="G855">
        <v>0.25</v>
      </c>
      <c r="H855">
        <v>3</v>
      </c>
      <c r="I855">
        <v>5</v>
      </c>
      <c r="J855">
        <v>0.375</v>
      </c>
      <c r="K855">
        <v>22.9</v>
      </c>
      <c r="L855">
        <v>35.299999999999997</v>
      </c>
      <c r="M855">
        <v>-11.15</v>
      </c>
      <c r="N855">
        <v>-2.4</v>
      </c>
      <c r="R855" s="19">
        <f>SUMIFS(Recruits!J:J,Recruits!D:D,'Wins by Year'!C855,Recruits!A:A,'Wins by Year'!A855)</f>
        <v>2.2200000000000002</v>
      </c>
      <c r="S855" s="19">
        <f t="shared" si="26"/>
        <v>2.2200000000000002</v>
      </c>
      <c r="T855" s="19">
        <f>(SUMIFS(S:S,C:C,C855,A:A,A855)+SUMIFS(S:S,C:C,C855,A:A,A855-1)+SUMIFS(S:S,C:C,C855,A:A,A855-2))/3</f>
        <v>2.1666666666666665</v>
      </c>
      <c r="U855" s="19">
        <f>(SUMIFS($S:$S,$C:$C,$C855,$A:$A,$A855)+SUMIFS($S:$S,$C:$C,$C855,$A:$A,$A855-1)+SUMIFS($S:$S,$C:$C,$C855,$A:$A,$A855-2)+SUMIFS($S:$S,$C:$C,$C855,$A:$A,$A855-3))/4</f>
        <v>1.875</v>
      </c>
      <c r="W855" t="str">
        <f>VLOOKUP(D855,Conferences!$A$9:$B$57,2,FALSE)</f>
        <v>Sun Belt</v>
      </c>
      <c r="X855">
        <f>COUNTIF(C:C,C855)</f>
        <v>15</v>
      </c>
    </row>
    <row r="856" spans="1:25">
      <c r="A856">
        <v>2009</v>
      </c>
      <c r="B856">
        <v>110</v>
      </c>
      <c r="C856" t="s">
        <v>115</v>
      </c>
      <c r="D856" t="s">
        <v>150</v>
      </c>
      <c r="E856">
        <v>2</v>
      </c>
      <c r="F856">
        <v>10</v>
      </c>
      <c r="G856">
        <v>0.16700000000000001</v>
      </c>
      <c r="H856">
        <v>1</v>
      </c>
      <c r="I856">
        <v>7</v>
      </c>
      <c r="J856">
        <v>0.125</v>
      </c>
      <c r="K856">
        <v>26.6</v>
      </c>
      <c r="L856">
        <v>35.6</v>
      </c>
      <c r="M856">
        <v>-14.38</v>
      </c>
      <c r="N856">
        <v>-5.97</v>
      </c>
      <c r="R856" s="19">
        <f>SUMIFS(Recruits!J:J,Recruits!D:D,'Wins by Year'!C856,Recruits!A:A,'Wins by Year'!A856)</f>
        <v>0</v>
      </c>
      <c r="S856" s="19">
        <f t="shared" si="26"/>
        <v>1</v>
      </c>
      <c r="T856" s="19">
        <f>(SUMIFS(S:S,C:C,C856,A:A,A856)+SUMIFS(S:S,C:C,C856,A:A,A856-1)+SUMIFS(S:S,C:C,C856,A:A,A856-2))/3</f>
        <v>1.4366666666666668</v>
      </c>
      <c r="U856" s="19">
        <f>(SUMIFS($S:$S,$C:$C,$C856,$A:$A,$A856)+SUMIFS($S:$S,$C:$C,$C856,$A:$A,$A856-1)+SUMIFS($S:$S,$C:$C,$C856,$A:$A,$A856-2)+SUMIFS($S:$S,$C:$C,$C856,$A:$A,$A856-3))/4</f>
        <v>1.3275000000000001</v>
      </c>
      <c r="W856" t="str">
        <f>VLOOKUP(D856,Conferences!$A$9:$B$57,2,FALSE)</f>
        <v>Sun Belt</v>
      </c>
      <c r="X856">
        <f>COUNTIF(C:C,C856)</f>
        <v>16</v>
      </c>
    </row>
    <row r="857" spans="1:25">
      <c r="A857">
        <v>2009</v>
      </c>
      <c r="B857">
        <v>111</v>
      </c>
      <c r="C857" t="s">
        <v>87</v>
      </c>
      <c r="D857" t="s">
        <v>150</v>
      </c>
      <c r="E857">
        <v>0</v>
      </c>
      <c r="F857">
        <v>12</v>
      </c>
      <c r="G857">
        <v>0</v>
      </c>
      <c r="H857">
        <v>0</v>
      </c>
      <c r="I857">
        <v>8</v>
      </c>
      <c r="J857">
        <v>0</v>
      </c>
      <c r="K857">
        <v>20.399999999999999</v>
      </c>
      <c r="L857">
        <v>39.6</v>
      </c>
      <c r="M857">
        <v>-20.88</v>
      </c>
      <c r="N857">
        <v>-4.88</v>
      </c>
      <c r="R857" s="19">
        <f>SUMIFS(Recruits!J:J,Recruits!D:D,'Wins by Year'!C857,Recruits!A:A,'Wins by Year'!A857)</f>
        <v>0</v>
      </c>
      <c r="S857" s="19">
        <f t="shared" si="26"/>
        <v>1</v>
      </c>
      <c r="T857" s="19">
        <f>(SUMIFS(S:S,C:C,C857,A:A,A857)+SUMIFS(S:S,C:C,C857,A:A,A857-1)+SUMIFS(S:S,C:C,C857,A:A,A857-2))/3</f>
        <v>1</v>
      </c>
      <c r="U857" s="19">
        <f>(SUMIFS($S:$S,$C:$C,$C857,$A:$A,$A857)+SUMIFS($S:$S,$C:$C,$C857,$A:$A,$A857-1)+SUMIFS($S:$S,$C:$C,$C857,$A:$A,$A857-2))/3</f>
        <v>1</v>
      </c>
      <c r="W857" t="str">
        <f>VLOOKUP(D857,Conferences!$A$9:$B$57,2,FALSE)</f>
        <v>Sun Belt</v>
      </c>
      <c r="X857">
        <f>COUNTIF(C:C,C857)</f>
        <v>12</v>
      </c>
    </row>
    <row r="858" spans="1:25">
      <c r="A858">
        <v>2009</v>
      </c>
      <c r="B858">
        <v>112</v>
      </c>
      <c r="C858" t="s">
        <v>57</v>
      </c>
      <c r="D858" t="s">
        <v>193</v>
      </c>
      <c r="E858">
        <v>14</v>
      </c>
      <c r="F858">
        <v>0</v>
      </c>
      <c r="G858">
        <v>1</v>
      </c>
      <c r="H858">
        <v>8</v>
      </c>
      <c r="I858">
        <v>0</v>
      </c>
      <c r="J858">
        <v>1</v>
      </c>
      <c r="K858">
        <v>42.2</v>
      </c>
      <c r="L858">
        <v>17.100000000000001</v>
      </c>
      <c r="M858">
        <v>13.5</v>
      </c>
      <c r="N858">
        <v>-4.28</v>
      </c>
      <c r="O858">
        <v>14</v>
      </c>
      <c r="P858">
        <v>4</v>
      </c>
      <c r="Q858">
        <v>4</v>
      </c>
      <c r="R858" s="19">
        <f>SUMIFS(Recruits!J:J,Recruits!D:D,'Wins by Year'!C858,Recruits!A:A,'Wins by Year'!A858)</f>
        <v>2.52</v>
      </c>
      <c r="S858" s="19">
        <f t="shared" si="26"/>
        <v>2.52</v>
      </c>
      <c r="T858" s="19">
        <f>(SUMIFS(S:S,C:C,C858,A:A,A858)+SUMIFS(S:S,C:C,C858,A:A,A858-1)+SUMIFS(S:S,C:C,C858,A:A,A858-2))/3</f>
        <v>2.3366666666666664</v>
      </c>
      <c r="U858" s="19">
        <f>(SUMIFS($S:$S,$C:$C,$C858,$A:$A,$A858)+SUMIFS($S:$S,$C:$C,$C858,$A:$A,$A858-1)+SUMIFS($S:$S,$C:$C,$C858,$A:$A,$A858-2)+SUMIFS($S:$S,$C:$C,$C858,$A:$A,$A858-3))/4</f>
        <v>2.2949999999999999</v>
      </c>
      <c r="W858" t="str">
        <f>VLOOKUP(D858,Conferences!$A$9:$B$57,2,FALSE)</f>
        <v>WAC</v>
      </c>
      <c r="X858">
        <f>COUNTIF(C:C,C858)</f>
        <v>16</v>
      </c>
      <c r="Y858">
        <f t="shared" si="27"/>
        <v>4</v>
      </c>
    </row>
    <row r="859" spans="1:25">
      <c r="A859">
        <v>2009</v>
      </c>
      <c r="B859">
        <v>113</v>
      </c>
      <c r="C859" t="s">
        <v>122</v>
      </c>
      <c r="D859" t="s">
        <v>193</v>
      </c>
      <c r="E859">
        <v>8</v>
      </c>
      <c r="F859">
        <v>5</v>
      </c>
      <c r="G859">
        <v>0.61499999999999999</v>
      </c>
      <c r="H859">
        <v>7</v>
      </c>
      <c r="I859">
        <v>1</v>
      </c>
      <c r="J859">
        <v>0.875</v>
      </c>
      <c r="K859">
        <v>38.200000000000003</v>
      </c>
      <c r="L859">
        <v>28.5</v>
      </c>
      <c r="M859">
        <v>2.19</v>
      </c>
      <c r="N859">
        <v>-3.66</v>
      </c>
      <c r="R859" s="19">
        <f>SUMIFS(Recruits!J:J,Recruits!D:D,'Wins by Year'!C859,Recruits!A:A,'Wins by Year'!A859)</f>
        <v>2.2400000000000002</v>
      </c>
      <c r="S859" s="19">
        <f t="shared" si="26"/>
        <v>2.2400000000000002</v>
      </c>
      <c r="T859" s="19">
        <f>(SUMIFS(S:S,C:C,C859,A:A,A859)+SUMIFS(S:S,C:C,C859,A:A,A859-1)+SUMIFS(S:S,C:C,C859,A:A,A859-2))/3</f>
        <v>2.0366666666666666</v>
      </c>
      <c r="U859" s="19">
        <f>(SUMIFS($S:$S,$C:$C,$C859,$A:$A,$A859)+SUMIFS($S:$S,$C:$C,$C859,$A:$A,$A859-1)+SUMIFS($S:$S,$C:$C,$C859,$A:$A,$A859-2)+SUMIFS($S:$S,$C:$C,$C859,$A:$A,$A859-3))/4</f>
        <v>2.0175000000000001</v>
      </c>
      <c r="W859" t="str">
        <f>VLOOKUP(D859,Conferences!$A$9:$B$57,2,FALSE)</f>
        <v>WAC</v>
      </c>
      <c r="X859">
        <f>COUNTIF(C:C,C859)</f>
        <v>16</v>
      </c>
    </row>
    <row r="860" spans="1:25">
      <c r="A860">
        <v>2009</v>
      </c>
      <c r="B860">
        <v>114</v>
      </c>
      <c r="C860" t="s">
        <v>78</v>
      </c>
      <c r="D860" t="s">
        <v>193</v>
      </c>
      <c r="E860">
        <v>8</v>
      </c>
      <c r="F860">
        <v>5</v>
      </c>
      <c r="G860">
        <v>0.61499999999999999</v>
      </c>
      <c r="H860">
        <v>6</v>
      </c>
      <c r="I860">
        <v>2</v>
      </c>
      <c r="J860">
        <v>0.75</v>
      </c>
      <c r="K860">
        <v>33.799999999999997</v>
      </c>
      <c r="L860">
        <v>28.4</v>
      </c>
      <c r="M860">
        <v>1.34</v>
      </c>
      <c r="N860">
        <v>-3.27</v>
      </c>
      <c r="R860" s="19">
        <f>SUMIFS(Recruits!J:J,Recruits!D:D,'Wins by Year'!C860,Recruits!A:A,'Wins by Year'!A860)</f>
        <v>2.29</v>
      </c>
      <c r="S860" s="19">
        <f t="shared" si="26"/>
        <v>2.29</v>
      </c>
      <c r="T860" s="19">
        <f>(SUMIFS(S:S,C:C,C860,A:A,A860)+SUMIFS(S:S,C:C,C860,A:A,A860-1)+SUMIFS(S:S,C:C,C860,A:A,A860-2))/3</f>
        <v>2.3366666666666664</v>
      </c>
      <c r="U860" s="19">
        <f>(SUMIFS($S:$S,$C:$C,$C860,$A:$A,$A860)+SUMIFS($S:$S,$C:$C,$C860,$A:$A,$A860-1)+SUMIFS($S:$S,$C:$C,$C860,$A:$A,$A860-2)+SUMIFS($S:$S,$C:$C,$C860,$A:$A,$A860-3))/4</f>
        <v>2.34</v>
      </c>
      <c r="W860" t="str">
        <f>VLOOKUP(D860,Conferences!$A$9:$B$57,2,FALSE)</f>
        <v>WAC</v>
      </c>
      <c r="X860">
        <f>COUNTIF(C:C,C860)</f>
        <v>16</v>
      </c>
    </row>
    <row r="861" spans="1:25">
      <c r="A861">
        <v>2009</v>
      </c>
      <c r="B861">
        <v>115</v>
      </c>
      <c r="C861" t="s">
        <v>126</v>
      </c>
      <c r="D861" t="s">
        <v>193</v>
      </c>
      <c r="E861">
        <v>8</v>
      </c>
      <c r="F861">
        <v>5</v>
      </c>
      <c r="G861">
        <v>0.61499999999999999</v>
      </c>
      <c r="H861">
        <v>4</v>
      </c>
      <c r="I861">
        <v>4</v>
      </c>
      <c r="J861">
        <v>0.5</v>
      </c>
      <c r="K861">
        <v>32.700000000000003</v>
      </c>
      <c r="L861">
        <v>36</v>
      </c>
      <c r="M861">
        <v>-4.7300000000000004</v>
      </c>
      <c r="N861">
        <v>-4.1100000000000003</v>
      </c>
      <c r="R861" s="19">
        <f>SUMIFS(Recruits!J:J,Recruits!D:D,'Wins by Year'!C861,Recruits!A:A,'Wins by Year'!A861)</f>
        <v>0</v>
      </c>
      <c r="S861" s="19">
        <f t="shared" si="26"/>
        <v>1</v>
      </c>
      <c r="T861" s="19">
        <f>(SUMIFS(S:S,C:C,C861,A:A,A861)+SUMIFS(S:S,C:C,C861,A:A,A861-1)+SUMIFS(S:S,C:C,C861,A:A,A861-2))/3</f>
        <v>1</v>
      </c>
      <c r="U861" s="19">
        <f>(SUMIFS($S:$S,$C:$C,$C861,$A:$A,$A861)+SUMIFS($S:$S,$C:$C,$C861,$A:$A,$A861-1)+SUMIFS($S:$S,$C:$C,$C861,$A:$A,$A861-2)+SUMIFS($S:$S,$C:$C,$C861,$A:$A,$A861-3))/4</f>
        <v>1</v>
      </c>
      <c r="W861" t="str">
        <f>VLOOKUP(D861,Conferences!$A$9:$B$57,2,FALSE)</f>
        <v>WAC</v>
      </c>
      <c r="X861">
        <f>COUNTIF(C:C,C861)</f>
        <v>15</v>
      </c>
    </row>
    <row r="862" spans="1:25">
      <c r="A862">
        <v>2009</v>
      </c>
      <c r="B862">
        <v>116</v>
      </c>
      <c r="C862" t="s">
        <v>128</v>
      </c>
      <c r="D862" t="s">
        <v>193</v>
      </c>
      <c r="E862">
        <v>6</v>
      </c>
      <c r="F862">
        <v>7</v>
      </c>
      <c r="G862">
        <v>0.46200000000000002</v>
      </c>
      <c r="H862">
        <v>3</v>
      </c>
      <c r="I862">
        <v>5</v>
      </c>
      <c r="J862">
        <v>0.375</v>
      </c>
      <c r="K862">
        <v>22.8</v>
      </c>
      <c r="L862">
        <v>29.5</v>
      </c>
      <c r="M862">
        <v>-8.1999999999999993</v>
      </c>
      <c r="N862">
        <v>-4.2</v>
      </c>
      <c r="R862" s="19">
        <f>SUMIFS(Recruits!J:J,Recruits!D:D,'Wins by Year'!C862,Recruits!A:A,'Wins by Year'!A862)</f>
        <v>0</v>
      </c>
      <c r="S862" s="19">
        <f t="shared" si="26"/>
        <v>1</v>
      </c>
      <c r="T862" s="19">
        <f>(SUMIFS(S:S,C:C,C862,A:A,A862)+SUMIFS(S:S,C:C,C862,A:A,A862-1)+SUMIFS(S:S,C:C,C862,A:A,A862-2))/3</f>
        <v>1.8999999999999997</v>
      </c>
      <c r="U862" s="19">
        <f>(SUMIFS($S:$S,$C:$C,$C862,$A:$A,$A862)+SUMIFS($S:$S,$C:$C,$C862,$A:$A,$A862-1)+SUMIFS($S:$S,$C:$C,$C862,$A:$A,$A862-2)+SUMIFS($S:$S,$C:$C,$C862,$A:$A,$A862-3))/4</f>
        <v>1.9249999999999998</v>
      </c>
      <c r="W862" t="str">
        <f>VLOOKUP(D862,Conferences!$A$9:$B$57,2,FALSE)</f>
        <v>WAC</v>
      </c>
      <c r="X862">
        <f>COUNTIF(C:C,C862)</f>
        <v>16</v>
      </c>
    </row>
    <row r="863" spans="1:25">
      <c r="A863">
        <v>2009</v>
      </c>
      <c r="B863">
        <v>117</v>
      </c>
      <c r="C863" t="s">
        <v>89</v>
      </c>
      <c r="D863" t="s">
        <v>193</v>
      </c>
      <c r="E863">
        <v>4</v>
      </c>
      <c r="F863">
        <v>8</v>
      </c>
      <c r="G863">
        <v>0.33300000000000002</v>
      </c>
      <c r="H863">
        <v>3</v>
      </c>
      <c r="I863">
        <v>5</v>
      </c>
      <c r="J863">
        <v>0.375</v>
      </c>
      <c r="K863">
        <v>29.2</v>
      </c>
      <c r="L863">
        <v>25.8</v>
      </c>
      <c r="M863">
        <v>-2.97</v>
      </c>
      <c r="N863">
        <v>-2.0499999999999998</v>
      </c>
      <c r="R863" s="19">
        <f>SUMIFS(Recruits!J:J,Recruits!D:D,'Wins by Year'!C863,Recruits!A:A,'Wins by Year'!A863)</f>
        <v>2.35</v>
      </c>
      <c r="S863" s="19">
        <f t="shared" si="26"/>
        <v>2.35</v>
      </c>
      <c r="T863" s="19">
        <f>(SUMIFS(S:S,C:C,C863,A:A,A863)+SUMIFS(S:S,C:C,C863,A:A,A863-1)+SUMIFS(S:S,C:C,C863,A:A,A863-2))/3</f>
        <v>2.19</v>
      </c>
      <c r="U863" s="19">
        <f>(SUMIFS($S:$S,$C:$C,$C863,$A:$A,$A863)+SUMIFS($S:$S,$C:$C,$C863,$A:$A,$A863-1)+SUMIFS($S:$S,$C:$C,$C863,$A:$A,$A863-2)+SUMIFS($S:$S,$C:$C,$C863,$A:$A,$A863-3))/4</f>
        <v>2.15</v>
      </c>
      <c r="W863" t="str">
        <f>VLOOKUP(D863,Conferences!$A$9:$B$57,2,FALSE)</f>
        <v>WAC</v>
      </c>
      <c r="X863">
        <f>COUNTIF(C:C,C863)</f>
        <v>16</v>
      </c>
    </row>
    <row r="864" spans="1:25">
      <c r="A864">
        <v>2009</v>
      </c>
      <c r="B864">
        <v>118</v>
      </c>
      <c r="C864" t="s">
        <v>90</v>
      </c>
      <c r="D864" t="s">
        <v>193</v>
      </c>
      <c r="E864">
        <v>4</v>
      </c>
      <c r="F864">
        <v>8</v>
      </c>
      <c r="G864">
        <v>0.33300000000000002</v>
      </c>
      <c r="H864">
        <v>3</v>
      </c>
      <c r="I864">
        <v>5</v>
      </c>
      <c r="J864">
        <v>0.375</v>
      </c>
      <c r="K864">
        <v>29.1</v>
      </c>
      <c r="L864">
        <v>34</v>
      </c>
      <c r="M864">
        <v>-6.85</v>
      </c>
      <c r="N864">
        <v>-2.35</v>
      </c>
      <c r="R864" s="19">
        <f>SUMIFS(Recruits!J:J,Recruits!D:D,'Wins by Year'!C864,Recruits!A:A,'Wins by Year'!A864)</f>
        <v>2.04</v>
      </c>
      <c r="S864" s="19">
        <f t="shared" si="26"/>
        <v>2.04</v>
      </c>
      <c r="T864" s="19">
        <f>(SUMIFS(S:S,C:C,C864,A:A,A864)+SUMIFS(S:S,C:C,C864,A:A,A864-1)+SUMIFS(S:S,C:C,C864,A:A,A864-2))/3</f>
        <v>2.0466666666666669</v>
      </c>
      <c r="U864" s="19">
        <f>(SUMIFS($S:$S,$C:$C,$C864,$A:$A,$A864)+SUMIFS($S:$S,$C:$C,$C864,$A:$A,$A864-1)+SUMIFS($S:$S,$C:$C,$C864,$A:$A,$A864-2)+SUMIFS($S:$S,$C:$C,$C864,$A:$A,$A864-3))/4</f>
        <v>1.7850000000000001</v>
      </c>
      <c r="W864" t="str">
        <f>VLOOKUP(D864,Conferences!$A$9:$B$57,2,FALSE)</f>
        <v>WAC</v>
      </c>
      <c r="X864">
        <f>COUNTIF(C:C,C864)</f>
        <v>16</v>
      </c>
    </row>
    <row r="865" spans="1:25">
      <c r="A865">
        <v>2009</v>
      </c>
      <c r="B865">
        <v>119</v>
      </c>
      <c r="C865" t="s">
        <v>133</v>
      </c>
      <c r="D865" t="s">
        <v>193</v>
      </c>
      <c r="E865">
        <v>3</v>
      </c>
      <c r="F865">
        <v>10</v>
      </c>
      <c r="G865">
        <v>0.23100000000000001</v>
      </c>
      <c r="H865">
        <v>1</v>
      </c>
      <c r="I865">
        <v>7</v>
      </c>
      <c r="J865">
        <v>0.125</v>
      </c>
      <c r="K865">
        <v>11.5</v>
      </c>
      <c r="L865">
        <v>31.6</v>
      </c>
      <c r="M865">
        <v>-17.97</v>
      </c>
      <c r="N865">
        <v>-4.12</v>
      </c>
      <c r="R865" s="19">
        <f>SUMIFS(Recruits!J:J,Recruits!D:D,'Wins by Year'!C865,Recruits!A:A,'Wins by Year'!A865)</f>
        <v>2.1800000000000002</v>
      </c>
      <c r="S865" s="19">
        <f t="shared" si="26"/>
        <v>2.1800000000000002</v>
      </c>
      <c r="T865" s="19">
        <f>(SUMIFS(S:S,C:C,C865,A:A,A865)+SUMIFS(S:S,C:C,C865,A:A,A865-1)+SUMIFS(S:S,C:C,C865,A:A,A865-2))/3</f>
        <v>1.76</v>
      </c>
      <c r="U865" s="19">
        <f>(SUMIFS($S:$S,$C:$C,$C865,$A:$A,$A865)+SUMIFS($S:$S,$C:$C,$C865,$A:$A,$A865-1)+SUMIFS($S:$S,$C:$C,$C865,$A:$A,$A865-2)+SUMIFS($S:$S,$C:$C,$C865,$A:$A,$A865-3))/4</f>
        <v>1.57</v>
      </c>
      <c r="W865" t="str">
        <f>VLOOKUP(D865,Conferences!$A$9:$B$57,2,FALSE)</f>
        <v>WAC</v>
      </c>
      <c r="X865">
        <f>COUNTIF(C:C,C865)</f>
        <v>16</v>
      </c>
    </row>
    <row r="866" spans="1:25">
      <c r="A866">
        <v>2009</v>
      </c>
      <c r="B866">
        <v>120</v>
      </c>
      <c r="C866" t="s">
        <v>111</v>
      </c>
      <c r="D866" t="s">
        <v>193</v>
      </c>
      <c r="E866">
        <v>2</v>
      </c>
      <c r="F866">
        <v>10</v>
      </c>
      <c r="G866">
        <v>0.16700000000000001</v>
      </c>
      <c r="H866">
        <v>1</v>
      </c>
      <c r="I866">
        <v>7</v>
      </c>
      <c r="J866">
        <v>0.125</v>
      </c>
      <c r="K866">
        <v>13.8</v>
      </c>
      <c r="L866">
        <v>34.5</v>
      </c>
      <c r="M866">
        <v>-14.63</v>
      </c>
      <c r="N866">
        <v>-1.1299999999999999</v>
      </c>
      <c r="R866" s="19">
        <f>SUMIFS(Recruits!J:J,Recruits!D:D,'Wins by Year'!C866,Recruits!A:A,'Wins by Year'!A866)</f>
        <v>2.13</v>
      </c>
      <c r="S866" s="19">
        <f t="shared" si="26"/>
        <v>2.13</v>
      </c>
      <c r="T866" s="19">
        <f>(SUMIFS(S:S,C:C,C866,A:A,A866)+SUMIFS(S:S,C:C,C866,A:A,A866-1)+SUMIFS(S:S,C:C,C866,A:A,A866-2))/3</f>
        <v>1.3766666666666667</v>
      </c>
      <c r="U866" s="19">
        <f>(SUMIFS($S:$S,$C:$C,$C866,$A:$A,$A866)+SUMIFS($S:$S,$C:$C,$C866,$A:$A,$A866-1)+SUMIFS($S:$S,$C:$C,$C866,$A:$A,$A866-2)+SUMIFS($S:$S,$C:$C,$C866,$A:$A,$A866-3))/4</f>
        <v>1.2825</v>
      </c>
      <c r="W866" t="str">
        <f>VLOOKUP(D866,Conferences!$A$9:$B$57,2,FALSE)</f>
        <v>WAC</v>
      </c>
      <c r="X866">
        <f>COUNTIF(C:C,C866)</f>
        <v>16</v>
      </c>
    </row>
    <row r="867" spans="1:25">
      <c r="A867">
        <v>2008</v>
      </c>
      <c r="B867">
        <v>1</v>
      </c>
      <c r="C867" t="s">
        <v>2</v>
      </c>
      <c r="D867" t="s">
        <v>165</v>
      </c>
      <c r="E867">
        <v>9</v>
      </c>
      <c r="F867">
        <v>4</v>
      </c>
      <c r="G867">
        <v>0.69199999999999995</v>
      </c>
      <c r="H867">
        <v>5</v>
      </c>
      <c r="I867">
        <v>3</v>
      </c>
      <c r="J867">
        <v>0.625</v>
      </c>
      <c r="K867">
        <v>33.4</v>
      </c>
      <c r="L867">
        <v>20.2</v>
      </c>
      <c r="M867">
        <v>10.67</v>
      </c>
      <c r="N867">
        <v>2.67</v>
      </c>
      <c r="P867">
        <v>16</v>
      </c>
      <c r="Q867">
        <v>21</v>
      </c>
      <c r="R867" s="19">
        <f>SUMIFS(Recruits!J:J,Recruits!D:D,'Wins by Year'!C867,Recruits!A:A,'Wins by Year'!A867)</f>
        <v>3.19</v>
      </c>
      <c r="S867" s="19">
        <f t="shared" si="26"/>
        <v>3.19</v>
      </c>
      <c r="T867" s="19">
        <f>(SUMIFS(S:S,C:C,C867,A:A,A867)+SUMIFS(S:S,C:C,C867,A:A,A867-1)+SUMIFS(S:S,C:C,C867,A:A,A867-2))/3</f>
        <v>3.3566666666666669</v>
      </c>
      <c r="U867" s="19">
        <f>(SUMIFS($S:$S,$C:$C,$C867,$A:$A,$A867)+SUMIFS($S:$S,$C:$C,$C867,$A:$A,$A867-1)+SUMIFS($S:$S,$C:$C,$C867,$A:$A,$A867-2)+SUMIFS($S:$S,$C:$C,$C867,$A:$A,$A867-3))/4</f>
        <v>3.43</v>
      </c>
      <c r="W867" t="str">
        <f>VLOOKUP(D867,Conferences!$A$9:$B$57,2,FALSE)</f>
        <v>ACC</v>
      </c>
      <c r="X867">
        <f>COUNTIF(C:C,C867)</f>
        <v>16</v>
      </c>
      <c r="Y867">
        <f t="shared" si="27"/>
        <v>21</v>
      </c>
    </row>
    <row r="868" spans="1:25">
      <c r="A868">
        <v>2008</v>
      </c>
      <c r="B868">
        <v>2</v>
      </c>
      <c r="C868" t="s">
        <v>82</v>
      </c>
      <c r="D868" t="s">
        <v>165</v>
      </c>
      <c r="E868">
        <v>9</v>
      </c>
      <c r="F868">
        <v>5</v>
      </c>
      <c r="G868">
        <v>0.64300000000000002</v>
      </c>
      <c r="H868">
        <v>5</v>
      </c>
      <c r="I868">
        <v>3</v>
      </c>
      <c r="J868">
        <v>0.625</v>
      </c>
      <c r="K868">
        <v>24.7</v>
      </c>
      <c r="L868">
        <v>18.399999999999999</v>
      </c>
      <c r="M868">
        <v>6.72</v>
      </c>
      <c r="N868">
        <v>2.15</v>
      </c>
      <c r="P868">
        <v>18</v>
      </c>
      <c r="R868" s="19">
        <f>SUMIFS(Recruits!J:J,Recruits!D:D,'Wins by Year'!C868,Recruits!A:A,'Wins by Year'!A868)</f>
        <v>2.83</v>
      </c>
      <c r="S868" s="19">
        <f t="shared" si="26"/>
        <v>2.83</v>
      </c>
      <c r="T868" s="19">
        <f>(SUMIFS(S:S,C:C,C868,A:A,A868)+SUMIFS(S:S,C:C,C868,A:A,A868-1)+SUMIFS(S:S,C:C,C868,A:A,A868-2))/3</f>
        <v>2.8366666666666664</v>
      </c>
      <c r="U868" s="19">
        <f>(SUMIFS($S:$S,$C:$C,$C868,$A:$A,$A868)+SUMIFS($S:$S,$C:$C,$C868,$A:$A,$A868-1)+SUMIFS($S:$S,$C:$C,$C868,$A:$A,$A868-2)+SUMIFS($S:$S,$C:$C,$C868,$A:$A,$A868-3))/4</f>
        <v>2.83</v>
      </c>
      <c r="W868" t="str">
        <f>VLOOKUP(D868,Conferences!$A$9:$B$57,2,FALSE)</f>
        <v>ACC</v>
      </c>
      <c r="X868">
        <f>COUNTIF(C:C,C868)</f>
        <v>16</v>
      </c>
    </row>
    <row r="869" spans="1:25">
      <c r="A869">
        <v>2008</v>
      </c>
      <c r="B869">
        <v>3</v>
      </c>
      <c r="C869" t="s">
        <v>39</v>
      </c>
      <c r="D869" t="s">
        <v>165</v>
      </c>
      <c r="E869">
        <v>8</v>
      </c>
      <c r="F869">
        <v>5</v>
      </c>
      <c r="G869">
        <v>0.61499999999999999</v>
      </c>
      <c r="H869">
        <v>4</v>
      </c>
      <c r="I869">
        <v>4</v>
      </c>
      <c r="J869">
        <v>0.5</v>
      </c>
      <c r="K869">
        <v>21.8</v>
      </c>
      <c r="L869">
        <v>22.5</v>
      </c>
      <c r="M869">
        <v>2.96</v>
      </c>
      <c r="N869">
        <v>1.73</v>
      </c>
      <c r="P869">
        <v>22</v>
      </c>
      <c r="R869" s="19">
        <f>SUMIFS(Recruits!J:J,Recruits!D:D,'Wins by Year'!C869,Recruits!A:A,'Wins by Year'!A869)</f>
        <v>3.18</v>
      </c>
      <c r="S869" s="19">
        <f t="shared" si="26"/>
        <v>3.18</v>
      </c>
      <c r="T869" s="19">
        <f>(SUMIFS(S:S,C:C,C869,A:A,A869)+SUMIFS(S:S,C:C,C869,A:A,A869-1)+SUMIFS(S:S,C:C,C869,A:A,A869-2))/3</f>
        <v>3.0100000000000002</v>
      </c>
      <c r="U869" s="19">
        <f>(SUMIFS($S:$S,$C:$C,$C869,$A:$A,$A869)+SUMIFS($S:$S,$C:$C,$C869,$A:$A,$A869-1)+SUMIFS($S:$S,$C:$C,$C869,$A:$A,$A869-2)+SUMIFS($S:$S,$C:$C,$C869,$A:$A,$A869-3))/4</f>
        <v>3.0275000000000003</v>
      </c>
      <c r="W869" t="str">
        <f>VLOOKUP(D869,Conferences!$A$9:$B$57,2,FALSE)</f>
        <v>ACC</v>
      </c>
      <c r="X869">
        <f>COUNTIF(C:C,C869)</f>
        <v>16</v>
      </c>
    </row>
    <row r="870" spans="1:25">
      <c r="A870">
        <v>2008</v>
      </c>
      <c r="B870">
        <v>4</v>
      </c>
      <c r="C870" t="s">
        <v>62</v>
      </c>
      <c r="D870" t="s">
        <v>165</v>
      </c>
      <c r="E870">
        <v>8</v>
      </c>
      <c r="F870">
        <v>5</v>
      </c>
      <c r="G870">
        <v>0.61499999999999999</v>
      </c>
      <c r="H870">
        <v>4</v>
      </c>
      <c r="I870">
        <v>4</v>
      </c>
      <c r="J870">
        <v>0.5</v>
      </c>
      <c r="K870">
        <v>21</v>
      </c>
      <c r="L870">
        <v>18.3</v>
      </c>
      <c r="M870">
        <v>7.45</v>
      </c>
      <c r="N870">
        <v>4.68</v>
      </c>
      <c r="O870">
        <v>23</v>
      </c>
      <c r="P870">
        <v>16</v>
      </c>
      <c r="R870" s="19">
        <f>SUMIFS(Recruits!J:J,Recruits!D:D,'Wins by Year'!C870,Recruits!A:A,'Wins by Year'!A870)</f>
        <v>2.4700000000000002</v>
      </c>
      <c r="S870" s="19">
        <f t="shared" si="26"/>
        <v>2.4700000000000002</v>
      </c>
      <c r="T870" s="19">
        <f>(SUMIFS(S:S,C:C,C870,A:A,A870)+SUMIFS(S:S,C:C,C870,A:A,A870-1)+SUMIFS(S:S,C:C,C870,A:A,A870-2))/3</f>
        <v>1.9566666666666668</v>
      </c>
      <c r="U870" s="19">
        <f>(SUMIFS($S:$S,$C:$C,$C870,$A:$A,$A870)+SUMIFS($S:$S,$C:$C,$C870,$A:$A,$A870-1)+SUMIFS($S:$S,$C:$C,$C870,$A:$A,$A870-2)+SUMIFS($S:$S,$C:$C,$C870,$A:$A,$A870-3))/4</f>
        <v>2.0324999999999998</v>
      </c>
      <c r="W870" t="str">
        <f>VLOOKUP(D870,Conferences!$A$9:$B$57,2,FALSE)</f>
        <v>ACC</v>
      </c>
      <c r="X870">
        <f>COUNTIF(C:C,C870)</f>
        <v>16</v>
      </c>
    </row>
    <row r="871" spans="1:25">
      <c r="A871">
        <v>2008</v>
      </c>
      <c r="B871">
        <v>5</v>
      </c>
      <c r="C871" t="s">
        <v>6</v>
      </c>
      <c r="D871" t="s">
        <v>165</v>
      </c>
      <c r="E871">
        <v>7</v>
      </c>
      <c r="F871">
        <v>6</v>
      </c>
      <c r="G871">
        <v>0.53800000000000003</v>
      </c>
      <c r="H871">
        <v>4</v>
      </c>
      <c r="I871">
        <v>4</v>
      </c>
      <c r="J871">
        <v>0.5</v>
      </c>
      <c r="K871">
        <v>25.2</v>
      </c>
      <c r="L871">
        <v>17.3</v>
      </c>
      <c r="M871">
        <v>6.97</v>
      </c>
      <c r="N871">
        <v>2.5099999999999998</v>
      </c>
      <c r="O871">
        <v>9</v>
      </c>
      <c r="P871">
        <v>9</v>
      </c>
      <c r="R871" s="19">
        <f>SUMIFS(Recruits!J:J,Recruits!D:D,'Wins by Year'!C871,Recruits!A:A,'Wins by Year'!A871)</f>
        <v>3.4</v>
      </c>
      <c r="S871" s="19">
        <f t="shared" si="26"/>
        <v>3.4</v>
      </c>
      <c r="T871" s="19">
        <f>(SUMIFS(S:S,C:C,C871,A:A,A871)+SUMIFS(S:S,C:C,C871,A:A,A871-1)+SUMIFS(S:S,C:C,C871,A:A,A871-2))/3</f>
        <v>3.34</v>
      </c>
      <c r="U871" s="19">
        <f>(SUMIFS($S:$S,$C:$C,$C871,$A:$A,$A871)+SUMIFS($S:$S,$C:$C,$C871,$A:$A,$A871-1)+SUMIFS($S:$S,$C:$C,$C871,$A:$A,$A871-2)+SUMIFS($S:$S,$C:$C,$C871,$A:$A,$A871-3))/4</f>
        <v>3.2749999999999999</v>
      </c>
      <c r="W871" t="str">
        <f>VLOOKUP(D871,Conferences!$A$9:$B$57,2,FALSE)</f>
        <v>ACC</v>
      </c>
      <c r="X871">
        <f>COUNTIF(C:C,C871)</f>
        <v>16</v>
      </c>
    </row>
    <row r="872" spans="1:25">
      <c r="A872">
        <v>2008</v>
      </c>
      <c r="B872">
        <v>6</v>
      </c>
      <c r="C872" t="s">
        <v>44</v>
      </c>
      <c r="D872" t="s">
        <v>165</v>
      </c>
      <c r="E872">
        <v>6</v>
      </c>
      <c r="F872">
        <v>7</v>
      </c>
      <c r="G872">
        <v>0.46200000000000002</v>
      </c>
      <c r="H872">
        <v>4</v>
      </c>
      <c r="I872">
        <v>4</v>
      </c>
      <c r="J872">
        <v>0.5</v>
      </c>
      <c r="K872">
        <v>23.5</v>
      </c>
      <c r="L872">
        <v>26.3</v>
      </c>
      <c r="M872">
        <v>1.41</v>
      </c>
      <c r="N872">
        <v>3.57</v>
      </c>
      <c r="R872" s="19">
        <f>SUMIFS(Recruits!J:J,Recruits!D:D,'Wins by Year'!C872,Recruits!A:A,'Wins by Year'!A872)</f>
        <v>2.77</v>
      </c>
      <c r="S872" s="19">
        <f t="shared" si="26"/>
        <v>2.77</v>
      </c>
      <c r="T872" s="19">
        <f>(SUMIFS(S:S,C:C,C872,A:A,A872)+SUMIFS(S:S,C:C,C872,A:A,A872-1)+SUMIFS(S:S,C:C,C872,A:A,A872-2))/3</f>
        <v>2.62</v>
      </c>
      <c r="U872" s="19">
        <f>(SUMIFS($S:$S,$C:$C,$C872,$A:$A,$A872)+SUMIFS($S:$S,$C:$C,$C872,$A:$A,$A872-1)+SUMIFS($S:$S,$C:$C,$C872,$A:$A,$A872-2)+SUMIFS($S:$S,$C:$C,$C872,$A:$A,$A872-3))/4</f>
        <v>2.68</v>
      </c>
      <c r="W872" t="str">
        <f>VLOOKUP(D872,Conferences!$A$9:$B$57,2,FALSE)</f>
        <v>ACC</v>
      </c>
      <c r="X872">
        <f>COUNTIF(C:C,C872)</f>
        <v>16</v>
      </c>
    </row>
    <row r="873" spans="1:25">
      <c r="A873">
        <v>2008</v>
      </c>
      <c r="B873">
        <v>7</v>
      </c>
      <c r="C873" t="s">
        <v>43</v>
      </c>
      <c r="D873" t="s">
        <v>166</v>
      </c>
      <c r="E873">
        <v>10</v>
      </c>
      <c r="F873">
        <v>4</v>
      </c>
      <c r="G873">
        <v>0.71399999999999997</v>
      </c>
      <c r="H873">
        <v>5</v>
      </c>
      <c r="I873">
        <v>3</v>
      </c>
      <c r="J873">
        <v>0.625</v>
      </c>
      <c r="K873">
        <v>22.1</v>
      </c>
      <c r="L873">
        <v>16.7</v>
      </c>
      <c r="M873">
        <v>8.14</v>
      </c>
      <c r="N873">
        <v>2.4300000000000002</v>
      </c>
      <c r="O873">
        <v>17</v>
      </c>
      <c r="P873">
        <v>15</v>
      </c>
      <c r="Q873">
        <v>15</v>
      </c>
      <c r="R873" s="19">
        <f>SUMIFS(Recruits!J:J,Recruits!D:D,'Wins by Year'!C873,Recruits!A:A,'Wins by Year'!A873)</f>
        <v>3.1</v>
      </c>
      <c r="S873" s="19">
        <f t="shared" si="26"/>
        <v>3.1</v>
      </c>
      <c r="T873" s="19">
        <f>(SUMIFS(S:S,C:C,C873,A:A,A873)+SUMIFS(S:S,C:C,C873,A:A,A873-1)+SUMIFS(S:S,C:C,C873,A:A,A873-2))/3</f>
        <v>2.9433333333333334</v>
      </c>
      <c r="U873" s="19">
        <f>(SUMIFS($S:$S,$C:$C,$C873,$A:$A,$A873)+SUMIFS($S:$S,$C:$C,$C873,$A:$A,$A873-1)+SUMIFS($S:$S,$C:$C,$C873,$A:$A,$A873-2)+SUMIFS($S:$S,$C:$C,$C873,$A:$A,$A873-3))/4</f>
        <v>2.9775</v>
      </c>
      <c r="W873" t="str">
        <f>VLOOKUP(D873,Conferences!$A$9:$B$57,2,FALSE)</f>
        <v>ACC</v>
      </c>
      <c r="X873">
        <f>COUNTIF(C:C,C873)</f>
        <v>16</v>
      </c>
      <c r="Y873">
        <f t="shared" si="27"/>
        <v>15</v>
      </c>
    </row>
    <row r="874" spans="1:25">
      <c r="A874">
        <v>2008</v>
      </c>
      <c r="B874">
        <v>8</v>
      </c>
      <c r="C874" t="s">
        <v>69</v>
      </c>
      <c r="D874" t="s">
        <v>166</v>
      </c>
      <c r="E874">
        <v>9</v>
      </c>
      <c r="F874">
        <v>4</v>
      </c>
      <c r="G874">
        <v>0.69199999999999995</v>
      </c>
      <c r="H874">
        <v>5</v>
      </c>
      <c r="I874">
        <v>3</v>
      </c>
      <c r="J874">
        <v>0.625</v>
      </c>
      <c r="K874">
        <v>24.4</v>
      </c>
      <c r="L874">
        <v>20.3</v>
      </c>
      <c r="M874">
        <v>6.78</v>
      </c>
      <c r="N874">
        <v>1.7</v>
      </c>
      <c r="P874">
        <v>14</v>
      </c>
      <c r="Q874">
        <v>22</v>
      </c>
      <c r="R874" s="19">
        <f>SUMIFS(Recruits!J:J,Recruits!D:D,'Wins by Year'!C874,Recruits!A:A,'Wins by Year'!A874)</f>
        <v>2.65</v>
      </c>
      <c r="S874" s="19">
        <f t="shared" si="26"/>
        <v>2.65</v>
      </c>
      <c r="T874" s="19">
        <f>(SUMIFS(S:S,C:C,C874,A:A,A874)+SUMIFS(S:S,C:C,C874,A:A,A874-1)+SUMIFS(S:S,C:C,C874,A:A,A874-2))/3</f>
        <v>2.8799999999999994</v>
      </c>
      <c r="U874" s="19">
        <f>(SUMIFS($S:$S,$C:$C,$C874,$A:$A,$A874)+SUMIFS($S:$S,$C:$C,$C874,$A:$A,$A874-1)+SUMIFS($S:$S,$C:$C,$C874,$A:$A,$A874-2)+SUMIFS($S:$S,$C:$C,$C874,$A:$A,$A874-3))/4</f>
        <v>2.7524999999999995</v>
      </c>
      <c r="W874" t="str">
        <f>VLOOKUP(D874,Conferences!$A$9:$B$57,2,FALSE)</f>
        <v>ACC</v>
      </c>
      <c r="X874">
        <f>COUNTIF(C:C,C874)</f>
        <v>16</v>
      </c>
      <c r="Y874">
        <f t="shared" si="27"/>
        <v>22</v>
      </c>
    </row>
    <row r="875" spans="1:25">
      <c r="A875">
        <v>2008</v>
      </c>
      <c r="B875">
        <v>9</v>
      </c>
      <c r="C875" t="s">
        <v>24</v>
      </c>
      <c r="D875" t="s">
        <v>166</v>
      </c>
      <c r="E875">
        <v>8</v>
      </c>
      <c r="F875">
        <v>5</v>
      </c>
      <c r="G875">
        <v>0.61499999999999999</v>
      </c>
      <c r="H875">
        <v>4</v>
      </c>
      <c r="I875">
        <v>4</v>
      </c>
      <c r="J875">
        <v>0.5</v>
      </c>
      <c r="K875">
        <v>27.7</v>
      </c>
      <c r="L875">
        <v>21.2</v>
      </c>
      <c r="M875">
        <v>7.9</v>
      </c>
      <c r="N875">
        <v>2.67</v>
      </c>
      <c r="P875">
        <v>17</v>
      </c>
      <c r="R875" s="19">
        <f>SUMIFS(Recruits!J:J,Recruits!D:D,'Wins by Year'!C875,Recruits!A:A,'Wins by Year'!A875)</f>
        <v>3.11</v>
      </c>
      <c r="S875" s="19">
        <f t="shared" si="26"/>
        <v>3.11</v>
      </c>
      <c r="T875" s="19">
        <f>(SUMIFS(S:S,C:C,C875,A:A,A875)+SUMIFS(S:S,C:C,C875,A:A,A875-1)+SUMIFS(S:S,C:C,C875,A:A,A875-2))/3</f>
        <v>3.0133333333333332</v>
      </c>
      <c r="U875" s="19">
        <f>(SUMIFS($S:$S,$C:$C,$C875,$A:$A,$A875)+SUMIFS($S:$S,$C:$C,$C875,$A:$A,$A875-1)+SUMIFS($S:$S,$C:$C,$C875,$A:$A,$A875-2)+SUMIFS($S:$S,$C:$C,$C875,$A:$A,$A875-3))/4</f>
        <v>2.86</v>
      </c>
      <c r="W875" t="str">
        <f>VLOOKUP(D875,Conferences!$A$9:$B$57,2,FALSE)</f>
        <v>ACC</v>
      </c>
      <c r="X875">
        <f>COUNTIF(C:C,C875)</f>
        <v>16</v>
      </c>
    </row>
    <row r="876" spans="1:25">
      <c r="A876">
        <v>2008</v>
      </c>
      <c r="B876">
        <v>10</v>
      </c>
      <c r="C876" t="s">
        <v>21</v>
      </c>
      <c r="D876" t="s">
        <v>166</v>
      </c>
      <c r="E876">
        <v>7</v>
      </c>
      <c r="F876">
        <v>6</v>
      </c>
      <c r="G876">
        <v>0.53800000000000003</v>
      </c>
      <c r="H876">
        <v>4</v>
      </c>
      <c r="I876">
        <v>4</v>
      </c>
      <c r="J876">
        <v>0.5</v>
      </c>
      <c r="K876">
        <v>27.1</v>
      </c>
      <c r="L876">
        <v>24.2</v>
      </c>
      <c r="M876">
        <v>4.8499999999999996</v>
      </c>
      <c r="N876">
        <v>3.62</v>
      </c>
      <c r="P876">
        <v>23</v>
      </c>
      <c r="R876" s="19">
        <f>SUMIFS(Recruits!J:J,Recruits!D:D,'Wins by Year'!C876,Recruits!A:A,'Wins by Year'!A876)</f>
        <v>3.33</v>
      </c>
      <c r="S876" s="19">
        <f t="shared" si="26"/>
        <v>3.33</v>
      </c>
      <c r="T876" s="19">
        <f>(SUMIFS(S:S,C:C,C876,A:A,A876)+SUMIFS(S:S,C:C,C876,A:A,A876-1)+SUMIFS(S:S,C:C,C876,A:A,A876-2))/3</f>
        <v>3.3000000000000003</v>
      </c>
      <c r="U876" s="19">
        <f>(SUMIFS($S:$S,$C:$C,$C876,$A:$A,$A876)+SUMIFS($S:$S,$C:$C,$C876,$A:$A,$A876-1)+SUMIFS($S:$S,$C:$C,$C876,$A:$A,$A876-2)+SUMIFS($S:$S,$C:$C,$C876,$A:$A,$A876-3))/4</f>
        <v>3.43</v>
      </c>
      <c r="W876" t="str">
        <f>VLOOKUP(D876,Conferences!$A$9:$B$57,2,FALSE)</f>
        <v>ACC</v>
      </c>
      <c r="X876">
        <f>COUNTIF(C:C,C876)</f>
        <v>16</v>
      </c>
    </row>
    <row r="877" spans="1:25">
      <c r="A877">
        <v>2008</v>
      </c>
      <c r="B877">
        <v>11</v>
      </c>
      <c r="C877" t="s">
        <v>61</v>
      </c>
      <c r="D877" t="s">
        <v>166</v>
      </c>
      <c r="E877">
        <v>5</v>
      </c>
      <c r="F877">
        <v>7</v>
      </c>
      <c r="G877">
        <v>0.41699999999999998</v>
      </c>
      <c r="H877">
        <v>3</v>
      </c>
      <c r="I877">
        <v>5</v>
      </c>
      <c r="J877">
        <v>0.375</v>
      </c>
      <c r="K877">
        <v>16.100000000000001</v>
      </c>
      <c r="L877">
        <v>21.7</v>
      </c>
      <c r="M877">
        <v>1.4</v>
      </c>
      <c r="N877">
        <v>4.57</v>
      </c>
      <c r="R877" s="19">
        <f>SUMIFS(Recruits!J:J,Recruits!D:D,'Wins by Year'!C877,Recruits!A:A,'Wins by Year'!A877)</f>
        <v>2.5</v>
      </c>
      <c r="S877" s="19">
        <f t="shared" si="26"/>
        <v>2.5</v>
      </c>
      <c r="T877" s="19">
        <f>(SUMIFS(S:S,C:C,C877,A:A,A877)+SUMIFS(S:S,C:C,C877,A:A,A877-1)+SUMIFS(S:S,C:C,C877,A:A,A877-2))/3</f>
        <v>2.686666666666667</v>
      </c>
      <c r="U877" s="19">
        <f>(SUMIFS($S:$S,$C:$C,$C877,$A:$A,$A877)+SUMIFS($S:$S,$C:$C,$C877,$A:$A,$A877-1)+SUMIFS($S:$S,$C:$C,$C877,$A:$A,$A877-2)+SUMIFS($S:$S,$C:$C,$C877,$A:$A,$A877-3))/4</f>
        <v>2.7549999999999999</v>
      </c>
      <c r="W877" t="str">
        <f>VLOOKUP(D877,Conferences!$A$9:$B$57,2,FALSE)</f>
        <v>ACC</v>
      </c>
      <c r="X877">
        <f>COUNTIF(C:C,C877)</f>
        <v>16</v>
      </c>
    </row>
    <row r="878" spans="1:25">
      <c r="A878">
        <v>2008</v>
      </c>
      <c r="B878">
        <v>12</v>
      </c>
      <c r="C878" t="s">
        <v>33</v>
      </c>
      <c r="D878" t="s">
        <v>166</v>
      </c>
      <c r="E878">
        <v>4</v>
      </c>
      <c r="F878">
        <v>8</v>
      </c>
      <c r="G878">
        <v>0.33300000000000002</v>
      </c>
      <c r="H878">
        <v>1</v>
      </c>
      <c r="I878">
        <v>7</v>
      </c>
      <c r="J878">
        <v>0.125</v>
      </c>
      <c r="K878">
        <v>20.100000000000001</v>
      </c>
      <c r="L878">
        <v>23.4</v>
      </c>
      <c r="M878">
        <v>-0.39</v>
      </c>
      <c r="N878">
        <v>3.28</v>
      </c>
      <c r="R878" s="19">
        <f>SUMIFS(Recruits!J:J,Recruits!D:D,'Wins by Year'!C878,Recruits!A:A,'Wins by Year'!A878)</f>
        <v>2.41</v>
      </c>
      <c r="S878" s="19">
        <f t="shared" si="26"/>
        <v>2.41</v>
      </c>
      <c r="T878" s="19">
        <f>(SUMIFS(S:S,C:C,C878,A:A,A878)+SUMIFS(S:S,C:C,C878,A:A,A878-1)+SUMIFS(S:S,C:C,C878,A:A,A878-2))/3</f>
        <v>2.3266666666666667</v>
      </c>
      <c r="U878" s="19">
        <f>(SUMIFS($S:$S,$C:$C,$C878,$A:$A,$A878)+SUMIFS($S:$S,$C:$C,$C878,$A:$A,$A878-1)+SUMIFS($S:$S,$C:$C,$C878,$A:$A,$A878-2)+SUMIFS($S:$S,$C:$C,$C878,$A:$A,$A878-3))/4</f>
        <v>2.3099999999999996</v>
      </c>
      <c r="W878" t="str">
        <f>VLOOKUP(D878,Conferences!$A$9:$B$57,2,FALSE)</f>
        <v>ACC</v>
      </c>
      <c r="X878">
        <f>COUNTIF(C:C,C878)</f>
        <v>16</v>
      </c>
    </row>
    <row r="879" spans="1:25">
      <c r="A879">
        <v>2008</v>
      </c>
      <c r="B879">
        <v>13</v>
      </c>
      <c r="C879" t="s">
        <v>46</v>
      </c>
      <c r="D879" t="s">
        <v>194</v>
      </c>
      <c r="E879">
        <v>10</v>
      </c>
      <c r="F879">
        <v>4</v>
      </c>
      <c r="G879">
        <v>0.71399999999999997</v>
      </c>
      <c r="H879">
        <v>5</v>
      </c>
      <c r="I879">
        <v>3</v>
      </c>
      <c r="J879">
        <v>0.625</v>
      </c>
      <c r="K879">
        <v>42.2</v>
      </c>
      <c r="L879">
        <v>27.2</v>
      </c>
      <c r="M879">
        <v>13.11</v>
      </c>
      <c r="N879">
        <v>4.54</v>
      </c>
      <c r="O879">
        <v>6</v>
      </c>
      <c r="P879">
        <v>3</v>
      </c>
      <c r="Q879">
        <v>19</v>
      </c>
      <c r="R879" s="19">
        <f>SUMIFS(Recruits!J:J,Recruits!D:D,'Wins by Year'!C879,Recruits!A:A,'Wins by Year'!A879)</f>
        <v>2.88</v>
      </c>
      <c r="S879" s="19">
        <f t="shared" si="26"/>
        <v>2.88</v>
      </c>
      <c r="T879" s="19">
        <f>(SUMIFS(S:S,C:C,C879,A:A,A879)+SUMIFS(S:S,C:C,C879,A:A,A879-1)+SUMIFS(S:S,C:C,C879,A:A,A879-2))/3</f>
        <v>2.7633333333333332</v>
      </c>
      <c r="U879" s="19">
        <f>(SUMIFS($S:$S,$C:$C,$C879,$A:$A,$A879)+SUMIFS($S:$S,$C:$C,$C879,$A:$A,$A879-1)+SUMIFS($S:$S,$C:$C,$C879,$A:$A,$A879-2)+SUMIFS($S:$S,$C:$C,$C879,$A:$A,$A879-3))/4</f>
        <v>2.78</v>
      </c>
      <c r="W879" t="str">
        <f>VLOOKUP(D879,Conferences!$A$9:$B$57,2,FALSE)</f>
        <v>Big 12</v>
      </c>
      <c r="X879">
        <f>COUNTIF(C:C,C879)</f>
        <v>16</v>
      </c>
      <c r="Y879">
        <f t="shared" si="27"/>
        <v>19</v>
      </c>
    </row>
    <row r="880" spans="1:25">
      <c r="A880">
        <v>2008</v>
      </c>
      <c r="B880">
        <v>14</v>
      </c>
      <c r="C880" t="s">
        <v>26</v>
      </c>
      <c r="D880" t="s">
        <v>194</v>
      </c>
      <c r="E880">
        <v>9</v>
      </c>
      <c r="F880">
        <v>4</v>
      </c>
      <c r="G880">
        <v>0.69199999999999995</v>
      </c>
      <c r="H880">
        <v>5</v>
      </c>
      <c r="I880">
        <v>3</v>
      </c>
      <c r="J880">
        <v>0.625</v>
      </c>
      <c r="K880">
        <v>35.4</v>
      </c>
      <c r="L880">
        <v>28.5</v>
      </c>
      <c r="M880">
        <v>10.92</v>
      </c>
      <c r="N880">
        <v>3.69</v>
      </c>
      <c r="R880" s="19">
        <f>SUMIFS(Recruits!J:J,Recruits!D:D,'Wins by Year'!C880,Recruits!A:A,'Wins by Year'!A880)</f>
        <v>2.96</v>
      </c>
      <c r="S880" s="19">
        <f t="shared" si="26"/>
        <v>2.96</v>
      </c>
      <c r="T880" s="19">
        <f>(SUMIFS(S:S,C:C,C880,A:A,A880)+SUMIFS(S:S,C:C,C880,A:A,A880-1)+SUMIFS(S:S,C:C,C880,A:A,A880-2))/3</f>
        <v>3.186666666666667</v>
      </c>
      <c r="U880" s="19">
        <f>(SUMIFS($S:$S,$C:$C,$C880,$A:$A,$A880)+SUMIFS($S:$S,$C:$C,$C880,$A:$A,$A880-1)+SUMIFS($S:$S,$C:$C,$C880,$A:$A,$A880-2)+SUMIFS($S:$S,$C:$C,$C880,$A:$A,$A880-3))/4</f>
        <v>3.1725000000000003</v>
      </c>
      <c r="W880" t="str">
        <f>VLOOKUP(D880,Conferences!$A$9:$B$57,2,FALSE)</f>
        <v>Big 12</v>
      </c>
      <c r="X880">
        <f>COUNTIF(C:C,C880)</f>
        <v>16</v>
      </c>
    </row>
    <row r="881" spans="1:25">
      <c r="A881">
        <v>2008</v>
      </c>
      <c r="B881">
        <v>15</v>
      </c>
      <c r="C881" t="s">
        <v>85</v>
      </c>
      <c r="D881" t="s">
        <v>194</v>
      </c>
      <c r="E881">
        <v>8</v>
      </c>
      <c r="F881">
        <v>5</v>
      </c>
      <c r="G881">
        <v>0.61499999999999999</v>
      </c>
      <c r="H881">
        <v>4</v>
      </c>
      <c r="I881">
        <v>4</v>
      </c>
      <c r="J881">
        <v>0.5</v>
      </c>
      <c r="K881">
        <v>33.4</v>
      </c>
      <c r="L881">
        <v>28.8</v>
      </c>
      <c r="M881">
        <v>9.23</v>
      </c>
      <c r="N881">
        <v>4</v>
      </c>
      <c r="O881">
        <v>14</v>
      </c>
      <c r="P881">
        <v>13</v>
      </c>
      <c r="R881" s="19">
        <f>SUMIFS(Recruits!J:J,Recruits!D:D,'Wins by Year'!C881,Recruits!A:A,'Wins by Year'!A881)</f>
        <v>3.1</v>
      </c>
      <c r="S881" s="19">
        <f t="shared" si="26"/>
        <v>3.1</v>
      </c>
      <c r="T881" s="19">
        <f>(SUMIFS(S:S,C:C,C881,A:A,A881)+SUMIFS(S:S,C:C,C881,A:A,A881-1)+SUMIFS(S:S,C:C,C881,A:A,A881-2))/3</f>
        <v>2.7966666666666669</v>
      </c>
      <c r="U881" s="19">
        <f>(SUMIFS($S:$S,$C:$C,$C881,$A:$A,$A881)+SUMIFS($S:$S,$C:$C,$C881,$A:$A,$A881-1)+SUMIFS($S:$S,$C:$C,$C881,$A:$A,$A881-2)+SUMIFS($S:$S,$C:$C,$C881,$A:$A,$A881-3))/4</f>
        <v>2.7750000000000004</v>
      </c>
      <c r="W881" t="str">
        <f>VLOOKUP(D881,Conferences!$A$9:$B$57,2,FALSE)</f>
        <v>Big 12</v>
      </c>
      <c r="X881">
        <f>COUNTIF(C:C,C881)</f>
        <v>16</v>
      </c>
    </row>
    <row r="882" spans="1:25">
      <c r="A882">
        <v>2008</v>
      </c>
      <c r="B882">
        <v>16</v>
      </c>
      <c r="C882" t="s">
        <v>66</v>
      </c>
      <c r="D882" t="s">
        <v>194</v>
      </c>
      <c r="E882">
        <v>5</v>
      </c>
      <c r="F882">
        <v>7</v>
      </c>
      <c r="G882">
        <v>0.41699999999999998</v>
      </c>
      <c r="H882">
        <v>2</v>
      </c>
      <c r="I882">
        <v>6</v>
      </c>
      <c r="J882">
        <v>0.25</v>
      </c>
      <c r="K882">
        <v>20.2</v>
      </c>
      <c r="L882">
        <v>29.3</v>
      </c>
      <c r="M882">
        <v>-1.07</v>
      </c>
      <c r="N882">
        <v>4.0999999999999996</v>
      </c>
      <c r="R882" s="19">
        <f>SUMIFS(Recruits!J:J,Recruits!D:D,'Wins by Year'!C882,Recruits!A:A,'Wins by Year'!A882)</f>
        <v>3.24</v>
      </c>
      <c r="S882" s="19">
        <f t="shared" si="26"/>
        <v>3.24</v>
      </c>
      <c r="T882" s="19">
        <f>(SUMIFS(S:S,C:C,C882,A:A,A882)+SUMIFS(S:S,C:C,C882,A:A,A882-1)+SUMIFS(S:S,C:C,C882,A:A,A882-2))/3</f>
        <v>2.8533333333333335</v>
      </c>
      <c r="U882" s="19">
        <f>(SUMIFS($S:$S,$C:$C,$C882,$A:$A,$A882)+SUMIFS($S:$S,$C:$C,$C882,$A:$A,$A882-1)+SUMIFS($S:$S,$C:$C,$C882,$A:$A,$A882-2)+SUMIFS($S:$S,$C:$C,$C882,$A:$A,$A882-3))/4</f>
        <v>2.81</v>
      </c>
      <c r="W882" t="str">
        <f>VLOOKUP(D882,Conferences!$A$9:$B$57,2,FALSE)</f>
        <v>Big 12</v>
      </c>
      <c r="X882">
        <f>COUNTIF(C:C,C882)</f>
        <v>16</v>
      </c>
    </row>
    <row r="883" spans="1:25">
      <c r="A883">
        <v>2008</v>
      </c>
      <c r="B883">
        <v>17</v>
      </c>
      <c r="C883" t="s">
        <v>76</v>
      </c>
      <c r="D883" t="s">
        <v>194</v>
      </c>
      <c r="E883">
        <v>5</v>
      </c>
      <c r="F883">
        <v>7</v>
      </c>
      <c r="G883">
        <v>0.41699999999999998</v>
      </c>
      <c r="H883">
        <v>2</v>
      </c>
      <c r="I883">
        <v>6</v>
      </c>
      <c r="J883">
        <v>0.25</v>
      </c>
      <c r="K883">
        <v>34.9</v>
      </c>
      <c r="L883">
        <v>35.799999999999997</v>
      </c>
      <c r="M883">
        <v>-3.39</v>
      </c>
      <c r="N883">
        <v>0.78</v>
      </c>
      <c r="R883" s="19">
        <f>SUMIFS(Recruits!J:J,Recruits!D:D,'Wins by Year'!C883,Recruits!A:A,'Wins by Year'!A883)</f>
        <v>2.85</v>
      </c>
      <c r="S883" s="19">
        <f t="shared" si="26"/>
        <v>2.85</v>
      </c>
      <c r="T883" s="19">
        <f>(SUMIFS(S:S,C:C,C883,A:A,A883)+SUMIFS(S:S,C:C,C883,A:A,A883-1)+SUMIFS(S:S,C:C,C883,A:A,A883-2))/3</f>
        <v>2.6666666666666665</v>
      </c>
      <c r="U883" s="19">
        <f>(SUMIFS($S:$S,$C:$C,$C883,$A:$A,$A883)+SUMIFS($S:$S,$C:$C,$C883,$A:$A,$A883-1)+SUMIFS($S:$S,$C:$C,$C883,$A:$A,$A883-2)+SUMIFS($S:$S,$C:$C,$C883,$A:$A,$A883-3))/4</f>
        <v>2.6550000000000002</v>
      </c>
      <c r="W883" t="str">
        <f>VLOOKUP(D883,Conferences!$A$9:$B$57,2,FALSE)</f>
        <v>Big 12</v>
      </c>
      <c r="X883">
        <f>COUNTIF(C:C,C883)</f>
        <v>16</v>
      </c>
    </row>
    <row r="884" spans="1:25">
      <c r="A884">
        <v>2008</v>
      </c>
      <c r="B884">
        <v>18</v>
      </c>
      <c r="C884" t="s">
        <v>53</v>
      </c>
      <c r="D884" t="s">
        <v>194</v>
      </c>
      <c r="E884">
        <v>2</v>
      </c>
      <c r="F884">
        <v>10</v>
      </c>
      <c r="G884">
        <v>0.16700000000000001</v>
      </c>
      <c r="H884">
        <v>0</v>
      </c>
      <c r="I884">
        <v>8</v>
      </c>
      <c r="J884">
        <v>0</v>
      </c>
      <c r="K884">
        <v>25.3</v>
      </c>
      <c r="L884">
        <v>35.799999999999997</v>
      </c>
      <c r="M884">
        <v>-7.8</v>
      </c>
      <c r="N884">
        <v>1.1100000000000001</v>
      </c>
      <c r="R884" s="19">
        <f>SUMIFS(Recruits!J:J,Recruits!D:D,'Wins by Year'!C884,Recruits!A:A,'Wins by Year'!A884)</f>
        <v>2.36</v>
      </c>
      <c r="S884" s="19">
        <f t="shared" si="26"/>
        <v>2.36</v>
      </c>
      <c r="T884" s="19">
        <f>(SUMIFS(S:S,C:C,C884,A:A,A884)+SUMIFS(S:S,C:C,C884,A:A,A884-1)+SUMIFS(S:S,C:C,C884,A:A,A884-2))/3</f>
        <v>2.4333333333333331</v>
      </c>
      <c r="U884" s="19">
        <f>(SUMIFS($S:$S,$C:$C,$C884,$A:$A,$A884)+SUMIFS($S:$S,$C:$C,$C884,$A:$A,$A884-1)+SUMIFS($S:$S,$C:$C,$C884,$A:$A,$A884-2)+SUMIFS($S:$S,$C:$C,$C884,$A:$A,$A884-3))/4</f>
        <v>2.4550000000000001</v>
      </c>
      <c r="W884" t="str">
        <f>VLOOKUP(D884,Conferences!$A$9:$B$57,2,FALSE)</f>
        <v>Big 12</v>
      </c>
      <c r="X884">
        <f>COUNTIF(C:C,C884)</f>
        <v>16</v>
      </c>
    </row>
    <row r="885" spans="1:25">
      <c r="A885">
        <v>2008</v>
      </c>
      <c r="B885">
        <v>19</v>
      </c>
      <c r="C885" t="s">
        <v>7</v>
      </c>
      <c r="D885" t="s">
        <v>195</v>
      </c>
      <c r="E885">
        <v>12</v>
      </c>
      <c r="F885">
        <v>1</v>
      </c>
      <c r="G885">
        <v>0.92300000000000004</v>
      </c>
      <c r="H885">
        <v>7</v>
      </c>
      <c r="I885">
        <v>1</v>
      </c>
      <c r="J885">
        <v>0.875</v>
      </c>
      <c r="K885">
        <v>42.4</v>
      </c>
      <c r="L885">
        <v>18.8</v>
      </c>
      <c r="M885">
        <v>23.98</v>
      </c>
      <c r="N885">
        <v>6.05</v>
      </c>
      <c r="O885">
        <v>11</v>
      </c>
      <c r="P885">
        <v>1</v>
      </c>
      <c r="Q885">
        <v>4</v>
      </c>
      <c r="R885" s="19">
        <f>SUMIFS(Recruits!J:J,Recruits!D:D,'Wins by Year'!C885,Recruits!A:A,'Wins by Year'!A885)</f>
        <v>3.55</v>
      </c>
      <c r="S885" s="19">
        <f t="shared" si="26"/>
        <v>3.55</v>
      </c>
      <c r="T885" s="19">
        <f>(SUMIFS(S:S,C:C,C885,A:A,A885)+SUMIFS(S:S,C:C,C885,A:A,A885-1)+SUMIFS(S:S,C:C,C885,A:A,A885-2))/3</f>
        <v>3.6466666666666665</v>
      </c>
      <c r="U885" s="19">
        <f>(SUMIFS($S:$S,$C:$C,$C885,$A:$A,$A885)+SUMIFS($S:$S,$C:$C,$C885,$A:$A,$A885-1)+SUMIFS($S:$S,$C:$C,$C885,$A:$A,$A885-2)+SUMIFS($S:$S,$C:$C,$C885,$A:$A,$A885-3))/4</f>
        <v>3.6274999999999999</v>
      </c>
      <c r="W885" t="str">
        <f>VLOOKUP(D885,Conferences!$A$9:$B$57,2,FALSE)</f>
        <v>Big 12</v>
      </c>
      <c r="X885">
        <f>COUNTIF(C:C,C885)</f>
        <v>16</v>
      </c>
      <c r="Y885">
        <f t="shared" si="27"/>
        <v>4</v>
      </c>
    </row>
    <row r="886" spans="1:25">
      <c r="A886">
        <v>2008</v>
      </c>
      <c r="B886">
        <v>20</v>
      </c>
      <c r="C886" t="s">
        <v>16</v>
      </c>
      <c r="D886" t="s">
        <v>195</v>
      </c>
      <c r="E886">
        <v>12</v>
      </c>
      <c r="F886">
        <v>2</v>
      </c>
      <c r="G886">
        <v>0.85699999999999998</v>
      </c>
      <c r="H886">
        <v>7</v>
      </c>
      <c r="I886">
        <v>1</v>
      </c>
      <c r="J886">
        <v>0.875</v>
      </c>
      <c r="K886">
        <v>51.1</v>
      </c>
      <c r="L886">
        <v>24.5</v>
      </c>
      <c r="M886">
        <v>24.79</v>
      </c>
      <c r="N886">
        <v>6.72</v>
      </c>
      <c r="O886">
        <v>4</v>
      </c>
      <c r="P886">
        <v>1</v>
      </c>
      <c r="Q886">
        <v>5</v>
      </c>
      <c r="R886" s="19">
        <f>SUMIFS(Recruits!J:J,Recruits!D:D,'Wins by Year'!C886,Recruits!A:A,'Wins by Year'!A886)</f>
        <v>3.81</v>
      </c>
      <c r="S886" s="19">
        <f t="shared" si="26"/>
        <v>3.81</v>
      </c>
      <c r="T886" s="19">
        <f>(SUMIFS(S:S,C:C,C886,A:A,A886)+SUMIFS(S:S,C:C,C886,A:A,A886-1)+SUMIFS(S:S,C:C,C886,A:A,A886-2))/3</f>
        <v>3.5766666666666667</v>
      </c>
      <c r="U886" s="19">
        <f>(SUMIFS($S:$S,$C:$C,$C886,$A:$A,$A886)+SUMIFS($S:$S,$C:$C,$C886,$A:$A,$A886-1)+SUMIFS($S:$S,$C:$C,$C886,$A:$A,$A886-2)+SUMIFS($S:$S,$C:$C,$C886,$A:$A,$A886-3))/4</f>
        <v>3.59</v>
      </c>
      <c r="W886" t="str">
        <f>VLOOKUP(D886,Conferences!$A$9:$B$57,2,FALSE)</f>
        <v>Big 12</v>
      </c>
      <c r="X886">
        <f>COUNTIF(C:C,C886)</f>
        <v>16</v>
      </c>
      <c r="Y886">
        <f t="shared" si="27"/>
        <v>5</v>
      </c>
    </row>
    <row r="887" spans="1:25">
      <c r="A887">
        <v>2008</v>
      </c>
      <c r="B887">
        <v>21</v>
      </c>
      <c r="C887" t="s">
        <v>47</v>
      </c>
      <c r="D887" t="s">
        <v>195</v>
      </c>
      <c r="E887">
        <v>11</v>
      </c>
      <c r="F887">
        <v>2</v>
      </c>
      <c r="G887">
        <v>0.84599999999999997</v>
      </c>
      <c r="H887">
        <v>7</v>
      </c>
      <c r="I887">
        <v>1</v>
      </c>
      <c r="J887">
        <v>0.875</v>
      </c>
      <c r="K887">
        <v>43.8</v>
      </c>
      <c r="L887">
        <v>27.8</v>
      </c>
      <c r="M887">
        <v>15.46</v>
      </c>
      <c r="N887">
        <v>3</v>
      </c>
      <c r="O887">
        <v>12</v>
      </c>
      <c r="P887">
        <v>2</v>
      </c>
      <c r="Q887">
        <v>12</v>
      </c>
      <c r="R887" s="19">
        <f>SUMIFS(Recruits!J:J,Recruits!D:D,'Wins by Year'!C887,Recruits!A:A,'Wins by Year'!A887)</f>
        <v>3</v>
      </c>
      <c r="S887" s="19">
        <f t="shared" si="26"/>
        <v>3</v>
      </c>
      <c r="T887" s="19">
        <f>(SUMIFS(S:S,C:C,C887,A:A,A887)+SUMIFS(S:S,C:C,C887,A:A,A887-1)+SUMIFS(S:S,C:C,C887,A:A,A887-2))/3</f>
        <v>2.8699999999999997</v>
      </c>
      <c r="U887" s="19">
        <f>(SUMIFS($S:$S,$C:$C,$C887,$A:$A,$A887)+SUMIFS($S:$S,$C:$C,$C887,$A:$A,$A887-1)+SUMIFS($S:$S,$C:$C,$C887,$A:$A,$A887-2)+SUMIFS($S:$S,$C:$C,$C887,$A:$A,$A887-3))/4</f>
        <v>2.82</v>
      </c>
      <c r="W887" t="str">
        <f>VLOOKUP(D887,Conferences!$A$9:$B$57,2,FALSE)</f>
        <v>Big 12</v>
      </c>
      <c r="X887">
        <f>COUNTIF(C:C,C887)</f>
        <v>16</v>
      </c>
      <c r="Y887">
        <f t="shared" si="27"/>
        <v>12</v>
      </c>
    </row>
    <row r="888" spans="1:25">
      <c r="A888">
        <v>2008</v>
      </c>
      <c r="B888">
        <v>22</v>
      </c>
      <c r="C888" t="s">
        <v>48</v>
      </c>
      <c r="D888" t="s">
        <v>195</v>
      </c>
      <c r="E888">
        <v>9</v>
      </c>
      <c r="F888">
        <v>4</v>
      </c>
      <c r="G888">
        <v>0.69199999999999995</v>
      </c>
      <c r="H888">
        <v>5</v>
      </c>
      <c r="I888">
        <v>3</v>
      </c>
      <c r="J888">
        <v>0.625</v>
      </c>
      <c r="K888">
        <v>40.799999999999997</v>
      </c>
      <c r="L888">
        <v>28.1</v>
      </c>
      <c r="M888">
        <v>13.09</v>
      </c>
      <c r="N888">
        <v>3.78</v>
      </c>
      <c r="P888">
        <v>7</v>
      </c>
      <c r="Q888">
        <v>16</v>
      </c>
      <c r="R888" s="19">
        <f>SUMIFS(Recruits!J:J,Recruits!D:D,'Wins by Year'!C888,Recruits!A:A,'Wins by Year'!A888)</f>
        <v>3.04</v>
      </c>
      <c r="S888" s="19">
        <f t="shared" si="26"/>
        <v>3.04</v>
      </c>
      <c r="T888" s="19">
        <f>(SUMIFS(S:S,C:C,C888,A:A,A888)+SUMIFS(S:S,C:C,C888,A:A,A888-1)+SUMIFS(S:S,C:C,C888,A:A,A888-2))/3</f>
        <v>3.0366666666666666</v>
      </c>
      <c r="U888" s="19">
        <f>(SUMIFS($S:$S,$C:$C,$C888,$A:$A,$A888)+SUMIFS($S:$S,$C:$C,$C888,$A:$A,$A888-1)+SUMIFS($S:$S,$C:$C,$C888,$A:$A,$A888-2)+SUMIFS($S:$S,$C:$C,$C888,$A:$A,$A888-3))/4</f>
        <v>2.9674999999999998</v>
      </c>
      <c r="W888" t="str">
        <f>VLOOKUP(D888,Conferences!$A$9:$B$57,2,FALSE)</f>
        <v>Big 12</v>
      </c>
      <c r="X888">
        <f>COUNTIF(C:C,C888)</f>
        <v>16</v>
      </c>
      <c r="Y888">
        <f t="shared" si="27"/>
        <v>16</v>
      </c>
    </row>
    <row r="889" spans="1:25">
      <c r="A889">
        <v>2008</v>
      </c>
      <c r="B889">
        <v>23</v>
      </c>
      <c r="C889" t="s">
        <v>56</v>
      </c>
      <c r="D889" t="s">
        <v>195</v>
      </c>
      <c r="E889">
        <v>4</v>
      </c>
      <c r="F889">
        <v>8</v>
      </c>
      <c r="G889">
        <v>0.33300000000000002</v>
      </c>
      <c r="H889">
        <v>2</v>
      </c>
      <c r="I889">
        <v>6</v>
      </c>
      <c r="J889">
        <v>0.25</v>
      </c>
      <c r="K889">
        <v>28</v>
      </c>
      <c r="L889">
        <v>29.3</v>
      </c>
      <c r="M889">
        <v>2.59</v>
      </c>
      <c r="N889">
        <v>5.68</v>
      </c>
      <c r="R889" s="19">
        <f>SUMIFS(Recruits!J:J,Recruits!D:D,'Wins by Year'!C889,Recruits!A:A,'Wins by Year'!A889)</f>
        <v>2.35</v>
      </c>
      <c r="S889" s="19">
        <f t="shared" si="26"/>
        <v>2.35</v>
      </c>
      <c r="T889" s="19">
        <f>(SUMIFS(S:S,C:C,C889,A:A,A889)+SUMIFS(S:S,C:C,C889,A:A,A889-1)+SUMIFS(S:S,C:C,C889,A:A,A889-2))/3</f>
        <v>2.3499999999999996</v>
      </c>
      <c r="U889" s="19">
        <f>(SUMIFS($S:$S,$C:$C,$C889,$A:$A,$A889)+SUMIFS($S:$S,$C:$C,$C889,$A:$A,$A889-1)+SUMIFS($S:$S,$C:$C,$C889,$A:$A,$A889-2)+SUMIFS($S:$S,$C:$C,$C889,$A:$A,$A889-3))/4</f>
        <v>2.2974999999999999</v>
      </c>
      <c r="W889" t="str">
        <f>VLOOKUP(D889,Conferences!$A$9:$B$57,2,FALSE)</f>
        <v>Big 12</v>
      </c>
      <c r="X889">
        <f>COUNTIF(C:C,C889)</f>
        <v>16</v>
      </c>
    </row>
    <row r="890" spans="1:25">
      <c r="A890">
        <v>2008</v>
      </c>
      <c r="B890">
        <v>24</v>
      </c>
      <c r="C890" t="s">
        <v>17</v>
      </c>
      <c r="D890" t="s">
        <v>195</v>
      </c>
      <c r="E890">
        <v>4</v>
      </c>
      <c r="F890">
        <v>8</v>
      </c>
      <c r="G890">
        <v>0.33300000000000002</v>
      </c>
      <c r="H890">
        <v>2</v>
      </c>
      <c r="I890">
        <v>6</v>
      </c>
      <c r="J890">
        <v>0.25</v>
      </c>
      <c r="K890">
        <v>25</v>
      </c>
      <c r="L890">
        <v>37.4</v>
      </c>
      <c r="M890">
        <v>-5.38</v>
      </c>
      <c r="N890">
        <v>4.12</v>
      </c>
      <c r="R890" s="19">
        <f>SUMIFS(Recruits!J:J,Recruits!D:D,'Wins by Year'!C890,Recruits!A:A,'Wins by Year'!A890)</f>
        <v>3.17</v>
      </c>
      <c r="S890" s="19">
        <f t="shared" si="26"/>
        <v>3.17</v>
      </c>
      <c r="T890" s="19">
        <f>(SUMIFS(S:S,C:C,C890,A:A,A890)+SUMIFS(S:S,C:C,C890,A:A,A890-1)+SUMIFS(S:S,C:C,C890,A:A,A890-2))/3</f>
        <v>3.0333333333333337</v>
      </c>
      <c r="U890" s="19">
        <f>(SUMIFS($S:$S,$C:$C,$C890,$A:$A,$A890)+SUMIFS($S:$S,$C:$C,$C890,$A:$A,$A890-1)+SUMIFS($S:$S,$C:$C,$C890,$A:$A,$A890-2)+SUMIFS($S:$S,$C:$C,$C890,$A:$A,$A890-3))/4</f>
        <v>3.0750000000000002</v>
      </c>
      <c r="W890" t="str">
        <f>VLOOKUP(D890,Conferences!$A$9:$B$57,2,FALSE)</f>
        <v>Big 12</v>
      </c>
      <c r="X890">
        <f>COUNTIF(C:C,C890)</f>
        <v>16</v>
      </c>
    </row>
    <row r="891" spans="1:25">
      <c r="A891">
        <v>2008</v>
      </c>
      <c r="B891">
        <v>25</v>
      </c>
      <c r="C891" t="s">
        <v>68</v>
      </c>
      <c r="D891" t="s">
        <v>192</v>
      </c>
      <c r="E891">
        <v>11</v>
      </c>
      <c r="F891">
        <v>3</v>
      </c>
      <c r="G891">
        <v>0.78600000000000003</v>
      </c>
      <c r="H891">
        <v>6</v>
      </c>
      <c r="I891">
        <v>1</v>
      </c>
      <c r="J891">
        <v>0.85699999999999998</v>
      </c>
      <c r="K891">
        <v>25.9</v>
      </c>
      <c r="L891">
        <v>20.100000000000001</v>
      </c>
      <c r="M891">
        <v>6.03</v>
      </c>
      <c r="N891">
        <v>-0.19</v>
      </c>
      <c r="P891">
        <v>12</v>
      </c>
      <c r="Q891">
        <v>17</v>
      </c>
      <c r="R891" s="19">
        <f>SUMIFS(Recruits!J:J,Recruits!D:D,'Wins by Year'!C891,Recruits!A:A,'Wins by Year'!A891)</f>
        <v>2.25</v>
      </c>
      <c r="S891" s="19">
        <f t="shared" si="26"/>
        <v>2.25</v>
      </c>
      <c r="T891" s="19">
        <f>(SUMIFS(S:S,C:C,C891,A:A,A891)+SUMIFS(S:S,C:C,C891,A:A,A891-1)+SUMIFS(S:S,C:C,C891,A:A,A891-2))/3</f>
        <v>2.1533333333333333</v>
      </c>
      <c r="U891" s="19">
        <f>(SUMIFS($S:$S,$C:$C,$C891,$A:$A,$A891)+SUMIFS($S:$S,$C:$C,$C891,$A:$A,$A891-1)+SUMIFS($S:$S,$C:$C,$C891,$A:$A,$A891-2)+SUMIFS($S:$S,$C:$C,$C891,$A:$A,$A891-3))/4</f>
        <v>1.865</v>
      </c>
      <c r="W891" t="str">
        <f>VLOOKUP(D891,Conferences!$A$9:$B$57,2,FALSE)</f>
        <v>Big East</v>
      </c>
      <c r="X891">
        <f>COUNTIF(C:C,C891)</f>
        <v>16</v>
      </c>
      <c r="Y891">
        <f t="shared" si="27"/>
        <v>17</v>
      </c>
    </row>
    <row r="892" spans="1:25">
      <c r="A892">
        <v>2008</v>
      </c>
      <c r="B892">
        <v>26</v>
      </c>
      <c r="C892" t="s">
        <v>31</v>
      </c>
      <c r="D892" t="s">
        <v>192</v>
      </c>
      <c r="E892">
        <v>9</v>
      </c>
      <c r="F892">
        <v>4</v>
      </c>
      <c r="G892">
        <v>0.69199999999999995</v>
      </c>
      <c r="H892">
        <v>5</v>
      </c>
      <c r="I892">
        <v>2</v>
      </c>
      <c r="J892">
        <v>0.71399999999999997</v>
      </c>
      <c r="K892">
        <v>27.1</v>
      </c>
      <c r="L892">
        <v>21.5</v>
      </c>
      <c r="M892">
        <v>8.8699999999999992</v>
      </c>
      <c r="N892">
        <v>3.17</v>
      </c>
      <c r="O892">
        <v>25</v>
      </c>
      <c r="P892">
        <v>17</v>
      </c>
      <c r="R892" s="19">
        <f>SUMIFS(Recruits!J:J,Recruits!D:D,'Wins by Year'!C892,Recruits!A:A,'Wins by Year'!A892)</f>
        <v>3.16</v>
      </c>
      <c r="S892" s="19">
        <f t="shared" si="26"/>
        <v>3.16</v>
      </c>
      <c r="T892" s="19">
        <f>(SUMIFS(S:S,C:C,C892,A:A,A892)+SUMIFS(S:S,C:C,C892,A:A,A892-1)+SUMIFS(S:S,C:C,C892,A:A,A892-2))/3</f>
        <v>3.08</v>
      </c>
      <c r="U892" s="19">
        <f>(SUMIFS($S:$S,$C:$C,$C892,$A:$A,$A892)+SUMIFS($S:$S,$C:$C,$C892,$A:$A,$A892-1)+SUMIFS($S:$S,$C:$C,$C892,$A:$A,$A892-2)+SUMIFS($S:$S,$C:$C,$C892,$A:$A,$A892-3))/4</f>
        <v>2.94</v>
      </c>
      <c r="W892" t="str">
        <f>VLOOKUP(D892,Conferences!$A$9:$B$57,2,FALSE)</f>
        <v>Big East</v>
      </c>
      <c r="X892">
        <f>COUNTIF(C:C,C892)</f>
        <v>16</v>
      </c>
    </row>
    <row r="893" spans="1:25">
      <c r="A893">
        <v>2008</v>
      </c>
      <c r="B893">
        <v>27</v>
      </c>
      <c r="C893" t="s">
        <v>38</v>
      </c>
      <c r="D893" t="s">
        <v>192</v>
      </c>
      <c r="E893">
        <v>9</v>
      </c>
      <c r="F893">
        <v>4</v>
      </c>
      <c r="G893">
        <v>0.69199999999999995</v>
      </c>
      <c r="H893">
        <v>5</v>
      </c>
      <c r="I893">
        <v>2</v>
      </c>
      <c r="J893">
        <v>0.71399999999999997</v>
      </c>
      <c r="K893">
        <v>24.5</v>
      </c>
      <c r="L893">
        <v>17</v>
      </c>
      <c r="M893">
        <v>7.09</v>
      </c>
      <c r="N893">
        <v>0.09</v>
      </c>
      <c r="O893">
        <v>8</v>
      </c>
      <c r="P893">
        <v>8</v>
      </c>
      <c r="Q893">
        <v>23</v>
      </c>
      <c r="R893" s="19">
        <f>SUMIFS(Recruits!J:J,Recruits!D:D,'Wins by Year'!C893,Recruits!A:A,'Wins by Year'!A893)</f>
        <v>2.36</v>
      </c>
      <c r="S893" s="19">
        <f t="shared" si="26"/>
        <v>2.36</v>
      </c>
      <c r="T893" s="19">
        <f>(SUMIFS(S:S,C:C,C893,A:A,A893)+SUMIFS(S:S,C:C,C893,A:A,A893-1)+SUMIFS(S:S,C:C,C893,A:A,A893-2))/3</f>
        <v>2.65</v>
      </c>
      <c r="U893" s="19">
        <f>(SUMIFS($S:$S,$C:$C,$C893,$A:$A,$A893)+SUMIFS($S:$S,$C:$C,$C893,$A:$A,$A893-1)+SUMIFS($S:$S,$C:$C,$C893,$A:$A,$A893-2)+SUMIFS($S:$S,$C:$C,$C893,$A:$A,$A893-3))/4</f>
        <v>2.6124999999999998</v>
      </c>
      <c r="W893" t="str">
        <f>VLOOKUP(D893,Conferences!$A$9:$B$57,2,FALSE)</f>
        <v>Big East</v>
      </c>
      <c r="X893">
        <f>COUNTIF(C:C,C893)</f>
        <v>16</v>
      </c>
      <c r="Y893">
        <f t="shared" si="27"/>
        <v>23</v>
      </c>
    </row>
    <row r="894" spans="1:25">
      <c r="A894">
        <v>2008</v>
      </c>
      <c r="B894">
        <v>28</v>
      </c>
      <c r="C894" t="s">
        <v>79</v>
      </c>
      <c r="D894" t="s">
        <v>192</v>
      </c>
      <c r="E894">
        <v>8</v>
      </c>
      <c r="F894">
        <v>5</v>
      </c>
      <c r="G894">
        <v>0.61499999999999999</v>
      </c>
      <c r="H894">
        <v>5</v>
      </c>
      <c r="I894">
        <v>2</v>
      </c>
      <c r="J894">
        <v>0.71399999999999997</v>
      </c>
      <c r="K894">
        <v>29</v>
      </c>
      <c r="L894">
        <v>18.8</v>
      </c>
      <c r="M894">
        <v>6.35</v>
      </c>
      <c r="N894">
        <v>-0.26</v>
      </c>
      <c r="R894" s="19">
        <f>SUMIFS(Recruits!J:J,Recruits!D:D,'Wins by Year'!C894,Recruits!A:A,'Wins by Year'!A894)</f>
        <v>2.65</v>
      </c>
      <c r="S894" s="19">
        <f t="shared" si="26"/>
        <v>2.65</v>
      </c>
      <c r="T894" s="19">
        <f>(SUMIFS(S:S,C:C,C894,A:A,A894)+SUMIFS(S:S,C:C,C894,A:A,A894-1)+SUMIFS(S:S,C:C,C894,A:A,A894-2))/3</f>
        <v>2.6733333333333333</v>
      </c>
      <c r="U894" s="19">
        <f>(SUMIFS($S:$S,$C:$C,$C894,$A:$A,$A894)+SUMIFS($S:$S,$C:$C,$C894,$A:$A,$A894-1)+SUMIFS($S:$S,$C:$C,$C894,$A:$A,$A894-2)+SUMIFS($S:$S,$C:$C,$C894,$A:$A,$A894-3))/4</f>
        <v>2.5749999999999997</v>
      </c>
      <c r="W894" t="str">
        <f>VLOOKUP(D894,Conferences!$A$9:$B$57,2,FALSE)</f>
        <v>Big East</v>
      </c>
      <c r="X894">
        <f>COUNTIF(C:C,C894)</f>
        <v>16</v>
      </c>
    </row>
    <row r="895" spans="1:25">
      <c r="A895">
        <v>2008</v>
      </c>
      <c r="B895">
        <v>29</v>
      </c>
      <c r="C895" t="s">
        <v>117</v>
      </c>
      <c r="D895" t="s">
        <v>192</v>
      </c>
      <c r="E895">
        <v>8</v>
      </c>
      <c r="F895">
        <v>5</v>
      </c>
      <c r="G895">
        <v>0.61499999999999999</v>
      </c>
      <c r="H895">
        <v>3</v>
      </c>
      <c r="I895">
        <v>4</v>
      </c>
      <c r="J895">
        <v>0.42899999999999999</v>
      </c>
      <c r="K895">
        <v>24.9</v>
      </c>
      <c r="L895">
        <v>19.8</v>
      </c>
      <c r="M895">
        <v>4.67</v>
      </c>
      <c r="N895">
        <v>0.75</v>
      </c>
      <c r="P895">
        <v>24</v>
      </c>
      <c r="R895" s="19">
        <f>SUMIFS(Recruits!J:J,Recruits!D:D,'Wins by Year'!C895,Recruits!A:A,'Wins by Year'!A895)</f>
        <v>2.15</v>
      </c>
      <c r="S895" s="19">
        <f t="shared" si="26"/>
        <v>2.15</v>
      </c>
      <c r="T895" s="19">
        <f>(SUMIFS(S:S,C:C,C895,A:A,A895)+SUMIFS(S:S,C:C,C895,A:A,A895-1)+SUMIFS(S:S,C:C,C895,A:A,A895-2))/3</f>
        <v>2.19</v>
      </c>
      <c r="U895" s="19">
        <f>(SUMIFS($S:$S,$C:$C,$C895,$A:$A,$A895)+SUMIFS($S:$S,$C:$C,$C895,$A:$A,$A895-1)+SUMIFS($S:$S,$C:$C,$C895,$A:$A,$A895-2)+SUMIFS($S:$S,$C:$C,$C895,$A:$A,$A895-3))/4</f>
        <v>2.2025000000000001</v>
      </c>
      <c r="W895" t="str">
        <f>VLOOKUP(D895,Conferences!$A$9:$B$57,2,FALSE)</f>
        <v>Big East</v>
      </c>
      <c r="X895">
        <f>COUNTIF(C:C,C895)</f>
        <v>16</v>
      </c>
    </row>
    <row r="896" spans="1:25">
      <c r="A896">
        <v>2008</v>
      </c>
      <c r="B896">
        <v>30</v>
      </c>
      <c r="C896" t="s">
        <v>73</v>
      </c>
      <c r="D896" t="s">
        <v>192</v>
      </c>
      <c r="E896">
        <v>8</v>
      </c>
      <c r="F896">
        <v>5</v>
      </c>
      <c r="G896">
        <v>0.61499999999999999</v>
      </c>
      <c r="H896">
        <v>2</v>
      </c>
      <c r="I896">
        <v>5</v>
      </c>
      <c r="J896">
        <v>0.28599999999999998</v>
      </c>
      <c r="K896">
        <v>27.6</v>
      </c>
      <c r="L896">
        <v>20</v>
      </c>
      <c r="M896">
        <v>4.45</v>
      </c>
      <c r="N896">
        <v>-0.62</v>
      </c>
      <c r="O896">
        <v>19</v>
      </c>
      <c r="P896">
        <v>10</v>
      </c>
      <c r="R896" s="19">
        <f>SUMIFS(Recruits!J:J,Recruits!D:D,'Wins by Year'!C896,Recruits!A:A,'Wins by Year'!A896)</f>
        <v>2.46</v>
      </c>
      <c r="S896" s="19">
        <f t="shared" si="26"/>
        <v>2.46</v>
      </c>
      <c r="T896" s="19">
        <f>(SUMIFS(S:S,C:C,C896,A:A,A896)+SUMIFS(S:S,C:C,C896,A:A,A896-1)+SUMIFS(S:S,C:C,C896,A:A,A896-2))/3</f>
        <v>2.4333333333333331</v>
      </c>
      <c r="U896" s="19">
        <f>(SUMIFS($S:$S,$C:$C,$C896,$A:$A,$A896)+SUMIFS($S:$S,$C:$C,$C896,$A:$A,$A896-1)+SUMIFS($S:$S,$C:$C,$C896,$A:$A,$A896-2)+SUMIFS($S:$S,$C:$C,$C896,$A:$A,$A896-3))/4</f>
        <v>2.4375</v>
      </c>
      <c r="W896" t="str">
        <f>VLOOKUP(D896,Conferences!$A$9:$B$57,2,FALSE)</f>
        <v>Big East</v>
      </c>
      <c r="X896">
        <f>COUNTIF(C:C,C896)</f>
        <v>16</v>
      </c>
    </row>
    <row r="897" spans="1:25">
      <c r="A897">
        <v>2008</v>
      </c>
      <c r="B897">
        <v>31</v>
      </c>
      <c r="C897" t="s">
        <v>36</v>
      </c>
      <c r="D897" t="s">
        <v>192</v>
      </c>
      <c r="E897">
        <v>5</v>
      </c>
      <c r="F897">
        <v>7</v>
      </c>
      <c r="G897">
        <v>0.41699999999999998</v>
      </c>
      <c r="H897">
        <v>1</v>
      </c>
      <c r="I897">
        <v>6</v>
      </c>
      <c r="J897">
        <v>0.14299999999999999</v>
      </c>
      <c r="K897">
        <v>24.7</v>
      </c>
      <c r="L897">
        <v>29.8</v>
      </c>
      <c r="M897">
        <v>-3.83</v>
      </c>
      <c r="N897">
        <v>-0.33</v>
      </c>
      <c r="R897" s="19">
        <f>SUMIFS(Recruits!J:J,Recruits!D:D,'Wins by Year'!C897,Recruits!A:A,'Wins by Year'!A897)</f>
        <v>2.19</v>
      </c>
      <c r="S897" s="19">
        <f t="shared" si="26"/>
        <v>2.19</v>
      </c>
      <c r="T897" s="19">
        <f>(SUMIFS(S:S,C:C,C897,A:A,A897)+SUMIFS(S:S,C:C,C897,A:A,A897-1)+SUMIFS(S:S,C:C,C897,A:A,A897-2))/3</f>
        <v>2.6666666666666665</v>
      </c>
      <c r="U897" s="19">
        <f>(SUMIFS($S:$S,$C:$C,$C897,$A:$A,$A897)+SUMIFS($S:$S,$C:$C,$C897,$A:$A,$A897-1)+SUMIFS($S:$S,$C:$C,$C897,$A:$A,$A897-2)+SUMIFS($S:$S,$C:$C,$C897,$A:$A,$A897-3))/4</f>
        <v>2.625</v>
      </c>
      <c r="W897" t="str">
        <f>VLOOKUP(D897,Conferences!$A$9:$B$57,2,FALSE)</f>
        <v>Big East</v>
      </c>
      <c r="X897">
        <f>COUNTIF(C:C,C897)</f>
        <v>16</v>
      </c>
    </row>
    <row r="898" spans="1:25">
      <c r="A898">
        <v>2008</v>
      </c>
      <c r="B898">
        <v>32</v>
      </c>
      <c r="C898" t="s">
        <v>59</v>
      </c>
      <c r="D898" t="s">
        <v>192</v>
      </c>
      <c r="E898">
        <v>3</v>
      </c>
      <c r="F898">
        <v>9</v>
      </c>
      <c r="G898">
        <v>0.25</v>
      </c>
      <c r="H898">
        <v>1</v>
      </c>
      <c r="I898">
        <v>6</v>
      </c>
      <c r="J898">
        <v>0.14299999999999999</v>
      </c>
      <c r="K898">
        <v>18.100000000000001</v>
      </c>
      <c r="L898">
        <v>32.700000000000003</v>
      </c>
      <c r="M898">
        <v>-9</v>
      </c>
      <c r="N898">
        <v>2.84</v>
      </c>
      <c r="R898" s="19">
        <f>SUMIFS(Recruits!J:J,Recruits!D:D,'Wins by Year'!C898,Recruits!A:A,'Wins by Year'!A898)</f>
        <v>2.54</v>
      </c>
      <c r="S898" s="19">
        <f t="shared" si="26"/>
        <v>2.54</v>
      </c>
      <c r="T898" s="19">
        <f>(SUMIFS(S:S,C:C,C898,A:A,A898)+SUMIFS(S:S,C:C,C898,A:A,A898-1)+SUMIFS(S:S,C:C,C898,A:A,A898-2))/3</f>
        <v>2.5066666666666664</v>
      </c>
      <c r="U898" s="19">
        <f>(SUMIFS($S:$S,$C:$C,$C898,$A:$A,$A898)+SUMIFS($S:$S,$C:$C,$C898,$A:$A,$A898-1)+SUMIFS($S:$S,$C:$C,$C898,$A:$A,$A898-2)+SUMIFS($S:$S,$C:$C,$C898,$A:$A,$A898-3))/4</f>
        <v>2.4725000000000001</v>
      </c>
      <c r="W898" t="str">
        <f>VLOOKUP(D898,Conferences!$A$9:$B$57,2,FALSE)</f>
        <v>Big East</v>
      </c>
      <c r="X898">
        <f>COUNTIF(C:C,C898)</f>
        <v>16</v>
      </c>
    </row>
    <row r="899" spans="1:25">
      <c r="A899">
        <v>2008</v>
      </c>
      <c r="B899">
        <v>33</v>
      </c>
      <c r="C899" t="s">
        <v>23</v>
      </c>
      <c r="D899" t="s">
        <v>146</v>
      </c>
      <c r="E899">
        <v>11</v>
      </c>
      <c r="F899">
        <v>2</v>
      </c>
      <c r="G899">
        <v>0.84599999999999997</v>
      </c>
      <c r="H899">
        <v>7</v>
      </c>
      <c r="I899">
        <v>1</v>
      </c>
      <c r="J899">
        <v>0.875</v>
      </c>
      <c r="K899">
        <v>38.9</v>
      </c>
      <c r="L899">
        <v>14.4</v>
      </c>
      <c r="M899">
        <v>17.82</v>
      </c>
      <c r="N899">
        <v>1.97</v>
      </c>
      <c r="O899">
        <v>22</v>
      </c>
      <c r="P899">
        <v>3</v>
      </c>
      <c r="Q899">
        <v>8</v>
      </c>
      <c r="R899" s="19">
        <f>SUMIFS(Recruits!J:J,Recruits!D:D,'Wins by Year'!C899,Recruits!A:A,'Wins by Year'!A899)</f>
        <v>3</v>
      </c>
      <c r="S899" s="19">
        <f t="shared" ref="S899:S962" si="28">IF(R899&gt;1,R899,1)</f>
        <v>3</v>
      </c>
      <c r="T899" s="19">
        <f>(SUMIFS(S:S,C:C,C899,A:A,A899)+SUMIFS(S:S,C:C,C899,A:A,A899-1)+SUMIFS(S:S,C:C,C899,A:A,A899-2))/3</f>
        <v>3.2566666666666664</v>
      </c>
      <c r="U899" s="19">
        <f>(SUMIFS($S:$S,$C:$C,$C899,$A:$A,$A899)+SUMIFS($S:$S,$C:$C,$C899,$A:$A,$A899-1)+SUMIFS($S:$S,$C:$C,$C899,$A:$A,$A899-2)+SUMIFS($S:$S,$C:$C,$C899,$A:$A,$A899-3))/4</f>
        <v>3.2050000000000001</v>
      </c>
      <c r="W899" t="str">
        <f>VLOOKUP(D899,Conferences!$A$9:$B$57,2,FALSE)</f>
        <v>Big Ten</v>
      </c>
      <c r="X899">
        <f>COUNTIF(C:C,C899)</f>
        <v>16</v>
      </c>
      <c r="Y899">
        <f t="shared" ref="Y899:Y958" si="29">Q899</f>
        <v>8</v>
      </c>
    </row>
    <row r="900" spans="1:25">
      <c r="A900">
        <v>2008</v>
      </c>
      <c r="B900">
        <v>34</v>
      </c>
      <c r="C900" t="s">
        <v>3</v>
      </c>
      <c r="D900" t="s">
        <v>146</v>
      </c>
      <c r="E900">
        <v>10</v>
      </c>
      <c r="F900">
        <v>3</v>
      </c>
      <c r="G900">
        <v>0.76900000000000002</v>
      </c>
      <c r="H900">
        <v>7</v>
      </c>
      <c r="I900">
        <v>1</v>
      </c>
      <c r="J900">
        <v>0.875</v>
      </c>
      <c r="K900">
        <v>27.6</v>
      </c>
      <c r="L900">
        <v>13.9</v>
      </c>
      <c r="M900">
        <v>13.94</v>
      </c>
      <c r="N900">
        <v>3.87</v>
      </c>
      <c r="O900">
        <v>2</v>
      </c>
      <c r="P900">
        <v>2</v>
      </c>
      <c r="Q900">
        <v>9</v>
      </c>
      <c r="R900" s="19">
        <f>SUMIFS(Recruits!J:J,Recruits!D:D,'Wins by Year'!C900,Recruits!A:A,'Wins by Year'!A900)</f>
        <v>3.85</v>
      </c>
      <c r="S900" s="19">
        <f t="shared" si="28"/>
        <v>3.85</v>
      </c>
      <c r="T900" s="19">
        <f>(SUMIFS(S:S,C:C,C900,A:A,A900)+SUMIFS(S:S,C:C,C900,A:A,A900-1)+SUMIFS(S:S,C:C,C900,A:A,A900-2))/3</f>
        <v>3.75</v>
      </c>
      <c r="U900" s="19">
        <f>(SUMIFS($S:$S,$C:$C,$C900,$A:$A,$A900)+SUMIFS($S:$S,$C:$C,$C900,$A:$A,$A900-1)+SUMIFS($S:$S,$C:$C,$C900,$A:$A,$A900-2)+SUMIFS($S:$S,$C:$C,$C900,$A:$A,$A900-3))/4</f>
        <v>3.6875</v>
      </c>
      <c r="W900" t="str">
        <f>VLOOKUP(D900,Conferences!$A$9:$B$57,2,FALSE)</f>
        <v>Big Ten</v>
      </c>
      <c r="X900">
        <f>COUNTIF(C:C,C900)</f>
        <v>16</v>
      </c>
      <c r="Y900">
        <f t="shared" si="29"/>
        <v>9</v>
      </c>
    </row>
    <row r="901" spans="1:25">
      <c r="A901">
        <v>2008</v>
      </c>
      <c r="B901">
        <v>35</v>
      </c>
      <c r="C901" t="s">
        <v>18</v>
      </c>
      <c r="D901" t="s">
        <v>146</v>
      </c>
      <c r="E901">
        <v>9</v>
      </c>
      <c r="F901">
        <v>4</v>
      </c>
      <c r="G901">
        <v>0.69199999999999995</v>
      </c>
      <c r="H901">
        <v>6</v>
      </c>
      <c r="I901">
        <v>2</v>
      </c>
      <c r="J901">
        <v>0.75</v>
      </c>
      <c r="K901">
        <v>25.1</v>
      </c>
      <c r="L901">
        <v>22.1</v>
      </c>
      <c r="M901">
        <v>7.92</v>
      </c>
      <c r="N901">
        <v>3.15</v>
      </c>
      <c r="P901">
        <v>17</v>
      </c>
      <c r="Q901">
        <v>24</v>
      </c>
      <c r="R901" s="19">
        <f>SUMIFS(Recruits!J:J,Recruits!D:D,'Wins by Year'!C901,Recruits!A:A,'Wins by Year'!A901)</f>
        <v>2.71</v>
      </c>
      <c r="S901" s="19">
        <f t="shared" si="28"/>
        <v>2.71</v>
      </c>
      <c r="T901" s="19">
        <f>(SUMIFS(S:S,C:C,C901,A:A,A901)+SUMIFS(S:S,C:C,C901,A:A,A901-1)+SUMIFS(S:S,C:C,C901,A:A,A901-2))/3</f>
        <v>2.65</v>
      </c>
      <c r="U901" s="19">
        <f>(SUMIFS($S:$S,$C:$C,$C901,$A:$A,$A901)+SUMIFS($S:$S,$C:$C,$C901,$A:$A,$A901-1)+SUMIFS($S:$S,$C:$C,$C901,$A:$A,$A901-2)+SUMIFS($S:$S,$C:$C,$C901,$A:$A,$A901-3))/4</f>
        <v>2.66</v>
      </c>
      <c r="W901" t="str">
        <f>VLOOKUP(D901,Conferences!$A$9:$B$57,2,FALSE)</f>
        <v>Big Ten</v>
      </c>
      <c r="X901">
        <f>COUNTIF(C:C,C901)</f>
        <v>16</v>
      </c>
      <c r="Y901">
        <f t="shared" si="29"/>
        <v>24</v>
      </c>
    </row>
    <row r="902" spans="1:25">
      <c r="A902">
        <v>2008</v>
      </c>
      <c r="B902">
        <v>36</v>
      </c>
      <c r="C902" t="s">
        <v>42</v>
      </c>
      <c r="D902" t="s">
        <v>146</v>
      </c>
      <c r="E902">
        <v>9</v>
      </c>
      <c r="F902">
        <v>4</v>
      </c>
      <c r="G902">
        <v>0.69199999999999995</v>
      </c>
      <c r="H902">
        <v>5</v>
      </c>
      <c r="I902">
        <v>3</v>
      </c>
      <c r="J902">
        <v>0.625</v>
      </c>
      <c r="K902">
        <v>30.3</v>
      </c>
      <c r="L902">
        <v>13</v>
      </c>
      <c r="M902">
        <v>11.11</v>
      </c>
      <c r="N902">
        <v>0.56999999999999995</v>
      </c>
      <c r="P902">
        <v>20</v>
      </c>
      <c r="Q902">
        <v>20</v>
      </c>
      <c r="R902" s="19">
        <f>SUMIFS(Recruits!J:J,Recruits!D:D,'Wins by Year'!C902,Recruits!A:A,'Wins by Year'!A902)</f>
        <v>2.52</v>
      </c>
      <c r="S902" s="19">
        <f t="shared" si="28"/>
        <v>2.52</v>
      </c>
      <c r="T902" s="19">
        <f>(SUMIFS(S:S,C:C,C902,A:A,A902)+SUMIFS(S:S,C:C,C902,A:A,A902-1)+SUMIFS(S:S,C:C,C902,A:A,A902-2))/3</f>
        <v>2.7266666666666666</v>
      </c>
      <c r="U902" s="19">
        <f>(SUMIFS($S:$S,$C:$C,$C902,$A:$A,$A902)+SUMIFS($S:$S,$C:$C,$C902,$A:$A,$A902-1)+SUMIFS($S:$S,$C:$C,$C902,$A:$A,$A902-2)+SUMIFS($S:$S,$C:$C,$C902,$A:$A,$A902-3))/4</f>
        <v>2.85</v>
      </c>
      <c r="W902" t="str">
        <f>VLOOKUP(D902,Conferences!$A$9:$B$57,2,FALSE)</f>
        <v>Big Ten</v>
      </c>
      <c r="X902">
        <f>COUNTIF(C:C,C902)</f>
        <v>16</v>
      </c>
      <c r="Y902">
        <f t="shared" si="29"/>
        <v>20</v>
      </c>
    </row>
    <row r="903" spans="1:25">
      <c r="A903">
        <v>2008</v>
      </c>
      <c r="B903">
        <v>37</v>
      </c>
      <c r="C903" t="s">
        <v>49</v>
      </c>
      <c r="D903" t="s">
        <v>146</v>
      </c>
      <c r="E903">
        <v>9</v>
      </c>
      <c r="F903">
        <v>4</v>
      </c>
      <c r="G903">
        <v>0.69199999999999995</v>
      </c>
      <c r="H903">
        <v>5</v>
      </c>
      <c r="I903">
        <v>3</v>
      </c>
      <c r="J903">
        <v>0.625</v>
      </c>
      <c r="K903">
        <v>24.4</v>
      </c>
      <c r="L903">
        <v>20.2</v>
      </c>
      <c r="M903">
        <v>4.82</v>
      </c>
      <c r="N903">
        <v>-0.11</v>
      </c>
      <c r="P903">
        <v>22</v>
      </c>
      <c r="R903" s="19">
        <f>SUMIFS(Recruits!J:J,Recruits!D:D,'Wins by Year'!C903,Recruits!A:A,'Wins by Year'!A903)</f>
        <v>2.2999999999999998</v>
      </c>
      <c r="S903" s="19">
        <f t="shared" si="28"/>
        <v>2.2999999999999998</v>
      </c>
      <c r="T903" s="19">
        <f>(SUMIFS(S:S,C:C,C903,A:A,A903)+SUMIFS(S:S,C:C,C903,A:A,A903-1)+SUMIFS(S:S,C:C,C903,A:A,A903-2))/3</f>
        <v>2.4266666666666667</v>
      </c>
      <c r="U903" s="19">
        <f>(SUMIFS($S:$S,$C:$C,$C903,$A:$A,$A903)+SUMIFS($S:$S,$C:$C,$C903,$A:$A,$A903-1)+SUMIFS($S:$S,$C:$C,$C903,$A:$A,$A903-2)+SUMIFS($S:$S,$C:$C,$C903,$A:$A,$A903-3))/4</f>
        <v>2.4450000000000003</v>
      </c>
      <c r="W903" t="str">
        <f>VLOOKUP(D903,Conferences!$A$9:$B$57,2,FALSE)</f>
        <v>Big Ten</v>
      </c>
      <c r="X903">
        <f>COUNTIF(C:C,C903)</f>
        <v>16</v>
      </c>
    </row>
    <row r="904" spans="1:25">
      <c r="A904">
        <v>2008</v>
      </c>
      <c r="B904">
        <v>38</v>
      </c>
      <c r="C904" t="s">
        <v>51</v>
      </c>
      <c r="D904" t="s">
        <v>146</v>
      </c>
      <c r="E904">
        <v>7</v>
      </c>
      <c r="F904">
        <v>6</v>
      </c>
      <c r="G904">
        <v>0.53800000000000003</v>
      </c>
      <c r="H904">
        <v>3</v>
      </c>
      <c r="I904">
        <v>5</v>
      </c>
      <c r="J904">
        <v>0.375</v>
      </c>
      <c r="K904">
        <v>23.2</v>
      </c>
      <c r="L904">
        <v>24.8</v>
      </c>
      <c r="M904">
        <v>0.01</v>
      </c>
      <c r="N904">
        <v>0.09</v>
      </c>
      <c r="P904">
        <v>20</v>
      </c>
      <c r="R904" s="19">
        <f>SUMIFS(Recruits!J:J,Recruits!D:D,'Wins by Year'!C904,Recruits!A:A,'Wins by Year'!A904)</f>
        <v>3.07</v>
      </c>
      <c r="S904" s="19">
        <f t="shared" si="28"/>
        <v>3.07</v>
      </c>
      <c r="T904" s="19">
        <f>(SUMIFS(S:S,C:C,C904,A:A,A904)+SUMIFS(S:S,C:C,C904,A:A,A904-1)+SUMIFS(S:S,C:C,C904,A:A,A904-2))/3</f>
        <v>2.5866666666666664</v>
      </c>
      <c r="U904" s="19">
        <f>(SUMIFS($S:$S,$C:$C,$C904,$A:$A,$A904)+SUMIFS($S:$S,$C:$C,$C904,$A:$A,$A904-1)+SUMIFS($S:$S,$C:$C,$C904,$A:$A,$A904-2)+SUMIFS($S:$S,$C:$C,$C904,$A:$A,$A904-3))/4</f>
        <v>2.59</v>
      </c>
      <c r="W904" t="str">
        <f>VLOOKUP(D904,Conferences!$A$9:$B$57,2,FALSE)</f>
        <v>Big Ten</v>
      </c>
      <c r="X904">
        <f>COUNTIF(C:C,C904)</f>
        <v>16</v>
      </c>
    </row>
    <row r="905" spans="1:25">
      <c r="A905">
        <v>2008</v>
      </c>
      <c r="B905">
        <v>39</v>
      </c>
      <c r="C905" t="s">
        <v>35</v>
      </c>
      <c r="D905" t="s">
        <v>146</v>
      </c>
      <c r="E905">
        <v>7</v>
      </c>
      <c r="F905">
        <v>6</v>
      </c>
      <c r="G905">
        <v>0.53800000000000003</v>
      </c>
      <c r="H905">
        <v>3</v>
      </c>
      <c r="I905">
        <v>5</v>
      </c>
      <c r="J905">
        <v>0.375</v>
      </c>
      <c r="K905">
        <v>27.5</v>
      </c>
      <c r="L905">
        <v>26.5</v>
      </c>
      <c r="M905">
        <v>1.82</v>
      </c>
      <c r="N905">
        <v>1.1299999999999999</v>
      </c>
      <c r="O905">
        <v>13</v>
      </c>
      <c r="P905">
        <v>8</v>
      </c>
      <c r="R905" s="19">
        <f>SUMIFS(Recruits!J:J,Recruits!D:D,'Wins by Year'!C905,Recruits!A:A,'Wins by Year'!A905)</f>
        <v>2.69</v>
      </c>
      <c r="S905" s="19">
        <f t="shared" si="28"/>
        <v>2.69</v>
      </c>
      <c r="T905" s="19">
        <f>(SUMIFS(S:S,C:C,C905,A:A,A905)+SUMIFS(S:S,C:C,C905,A:A,A905-1)+SUMIFS(S:S,C:C,C905,A:A,A905-2))/3</f>
        <v>2.8166666666666664</v>
      </c>
      <c r="U905" s="19">
        <f>(SUMIFS($S:$S,$C:$C,$C905,$A:$A,$A905)+SUMIFS($S:$S,$C:$C,$C905,$A:$A,$A905-1)+SUMIFS($S:$S,$C:$C,$C905,$A:$A,$A905-2)+SUMIFS($S:$S,$C:$C,$C905,$A:$A,$A905-3))/4</f>
        <v>2.8049999999999997</v>
      </c>
      <c r="W905" t="str">
        <f>VLOOKUP(D905,Conferences!$A$9:$B$57,2,FALSE)</f>
        <v>Big Ten</v>
      </c>
      <c r="X905">
        <f>COUNTIF(C:C,C905)</f>
        <v>16</v>
      </c>
    </row>
    <row r="906" spans="1:25">
      <c r="A906">
        <v>2008</v>
      </c>
      <c r="B906">
        <v>40</v>
      </c>
      <c r="C906" t="s">
        <v>70</v>
      </c>
      <c r="D906" t="s">
        <v>146</v>
      </c>
      <c r="E906">
        <v>5</v>
      </c>
      <c r="F906">
        <v>7</v>
      </c>
      <c r="G906">
        <v>0.41699999999999998</v>
      </c>
      <c r="H906">
        <v>3</v>
      </c>
      <c r="I906">
        <v>5</v>
      </c>
      <c r="J906">
        <v>0.375</v>
      </c>
      <c r="K906">
        <v>28.7</v>
      </c>
      <c r="L906">
        <v>26.6</v>
      </c>
      <c r="M906">
        <v>2.96</v>
      </c>
      <c r="N906">
        <v>2.04</v>
      </c>
      <c r="O906">
        <v>20</v>
      </c>
      <c r="P906">
        <v>20</v>
      </c>
      <c r="R906" s="19">
        <f>SUMIFS(Recruits!J:J,Recruits!D:D,'Wins by Year'!C906,Recruits!A:A,'Wins by Year'!A906)</f>
        <v>3</v>
      </c>
      <c r="S906" s="19">
        <f t="shared" si="28"/>
        <v>3</v>
      </c>
      <c r="T906" s="19">
        <f>(SUMIFS(S:S,C:C,C906,A:A,A906)+SUMIFS(S:S,C:C,C906,A:A,A906-1)+SUMIFS(S:S,C:C,C906,A:A,A906-2))/3</f>
        <v>2.9633333333333334</v>
      </c>
      <c r="U906" s="19">
        <f>(SUMIFS($S:$S,$C:$C,$C906,$A:$A,$A906)+SUMIFS($S:$S,$C:$C,$C906,$A:$A,$A906-1)+SUMIFS($S:$S,$C:$C,$C906,$A:$A,$A906-2)+SUMIFS($S:$S,$C:$C,$C906,$A:$A,$A906-3))/4</f>
        <v>2.8725000000000001</v>
      </c>
      <c r="W906" t="str">
        <f>VLOOKUP(D906,Conferences!$A$9:$B$57,2,FALSE)</f>
        <v>Big Ten</v>
      </c>
      <c r="X906">
        <f>COUNTIF(C:C,C906)</f>
        <v>16</v>
      </c>
    </row>
    <row r="907" spans="1:25">
      <c r="A907">
        <v>2008</v>
      </c>
      <c r="B907">
        <v>41</v>
      </c>
      <c r="C907" t="s">
        <v>74</v>
      </c>
      <c r="D907" t="s">
        <v>146</v>
      </c>
      <c r="E907">
        <v>4</v>
      </c>
      <c r="F907">
        <v>8</v>
      </c>
      <c r="G907">
        <v>0.33300000000000002</v>
      </c>
      <c r="H907">
        <v>2</v>
      </c>
      <c r="I907">
        <v>6</v>
      </c>
      <c r="J907">
        <v>0.25</v>
      </c>
      <c r="K907">
        <v>24.7</v>
      </c>
      <c r="L907">
        <v>25.1</v>
      </c>
      <c r="M907">
        <v>-0.54</v>
      </c>
      <c r="N907">
        <v>3.04</v>
      </c>
      <c r="R907" s="19">
        <f>SUMIFS(Recruits!J:J,Recruits!D:D,'Wins by Year'!C907,Recruits!A:A,'Wins by Year'!A907)</f>
        <v>2.38</v>
      </c>
      <c r="S907" s="19">
        <f t="shared" si="28"/>
        <v>2.38</v>
      </c>
      <c r="T907" s="19">
        <f>(SUMIFS(S:S,C:C,C907,A:A,A907)+SUMIFS(S:S,C:C,C907,A:A,A907-1)+SUMIFS(S:S,C:C,C907,A:A,A907-2))/3</f>
        <v>2.4533333333333336</v>
      </c>
      <c r="U907" s="19">
        <f>(SUMIFS($S:$S,$C:$C,$C907,$A:$A,$A907)+SUMIFS($S:$S,$C:$C,$C907,$A:$A,$A907-1)+SUMIFS($S:$S,$C:$C,$C907,$A:$A,$A907-2)+SUMIFS($S:$S,$C:$C,$C907,$A:$A,$A907-3))/4</f>
        <v>2.59</v>
      </c>
      <c r="W907" t="str">
        <f>VLOOKUP(D907,Conferences!$A$9:$B$57,2,FALSE)</f>
        <v>Big Ten</v>
      </c>
      <c r="X907">
        <f>COUNTIF(C:C,C907)</f>
        <v>16</v>
      </c>
    </row>
    <row r="908" spans="1:25">
      <c r="A908">
        <v>2008</v>
      </c>
      <c r="B908">
        <v>42</v>
      </c>
      <c r="C908" t="s">
        <v>4</v>
      </c>
      <c r="D908" t="s">
        <v>146</v>
      </c>
      <c r="E908">
        <v>3</v>
      </c>
      <c r="F908">
        <v>9</v>
      </c>
      <c r="G908">
        <v>0.25</v>
      </c>
      <c r="H908">
        <v>2</v>
      </c>
      <c r="I908">
        <v>6</v>
      </c>
      <c r="J908">
        <v>0.25</v>
      </c>
      <c r="K908">
        <v>20.3</v>
      </c>
      <c r="L908">
        <v>28.9</v>
      </c>
      <c r="M908">
        <v>-4.66</v>
      </c>
      <c r="N908">
        <v>3</v>
      </c>
      <c r="R908" s="19">
        <f>SUMIFS(Recruits!J:J,Recruits!D:D,'Wins by Year'!C908,Recruits!A:A,'Wins by Year'!A908)</f>
        <v>3.67</v>
      </c>
      <c r="S908" s="19">
        <f t="shared" si="28"/>
        <v>3.67</v>
      </c>
      <c r="T908" s="19">
        <f>(SUMIFS(S:S,C:C,C908,A:A,A908)+SUMIFS(S:S,C:C,C908,A:A,A908-1)+SUMIFS(S:S,C:C,C908,A:A,A908-2))/3</f>
        <v>3.5666666666666664</v>
      </c>
      <c r="U908" s="19">
        <f>(SUMIFS($S:$S,$C:$C,$C908,$A:$A,$A908)+SUMIFS($S:$S,$C:$C,$C908,$A:$A,$A908-1)+SUMIFS($S:$S,$C:$C,$C908,$A:$A,$A908-2)+SUMIFS($S:$S,$C:$C,$C908,$A:$A,$A908-3))/4</f>
        <v>3.5449999999999999</v>
      </c>
      <c r="W908" t="str">
        <f>VLOOKUP(D908,Conferences!$A$9:$B$57,2,FALSE)</f>
        <v>Big Ten</v>
      </c>
      <c r="X908">
        <f>COUNTIF(C:C,C908)</f>
        <v>16</v>
      </c>
    </row>
    <row r="909" spans="1:25">
      <c r="A909">
        <v>2008</v>
      </c>
      <c r="B909">
        <v>43</v>
      </c>
      <c r="C909" t="s">
        <v>58</v>
      </c>
      <c r="D909" t="s">
        <v>146</v>
      </c>
      <c r="E909">
        <v>3</v>
      </c>
      <c r="F909">
        <v>9</v>
      </c>
      <c r="G909">
        <v>0.25</v>
      </c>
      <c r="H909">
        <v>1</v>
      </c>
      <c r="I909">
        <v>7</v>
      </c>
      <c r="J909">
        <v>0.125</v>
      </c>
      <c r="K909">
        <v>20.5</v>
      </c>
      <c r="L909">
        <v>35.299999999999997</v>
      </c>
      <c r="M909">
        <v>-8.73</v>
      </c>
      <c r="N909">
        <v>1.44</v>
      </c>
      <c r="R909" s="19">
        <f>SUMIFS(Recruits!J:J,Recruits!D:D,'Wins by Year'!C909,Recruits!A:A,'Wins by Year'!A909)</f>
        <v>2.15</v>
      </c>
      <c r="S909" s="19">
        <f t="shared" si="28"/>
        <v>2.15</v>
      </c>
      <c r="T909" s="19">
        <f>(SUMIFS(S:S,C:C,C909,A:A,A909)+SUMIFS(S:S,C:C,C909,A:A,A909-1)+SUMIFS(S:S,C:C,C909,A:A,A909-2))/3</f>
        <v>1.7966666666666669</v>
      </c>
      <c r="U909" s="19">
        <f>(SUMIFS($S:$S,$C:$C,$C909,$A:$A,$A909)+SUMIFS($S:$S,$C:$C,$C909,$A:$A,$A909-1)+SUMIFS($S:$S,$C:$C,$C909,$A:$A,$A909-2)+SUMIFS($S:$S,$C:$C,$C909,$A:$A,$A909-3))/4</f>
        <v>1.8575000000000002</v>
      </c>
      <c r="W909" t="str">
        <f>VLOOKUP(D909,Conferences!$A$9:$B$57,2,FALSE)</f>
        <v>Big Ten</v>
      </c>
      <c r="X909">
        <f>COUNTIF(C:C,C909)</f>
        <v>16</v>
      </c>
    </row>
    <row r="910" spans="1:25">
      <c r="A910">
        <v>2008</v>
      </c>
      <c r="B910">
        <v>44</v>
      </c>
      <c r="C910" t="s">
        <v>81</v>
      </c>
      <c r="D910" t="s">
        <v>173</v>
      </c>
      <c r="E910">
        <v>9</v>
      </c>
      <c r="F910">
        <v>5</v>
      </c>
      <c r="G910">
        <v>0.64300000000000002</v>
      </c>
      <c r="H910">
        <v>6</v>
      </c>
      <c r="I910">
        <v>2</v>
      </c>
      <c r="J910">
        <v>0.75</v>
      </c>
      <c r="K910">
        <v>23.4</v>
      </c>
      <c r="L910">
        <v>21.1</v>
      </c>
      <c r="M910">
        <v>1.58</v>
      </c>
      <c r="N910">
        <v>-1.49</v>
      </c>
      <c r="P910">
        <v>14</v>
      </c>
      <c r="R910" s="19">
        <f>SUMIFS(Recruits!J:J,Recruits!D:D,'Wins by Year'!C910,Recruits!A:A,'Wins by Year'!A910)</f>
        <v>2.14</v>
      </c>
      <c r="S910" s="19">
        <f t="shared" si="28"/>
        <v>2.14</v>
      </c>
      <c r="T910" s="19">
        <f>(SUMIFS(S:S,C:C,C910,A:A,A910)+SUMIFS(S:S,C:C,C910,A:A,A910-1)+SUMIFS(S:S,C:C,C910,A:A,A910-2))/3</f>
        <v>2.16</v>
      </c>
      <c r="U910" s="19">
        <f>(SUMIFS($S:$S,$C:$C,$C910,$A:$A,$A910)+SUMIFS($S:$S,$C:$C,$C910,$A:$A,$A910-1)+SUMIFS($S:$S,$C:$C,$C910,$A:$A,$A910-2)+SUMIFS($S:$S,$C:$C,$C910,$A:$A,$A910-3))/4</f>
        <v>2.14</v>
      </c>
      <c r="W910" t="str">
        <f>VLOOKUP(D910,Conferences!$A$9:$B$57,2,FALSE)</f>
        <v>CUSA</v>
      </c>
      <c r="X910">
        <f>COUNTIF(C:C,C910)</f>
        <v>16</v>
      </c>
    </row>
    <row r="911" spans="1:25">
      <c r="A911">
        <v>2008</v>
      </c>
      <c r="B911">
        <v>45</v>
      </c>
      <c r="C911" t="s">
        <v>80</v>
      </c>
      <c r="D911" t="s">
        <v>173</v>
      </c>
      <c r="E911">
        <v>7</v>
      </c>
      <c r="F911">
        <v>6</v>
      </c>
      <c r="G911">
        <v>0.53800000000000003</v>
      </c>
      <c r="H911">
        <v>4</v>
      </c>
      <c r="I911">
        <v>4</v>
      </c>
      <c r="J911">
        <v>0.5</v>
      </c>
      <c r="K911">
        <v>30.6</v>
      </c>
      <c r="L911">
        <v>24.1</v>
      </c>
      <c r="M911">
        <v>0.46</v>
      </c>
      <c r="N911">
        <v>-3.24</v>
      </c>
      <c r="R911" s="19">
        <f>SUMIFS(Recruits!J:J,Recruits!D:D,'Wins by Year'!C911,Recruits!A:A,'Wins by Year'!A911)</f>
        <v>2.78</v>
      </c>
      <c r="S911" s="19">
        <f t="shared" si="28"/>
        <v>2.78</v>
      </c>
      <c r="T911" s="19">
        <f>(SUMIFS(S:S,C:C,C911,A:A,A911)+SUMIFS(S:S,C:C,C911,A:A,A911-1)+SUMIFS(S:S,C:C,C911,A:A,A911-2))/3</f>
        <v>2.4</v>
      </c>
      <c r="U911" s="19">
        <f>(SUMIFS($S:$S,$C:$C,$C911,$A:$A,$A911)+SUMIFS($S:$S,$C:$C,$C911,$A:$A,$A911-1)+SUMIFS($S:$S,$C:$C,$C911,$A:$A,$A911-2)+SUMIFS($S:$S,$C:$C,$C911,$A:$A,$A911-3))/4</f>
        <v>2.3699999999999997</v>
      </c>
      <c r="W911" t="str">
        <f>VLOOKUP(D911,Conferences!$A$9:$B$57,2,FALSE)</f>
        <v>CUSA</v>
      </c>
      <c r="X911">
        <f>COUNTIF(C:C,C911)</f>
        <v>16</v>
      </c>
    </row>
    <row r="912" spans="1:25">
      <c r="A912">
        <v>2008</v>
      </c>
      <c r="B912">
        <v>46</v>
      </c>
      <c r="C912" t="s">
        <v>64</v>
      </c>
      <c r="D912" t="s">
        <v>173</v>
      </c>
      <c r="E912">
        <v>6</v>
      </c>
      <c r="F912">
        <v>7</v>
      </c>
      <c r="G912">
        <v>0.46200000000000002</v>
      </c>
      <c r="H912">
        <v>4</v>
      </c>
      <c r="I912">
        <v>4</v>
      </c>
      <c r="J912">
        <v>0.5</v>
      </c>
      <c r="K912">
        <v>27.2</v>
      </c>
      <c r="L912">
        <v>27.2</v>
      </c>
      <c r="M912">
        <v>-5.62</v>
      </c>
      <c r="N912">
        <v>-4.7699999999999996</v>
      </c>
      <c r="R912" s="19">
        <f>SUMIFS(Recruits!J:J,Recruits!D:D,'Wins by Year'!C912,Recruits!A:A,'Wins by Year'!A912)</f>
        <v>2.33</v>
      </c>
      <c r="S912" s="19">
        <f t="shared" si="28"/>
        <v>2.33</v>
      </c>
      <c r="T912" s="19">
        <f>(SUMIFS(S:S,C:C,C912,A:A,A912)+SUMIFS(S:S,C:C,C912,A:A,A912-1)+SUMIFS(S:S,C:C,C912,A:A,A912-2))/3</f>
        <v>1.8166666666666667</v>
      </c>
      <c r="U912" s="19">
        <f>(SUMIFS($S:$S,$C:$C,$C912,$A:$A,$A912)+SUMIFS($S:$S,$C:$C,$C912,$A:$A,$A912-1)+SUMIFS($S:$S,$C:$C,$C912,$A:$A,$A912-2)+SUMIFS($S:$S,$C:$C,$C912,$A:$A,$A912-3))/4</f>
        <v>1.88</v>
      </c>
      <c r="W912" t="str">
        <f>VLOOKUP(D912,Conferences!$A$9:$B$57,2,FALSE)</f>
        <v>CUSA</v>
      </c>
      <c r="X912">
        <f>COUNTIF(C:C,C912)</f>
        <v>16</v>
      </c>
    </row>
    <row r="913" spans="1:24">
      <c r="A913">
        <v>2008</v>
      </c>
      <c r="B913">
        <v>47</v>
      </c>
      <c r="C913" t="s">
        <v>129</v>
      </c>
      <c r="D913" t="s">
        <v>173</v>
      </c>
      <c r="E913">
        <v>4</v>
      </c>
      <c r="F913">
        <v>8</v>
      </c>
      <c r="G913">
        <v>0.33300000000000002</v>
      </c>
      <c r="H913">
        <v>3</v>
      </c>
      <c r="I913">
        <v>5</v>
      </c>
      <c r="J913">
        <v>0.375</v>
      </c>
      <c r="K913">
        <v>22.8</v>
      </c>
      <c r="L913">
        <v>31.3</v>
      </c>
      <c r="M913">
        <v>-9.7799999999999994</v>
      </c>
      <c r="N913">
        <v>-3.61</v>
      </c>
      <c r="R913" s="19">
        <f>SUMIFS(Recruits!J:J,Recruits!D:D,'Wins by Year'!C913,Recruits!A:A,'Wins by Year'!A913)</f>
        <v>0</v>
      </c>
      <c r="S913" s="19">
        <f t="shared" si="28"/>
        <v>1</v>
      </c>
      <c r="T913" s="19">
        <f>(SUMIFS(S:S,C:C,C913,A:A,A913)+SUMIFS(S:S,C:C,C913,A:A,A913-1)+SUMIFS(S:S,C:C,C913,A:A,A913-2))/3</f>
        <v>1.5066666666666666</v>
      </c>
      <c r="U913" s="19">
        <f>(SUMIFS($S:$S,$C:$C,$C913,$A:$A,$A913)+SUMIFS($S:$S,$C:$C,$C913,$A:$A,$A913-1)+SUMIFS($S:$S,$C:$C,$C913,$A:$A,$A913-2)+SUMIFS($S:$S,$C:$C,$C913,$A:$A,$A913-3))/4</f>
        <v>1.6774999999999998</v>
      </c>
      <c r="W913" t="str">
        <f>VLOOKUP(D913,Conferences!$A$9:$B$57,2,FALSE)</f>
        <v>CUSA</v>
      </c>
      <c r="X913">
        <f>COUNTIF(C:C,C913)</f>
        <v>14</v>
      </c>
    </row>
    <row r="914" spans="1:24">
      <c r="A914">
        <v>2008</v>
      </c>
      <c r="B914">
        <v>48</v>
      </c>
      <c r="C914" t="s">
        <v>55</v>
      </c>
      <c r="D914" t="s">
        <v>173</v>
      </c>
      <c r="E914">
        <v>4</v>
      </c>
      <c r="F914">
        <v>8</v>
      </c>
      <c r="G914">
        <v>0.33300000000000002</v>
      </c>
      <c r="H914">
        <v>3</v>
      </c>
      <c r="I914">
        <v>5</v>
      </c>
      <c r="J914">
        <v>0.375</v>
      </c>
      <c r="K914">
        <v>16.600000000000001</v>
      </c>
      <c r="L914">
        <v>24.1</v>
      </c>
      <c r="M914">
        <v>-8.39</v>
      </c>
      <c r="N914">
        <v>-2.98</v>
      </c>
      <c r="R914" s="19">
        <f>SUMIFS(Recruits!J:J,Recruits!D:D,'Wins by Year'!C914,Recruits!A:A,'Wins by Year'!A914)</f>
        <v>2.4700000000000002</v>
      </c>
      <c r="S914" s="19">
        <f t="shared" si="28"/>
        <v>2.4700000000000002</v>
      </c>
      <c r="T914" s="19">
        <f>(SUMIFS(S:S,C:C,C914,A:A,A914)+SUMIFS(S:S,C:C,C914,A:A,A914-1)+SUMIFS(S:S,C:C,C914,A:A,A914-2))/3</f>
        <v>2.3566666666666669</v>
      </c>
      <c r="U914" s="19">
        <f>(SUMIFS($S:$S,$C:$C,$C914,$A:$A,$A914)+SUMIFS($S:$S,$C:$C,$C914,$A:$A,$A914-1)+SUMIFS($S:$S,$C:$C,$C914,$A:$A,$A914-2)+SUMIFS($S:$S,$C:$C,$C914,$A:$A,$A914-3))/4</f>
        <v>2.3075000000000001</v>
      </c>
      <c r="W914" t="str">
        <f>VLOOKUP(D914,Conferences!$A$9:$B$57,2,FALSE)</f>
        <v>CUSA</v>
      </c>
      <c r="X914">
        <f>COUNTIF(C:C,C914)</f>
        <v>16</v>
      </c>
    </row>
    <row r="915" spans="1:24">
      <c r="A915">
        <v>2008</v>
      </c>
      <c r="B915">
        <v>49</v>
      </c>
      <c r="C915" t="s">
        <v>67</v>
      </c>
      <c r="D915" t="s">
        <v>173</v>
      </c>
      <c r="E915">
        <v>4</v>
      </c>
      <c r="F915">
        <v>8</v>
      </c>
      <c r="G915">
        <v>0.33300000000000002</v>
      </c>
      <c r="H915">
        <v>3</v>
      </c>
      <c r="I915">
        <v>5</v>
      </c>
      <c r="J915">
        <v>0.375</v>
      </c>
      <c r="K915">
        <v>20.5</v>
      </c>
      <c r="L915">
        <v>27.7</v>
      </c>
      <c r="M915">
        <v>-7.66</v>
      </c>
      <c r="N915">
        <v>-1</v>
      </c>
      <c r="R915" s="19">
        <f>SUMIFS(Recruits!J:J,Recruits!D:D,'Wins by Year'!C915,Recruits!A:A,'Wins by Year'!A915)</f>
        <v>2.27</v>
      </c>
      <c r="S915" s="19">
        <f t="shared" si="28"/>
        <v>2.27</v>
      </c>
      <c r="T915" s="19">
        <f>(SUMIFS(S:S,C:C,C915,A:A,A915)+SUMIFS(S:S,C:C,C915,A:A,A915-1)+SUMIFS(S:S,C:C,C915,A:A,A915-2))/3</f>
        <v>2.1833333333333331</v>
      </c>
      <c r="U915" s="19">
        <f>(SUMIFS($S:$S,$C:$C,$C915,$A:$A,$A915)+SUMIFS($S:$S,$C:$C,$C915,$A:$A,$A915-1)+SUMIFS($S:$S,$C:$C,$C915,$A:$A,$A915-2)+SUMIFS($S:$S,$C:$C,$C915,$A:$A,$A915-3))/4</f>
        <v>2.1549999999999998</v>
      </c>
      <c r="W915" t="str">
        <f>VLOOKUP(D915,Conferences!$A$9:$B$57,2,FALSE)</f>
        <v>CUSA</v>
      </c>
      <c r="X915">
        <f>COUNTIF(C:C,C915)</f>
        <v>16</v>
      </c>
    </row>
    <row r="916" spans="1:24">
      <c r="A916">
        <v>2008</v>
      </c>
      <c r="B916">
        <v>50</v>
      </c>
      <c r="C916" t="s">
        <v>92</v>
      </c>
      <c r="D916" t="s">
        <v>175</v>
      </c>
      <c r="E916">
        <v>11</v>
      </c>
      <c r="F916">
        <v>3</v>
      </c>
      <c r="G916">
        <v>0.78600000000000003</v>
      </c>
      <c r="H916">
        <v>7</v>
      </c>
      <c r="I916">
        <v>1</v>
      </c>
      <c r="J916">
        <v>0.875</v>
      </c>
      <c r="K916">
        <v>47.2</v>
      </c>
      <c r="L916">
        <v>27.9</v>
      </c>
      <c r="M916">
        <v>7.06</v>
      </c>
      <c r="N916">
        <v>-6.58</v>
      </c>
      <c r="P916">
        <v>19</v>
      </c>
      <c r="R916" s="19">
        <f>SUMIFS(Recruits!J:J,Recruits!D:D,'Wins by Year'!C916,Recruits!A:A,'Wins by Year'!A916)</f>
        <v>2.19</v>
      </c>
      <c r="S916" s="19">
        <f t="shared" si="28"/>
        <v>2.19</v>
      </c>
      <c r="T916" s="19">
        <f>(SUMIFS(S:S,C:C,C916,A:A,A916)+SUMIFS(S:S,C:C,C916,A:A,A916-1)+SUMIFS(S:S,C:C,C916,A:A,A916-2))/3</f>
        <v>1.3966666666666665</v>
      </c>
      <c r="U916" s="19">
        <f>(SUMIFS($S:$S,$C:$C,$C916,$A:$A,$A916)+SUMIFS($S:$S,$C:$C,$C916,$A:$A,$A916-1)+SUMIFS($S:$S,$C:$C,$C916,$A:$A,$A916-2)+SUMIFS($S:$S,$C:$C,$C916,$A:$A,$A916-3))/4</f>
        <v>1.6199999999999999</v>
      </c>
      <c r="W916" t="str">
        <f>VLOOKUP(D916,Conferences!$A$9:$B$57,2,FALSE)</f>
        <v>CUSA</v>
      </c>
      <c r="X916">
        <f>COUNTIF(C:C,C916)</f>
        <v>16</v>
      </c>
    </row>
    <row r="917" spans="1:24">
      <c r="A917">
        <v>2008</v>
      </c>
      <c r="B917">
        <v>51</v>
      </c>
      <c r="C917" t="s">
        <v>124</v>
      </c>
      <c r="D917" t="s">
        <v>175</v>
      </c>
      <c r="E917">
        <v>10</v>
      </c>
      <c r="F917">
        <v>3</v>
      </c>
      <c r="G917">
        <v>0.76900000000000002</v>
      </c>
      <c r="H917">
        <v>7</v>
      </c>
      <c r="I917">
        <v>1</v>
      </c>
      <c r="J917">
        <v>0.875</v>
      </c>
      <c r="K917">
        <v>41.3</v>
      </c>
      <c r="L917">
        <v>33.299999999999997</v>
      </c>
      <c r="M917">
        <v>3.92</v>
      </c>
      <c r="N917">
        <v>-3.55</v>
      </c>
      <c r="R917" s="19">
        <f>SUMIFS(Recruits!J:J,Recruits!D:D,'Wins by Year'!C917,Recruits!A:A,'Wins by Year'!A917)</f>
        <v>0</v>
      </c>
      <c r="S917" s="19">
        <f t="shared" si="28"/>
        <v>1</v>
      </c>
      <c r="T917" s="19">
        <f>(SUMIFS(S:S,C:C,C917,A:A,A917)+SUMIFS(S:S,C:C,C917,A:A,A917-1)+SUMIFS(S:S,C:C,C917,A:A,A917-2))/3</f>
        <v>1.3533333333333335</v>
      </c>
      <c r="U917" s="19">
        <f>(SUMIFS($S:$S,$C:$C,$C917,$A:$A,$A917)+SUMIFS($S:$S,$C:$C,$C917,$A:$A,$A917-1)+SUMIFS($S:$S,$C:$C,$C917,$A:$A,$A917-2)+SUMIFS($S:$S,$C:$C,$C917,$A:$A,$A917-3))/4</f>
        <v>1.2650000000000001</v>
      </c>
      <c r="W917" t="str">
        <f>VLOOKUP(D917,Conferences!$A$9:$B$57,2,FALSE)</f>
        <v>CUSA</v>
      </c>
      <c r="X917">
        <f>COUNTIF(C:C,C917)</f>
        <v>16</v>
      </c>
    </row>
    <row r="918" spans="1:24">
      <c r="A918">
        <v>2008</v>
      </c>
      <c r="B918">
        <v>52</v>
      </c>
      <c r="C918" t="s">
        <v>41</v>
      </c>
      <c r="D918" t="s">
        <v>175</v>
      </c>
      <c r="E918">
        <v>8</v>
      </c>
      <c r="F918">
        <v>5</v>
      </c>
      <c r="G918">
        <v>0.61499999999999999</v>
      </c>
      <c r="H918">
        <v>6</v>
      </c>
      <c r="I918">
        <v>2</v>
      </c>
      <c r="J918">
        <v>0.75</v>
      </c>
      <c r="K918">
        <v>40.6</v>
      </c>
      <c r="L918">
        <v>30.9</v>
      </c>
      <c r="M918">
        <v>2.21</v>
      </c>
      <c r="N918">
        <v>-3.4</v>
      </c>
      <c r="R918" s="19">
        <f>SUMIFS(Recruits!J:J,Recruits!D:D,'Wins by Year'!C918,Recruits!A:A,'Wins by Year'!A918)</f>
        <v>0</v>
      </c>
      <c r="S918" s="19">
        <f t="shared" si="28"/>
        <v>1</v>
      </c>
      <c r="T918" s="19">
        <f>(SUMIFS(S:S,C:C,C918,A:A,A918)+SUMIFS(S:S,C:C,C918,A:A,A918-1)+SUMIFS(S:S,C:C,C918,A:A,A918-2))/3</f>
        <v>1.7366666666666666</v>
      </c>
      <c r="U918" s="19">
        <f>(SUMIFS($S:$S,$C:$C,$C918,$A:$A,$A918)+SUMIFS($S:$S,$C:$C,$C918,$A:$A,$A918-1)+SUMIFS($S:$S,$C:$C,$C918,$A:$A,$A918-2)+SUMIFS($S:$S,$C:$C,$C918,$A:$A,$A918-3))/4</f>
        <v>1.8225</v>
      </c>
      <c r="W918" t="str">
        <f>VLOOKUP(D918,Conferences!$A$9:$B$57,2,FALSE)</f>
        <v>CUSA</v>
      </c>
      <c r="X918">
        <f>COUNTIF(C:C,C918)</f>
        <v>16</v>
      </c>
    </row>
    <row r="919" spans="1:24">
      <c r="A919">
        <v>2008</v>
      </c>
      <c r="B919">
        <v>53</v>
      </c>
      <c r="C919" t="s">
        <v>132</v>
      </c>
      <c r="D919" t="s">
        <v>175</v>
      </c>
      <c r="E919">
        <v>5</v>
      </c>
      <c r="F919">
        <v>7</v>
      </c>
      <c r="G919">
        <v>0.41699999999999998</v>
      </c>
      <c r="H919">
        <v>4</v>
      </c>
      <c r="I919">
        <v>4</v>
      </c>
      <c r="J919">
        <v>0.5</v>
      </c>
      <c r="K919">
        <v>32.9</v>
      </c>
      <c r="L919">
        <v>37</v>
      </c>
      <c r="M919">
        <v>-4.95</v>
      </c>
      <c r="N919">
        <v>-1.45</v>
      </c>
      <c r="R919" s="19">
        <f>SUMIFS(Recruits!J:J,Recruits!D:D,'Wins by Year'!C919,Recruits!A:A,'Wins by Year'!A919)</f>
        <v>0</v>
      </c>
      <c r="S919" s="19">
        <f t="shared" si="28"/>
        <v>1</v>
      </c>
      <c r="T919" s="19">
        <f>(SUMIFS(S:S,C:C,C919,A:A,A919)+SUMIFS(S:S,C:C,C919,A:A,A919-1)+SUMIFS(S:S,C:C,C919,A:A,A919-2))/3</f>
        <v>1.3666666666666665</v>
      </c>
      <c r="U919" s="19">
        <f>(SUMIFS($S:$S,$C:$C,$C919,$A:$A,$A919)+SUMIFS($S:$S,$C:$C,$C919,$A:$A,$A919-1)+SUMIFS($S:$S,$C:$C,$C919,$A:$A,$A919-2)+SUMIFS($S:$S,$C:$C,$C919,$A:$A,$A919-3))/4</f>
        <v>1.5574999999999999</v>
      </c>
      <c r="W919" t="str">
        <f>VLOOKUP(D919,Conferences!$A$9:$B$57,2,FALSE)</f>
        <v>CUSA</v>
      </c>
      <c r="X919">
        <f>COUNTIF(C:C,C919)</f>
        <v>16</v>
      </c>
    </row>
    <row r="920" spans="1:24">
      <c r="A920">
        <v>2008</v>
      </c>
      <c r="B920">
        <v>54</v>
      </c>
      <c r="C920" t="s">
        <v>91</v>
      </c>
      <c r="D920" t="s">
        <v>175</v>
      </c>
      <c r="E920">
        <v>2</v>
      </c>
      <c r="F920">
        <v>10</v>
      </c>
      <c r="G920">
        <v>0.16700000000000001</v>
      </c>
      <c r="H920">
        <v>1</v>
      </c>
      <c r="I920">
        <v>7</v>
      </c>
      <c r="J920">
        <v>0.125</v>
      </c>
      <c r="K920">
        <v>16.7</v>
      </c>
      <c r="L920">
        <v>34.5</v>
      </c>
      <c r="M920">
        <v>-15.77</v>
      </c>
      <c r="N920">
        <v>-1.77</v>
      </c>
      <c r="R920" s="19">
        <f>SUMIFS(Recruits!J:J,Recruits!D:D,'Wins by Year'!C920,Recruits!A:A,'Wins by Year'!A920)</f>
        <v>2</v>
      </c>
      <c r="S920" s="19">
        <f t="shared" si="28"/>
        <v>2</v>
      </c>
      <c r="T920" s="19">
        <f>(SUMIFS(S:S,C:C,C920,A:A,A920)+SUMIFS(S:S,C:C,C920,A:A,A920-1)+SUMIFS(S:S,C:C,C920,A:A,A920-2))/3</f>
        <v>1.3333333333333333</v>
      </c>
      <c r="U920" s="19">
        <f>(SUMIFS($S:$S,$C:$C,$C920,$A:$A,$A920)+SUMIFS($S:$S,$C:$C,$C920,$A:$A,$A920-1)+SUMIFS($S:$S,$C:$C,$C920,$A:$A,$A920-2)+SUMIFS($S:$S,$C:$C,$C920,$A:$A,$A920-3))/4</f>
        <v>1.5125</v>
      </c>
      <c r="W920" t="str">
        <f>VLOOKUP(D920,Conferences!$A$9:$B$57,2,FALSE)</f>
        <v>CUSA</v>
      </c>
      <c r="X920">
        <f>COUNTIF(C:C,C920)</f>
        <v>16</v>
      </c>
    </row>
    <row r="921" spans="1:24">
      <c r="A921">
        <v>2008</v>
      </c>
      <c r="B921">
        <v>55</v>
      </c>
      <c r="C921" t="s">
        <v>75</v>
      </c>
      <c r="D921" t="s">
        <v>175</v>
      </c>
      <c r="E921">
        <v>1</v>
      </c>
      <c r="F921">
        <v>11</v>
      </c>
      <c r="G921">
        <v>8.3000000000000004E-2</v>
      </c>
      <c r="H921">
        <v>0</v>
      </c>
      <c r="I921">
        <v>8</v>
      </c>
      <c r="J921">
        <v>0</v>
      </c>
      <c r="K921">
        <v>21.3</v>
      </c>
      <c r="L921">
        <v>38.200000000000003</v>
      </c>
      <c r="M921">
        <v>-14.5</v>
      </c>
      <c r="N921">
        <v>-0.57999999999999996</v>
      </c>
      <c r="R921" s="19">
        <f>SUMIFS(Recruits!J:J,Recruits!D:D,'Wins by Year'!C921,Recruits!A:A,'Wins by Year'!A921)</f>
        <v>0</v>
      </c>
      <c r="S921" s="19">
        <f t="shared" si="28"/>
        <v>1</v>
      </c>
      <c r="T921" s="19">
        <f>(SUMIFS(S:S,C:C,C921,A:A,A921)+SUMIFS(S:S,C:C,C921,A:A,A921-1)+SUMIFS(S:S,C:C,C921,A:A,A921-2))/3</f>
        <v>1.3766666666666667</v>
      </c>
      <c r="U921" s="19">
        <f>(SUMIFS($S:$S,$C:$C,$C921,$A:$A,$A921)+SUMIFS($S:$S,$C:$C,$C921,$A:$A,$A921-1)+SUMIFS($S:$S,$C:$C,$C921,$A:$A,$A921-2)+SUMIFS($S:$S,$C:$C,$C921,$A:$A,$A921-3))/4</f>
        <v>1.5899999999999999</v>
      </c>
      <c r="W921" t="str">
        <f>VLOOKUP(D921,Conferences!$A$9:$B$57,2,FALSE)</f>
        <v>CUSA</v>
      </c>
      <c r="X921">
        <f>COUNTIF(C:C,C921)</f>
        <v>16</v>
      </c>
    </row>
    <row r="922" spans="1:24">
      <c r="A922">
        <v>2008</v>
      </c>
      <c r="B922">
        <v>56</v>
      </c>
      <c r="C922" t="s">
        <v>97</v>
      </c>
      <c r="D922" t="s">
        <v>148</v>
      </c>
      <c r="E922">
        <v>8</v>
      </c>
      <c r="F922">
        <v>5</v>
      </c>
      <c r="G922">
        <v>0.61499999999999999</v>
      </c>
      <c r="H922">
        <v>0</v>
      </c>
      <c r="I922">
        <v>0</v>
      </c>
      <c r="K922">
        <v>27.2</v>
      </c>
      <c r="L922">
        <v>22</v>
      </c>
      <c r="M922">
        <v>3.53</v>
      </c>
      <c r="N922">
        <v>-0.78</v>
      </c>
      <c r="R922" s="19">
        <f>SUMIFS(Recruits!J:J,Recruits!D:D,'Wins by Year'!C922,Recruits!A:A,'Wins by Year'!A922)</f>
        <v>0</v>
      </c>
      <c r="S922" s="19">
        <f t="shared" si="28"/>
        <v>1</v>
      </c>
      <c r="T922" s="19">
        <f>(SUMIFS(S:S,C:C,C922,A:A,A922)+SUMIFS(S:S,C:C,C922,A:A,A922-1)+SUMIFS(S:S,C:C,C922,A:A,A922-2))/3</f>
        <v>1</v>
      </c>
      <c r="U922" s="19">
        <f>(SUMIFS($S:$S,$C:$C,$C922,$A:$A,$A922)+SUMIFS($S:$S,$C:$C,$C922,$A:$A,$A922-1)+SUMIFS($S:$S,$C:$C,$C922,$A:$A,$A922-2)+SUMIFS($S:$S,$C:$C,$C922,$A:$A,$A922-3))/4</f>
        <v>1</v>
      </c>
      <c r="W922" t="str">
        <f>VLOOKUP(D922,Conferences!$A$9:$B$57,2,FALSE)</f>
        <v>Ind</v>
      </c>
      <c r="X922">
        <f>COUNTIF(C:C,C922)</f>
        <v>16</v>
      </c>
    </row>
    <row r="923" spans="1:24">
      <c r="A923">
        <v>2008</v>
      </c>
      <c r="B923">
        <v>57</v>
      </c>
      <c r="C923" t="s">
        <v>13</v>
      </c>
      <c r="D923" t="s">
        <v>148</v>
      </c>
      <c r="E923">
        <v>7</v>
      </c>
      <c r="F923">
        <v>6</v>
      </c>
      <c r="G923">
        <v>0.53800000000000003</v>
      </c>
      <c r="H923">
        <v>0</v>
      </c>
      <c r="I923">
        <v>0</v>
      </c>
      <c r="K923">
        <v>24.7</v>
      </c>
      <c r="L923">
        <v>22.2</v>
      </c>
      <c r="M923">
        <v>2.99</v>
      </c>
      <c r="N923">
        <v>0.91</v>
      </c>
      <c r="R923" s="19">
        <f>SUMIFS(Recruits!J:J,Recruits!D:D,'Wins by Year'!C923,Recruits!A:A,'Wins by Year'!A923)</f>
        <v>3.96</v>
      </c>
      <c r="S923" s="19">
        <f t="shared" si="28"/>
        <v>3.96</v>
      </c>
      <c r="T923" s="19">
        <f>(SUMIFS(S:S,C:C,C923,A:A,A923)+SUMIFS(S:S,C:C,C923,A:A,A923-1)+SUMIFS(S:S,C:C,C923,A:A,A923-2))/3</f>
        <v>3.7133333333333334</v>
      </c>
      <c r="U923" s="19">
        <f>(SUMIFS($S:$S,$C:$C,$C923,$A:$A,$A923)+SUMIFS($S:$S,$C:$C,$C923,$A:$A,$A923-1)+SUMIFS($S:$S,$C:$C,$C923,$A:$A,$A923-2)+SUMIFS($S:$S,$C:$C,$C923,$A:$A,$A923-3))/4</f>
        <v>3.5350000000000001</v>
      </c>
      <c r="W923" t="str">
        <f>VLOOKUP(D923,Conferences!$A$9:$B$57,2,FALSE)</f>
        <v>Ind</v>
      </c>
      <c r="X923">
        <f>COUNTIF(C:C,C923)</f>
        <v>16</v>
      </c>
    </row>
    <row r="924" spans="1:24">
      <c r="A924">
        <v>2008</v>
      </c>
      <c r="B924">
        <v>58</v>
      </c>
      <c r="C924" t="s">
        <v>96</v>
      </c>
      <c r="D924" t="s">
        <v>148</v>
      </c>
      <c r="E924">
        <v>3</v>
      </c>
      <c r="F924">
        <v>9</v>
      </c>
      <c r="G924">
        <v>0.25</v>
      </c>
      <c r="H924">
        <v>0</v>
      </c>
      <c r="I924">
        <v>0</v>
      </c>
      <c r="K924">
        <v>14.8</v>
      </c>
      <c r="L924">
        <v>23.7</v>
      </c>
      <c r="M924">
        <v>-12.69</v>
      </c>
      <c r="N924">
        <v>-4.2699999999999996</v>
      </c>
      <c r="R924" s="19">
        <f>SUMIFS(Recruits!J:J,Recruits!D:D,'Wins by Year'!C924,Recruits!A:A,'Wins by Year'!A924)</f>
        <v>1.7</v>
      </c>
      <c r="S924" s="19">
        <f t="shared" si="28"/>
        <v>1.7</v>
      </c>
      <c r="T924" s="19">
        <f>(SUMIFS(S:S,C:C,C924,A:A,A924)+SUMIFS(S:S,C:C,C924,A:A,A924-1)+SUMIFS(S:S,C:C,C924,A:A,A924-2))/3</f>
        <v>1.4466666666666665</v>
      </c>
      <c r="U924" s="19">
        <f>(SUMIFS($S:$S,$C:$C,$C924,$A:$A,$A924)+SUMIFS($S:$S,$C:$C,$C924,$A:$A,$A924-1)+SUMIFS($S:$S,$C:$C,$C924,$A:$A,$A924-2)+SUMIFS($S:$S,$C:$C,$C924,$A:$A,$A924-3))/4</f>
        <v>1.335</v>
      </c>
      <c r="W924" t="str">
        <f>VLOOKUP(D924,Conferences!$A$9:$B$57,2,FALSE)</f>
        <v>Ind</v>
      </c>
      <c r="X924">
        <f>COUNTIF(C:C,C924)</f>
        <v>16</v>
      </c>
    </row>
    <row r="925" spans="1:24">
      <c r="A925">
        <v>2008</v>
      </c>
      <c r="B925">
        <v>59</v>
      </c>
      <c r="C925" t="s">
        <v>136</v>
      </c>
      <c r="D925" t="s">
        <v>178</v>
      </c>
      <c r="E925">
        <v>8</v>
      </c>
      <c r="F925">
        <v>6</v>
      </c>
      <c r="G925">
        <v>0.57099999999999995</v>
      </c>
      <c r="H925">
        <v>5</v>
      </c>
      <c r="I925">
        <v>3</v>
      </c>
      <c r="J925">
        <v>0.625</v>
      </c>
      <c r="K925">
        <v>30.3</v>
      </c>
      <c r="L925">
        <v>28.2</v>
      </c>
      <c r="M925">
        <v>-0.41</v>
      </c>
      <c r="N925">
        <v>-2.7</v>
      </c>
      <c r="R925" s="19">
        <f>SUMIFS(Recruits!J:J,Recruits!D:D,'Wins by Year'!C925,Recruits!A:A,'Wins by Year'!A925)</f>
        <v>0</v>
      </c>
      <c r="S925" s="19">
        <f t="shared" si="28"/>
        <v>1</v>
      </c>
      <c r="T925" s="19">
        <f>(SUMIFS(S:S,C:C,C925,A:A,A925)+SUMIFS(S:S,C:C,C925,A:A,A925-1)+SUMIFS(S:S,C:C,C925,A:A,A925-2))/3</f>
        <v>1.3766666666666667</v>
      </c>
      <c r="U925" s="19">
        <f>(SUMIFS($S:$S,$C:$C,$C925,$A:$A,$A925)+SUMIFS($S:$S,$C:$C,$C925,$A:$A,$A925-1)+SUMIFS($S:$S,$C:$C,$C925,$A:$A,$A925-2)+SUMIFS($S:$S,$C:$C,$C925,$A:$A,$A925-3))/4</f>
        <v>1.2825</v>
      </c>
      <c r="W925" t="str">
        <f>VLOOKUP(D925,Conferences!$A$9:$B$57,2,FALSE)</f>
        <v>MAC</v>
      </c>
      <c r="X925">
        <f>COUNTIF(C:C,C925)</f>
        <v>16</v>
      </c>
    </row>
    <row r="926" spans="1:24">
      <c r="A926">
        <v>2008</v>
      </c>
      <c r="B926">
        <v>60</v>
      </c>
      <c r="C926" t="s">
        <v>116</v>
      </c>
      <c r="D926" t="s">
        <v>178</v>
      </c>
      <c r="E926">
        <v>6</v>
      </c>
      <c r="F926">
        <v>6</v>
      </c>
      <c r="G926">
        <v>0.5</v>
      </c>
      <c r="H926">
        <v>4</v>
      </c>
      <c r="I926">
        <v>4</v>
      </c>
      <c r="J926">
        <v>0.5</v>
      </c>
      <c r="K926">
        <v>27.7</v>
      </c>
      <c r="L926">
        <v>23.2</v>
      </c>
      <c r="M926">
        <v>-2</v>
      </c>
      <c r="N926">
        <v>-5.25</v>
      </c>
      <c r="R926" s="19">
        <f>SUMIFS(Recruits!J:J,Recruits!D:D,'Wins by Year'!C926,Recruits!A:A,'Wins by Year'!A926)</f>
        <v>0</v>
      </c>
      <c r="S926" s="19">
        <f t="shared" si="28"/>
        <v>1</v>
      </c>
      <c r="T926" s="19">
        <f>(SUMIFS(S:S,C:C,C926,A:A,A926)+SUMIFS(S:S,C:C,C926,A:A,A926-1)+SUMIFS(S:S,C:C,C926,A:A,A926-2))/3</f>
        <v>1.6866666666666668</v>
      </c>
      <c r="U926" s="19">
        <f>(SUMIFS($S:$S,$C:$C,$C926,$A:$A,$A926)+SUMIFS($S:$S,$C:$C,$C926,$A:$A,$A926-1)+SUMIFS($S:$S,$C:$C,$C926,$A:$A,$A926-2)+SUMIFS($S:$S,$C:$C,$C926,$A:$A,$A926-3))/4</f>
        <v>1.5150000000000001</v>
      </c>
      <c r="W926" t="str">
        <f>VLOOKUP(D926,Conferences!$A$9:$B$57,2,FALSE)</f>
        <v>MAC</v>
      </c>
      <c r="X926">
        <f>COUNTIF(C:C,C926)</f>
        <v>16</v>
      </c>
    </row>
    <row r="927" spans="1:24">
      <c r="A927">
        <v>2008</v>
      </c>
      <c r="B927">
        <v>61</v>
      </c>
      <c r="C927" t="s">
        <v>60</v>
      </c>
      <c r="D927" t="s">
        <v>178</v>
      </c>
      <c r="E927">
        <v>5</v>
      </c>
      <c r="F927">
        <v>7</v>
      </c>
      <c r="G927">
        <v>0.41699999999999998</v>
      </c>
      <c r="H927">
        <v>4</v>
      </c>
      <c r="I927">
        <v>4</v>
      </c>
      <c r="J927">
        <v>0.5</v>
      </c>
      <c r="K927">
        <v>23.4</v>
      </c>
      <c r="L927">
        <v>23.1</v>
      </c>
      <c r="M927">
        <v>-3.38</v>
      </c>
      <c r="N927">
        <v>-4.05</v>
      </c>
      <c r="R927" s="19">
        <f>SUMIFS(Recruits!J:J,Recruits!D:D,'Wins by Year'!C927,Recruits!A:A,'Wins by Year'!A927)</f>
        <v>2.08</v>
      </c>
      <c r="S927" s="19">
        <f t="shared" si="28"/>
        <v>2.08</v>
      </c>
      <c r="T927" s="19">
        <f>(SUMIFS(S:S,C:C,C927,A:A,A927)+SUMIFS(S:S,C:C,C927,A:A,A927-1)+SUMIFS(S:S,C:C,C927,A:A,A927-2))/3</f>
        <v>1.6566666666666665</v>
      </c>
      <c r="U927" s="19">
        <f>(SUMIFS($S:$S,$C:$C,$C927,$A:$A,$A927)+SUMIFS($S:$S,$C:$C,$C927,$A:$A,$A927-1)+SUMIFS($S:$S,$C:$C,$C927,$A:$A,$A927-2)+SUMIFS($S:$S,$C:$C,$C927,$A:$A,$A927-3))/4</f>
        <v>1.4924999999999999</v>
      </c>
      <c r="W927" t="str">
        <f>VLOOKUP(D927,Conferences!$A$9:$B$57,2,FALSE)</f>
        <v>MAC</v>
      </c>
      <c r="X927">
        <f>COUNTIF(C:C,C927)</f>
        <v>16</v>
      </c>
    </row>
    <row r="928" spans="1:24">
      <c r="A928">
        <v>2008</v>
      </c>
      <c r="B928">
        <v>62</v>
      </c>
      <c r="C928" t="s">
        <v>135</v>
      </c>
      <c r="D928" t="s">
        <v>178</v>
      </c>
      <c r="E928">
        <v>5</v>
      </c>
      <c r="F928">
        <v>7</v>
      </c>
      <c r="G928">
        <v>0.41699999999999998</v>
      </c>
      <c r="H928">
        <v>3</v>
      </c>
      <c r="I928">
        <v>5</v>
      </c>
      <c r="J928">
        <v>0.375</v>
      </c>
      <c r="K928">
        <v>30</v>
      </c>
      <c r="L928">
        <v>31.3</v>
      </c>
      <c r="M928">
        <v>-6.87</v>
      </c>
      <c r="N928">
        <v>-4.95</v>
      </c>
      <c r="R928" s="19">
        <f>SUMIFS(Recruits!J:J,Recruits!D:D,'Wins by Year'!C928,Recruits!A:A,'Wins by Year'!A928)</f>
        <v>2.09</v>
      </c>
      <c r="S928" s="19">
        <f t="shared" si="28"/>
        <v>2.09</v>
      </c>
      <c r="T928" s="19">
        <f>(SUMIFS(S:S,C:C,C928,A:A,A928)+SUMIFS(S:S,C:C,C928,A:A,A928-1)+SUMIFS(S:S,C:C,C928,A:A,A928-2))/3</f>
        <v>2.1799999999999997</v>
      </c>
      <c r="U928" s="19">
        <f>(SUMIFS($S:$S,$C:$C,$C928,$A:$A,$A928)+SUMIFS($S:$S,$C:$C,$C928,$A:$A,$A928-1)+SUMIFS($S:$S,$C:$C,$C928,$A:$A,$A928-2)+SUMIFS($S:$S,$C:$C,$C928,$A:$A,$A928-3))/4</f>
        <v>2.1875</v>
      </c>
      <c r="W928" t="str">
        <f>VLOOKUP(D928,Conferences!$A$9:$B$57,2,FALSE)</f>
        <v>MAC</v>
      </c>
      <c r="X928">
        <f>COUNTIF(C:C,C928)</f>
        <v>16</v>
      </c>
    </row>
    <row r="929" spans="1:25">
      <c r="A929">
        <v>2008</v>
      </c>
      <c r="B929">
        <v>63</v>
      </c>
      <c r="C929" t="s">
        <v>131</v>
      </c>
      <c r="D929" t="s">
        <v>178</v>
      </c>
      <c r="E929">
        <v>4</v>
      </c>
      <c r="F929">
        <v>8</v>
      </c>
      <c r="G929">
        <v>0.33300000000000002</v>
      </c>
      <c r="H929">
        <v>3</v>
      </c>
      <c r="I929">
        <v>5</v>
      </c>
      <c r="J929">
        <v>0.375</v>
      </c>
      <c r="K929">
        <v>25.7</v>
      </c>
      <c r="L929">
        <v>31.7</v>
      </c>
      <c r="M929">
        <v>-11.1</v>
      </c>
      <c r="N929">
        <v>-5.0199999999999996</v>
      </c>
      <c r="R929" s="19">
        <f>SUMIFS(Recruits!J:J,Recruits!D:D,'Wins by Year'!C929,Recruits!A:A,'Wins by Year'!A929)</f>
        <v>1.92</v>
      </c>
      <c r="S929" s="19">
        <f t="shared" si="28"/>
        <v>1.92</v>
      </c>
      <c r="T929" s="19">
        <f>(SUMIFS(S:S,C:C,C929,A:A,A929)+SUMIFS(S:S,C:C,C929,A:A,A929-1)+SUMIFS(S:S,C:C,C929,A:A,A929-2))/3</f>
        <v>1.6666666666666667</v>
      </c>
      <c r="U929" s="19">
        <f>(SUMIFS($S:$S,$C:$C,$C929,$A:$A,$A929)+SUMIFS($S:$S,$C:$C,$C929,$A:$A,$A929-1)+SUMIFS($S:$S,$C:$C,$C929,$A:$A,$A929-2)+SUMIFS($S:$S,$C:$C,$C929,$A:$A,$A929-3))/4</f>
        <v>1.77</v>
      </c>
      <c r="W929" t="str">
        <f>VLOOKUP(D929,Conferences!$A$9:$B$57,2,FALSE)</f>
        <v>MAC</v>
      </c>
      <c r="X929">
        <f>COUNTIF(C:C,C929)</f>
        <v>16</v>
      </c>
    </row>
    <row r="930" spans="1:25">
      <c r="A930">
        <v>2008</v>
      </c>
      <c r="B930">
        <v>64</v>
      </c>
      <c r="C930" t="s">
        <v>130</v>
      </c>
      <c r="D930" t="s">
        <v>178</v>
      </c>
      <c r="E930">
        <v>4</v>
      </c>
      <c r="F930">
        <v>8</v>
      </c>
      <c r="G930">
        <v>0.33300000000000002</v>
      </c>
      <c r="H930">
        <v>3</v>
      </c>
      <c r="I930">
        <v>5</v>
      </c>
      <c r="J930">
        <v>0.375</v>
      </c>
      <c r="K930">
        <v>24.1</v>
      </c>
      <c r="L930">
        <v>27.3</v>
      </c>
      <c r="M930">
        <v>-8.8000000000000007</v>
      </c>
      <c r="N930">
        <v>-4.6399999999999997</v>
      </c>
      <c r="R930" s="19">
        <f>SUMIFS(Recruits!J:J,Recruits!D:D,'Wins by Year'!C930,Recruits!A:A,'Wins by Year'!A930)</f>
        <v>2.2000000000000002</v>
      </c>
      <c r="S930" s="19">
        <f t="shared" si="28"/>
        <v>2.2000000000000002</v>
      </c>
      <c r="T930" s="19">
        <f>(SUMIFS(S:S,C:C,C930,A:A,A930)+SUMIFS(S:S,C:C,C930,A:A,A930-1)+SUMIFS(S:S,C:C,C930,A:A,A930-2))/3</f>
        <v>2.02</v>
      </c>
      <c r="U930" s="19">
        <f>(SUMIFS($S:$S,$C:$C,$C930,$A:$A,$A930)+SUMIFS($S:$S,$C:$C,$C930,$A:$A,$A930-1)+SUMIFS($S:$S,$C:$C,$C930,$A:$A,$A930-2)+SUMIFS($S:$S,$C:$C,$C930,$A:$A,$A930-3))/4</f>
        <v>1.7650000000000001</v>
      </c>
      <c r="W930" t="str">
        <f>VLOOKUP(D930,Conferences!$A$9:$B$57,2,FALSE)</f>
        <v>MAC</v>
      </c>
      <c r="X930">
        <f>COUNTIF(C:C,C930)</f>
        <v>16</v>
      </c>
    </row>
    <row r="931" spans="1:25">
      <c r="A931">
        <v>2008</v>
      </c>
      <c r="B931">
        <v>65</v>
      </c>
      <c r="C931" t="s">
        <v>84</v>
      </c>
      <c r="D931" t="s">
        <v>178</v>
      </c>
      <c r="E931">
        <v>2</v>
      </c>
      <c r="F931">
        <v>10</v>
      </c>
      <c r="G931">
        <v>0.16700000000000001</v>
      </c>
      <c r="H931">
        <v>1</v>
      </c>
      <c r="I931">
        <v>7</v>
      </c>
      <c r="J931">
        <v>0.125</v>
      </c>
      <c r="K931">
        <v>18.399999999999999</v>
      </c>
      <c r="L931">
        <v>32.700000000000003</v>
      </c>
      <c r="M931">
        <v>-17.239999999999998</v>
      </c>
      <c r="N931">
        <v>-3.91</v>
      </c>
      <c r="R931" s="19">
        <f>SUMIFS(Recruits!J:J,Recruits!D:D,'Wins by Year'!C931,Recruits!A:A,'Wins by Year'!A931)</f>
        <v>2.06</v>
      </c>
      <c r="S931" s="19">
        <f t="shared" si="28"/>
        <v>2.06</v>
      </c>
      <c r="T931" s="19">
        <f>(SUMIFS(S:S,C:C,C931,A:A,A931)+SUMIFS(S:S,C:C,C931,A:A,A931-1)+SUMIFS(S:S,C:C,C931,A:A,A931-2))/3</f>
        <v>1.7433333333333334</v>
      </c>
      <c r="U931" s="19">
        <f>(SUMIFS($S:$S,$C:$C,$C931,$A:$A,$A931)+SUMIFS($S:$S,$C:$C,$C931,$A:$A,$A931-1)+SUMIFS($S:$S,$C:$C,$C931,$A:$A,$A931-2)+SUMIFS($S:$S,$C:$C,$C931,$A:$A,$A931-3))/4</f>
        <v>1.5575000000000001</v>
      </c>
      <c r="W931" t="str">
        <f>VLOOKUP(D931,Conferences!$A$9:$B$57,2,FALSE)</f>
        <v>MAC</v>
      </c>
      <c r="X931">
        <f>COUNTIF(C:C,C931)</f>
        <v>16</v>
      </c>
    </row>
    <row r="932" spans="1:25">
      <c r="A932">
        <v>2008</v>
      </c>
      <c r="B932">
        <v>66</v>
      </c>
      <c r="C932" t="s">
        <v>125</v>
      </c>
      <c r="D932" t="s">
        <v>179</v>
      </c>
      <c r="E932">
        <v>12</v>
      </c>
      <c r="F932">
        <v>2</v>
      </c>
      <c r="G932">
        <v>0.85699999999999998</v>
      </c>
      <c r="H932">
        <v>8</v>
      </c>
      <c r="I932">
        <v>0</v>
      </c>
      <c r="J932">
        <v>1</v>
      </c>
      <c r="K932">
        <v>34.9</v>
      </c>
      <c r="L932">
        <v>20.5</v>
      </c>
      <c r="M932">
        <v>6.26</v>
      </c>
      <c r="N932">
        <v>-7.03</v>
      </c>
      <c r="P932">
        <v>12</v>
      </c>
      <c r="R932" s="19">
        <f>SUMIFS(Recruits!J:J,Recruits!D:D,'Wins by Year'!C932,Recruits!A:A,'Wins by Year'!A932)</f>
        <v>0</v>
      </c>
      <c r="S932" s="19">
        <f t="shared" si="28"/>
        <v>1</v>
      </c>
      <c r="T932" s="19">
        <f>(SUMIFS(S:S,C:C,C932,A:A,A932)+SUMIFS(S:S,C:C,C932,A:A,A932-1)+SUMIFS(S:S,C:C,C932,A:A,A932-2))/3</f>
        <v>1.7366666666666666</v>
      </c>
      <c r="U932" s="19">
        <f>(SUMIFS($S:$S,$C:$C,$C932,$A:$A,$A932)+SUMIFS($S:$S,$C:$C,$C932,$A:$A,$A932-1)+SUMIFS($S:$S,$C:$C,$C932,$A:$A,$A932-2)+SUMIFS($S:$S,$C:$C,$C932,$A:$A,$A932-3))/4</f>
        <v>1.5525</v>
      </c>
      <c r="W932" t="str">
        <f>VLOOKUP(D932,Conferences!$A$9:$B$57,2,FALSE)</f>
        <v>MAC</v>
      </c>
      <c r="X932">
        <f>COUNTIF(C:C,C932)</f>
        <v>16</v>
      </c>
    </row>
    <row r="933" spans="1:25">
      <c r="A933">
        <v>2008</v>
      </c>
      <c r="B933">
        <v>67</v>
      </c>
      <c r="C933" t="s">
        <v>65</v>
      </c>
      <c r="D933" t="s">
        <v>179</v>
      </c>
      <c r="E933">
        <v>9</v>
      </c>
      <c r="F933">
        <v>4</v>
      </c>
      <c r="G933">
        <v>0.69199999999999995</v>
      </c>
      <c r="H933">
        <v>6</v>
      </c>
      <c r="I933">
        <v>2</v>
      </c>
      <c r="J933">
        <v>0.75</v>
      </c>
      <c r="K933">
        <v>28.6</v>
      </c>
      <c r="L933">
        <v>24.9</v>
      </c>
      <c r="M933">
        <v>-0.87</v>
      </c>
      <c r="N933">
        <v>-4.49</v>
      </c>
      <c r="R933" s="19">
        <f>SUMIFS(Recruits!J:J,Recruits!D:D,'Wins by Year'!C933,Recruits!A:A,'Wins by Year'!A933)</f>
        <v>2.13</v>
      </c>
      <c r="S933" s="19">
        <f t="shared" si="28"/>
        <v>2.13</v>
      </c>
      <c r="T933" s="19">
        <f>(SUMIFS(S:S,C:C,C933,A:A,A933)+SUMIFS(S:S,C:C,C933,A:A,A933-1)+SUMIFS(S:S,C:C,C933,A:A,A933-2))/3</f>
        <v>2.0566666666666666</v>
      </c>
      <c r="U933" s="19">
        <f>(SUMIFS($S:$S,$C:$C,$C933,$A:$A,$A933)+SUMIFS($S:$S,$C:$C,$C933,$A:$A,$A933-1)+SUMIFS($S:$S,$C:$C,$C933,$A:$A,$A933-2)+SUMIFS($S:$S,$C:$C,$C933,$A:$A,$A933-3))/4</f>
        <v>1.7925</v>
      </c>
      <c r="W933" t="str">
        <f>VLOOKUP(D933,Conferences!$A$9:$B$57,2,FALSE)</f>
        <v>MAC</v>
      </c>
      <c r="X933">
        <f>COUNTIF(C:C,C933)</f>
        <v>16</v>
      </c>
    </row>
    <row r="934" spans="1:25">
      <c r="A934">
        <v>2008</v>
      </c>
      <c r="B934">
        <v>68</v>
      </c>
      <c r="C934" t="s">
        <v>127</v>
      </c>
      <c r="D934" t="s">
        <v>179</v>
      </c>
      <c r="E934">
        <v>8</v>
      </c>
      <c r="F934">
        <v>5</v>
      </c>
      <c r="G934">
        <v>0.61499999999999999</v>
      </c>
      <c r="H934">
        <v>6</v>
      </c>
      <c r="I934">
        <v>2</v>
      </c>
      <c r="J934">
        <v>0.75</v>
      </c>
      <c r="K934">
        <v>29.5</v>
      </c>
      <c r="L934">
        <v>30.2</v>
      </c>
      <c r="M934">
        <v>-2.75</v>
      </c>
      <c r="N934">
        <v>-4.4400000000000004</v>
      </c>
      <c r="R934" s="19">
        <f>SUMIFS(Recruits!J:J,Recruits!D:D,'Wins by Year'!C934,Recruits!A:A,'Wins by Year'!A934)</f>
        <v>2.04</v>
      </c>
      <c r="S934" s="19">
        <f t="shared" si="28"/>
        <v>2.04</v>
      </c>
      <c r="T934" s="19">
        <f>(SUMIFS(S:S,C:C,C934,A:A,A934)+SUMIFS(S:S,C:C,C934,A:A,A934-1)+SUMIFS(S:S,C:C,C934,A:A,A934-2))/3</f>
        <v>1.6600000000000001</v>
      </c>
      <c r="U934" s="19">
        <f>(SUMIFS($S:$S,$C:$C,$C934,$A:$A,$A934)+SUMIFS($S:$S,$C:$C,$C934,$A:$A,$A934-1)+SUMIFS($S:$S,$C:$C,$C934,$A:$A,$A934-2)+SUMIFS($S:$S,$C:$C,$C934,$A:$A,$A934-3))/4</f>
        <v>1.4950000000000001</v>
      </c>
      <c r="W934" t="str">
        <f>VLOOKUP(D934,Conferences!$A$9:$B$57,2,FALSE)</f>
        <v>MAC</v>
      </c>
      <c r="X934">
        <f>COUNTIF(C:C,C934)</f>
        <v>16</v>
      </c>
    </row>
    <row r="935" spans="1:25">
      <c r="A935">
        <v>2008</v>
      </c>
      <c r="B935">
        <v>69</v>
      </c>
      <c r="C935" t="s">
        <v>112</v>
      </c>
      <c r="D935" t="s">
        <v>179</v>
      </c>
      <c r="E935">
        <v>6</v>
      </c>
      <c r="F935">
        <v>7</v>
      </c>
      <c r="G935">
        <v>0.46200000000000002</v>
      </c>
      <c r="H935">
        <v>5</v>
      </c>
      <c r="I935">
        <v>3</v>
      </c>
      <c r="J935">
        <v>0.625</v>
      </c>
      <c r="K935">
        <v>24.2</v>
      </c>
      <c r="L935">
        <v>18</v>
      </c>
      <c r="M935">
        <v>-2.73</v>
      </c>
      <c r="N935">
        <v>-5.43</v>
      </c>
      <c r="R935" s="19">
        <f>SUMIFS(Recruits!J:J,Recruits!D:D,'Wins by Year'!C935,Recruits!A:A,'Wins by Year'!A935)</f>
        <v>0</v>
      </c>
      <c r="S935" s="19">
        <f t="shared" si="28"/>
        <v>1</v>
      </c>
      <c r="T935" s="19">
        <f>(SUMIFS(S:S,C:C,C935,A:A,A935)+SUMIFS(S:S,C:C,C935,A:A,A935-1)+SUMIFS(S:S,C:C,C935,A:A,A935-2))/3</f>
        <v>1</v>
      </c>
      <c r="U935" s="19">
        <f>(SUMIFS($S:$S,$C:$C,$C935,$A:$A,$A935)+SUMIFS($S:$S,$C:$C,$C935,$A:$A,$A935-1)+SUMIFS($S:$S,$C:$C,$C935,$A:$A,$A935-2)+SUMIFS($S:$S,$C:$C,$C935,$A:$A,$A935-3))/4</f>
        <v>1.2925</v>
      </c>
      <c r="W935" t="str">
        <f>VLOOKUP(D935,Conferences!$A$9:$B$57,2,FALSE)</f>
        <v>MAC</v>
      </c>
      <c r="X935">
        <f>COUNTIF(C:C,C935)</f>
        <v>16</v>
      </c>
    </row>
    <row r="936" spans="1:25">
      <c r="A936">
        <v>2008</v>
      </c>
      <c r="B936">
        <v>70</v>
      </c>
      <c r="C936" t="s">
        <v>134</v>
      </c>
      <c r="D936" t="s">
        <v>179</v>
      </c>
      <c r="E936">
        <v>3</v>
      </c>
      <c r="F936">
        <v>9</v>
      </c>
      <c r="G936">
        <v>0.25</v>
      </c>
      <c r="H936">
        <v>2</v>
      </c>
      <c r="I936">
        <v>6</v>
      </c>
      <c r="J936">
        <v>0.25</v>
      </c>
      <c r="K936">
        <v>25.8</v>
      </c>
      <c r="L936">
        <v>35.6</v>
      </c>
      <c r="M936">
        <v>-13.89</v>
      </c>
      <c r="N936">
        <v>-3.73</v>
      </c>
      <c r="R936" s="19">
        <f>SUMIFS(Recruits!J:J,Recruits!D:D,'Wins by Year'!C936,Recruits!A:A,'Wins by Year'!A936)</f>
        <v>2.04</v>
      </c>
      <c r="S936" s="19">
        <f t="shared" si="28"/>
        <v>2.04</v>
      </c>
      <c r="T936" s="19">
        <f>(SUMIFS(S:S,C:C,C936,A:A,A936)+SUMIFS(S:S,C:C,C936,A:A,A936-1)+SUMIFS(S:S,C:C,C936,A:A,A936-2))/3</f>
        <v>1.6933333333333334</v>
      </c>
      <c r="U936" s="19">
        <f>(SUMIFS($S:$S,$C:$C,$C936,$A:$A,$A936)+SUMIFS($S:$S,$C:$C,$C936,$A:$A,$A936-1)+SUMIFS($S:$S,$C:$C,$C936,$A:$A,$A936-2)+SUMIFS($S:$S,$C:$C,$C936,$A:$A,$A936-3))/4</f>
        <v>1.77</v>
      </c>
      <c r="W936" t="str">
        <f>VLOOKUP(D936,Conferences!$A$9:$B$57,2,FALSE)</f>
        <v>MAC</v>
      </c>
      <c r="X936">
        <f>COUNTIF(C:C,C936)</f>
        <v>16</v>
      </c>
    </row>
    <row r="937" spans="1:25">
      <c r="A937">
        <v>2008</v>
      </c>
      <c r="B937">
        <v>71</v>
      </c>
      <c r="C937" t="s">
        <v>98</v>
      </c>
      <c r="D937" t="s">
        <v>179</v>
      </c>
      <c r="E937">
        <v>3</v>
      </c>
      <c r="F937">
        <v>9</v>
      </c>
      <c r="G937">
        <v>0.25</v>
      </c>
      <c r="H937">
        <v>2</v>
      </c>
      <c r="I937">
        <v>6</v>
      </c>
      <c r="J937">
        <v>0.25</v>
      </c>
      <c r="K937">
        <v>22.4</v>
      </c>
      <c r="L937">
        <v>31.4</v>
      </c>
      <c r="M937">
        <v>-12.22</v>
      </c>
      <c r="N937">
        <v>-3.81</v>
      </c>
      <c r="R937" s="19">
        <f>SUMIFS(Recruits!J:J,Recruits!D:D,'Wins by Year'!C937,Recruits!A:A,'Wins by Year'!A937)</f>
        <v>2.16</v>
      </c>
      <c r="S937" s="19">
        <f t="shared" si="28"/>
        <v>2.16</v>
      </c>
      <c r="T937" s="19">
        <f>(SUMIFS(S:S,C:C,C937,A:A,A937)+SUMIFS(S:S,C:C,C937,A:A,A937-1)+SUMIFS(S:S,C:C,C937,A:A,A937-2))/3</f>
        <v>2.2033333333333336</v>
      </c>
      <c r="U937" s="19">
        <f>(SUMIFS($S:$S,$C:$C,$C937,$A:$A,$A937)+SUMIFS($S:$S,$C:$C,$C937,$A:$A,$A937-1)+SUMIFS($S:$S,$C:$C,$C937,$A:$A,$A937-2)+SUMIFS($S:$S,$C:$C,$C937,$A:$A,$A937-3))/4</f>
        <v>1.9025000000000001</v>
      </c>
      <c r="W937" t="str">
        <f>VLOOKUP(D937,Conferences!$A$9:$B$57,2,FALSE)</f>
        <v>MAC</v>
      </c>
      <c r="X937">
        <f>COUNTIF(C:C,C937)</f>
        <v>16</v>
      </c>
    </row>
    <row r="938" spans="1:25">
      <c r="A938">
        <v>2008</v>
      </c>
      <c r="B938">
        <v>72</v>
      </c>
      <c r="C938" t="s">
        <v>34</v>
      </c>
      <c r="D938" t="s">
        <v>149</v>
      </c>
      <c r="E938">
        <v>13</v>
      </c>
      <c r="F938">
        <v>0</v>
      </c>
      <c r="G938">
        <v>1</v>
      </c>
      <c r="H938">
        <v>8</v>
      </c>
      <c r="I938">
        <v>0</v>
      </c>
      <c r="J938">
        <v>1</v>
      </c>
      <c r="K938">
        <v>36.9</v>
      </c>
      <c r="L938">
        <v>17.2</v>
      </c>
      <c r="M938">
        <v>13.79</v>
      </c>
      <c r="N938">
        <v>-2.06</v>
      </c>
      <c r="P938">
        <v>2</v>
      </c>
      <c r="Q938">
        <v>2</v>
      </c>
      <c r="R938" s="19">
        <f>SUMIFS(Recruits!J:J,Recruits!D:D,'Wins by Year'!C938,Recruits!A:A,'Wins by Year'!A938)</f>
        <v>2.56</v>
      </c>
      <c r="S938" s="19">
        <f t="shared" si="28"/>
        <v>2.56</v>
      </c>
      <c r="T938" s="19">
        <f>(SUMIFS(S:S,C:C,C938,A:A,A938)+SUMIFS(S:S,C:C,C938,A:A,A938-1)+SUMIFS(S:S,C:C,C938,A:A,A938-2))/3</f>
        <v>2.44</v>
      </c>
      <c r="U938" s="19">
        <f>(SUMIFS($S:$S,$C:$C,$C938,$A:$A,$A938)+SUMIFS($S:$S,$C:$C,$C938,$A:$A,$A938-1)+SUMIFS($S:$S,$C:$C,$C938,$A:$A,$A938-2)+SUMIFS($S:$S,$C:$C,$C938,$A:$A,$A938-3))/4</f>
        <v>2.4</v>
      </c>
      <c r="W938" t="str">
        <f>VLOOKUP(D938,Conferences!$A$9:$B$57,2,FALSE)</f>
        <v>MWC</v>
      </c>
      <c r="X938">
        <f>COUNTIF(C:C,C938)</f>
        <v>16</v>
      </c>
      <c r="Y938">
        <f t="shared" si="29"/>
        <v>2</v>
      </c>
    </row>
    <row r="939" spans="1:25">
      <c r="A939">
        <v>2008</v>
      </c>
      <c r="B939">
        <v>73</v>
      </c>
      <c r="C939" t="s">
        <v>20</v>
      </c>
      <c r="D939" t="s">
        <v>149</v>
      </c>
      <c r="E939">
        <v>11</v>
      </c>
      <c r="F939">
        <v>2</v>
      </c>
      <c r="G939">
        <v>0.84599999999999997</v>
      </c>
      <c r="H939">
        <v>7</v>
      </c>
      <c r="I939">
        <v>1</v>
      </c>
      <c r="J939">
        <v>0.875</v>
      </c>
      <c r="K939">
        <v>33.6</v>
      </c>
      <c r="L939">
        <v>11.3</v>
      </c>
      <c r="M939">
        <v>13.47</v>
      </c>
      <c r="N939">
        <v>-1.23</v>
      </c>
      <c r="P939">
        <v>7</v>
      </c>
      <c r="Q939">
        <v>7</v>
      </c>
      <c r="R939" s="19">
        <f>SUMIFS(Recruits!J:J,Recruits!D:D,'Wins by Year'!C939,Recruits!A:A,'Wins by Year'!A939)</f>
        <v>0</v>
      </c>
      <c r="S939" s="19">
        <f t="shared" si="28"/>
        <v>1</v>
      </c>
      <c r="T939" s="19">
        <f>(SUMIFS(S:S,C:C,C939,A:A,A939)+SUMIFS(S:S,C:C,C939,A:A,A939-1)+SUMIFS(S:S,C:C,C939,A:A,A939-2))/3</f>
        <v>2.0333333333333332</v>
      </c>
      <c r="U939" s="19">
        <f>(SUMIFS($S:$S,$C:$C,$C939,$A:$A,$A939)+SUMIFS($S:$S,$C:$C,$C939,$A:$A,$A939-1)+SUMIFS($S:$S,$C:$C,$C939,$A:$A,$A939-2)+SUMIFS($S:$S,$C:$C,$C939,$A:$A,$A939-3))/4</f>
        <v>2.12</v>
      </c>
      <c r="V939" t="s">
        <v>248</v>
      </c>
      <c r="W939" t="str">
        <f>VLOOKUP(D939,Conferences!$A$9:$B$57,2,FALSE)</f>
        <v>MWC</v>
      </c>
      <c r="X939">
        <f>COUNTIF(C:C,C939)</f>
        <v>16</v>
      </c>
      <c r="Y939">
        <f t="shared" si="29"/>
        <v>7</v>
      </c>
    </row>
    <row r="940" spans="1:25">
      <c r="A940">
        <v>2008</v>
      </c>
      <c r="B940">
        <v>74</v>
      </c>
      <c r="C940" t="s">
        <v>50</v>
      </c>
      <c r="D940" t="s">
        <v>149</v>
      </c>
      <c r="E940">
        <v>10</v>
      </c>
      <c r="F940">
        <v>3</v>
      </c>
      <c r="G940">
        <v>0.76900000000000002</v>
      </c>
      <c r="H940">
        <v>6</v>
      </c>
      <c r="I940">
        <v>2</v>
      </c>
      <c r="J940">
        <v>0.75</v>
      </c>
      <c r="K940">
        <v>34.200000000000003</v>
      </c>
      <c r="L940">
        <v>21.9</v>
      </c>
      <c r="M940">
        <v>4.96</v>
      </c>
      <c r="N940">
        <v>-3.58</v>
      </c>
      <c r="O940">
        <v>16</v>
      </c>
      <c r="P940">
        <v>8</v>
      </c>
      <c r="Q940">
        <v>25</v>
      </c>
      <c r="R940" s="19">
        <f>SUMIFS(Recruits!J:J,Recruits!D:D,'Wins by Year'!C940,Recruits!A:A,'Wins by Year'!A940)</f>
        <v>2.5</v>
      </c>
      <c r="S940" s="19">
        <f t="shared" si="28"/>
        <v>2.5</v>
      </c>
      <c r="T940" s="19">
        <f>(SUMIFS(S:S,C:C,C940,A:A,A940)+SUMIFS(S:S,C:C,C940,A:A,A940-1)+SUMIFS(S:S,C:C,C940,A:A,A940-2))/3</f>
        <v>2.3533333333333335</v>
      </c>
      <c r="U940" s="19">
        <f>(SUMIFS($S:$S,$C:$C,$C940,$A:$A,$A940)+SUMIFS($S:$S,$C:$C,$C940,$A:$A,$A940-1)+SUMIFS($S:$S,$C:$C,$C940,$A:$A,$A940-2)+SUMIFS($S:$S,$C:$C,$C940,$A:$A,$A940-3))/4</f>
        <v>2.3425000000000002</v>
      </c>
      <c r="W940" t="str">
        <f>VLOOKUP(D940,Conferences!$A$9:$B$57,2,FALSE)</f>
        <v>MWC</v>
      </c>
      <c r="X940">
        <f>COUNTIF(C:C,C940)</f>
        <v>16</v>
      </c>
      <c r="Y940">
        <f t="shared" si="29"/>
        <v>25</v>
      </c>
    </row>
    <row r="941" spans="1:25">
      <c r="A941">
        <v>2008</v>
      </c>
      <c r="B941">
        <v>75</v>
      </c>
      <c r="C941" t="s">
        <v>95</v>
      </c>
      <c r="D941" t="s">
        <v>149</v>
      </c>
      <c r="E941">
        <v>8</v>
      </c>
      <c r="F941">
        <v>5</v>
      </c>
      <c r="G941">
        <v>0.61499999999999999</v>
      </c>
      <c r="H941">
        <v>5</v>
      </c>
      <c r="I941">
        <v>3</v>
      </c>
      <c r="J941">
        <v>0.625</v>
      </c>
      <c r="K941">
        <v>26.8</v>
      </c>
      <c r="L941">
        <v>22.2</v>
      </c>
      <c r="M941">
        <v>2.5499999999999998</v>
      </c>
      <c r="N941">
        <v>-2.5299999999999998</v>
      </c>
      <c r="R941" s="19">
        <f>SUMIFS(Recruits!J:J,Recruits!D:D,'Wins by Year'!C941,Recruits!A:A,'Wins by Year'!A941)</f>
        <v>1.82</v>
      </c>
      <c r="S941" s="19">
        <f t="shared" si="28"/>
        <v>1.82</v>
      </c>
      <c r="T941" s="19">
        <f>(SUMIFS(S:S,C:C,C941,A:A,A941)+SUMIFS(S:S,C:C,C941,A:A,A941-1)+SUMIFS(S:S,C:C,C941,A:A,A941-2))/3</f>
        <v>1.7299999999999998</v>
      </c>
      <c r="U941" s="19">
        <f>(SUMIFS($S:$S,$C:$C,$C941,$A:$A,$A941)+SUMIFS($S:$S,$C:$C,$C941,$A:$A,$A941-1)+SUMIFS($S:$S,$C:$C,$C941,$A:$A,$A941-2)+SUMIFS($S:$S,$C:$C,$C941,$A:$A,$A941-3))/4</f>
        <v>1.65</v>
      </c>
      <c r="W941" t="str">
        <f>VLOOKUP(D941,Conferences!$A$9:$B$57,2,FALSE)</f>
        <v>MWC</v>
      </c>
      <c r="X941">
        <f>COUNTIF(C:C,C941)</f>
        <v>16</v>
      </c>
    </row>
    <row r="942" spans="1:25">
      <c r="A942">
        <v>2008</v>
      </c>
      <c r="B942">
        <v>76</v>
      </c>
      <c r="C942" t="s">
        <v>63</v>
      </c>
      <c r="D942" t="s">
        <v>149</v>
      </c>
      <c r="E942">
        <v>7</v>
      </c>
      <c r="F942">
        <v>6</v>
      </c>
      <c r="G942">
        <v>0.53800000000000003</v>
      </c>
      <c r="H942">
        <v>4</v>
      </c>
      <c r="I942">
        <v>4</v>
      </c>
      <c r="J942">
        <v>0.5</v>
      </c>
      <c r="K942">
        <v>25.2</v>
      </c>
      <c r="L942">
        <v>30.2</v>
      </c>
      <c r="M942">
        <v>-3.96</v>
      </c>
      <c r="N942">
        <v>-1.04</v>
      </c>
      <c r="R942" s="19">
        <f>SUMIFS(Recruits!J:J,Recruits!D:D,'Wins by Year'!C942,Recruits!A:A,'Wins by Year'!A942)</f>
        <v>2.17</v>
      </c>
      <c r="S942" s="19">
        <f t="shared" si="28"/>
        <v>2.17</v>
      </c>
      <c r="T942" s="19">
        <f>(SUMIFS(S:S,C:C,C942,A:A,A942)+SUMIFS(S:S,C:C,C942,A:A,A942-1)+SUMIFS(S:S,C:C,C942,A:A,A942-2))/3</f>
        <v>2.1133333333333333</v>
      </c>
      <c r="U942" s="19">
        <f>(SUMIFS($S:$S,$C:$C,$C942,$A:$A,$A942)+SUMIFS($S:$S,$C:$C,$C942,$A:$A,$A942-1)+SUMIFS($S:$S,$C:$C,$C942,$A:$A,$A942-2)+SUMIFS($S:$S,$C:$C,$C942,$A:$A,$A942-3))/4</f>
        <v>2.125</v>
      </c>
      <c r="W942" t="str">
        <f>VLOOKUP(D942,Conferences!$A$9:$B$57,2,FALSE)</f>
        <v>MWC</v>
      </c>
      <c r="X942">
        <f>COUNTIF(C:C,C942)</f>
        <v>16</v>
      </c>
    </row>
    <row r="943" spans="1:25">
      <c r="A943">
        <v>2008</v>
      </c>
      <c r="B943">
        <v>77</v>
      </c>
      <c r="C943" t="s">
        <v>71</v>
      </c>
      <c r="D943" t="s">
        <v>149</v>
      </c>
      <c r="E943">
        <v>5</v>
      </c>
      <c r="F943">
        <v>7</v>
      </c>
      <c r="G943">
        <v>0.41699999999999998</v>
      </c>
      <c r="H943">
        <v>2</v>
      </c>
      <c r="I943">
        <v>6</v>
      </c>
      <c r="J943">
        <v>0.25</v>
      </c>
      <c r="K943">
        <v>25.6</v>
      </c>
      <c r="L943">
        <v>32.6</v>
      </c>
      <c r="M943">
        <v>-7.41</v>
      </c>
      <c r="N943">
        <v>-1.08</v>
      </c>
      <c r="R943" s="19">
        <f>SUMIFS(Recruits!J:J,Recruits!D:D,'Wins by Year'!C943,Recruits!A:A,'Wins by Year'!A943)</f>
        <v>0</v>
      </c>
      <c r="S943" s="19">
        <f t="shared" si="28"/>
        <v>1</v>
      </c>
      <c r="T943" s="19">
        <f>(SUMIFS(S:S,C:C,C943,A:A,A943)+SUMIFS(S:S,C:C,C943,A:A,A943-1)+SUMIFS(S:S,C:C,C943,A:A,A943-2))/3</f>
        <v>1.8233333333333333</v>
      </c>
      <c r="U943" s="19">
        <f>(SUMIFS($S:$S,$C:$C,$C943,$A:$A,$A943)+SUMIFS($S:$S,$C:$C,$C943,$A:$A,$A943-1)+SUMIFS($S:$S,$C:$C,$C943,$A:$A,$A943-2)+SUMIFS($S:$S,$C:$C,$C943,$A:$A,$A943-3))/4</f>
        <v>1.91</v>
      </c>
      <c r="W943" t="str">
        <f>VLOOKUP(D943,Conferences!$A$9:$B$57,2,FALSE)</f>
        <v>MWC</v>
      </c>
      <c r="X943">
        <f>COUNTIF(C:C,C943)</f>
        <v>16</v>
      </c>
    </row>
    <row r="944" spans="1:25">
      <c r="A944">
        <v>2008</v>
      </c>
      <c r="B944">
        <v>78</v>
      </c>
      <c r="C944" t="s">
        <v>123</v>
      </c>
      <c r="D944" t="s">
        <v>149</v>
      </c>
      <c r="E944">
        <v>4</v>
      </c>
      <c r="F944">
        <v>8</v>
      </c>
      <c r="G944">
        <v>0.33300000000000002</v>
      </c>
      <c r="H944">
        <v>2</v>
      </c>
      <c r="I944">
        <v>6</v>
      </c>
      <c r="J944">
        <v>0.25</v>
      </c>
      <c r="K944">
        <v>21.1</v>
      </c>
      <c r="L944">
        <v>22.8</v>
      </c>
      <c r="M944">
        <v>-4.18</v>
      </c>
      <c r="N944">
        <v>-0.35</v>
      </c>
      <c r="R944" s="19">
        <f>SUMIFS(Recruits!J:J,Recruits!D:D,'Wins by Year'!C944,Recruits!A:A,'Wins by Year'!A944)</f>
        <v>2.09</v>
      </c>
      <c r="S944" s="19">
        <f t="shared" si="28"/>
        <v>2.09</v>
      </c>
      <c r="T944" s="19">
        <f>(SUMIFS(S:S,C:C,C944,A:A,A944)+SUMIFS(S:S,C:C,C944,A:A,A944-1)+SUMIFS(S:S,C:C,C944,A:A,A944-2))/3</f>
        <v>1.6966666666666665</v>
      </c>
      <c r="U944" s="19">
        <f>(SUMIFS($S:$S,$C:$C,$C944,$A:$A,$A944)+SUMIFS($S:$S,$C:$C,$C944,$A:$A,$A944-1)+SUMIFS($S:$S,$C:$C,$C944,$A:$A,$A944-2)+SUMIFS($S:$S,$C:$C,$C944,$A:$A,$A944-3))/4</f>
        <v>1.8025</v>
      </c>
      <c r="W944" t="str">
        <f>VLOOKUP(D944,Conferences!$A$9:$B$57,2,FALSE)</f>
        <v>MWC</v>
      </c>
      <c r="X944">
        <f>COUNTIF(C:C,C944)</f>
        <v>16</v>
      </c>
    </row>
    <row r="945" spans="1:25">
      <c r="A945">
        <v>2008</v>
      </c>
      <c r="B945">
        <v>79</v>
      </c>
      <c r="C945" t="s">
        <v>121</v>
      </c>
      <c r="D945" t="s">
        <v>149</v>
      </c>
      <c r="E945">
        <v>4</v>
      </c>
      <c r="F945">
        <v>8</v>
      </c>
      <c r="G945">
        <v>0.33300000000000002</v>
      </c>
      <c r="H945">
        <v>1</v>
      </c>
      <c r="I945">
        <v>7</v>
      </c>
      <c r="J945">
        <v>0.125</v>
      </c>
      <c r="K945">
        <v>12.7</v>
      </c>
      <c r="L945">
        <v>27.8</v>
      </c>
      <c r="M945">
        <v>-11.44</v>
      </c>
      <c r="N945">
        <v>-1.94</v>
      </c>
      <c r="R945" s="19">
        <f>SUMIFS(Recruits!J:J,Recruits!D:D,'Wins by Year'!C945,Recruits!A:A,'Wins by Year'!A945)</f>
        <v>0</v>
      </c>
      <c r="S945" s="19">
        <f t="shared" si="28"/>
        <v>1</v>
      </c>
      <c r="T945" s="19">
        <f>(SUMIFS(S:S,C:C,C945,A:A,A945)+SUMIFS(S:S,C:C,C945,A:A,A945-1)+SUMIFS(S:S,C:C,C945,A:A,A945-2))/3</f>
        <v>1</v>
      </c>
      <c r="U945" s="19">
        <f>(SUMIFS($S:$S,$C:$C,$C945,$A:$A,$A945)+SUMIFS($S:$S,$C:$C,$C945,$A:$A,$A945-1)+SUMIFS($S:$S,$C:$C,$C945,$A:$A,$A945-2)+SUMIFS($S:$S,$C:$C,$C945,$A:$A,$A945-3))/4</f>
        <v>1.2774999999999999</v>
      </c>
      <c r="W945" t="str">
        <f>VLOOKUP(D945,Conferences!$A$9:$B$57,2,FALSE)</f>
        <v>MWC</v>
      </c>
      <c r="X945">
        <f>COUNTIF(C:C,C945)</f>
        <v>16</v>
      </c>
    </row>
    <row r="946" spans="1:25">
      <c r="A946">
        <v>2008</v>
      </c>
      <c r="B946">
        <v>80</v>
      </c>
      <c r="C946" t="s">
        <v>72</v>
      </c>
      <c r="D946" t="s">
        <v>149</v>
      </c>
      <c r="E946">
        <v>2</v>
      </c>
      <c r="F946">
        <v>10</v>
      </c>
      <c r="G946">
        <v>0.16700000000000001</v>
      </c>
      <c r="H946">
        <v>1</v>
      </c>
      <c r="I946">
        <v>7</v>
      </c>
      <c r="J946">
        <v>0.125</v>
      </c>
      <c r="K946">
        <v>19.3</v>
      </c>
      <c r="L946">
        <v>37.200000000000003</v>
      </c>
      <c r="M946">
        <v>-14.97</v>
      </c>
      <c r="N946">
        <v>-2.89</v>
      </c>
      <c r="R946" s="19">
        <f>SUMIFS(Recruits!J:J,Recruits!D:D,'Wins by Year'!C946,Recruits!A:A,'Wins by Year'!A946)</f>
        <v>2.09</v>
      </c>
      <c r="S946" s="19">
        <f t="shared" si="28"/>
        <v>2.09</v>
      </c>
      <c r="T946" s="19">
        <f>(SUMIFS(S:S,C:C,C946,A:A,A946)+SUMIFS(S:S,C:C,C946,A:A,A946-1)+SUMIFS(S:S,C:C,C946,A:A,A946-2))/3</f>
        <v>2.2133333333333329</v>
      </c>
      <c r="U946" s="19">
        <f>(SUMIFS($S:$S,$C:$C,$C946,$A:$A,$A946)+SUMIFS($S:$S,$C:$C,$C946,$A:$A,$A946-1)+SUMIFS($S:$S,$C:$C,$C946,$A:$A,$A946-2)+SUMIFS($S:$S,$C:$C,$C946,$A:$A,$A946-3))/4</f>
        <v>2.2349999999999994</v>
      </c>
      <c r="W946" t="str">
        <f>VLOOKUP(D946,Conferences!$A$9:$B$57,2,FALSE)</f>
        <v>MWC</v>
      </c>
      <c r="X946">
        <f>COUNTIF(C:C,C946)</f>
        <v>16</v>
      </c>
    </row>
    <row r="947" spans="1:25">
      <c r="A947">
        <v>2008</v>
      </c>
      <c r="B947">
        <v>81</v>
      </c>
      <c r="C947" t="s">
        <v>12</v>
      </c>
      <c r="D947" t="s">
        <v>197</v>
      </c>
      <c r="E947">
        <v>12</v>
      </c>
      <c r="F947">
        <v>1</v>
      </c>
      <c r="G947">
        <v>0.92300000000000004</v>
      </c>
      <c r="H947">
        <v>8</v>
      </c>
      <c r="I947">
        <v>1</v>
      </c>
      <c r="J947">
        <v>0.88900000000000001</v>
      </c>
      <c r="K947">
        <v>37.5</v>
      </c>
      <c r="L947">
        <v>9</v>
      </c>
      <c r="M947">
        <v>22.24</v>
      </c>
      <c r="N947">
        <v>3.86</v>
      </c>
      <c r="O947">
        <v>3</v>
      </c>
      <c r="P947">
        <v>1</v>
      </c>
      <c r="Q947">
        <v>3</v>
      </c>
      <c r="R947" s="19">
        <f>SUMIFS(Recruits!J:J,Recruits!D:D,'Wins by Year'!C947,Recruits!A:A,'Wins by Year'!A947)</f>
        <v>3.89</v>
      </c>
      <c r="S947" s="19">
        <f t="shared" si="28"/>
        <v>3.89</v>
      </c>
      <c r="T947" s="19">
        <f>(SUMIFS(S:S,C:C,C947,A:A,A947)+SUMIFS(S:S,C:C,C947,A:A,A947-1)+SUMIFS(S:S,C:C,C947,A:A,A947-2))/3</f>
        <v>3.9266666666666663</v>
      </c>
      <c r="U947" s="19">
        <f>(SUMIFS($S:$S,$C:$C,$C947,$A:$A,$A947)+SUMIFS($S:$S,$C:$C,$C947,$A:$A,$A947-1)+SUMIFS($S:$S,$C:$C,$C947,$A:$A,$A947-2)+SUMIFS($S:$S,$C:$C,$C947,$A:$A,$A947-3))/4</f>
        <v>3.8649999999999998</v>
      </c>
      <c r="W947" t="str">
        <f>VLOOKUP(D947,Conferences!$A$9:$B$57,2,FALSE)</f>
        <v>Pac-10</v>
      </c>
      <c r="X947">
        <f>COUNTIF(C:C,C947)</f>
        <v>16</v>
      </c>
      <c r="Y947">
        <f t="shared" si="29"/>
        <v>3</v>
      </c>
    </row>
    <row r="948" spans="1:25">
      <c r="A948">
        <v>2008</v>
      </c>
      <c r="B948">
        <v>82</v>
      </c>
      <c r="C948" t="s">
        <v>28</v>
      </c>
      <c r="D948" t="s">
        <v>197</v>
      </c>
      <c r="E948">
        <v>10</v>
      </c>
      <c r="F948">
        <v>3</v>
      </c>
      <c r="G948">
        <v>0.76900000000000002</v>
      </c>
      <c r="H948">
        <v>7</v>
      </c>
      <c r="I948">
        <v>2</v>
      </c>
      <c r="J948">
        <v>0.77800000000000002</v>
      </c>
      <c r="K948">
        <v>41.9</v>
      </c>
      <c r="L948">
        <v>28.2</v>
      </c>
      <c r="M948">
        <v>12.39</v>
      </c>
      <c r="N948">
        <v>3.08</v>
      </c>
      <c r="O948">
        <v>21</v>
      </c>
      <c r="P948">
        <v>10</v>
      </c>
      <c r="Q948">
        <v>10</v>
      </c>
      <c r="R948" s="19">
        <f>SUMIFS(Recruits!J:J,Recruits!D:D,'Wins by Year'!C948,Recruits!A:A,'Wins by Year'!A948)</f>
        <v>2.95</v>
      </c>
      <c r="S948" s="19">
        <f t="shared" si="28"/>
        <v>2.95</v>
      </c>
      <c r="T948" s="19">
        <f>(SUMIFS(S:S,C:C,C948,A:A,A948)+SUMIFS(S:S,C:C,C948,A:A,A948-1)+SUMIFS(S:S,C:C,C948,A:A,A948-2))/3</f>
        <v>2.9533333333333331</v>
      </c>
      <c r="U948" s="19">
        <f>(SUMIFS($S:$S,$C:$C,$C948,$A:$A,$A948)+SUMIFS($S:$S,$C:$C,$C948,$A:$A,$A948-1)+SUMIFS($S:$S,$C:$C,$C948,$A:$A,$A948-2)+SUMIFS($S:$S,$C:$C,$C948,$A:$A,$A948-3))/4</f>
        <v>2.9325000000000001</v>
      </c>
      <c r="W948" t="str">
        <f>VLOOKUP(D948,Conferences!$A$9:$B$57,2,FALSE)</f>
        <v>Pac-10</v>
      </c>
      <c r="X948">
        <f>COUNTIF(C:C,C948)</f>
        <v>16</v>
      </c>
      <c r="Y948">
        <f t="shared" si="29"/>
        <v>10</v>
      </c>
    </row>
    <row r="949" spans="1:25">
      <c r="A949">
        <v>2008</v>
      </c>
      <c r="B949">
        <v>83</v>
      </c>
      <c r="C949" t="s">
        <v>40</v>
      </c>
      <c r="D949" t="s">
        <v>197</v>
      </c>
      <c r="E949">
        <v>9</v>
      </c>
      <c r="F949">
        <v>4</v>
      </c>
      <c r="G949">
        <v>0.69199999999999995</v>
      </c>
      <c r="H949">
        <v>7</v>
      </c>
      <c r="I949">
        <v>2</v>
      </c>
      <c r="J949">
        <v>0.77800000000000002</v>
      </c>
      <c r="K949">
        <v>30.5</v>
      </c>
      <c r="L949">
        <v>23.1</v>
      </c>
      <c r="M949">
        <v>10.26</v>
      </c>
      <c r="N949">
        <v>4.8</v>
      </c>
      <c r="P949">
        <v>17</v>
      </c>
      <c r="Q949">
        <v>18</v>
      </c>
      <c r="R949" s="19">
        <f>SUMIFS(Recruits!J:J,Recruits!D:D,'Wins by Year'!C949,Recruits!A:A,'Wins by Year'!A949)</f>
        <v>2.72</v>
      </c>
      <c r="S949" s="19">
        <f t="shared" si="28"/>
        <v>2.72</v>
      </c>
      <c r="T949" s="19">
        <f>(SUMIFS(S:S,C:C,C949,A:A,A949)+SUMIFS(S:S,C:C,C949,A:A,A949-1)+SUMIFS(S:S,C:C,C949,A:A,A949-2))/3</f>
        <v>2.5566666666666666</v>
      </c>
      <c r="U949" s="19">
        <f>(SUMIFS($S:$S,$C:$C,$C949,$A:$A,$A949)+SUMIFS($S:$S,$C:$C,$C949,$A:$A,$A949-1)+SUMIFS($S:$S,$C:$C,$C949,$A:$A,$A949-2)+SUMIFS($S:$S,$C:$C,$C949,$A:$A,$A949-3))/4</f>
        <v>2.4175</v>
      </c>
      <c r="W949" t="str">
        <f>VLOOKUP(D949,Conferences!$A$9:$B$57,2,FALSE)</f>
        <v>Pac-10</v>
      </c>
      <c r="X949">
        <f>COUNTIF(C:C,C949)</f>
        <v>16</v>
      </c>
      <c r="Y949">
        <f t="shared" si="29"/>
        <v>18</v>
      </c>
    </row>
    <row r="950" spans="1:25">
      <c r="A950">
        <v>2008</v>
      </c>
      <c r="B950">
        <v>84</v>
      </c>
      <c r="C950" t="s">
        <v>22</v>
      </c>
      <c r="D950" t="s">
        <v>197</v>
      </c>
      <c r="E950">
        <v>9</v>
      </c>
      <c r="F950">
        <v>4</v>
      </c>
      <c r="G950">
        <v>0.69199999999999995</v>
      </c>
      <c r="H950">
        <v>6</v>
      </c>
      <c r="I950">
        <v>3</v>
      </c>
      <c r="J950">
        <v>0.66700000000000004</v>
      </c>
      <c r="K950">
        <v>32.6</v>
      </c>
      <c r="L950">
        <v>19.899999999999999</v>
      </c>
      <c r="M950">
        <v>10.43</v>
      </c>
      <c r="N950">
        <v>2.89</v>
      </c>
      <c r="P950">
        <v>21</v>
      </c>
      <c r="R950" s="19">
        <f>SUMIFS(Recruits!J:J,Recruits!D:D,'Wins by Year'!C950,Recruits!A:A,'Wins by Year'!A950)</f>
        <v>2.91</v>
      </c>
      <c r="S950" s="19">
        <f t="shared" si="28"/>
        <v>2.91</v>
      </c>
      <c r="T950" s="19">
        <f>(SUMIFS(S:S,C:C,C950,A:A,A950)+SUMIFS(S:S,C:C,C950,A:A,A950-1)+SUMIFS(S:S,C:C,C950,A:A,A950-2))/3</f>
        <v>3.0700000000000003</v>
      </c>
      <c r="U950" s="19">
        <f>(SUMIFS($S:$S,$C:$C,$C950,$A:$A,$A950)+SUMIFS($S:$S,$C:$C,$C950,$A:$A,$A950-1)+SUMIFS($S:$S,$C:$C,$C950,$A:$A,$A950-2)+SUMIFS($S:$S,$C:$C,$C950,$A:$A,$A950-3))/4</f>
        <v>3.1475</v>
      </c>
      <c r="W950" t="str">
        <f>VLOOKUP(D950,Conferences!$A$9:$B$57,2,FALSE)</f>
        <v>Pac-10</v>
      </c>
      <c r="X950">
        <f>COUNTIF(C:C,C950)</f>
        <v>16</v>
      </c>
    </row>
    <row r="951" spans="1:25">
      <c r="A951">
        <v>2008</v>
      </c>
      <c r="B951">
        <v>85</v>
      </c>
      <c r="C951" t="s">
        <v>45</v>
      </c>
      <c r="D951" t="s">
        <v>197</v>
      </c>
      <c r="E951">
        <v>8</v>
      </c>
      <c r="F951">
        <v>5</v>
      </c>
      <c r="G951">
        <v>0.61499999999999999</v>
      </c>
      <c r="H951">
        <v>5</v>
      </c>
      <c r="I951">
        <v>4</v>
      </c>
      <c r="J951">
        <v>0.55600000000000005</v>
      </c>
      <c r="K951">
        <v>36.6</v>
      </c>
      <c r="L951">
        <v>21.3</v>
      </c>
      <c r="M951">
        <v>9.2100000000000009</v>
      </c>
      <c r="N951">
        <v>-0.33</v>
      </c>
      <c r="R951" s="19">
        <f>SUMIFS(Recruits!J:J,Recruits!D:D,'Wins by Year'!C951,Recruits!A:A,'Wins by Year'!A951)</f>
        <v>2.83</v>
      </c>
      <c r="S951" s="19">
        <f t="shared" si="28"/>
        <v>2.83</v>
      </c>
      <c r="T951" s="19">
        <f>(SUMIFS(S:S,C:C,C951,A:A,A951)+SUMIFS(S:S,C:C,C951,A:A,A951-1)+SUMIFS(S:S,C:C,C951,A:A,A951-2))/3</f>
        <v>2.8966666666666665</v>
      </c>
      <c r="U951" s="19">
        <f>(SUMIFS($S:$S,$C:$C,$C951,$A:$A,$A951)+SUMIFS($S:$S,$C:$C,$C951,$A:$A,$A951-1)+SUMIFS($S:$S,$C:$C,$C951,$A:$A,$A951-2)+SUMIFS($S:$S,$C:$C,$C951,$A:$A,$A951-3))/4</f>
        <v>2.9899999999999998</v>
      </c>
      <c r="W951" t="str">
        <f>VLOOKUP(D951,Conferences!$A$9:$B$57,2,FALSE)</f>
        <v>Pac-10</v>
      </c>
      <c r="X951">
        <f>COUNTIF(C:C,C951)</f>
        <v>16</v>
      </c>
    </row>
    <row r="952" spans="1:25">
      <c r="A952">
        <v>2008</v>
      </c>
      <c r="B952">
        <v>86</v>
      </c>
      <c r="C952" t="s">
        <v>30</v>
      </c>
      <c r="D952" t="s">
        <v>197</v>
      </c>
      <c r="E952">
        <v>5</v>
      </c>
      <c r="F952">
        <v>7</v>
      </c>
      <c r="G952">
        <v>0.41699999999999998</v>
      </c>
      <c r="H952">
        <v>4</v>
      </c>
      <c r="I952">
        <v>5</v>
      </c>
      <c r="J952">
        <v>0.44400000000000001</v>
      </c>
      <c r="K952">
        <v>22.8</v>
      </c>
      <c r="L952">
        <v>22.7</v>
      </c>
      <c r="M952">
        <v>1.62</v>
      </c>
      <c r="N952">
        <v>1.7</v>
      </c>
      <c r="O952">
        <v>15</v>
      </c>
      <c r="P952">
        <v>15</v>
      </c>
      <c r="R952" s="19">
        <f>SUMIFS(Recruits!J:J,Recruits!D:D,'Wins by Year'!C952,Recruits!A:A,'Wins by Year'!A952)</f>
        <v>3.04</v>
      </c>
      <c r="S952" s="19">
        <f t="shared" si="28"/>
        <v>3.04</v>
      </c>
      <c r="T952" s="19">
        <f>(SUMIFS(S:S,C:C,C952,A:A,A952)+SUMIFS(S:S,C:C,C952,A:A,A952-1)+SUMIFS(S:S,C:C,C952,A:A,A952-2))/3</f>
        <v>2.9166666666666665</v>
      </c>
      <c r="U952" s="19">
        <f>(SUMIFS($S:$S,$C:$C,$C952,$A:$A,$A952)+SUMIFS($S:$S,$C:$C,$C952,$A:$A,$A952-1)+SUMIFS($S:$S,$C:$C,$C952,$A:$A,$A952-2)+SUMIFS($S:$S,$C:$C,$C952,$A:$A,$A952-3))/4</f>
        <v>2.89</v>
      </c>
      <c r="W952" t="str">
        <f>VLOOKUP(D952,Conferences!$A$9:$B$57,2,FALSE)</f>
        <v>Pac-10</v>
      </c>
      <c r="X952">
        <f>COUNTIF(C:C,C952)</f>
        <v>16</v>
      </c>
    </row>
    <row r="953" spans="1:25">
      <c r="A953">
        <v>2008</v>
      </c>
      <c r="B953">
        <v>87</v>
      </c>
      <c r="C953" t="s">
        <v>19</v>
      </c>
      <c r="D953" t="s">
        <v>197</v>
      </c>
      <c r="E953">
        <v>5</v>
      </c>
      <c r="F953">
        <v>7</v>
      </c>
      <c r="G953">
        <v>0.41699999999999998</v>
      </c>
      <c r="H953">
        <v>4</v>
      </c>
      <c r="I953">
        <v>5</v>
      </c>
      <c r="J953">
        <v>0.44400000000000001</v>
      </c>
      <c r="K953">
        <v>26.3</v>
      </c>
      <c r="L953">
        <v>27.4</v>
      </c>
      <c r="M953">
        <v>-0.04</v>
      </c>
      <c r="N953">
        <v>3.79</v>
      </c>
      <c r="R953" s="19">
        <f>SUMIFS(Recruits!J:J,Recruits!D:D,'Wins by Year'!C953,Recruits!A:A,'Wins by Year'!A953)</f>
        <v>2.71</v>
      </c>
      <c r="S953" s="19">
        <f t="shared" si="28"/>
        <v>2.71</v>
      </c>
      <c r="T953" s="19">
        <f>(SUMIFS(S:S,C:C,C953,A:A,A953)+SUMIFS(S:S,C:C,C953,A:A,A953-1)+SUMIFS(S:S,C:C,C953,A:A,A953-2))/3</f>
        <v>2.5933333333333333</v>
      </c>
      <c r="U953" s="19">
        <f>(SUMIFS($S:$S,$C:$C,$C953,$A:$A,$A953)+SUMIFS($S:$S,$C:$C,$C953,$A:$A,$A953-1)+SUMIFS($S:$S,$C:$C,$C953,$A:$A,$A953-2)+SUMIFS($S:$S,$C:$C,$C953,$A:$A,$A953-3))/4</f>
        <v>2.665</v>
      </c>
      <c r="W953" t="str">
        <f>VLOOKUP(D953,Conferences!$A$9:$B$57,2,FALSE)</f>
        <v>Pac-10</v>
      </c>
      <c r="X953">
        <f>COUNTIF(C:C,C953)</f>
        <v>16</v>
      </c>
    </row>
    <row r="954" spans="1:25">
      <c r="A954">
        <v>2008</v>
      </c>
      <c r="B954">
        <v>88</v>
      </c>
      <c r="C954" t="s">
        <v>10</v>
      </c>
      <c r="D954" t="s">
        <v>197</v>
      </c>
      <c r="E954">
        <v>4</v>
      </c>
      <c r="F954">
        <v>8</v>
      </c>
      <c r="G954">
        <v>0.33300000000000002</v>
      </c>
      <c r="H954">
        <v>3</v>
      </c>
      <c r="I954">
        <v>6</v>
      </c>
      <c r="J954">
        <v>0.33300000000000002</v>
      </c>
      <c r="K954">
        <v>17.7</v>
      </c>
      <c r="L954">
        <v>29</v>
      </c>
      <c r="M954">
        <v>-3.98</v>
      </c>
      <c r="N954">
        <v>3.61</v>
      </c>
      <c r="P954">
        <v>23</v>
      </c>
      <c r="R954" s="19">
        <f>SUMIFS(Recruits!J:J,Recruits!D:D,'Wins by Year'!C954,Recruits!A:A,'Wins by Year'!A954)</f>
        <v>3.52</v>
      </c>
      <c r="S954" s="19">
        <f t="shared" si="28"/>
        <v>3.52</v>
      </c>
      <c r="T954" s="19">
        <f>(SUMIFS(S:S,C:C,C954,A:A,A954)+SUMIFS(S:S,C:C,C954,A:A,A954-1)+SUMIFS(S:S,C:C,C954,A:A,A954-2))/3</f>
        <v>3.34</v>
      </c>
      <c r="U954" s="19">
        <f>(SUMIFS($S:$S,$C:$C,$C954,$A:$A,$A954)+SUMIFS($S:$S,$C:$C,$C954,$A:$A,$A954-1)+SUMIFS($S:$S,$C:$C,$C954,$A:$A,$A954-2)+SUMIFS($S:$S,$C:$C,$C954,$A:$A,$A954-3))/4</f>
        <v>3.2549999999999999</v>
      </c>
      <c r="W954" t="str">
        <f>VLOOKUP(D954,Conferences!$A$9:$B$57,2,FALSE)</f>
        <v>Pac-10</v>
      </c>
      <c r="X954">
        <f>COUNTIF(C:C,C954)</f>
        <v>16</v>
      </c>
    </row>
    <row r="955" spans="1:25">
      <c r="A955">
        <v>2008</v>
      </c>
      <c r="B955">
        <v>89</v>
      </c>
      <c r="C955" t="s">
        <v>52</v>
      </c>
      <c r="D955" t="s">
        <v>197</v>
      </c>
      <c r="E955">
        <v>2</v>
      </c>
      <c r="F955">
        <v>11</v>
      </c>
      <c r="G955">
        <v>0.154</v>
      </c>
      <c r="H955">
        <v>1</v>
      </c>
      <c r="I955">
        <v>8</v>
      </c>
      <c r="J955">
        <v>0.111</v>
      </c>
      <c r="K955">
        <v>12.7</v>
      </c>
      <c r="L955">
        <v>43.8</v>
      </c>
      <c r="M955">
        <v>-13.82</v>
      </c>
      <c r="N955">
        <v>3.33</v>
      </c>
      <c r="R955" s="19">
        <f>SUMIFS(Recruits!J:J,Recruits!D:D,'Wins by Year'!C955,Recruits!A:A,'Wins by Year'!A955)</f>
        <v>2.0699999999999998</v>
      </c>
      <c r="S955" s="19">
        <f t="shared" si="28"/>
        <v>2.0699999999999998</v>
      </c>
      <c r="T955" s="19">
        <f>(SUMIFS(S:S,C:C,C955,A:A,A955)+SUMIFS(S:S,C:C,C955,A:A,A955-1)+SUMIFS(S:S,C:C,C955,A:A,A955-2))/3</f>
        <v>2.3633333333333333</v>
      </c>
      <c r="U955" s="19">
        <f>(SUMIFS($S:$S,$C:$C,$C955,$A:$A,$A955)+SUMIFS($S:$S,$C:$C,$C955,$A:$A,$A955-1)+SUMIFS($S:$S,$C:$C,$C955,$A:$A,$A955-2)+SUMIFS($S:$S,$C:$C,$C955,$A:$A,$A955-3))/4</f>
        <v>2.4024999999999999</v>
      </c>
      <c r="W955" t="str">
        <f>VLOOKUP(D955,Conferences!$A$9:$B$57,2,FALSE)</f>
        <v>Pac-10</v>
      </c>
      <c r="X955">
        <f>COUNTIF(C:C,C955)</f>
        <v>16</v>
      </c>
    </row>
    <row r="956" spans="1:25">
      <c r="A956">
        <v>2008</v>
      </c>
      <c r="B956">
        <v>90</v>
      </c>
      <c r="C956" t="s">
        <v>37</v>
      </c>
      <c r="D956" t="s">
        <v>197</v>
      </c>
      <c r="E956">
        <v>0</v>
      </c>
      <c r="F956">
        <v>12</v>
      </c>
      <c r="G956">
        <v>0</v>
      </c>
      <c r="H956">
        <v>0</v>
      </c>
      <c r="I956">
        <v>9</v>
      </c>
      <c r="J956">
        <v>0</v>
      </c>
      <c r="K956">
        <v>13.3</v>
      </c>
      <c r="L956">
        <v>38.6</v>
      </c>
      <c r="M956">
        <v>-12.08</v>
      </c>
      <c r="N956">
        <v>6.75</v>
      </c>
      <c r="R956" s="19">
        <f>SUMIFS(Recruits!J:J,Recruits!D:D,'Wins by Year'!C956,Recruits!A:A,'Wins by Year'!A956)</f>
        <v>2.92</v>
      </c>
      <c r="S956" s="19">
        <f t="shared" si="28"/>
        <v>2.92</v>
      </c>
      <c r="T956" s="19">
        <f>(SUMIFS(S:S,C:C,C956,A:A,A956)+SUMIFS(S:S,C:C,C956,A:A,A956-1)+SUMIFS(S:S,C:C,C956,A:A,A956-2))/3</f>
        <v>2.85</v>
      </c>
      <c r="U956" s="19">
        <f>(SUMIFS($S:$S,$C:$C,$C956,$A:$A,$A956)+SUMIFS($S:$S,$C:$C,$C956,$A:$A,$A956-1)+SUMIFS($S:$S,$C:$C,$C956,$A:$A,$A956-2)+SUMIFS($S:$S,$C:$C,$C956,$A:$A,$A956-3))/4</f>
        <v>2.7725</v>
      </c>
      <c r="W956" t="str">
        <f>VLOOKUP(D956,Conferences!$A$9:$B$57,2,FALSE)</f>
        <v>Pac-10</v>
      </c>
      <c r="X956">
        <f>COUNTIF(C:C,C956)</f>
        <v>16</v>
      </c>
    </row>
    <row r="957" spans="1:25">
      <c r="A957">
        <v>2008</v>
      </c>
      <c r="B957">
        <v>91</v>
      </c>
      <c r="C957" t="s">
        <v>14</v>
      </c>
      <c r="D957" t="s">
        <v>186</v>
      </c>
      <c r="E957">
        <v>13</v>
      </c>
      <c r="F957">
        <v>1</v>
      </c>
      <c r="G957">
        <v>0.92900000000000005</v>
      </c>
      <c r="H957">
        <v>7</v>
      </c>
      <c r="I957">
        <v>1</v>
      </c>
      <c r="J957">
        <v>0.875</v>
      </c>
      <c r="K957">
        <v>43.6</v>
      </c>
      <c r="L957">
        <v>12.9</v>
      </c>
      <c r="M957">
        <v>25.37</v>
      </c>
      <c r="N957">
        <v>5.59</v>
      </c>
      <c r="O957">
        <v>5</v>
      </c>
      <c r="P957">
        <v>1</v>
      </c>
      <c r="Q957">
        <v>1</v>
      </c>
      <c r="R957" s="19">
        <f>SUMIFS(Recruits!J:J,Recruits!D:D,'Wins by Year'!C957,Recruits!A:A,'Wins by Year'!A957)</f>
        <v>3.82</v>
      </c>
      <c r="S957" s="19">
        <f t="shared" si="28"/>
        <v>3.82</v>
      </c>
      <c r="T957" s="19">
        <f>(SUMIFS(S:S,C:C,C957,A:A,A957)+SUMIFS(S:S,C:C,C957,A:A,A957-1)+SUMIFS(S:S,C:C,C957,A:A,A957-2))/3</f>
        <v>3.8666666666666667</v>
      </c>
      <c r="U957" s="19">
        <f>(SUMIFS($S:$S,$C:$C,$C957,$A:$A,$A957)+SUMIFS($S:$S,$C:$C,$C957,$A:$A,$A957-1)+SUMIFS($S:$S,$C:$C,$C957,$A:$A,$A957-2)+SUMIFS($S:$S,$C:$C,$C957,$A:$A,$A957-3))/4</f>
        <v>3.7475000000000001</v>
      </c>
      <c r="W957" t="str">
        <f>VLOOKUP(D957,Conferences!$A$9:$B$57,2,FALSE)</f>
        <v>SEC</v>
      </c>
      <c r="X957">
        <f>COUNTIF(C:C,C957)</f>
        <v>16</v>
      </c>
      <c r="Y957">
        <f t="shared" si="29"/>
        <v>1</v>
      </c>
    </row>
    <row r="958" spans="1:25">
      <c r="A958">
        <v>2008</v>
      </c>
      <c r="B958">
        <v>92</v>
      </c>
      <c r="C958" t="s">
        <v>11</v>
      </c>
      <c r="D958" t="s">
        <v>186</v>
      </c>
      <c r="E958">
        <v>10</v>
      </c>
      <c r="F958">
        <v>3</v>
      </c>
      <c r="G958">
        <v>0.76900000000000002</v>
      </c>
      <c r="H958">
        <v>6</v>
      </c>
      <c r="I958">
        <v>2</v>
      </c>
      <c r="J958">
        <v>0.75</v>
      </c>
      <c r="K958">
        <v>31.5</v>
      </c>
      <c r="L958">
        <v>24.5</v>
      </c>
      <c r="M958">
        <v>11.6</v>
      </c>
      <c r="N958">
        <v>4.5199999999999996</v>
      </c>
      <c r="O958">
        <v>1</v>
      </c>
      <c r="P958">
        <v>1</v>
      </c>
      <c r="Q958">
        <v>13</v>
      </c>
      <c r="R958" s="19">
        <f>SUMIFS(Recruits!J:J,Recruits!D:D,'Wins by Year'!C958,Recruits!A:A,'Wins by Year'!A958)</f>
        <v>3.67</v>
      </c>
      <c r="S958" s="19">
        <f t="shared" si="28"/>
        <v>3.67</v>
      </c>
      <c r="T958" s="19">
        <f>(SUMIFS(S:S,C:C,C958,A:A,A958)+SUMIFS(S:S,C:C,C958,A:A,A958-1)+SUMIFS(S:S,C:C,C958,A:A,A958-2))/3</f>
        <v>3.5966666666666671</v>
      </c>
      <c r="U958" s="19">
        <f>(SUMIFS($S:$S,$C:$C,$C958,$A:$A,$A958)+SUMIFS($S:$S,$C:$C,$C958,$A:$A,$A958-1)+SUMIFS($S:$S,$C:$C,$C958,$A:$A,$A958-2)+SUMIFS($S:$S,$C:$C,$C958,$A:$A,$A958-3))/4</f>
        <v>3.5950000000000002</v>
      </c>
      <c r="W958" t="str">
        <f>VLOOKUP(D958,Conferences!$A$9:$B$57,2,FALSE)</f>
        <v>SEC</v>
      </c>
      <c r="X958">
        <f>COUNTIF(C:C,C958)</f>
        <v>16</v>
      </c>
      <c r="Y958">
        <f t="shared" si="29"/>
        <v>13</v>
      </c>
    </row>
    <row r="959" spans="1:25">
      <c r="A959">
        <v>2008</v>
      </c>
      <c r="B959">
        <v>93</v>
      </c>
      <c r="C959" t="s">
        <v>27</v>
      </c>
      <c r="D959" t="s">
        <v>186</v>
      </c>
      <c r="E959">
        <v>7</v>
      </c>
      <c r="F959">
        <v>6</v>
      </c>
      <c r="G959">
        <v>0.53800000000000003</v>
      </c>
      <c r="H959">
        <v>4</v>
      </c>
      <c r="I959">
        <v>4</v>
      </c>
      <c r="J959">
        <v>0.5</v>
      </c>
      <c r="K959">
        <v>20.8</v>
      </c>
      <c r="L959">
        <v>21.1</v>
      </c>
      <c r="M959">
        <v>5.21</v>
      </c>
      <c r="N959">
        <v>4.28</v>
      </c>
      <c r="P959">
        <v>24</v>
      </c>
      <c r="R959" s="19">
        <f>SUMIFS(Recruits!J:J,Recruits!D:D,'Wins by Year'!C959,Recruits!A:A,'Wins by Year'!A959)</f>
        <v>3.04</v>
      </c>
      <c r="S959" s="19">
        <f t="shared" si="28"/>
        <v>3.04</v>
      </c>
      <c r="T959" s="19">
        <f>(SUMIFS(S:S,C:C,C959,A:A,A959)+SUMIFS(S:S,C:C,C959,A:A,A959-1)+SUMIFS(S:S,C:C,C959,A:A,A959-2))/3</f>
        <v>3.1799999999999997</v>
      </c>
      <c r="U959" s="19">
        <f>(SUMIFS($S:$S,$C:$C,$C959,$A:$A,$A959)+SUMIFS($S:$S,$C:$C,$C959,$A:$A,$A959-1)+SUMIFS($S:$S,$C:$C,$C959,$A:$A,$A959-2)+SUMIFS($S:$S,$C:$C,$C959,$A:$A,$A959-3))/4</f>
        <v>3.125</v>
      </c>
      <c r="W959" t="str">
        <f>VLOOKUP(D959,Conferences!$A$9:$B$57,2,FALSE)</f>
        <v>SEC</v>
      </c>
      <c r="X959">
        <f>COUNTIF(C:C,C959)</f>
        <v>16</v>
      </c>
    </row>
    <row r="960" spans="1:25">
      <c r="A960">
        <v>2008</v>
      </c>
      <c r="B960">
        <v>94</v>
      </c>
      <c r="C960" t="s">
        <v>54</v>
      </c>
      <c r="D960" t="s">
        <v>186</v>
      </c>
      <c r="E960">
        <v>7</v>
      </c>
      <c r="F960">
        <v>6</v>
      </c>
      <c r="G960">
        <v>0.53800000000000003</v>
      </c>
      <c r="H960">
        <v>4</v>
      </c>
      <c r="I960">
        <v>4</v>
      </c>
      <c r="J960">
        <v>0.5</v>
      </c>
      <c r="K960">
        <v>19.2</v>
      </c>
      <c r="L960">
        <v>19.600000000000001</v>
      </c>
      <c r="M960">
        <v>4.4800000000000004</v>
      </c>
      <c r="N960">
        <v>4.32</v>
      </c>
      <c r="P960">
        <v>13</v>
      </c>
      <c r="R960" s="19">
        <f>SUMIFS(Recruits!J:J,Recruits!D:D,'Wins by Year'!C960,Recruits!A:A,'Wins by Year'!A960)</f>
        <v>0</v>
      </c>
      <c r="S960" s="19">
        <f t="shared" si="28"/>
        <v>1</v>
      </c>
      <c r="T960" s="19">
        <f>(SUMIFS(S:S,C:C,C960,A:A,A960)+SUMIFS(S:S,C:C,C960,A:A,A960-1)+SUMIFS(S:S,C:C,C960,A:A,A960-2))/3</f>
        <v>1.9133333333333333</v>
      </c>
      <c r="U960" s="19">
        <f>(SUMIFS($S:$S,$C:$C,$C960,$A:$A,$A960)+SUMIFS($S:$S,$C:$C,$C960,$A:$A,$A960-1)+SUMIFS($S:$S,$C:$C,$C960,$A:$A,$A960-2)+SUMIFS($S:$S,$C:$C,$C960,$A:$A,$A960-3))/4</f>
        <v>1.6850000000000001</v>
      </c>
      <c r="W960" t="str">
        <f>VLOOKUP(D960,Conferences!$A$9:$B$57,2,FALSE)</f>
        <v>SEC</v>
      </c>
      <c r="X960">
        <f>COUNTIF(C:C,C960)</f>
        <v>16</v>
      </c>
    </row>
    <row r="961" spans="1:25">
      <c r="A961">
        <v>2008</v>
      </c>
      <c r="B961">
        <v>95</v>
      </c>
      <c r="C961" t="s">
        <v>15</v>
      </c>
      <c r="D961" t="s">
        <v>186</v>
      </c>
      <c r="E961">
        <v>5</v>
      </c>
      <c r="F961">
        <v>7</v>
      </c>
      <c r="G961">
        <v>0.41699999999999998</v>
      </c>
      <c r="H961">
        <v>3</v>
      </c>
      <c r="I961">
        <v>5</v>
      </c>
      <c r="J961">
        <v>0.375</v>
      </c>
      <c r="K961">
        <v>17.3</v>
      </c>
      <c r="L961">
        <v>16.8</v>
      </c>
      <c r="M961">
        <v>1.64</v>
      </c>
      <c r="N961">
        <v>2.89</v>
      </c>
      <c r="O961">
        <v>18</v>
      </c>
      <c r="P961">
        <v>18</v>
      </c>
      <c r="R961" s="19">
        <f>SUMIFS(Recruits!J:J,Recruits!D:D,'Wins by Year'!C961,Recruits!A:A,'Wins by Year'!A961)</f>
        <v>3.06</v>
      </c>
      <c r="S961" s="19">
        <f t="shared" si="28"/>
        <v>3.06</v>
      </c>
      <c r="T961" s="19">
        <f>(SUMIFS(S:S,C:C,C961,A:A,A961)+SUMIFS(S:S,C:C,C961,A:A,A961-1)+SUMIFS(S:S,C:C,C961,A:A,A961-2))/3</f>
        <v>3.26</v>
      </c>
      <c r="U961" s="19">
        <f>(SUMIFS($S:$S,$C:$C,$C961,$A:$A,$A961)+SUMIFS($S:$S,$C:$C,$C961,$A:$A,$A961-1)+SUMIFS($S:$S,$C:$C,$C961,$A:$A,$A961-2)+SUMIFS($S:$S,$C:$C,$C961,$A:$A,$A961-3))/4</f>
        <v>3.3674999999999997</v>
      </c>
      <c r="W961" t="str">
        <f>VLOOKUP(D961,Conferences!$A$9:$B$57,2,FALSE)</f>
        <v>SEC</v>
      </c>
      <c r="X961">
        <f>COUNTIF(C:C,C961)</f>
        <v>16</v>
      </c>
    </row>
    <row r="962" spans="1:25">
      <c r="A962">
        <v>2008</v>
      </c>
      <c r="B962">
        <v>96</v>
      </c>
      <c r="C962" t="s">
        <v>29</v>
      </c>
      <c r="D962" t="s">
        <v>186</v>
      </c>
      <c r="E962">
        <v>7</v>
      </c>
      <c r="F962">
        <v>6</v>
      </c>
      <c r="G962">
        <v>0.53800000000000003</v>
      </c>
      <c r="H962">
        <v>2</v>
      </c>
      <c r="I962">
        <v>6</v>
      </c>
      <c r="J962">
        <v>0.25</v>
      </c>
      <c r="K962">
        <v>22.6</v>
      </c>
      <c r="L962">
        <v>21.5</v>
      </c>
      <c r="M962">
        <v>3.55</v>
      </c>
      <c r="N962">
        <v>1.24</v>
      </c>
      <c r="R962" s="19">
        <f>SUMIFS(Recruits!J:J,Recruits!D:D,'Wins by Year'!C962,Recruits!A:A,'Wins by Year'!A962)</f>
        <v>2.5</v>
      </c>
      <c r="S962" s="19">
        <f t="shared" si="28"/>
        <v>2.5</v>
      </c>
      <c r="T962" s="19">
        <f>(SUMIFS(S:S,C:C,C962,A:A,A962)+SUMIFS(S:S,C:C,C962,A:A,A962-1)+SUMIFS(S:S,C:C,C962,A:A,A962-2))/3</f>
        <v>2.4433333333333334</v>
      </c>
      <c r="U962" s="19">
        <f>(SUMIFS($S:$S,$C:$C,$C962,$A:$A,$A962)+SUMIFS($S:$S,$C:$C,$C962,$A:$A,$A962-1)+SUMIFS($S:$S,$C:$C,$C962,$A:$A,$A962-2)+SUMIFS($S:$S,$C:$C,$C962,$A:$A,$A962-3))/4</f>
        <v>2.37</v>
      </c>
      <c r="W962" t="str">
        <f>VLOOKUP(D962,Conferences!$A$9:$B$57,2,FALSE)</f>
        <v>SEC</v>
      </c>
      <c r="X962">
        <f>COUNTIF(C:C,C962)</f>
        <v>16</v>
      </c>
    </row>
    <row r="963" spans="1:25">
      <c r="A963">
        <v>2008</v>
      </c>
      <c r="B963">
        <v>97</v>
      </c>
      <c r="C963" t="s">
        <v>1</v>
      </c>
      <c r="D963" t="s">
        <v>187</v>
      </c>
      <c r="E963">
        <v>12</v>
      </c>
      <c r="F963">
        <v>2</v>
      </c>
      <c r="G963">
        <v>0.85699999999999998</v>
      </c>
      <c r="H963">
        <v>8</v>
      </c>
      <c r="I963">
        <v>0</v>
      </c>
      <c r="J963">
        <v>1</v>
      </c>
      <c r="K963">
        <v>30.1</v>
      </c>
      <c r="L963">
        <v>14.3</v>
      </c>
      <c r="M963">
        <v>16.149999999999999</v>
      </c>
      <c r="N963">
        <v>2.93</v>
      </c>
      <c r="O963">
        <v>24</v>
      </c>
      <c r="P963">
        <v>1</v>
      </c>
      <c r="Q963">
        <v>6</v>
      </c>
      <c r="R963" s="19">
        <f>SUMIFS(Recruits!J:J,Recruits!D:D,'Wins by Year'!C963,Recruits!A:A,'Wins by Year'!A963)</f>
        <v>3.72</v>
      </c>
      <c r="S963" s="19">
        <f t="shared" ref="S963:S1026" si="30">IF(R963&gt;1,R963,1)</f>
        <v>3.72</v>
      </c>
      <c r="T963" s="19">
        <f>(SUMIFS(S:S,C:C,C963,A:A,A963)+SUMIFS(S:S,C:C,C963,A:A,A963-1)+SUMIFS(S:S,C:C,C963,A:A,A963-2))/3</f>
        <v>3.5366666666666666</v>
      </c>
      <c r="U963" s="19">
        <f>(SUMIFS($S:$S,$C:$C,$C963,$A:$A,$A963)+SUMIFS($S:$S,$C:$C,$C963,$A:$A,$A963-1)+SUMIFS($S:$S,$C:$C,$C963,$A:$A,$A963-2)+SUMIFS($S:$S,$C:$C,$C963,$A:$A,$A963-3))/4</f>
        <v>3.4099999999999997</v>
      </c>
      <c r="W963" t="str">
        <f>VLOOKUP(D963,Conferences!$A$9:$B$57,2,FALSE)</f>
        <v>SEC</v>
      </c>
      <c r="X963">
        <f>COUNTIF(C:C,C963)</f>
        <v>16</v>
      </c>
      <c r="Y963">
        <f t="shared" ref="Y963:Y1022" si="31">Q963</f>
        <v>6</v>
      </c>
    </row>
    <row r="964" spans="1:25">
      <c r="A964">
        <v>2008</v>
      </c>
      <c r="B964">
        <v>98</v>
      </c>
      <c r="C964" t="s">
        <v>8</v>
      </c>
      <c r="D964" t="s">
        <v>187</v>
      </c>
      <c r="E964">
        <v>9</v>
      </c>
      <c r="F964">
        <v>4</v>
      </c>
      <c r="G964">
        <v>0.69199999999999995</v>
      </c>
      <c r="H964">
        <v>5</v>
      </c>
      <c r="I964">
        <v>3</v>
      </c>
      <c r="J964">
        <v>0.625</v>
      </c>
      <c r="K964">
        <v>32.1</v>
      </c>
      <c r="L964">
        <v>19</v>
      </c>
      <c r="M964">
        <v>12.11</v>
      </c>
      <c r="N964">
        <v>3.18</v>
      </c>
      <c r="P964">
        <v>14</v>
      </c>
      <c r="Q964">
        <v>14</v>
      </c>
      <c r="R964" s="19">
        <f>SUMIFS(Recruits!J:J,Recruits!D:D,'Wins by Year'!C964,Recruits!A:A,'Wins by Year'!A964)</f>
        <v>2.73</v>
      </c>
      <c r="S964" s="19">
        <f t="shared" si="30"/>
        <v>2.73</v>
      </c>
      <c r="T964" s="19">
        <f>(SUMIFS(S:S,C:C,C964,A:A,A964)+SUMIFS(S:S,C:C,C964,A:A,A964-1)+SUMIFS(S:S,C:C,C964,A:A,A964-2))/3</f>
        <v>2.9966666666666666</v>
      </c>
      <c r="U964" s="19">
        <f>(SUMIFS($S:$S,$C:$C,$C964,$A:$A,$A964)+SUMIFS($S:$S,$C:$C,$C964,$A:$A,$A964-1)+SUMIFS($S:$S,$C:$C,$C964,$A:$A,$A964-2)+SUMIFS($S:$S,$C:$C,$C964,$A:$A,$A964-3))/4</f>
        <v>2.8825000000000003</v>
      </c>
      <c r="W964" t="str">
        <f>VLOOKUP(D964,Conferences!$A$9:$B$57,2,FALSE)</f>
        <v>SEC</v>
      </c>
      <c r="X964">
        <f>COUNTIF(C:C,C964)</f>
        <v>16</v>
      </c>
      <c r="Y964">
        <f t="shared" si="31"/>
        <v>14</v>
      </c>
    </row>
    <row r="965" spans="1:25">
      <c r="A965">
        <v>2008</v>
      </c>
      <c r="B965">
        <v>99</v>
      </c>
      <c r="C965" t="s">
        <v>5</v>
      </c>
      <c r="D965" t="s">
        <v>187</v>
      </c>
      <c r="E965">
        <v>8</v>
      </c>
      <c r="F965">
        <v>5</v>
      </c>
      <c r="G965">
        <v>0.61499999999999999</v>
      </c>
      <c r="H965">
        <v>3</v>
      </c>
      <c r="I965">
        <v>5</v>
      </c>
      <c r="J965">
        <v>0.375</v>
      </c>
      <c r="K965">
        <v>30.9</v>
      </c>
      <c r="L965">
        <v>24.2</v>
      </c>
      <c r="M965">
        <v>5.91</v>
      </c>
      <c r="N965">
        <v>1.37</v>
      </c>
      <c r="O965">
        <v>7</v>
      </c>
      <c r="P965">
        <v>3</v>
      </c>
      <c r="R965" s="19">
        <f>SUMIFS(Recruits!J:J,Recruits!D:D,'Wins by Year'!C965,Recruits!A:A,'Wins by Year'!A965)</f>
        <v>3.58</v>
      </c>
      <c r="S965" s="19">
        <f t="shared" si="30"/>
        <v>3.58</v>
      </c>
      <c r="T965" s="19">
        <f>(SUMIFS(S:S,C:C,C965,A:A,A965)+SUMIFS(S:S,C:C,C965,A:A,A965-1)+SUMIFS(S:S,C:C,C965,A:A,A965-2))/3</f>
        <v>3.6533333333333338</v>
      </c>
      <c r="U965" s="19">
        <f>(SUMIFS($S:$S,$C:$C,$C965,$A:$A,$A965)+SUMIFS($S:$S,$C:$C,$C965,$A:$A,$A965-1)+SUMIFS($S:$S,$C:$C,$C965,$A:$A,$A965-2)+SUMIFS($S:$S,$C:$C,$C965,$A:$A,$A965-3))/4</f>
        <v>3.6625000000000001</v>
      </c>
      <c r="W965" t="str">
        <f>VLOOKUP(D965,Conferences!$A$9:$B$57,2,FALSE)</f>
        <v>SEC</v>
      </c>
      <c r="X965">
        <f>COUNTIF(C:C,C965)</f>
        <v>16</v>
      </c>
    </row>
    <row r="966" spans="1:25">
      <c r="A966">
        <v>2008</v>
      </c>
      <c r="B966">
        <v>100</v>
      </c>
      <c r="C966" t="s">
        <v>32</v>
      </c>
      <c r="D966" t="s">
        <v>187</v>
      </c>
      <c r="E966">
        <v>5</v>
      </c>
      <c r="F966">
        <v>7</v>
      </c>
      <c r="G966">
        <v>0.41699999999999998</v>
      </c>
      <c r="H966">
        <v>2</v>
      </c>
      <c r="I966">
        <v>6</v>
      </c>
      <c r="J966">
        <v>0.25</v>
      </c>
      <c r="K966">
        <v>21.9</v>
      </c>
      <c r="L966">
        <v>31.2</v>
      </c>
      <c r="M966">
        <v>-0.36</v>
      </c>
      <c r="N966">
        <v>5.56</v>
      </c>
      <c r="R966" s="19">
        <f>SUMIFS(Recruits!J:J,Recruits!D:D,'Wins by Year'!C966,Recruits!A:A,'Wins by Year'!A966)</f>
        <v>2.85</v>
      </c>
      <c r="S966" s="19">
        <f t="shared" si="30"/>
        <v>2.85</v>
      </c>
      <c r="T966" s="19">
        <f>(SUMIFS(S:S,C:C,C966,A:A,A966)+SUMIFS(S:S,C:C,C966,A:A,A966-1)+SUMIFS(S:S,C:C,C966,A:A,A966-2))/3</f>
        <v>2.9133333333333336</v>
      </c>
      <c r="U966" s="19">
        <f>(SUMIFS($S:$S,$C:$C,$C966,$A:$A,$A966)+SUMIFS($S:$S,$C:$C,$C966,$A:$A,$A966-1)+SUMIFS($S:$S,$C:$C,$C966,$A:$A,$A966-2)+SUMIFS($S:$S,$C:$C,$C966,$A:$A,$A966-3))/4</f>
        <v>2.9350000000000001</v>
      </c>
      <c r="W966" t="str">
        <f>VLOOKUP(D966,Conferences!$A$9:$B$57,2,FALSE)</f>
        <v>SEC</v>
      </c>
      <c r="X966">
        <f>COUNTIF(C:C,C966)</f>
        <v>16</v>
      </c>
    </row>
    <row r="967" spans="1:25">
      <c r="A967">
        <v>2008</v>
      </c>
      <c r="B967">
        <v>101</v>
      </c>
      <c r="C967" t="s">
        <v>9</v>
      </c>
      <c r="D967" t="s">
        <v>187</v>
      </c>
      <c r="E967">
        <v>5</v>
      </c>
      <c r="F967">
        <v>7</v>
      </c>
      <c r="G967">
        <v>0.41699999999999998</v>
      </c>
      <c r="H967">
        <v>2</v>
      </c>
      <c r="I967">
        <v>6</v>
      </c>
      <c r="J967">
        <v>0.25</v>
      </c>
      <c r="K967">
        <v>17.3</v>
      </c>
      <c r="L967">
        <v>18</v>
      </c>
      <c r="M967">
        <v>1.26</v>
      </c>
      <c r="N967">
        <v>2.1</v>
      </c>
      <c r="O967">
        <v>10</v>
      </c>
      <c r="P967">
        <v>9</v>
      </c>
      <c r="R967" s="19">
        <f>SUMIFS(Recruits!J:J,Recruits!D:D,'Wins by Year'!C967,Recruits!A:A,'Wins by Year'!A967)</f>
        <v>3.03</v>
      </c>
      <c r="S967" s="19">
        <f t="shared" si="30"/>
        <v>3.03</v>
      </c>
      <c r="T967" s="19">
        <f>(SUMIFS(S:S,C:C,C967,A:A,A967)+SUMIFS(S:S,C:C,C967,A:A,A967-1)+SUMIFS(S:S,C:C,C967,A:A,A967-2))/3</f>
        <v>3.3066666666666666</v>
      </c>
      <c r="U967" s="19">
        <f>(SUMIFS($S:$S,$C:$C,$C967,$A:$A,$A967)+SUMIFS($S:$S,$C:$C,$C967,$A:$A,$A967-1)+SUMIFS($S:$S,$C:$C,$C967,$A:$A,$A967-2)+SUMIFS($S:$S,$C:$C,$C967,$A:$A,$A967-3))/4</f>
        <v>3.2650000000000001</v>
      </c>
      <c r="W967" t="str">
        <f>VLOOKUP(D967,Conferences!$A$9:$B$57,2,FALSE)</f>
        <v>SEC</v>
      </c>
      <c r="X967">
        <f>COUNTIF(C:C,C967)</f>
        <v>16</v>
      </c>
    </row>
    <row r="968" spans="1:25">
      <c r="A968">
        <v>2008</v>
      </c>
      <c r="B968">
        <v>102</v>
      </c>
      <c r="C968" t="s">
        <v>25</v>
      </c>
      <c r="D968" t="s">
        <v>187</v>
      </c>
      <c r="E968">
        <v>4</v>
      </c>
      <c r="F968">
        <v>8</v>
      </c>
      <c r="G968">
        <v>0.33300000000000002</v>
      </c>
      <c r="H968">
        <v>2</v>
      </c>
      <c r="I968">
        <v>6</v>
      </c>
      <c r="J968">
        <v>0.25</v>
      </c>
      <c r="K968">
        <v>15.3</v>
      </c>
      <c r="L968">
        <v>24.7</v>
      </c>
      <c r="M968">
        <v>-5</v>
      </c>
      <c r="N968">
        <v>1.75</v>
      </c>
      <c r="R968" s="19">
        <f>SUMIFS(Recruits!J:J,Recruits!D:D,'Wins by Year'!C968,Recruits!A:A,'Wins by Year'!A968)</f>
        <v>2.56</v>
      </c>
      <c r="S968" s="19">
        <f t="shared" si="30"/>
        <v>2.56</v>
      </c>
      <c r="T968" s="19">
        <f>(SUMIFS(S:S,C:C,C968,A:A,A968)+SUMIFS(S:S,C:C,C968,A:A,A968-1)+SUMIFS(S:S,C:C,C968,A:A,A968-2))/3</f>
        <v>2.6233333333333335</v>
      </c>
      <c r="U968" s="19">
        <f>(SUMIFS($S:$S,$C:$C,$C968,$A:$A,$A968)+SUMIFS($S:$S,$C:$C,$C968,$A:$A,$A968-1)+SUMIFS($S:$S,$C:$C,$C968,$A:$A,$A968-2)+SUMIFS($S:$S,$C:$C,$C968,$A:$A,$A968-3))/4</f>
        <v>2.605</v>
      </c>
      <c r="W968" t="str">
        <f>VLOOKUP(D968,Conferences!$A$9:$B$57,2,FALSE)</f>
        <v>SEC</v>
      </c>
      <c r="X968">
        <f>COUNTIF(C:C,C968)</f>
        <v>16</v>
      </c>
    </row>
    <row r="969" spans="1:25">
      <c r="A969">
        <v>2008</v>
      </c>
      <c r="B969">
        <v>103</v>
      </c>
      <c r="C969" t="s">
        <v>99</v>
      </c>
      <c r="D969" t="s">
        <v>150</v>
      </c>
      <c r="E969">
        <v>8</v>
      </c>
      <c r="F969">
        <v>5</v>
      </c>
      <c r="G969">
        <v>0.61499999999999999</v>
      </c>
      <c r="H969">
        <v>7</v>
      </c>
      <c r="I969">
        <v>1</v>
      </c>
      <c r="J969">
        <v>0.875</v>
      </c>
      <c r="K969">
        <v>32.799999999999997</v>
      </c>
      <c r="L969">
        <v>21.3</v>
      </c>
      <c r="M969">
        <v>1.06</v>
      </c>
      <c r="N969">
        <v>-4.9400000000000004</v>
      </c>
      <c r="R969" s="19">
        <f>SUMIFS(Recruits!J:J,Recruits!D:D,'Wins by Year'!C969,Recruits!A:A,'Wins by Year'!A969)</f>
        <v>2.2599999999999998</v>
      </c>
      <c r="S969" s="19">
        <f t="shared" si="30"/>
        <v>2.2599999999999998</v>
      </c>
      <c r="T969" s="19">
        <f>(SUMIFS(S:S,C:C,C969,A:A,A969)+SUMIFS(S:S,C:C,C969,A:A,A969-1)+SUMIFS(S:S,C:C,C969,A:A,A969-2))/3</f>
        <v>2.2000000000000002</v>
      </c>
      <c r="U969" s="19">
        <f>(SUMIFS($S:$S,$C:$C,$C969,$A:$A,$A969)+SUMIFS($S:$S,$C:$C,$C969,$A:$A,$A969-1)+SUMIFS($S:$S,$C:$C,$C969,$A:$A,$A969-2)+SUMIFS($S:$S,$C:$C,$C969,$A:$A,$A969-3))/4</f>
        <v>2.1725000000000003</v>
      </c>
      <c r="W969" t="str">
        <f>VLOOKUP(D969,Conferences!$A$9:$B$57,2,FALSE)</f>
        <v>Sun Belt</v>
      </c>
      <c r="X969">
        <f>COUNTIF(C:C,C969)</f>
        <v>16</v>
      </c>
    </row>
    <row r="970" spans="1:25">
      <c r="A970">
        <v>2008</v>
      </c>
      <c r="B970">
        <v>104</v>
      </c>
      <c r="C970" t="s">
        <v>114</v>
      </c>
      <c r="D970" t="s">
        <v>150</v>
      </c>
      <c r="E970">
        <v>6</v>
      </c>
      <c r="F970">
        <v>6</v>
      </c>
      <c r="G970">
        <v>0.5</v>
      </c>
      <c r="H970">
        <v>5</v>
      </c>
      <c r="I970">
        <v>2</v>
      </c>
      <c r="J970">
        <v>0.71399999999999997</v>
      </c>
      <c r="K970">
        <v>33.1</v>
      </c>
      <c r="L970">
        <v>33.700000000000003</v>
      </c>
      <c r="M970">
        <v>-5.57</v>
      </c>
      <c r="N970">
        <v>-6.24</v>
      </c>
      <c r="R970" s="19">
        <f>SUMIFS(Recruits!J:J,Recruits!D:D,'Wins by Year'!C970,Recruits!A:A,'Wins by Year'!A970)</f>
        <v>0</v>
      </c>
      <c r="S970" s="19">
        <f t="shared" si="30"/>
        <v>1</v>
      </c>
      <c r="T970" s="19">
        <f>(SUMIFS(S:S,C:C,C970,A:A,A970)+SUMIFS(S:S,C:C,C970,A:A,A970-1)+SUMIFS(S:S,C:C,C970,A:A,A970-2))/3</f>
        <v>1</v>
      </c>
      <c r="U970" s="19">
        <f>(SUMIFS($S:$S,$C:$C,$C970,$A:$A,$A970)+SUMIFS($S:$S,$C:$C,$C970,$A:$A,$A970-1)+SUMIFS($S:$S,$C:$C,$C970,$A:$A,$A970-2)+SUMIFS($S:$S,$C:$C,$C970,$A:$A,$A970-3))/4</f>
        <v>1.2825</v>
      </c>
      <c r="W970" t="str">
        <f>VLOOKUP(D970,Conferences!$A$9:$B$57,2,FALSE)</f>
        <v>Sun Belt</v>
      </c>
      <c r="X970">
        <f>COUNTIF(C:C,C970)</f>
        <v>16</v>
      </c>
    </row>
    <row r="971" spans="1:25">
      <c r="A971">
        <v>2008</v>
      </c>
      <c r="B971">
        <v>105</v>
      </c>
      <c r="C971" t="s">
        <v>83</v>
      </c>
      <c r="D971" t="s">
        <v>150</v>
      </c>
      <c r="E971">
        <v>7</v>
      </c>
      <c r="F971">
        <v>6</v>
      </c>
      <c r="G971">
        <v>0.53800000000000003</v>
      </c>
      <c r="H971">
        <v>5</v>
      </c>
      <c r="I971">
        <v>3</v>
      </c>
      <c r="J971">
        <v>0.625</v>
      </c>
      <c r="K971">
        <v>25.1</v>
      </c>
      <c r="L971">
        <v>28.7</v>
      </c>
      <c r="M971">
        <v>-5.7</v>
      </c>
      <c r="N971">
        <v>-4.08</v>
      </c>
      <c r="R971" s="19">
        <f>SUMIFS(Recruits!J:J,Recruits!D:D,'Wins by Year'!C971,Recruits!A:A,'Wins by Year'!A971)</f>
        <v>0</v>
      </c>
      <c r="S971" s="19">
        <f t="shared" si="30"/>
        <v>1</v>
      </c>
      <c r="T971" s="19">
        <f>(SUMIFS(S:S,C:C,C971,A:A,A971)+SUMIFS(S:S,C:C,C971,A:A,A971-1)+SUMIFS(S:S,C:C,C971,A:A,A971-2))/3</f>
        <v>1</v>
      </c>
      <c r="U971" s="19">
        <f>(SUMIFS($S:$S,$C:$C,$C971,$A:$A,$A971)+SUMIFS($S:$S,$C:$C,$C971,$A:$A,$A971-1)+SUMIFS($S:$S,$C:$C,$C971,$A:$A,$A971-2)+SUMIFS($S:$S,$C:$C,$C971,$A:$A,$A971-3))/4</f>
        <v>1</v>
      </c>
      <c r="W971" t="str">
        <f>VLOOKUP(D971,Conferences!$A$9:$B$57,2,FALSE)</f>
        <v>Sun Belt</v>
      </c>
      <c r="X971">
        <f>COUNTIF(C:C,C971)</f>
        <v>15</v>
      </c>
    </row>
    <row r="972" spans="1:25">
      <c r="A972">
        <v>2008</v>
      </c>
      <c r="B972">
        <v>106</v>
      </c>
      <c r="C972" t="s">
        <v>88</v>
      </c>
      <c r="D972" t="s">
        <v>150</v>
      </c>
      <c r="E972">
        <v>6</v>
      </c>
      <c r="F972">
        <v>6</v>
      </c>
      <c r="G972">
        <v>0.5</v>
      </c>
      <c r="H972">
        <v>4</v>
      </c>
      <c r="I972">
        <v>3</v>
      </c>
      <c r="J972">
        <v>0.57099999999999995</v>
      </c>
      <c r="K972">
        <v>27</v>
      </c>
      <c r="L972">
        <v>23.8</v>
      </c>
      <c r="M972">
        <v>-6.24</v>
      </c>
      <c r="N972">
        <v>-5.91</v>
      </c>
      <c r="R972" s="19">
        <f>SUMIFS(Recruits!J:J,Recruits!D:D,'Wins by Year'!C972,Recruits!A:A,'Wins by Year'!A972)</f>
        <v>2.04</v>
      </c>
      <c r="S972" s="19">
        <f t="shared" si="30"/>
        <v>2.04</v>
      </c>
      <c r="T972" s="19">
        <f>(SUMIFS(S:S,C:C,C972,A:A,A972)+SUMIFS(S:S,C:C,C972,A:A,A972-1)+SUMIFS(S:S,C:C,C972,A:A,A972-2))/3</f>
        <v>2.0533333333333332</v>
      </c>
      <c r="U972" s="19">
        <f>(SUMIFS($S:$S,$C:$C,$C972,$A:$A,$A972)+SUMIFS($S:$S,$C:$C,$C972,$A:$A,$A972-1)+SUMIFS($S:$S,$C:$C,$C972,$A:$A,$A972-2)+SUMIFS($S:$S,$C:$C,$C972,$A:$A,$A972-3))/4</f>
        <v>2.04</v>
      </c>
      <c r="W972" t="str">
        <f>VLOOKUP(D972,Conferences!$A$9:$B$57,2,FALSE)</f>
        <v>Sun Belt</v>
      </c>
      <c r="X972">
        <f>COUNTIF(C:C,C972)</f>
        <v>16</v>
      </c>
    </row>
    <row r="973" spans="1:25">
      <c r="A973">
        <v>2008</v>
      </c>
      <c r="B973">
        <v>107</v>
      </c>
      <c r="C973" t="s">
        <v>119</v>
      </c>
      <c r="D973" t="s">
        <v>150</v>
      </c>
      <c r="E973">
        <v>5</v>
      </c>
      <c r="F973">
        <v>7</v>
      </c>
      <c r="G973">
        <v>0.41699999999999998</v>
      </c>
      <c r="H973">
        <v>4</v>
      </c>
      <c r="I973">
        <v>4</v>
      </c>
      <c r="J973">
        <v>0.5</v>
      </c>
      <c r="K973">
        <v>24.7</v>
      </c>
      <c r="L973">
        <v>28.3</v>
      </c>
      <c r="M973">
        <v>-6.58</v>
      </c>
      <c r="N973">
        <v>-4.92</v>
      </c>
      <c r="R973" s="19">
        <f>SUMIFS(Recruits!J:J,Recruits!D:D,'Wins by Year'!C973,Recruits!A:A,'Wins by Year'!A973)</f>
        <v>2.17</v>
      </c>
      <c r="S973" s="19">
        <f t="shared" si="30"/>
        <v>2.17</v>
      </c>
      <c r="T973" s="19">
        <f>(SUMIFS(S:S,C:C,C973,A:A,A973)+SUMIFS(S:S,C:C,C973,A:A,A973-1)+SUMIFS(S:S,C:C,C973,A:A,A973-2))/3</f>
        <v>1.7599999999999998</v>
      </c>
      <c r="U973" s="19">
        <f>(SUMIFS($S:$S,$C:$C,$C973,$A:$A,$A973)+SUMIFS($S:$S,$C:$C,$C973,$A:$A,$A973-1)+SUMIFS($S:$S,$C:$C,$C973,$A:$A,$A973-2)+SUMIFS($S:$S,$C:$C,$C973,$A:$A,$A973-3))/4</f>
        <v>1.5699999999999998</v>
      </c>
      <c r="W973" t="str">
        <f>VLOOKUP(D973,Conferences!$A$9:$B$57,2,FALSE)</f>
        <v>Sun Belt</v>
      </c>
      <c r="X973">
        <f>COUNTIF(C:C,C973)</f>
        <v>15</v>
      </c>
    </row>
    <row r="974" spans="1:25">
      <c r="A974">
        <v>2008</v>
      </c>
      <c r="B974">
        <v>108</v>
      </c>
      <c r="C974" t="s">
        <v>86</v>
      </c>
      <c r="D974" t="s">
        <v>150</v>
      </c>
      <c r="E974">
        <v>5</v>
      </c>
      <c r="F974">
        <v>7</v>
      </c>
      <c r="G974">
        <v>0.41699999999999998</v>
      </c>
      <c r="H974">
        <v>4</v>
      </c>
      <c r="I974">
        <v>4</v>
      </c>
      <c r="J974">
        <v>0.5</v>
      </c>
      <c r="K974">
        <v>22.8</v>
      </c>
      <c r="L974">
        <v>24.9</v>
      </c>
      <c r="M974">
        <v>-8.58</v>
      </c>
      <c r="N974">
        <v>-5.99</v>
      </c>
      <c r="R974" s="19">
        <f>SUMIFS(Recruits!J:J,Recruits!D:D,'Wins by Year'!C974,Recruits!A:A,'Wins by Year'!A974)</f>
        <v>2.31</v>
      </c>
      <c r="S974" s="19">
        <f t="shared" si="30"/>
        <v>2.31</v>
      </c>
      <c r="T974" s="19">
        <f>(SUMIFS(S:S,C:C,C974,A:A,A974)+SUMIFS(S:S,C:C,C974,A:A,A974-1)+SUMIFS(S:S,C:C,C974,A:A,A974-2))/3</f>
        <v>1.4366666666666668</v>
      </c>
      <c r="U974" s="19">
        <f>(SUMIFS($S:$S,$C:$C,$C974,$A:$A,$A974)+SUMIFS($S:$S,$C:$C,$C974,$A:$A,$A974-1)+SUMIFS($S:$S,$C:$C,$C974,$A:$A,$A974-2)+SUMIFS($S:$S,$C:$C,$C974,$A:$A,$A974-3))/4</f>
        <v>1.5975000000000001</v>
      </c>
      <c r="W974" t="str">
        <f>VLOOKUP(D974,Conferences!$A$9:$B$57,2,FALSE)</f>
        <v>Sun Belt</v>
      </c>
      <c r="X974">
        <f>COUNTIF(C:C,C974)</f>
        <v>16</v>
      </c>
    </row>
    <row r="975" spans="1:25">
      <c r="A975">
        <v>2008</v>
      </c>
      <c r="B975">
        <v>109</v>
      </c>
      <c r="C975" t="s">
        <v>120</v>
      </c>
      <c r="D975" t="s">
        <v>150</v>
      </c>
      <c r="E975">
        <v>4</v>
      </c>
      <c r="F975">
        <v>8</v>
      </c>
      <c r="G975">
        <v>0.33300000000000002</v>
      </c>
      <c r="H975">
        <v>3</v>
      </c>
      <c r="I975">
        <v>4</v>
      </c>
      <c r="J975">
        <v>0.42899999999999999</v>
      </c>
      <c r="K975">
        <v>23.7</v>
      </c>
      <c r="L975">
        <v>31.2</v>
      </c>
      <c r="M975">
        <v>-10.58</v>
      </c>
      <c r="N975">
        <v>-6.24</v>
      </c>
      <c r="R975" s="19">
        <f>SUMIFS(Recruits!J:J,Recruits!D:D,'Wins by Year'!C975,Recruits!A:A,'Wins by Year'!A975)</f>
        <v>0</v>
      </c>
      <c r="S975" s="19">
        <f t="shared" si="30"/>
        <v>1</v>
      </c>
      <c r="T975" s="19">
        <f>(SUMIFS(S:S,C:C,C975,A:A,A975)+SUMIFS(S:S,C:C,C975,A:A,A975-1)+SUMIFS(S:S,C:C,C975,A:A,A975-2))/3</f>
        <v>1.5766666666666669</v>
      </c>
      <c r="U975" s="19">
        <f>(SUMIFS($S:$S,$C:$C,$C975,$A:$A,$A975)+SUMIFS($S:$S,$C:$C,$C975,$A:$A,$A975-1)+SUMIFS($S:$S,$C:$C,$C975,$A:$A,$A975-2)+SUMIFS($S:$S,$C:$C,$C975,$A:$A,$A975-3))/4</f>
        <v>1.6825000000000001</v>
      </c>
      <c r="W975" t="str">
        <f>VLOOKUP(D975,Conferences!$A$9:$B$57,2,FALSE)</f>
        <v>Sun Belt</v>
      </c>
      <c r="X975">
        <f>COUNTIF(C:C,C975)</f>
        <v>16</v>
      </c>
    </row>
    <row r="976" spans="1:25">
      <c r="A976">
        <v>2008</v>
      </c>
      <c r="B976">
        <v>110</v>
      </c>
      <c r="C976" t="s">
        <v>115</v>
      </c>
      <c r="D976" t="s">
        <v>150</v>
      </c>
      <c r="E976">
        <v>1</v>
      </c>
      <c r="F976">
        <v>11</v>
      </c>
      <c r="G976">
        <v>8.3000000000000004E-2</v>
      </c>
      <c r="H976">
        <v>1</v>
      </c>
      <c r="I976">
        <v>7</v>
      </c>
      <c r="J976">
        <v>0.125</v>
      </c>
      <c r="K976">
        <v>20</v>
      </c>
      <c r="L976">
        <v>47.6</v>
      </c>
      <c r="M976">
        <v>-22.21</v>
      </c>
      <c r="N976">
        <v>-3.54</v>
      </c>
      <c r="R976" s="19">
        <f>SUMIFS(Recruits!J:J,Recruits!D:D,'Wins by Year'!C976,Recruits!A:A,'Wins by Year'!A976)</f>
        <v>2.31</v>
      </c>
      <c r="S976" s="19">
        <f t="shared" si="30"/>
        <v>2.31</v>
      </c>
      <c r="T976" s="19">
        <f>(SUMIFS(S:S,C:C,C976,A:A,A976)+SUMIFS(S:S,C:C,C976,A:A,A976-1)+SUMIFS(S:S,C:C,C976,A:A,A976-2))/3</f>
        <v>1.4366666666666668</v>
      </c>
      <c r="U976" s="19">
        <f>(SUMIFS($S:$S,$C:$C,$C976,$A:$A,$A976)+SUMIFS($S:$S,$C:$C,$C976,$A:$A,$A976-1)+SUMIFS($S:$S,$C:$C,$C976,$A:$A,$A976-2)+SUMIFS($S:$S,$C:$C,$C976,$A:$A,$A976-3))/4</f>
        <v>1.3275000000000001</v>
      </c>
      <c r="W976" t="str">
        <f>VLOOKUP(D976,Conferences!$A$9:$B$57,2,FALSE)</f>
        <v>Sun Belt</v>
      </c>
      <c r="X976">
        <f>COUNTIF(C:C,C976)</f>
        <v>16</v>
      </c>
    </row>
    <row r="977" spans="1:25">
      <c r="A977">
        <v>2008</v>
      </c>
      <c r="B977">
        <v>111</v>
      </c>
      <c r="C977" t="s">
        <v>87</v>
      </c>
      <c r="D977" t="s">
        <v>150</v>
      </c>
      <c r="E977">
        <v>2</v>
      </c>
      <c r="F977">
        <v>10</v>
      </c>
      <c r="G977">
        <v>0.16700000000000001</v>
      </c>
      <c r="H977">
        <v>0</v>
      </c>
      <c r="I977">
        <v>5</v>
      </c>
      <c r="J977">
        <v>0</v>
      </c>
      <c r="K977">
        <v>17.5</v>
      </c>
      <c r="L977">
        <v>27.2</v>
      </c>
      <c r="M977">
        <v>-13.78</v>
      </c>
      <c r="N977">
        <v>-4.4400000000000004</v>
      </c>
      <c r="R977" s="19">
        <f>SUMIFS(Recruits!J:J,Recruits!D:D,'Wins by Year'!C977,Recruits!A:A,'Wins by Year'!A977)</f>
        <v>0</v>
      </c>
      <c r="S977" s="19">
        <f t="shared" si="30"/>
        <v>1</v>
      </c>
      <c r="T977" s="19">
        <f>(SUMIFS(S:S,C:C,C977,A:A,A977)+SUMIFS(S:S,C:C,C977,A:A,A977-1)+SUMIFS(S:S,C:C,C977,A:A,A977-2))/3</f>
        <v>0.66666666666666663</v>
      </c>
      <c r="U977" s="19">
        <f>(SUMIFS($S:$S,$C:$C,$C977,$A:$A,$A977)+SUMIFS($S:$S,$C:$C,$C977,$A:$A,$A977-1))/2</f>
        <v>1</v>
      </c>
      <c r="W977" t="str">
        <f>VLOOKUP(D977,Conferences!$A$9:$B$57,2,FALSE)</f>
        <v>Sun Belt</v>
      </c>
      <c r="X977">
        <f>COUNTIF(C:C,C977)</f>
        <v>12</v>
      </c>
    </row>
    <row r="978" spans="1:25">
      <c r="A978">
        <v>2008</v>
      </c>
      <c r="B978">
        <v>112</v>
      </c>
      <c r="C978" t="s">
        <v>57</v>
      </c>
      <c r="D978" t="s">
        <v>193</v>
      </c>
      <c r="E978">
        <v>12</v>
      </c>
      <c r="F978">
        <v>1</v>
      </c>
      <c r="G978">
        <v>0.92300000000000004</v>
      </c>
      <c r="H978">
        <v>8</v>
      </c>
      <c r="I978">
        <v>0</v>
      </c>
      <c r="J978">
        <v>1</v>
      </c>
      <c r="K978">
        <v>37.6</v>
      </c>
      <c r="L978">
        <v>12.6</v>
      </c>
      <c r="M978">
        <v>12.83</v>
      </c>
      <c r="N978">
        <v>-3.94</v>
      </c>
      <c r="P978">
        <v>9</v>
      </c>
      <c r="Q978">
        <v>11</v>
      </c>
      <c r="R978" s="19">
        <f>SUMIFS(Recruits!J:J,Recruits!D:D,'Wins by Year'!C978,Recruits!A:A,'Wins by Year'!A978)</f>
        <v>2.2599999999999998</v>
      </c>
      <c r="S978" s="19">
        <f t="shared" si="30"/>
        <v>2.2599999999999998</v>
      </c>
      <c r="T978" s="19">
        <f>(SUMIFS(S:S,C:C,C978,A:A,A978)+SUMIFS(S:S,C:C,C978,A:A,A978-1)+SUMIFS(S:S,C:C,C978,A:A,A978-2))/3</f>
        <v>2.2200000000000002</v>
      </c>
      <c r="U978" s="19">
        <f>(SUMIFS($S:$S,$C:$C,$C978,$A:$A,$A978)+SUMIFS($S:$S,$C:$C,$C978,$A:$A,$A978-1)+SUMIFS($S:$S,$C:$C,$C978,$A:$A,$A978-2)+SUMIFS($S:$S,$C:$C,$C978,$A:$A,$A978-3))/4</f>
        <v>2.2749999999999999</v>
      </c>
      <c r="W978" t="str">
        <f>VLOOKUP(D978,Conferences!$A$9:$B$57,2,FALSE)</f>
        <v>WAC</v>
      </c>
      <c r="X978">
        <f>COUNTIF(C:C,C978)</f>
        <v>16</v>
      </c>
      <c r="Y978">
        <f t="shared" si="31"/>
        <v>11</v>
      </c>
    </row>
    <row r="979" spans="1:25">
      <c r="A979">
        <v>2008</v>
      </c>
      <c r="B979">
        <v>113</v>
      </c>
      <c r="C979" t="s">
        <v>89</v>
      </c>
      <c r="D979" t="s">
        <v>193</v>
      </c>
      <c r="E979">
        <v>8</v>
      </c>
      <c r="F979">
        <v>5</v>
      </c>
      <c r="G979">
        <v>0.61499999999999999</v>
      </c>
      <c r="H979">
        <v>5</v>
      </c>
      <c r="I979">
        <v>3</v>
      </c>
      <c r="J979">
        <v>0.625</v>
      </c>
      <c r="K979">
        <v>24.6</v>
      </c>
      <c r="L979">
        <v>23.7</v>
      </c>
      <c r="M979">
        <v>-3.56</v>
      </c>
      <c r="N979">
        <v>-5.41</v>
      </c>
      <c r="R979" s="19">
        <f>SUMIFS(Recruits!J:J,Recruits!D:D,'Wins by Year'!C979,Recruits!A:A,'Wins by Year'!A979)</f>
        <v>1.95</v>
      </c>
      <c r="S979" s="19">
        <f t="shared" si="30"/>
        <v>1.95</v>
      </c>
      <c r="T979" s="19">
        <f>(SUMIFS(S:S,C:C,C979,A:A,A979)+SUMIFS(S:S,C:C,C979,A:A,A979-1)+SUMIFS(S:S,C:C,C979,A:A,A979-2))/3</f>
        <v>2.0833333333333335</v>
      </c>
      <c r="U979" s="19">
        <f>(SUMIFS($S:$S,$C:$C,$C979,$A:$A,$A979)+SUMIFS($S:$S,$C:$C,$C979,$A:$A,$A979-1)+SUMIFS($S:$S,$C:$C,$C979,$A:$A,$A979-2)+SUMIFS($S:$S,$C:$C,$C979,$A:$A,$A979-3))/4</f>
        <v>1.8125</v>
      </c>
      <c r="W979" t="str">
        <f>VLOOKUP(D979,Conferences!$A$9:$B$57,2,FALSE)</f>
        <v>WAC</v>
      </c>
      <c r="X979">
        <f>COUNTIF(C:C,C979)</f>
        <v>16</v>
      </c>
    </row>
    <row r="980" spans="1:25">
      <c r="A980">
        <v>2008</v>
      </c>
      <c r="B980">
        <v>114</v>
      </c>
      <c r="C980" t="s">
        <v>122</v>
      </c>
      <c r="D980" t="s">
        <v>193</v>
      </c>
      <c r="E980">
        <v>7</v>
      </c>
      <c r="F980">
        <v>6</v>
      </c>
      <c r="G980">
        <v>0.53800000000000003</v>
      </c>
      <c r="H980">
        <v>5</v>
      </c>
      <c r="I980">
        <v>3</v>
      </c>
      <c r="J980">
        <v>0.625</v>
      </c>
      <c r="K980">
        <v>37.6</v>
      </c>
      <c r="L980">
        <v>32.299999999999997</v>
      </c>
      <c r="M980">
        <v>2.25</v>
      </c>
      <c r="N980">
        <v>-3.14</v>
      </c>
      <c r="R980" s="19">
        <f>SUMIFS(Recruits!J:J,Recruits!D:D,'Wins by Year'!C980,Recruits!A:A,'Wins by Year'!A980)</f>
        <v>1.87</v>
      </c>
      <c r="S980" s="19">
        <f t="shared" si="30"/>
        <v>1.87</v>
      </c>
      <c r="T980" s="19">
        <f>(SUMIFS(S:S,C:C,C980,A:A,A980)+SUMIFS(S:S,C:C,C980,A:A,A980-1)+SUMIFS(S:S,C:C,C980,A:A,A980-2))/3</f>
        <v>1.9433333333333334</v>
      </c>
      <c r="U980" s="19">
        <f>(SUMIFS($S:$S,$C:$C,$C980,$A:$A,$A980)+SUMIFS($S:$S,$C:$C,$C980,$A:$A,$A980-1)+SUMIFS($S:$S,$C:$C,$C980,$A:$A,$A980-2)+SUMIFS($S:$S,$C:$C,$C980,$A:$A,$A980-3))/4</f>
        <v>1.7075</v>
      </c>
      <c r="W980" t="str">
        <f>VLOOKUP(D980,Conferences!$A$9:$B$57,2,FALSE)</f>
        <v>WAC</v>
      </c>
      <c r="X980">
        <f>COUNTIF(C:C,C980)</f>
        <v>16</v>
      </c>
    </row>
    <row r="981" spans="1:25">
      <c r="A981">
        <v>2008</v>
      </c>
      <c r="B981">
        <v>115</v>
      </c>
      <c r="C981" t="s">
        <v>128</v>
      </c>
      <c r="D981" t="s">
        <v>193</v>
      </c>
      <c r="E981">
        <v>7</v>
      </c>
      <c r="F981">
        <v>7</v>
      </c>
      <c r="G981">
        <v>0.5</v>
      </c>
      <c r="H981">
        <v>5</v>
      </c>
      <c r="I981">
        <v>3</v>
      </c>
      <c r="J981">
        <v>0.625</v>
      </c>
      <c r="K981">
        <v>24.6</v>
      </c>
      <c r="L981">
        <v>28.9</v>
      </c>
      <c r="M981">
        <v>-4.0599999999999996</v>
      </c>
      <c r="N981">
        <v>-1.99</v>
      </c>
      <c r="R981" s="19">
        <f>SUMIFS(Recruits!J:J,Recruits!D:D,'Wins by Year'!C981,Recruits!A:A,'Wins by Year'!A981)</f>
        <v>2.2999999999999998</v>
      </c>
      <c r="S981" s="19">
        <f t="shared" si="30"/>
        <v>2.2999999999999998</v>
      </c>
      <c r="T981" s="19">
        <f>(SUMIFS(S:S,C:C,C981,A:A,A981)+SUMIFS(S:S,C:C,C981,A:A,A981-1)+SUMIFS(S:S,C:C,C981,A:A,A981-2))/3</f>
        <v>2.2333333333333329</v>
      </c>
      <c r="U981" s="19">
        <f>(SUMIFS($S:$S,$C:$C,$C981,$A:$A,$A981)+SUMIFS($S:$S,$C:$C,$C981,$A:$A,$A981-1)+SUMIFS($S:$S,$C:$C,$C981,$A:$A,$A981-2)+SUMIFS($S:$S,$C:$C,$C981,$A:$A,$A981-3))/4</f>
        <v>2.2275</v>
      </c>
      <c r="W981" t="str">
        <f>VLOOKUP(D981,Conferences!$A$9:$B$57,2,FALSE)</f>
        <v>WAC</v>
      </c>
      <c r="X981">
        <f>COUNTIF(C:C,C981)</f>
        <v>16</v>
      </c>
    </row>
    <row r="982" spans="1:25">
      <c r="A982">
        <v>2008</v>
      </c>
      <c r="B982">
        <v>116</v>
      </c>
      <c r="C982" t="s">
        <v>78</v>
      </c>
      <c r="D982" t="s">
        <v>193</v>
      </c>
      <c r="E982">
        <v>7</v>
      </c>
      <c r="F982">
        <v>6</v>
      </c>
      <c r="G982">
        <v>0.53800000000000003</v>
      </c>
      <c r="H982">
        <v>4</v>
      </c>
      <c r="I982">
        <v>4</v>
      </c>
      <c r="J982">
        <v>0.5</v>
      </c>
      <c r="K982">
        <v>29.6</v>
      </c>
      <c r="L982">
        <v>31.1</v>
      </c>
      <c r="M982">
        <v>-3.53</v>
      </c>
      <c r="N982">
        <v>-4.0599999999999996</v>
      </c>
      <c r="P982">
        <v>21</v>
      </c>
      <c r="R982" s="19">
        <f>SUMIFS(Recruits!J:J,Recruits!D:D,'Wins by Year'!C982,Recruits!A:A,'Wins by Year'!A982)</f>
        <v>2.4500000000000002</v>
      </c>
      <c r="S982" s="19">
        <f t="shared" si="30"/>
        <v>2.4500000000000002</v>
      </c>
      <c r="T982" s="19">
        <f>(SUMIFS(S:S,C:C,C982,A:A,A982)+SUMIFS(S:S,C:C,C982,A:A,A982-1)+SUMIFS(S:S,C:C,C982,A:A,A982-2))/3</f>
        <v>2.3566666666666669</v>
      </c>
      <c r="U982" s="19">
        <f>(SUMIFS($S:$S,$C:$C,$C982,$A:$A,$A982)+SUMIFS($S:$S,$C:$C,$C982,$A:$A,$A982-1)+SUMIFS($S:$S,$C:$C,$C982,$A:$A,$A982-2)+SUMIFS($S:$S,$C:$C,$C982,$A:$A,$A982-3))/4</f>
        <v>2.3275000000000001</v>
      </c>
      <c r="W982" t="str">
        <f>VLOOKUP(D982,Conferences!$A$9:$B$57,2,FALSE)</f>
        <v>WAC</v>
      </c>
      <c r="X982">
        <f>COUNTIF(C:C,C982)</f>
        <v>16</v>
      </c>
    </row>
    <row r="983" spans="1:25">
      <c r="A983">
        <v>2008</v>
      </c>
      <c r="B983">
        <v>117</v>
      </c>
      <c r="C983" t="s">
        <v>111</v>
      </c>
      <c r="D983" t="s">
        <v>193</v>
      </c>
      <c r="E983">
        <v>6</v>
      </c>
      <c r="F983">
        <v>6</v>
      </c>
      <c r="G983">
        <v>0.5</v>
      </c>
      <c r="H983">
        <v>4</v>
      </c>
      <c r="I983">
        <v>4</v>
      </c>
      <c r="J983">
        <v>0.5</v>
      </c>
      <c r="K983">
        <v>18.7</v>
      </c>
      <c r="L983">
        <v>21.6</v>
      </c>
      <c r="M983">
        <v>-7.22</v>
      </c>
      <c r="N983">
        <v>-4.97</v>
      </c>
      <c r="R983" s="19">
        <f>SUMIFS(Recruits!J:J,Recruits!D:D,'Wins by Year'!C983,Recruits!A:A,'Wins by Year'!A983)</f>
        <v>0</v>
      </c>
      <c r="S983" s="19">
        <f t="shared" si="30"/>
        <v>1</v>
      </c>
      <c r="T983" s="19">
        <f>(SUMIFS(S:S,C:C,C983,A:A,A983)+SUMIFS(S:S,C:C,C983,A:A,A983-1)+SUMIFS(S:S,C:C,C983,A:A,A983-2))/3</f>
        <v>1</v>
      </c>
      <c r="U983" s="19">
        <f>(SUMIFS($S:$S,$C:$C,$C983,$A:$A,$A983)+SUMIFS($S:$S,$C:$C,$C983,$A:$A,$A983-1)+SUMIFS($S:$S,$C:$C,$C983,$A:$A,$A983-2)+SUMIFS($S:$S,$C:$C,$C983,$A:$A,$A983-3))/4</f>
        <v>1.27</v>
      </c>
      <c r="W983" t="str">
        <f>VLOOKUP(D983,Conferences!$A$9:$B$57,2,FALSE)</f>
        <v>WAC</v>
      </c>
      <c r="X983">
        <f>COUNTIF(C:C,C983)</f>
        <v>16</v>
      </c>
    </row>
    <row r="984" spans="1:25">
      <c r="A984">
        <v>2008</v>
      </c>
      <c r="B984">
        <v>118</v>
      </c>
      <c r="C984" t="s">
        <v>90</v>
      </c>
      <c r="D984" t="s">
        <v>193</v>
      </c>
      <c r="E984">
        <v>3</v>
      </c>
      <c r="F984">
        <v>9</v>
      </c>
      <c r="G984">
        <v>0.25</v>
      </c>
      <c r="H984">
        <v>3</v>
      </c>
      <c r="I984">
        <v>5</v>
      </c>
      <c r="J984">
        <v>0.375</v>
      </c>
      <c r="K984">
        <v>24</v>
      </c>
      <c r="L984">
        <v>34.700000000000003</v>
      </c>
      <c r="M984">
        <v>-9.1999999999999993</v>
      </c>
      <c r="N984">
        <v>-0.95</v>
      </c>
      <c r="R984" s="19">
        <f>SUMIFS(Recruits!J:J,Recruits!D:D,'Wins by Year'!C984,Recruits!A:A,'Wins by Year'!A984)</f>
        <v>2.1</v>
      </c>
      <c r="S984" s="19">
        <f t="shared" si="30"/>
        <v>2.1</v>
      </c>
      <c r="T984" s="19">
        <f>(SUMIFS(S:S,C:C,C984,A:A,A984)+SUMIFS(S:S,C:C,C984,A:A,A984-1)+SUMIFS(S:S,C:C,C984,A:A,A984-2))/3</f>
        <v>1.7</v>
      </c>
      <c r="U984" s="19">
        <f>(SUMIFS($S:$S,$C:$C,$C984,$A:$A,$A984)+SUMIFS($S:$S,$C:$C,$C984,$A:$A,$A984-1)+SUMIFS($S:$S,$C:$C,$C984,$A:$A,$A984-2)+SUMIFS($S:$S,$C:$C,$C984,$A:$A,$A984-3))/4</f>
        <v>1.7749999999999999</v>
      </c>
      <c r="W984" t="str">
        <f>VLOOKUP(D984,Conferences!$A$9:$B$57,2,FALSE)</f>
        <v>WAC</v>
      </c>
      <c r="X984">
        <f>COUNTIF(C:C,C984)</f>
        <v>16</v>
      </c>
    </row>
    <row r="985" spans="1:25">
      <c r="A985">
        <v>2008</v>
      </c>
      <c r="B985">
        <v>119</v>
      </c>
      <c r="C985" t="s">
        <v>133</v>
      </c>
      <c r="D985" t="s">
        <v>193</v>
      </c>
      <c r="E985">
        <v>3</v>
      </c>
      <c r="F985">
        <v>9</v>
      </c>
      <c r="G985">
        <v>0.25</v>
      </c>
      <c r="H985">
        <v>1</v>
      </c>
      <c r="I985">
        <v>7</v>
      </c>
      <c r="J985">
        <v>0.125</v>
      </c>
      <c r="K985">
        <v>22.2</v>
      </c>
      <c r="L985">
        <v>34.1</v>
      </c>
      <c r="M985">
        <v>-11.99</v>
      </c>
      <c r="N985">
        <v>-4.08</v>
      </c>
      <c r="R985" s="19">
        <f>SUMIFS(Recruits!J:J,Recruits!D:D,'Wins by Year'!C985,Recruits!A:A,'Wins by Year'!A985)</f>
        <v>0</v>
      </c>
      <c r="S985" s="19">
        <f t="shared" si="30"/>
        <v>1</v>
      </c>
      <c r="T985" s="19">
        <f>(SUMIFS(S:S,C:C,C985,A:A,A985)+SUMIFS(S:S,C:C,C985,A:A,A985-1)+SUMIFS(S:S,C:C,C985,A:A,A985-2))/3</f>
        <v>1.3666666666666665</v>
      </c>
      <c r="U985" s="19">
        <f>(SUMIFS($S:$S,$C:$C,$C985,$A:$A,$A985)+SUMIFS($S:$S,$C:$C,$C985,$A:$A,$A985-1)+SUMIFS($S:$S,$C:$C,$C985,$A:$A,$A985-2)+SUMIFS($S:$S,$C:$C,$C985,$A:$A,$A985-3))/4</f>
        <v>1.5249999999999999</v>
      </c>
      <c r="W985" t="str">
        <f>VLOOKUP(D985,Conferences!$A$9:$B$57,2,FALSE)</f>
        <v>WAC</v>
      </c>
      <c r="X985">
        <f>COUNTIF(C:C,C985)</f>
        <v>16</v>
      </c>
    </row>
    <row r="986" spans="1:25">
      <c r="A986">
        <v>2008</v>
      </c>
      <c r="B986">
        <v>120</v>
      </c>
      <c r="C986" t="s">
        <v>126</v>
      </c>
      <c r="D986" t="s">
        <v>193</v>
      </c>
      <c r="E986">
        <v>2</v>
      </c>
      <c r="F986">
        <v>10</v>
      </c>
      <c r="G986">
        <v>0.16700000000000001</v>
      </c>
      <c r="H986">
        <v>1</v>
      </c>
      <c r="I986">
        <v>7</v>
      </c>
      <c r="J986">
        <v>0.125</v>
      </c>
      <c r="K986">
        <v>19.600000000000001</v>
      </c>
      <c r="L986">
        <v>42.8</v>
      </c>
      <c r="M986">
        <v>-19.87</v>
      </c>
      <c r="N986">
        <v>-4.12</v>
      </c>
      <c r="R986" s="19">
        <f>SUMIFS(Recruits!J:J,Recruits!D:D,'Wins by Year'!C986,Recruits!A:A,'Wins by Year'!A986)</f>
        <v>0</v>
      </c>
      <c r="S986" s="19">
        <f t="shared" si="30"/>
        <v>1</v>
      </c>
      <c r="T986" s="19">
        <f>(SUMIFS(S:S,C:C,C986,A:A,A986)+SUMIFS(S:S,C:C,C986,A:A,A986-1)+SUMIFS(S:S,C:C,C986,A:A,A986-2))/3</f>
        <v>1</v>
      </c>
      <c r="U986" s="19">
        <f>(SUMIFS($S:$S,$C:$C,$C986,$A:$A,$A986)+SUMIFS($S:$S,$C:$C,$C986,$A:$A,$A986-1)+SUMIFS($S:$S,$C:$C,$C986,$A:$A,$A986-2)+SUMIFS($S:$S,$C:$C,$C986,$A:$A,$A986-3))/4</f>
        <v>1</v>
      </c>
      <c r="W986" t="str">
        <f>VLOOKUP(D986,Conferences!$A$9:$B$57,2,FALSE)</f>
        <v>WAC</v>
      </c>
      <c r="X986">
        <f>COUNTIF(C:C,C986)</f>
        <v>15</v>
      </c>
    </row>
    <row r="987" spans="1:25">
      <c r="A987">
        <v>2007</v>
      </c>
      <c r="B987">
        <v>1</v>
      </c>
      <c r="C987" t="s">
        <v>82</v>
      </c>
      <c r="D987" t="s">
        <v>165</v>
      </c>
      <c r="E987">
        <v>11</v>
      </c>
      <c r="F987">
        <v>3</v>
      </c>
      <c r="G987">
        <v>0.78600000000000003</v>
      </c>
      <c r="H987">
        <v>6</v>
      </c>
      <c r="I987">
        <v>2</v>
      </c>
      <c r="J987">
        <v>0.75</v>
      </c>
      <c r="K987">
        <v>28.3</v>
      </c>
      <c r="L987">
        <v>20.399999999999999</v>
      </c>
      <c r="M987">
        <v>9.75</v>
      </c>
      <c r="N987">
        <v>1.54</v>
      </c>
      <c r="P987">
        <v>2</v>
      </c>
      <c r="Q987">
        <v>10</v>
      </c>
      <c r="R987" s="19">
        <f>SUMIFS(Recruits!J:J,Recruits!D:D,'Wins by Year'!C987,Recruits!A:A,'Wins by Year'!A987)</f>
        <v>2.83</v>
      </c>
      <c r="S987" s="19">
        <f t="shared" si="30"/>
        <v>2.83</v>
      </c>
      <c r="T987" s="19">
        <f>(SUMIFS(S:S,C:C,C987,A:A,A987)+SUMIFS(S:S,C:C,C987,A:A,A987-1)+SUMIFS(S:S,C:C,C987,A:A,A987-2))/3</f>
        <v>2.83</v>
      </c>
      <c r="U987" s="19">
        <f>(SUMIFS($S:$S,$C:$C,$C987,$A:$A,$A987)+SUMIFS($S:$S,$C:$C,$C987,$A:$A,$A987-1)+SUMIFS($S:$S,$C:$C,$C987,$A:$A,$A987-2)+SUMIFS($S:$S,$C:$C,$C987,$A:$A,$A987-3))/4</f>
        <v>2.8224999999999998</v>
      </c>
      <c r="W987" t="str">
        <f>VLOOKUP(D987,Conferences!$A$9:$B$57,2,FALSE)</f>
        <v>ACC</v>
      </c>
      <c r="X987">
        <f>COUNTIF(C:C,C987)</f>
        <v>16</v>
      </c>
      <c r="Y987">
        <v>11</v>
      </c>
    </row>
    <row r="988" spans="1:25">
      <c r="A988">
        <v>2007</v>
      </c>
      <c r="B988">
        <v>2</v>
      </c>
      <c r="C988" t="s">
        <v>6</v>
      </c>
      <c r="D988" t="s">
        <v>165</v>
      </c>
      <c r="E988">
        <v>9</v>
      </c>
      <c r="F988">
        <v>4</v>
      </c>
      <c r="G988">
        <v>0.69199999999999995</v>
      </c>
      <c r="H988">
        <v>5</v>
      </c>
      <c r="I988">
        <v>3</v>
      </c>
      <c r="J988">
        <v>0.625</v>
      </c>
      <c r="K988">
        <v>33.1</v>
      </c>
      <c r="L988">
        <v>18.7</v>
      </c>
      <c r="M988">
        <v>11.4</v>
      </c>
      <c r="N988">
        <v>1.71</v>
      </c>
      <c r="P988">
        <v>13</v>
      </c>
      <c r="Q988">
        <v>21</v>
      </c>
      <c r="R988" s="19">
        <f>SUMIFS(Recruits!J:J,Recruits!D:D,'Wins by Year'!C988,Recruits!A:A,'Wins by Year'!A988)</f>
        <v>3.22</v>
      </c>
      <c r="S988" s="19">
        <f t="shared" si="30"/>
        <v>3.22</v>
      </c>
      <c r="T988" s="19">
        <f>(SUMIFS(S:S,C:C,C988,A:A,A988)+SUMIFS(S:S,C:C,C988,A:A,A988-1)+SUMIFS(S:S,C:C,C988,A:A,A988-2))/3</f>
        <v>3.2333333333333329</v>
      </c>
      <c r="U988" s="19">
        <f>(SUMIFS($S:$S,$C:$C,$C988,$A:$A,$A988)+SUMIFS($S:$S,$C:$C,$C988,$A:$A,$A988-1)+SUMIFS($S:$S,$C:$C,$C988,$A:$A,$A988-2)+SUMIFS($S:$S,$C:$C,$C988,$A:$A,$A988-3))/4</f>
        <v>3.0074999999999998</v>
      </c>
      <c r="W988" t="str">
        <f>VLOOKUP(D988,Conferences!$A$9:$B$57,2,FALSE)</f>
        <v>ACC</v>
      </c>
      <c r="X988">
        <f>COUNTIF(C:C,C988)</f>
        <v>16</v>
      </c>
      <c r="Y988">
        <f t="shared" si="31"/>
        <v>21</v>
      </c>
    </row>
    <row r="989" spans="1:25">
      <c r="A989">
        <v>2007</v>
      </c>
      <c r="B989">
        <v>3</v>
      </c>
      <c r="C989" t="s">
        <v>62</v>
      </c>
      <c r="D989" t="s">
        <v>165</v>
      </c>
      <c r="E989">
        <v>9</v>
      </c>
      <c r="F989">
        <v>4</v>
      </c>
      <c r="G989">
        <v>0.69199999999999995</v>
      </c>
      <c r="H989">
        <v>5</v>
      </c>
      <c r="I989">
        <v>3</v>
      </c>
      <c r="J989">
        <v>0.625</v>
      </c>
      <c r="K989">
        <v>27.8</v>
      </c>
      <c r="L989">
        <v>22.2</v>
      </c>
      <c r="M989">
        <v>7.07</v>
      </c>
      <c r="N989">
        <v>1.22</v>
      </c>
      <c r="P989">
        <v>21</v>
      </c>
      <c r="R989" s="19">
        <f>SUMIFS(Recruits!J:J,Recruits!D:D,'Wins by Year'!C989,Recruits!A:A,'Wins by Year'!A989)</f>
        <v>0</v>
      </c>
      <c r="S989" s="19">
        <f t="shared" si="30"/>
        <v>1</v>
      </c>
      <c r="T989" s="19">
        <f>(SUMIFS(S:S,C:C,C989,A:A,A989)+SUMIFS(S:S,C:C,C989,A:A,A989-1)+SUMIFS(S:S,C:C,C989,A:A,A989-2))/3</f>
        <v>1.8866666666666667</v>
      </c>
      <c r="U989" s="19">
        <f>(SUMIFS($S:$S,$C:$C,$C989,$A:$A,$A989)+SUMIFS($S:$S,$C:$C,$C989,$A:$A,$A989-1)+SUMIFS($S:$S,$C:$C,$C989,$A:$A,$A989-2)+SUMIFS($S:$S,$C:$C,$C989,$A:$A,$A989-3))/4</f>
        <v>1.9575</v>
      </c>
      <c r="W989" t="str">
        <f>VLOOKUP(D989,Conferences!$A$9:$B$57,2,FALSE)</f>
        <v>ACC</v>
      </c>
      <c r="X989">
        <f>COUNTIF(C:C,C989)</f>
        <v>16</v>
      </c>
    </row>
    <row r="990" spans="1:25">
      <c r="A990">
        <v>2007</v>
      </c>
      <c r="B990">
        <v>4</v>
      </c>
      <c r="C990" t="s">
        <v>2</v>
      </c>
      <c r="D990" t="s">
        <v>165</v>
      </c>
      <c r="E990">
        <v>7</v>
      </c>
      <c r="F990">
        <v>6</v>
      </c>
      <c r="G990">
        <v>0.53800000000000003</v>
      </c>
      <c r="H990">
        <v>4</v>
      </c>
      <c r="I990">
        <v>4</v>
      </c>
      <c r="J990">
        <v>0.5</v>
      </c>
      <c r="K990">
        <v>23.3</v>
      </c>
      <c r="L990">
        <v>22.9</v>
      </c>
      <c r="M990">
        <v>5.0199999999999996</v>
      </c>
      <c r="N990">
        <v>4.33</v>
      </c>
      <c r="O990">
        <v>19</v>
      </c>
      <c r="P990">
        <v>19</v>
      </c>
      <c r="R990" s="19">
        <f>SUMIFS(Recruits!J:J,Recruits!D:D,'Wins by Year'!C990,Recruits!A:A,'Wins by Year'!A990)</f>
        <v>3.2</v>
      </c>
      <c r="S990" s="19">
        <f t="shared" si="30"/>
        <v>3.2</v>
      </c>
      <c r="T990" s="19">
        <f>(SUMIFS(S:S,C:C,C990,A:A,A990)+SUMIFS(S:S,C:C,C990,A:A,A990-1)+SUMIFS(S:S,C:C,C990,A:A,A990-2))/3</f>
        <v>3.5100000000000002</v>
      </c>
      <c r="U990" s="19">
        <f>(SUMIFS($S:$S,$C:$C,$C990,$A:$A,$A990)+SUMIFS($S:$S,$C:$C,$C990,$A:$A,$A990-1)+SUMIFS($S:$S,$C:$C,$C990,$A:$A,$A990-2)+SUMIFS($S:$S,$C:$C,$C990,$A:$A,$A990-3))/4</f>
        <v>3.5375000000000005</v>
      </c>
      <c r="W990" t="str">
        <f>VLOOKUP(D990,Conferences!$A$9:$B$57,2,FALSE)</f>
        <v>ACC</v>
      </c>
      <c r="X990">
        <f>COUNTIF(C:C,C990)</f>
        <v>16</v>
      </c>
    </row>
    <row r="991" spans="1:25">
      <c r="A991">
        <v>2007</v>
      </c>
      <c r="B991">
        <v>5</v>
      </c>
      <c r="C991" t="s">
        <v>39</v>
      </c>
      <c r="D991" t="s">
        <v>165</v>
      </c>
      <c r="E991">
        <v>6</v>
      </c>
      <c r="F991">
        <v>7</v>
      </c>
      <c r="G991">
        <v>0.46200000000000002</v>
      </c>
      <c r="H991">
        <v>3</v>
      </c>
      <c r="I991">
        <v>5</v>
      </c>
      <c r="J991">
        <v>0.375</v>
      </c>
      <c r="K991">
        <v>24.1</v>
      </c>
      <c r="L991">
        <v>21.5</v>
      </c>
      <c r="M991">
        <v>4.3099999999999996</v>
      </c>
      <c r="N991">
        <v>3.15</v>
      </c>
      <c r="R991" s="19">
        <f>SUMIFS(Recruits!J:J,Recruits!D:D,'Wins by Year'!C991,Recruits!A:A,'Wins by Year'!A991)</f>
        <v>2.85</v>
      </c>
      <c r="S991" s="19">
        <f t="shared" si="30"/>
        <v>2.85</v>
      </c>
      <c r="T991" s="19">
        <f>(SUMIFS(S:S,C:C,C991,A:A,A991)+SUMIFS(S:S,C:C,C991,A:A,A991-1)+SUMIFS(S:S,C:C,C991,A:A,A991-2))/3</f>
        <v>2.9766666666666666</v>
      </c>
      <c r="U991" s="19">
        <f>(SUMIFS($S:$S,$C:$C,$C991,$A:$A,$A991)+SUMIFS($S:$S,$C:$C,$C991,$A:$A,$A991-1)+SUMIFS($S:$S,$C:$C,$C991,$A:$A,$A991-2)+SUMIFS($S:$S,$C:$C,$C991,$A:$A,$A991-3))/4</f>
        <v>2.9699999999999998</v>
      </c>
      <c r="W991" t="str">
        <f>VLOOKUP(D991,Conferences!$A$9:$B$57,2,FALSE)</f>
        <v>ACC</v>
      </c>
      <c r="X991">
        <f>COUNTIF(C:C,C991)</f>
        <v>16</v>
      </c>
    </row>
    <row r="992" spans="1:25">
      <c r="A992">
        <v>2007</v>
      </c>
      <c r="B992">
        <v>6</v>
      </c>
      <c r="C992" t="s">
        <v>44</v>
      </c>
      <c r="D992" t="s">
        <v>165</v>
      </c>
      <c r="E992">
        <v>5</v>
      </c>
      <c r="F992">
        <v>7</v>
      </c>
      <c r="G992">
        <v>0.41699999999999998</v>
      </c>
      <c r="H992">
        <v>3</v>
      </c>
      <c r="I992">
        <v>5</v>
      </c>
      <c r="J992">
        <v>0.375</v>
      </c>
      <c r="K992">
        <v>20.8</v>
      </c>
      <c r="L992">
        <v>28.3</v>
      </c>
      <c r="M992">
        <v>-3.13</v>
      </c>
      <c r="N992">
        <v>2.96</v>
      </c>
      <c r="R992" s="19">
        <f>SUMIFS(Recruits!J:J,Recruits!D:D,'Wins by Year'!C992,Recruits!A:A,'Wins by Year'!A992)</f>
        <v>2.64</v>
      </c>
      <c r="S992" s="19">
        <f t="shared" si="30"/>
        <v>2.64</v>
      </c>
      <c r="T992" s="19">
        <f>(SUMIFS(S:S,C:C,C992,A:A,A992)+SUMIFS(S:S,C:C,C992,A:A,A992-1)+SUMIFS(S:S,C:C,C992,A:A,A992-2))/3</f>
        <v>2.65</v>
      </c>
      <c r="U992" s="19">
        <f>(SUMIFS($S:$S,$C:$C,$C992,$A:$A,$A992)+SUMIFS($S:$S,$C:$C,$C992,$A:$A,$A992-1)+SUMIFS($S:$S,$C:$C,$C992,$A:$A,$A992-2)+SUMIFS($S:$S,$C:$C,$C992,$A:$A,$A992-3))/4</f>
        <v>2.71</v>
      </c>
      <c r="W992" t="str">
        <f>VLOOKUP(D992,Conferences!$A$9:$B$57,2,FALSE)</f>
        <v>ACC</v>
      </c>
      <c r="X992">
        <f>COUNTIF(C:C,C992)</f>
        <v>16</v>
      </c>
    </row>
    <row r="993" spans="1:25">
      <c r="A993">
        <v>2007</v>
      </c>
      <c r="B993">
        <v>7</v>
      </c>
      <c r="C993" t="s">
        <v>43</v>
      </c>
      <c r="D993" t="s">
        <v>166</v>
      </c>
      <c r="E993">
        <v>11</v>
      </c>
      <c r="F993">
        <v>3</v>
      </c>
      <c r="G993">
        <v>0.78600000000000003</v>
      </c>
      <c r="H993">
        <v>7</v>
      </c>
      <c r="I993">
        <v>1</v>
      </c>
      <c r="J993">
        <v>0.875</v>
      </c>
      <c r="K993">
        <v>28.7</v>
      </c>
      <c r="L993">
        <v>16.100000000000001</v>
      </c>
      <c r="M993">
        <v>14.22</v>
      </c>
      <c r="N993">
        <v>2.86</v>
      </c>
      <c r="O993">
        <v>9</v>
      </c>
      <c r="P993">
        <v>5</v>
      </c>
      <c r="Q993">
        <v>9</v>
      </c>
      <c r="R993" s="19">
        <f>SUMIFS(Recruits!J:J,Recruits!D:D,'Wins by Year'!C993,Recruits!A:A,'Wins by Year'!A993)</f>
        <v>2.73</v>
      </c>
      <c r="S993" s="19">
        <f t="shared" si="30"/>
        <v>2.73</v>
      </c>
      <c r="T993" s="19">
        <f>(SUMIFS(S:S,C:C,C993,A:A,A993)+SUMIFS(S:S,C:C,C993,A:A,A993-1)+SUMIFS(S:S,C:C,C993,A:A,A993-2))/3</f>
        <v>2.936666666666667</v>
      </c>
      <c r="U993" s="19">
        <f>(SUMIFS($S:$S,$C:$C,$C993,$A:$A,$A993)+SUMIFS($S:$S,$C:$C,$C993,$A:$A,$A993-1)+SUMIFS($S:$S,$C:$C,$C993,$A:$A,$A993-2)+SUMIFS($S:$S,$C:$C,$C993,$A:$A,$A993-3))/4</f>
        <v>2.9024999999999999</v>
      </c>
      <c r="W993" t="str">
        <f>VLOOKUP(D993,Conferences!$A$9:$B$57,2,FALSE)</f>
        <v>ACC</v>
      </c>
      <c r="X993">
        <f>COUNTIF(C:C,C993)</f>
        <v>16</v>
      </c>
      <c r="Y993">
        <f t="shared" si="31"/>
        <v>9</v>
      </c>
    </row>
    <row r="994" spans="1:25">
      <c r="A994">
        <v>2007</v>
      </c>
      <c r="B994">
        <v>8</v>
      </c>
      <c r="C994" t="s">
        <v>61</v>
      </c>
      <c r="D994" t="s">
        <v>166</v>
      </c>
      <c r="E994">
        <v>9</v>
      </c>
      <c r="F994">
        <v>4</v>
      </c>
      <c r="G994">
        <v>0.69199999999999995</v>
      </c>
      <c r="H994">
        <v>6</v>
      </c>
      <c r="I994">
        <v>2</v>
      </c>
      <c r="J994">
        <v>0.75</v>
      </c>
      <c r="K994">
        <v>24.4</v>
      </c>
      <c r="L994">
        <v>19.7</v>
      </c>
      <c r="M994">
        <v>5.89</v>
      </c>
      <c r="N994">
        <v>1.66</v>
      </c>
      <c r="P994">
        <v>16</v>
      </c>
      <c r="R994" s="19">
        <f>SUMIFS(Recruits!J:J,Recruits!D:D,'Wins by Year'!C994,Recruits!A:A,'Wins by Year'!A994)</f>
        <v>3.04</v>
      </c>
      <c r="S994" s="19">
        <f t="shared" si="30"/>
        <v>3.04</v>
      </c>
      <c r="T994" s="19">
        <f>(SUMIFS(S:S,C:C,C994,A:A,A994)+SUMIFS(S:S,C:C,C994,A:A,A994-1)+SUMIFS(S:S,C:C,C994,A:A,A994-2))/3</f>
        <v>2.84</v>
      </c>
      <c r="U994" s="19">
        <f>(SUMIFS($S:$S,$C:$C,$C994,$A:$A,$A994)+SUMIFS($S:$S,$C:$C,$C994,$A:$A,$A994-1)+SUMIFS($S:$S,$C:$C,$C994,$A:$A,$A994-2)+SUMIFS($S:$S,$C:$C,$C994,$A:$A,$A994-3))/4</f>
        <v>2.8149999999999999</v>
      </c>
      <c r="W994" t="str">
        <f>VLOOKUP(D994,Conferences!$A$9:$B$57,2,FALSE)</f>
        <v>ACC</v>
      </c>
      <c r="X994">
        <f>COUNTIF(C:C,C994)</f>
        <v>16</v>
      </c>
    </row>
    <row r="995" spans="1:25">
      <c r="A995">
        <v>2007</v>
      </c>
      <c r="B995">
        <v>9</v>
      </c>
      <c r="C995" t="s">
        <v>69</v>
      </c>
      <c r="D995" t="s">
        <v>166</v>
      </c>
      <c r="E995">
        <v>7</v>
      </c>
      <c r="F995">
        <v>6</v>
      </c>
      <c r="G995">
        <v>0.53800000000000003</v>
      </c>
      <c r="H995">
        <v>4</v>
      </c>
      <c r="I995">
        <v>4</v>
      </c>
      <c r="J995">
        <v>0.5</v>
      </c>
      <c r="K995">
        <v>26.2</v>
      </c>
      <c r="L995">
        <v>20.8</v>
      </c>
      <c r="M995">
        <v>3.94</v>
      </c>
      <c r="N995">
        <v>1.24</v>
      </c>
      <c r="P995">
        <v>15</v>
      </c>
      <c r="R995" s="19">
        <f>SUMIFS(Recruits!J:J,Recruits!D:D,'Wins by Year'!C995,Recruits!A:A,'Wins by Year'!A995)</f>
        <v>3.3</v>
      </c>
      <c r="S995" s="19">
        <f t="shared" si="30"/>
        <v>3.3</v>
      </c>
      <c r="T995" s="19">
        <f>(SUMIFS(S:S,C:C,C995,A:A,A995)+SUMIFS(S:S,C:C,C995,A:A,A995-1)+SUMIFS(S:S,C:C,C995,A:A,A995-2))/3</f>
        <v>2.7866666666666666</v>
      </c>
      <c r="U995" s="19">
        <f>(SUMIFS($S:$S,$C:$C,$C995,$A:$A,$A995)+SUMIFS($S:$S,$C:$C,$C995,$A:$A,$A995-1)+SUMIFS($S:$S,$C:$C,$C995,$A:$A,$A995-2)+SUMIFS($S:$S,$C:$C,$C995,$A:$A,$A995-3))/4</f>
        <v>2.6425000000000001</v>
      </c>
      <c r="W995" t="str">
        <f>VLOOKUP(D995,Conferences!$A$9:$B$57,2,FALSE)</f>
        <v>ACC</v>
      </c>
      <c r="X995">
        <f>COUNTIF(C:C,C995)</f>
        <v>16</v>
      </c>
    </row>
    <row r="996" spans="1:25">
      <c r="A996">
        <v>2007</v>
      </c>
      <c r="B996">
        <v>10</v>
      </c>
      <c r="C996" t="s">
        <v>24</v>
      </c>
      <c r="D996" t="s">
        <v>166</v>
      </c>
      <c r="E996">
        <v>4</v>
      </c>
      <c r="F996">
        <v>8</v>
      </c>
      <c r="G996">
        <v>0.33300000000000002</v>
      </c>
      <c r="H996">
        <v>3</v>
      </c>
      <c r="I996">
        <v>5</v>
      </c>
      <c r="J996">
        <v>0.375</v>
      </c>
      <c r="K996">
        <v>21.2</v>
      </c>
      <c r="L996">
        <v>24.5</v>
      </c>
      <c r="M996">
        <v>-1.82</v>
      </c>
      <c r="N996">
        <v>2.02</v>
      </c>
      <c r="R996" s="19">
        <f>SUMIFS(Recruits!J:J,Recruits!D:D,'Wins by Year'!C996,Recruits!A:A,'Wins by Year'!A996)</f>
        <v>3</v>
      </c>
      <c r="S996" s="19">
        <f t="shared" si="30"/>
        <v>3</v>
      </c>
      <c r="T996" s="19">
        <f>(SUMIFS(S:S,C:C,C996,A:A,A996)+SUMIFS(S:S,C:C,C996,A:A,A996-1)+SUMIFS(S:S,C:C,C996,A:A,A996-2))/3</f>
        <v>2.7766666666666668</v>
      </c>
      <c r="U996" s="19">
        <f>(SUMIFS($S:$S,$C:$C,$C996,$A:$A,$A996)+SUMIFS($S:$S,$C:$C,$C996,$A:$A,$A996-1)+SUMIFS($S:$S,$C:$C,$C996,$A:$A,$A996-2)+SUMIFS($S:$S,$C:$C,$C996,$A:$A,$A996-3))/4</f>
        <v>2.7225000000000001</v>
      </c>
      <c r="W996" t="str">
        <f>VLOOKUP(D996,Conferences!$A$9:$B$57,2,FALSE)</f>
        <v>ACC</v>
      </c>
      <c r="X996">
        <f>COUNTIF(C:C,C996)</f>
        <v>16</v>
      </c>
    </row>
    <row r="997" spans="1:25">
      <c r="A997">
        <v>2007</v>
      </c>
      <c r="B997">
        <v>11</v>
      </c>
      <c r="C997" t="s">
        <v>21</v>
      </c>
      <c r="D997" t="s">
        <v>166</v>
      </c>
      <c r="E997">
        <v>5</v>
      </c>
      <c r="F997">
        <v>7</v>
      </c>
      <c r="G997">
        <v>0.41699999999999998</v>
      </c>
      <c r="H997">
        <v>2</v>
      </c>
      <c r="I997">
        <v>6</v>
      </c>
      <c r="J997">
        <v>0.25</v>
      </c>
      <c r="K997">
        <v>20.6</v>
      </c>
      <c r="L997">
        <v>26</v>
      </c>
      <c r="M997">
        <v>-1.23</v>
      </c>
      <c r="N997">
        <v>1.6</v>
      </c>
      <c r="R997" s="19">
        <f>SUMIFS(Recruits!J:J,Recruits!D:D,'Wins by Year'!C997,Recruits!A:A,'Wins by Year'!A997)</f>
        <v>3.21</v>
      </c>
      <c r="S997" s="19">
        <f t="shared" si="30"/>
        <v>3.21</v>
      </c>
      <c r="T997" s="19">
        <f>(SUMIFS(S:S,C:C,C997,A:A,A997)+SUMIFS(S:S,C:C,C997,A:A,A997-1)+SUMIFS(S:S,C:C,C997,A:A,A997-2))/3</f>
        <v>3.4633333333333334</v>
      </c>
      <c r="U997" s="19">
        <f>(SUMIFS($S:$S,$C:$C,$C997,$A:$A,$A997)+SUMIFS($S:$S,$C:$C,$C997,$A:$A,$A997-1)+SUMIFS($S:$S,$C:$C,$C997,$A:$A,$A997-2)+SUMIFS($S:$S,$C:$C,$C997,$A:$A,$A997-3))/4</f>
        <v>3.4375</v>
      </c>
      <c r="W997" t="str">
        <f>VLOOKUP(D997,Conferences!$A$9:$B$57,2,FALSE)</f>
        <v>ACC</v>
      </c>
      <c r="X997">
        <f>COUNTIF(C:C,C997)</f>
        <v>16</v>
      </c>
    </row>
    <row r="998" spans="1:25">
      <c r="A998">
        <v>2007</v>
      </c>
      <c r="B998">
        <v>12</v>
      </c>
      <c r="C998" t="s">
        <v>33</v>
      </c>
      <c r="D998" t="s">
        <v>166</v>
      </c>
      <c r="E998">
        <v>1</v>
      </c>
      <c r="F998">
        <v>11</v>
      </c>
      <c r="G998">
        <v>8.3000000000000004E-2</v>
      </c>
      <c r="H998">
        <v>0</v>
      </c>
      <c r="I998">
        <v>8</v>
      </c>
      <c r="J998">
        <v>0</v>
      </c>
      <c r="K998">
        <v>17.899999999999999</v>
      </c>
      <c r="L998">
        <v>33.200000000000003</v>
      </c>
      <c r="M998">
        <v>-10.34</v>
      </c>
      <c r="N998">
        <v>3.33</v>
      </c>
      <c r="R998" s="19">
        <f>SUMIFS(Recruits!J:J,Recruits!D:D,'Wins by Year'!C998,Recruits!A:A,'Wins by Year'!A998)</f>
        <v>2.19</v>
      </c>
      <c r="S998" s="19">
        <f t="shared" si="30"/>
        <v>2.19</v>
      </c>
      <c r="T998" s="19">
        <f>(SUMIFS(S:S,C:C,C998,A:A,A998)+SUMIFS(S:S,C:C,C998,A:A,A998-1)+SUMIFS(S:S,C:C,C998,A:A,A998-2))/3</f>
        <v>2.2766666666666668</v>
      </c>
      <c r="U998" s="19">
        <f>(SUMIFS($S:$S,$C:$C,$C998,$A:$A,$A998)+SUMIFS($S:$S,$C:$C,$C998,$A:$A,$A998-1)+SUMIFS($S:$S,$C:$C,$C998,$A:$A,$A998-2)+SUMIFS($S:$S,$C:$C,$C998,$A:$A,$A998-3))/4</f>
        <v>2.2275</v>
      </c>
      <c r="W998" t="str">
        <f>VLOOKUP(D998,Conferences!$A$9:$B$57,2,FALSE)</f>
        <v>ACC</v>
      </c>
      <c r="X998">
        <f>COUNTIF(C:C,C998)</f>
        <v>16</v>
      </c>
    </row>
    <row r="999" spans="1:25">
      <c r="A999">
        <v>2007</v>
      </c>
      <c r="B999">
        <v>13</v>
      </c>
      <c r="C999" t="s">
        <v>85</v>
      </c>
      <c r="D999" t="s">
        <v>194</v>
      </c>
      <c r="E999">
        <v>12</v>
      </c>
      <c r="F999">
        <v>1</v>
      </c>
      <c r="G999">
        <v>0.92300000000000004</v>
      </c>
      <c r="H999">
        <v>7</v>
      </c>
      <c r="I999">
        <v>1</v>
      </c>
      <c r="J999">
        <v>0.875</v>
      </c>
      <c r="K999">
        <v>42.8</v>
      </c>
      <c r="L999">
        <v>16.399999999999999</v>
      </c>
      <c r="M999">
        <v>14.45</v>
      </c>
      <c r="N999">
        <v>-1.24</v>
      </c>
      <c r="P999">
        <v>2</v>
      </c>
      <c r="Q999">
        <v>7</v>
      </c>
      <c r="R999" s="19">
        <f>SUMIFS(Recruits!J:J,Recruits!D:D,'Wins by Year'!C999,Recruits!A:A,'Wins by Year'!A999)</f>
        <v>2.57</v>
      </c>
      <c r="S999" s="19">
        <f t="shared" si="30"/>
        <v>2.57</v>
      </c>
      <c r="T999" s="19">
        <f>(SUMIFS(S:S,C:C,C999,A:A,A999)+SUMIFS(S:S,C:C,C999,A:A,A999-1)+SUMIFS(S:S,C:C,C999,A:A,A999-2))/3</f>
        <v>2.6666666666666665</v>
      </c>
      <c r="U999" s="19">
        <f>(SUMIFS($S:$S,$C:$C,$C999,$A:$A,$A999)+SUMIFS($S:$S,$C:$C,$C999,$A:$A,$A999-1)+SUMIFS($S:$S,$C:$C,$C999,$A:$A,$A999-2)+SUMIFS($S:$S,$C:$C,$C999,$A:$A,$A999-3))/4</f>
        <v>2.5825</v>
      </c>
      <c r="W999" t="str">
        <f>VLOOKUP(D999,Conferences!$A$9:$B$57,2,FALSE)</f>
        <v>Big 12</v>
      </c>
      <c r="X999">
        <f>COUNTIF(C:C,C999)</f>
        <v>16</v>
      </c>
      <c r="Y999">
        <f t="shared" si="31"/>
        <v>7</v>
      </c>
    </row>
    <row r="1000" spans="1:25">
      <c r="A1000">
        <v>2007</v>
      </c>
      <c r="B1000">
        <v>14</v>
      </c>
      <c r="C1000" t="s">
        <v>46</v>
      </c>
      <c r="D1000" t="s">
        <v>194</v>
      </c>
      <c r="E1000">
        <v>12</v>
      </c>
      <c r="F1000">
        <v>2</v>
      </c>
      <c r="G1000">
        <v>0.85699999999999998</v>
      </c>
      <c r="H1000">
        <v>7</v>
      </c>
      <c r="I1000">
        <v>1</v>
      </c>
      <c r="J1000">
        <v>0.875</v>
      </c>
      <c r="K1000">
        <v>39.9</v>
      </c>
      <c r="L1000">
        <v>23.3</v>
      </c>
      <c r="M1000">
        <v>16.77</v>
      </c>
      <c r="N1000">
        <v>3.7</v>
      </c>
      <c r="P1000">
        <v>1</v>
      </c>
      <c r="Q1000">
        <v>4</v>
      </c>
      <c r="R1000" s="19">
        <f>SUMIFS(Recruits!J:J,Recruits!D:D,'Wins by Year'!C1000,Recruits!A:A,'Wins by Year'!A1000)</f>
        <v>2.89</v>
      </c>
      <c r="S1000" s="19">
        <f t="shared" si="30"/>
        <v>2.89</v>
      </c>
      <c r="T1000" s="19">
        <f>(SUMIFS(S:S,C:C,C1000,A:A,A1000)+SUMIFS(S:S,C:C,C1000,A:A,A1000-1)+SUMIFS(S:S,C:C,C1000,A:A,A1000-2))/3</f>
        <v>2.7466666666666666</v>
      </c>
      <c r="U1000" s="19">
        <f>(SUMIFS($S:$S,$C:$C,$C1000,$A:$A,$A1000)+SUMIFS($S:$S,$C:$C,$C1000,$A:$A,$A1000-1)+SUMIFS($S:$S,$C:$C,$C1000,$A:$A,$A1000-2)+SUMIFS($S:$S,$C:$C,$C1000,$A:$A,$A1000-3))/4</f>
        <v>2.7</v>
      </c>
      <c r="W1000" t="str">
        <f>VLOOKUP(D1000,Conferences!$A$9:$B$57,2,FALSE)</f>
        <v>Big 12</v>
      </c>
      <c r="X1000">
        <f>COUNTIF(C:C,C1000)</f>
        <v>16</v>
      </c>
      <c r="Y1000">
        <f t="shared" si="31"/>
        <v>4</v>
      </c>
    </row>
    <row r="1001" spans="1:25">
      <c r="A1001">
        <v>2007</v>
      </c>
      <c r="B1001">
        <v>15</v>
      </c>
      <c r="C1001" t="s">
        <v>66</v>
      </c>
      <c r="D1001" t="s">
        <v>194</v>
      </c>
      <c r="E1001">
        <v>6</v>
      </c>
      <c r="F1001">
        <v>7</v>
      </c>
      <c r="G1001">
        <v>0.46200000000000002</v>
      </c>
      <c r="H1001">
        <v>4</v>
      </c>
      <c r="I1001">
        <v>4</v>
      </c>
      <c r="J1001">
        <v>0.5</v>
      </c>
      <c r="K1001">
        <v>27.3</v>
      </c>
      <c r="L1001">
        <v>29.5</v>
      </c>
      <c r="M1001">
        <v>2.65</v>
      </c>
      <c r="N1001">
        <v>4.1100000000000003</v>
      </c>
      <c r="R1001" s="19">
        <f>SUMIFS(Recruits!J:J,Recruits!D:D,'Wins by Year'!C1001,Recruits!A:A,'Wins by Year'!A1001)</f>
        <v>2.68</v>
      </c>
      <c r="S1001" s="19">
        <f t="shared" si="30"/>
        <v>2.68</v>
      </c>
      <c r="T1001" s="19">
        <f>(SUMIFS(S:S,C:C,C1001,A:A,A1001)+SUMIFS(S:S,C:C,C1001,A:A,A1001-1)+SUMIFS(S:S,C:C,C1001,A:A,A1001-2))/3</f>
        <v>2.6666666666666665</v>
      </c>
      <c r="U1001" s="19">
        <f>(SUMIFS($S:$S,$C:$C,$C1001,$A:$A,$A1001)+SUMIFS($S:$S,$C:$C,$C1001,$A:$A,$A1001-1)+SUMIFS($S:$S,$C:$C,$C1001,$A:$A,$A1001-2)+SUMIFS($S:$S,$C:$C,$C1001,$A:$A,$A1001-3))/4</f>
        <v>2.625</v>
      </c>
      <c r="W1001" t="str">
        <f>VLOOKUP(D1001,Conferences!$A$9:$B$57,2,FALSE)</f>
        <v>Big 12</v>
      </c>
      <c r="X1001">
        <f>COUNTIF(C:C,C1001)</f>
        <v>16</v>
      </c>
    </row>
    <row r="1002" spans="1:25">
      <c r="A1002">
        <v>2007</v>
      </c>
      <c r="B1002">
        <v>16</v>
      </c>
      <c r="C1002" t="s">
        <v>76</v>
      </c>
      <c r="D1002" t="s">
        <v>194</v>
      </c>
      <c r="E1002">
        <v>5</v>
      </c>
      <c r="F1002">
        <v>7</v>
      </c>
      <c r="G1002">
        <v>0.41699999999999998</v>
      </c>
      <c r="H1002">
        <v>3</v>
      </c>
      <c r="I1002">
        <v>5</v>
      </c>
      <c r="J1002">
        <v>0.375</v>
      </c>
      <c r="K1002">
        <v>35.200000000000003</v>
      </c>
      <c r="L1002">
        <v>30.8</v>
      </c>
      <c r="M1002">
        <v>3.63</v>
      </c>
      <c r="N1002">
        <v>1.97</v>
      </c>
      <c r="P1002">
        <v>24</v>
      </c>
      <c r="R1002" s="19">
        <f>SUMIFS(Recruits!J:J,Recruits!D:D,'Wins by Year'!C1002,Recruits!A:A,'Wins by Year'!A1002)</f>
        <v>2.65</v>
      </c>
      <c r="S1002" s="19">
        <f t="shared" si="30"/>
        <v>2.65</v>
      </c>
      <c r="T1002" s="19">
        <f>(SUMIFS(S:S,C:C,C1002,A:A,A1002)+SUMIFS(S:S,C:C,C1002,A:A,A1002-1)+SUMIFS(S:S,C:C,C1002,A:A,A1002-2))/3</f>
        <v>2.5900000000000003</v>
      </c>
      <c r="U1002" s="19">
        <f>(SUMIFS($S:$S,$C:$C,$C1002,$A:$A,$A1002)+SUMIFS($S:$S,$C:$C,$C1002,$A:$A,$A1002-1)+SUMIFS($S:$S,$C:$C,$C1002,$A:$A,$A1002-2)+SUMIFS($S:$S,$C:$C,$C1002,$A:$A,$A1002-3))/4</f>
        <v>2.645</v>
      </c>
      <c r="W1002" t="str">
        <f>VLOOKUP(D1002,Conferences!$A$9:$B$57,2,FALSE)</f>
        <v>Big 12</v>
      </c>
      <c r="X1002">
        <f>COUNTIF(C:C,C1002)</f>
        <v>16</v>
      </c>
    </row>
    <row r="1003" spans="1:25">
      <c r="A1003">
        <v>2007</v>
      </c>
      <c r="B1003">
        <v>17</v>
      </c>
      <c r="C1003" t="s">
        <v>26</v>
      </c>
      <c r="D1003" t="s">
        <v>194</v>
      </c>
      <c r="E1003">
        <v>5</v>
      </c>
      <c r="F1003">
        <v>7</v>
      </c>
      <c r="G1003">
        <v>0.41699999999999998</v>
      </c>
      <c r="H1003">
        <v>2</v>
      </c>
      <c r="I1003">
        <v>6</v>
      </c>
      <c r="J1003">
        <v>0.25</v>
      </c>
      <c r="K1003">
        <v>33.4</v>
      </c>
      <c r="L1003">
        <v>37.9</v>
      </c>
      <c r="M1003">
        <v>1.48</v>
      </c>
      <c r="N1003">
        <v>5.89</v>
      </c>
      <c r="O1003">
        <v>20</v>
      </c>
      <c r="P1003">
        <v>14</v>
      </c>
      <c r="R1003" s="19">
        <f>SUMIFS(Recruits!J:J,Recruits!D:D,'Wins by Year'!C1003,Recruits!A:A,'Wins by Year'!A1003)</f>
        <v>3.33</v>
      </c>
      <c r="S1003" s="19">
        <f t="shared" si="30"/>
        <v>3.33</v>
      </c>
      <c r="T1003" s="19">
        <f>(SUMIFS(S:S,C:C,C1003,A:A,A1003)+SUMIFS(S:S,C:C,C1003,A:A,A1003-1)+SUMIFS(S:S,C:C,C1003,A:A,A1003-2))/3</f>
        <v>3.2433333333333336</v>
      </c>
      <c r="U1003" s="19">
        <f>(SUMIFS($S:$S,$C:$C,$C1003,$A:$A,$A1003)+SUMIFS($S:$S,$C:$C,$C1003,$A:$A,$A1003-1)+SUMIFS($S:$S,$C:$C,$C1003,$A:$A,$A1003-2)+SUMIFS($S:$S,$C:$C,$C1003,$A:$A,$A1003-3))/4</f>
        <v>3.0700000000000003</v>
      </c>
      <c r="W1003" t="str">
        <f>VLOOKUP(D1003,Conferences!$A$9:$B$57,2,FALSE)</f>
        <v>Big 12</v>
      </c>
      <c r="X1003">
        <f>COUNTIF(C:C,C1003)</f>
        <v>16</v>
      </c>
    </row>
    <row r="1004" spans="1:25">
      <c r="A1004">
        <v>2007</v>
      </c>
      <c r="B1004">
        <v>18</v>
      </c>
      <c r="C1004" t="s">
        <v>53</v>
      </c>
      <c r="D1004" t="s">
        <v>194</v>
      </c>
      <c r="E1004">
        <v>3</v>
      </c>
      <c r="F1004">
        <v>9</v>
      </c>
      <c r="G1004">
        <v>0.25</v>
      </c>
      <c r="H1004">
        <v>2</v>
      </c>
      <c r="I1004">
        <v>6</v>
      </c>
      <c r="J1004">
        <v>0.25</v>
      </c>
      <c r="K1004">
        <v>18.2</v>
      </c>
      <c r="L1004">
        <v>31.8</v>
      </c>
      <c r="M1004">
        <v>-7.21</v>
      </c>
      <c r="N1004">
        <v>2.4500000000000002</v>
      </c>
      <c r="R1004" s="19">
        <f>SUMIFS(Recruits!J:J,Recruits!D:D,'Wins by Year'!C1004,Recruits!A:A,'Wins by Year'!A1004)</f>
        <v>2.44</v>
      </c>
      <c r="S1004" s="19">
        <f t="shared" si="30"/>
        <v>2.44</v>
      </c>
      <c r="T1004" s="19">
        <f>(SUMIFS(S:S,C:C,C1004,A:A,A1004)+SUMIFS(S:S,C:C,C1004,A:A,A1004-1)+SUMIFS(S:S,C:C,C1004,A:A,A1004-2))/3</f>
        <v>2.4866666666666664</v>
      </c>
      <c r="U1004" s="19">
        <f>(SUMIFS($S:$S,$C:$C,$C1004,$A:$A,$A1004)+SUMIFS($S:$S,$C:$C,$C1004,$A:$A,$A1004-1)+SUMIFS($S:$S,$C:$C,$C1004,$A:$A,$A1004-2)+SUMIFS($S:$S,$C:$C,$C1004,$A:$A,$A1004-3))/4</f>
        <v>2.46</v>
      </c>
      <c r="W1004" t="str">
        <f>VLOOKUP(D1004,Conferences!$A$9:$B$57,2,FALSE)</f>
        <v>Big 12</v>
      </c>
      <c r="X1004">
        <f>COUNTIF(C:C,C1004)</f>
        <v>16</v>
      </c>
    </row>
    <row r="1005" spans="1:25">
      <c r="A1005">
        <v>2007</v>
      </c>
      <c r="B1005">
        <v>19</v>
      </c>
      <c r="C1005" t="s">
        <v>16</v>
      </c>
      <c r="D1005" t="s">
        <v>195</v>
      </c>
      <c r="E1005">
        <v>11</v>
      </c>
      <c r="F1005">
        <v>3</v>
      </c>
      <c r="G1005">
        <v>0.78600000000000003</v>
      </c>
      <c r="H1005">
        <v>6</v>
      </c>
      <c r="I1005">
        <v>2</v>
      </c>
      <c r="J1005">
        <v>0.75</v>
      </c>
      <c r="K1005">
        <v>42.3</v>
      </c>
      <c r="L1005">
        <v>20.3</v>
      </c>
      <c r="M1005">
        <v>15.87</v>
      </c>
      <c r="N1005">
        <v>2.87</v>
      </c>
      <c r="O1005">
        <v>8</v>
      </c>
      <c r="P1005">
        <v>3</v>
      </c>
      <c r="Q1005">
        <v>8</v>
      </c>
      <c r="R1005" s="19">
        <f>SUMIFS(Recruits!J:J,Recruits!D:D,'Wins by Year'!C1005,Recruits!A:A,'Wins by Year'!A1005)</f>
        <v>3.38</v>
      </c>
      <c r="S1005" s="19">
        <f t="shared" si="30"/>
        <v>3.38</v>
      </c>
      <c r="T1005" s="19">
        <f>(SUMIFS(S:S,C:C,C1005,A:A,A1005)+SUMIFS(S:S,C:C,C1005,A:A,A1005-1)+SUMIFS(S:S,C:C,C1005,A:A,A1005-2))/3</f>
        <v>3.5166666666666671</v>
      </c>
      <c r="U1005" s="19">
        <f>(SUMIFS($S:$S,$C:$C,$C1005,$A:$A,$A1005)+SUMIFS($S:$S,$C:$C,$C1005,$A:$A,$A1005-1)+SUMIFS($S:$S,$C:$C,$C1005,$A:$A,$A1005-2)+SUMIFS($S:$S,$C:$C,$C1005,$A:$A,$A1005-3))/4</f>
        <v>3.5675000000000003</v>
      </c>
      <c r="W1005" t="str">
        <f>VLOOKUP(D1005,Conferences!$A$9:$B$57,2,FALSE)</f>
        <v>Big 12</v>
      </c>
      <c r="X1005">
        <f>COUNTIF(C:C,C1005)</f>
        <v>16</v>
      </c>
      <c r="Y1005">
        <f t="shared" si="31"/>
        <v>8</v>
      </c>
    </row>
    <row r="1006" spans="1:25">
      <c r="A1006">
        <v>2007</v>
      </c>
      <c r="B1006">
        <v>20</v>
      </c>
      <c r="C1006" t="s">
        <v>7</v>
      </c>
      <c r="D1006" t="s">
        <v>195</v>
      </c>
      <c r="E1006">
        <v>10</v>
      </c>
      <c r="F1006">
        <v>3</v>
      </c>
      <c r="G1006">
        <v>0.76900000000000002</v>
      </c>
      <c r="H1006">
        <v>5</v>
      </c>
      <c r="I1006">
        <v>3</v>
      </c>
      <c r="J1006">
        <v>0.625</v>
      </c>
      <c r="K1006">
        <v>37.200000000000003</v>
      </c>
      <c r="L1006">
        <v>25.3</v>
      </c>
      <c r="M1006">
        <v>10.99</v>
      </c>
      <c r="N1006">
        <v>1.91</v>
      </c>
      <c r="O1006">
        <v>4</v>
      </c>
      <c r="P1006">
        <v>4</v>
      </c>
      <c r="Q1006">
        <v>10</v>
      </c>
      <c r="R1006" s="19">
        <f>SUMIFS(Recruits!J:J,Recruits!D:D,'Wins by Year'!C1006,Recruits!A:A,'Wins by Year'!A1006)</f>
        <v>3.79</v>
      </c>
      <c r="S1006" s="19">
        <f t="shared" si="30"/>
        <v>3.79</v>
      </c>
      <c r="T1006" s="19">
        <f>(SUMIFS(S:S,C:C,C1006,A:A,A1006)+SUMIFS(S:S,C:C,C1006,A:A,A1006-1)+SUMIFS(S:S,C:C,C1006,A:A,A1006-2))/3</f>
        <v>3.6533333333333338</v>
      </c>
      <c r="U1006" s="19">
        <f>(SUMIFS($S:$S,$C:$C,$C1006,$A:$A,$A1006)+SUMIFS($S:$S,$C:$C,$C1006,$A:$A,$A1006-1)+SUMIFS($S:$S,$C:$C,$C1006,$A:$A,$A1006-2)+SUMIFS($S:$S,$C:$C,$C1006,$A:$A,$A1006-3))/4</f>
        <v>3.6150000000000002</v>
      </c>
      <c r="W1006" t="str">
        <f>VLOOKUP(D1006,Conferences!$A$9:$B$57,2,FALSE)</f>
        <v>Big 12</v>
      </c>
      <c r="X1006">
        <f>COUNTIF(C:C,C1006)</f>
        <v>16</v>
      </c>
      <c r="Y1006">
        <f t="shared" si="31"/>
        <v>10</v>
      </c>
    </row>
    <row r="1007" spans="1:25">
      <c r="A1007">
        <v>2007</v>
      </c>
      <c r="B1007">
        <v>21</v>
      </c>
      <c r="C1007" t="s">
        <v>47</v>
      </c>
      <c r="D1007" t="s">
        <v>195</v>
      </c>
      <c r="E1007">
        <v>9</v>
      </c>
      <c r="F1007">
        <v>4</v>
      </c>
      <c r="G1007">
        <v>0.69199999999999995</v>
      </c>
      <c r="H1007">
        <v>4</v>
      </c>
      <c r="I1007">
        <v>4</v>
      </c>
      <c r="J1007">
        <v>0.5</v>
      </c>
      <c r="K1007">
        <v>40.9</v>
      </c>
      <c r="L1007">
        <v>25.9</v>
      </c>
      <c r="M1007">
        <v>8.2799999999999994</v>
      </c>
      <c r="N1007">
        <v>-0.8</v>
      </c>
      <c r="P1007">
        <v>22</v>
      </c>
      <c r="Q1007">
        <v>22</v>
      </c>
      <c r="R1007" s="19">
        <f>SUMIFS(Recruits!J:J,Recruits!D:D,'Wins by Year'!C1007,Recruits!A:A,'Wins by Year'!A1007)</f>
        <v>2.73</v>
      </c>
      <c r="S1007" s="19">
        <f t="shared" si="30"/>
        <v>2.73</v>
      </c>
      <c r="T1007" s="19">
        <f>(SUMIFS(S:S,C:C,C1007,A:A,A1007)+SUMIFS(S:S,C:C,C1007,A:A,A1007-1)+SUMIFS(S:S,C:C,C1007,A:A,A1007-2))/3</f>
        <v>2.76</v>
      </c>
      <c r="U1007" s="19">
        <f>(SUMIFS($S:$S,$C:$C,$C1007,$A:$A,$A1007)+SUMIFS($S:$S,$C:$C,$C1007,$A:$A,$A1007-1)+SUMIFS($S:$S,$C:$C,$C1007,$A:$A,$A1007-2)+SUMIFS($S:$S,$C:$C,$C1007,$A:$A,$A1007-3))/4</f>
        <v>2.7424999999999997</v>
      </c>
      <c r="W1007" t="str">
        <f>VLOOKUP(D1007,Conferences!$A$9:$B$57,2,FALSE)</f>
        <v>Big 12</v>
      </c>
      <c r="X1007">
        <f>COUNTIF(C:C,C1007)</f>
        <v>16</v>
      </c>
      <c r="Y1007">
        <f t="shared" si="31"/>
        <v>22</v>
      </c>
    </row>
    <row r="1008" spans="1:25">
      <c r="A1008">
        <v>2007</v>
      </c>
      <c r="B1008">
        <v>22</v>
      </c>
      <c r="C1008" t="s">
        <v>48</v>
      </c>
      <c r="D1008" t="s">
        <v>195</v>
      </c>
      <c r="E1008">
        <v>7</v>
      </c>
      <c r="F1008">
        <v>6</v>
      </c>
      <c r="G1008">
        <v>0.53800000000000003</v>
      </c>
      <c r="H1008">
        <v>4</v>
      </c>
      <c r="I1008">
        <v>4</v>
      </c>
      <c r="J1008">
        <v>0.5</v>
      </c>
      <c r="K1008">
        <v>34.6</v>
      </c>
      <c r="L1008">
        <v>29.5</v>
      </c>
      <c r="M1008">
        <v>6.67</v>
      </c>
      <c r="N1008">
        <v>4.0599999999999996</v>
      </c>
      <c r="R1008" s="19">
        <f>SUMIFS(Recruits!J:J,Recruits!D:D,'Wins by Year'!C1008,Recruits!A:A,'Wins by Year'!A1008)</f>
        <v>3.04</v>
      </c>
      <c r="S1008" s="19">
        <f t="shared" si="30"/>
        <v>3.04</v>
      </c>
      <c r="T1008" s="19">
        <f>(SUMIFS(S:S,C:C,C1008,A:A,A1008)+SUMIFS(S:S,C:C,C1008,A:A,A1008-1)+SUMIFS(S:S,C:C,C1008,A:A,A1008-2))/3</f>
        <v>2.9433333333333334</v>
      </c>
      <c r="U1008" s="19">
        <f>(SUMIFS($S:$S,$C:$C,$C1008,$A:$A,$A1008)+SUMIFS($S:$S,$C:$C,$C1008,$A:$A,$A1008-1)+SUMIFS($S:$S,$C:$C,$C1008,$A:$A,$A1008-2)+SUMIFS($S:$S,$C:$C,$C1008,$A:$A,$A1008-3))/4</f>
        <v>2.8774999999999999</v>
      </c>
      <c r="W1008" t="str">
        <f>VLOOKUP(D1008,Conferences!$A$9:$B$57,2,FALSE)</f>
        <v>Big 12</v>
      </c>
      <c r="X1008">
        <f>COUNTIF(C:C,C1008)</f>
        <v>16</v>
      </c>
    </row>
    <row r="1009" spans="1:25">
      <c r="A1009">
        <v>2007</v>
      </c>
      <c r="B1009">
        <v>23</v>
      </c>
      <c r="C1009" t="s">
        <v>17</v>
      </c>
      <c r="D1009" t="s">
        <v>195</v>
      </c>
      <c r="E1009">
        <v>7</v>
      </c>
      <c r="F1009">
        <v>6</v>
      </c>
      <c r="G1009">
        <v>0.53800000000000003</v>
      </c>
      <c r="H1009">
        <v>4</v>
      </c>
      <c r="I1009">
        <v>4</v>
      </c>
      <c r="J1009">
        <v>0.5</v>
      </c>
      <c r="K1009">
        <v>27.9</v>
      </c>
      <c r="L1009">
        <v>25.9</v>
      </c>
      <c r="M1009">
        <v>5.56</v>
      </c>
      <c r="N1009">
        <v>3.87</v>
      </c>
      <c r="O1009">
        <v>25</v>
      </c>
      <c r="P1009">
        <v>20</v>
      </c>
      <c r="R1009" s="19">
        <f>SUMIFS(Recruits!J:J,Recruits!D:D,'Wins by Year'!C1009,Recruits!A:A,'Wins by Year'!A1009)</f>
        <v>2.89</v>
      </c>
      <c r="S1009" s="19">
        <f t="shared" si="30"/>
        <v>2.89</v>
      </c>
      <c r="T1009" s="19">
        <f>(SUMIFS(S:S,C:C,C1009,A:A,A1009)+SUMIFS(S:S,C:C,C1009,A:A,A1009-1)+SUMIFS(S:S,C:C,C1009,A:A,A1009-2))/3</f>
        <v>3.043333333333333</v>
      </c>
      <c r="U1009" s="19">
        <f>(SUMIFS($S:$S,$C:$C,$C1009,$A:$A,$A1009)+SUMIFS($S:$S,$C:$C,$C1009,$A:$A,$A1009-1)+SUMIFS($S:$S,$C:$C,$C1009,$A:$A,$A1009-2)+SUMIFS($S:$S,$C:$C,$C1009,$A:$A,$A1009-3))/4</f>
        <v>3.0149999999999997</v>
      </c>
      <c r="W1009" t="str">
        <f>VLOOKUP(D1009,Conferences!$A$9:$B$57,2,FALSE)</f>
        <v>Big 12</v>
      </c>
      <c r="X1009">
        <f>COUNTIF(C:C,C1009)</f>
        <v>16</v>
      </c>
    </row>
    <row r="1010" spans="1:25">
      <c r="A1010">
        <v>2007</v>
      </c>
      <c r="B1010">
        <v>24</v>
      </c>
      <c r="C1010" t="s">
        <v>56</v>
      </c>
      <c r="D1010" t="s">
        <v>195</v>
      </c>
      <c r="E1010">
        <v>3</v>
      </c>
      <c r="F1010">
        <v>9</v>
      </c>
      <c r="G1010">
        <v>0.25</v>
      </c>
      <c r="H1010">
        <v>0</v>
      </c>
      <c r="I1010">
        <v>8</v>
      </c>
      <c r="J1010">
        <v>0</v>
      </c>
      <c r="K1010">
        <v>18.2</v>
      </c>
      <c r="L1010">
        <v>37</v>
      </c>
      <c r="M1010">
        <v>-11.15</v>
      </c>
      <c r="N1010">
        <v>2.6</v>
      </c>
      <c r="R1010" s="19">
        <f>SUMIFS(Recruits!J:J,Recruits!D:D,'Wins by Year'!C1010,Recruits!A:A,'Wins by Year'!A1010)</f>
        <v>2.34</v>
      </c>
      <c r="S1010" s="19">
        <f t="shared" si="30"/>
        <v>2.34</v>
      </c>
      <c r="T1010" s="19">
        <f>(SUMIFS(S:S,C:C,C1010,A:A,A1010)+SUMIFS(S:S,C:C,C1010,A:A,A1010-1)+SUMIFS(S:S,C:C,C1010,A:A,A1010-2))/3</f>
        <v>2.2799999999999998</v>
      </c>
      <c r="U1010" s="19">
        <f>(SUMIFS($S:$S,$C:$C,$C1010,$A:$A,$A1010)+SUMIFS($S:$S,$C:$C,$C1010,$A:$A,$A1010-1)+SUMIFS($S:$S,$C:$C,$C1010,$A:$A,$A1010-2)+SUMIFS($S:$S,$C:$C,$C1010,$A:$A,$A1010-3))/4</f>
        <v>1.96</v>
      </c>
      <c r="W1010" t="str">
        <f>VLOOKUP(D1010,Conferences!$A$9:$B$57,2,FALSE)</f>
        <v>Big 12</v>
      </c>
      <c r="X1010">
        <f>COUNTIF(C:C,C1010)</f>
        <v>16</v>
      </c>
    </row>
    <row r="1011" spans="1:25">
      <c r="A1011">
        <v>2007</v>
      </c>
      <c r="B1011">
        <v>25</v>
      </c>
      <c r="C1011" t="s">
        <v>38</v>
      </c>
      <c r="D1011" t="s">
        <v>192</v>
      </c>
      <c r="E1011">
        <v>11</v>
      </c>
      <c r="F1011">
        <v>2</v>
      </c>
      <c r="G1011">
        <v>0.84599999999999997</v>
      </c>
      <c r="H1011">
        <v>5</v>
      </c>
      <c r="I1011">
        <v>2</v>
      </c>
      <c r="J1011">
        <v>0.71399999999999997</v>
      </c>
      <c r="K1011">
        <v>39.6</v>
      </c>
      <c r="L1011">
        <v>18.100000000000001</v>
      </c>
      <c r="M1011">
        <v>19.09</v>
      </c>
      <c r="N1011">
        <v>3.4</v>
      </c>
      <c r="O1011">
        <v>3</v>
      </c>
      <c r="P1011">
        <v>2</v>
      </c>
      <c r="Q1011">
        <v>6</v>
      </c>
      <c r="R1011" s="19">
        <f>SUMIFS(Recruits!J:J,Recruits!D:D,'Wins by Year'!C1011,Recruits!A:A,'Wins by Year'!A1011)</f>
        <v>2.96</v>
      </c>
      <c r="S1011" s="19">
        <f t="shared" si="30"/>
        <v>2.96</v>
      </c>
      <c r="T1011" s="19">
        <f>(SUMIFS(S:S,C:C,C1011,A:A,A1011)+SUMIFS(S:S,C:C,C1011,A:A,A1011-1)+SUMIFS(S:S,C:C,C1011,A:A,A1011-2))/3</f>
        <v>2.6966666666666668</v>
      </c>
      <c r="U1011" s="19">
        <f>(SUMIFS($S:$S,$C:$C,$C1011,$A:$A,$A1011)+SUMIFS($S:$S,$C:$C,$C1011,$A:$A,$A1011-1)+SUMIFS($S:$S,$C:$C,$C1011,$A:$A,$A1011-2)+SUMIFS($S:$S,$C:$C,$C1011,$A:$A,$A1011-3))/4</f>
        <v>2.6174999999999997</v>
      </c>
      <c r="W1011" t="str">
        <f>VLOOKUP(D1011,Conferences!$A$9:$B$57,2,FALSE)</f>
        <v>Big East</v>
      </c>
      <c r="X1011">
        <f>COUNTIF(C:C,C1011)</f>
        <v>16</v>
      </c>
      <c r="Y1011">
        <f t="shared" si="31"/>
        <v>6</v>
      </c>
    </row>
    <row r="1012" spans="1:25">
      <c r="A1012">
        <v>2007</v>
      </c>
      <c r="B1012">
        <v>26</v>
      </c>
      <c r="C1012" t="s">
        <v>117</v>
      </c>
      <c r="D1012" t="s">
        <v>192</v>
      </c>
      <c r="E1012">
        <v>9</v>
      </c>
      <c r="F1012">
        <v>4</v>
      </c>
      <c r="G1012">
        <v>0.69199999999999995</v>
      </c>
      <c r="H1012">
        <v>5</v>
      </c>
      <c r="I1012">
        <v>2</v>
      </c>
      <c r="J1012">
        <v>0.71399999999999997</v>
      </c>
      <c r="K1012">
        <v>26.5</v>
      </c>
      <c r="L1012">
        <v>19</v>
      </c>
      <c r="M1012">
        <v>7.07</v>
      </c>
      <c r="N1012">
        <v>0.45</v>
      </c>
      <c r="P1012">
        <v>16</v>
      </c>
      <c r="R1012" s="19">
        <f>SUMIFS(Recruits!J:J,Recruits!D:D,'Wins by Year'!C1012,Recruits!A:A,'Wins by Year'!A1012)</f>
        <v>2.2400000000000002</v>
      </c>
      <c r="S1012" s="19">
        <f t="shared" si="30"/>
        <v>2.2400000000000002</v>
      </c>
      <c r="T1012" s="19">
        <f>(SUMIFS(S:S,C:C,C1012,A:A,A1012)+SUMIFS(S:S,C:C,C1012,A:A,A1012-1)+SUMIFS(S:S,C:C,C1012,A:A,A1012-2))/3</f>
        <v>2.2200000000000002</v>
      </c>
      <c r="U1012" s="19">
        <f>(SUMIFS($S:$S,$C:$C,$C1012,$A:$A,$A1012)+SUMIFS($S:$S,$C:$C,$C1012,$A:$A,$A1012-1)+SUMIFS($S:$S,$C:$C,$C1012,$A:$A,$A1012-2)+SUMIFS($S:$S,$C:$C,$C1012,$A:$A,$A1012-3))/4</f>
        <v>2.1749999999999998</v>
      </c>
      <c r="W1012" t="str">
        <f>VLOOKUP(D1012,Conferences!$A$9:$B$57,2,FALSE)</f>
        <v>Big East</v>
      </c>
      <c r="X1012">
        <f>COUNTIF(C:C,C1012)</f>
        <v>16</v>
      </c>
    </row>
    <row r="1013" spans="1:25">
      <c r="A1013">
        <v>2007</v>
      </c>
      <c r="B1013">
        <v>27</v>
      </c>
      <c r="C1013" t="s">
        <v>68</v>
      </c>
      <c r="D1013" t="s">
        <v>192</v>
      </c>
      <c r="E1013">
        <v>10</v>
      </c>
      <c r="F1013">
        <v>3</v>
      </c>
      <c r="G1013">
        <v>0.76900000000000002</v>
      </c>
      <c r="H1013">
        <v>4</v>
      </c>
      <c r="I1013">
        <v>3</v>
      </c>
      <c r="J1013">
        <v>0.57099999999999995</v>
      </c>
      <c r="K1013">
        <v>36.299999999999997</v>
      </c>
      <c r="L1013">
        <v>18.8</v>
      </c>
      <c r="M1013">
        <v>13.4</v>
      </c>
      <c r="N1013">
        <v>0.48</v>
      </c>
      <c r="P1013">
        <v>15</v>
      </c>
      <c r="Q1013">
        <v>17</v>
      </c>
      <c r="R1013" s="19">
        <f>SUMIFS(Recruits!J:J,Recruits!D:D,'Wins by Year'!C1013,Recruits!A:A,'Wins by Year'!A1013)</f>
        <v>2.2599999999999998</v>
      </c>
      <c r="S1013" s="19">
        <f t="shared" si="30"/>
        <v>2.2599999999999998</v>
      </c>
      <c r="T1013" s="19">
        <f>(SUMIFS(S:S,C:C,C1013,A:A,A1013)+SUMIFS(S:S,C:C,C1013,A:A,A1013-1)+SUMIFS(S:S,C:C,C1013,A:A,A1013-2))/3</f>
        <v>1.7366666666666666</v>
      </c>
      <c r="U1013" s="19">
        <f>(SUMIFS($S:$S,$C:$C,$C1013,$A:$A,$A1013)+SUMIFS($S:$S,$C:$C,$C1013,$A:$A,$A1013-1)+SUMIFS($S:$S,$C:$C,$C1013,$A:$A,$A1013-2)+SUMIFS($S:$S,$C:$C,$C1013,$A:$A,$A1013-3))/4</f>
        <v>1.8174999999999999</v>
      </c>
      <c r="W1013" t="str">
        <f>VLOOKUP(D1013,Conferences!$A$9:$B$57,2,FALSE)</f>
        <v>Big East</v>
      </c>
      <c r="X1013">
        <f>COUNTIF(C:C,C1013)</f>
        <v>16</v>
      </c>
      <c r="Y1013">
        <f t="shared" si="31"/>
        <v>17</v>
      </c>
    </row>
    <row r="1014" spans="1:25">
      <c r="A1014">
        <v>2007</v>
      </c>
      <c r="B1014">
        <v>28</v>
      </c>
      <c r="C1014" t="s">
        <v>73</v>
      </c>
      <c r="D1014" t="s">
        <v>192</v>
      </c>
      <c r="E1014">
        <v>9</v>
      </c>
      <c r="F1014">
        <v>4</v>
      </c>
      <c r="G1014">
        <v>0.69199999999999995</v>
      </c>
      <c r="H1014">
        <v>4</v>
      </c>
      <c r="I1014">
        <v>3</v>
      </c>
      <c r="J1014">
        <v>0.57099999999999995</v>
      </c>
      <c r="K1014">
        <v>34.700000000000003</v>
      </c>
      <c r="L1014">
        <v>23.4</v>
      </c>
      <c r="M1014">
        <v>12.37</v>
      </c>
      <c r="N1014">
        <v>4.37</v>
      </c>
      <c r="P1014">
        <v>2</v>
      </c>
      <c r="R1014" s="19">
        <f>SUMIFS(Recruits!J:J,Recruits!D:D,'Wins by Year'!C1014,Recruits!A:A,'Wins by Year'!A1014)</f>
        <v>2.48</v>
      </c>
      <c r="S1014" s="19">
        <f t="shared" si="30"/>
        <v>2.48</v>
      </c>
      <c r="T1014" s="19">
        <f>(SUMIFS(S:S,C:C,C1014,A:A,A1014)+SUMIFS(S:S,C:C,C1014,A:A,A1014-1)+SUMIFS(S:S,C:C,C1014,A:A,A1014-2))/3</f>
        <v>2.4300000000000002</v>
      </c>
      <c r="U1014" s="19">
        <f>(SUMIFS($S:$S,$C:$C,$C1014,$A:$A,$A1014)+SUMIFS($S:$S,$C:$C,$C1014,$A:$A,$A1014-1)+SUMIFS($S:$S,$C:$C,$C1014,$A:$A,$A1014-2)+SUMIFS($S:$S,$C:$C,$C1014,$A:$A,$A1014-3))/4</f>
        <v>2.4125000000000001</v>
      </c>
      <c r="W1014" t="str">
        <f>VLOOKUP(D1014,Conferences!$A$9:$B$57,2,FALSE)</f>
        <v>Big East</v>
      </c>
      <c r="X1014">
        <f>COUNTIF(C:C,C1014)</f>
        <v>16</v>
      </c>
    </row>
    <row r="1015" spans="1:25">
      <c r="A1015">
        <v>2007</v>
      </c>
      <c r="B1015">
        <v>29</v>
      </c>
      <c r="C1015" t="s">
        <v>79</v>
      </c>
      <c r="D1015" t="s">
        <v>192</v>
      </c>
      <c r="E1015">
        <v>8</v>
      </c>
      <c r="F1015">
        <v>5</v>
      </c>
      <c r="G1015">
        <v>0.61499999999999999</v>
      </c>
      <c r="H1015">
        <v>3</v>
      </c>
      <c r="I1015">
        <v>4</v>
      </c>
      <c r="J1015">
        <v>0.42899999999999999</v>
      </c>
      <c r="K1015">
        <v>32.799999999999997</v>
      </c>
      <c r="L1015">
        <v>22.5</v>
      </c>
      <c r="M1015">
        <v>6.75</v>
      </c>
      <c r="N1015">
        <v>0.44</v>
      </c>
      <c r="O1015">
        <v>16</v>
      </c>
      <c r="P1015">
        <v>10</v>
      </c>
      <c r="R1015" s="19">
        <f>SUMIFS(Recruits!J:J,Recruits!D:D,'Wins by Year'!C1015,Recruits!A:A,'Wins by Year'!A1015)</f>
        <v>2.83</v>
      </c>
      <c r="S1015" s="19">
        <f t="shared" si="30"/>
        <v>2.83</v>
      </c>
      <c r="T1015" s="19">
        <f>(SUMIFS(S:S,C:C,C1015,A:A,A1015)+SUMIFS(S:S,C:C,C1015,A:A,A1015-1)+SUMIFS(S:S,C:C,C1015,A:A,A1015-2))/3</f>
        <v>2.5500000000000003</v>
      </c>
      <c r="U1015" s="19">
        <f>(SUMIFS($S:$S,$C:$C,$C1015,$A:$A,$A1015)+SUMIFS($S:$S,$C:$C,$C1015,$A:$A,$A1015-1)+SUMIFS($S:$S,$C:$C,$C1015,$A:$A,$A1015-2)+SUMIFS($S:$S,$C:$C,$C1015,$A:$A,$A1015-3))/4</f>
        <v>2.4775</v>
      </c>
      <c r="W1015" t="str">
        <f>VLOOKUP(D1015,Conferences!$A$9:$B$57,2,FALSE)</f>
        <v>Big East</v>
      </c>
      <c r="X1015">
        <f>COUNTIF(C:C,C1015)</f>
        <v>16</v>
      </c>
    </row>
    <row r="1016" spans="1:25">
      <c r="A1016">
        <v>2007</v>
      </c>
      <c r="B1016">
        <v>30</v>
      </c>
      <c r="C1016" t="s">
        <v>36</v>
      </c>
      <c r="D1016" t="s">
        <v>192</v>
      </c>
      <c r="E1016">
        <v>6</v>
      </c>
      <c r="F1016">
        <v>6</v>
      </c>
      <c r="G1016">
        <v>0.5</v>
      </c>
      <c r="H1016">
        <v>3</v>
      </c>
      <c r="I1016">
        <v>4</v>
      </c>
      <c r="J1016">
        <v>0.42899999999999999</v>
      </c>
      <c r="K1016">
        <v>35.200000000000003</v>
      </c>
      <c r="L1016">
        <v>31.4</v>
      </c>
      <c r="M1016">
        <v>5.0199999999999996</v>
      </c>
      <c r="N1016">
        <v>3.44</v>
      </c>
      <c r="O1016">
        <v>10</v>
      </c>
      <c r="P1016">
        <v>8</v>
      </c>
      <c r="R1016" s="19">
        <f>SUMIFS(Recruits!J:J,Recruits!D:D,'Wins by Year'!C1016,Recruits!A:A,'Wins by Year'!A1016)</f>
        <v>2.89</v>
      </c>
      <c r="S1016" s="19">
        <f t="shared" si="30"/>
        <v>2.89</v>
      </c>
      <c r="T1016" s="19">
        <f>(SUMIFS(S:S,C:C,C1016,A:A,A1016)+SUMIFS(S:S,C:C,C1016,A:A,A1016-1)+SUMIFS(S:S,C:C,C1016,A:A,A1016-2))/3</f>
        <v>2.77</v>
      </c>
      <c r="U1016" s="19">
        <f>(SUMIFS($S:$S,$C:$C,$C1016,$A:$A,$A1016)+SUMIFS($S:$S,$C:$C,$C1016,$A:$A,$A1016-1)+SUMIFS($S:$S,$C:$C,$C1016,$A:$A,$A1016-2)+SUMIFS($S:$S,$C:$C,$C1016,$A:$A,$A1016-3))/4</f>
        <v>2.5875000000000004</v>
      </c>
      <c r="W1016" t="str">
        <f>VLOOKUP(D1016,Conferences!$A$9:$B$57,2,FALSE)</f>
        <v>Big East</v>
      </c>
      <c r="X1016">
        <f>COUNTIF(C:C,C1016)</f>
        <v>16</v>
      </c>
    </row>
    <row r="1017" spans="1:25">
      <c r="A1017">
        <v>2007</v>
      </c>
      <c r="B1017">
        <v>31</v>
      </c>
      <c r="C1017" t="s">
        <v>31</v>
      </c>
      <c r="D1017" t="s">
        <v>192</v>
      </c>
      <c r="E1017">
        <v>5</v>
      </c>
      <c r="F1017">
        <v>7</v>
      </c>
      <c r="G1017">
        <v>0.41699999999999998</v>
      </c>
      <c r="H1017">
        <v>3</v>
      </c>
      <c r="I1017">
        <v>4</v>
      </c>
      <c r="J1017">
        <v>0.42899999999999999</v>
      </c>
      <c r="K1017">
        <v>22.8</v>
      </c>
      <c r="L1017">
        <v>24.3</v>
      </c>
      <c r="M1017">
        <v>1.64</v>
      </c>
      <c r="N1017">
        <v>2.81</v>
      </c>
      <c r="R1017" s="19">
        <f>SUMIFS(Recruits!J:J,Recruits!D:D,'Wins by Year'!C1017,Recruits!A:A,'Wins by Year'!A1017)</f>
        <v>3.04</v>
      </c>
      <c r="S1017" s="19">
        <f t="shared" si="30"/>
        <v>3.04</v>
      </c>
      <c r="T1017" s="19">
        <f>(SUMIFS(S:S,C:C,C1017,A:A,A1017)+SUMIFS(S:S,C:C,C1017,A:A,A1017-1)+SUMIFS(S:S,C:C,C1017,A:A,A1017-2))/3</f>
        <v>2.8666666666666667</v>
      </c>
      <c r="U1017" s="19">
        <f>(SUMIFS($S:$S,$C:$C,$C1017,$A:$A,$A1017)+SUMIFS($S:$S,$C:$C,$C1017,$A:$A,$A1017-1)+SUMIFS($S:$S,$C:$C,$C1017,$A:$A,$A1017-2)+SUMIFS($S:$S,$C:$C,$C1017,$A:$A,$A1017-3))/4</f>
        <v>2.67</v>
      </c>
      <c r="W1017" t="str">
        <f>VLOOKUP(D1017,Conferences!$A$9:$B$57,2,FALSE)</f>
        <v>Big East</v>
      </c>
      <c r="X1017">
        <f>COUNTIF(C:C,C1017)</f>
        <v>16</v>
      </c>
    </row>
    <row r="1018" spans="1:25">
      <c r="A1018">
        <v>2007</v>
      </c>
      <c r="B1018">
        <v>32</v>
      </c>
      <c r="C1018" t="s">
        <v>59</v>
      </c>
      <c r="D1018" t="s">
        <v>192</v>
      </c>
      <c r="E1018">
        <v>2</v>
      </c>
      <c r="F1018">
        <v>10</v>
      </c>
      <c r="G1018">
        <v>0.16700000000000001</v>
      </c>
      <c r="H1018">
        <v>1</v>
      </c>
      <c r="I1018">
        <v>6</v>
      </c>
      <c r="J1018">
        <v>0.14299999999999999</v>
      </c>
      <c r="K1018">
        <v>16.399999999999999</v>
      </c>
      <c r="L1018">
        <v>34.799999999999997</v>
      </c>
      <c r="M1018">
        <v>-10.72</v>
      </c>
      <c r="N1018">
        <v>4.62</v>
      </c>
      <c r="R1018" s="19">
        <f>SUMIFS(Recruits!J:J,Recruits!D:D,'Wins by Year'!C1018,Recruits!A:A,'Wins by Year'!A1018)</f>
        <v>2.56</v>
      </c>
      <c r="S1018" s="19">
        <f t="shared" si="30"/>
        <v>2.56</v>
      </c>
      <c r="T1018" s="19">
        <f>(SUMIFS(S:S,C:C,C1018,A:A,A1018)+SUMIFS(S:S,C:C,C1018,A:A,A1018-1)+SUMIFS(S:S,C:C,C1018,A:A,A1018-2))/3</f>
        <v>2.4500000000000002</v>
      </c>
      <c r="U1018" s="19">
        <f>(SUMIFS($S:$S,$C:$C,$C1018,$A:$A,$A1018)+SUMIFS($S:$S,$C:$C,$C1018,$A:$A,$A1018-1)+SUMIFS($S:$S,$C:$C,$C1018,$A:$A,$A1018-2)+SUMIFS($S:$S,$C:$C,$C1018,$A:$A,$A1018-3))/4</f>
        <v>2.4075000000000002</v>
      </c>
      <c r="W1018" t="str">
        <f>VLOOKUP(D1018,Conferences!$A$9:$B$57,2,FALSE)</f>
        <v>Big East</v>
      </c>
      <c r="X1018">
        <f>COUNTIF(C:C,C1018)</f>
        <v>16</v>
      </c>
    </row>
    <row r="1019" spans="1:25">
      <c r="A1019">
        <v>2007</v>
      </c>
      <c r="B1019">
        <v>33</v>
      </c>
      <c r="C1019" t="s">
        <v>3</v>
      </c>
      <c r="D1019" t="s">
        <v>146</v>
      </c>
      <c r="E1019">
        <v>11</v>
      </c>
      <c r="F1019">
        <v>2</v>
      </c>
      <c r="G1019">
        <v>0.84599999999999997</v>
      </c>
      <c r="H1019">
        <v>7</v>
      </c>
      <c r="I1019">
        <v>1</v>
      </c>
      <c r="J1019">
        <v>0.875</v>
      </c>
      <c r="K1019">
        <v>31.4</v>
      </c>
      <c r="L1019">
        <v>12.8</v>
      </c>
      <c r="M1019">
        <v>14.84</v>
      </c>
      <c r="N1019">
        <v>0.53</v>
      </c>
      <c r="O1019">
        <v>11</v>
      </c>
      <c r="P1019">
        <v>1</v>
      </c>
      <c r="Q1019">
        <v>5</v>
      </c>
      <c r="R1019" s="19">
        <f>SUMIFS(Recruits!J:J,Recruits!D:D,'Wins by Year'!C1019,Recruits!A:A,'Wins by Year'!A1019)</f>
        <v>3.8</v>
      </c>
      <c r="S1019" s="19">
        <f t="shared" si="30"/>
        <v>3.8</v>
      </c>
      <c r="T1019" s="19">
        <f>(SUMIFS(S:S,C:C,C1019,A:A,A1019)+SUMIFS(S:S,C:C,C1019,A:A,A1019-1)+SUMIFS(S:S,C:C,C1019,A:A,A1019-2))/3</f>
        <v>3.6333333333333333</v>
      </c>
      <c r="U1019" s="19">
        <f>(SUMIFS($S:$S,$C:$C,$C1019,$A:$A,$A1019)+SUMIFS($S:$S,$C:$C,$C1019,$A:$A,$A1019-1)+SUMIFS($S:$S,$C:$C,$C1019,$A:$A,$A1019-2)+SUMIFS($S:$S,$C:$C,$C1019,$A:$A,$A1019-3))/4</f>
        <v>3.5375000000000001</v>
      </c>
      <c r="W1019" t="str">
        <f>VLOOKUP(D1019,Conferences!$A$9:$B$57,2,FALSE)</f>
        <v>Big Ten</v>
      </c>
      <c r="X1019">
        <f>COUNTIF(C:C,C1019)</f>
        <v>16</v>
      </c>
      <c r="Y1019">
        <f t="shared" si="31"/>
        <v>5</v>
      </c>
    </row>
    <row r="1020" spans="1:25">
      <c r="A1020">
        <v>2007</v>
      </c>
      <c r="B1020">
        <v>34</v>
      </c>
      <c r="C1020" t="s">
        <v>70</v>
      </c>
      <c r="D1020" t="s">
        <v>146</v>
      </c>
      <c r="E1020">
        <v>9</v>
      </c>
      <c r="F1020">
        <v>4</v>
      </c>
      <c r="G1020">
        <v>0.69199999999999995</v>
      </c>
      <c r="H1020">
        <v>6</v>
      </c>
      <c r="I1020">
        <v>2</v>
      </c>
      <c r="J1020">
        <v>0.75</v>
      </c>
      <c r="K1020">
        <v>27.8</v>
      </c>
      <c r="L1020">
        <v>21.8</v>
      </c>
      <c r="M1020">
        <v>8.07</v>
      </c>
      <c r="N1020">
        <v>1.76</v>
      </c>
      <c r="P1020">
        <v>13</v>
      </c>
      <c r="Q1020">
        <v>20</v>
      </c>
      <c r="R1020" s="19">
        <f>SUMIFS(Recruits!J:J,Recruits!D:D,'Wins by Year'!C1020,Recruits!A:A,'Wins by Year'!A1020)</f>
        <v>3</v>
      </c>
      <c r="S1020" s="19">
        <f t="shared" si="30"/>
        <v>3</v>
      </c>
      <c r="T1020" s="19">
        <f>(SUMIFS(S:S,C:C,C1020,A:A,A1020)+SUMIFS(S:S,C:C,C1020,A:A,A1020-1)+SUMIFS(S:S,C:C,C1020,A:A,A1020-2))/3</f>
        <v>2.83</v>
      </c>
      <c r="U1020" s="19">
        <f>(SUMIFS($S:$S,$C:$C,$C1020,$A:$A,$A1020)+SUMIFS($S:$S,$C:$C,$C1020,$A:$A,$A1020-1)+SUMIFS($S:$S,$C:$C,$C1020,$A:$A,$A1020-2)+SUMIFS($S:$S,$C:$C,$C1020,$A:$A,$A1020-3))/4</f>
        <v>2.6950000000000003</v>
      </c>
      <c r="W1020" t="str">
        <f>VLOOKUP(D1020,Conferences!$A$9:$B$57,2,FALSE)</f>
        <v>Big Ten</v>
      </c>
      <c r="X1020">
        <f>COUNTIF(C:C,C1020)</f>
        <v>16</v>
      </c>
      <c r="Y1020">
        <f t="shared" si="31"/>
        <v>20</v>
      </c>
    </row>
    <row r="1021" spans="1:25">
      <c r="A1021">
        <v>2007</v>
      </c>
      <c r="B1021">
        <v>35</v>
      </c>
      <c r="C1021" t="s">
        <v>4</v>
      </c>
      <c r="D1021" t="s">
        <v>146</v>
      </c>
      <c r="E1021">
        <v>9</v>
      </c>
      <c r="F1021">
        <v>4</v>
      </c>
      <c r="G1021">
        <v>0.69199999999999995</v>
      </c>
      <c r="H1021">
        <v>6</v>
      </c>
      <c r="I1021">
        <v>2</v>
      </c>
      <c r="J1021">
        <v>0.75</v>
      </c>
      <c r="K1021">
        <v>27.2</v>
      </c>
      <c r="L1021">
        <v>21.4</v>
      </c>
      <c r="M1021">
        <v>7.91</v>
      </c>
      <c r="N1021">
        <v>2.68</v>
      </c>
      <c r="O1021">
        <v>5</v>
      </c>
      <c r="P1021">
        <v>5</v>
      </c>
      <c r="Q1021">
        <v>18</v>
      </c>
      <c r="R1021" s="19">
        <f>SUMIFS(Recruits!J:J,Recruits!D:D,'Wins by Year'!C1021,Recruits!A:A,'Wins by Year'!A1021)</f>
        <v>3.4</v>
      </c>
      <c r="S1021" s="19">
        <f t="shared" si="30"/>
        <v>3.4</v>
      </c>
      <c r="T1021" s="19">
        <f>(SUMIFS(S:S,C:C,C1021,A:A,A1021)+SUMIFS(S:S,C:C,C1021,A:A,A1021-1)+SUMIFS(S:S,C:C,C1021,A:A,A1021-2))/3</f>
        <v>3.5033333333333334</v>
      </c>
      <c r="U1021" s="19">
        <f>(SUMIFS($S:$S,$C:$C,$C1021,$A:$A,$A1021)+SUMIFS($S:$S,$C:$C,$C1021,$A:$A,$A1021-1)+SUMIFS($S:$S,$C:$C,$C1021,$A:$A,$A1021-2)+SUMIFS($S:$S,$C:$C,$C1021,$A:$A,$A1021-3))/4</f>
        <v>3.5249999999999999</v>
      </c>
      <c r="W1021" t="str">
        <f>VLOOKUP(D1021,Conferences!$A$9:$B$57,2,FALSE)</f>
        <v>Big Ten</v>
      </c>
      <c r="X1021">
        <f>COUNTIF(C:C,C1021)</f>
        <v>16</v>
      </c>
      <c r="Y1021">
        <f t="shared" si="31"/>
        <v>18</v>
      </c>
    </row>
    <row r="1022" spans="1:25">
      <c r="A1022">
        <v>2007</v>
      </c>
      <c r="B1022">
        <v>36</v>
      </c>
      <c r="C1022" t="s">
        <v>35</v>
      </c>
      <c r="D1022" t="s">
        <v>146</v>
      </c>
      <c r="E1022">
        <v>9</v>
      </c>
      <c r="F1022">
        <v>4</v>
      </c>
      <c r="G1022">
        <v>0.69199999999999995</v>
      </c>
      <c r="H1022">
        <v>5</v>
      </c>
      <c r="I1022">
        <v>3</v>
      </c>
      <c r="J1022">
        <v>0.625</v>
      </c>
      <c r="K1022">
        <v>29.5</v>
      </c>
      <c r="L1022">
        <v>23.2</v>
      </c>
      <c r="M1022">
        <v>5.31</v>
      </c>
      <c r="N1022">
        <v>0.08</v>
      </c>
      <c r="O1022">
        <v>7</v>
      </c>
      <c r="P1022">
        <v>5</v>
      </c>
      <c r="Q1022">
        <v>24</v>
      </c>
      <c r="R1022" s="19">
        <f>SUMIFS(Recruits!J:J,Recruits!D:D,'Wins by Year'!C1022,Recruits!A:A,'Wins by Year'!A1022)</f>
        <v>3.06</v>
      </c>
      <c r="S1022" s="19">
        <f t="shared" si="30"/>
        <v>3.06</v>
      </c>
      <c r="T1022" s="19">
        <f>(SUMIFS(S:S,C:C,C1022,A:A,A1022)+SUMIFS(S:S,C:C,C1022,A:A,A1022-1)+SUMIFS(S:S,C:C,C1022,A:A,A1022-2))/3</f>
        <v>2.8433333333333333</v>
      </c>
      <c r="U1022" s="19">
        <f>(SUMIFS($S:$S,$C:$C,$C1022,$A:$A,$A1022)+SUMIFS($S:$S,$C:$C,$C1022,$A:$A,$A1022-1)+SUMIFS($S:$S,$C:$C,$C1022,$A:$A,$A1022-2)+SUMIFS($S:$S,$C:$C,$C1022,$A:$A,$A1022-3))/4</f>
        <v>2.7524999999999999</v>
      </c>
      <c r="W1022" t="str">
        <f>VLOOKUP(D1022,Conferences!$A$9:$B$57,2,FALSE)</f>
        <v>Big Ten</v>
      </c>
      <c r="X1022">
        <f>COUNTIF(C:C,C1022)</f>
        <v>16</v>
      </c>
      <c r="Y1022">
        <f t="shared" si="31"/>
        <v>24</v>
      </c>
    </row>
    <row r="1023" spans="1:25">
      <c r="A1023">
        <v>2007</v>
      </c>
      <c r="B1023">
        <v>37</v>
      </c>
      <c r="C1023" t="s">
        <v>23</v>
      </c>
      <c r="D1023" t="s">
        <v>146</v>
      </c>
      <c r="E1023">
        <v>9</v>
      </c>
      <c r="F1023">
        <v>4</v>
      </c>
      <c r="G1023">
        <v>0.69199999999999995</v>
      </c>
      <c r="H1023">
        <v>4</v>
      </c>
      <c r="I1023">
        <v>4</v>
      </c>
      <c r="J1023">
        <v>0.5</v>
      </c>
      <c r="K1023">
        <v>30.3</v>
      </c>
      <c r="L1023">
        <v>17.5</v>
      </c>
      <c r="M1023">
        <v>9.09</v>
      </c>
      <c r="N1023">
        <v>0.32</v>
      </c>
      <c r="O1023">
        <v>17</v>
      </c>
      <c r="P1023">
        <v>10</v>
      </c>
      <c r="R1023" s="19">
        <f>SUMIFS(Recruits!J:J,Recruits!D:D,'Wins by Year'!C1023,Recruits!A:A,'Wins by Year'!A1023)</f>
        <v>3.14</v>
      </c>
      <c r="S1023" s="19">
        <f t="shared" si="30"/>
        <v>3.14</v>
      </c>
      <c r="T1023" s="19">
        <f>(SUMIFS(S:S,C:C,C1023,A:A,A1023)+SUMIFS(S:S,C:C,C1023,A:A,A1023-1)+SUMIFS(S:S,C:C,C1023,A:A,A1023-2))/3</f>
        <v>3.2733333333333334</v>
      </c>
      <c r="U1023" s="19">
        <f>(SUMIFS($S:$S,$C:$C,$C1023,$A:$A,$A1023)+SUMIFS($S:$S,$C:$C,$C1023,$A:$A,$A1023-1)+SUMIFS($S:$S,$C:$C,$C1023,$A:$A,$A1023-2)+SUMIFS($S:$S,$C:$C,$C1023,$A:$A,$A1023-3))/4</f>
        <v>3.2050000000000001</v>
      </c>
      <c r="W1023" t="str">
        <f>VLOOKUP(D1023,Conferences!$A$9:$B$57,2,FALSE)</f>
        <v>Big Ten</v>
      </c>
      <c r="X1023">
        <f>COUNTIF(C:C,C1023)</f>
        <v>16</v>
      </c>
    </row>
    <row r="1024" spans="1:25">
      <c r="A1024">
        <v>2007</v>
      </c>
      <c r="B1024">
        <v>38</v>
      </c>
      <c r="C1024" t="s">
        <v>42</v>
      </c>
      <c r="D1024" t="s">
        <v>146</v>
      </c>
      <c r="E1024">
        <v>6</v>
      </c>
      <c r="F1024">
        <v>6</v>
      </c>
      <c r="G1024">
        <v>0.5</v>
      </c>
      <c r="H1024">
        <v>4</v>
      </c>
      <c r="I1024">
        <v>4</v>
      </c>
      <c r="J1024">
        <v>0.5</v>
      </c>
      <c r="K1024">
        <v>18.5</v>
      </c>
      <c r="L1024">
        <v>18.8</v>
      </c>
      <c r="M1024">
        <v>-3.43</v>
      </c>
      <c r="N1024">
        <v>-2.1</v>
      </c>
      <c r="R1024" s="19">
        <f>SUMIFS(Recruits!J:J,Recruits!D:D,'Wins by Year'!C1024,Recruits!A:A,'Wins by Year'!A1024)</f>
        <v>2.95</v>
      </c>
      <c r="S1024" s="19">
        <f t="shared" si="30"/>
        <v>2.95</v>
      </c>
      <c r="T1024" s="19">
        <f>(SUMIFS(S:S,C:C,C1024,A:A,A1024)+SUMIFS(S:S,C:C,C1024,A:A,A1024-1)+SUMIFS(S:S,C:C,C1024,A:A,A1024-2))/3</f>
        <v>2.9600000000000004</v>
      </c>
      <c r="U1024" s="19">
        <f>(SUMIFS($S:$S,$C:$C,$C1024,$A:$A,$A1024)+SUMIFS($S:$S,$C:$C,$C1024,$A:$A,$A1024-1)+SUMIFS($S:$S,$C:$C,$C1024,$A:$A,$A1024-2)+SUMIFS($S:$S,$C:$C,$C1024,$A:$A,$A1024-3))/4</f>
        <v>2.8400000000000003</v>
      </c>
      <c r="W1024" t="str">
        <f>VLOOKUP(D1024,Conferences!$A$9:$B$57,2,FALSE)</f>
        <v>Big Ten</v>
      </c>
      <c r="X1024">
        <f>COUNTIF(C:C,C1024)</f>
        <v>16</v>
      </c>
    </row>
    <row r="1025" spans="1:24">
      <c r="A1025">
        <v>2007</v>
      </c>
      <c r="B1025">
        <v>39</v>
      </c>
      <c r="C1025" t="s">
        <v>74</v>
      </c>
      <c r="D1025" t="s">
        <v>146</v>
      </c>
      <c r="E1025">
        <v>8</v>
      </c>
      <c r="F1025">
        <v>5</v>
      </c>
      <c r="G1025">
        <v>0.61499999999999999</v>
      </c>
      <c r="H1025">
        <v>3</v>
      </c>
      <c r="I1025">
        <v>5</v>
      </c>
      <c r="J1025">
        <v>0.375</v>
      </c>
      <c r="K1025">
        <v>34.299999999999997</v>
      </c>
      <c r="L1025">
        <v>26.5</v>
      </c>
      <c r="M1025">
        <v>4.24</v>
      </c>
      <c r="N1025">
        <v>-1.69</v>
      </c>
      <c r="P1025">
        <v>23</v>
      </c>
      <c r="R1025" s="19">
        <f>SUMIFS(Recruits!J:J,Recruits!D:D,'Wins by Year'!C1025,Recruits!A:A,'Wins by Year'!A1025)</f>
        <v>2.68</v>
      </c>
      <c r="S1025" s="19">
        <f t="shared" si="30"/>
        <v>2.68</v>
      </c>
      <c r="T1025" s="19">
        <f>(SUMIFS(S:S,C:C,C1025,A:A,A1025)+SUMIFS(S:S,C:C,C1025,A:A,A1025-1)+SUMIFS(S:S,C:C,C1025,A:A,A1025-2))/3</f>
        <v>2.66</v>
      </c>
      <c r="U1025" s="19">
        <f>(SUMIFS($S:$S,$C:$C,$C1025,$A:$A,$A1025)+SUMIFS($S:$S,$C:$C,$C1025,$A:$A,$A1025-1)+SUMIFS($S:$S,$C:$C,$C1025,$A:$A,$A1025-2)+SUMIFS($S:$S,$C:$C,$C1025,$A:$A,$A1025-3))/4</f>
        <v>2.6924999999999999</v>
      </c>
      <c r="W1025" t="str">
        <f>VLOOKUP(D1025,Conferences!$A$9:$B$57,2,FALSE)</f>
        <v>Big Ten</v>
      </c>
      <c r="X1025">
        <f>COUNTIF(C:C,C1025)</f>
        <v>16</v>
      </c>
    </row>
    <row r="1026" spans="1:24">
      <c r="A1026">
        <v>2007</v>
      </c>
      <c r="B1026">
        <v>40</v>
      </c>
      <c r="C1026" t="s">
        <v>58</v>
      </c>
      <c r="D1026" t="s">
        <v>146</v>
      </c>
      <c r="E1026">
        <v>7</v>
      </c>
      <c r="F1026">
        <v>6</v>
      </c>
      <c r="G1026">
        <v>0.53800000000000003</v>
      </c>
      <c r="H1026">
        <v>3</v>
      </c>
      <c r="I1026">
        <v>5</v>
      </c>
      <c r="J1026">
        <v>0.375</v>
      </c>
      <c r="K1026">
        <v>31.7</v>
      </c>
      <c r="L1026">
        <v>28.5</v>
      </c>
      <c r="M1026">
        <v>0.34</v>
      </c>
      <c r="N1026">
        <v>-1.43</v>
      </c>
      <c r="R1026" s="19">
        <f>SUMIFS(Recruits!J:J,Recruits!D:D,'Wins by Year'!C1026,Recruits!A:A,'Wins by Year'!A1026)</f>
        <v>0</v>
      </c>
      <c r="S1026" s="19">
        <f t="shared" si="30"/>
        <v>1</v>
      </c>
      <c r="T1026" s="19">
        <f>(SUMIFS(S:S,C:C,C1026,A:A,A1026)+SUMIFS(S:S,C:C,C1026,A:A,A1026-1)+SUMIFS(S:S,C:C,C1026,A:A,A1026-2))/3</f>
        <v>1.76</v>
      </c>
      <c r="U1026" s="19">
        <f>(SUMIFS($S:$S,$C:$C,$C1026,$A:$A,$A1026)+SUMIFS($S:$S,$C:$C,$C1026,$A:$A,$A1026-1)+SUMIFS($S:$S,$C:$C,$C1026,$A:$A,$A1026-2)+SUMIFS($S:$S,$C:$C,$C1026,$A:$A,$A1026-3))/4</f>
        <v>1.85</v>
      </c>
      <c r="W1026" t="str">
        <f>VLOOKUP(D1026,Conferences!$A$9:$B$57,2,FALSE)</f>
        <v>Big Ten</v>
      </c>
      <c r="X1026">
        <f>COUNTIF(C:C,C1026)</f>
        <v>16</v>
      </c>
    </row>
    <row r="1027" spans="1:24">
      <c r="A1027">
        <v>2007</v>
      </c>
      <c r="B1027">
        <v>41</v>
      </c>
      <c r="C1027" t="s">
        <v>18</v>
      </c>
      <c r="D1027" t="s">
        <v>146</v>
      </c>
      <c r="E1027">
        <v>7</v>
      </c>
      <c r="F1027">
        <v>6</v>
      </c>
      <c r="G1027">
        <v>0.53800000000000003</v>
      </c>
      <c r="H1027">
        <v>3</v>
      </c>
      <c r="I1027">
        <v>5</v>
      </c>
      <c r="J1027">
        <v>0.375</v>
      </c>
      <c r="K1027">
        <v>33.1</v>
      </c>
      <c r="L1027">
        <v>26.6</v>
      </c>
      <c r="M1027">
        <v>6.69</v>
      </c>
      <c r="N1027">
        <v>1.69</v>
      </c>
      <c r="R1027" s="19">
        <f>SUMIFS(Recruits!J:J,Recruits!D:D,'Wins by Year'!C1027,Recruits!A:A,'Wins by Year'!A1027)</f>
        <v>2.7</v>
      </c>
      <c r="S1027" s="19">
        <f t="shared" ref="S1027:S1090" si="32">IF(R1027&gt;1,R1027,1)</f>
        <v>2.7</v>
      </c>
      <c r="T1027" s="19">
        <f>(SUMIFS(S:S,C:C,C1027,A:A,A1027)+SUMIFS(S:S,C:C,C1027,A:A,A1027-1)+SUMIFS(S:S,C:C,C1027,A:A,A1027-2))/3</f>
        <v>2.6433333333333331</v>
      </c>
      <c r="U1027" s="19">
        <f>(SUMIFS($S:$S,$C:$C,$C1027,$A:$A,$A1027)+SUMIFS($S:$S,$C:$C,$C1027,$A:$A,$A1027-1)+SUMIFS($S:$S,$C:$C,$C1027,$A:$A,$A1027-2)+SUMIFS($S:$S,$C:$C,$C1027,$A:$A,$A1027-3))/4</f>
        <v>2.7174999999999998</v>
      </c>
      <c r="W1027" t="str">
        <f>VLOOKUP(D1027,Conferences!$A$9:$B$57,2,FALSE)</f>
        <v>Big Ten</v>
      </c>
      <c r="X1027">
        <f>COUNTIF(C:C,C1027)</f>
        <v>16</v>
      </c>
    </row>
    <row r="1028" spans="1:24">
      <c r="A1028">
        <v>2007</v>
      </c>
      <c r="B1028">
        <v>42</v>
      </c>
      <c r="C1028" t="s">
        <v>49</v>
      </c>
      <c r="D1028" t="s">
        <v>146</v>
      </c>
      <c r="E1028">
        <v>6</v>
      </c>
      <c r="F1028">
        <v>6</v>
      </c>
      <c r="G1028">
        <v>0.5</v>
      </c>
      <c r="H1028">
        <v>3</v>
      </c>
      <c r="I1028">
        <v>5</v>
      </c>
      <c r="J1028">
        <v>0.375</v>
      </c>
      <c r="K1028">
        <v>25.8</v>
      </c>
      <c r="L1028">
        <v>31</v>
      </c>
      <c r="M1028">
        <v>-3.7</v>
      </c>
      <c r="N1028">
        <v>-1.45</v>
      </c>
      <c r="R1028" s="19">
        <f>SUMIFS(Recruits!J:J,Recruits!D:D,'Wins by Year'!C1028,Recruits!A:A,'Wins by Year'!A1028)</f>
        <v>2.74</v>
      </c>
      <c r="S1028" s="19">
        <f t="shared" si="32"/>
        <v>2.74</v>
      </c>
      <c r="T1028" s="19">
        <f>(SUMIFS(S:S,C:C,C1028,A:A,A1028)+SUMIFS(S:S,C:C,C1028,A:A,A1028-1)+SUMIFS(S:S,C:C,C1028,A:A,A1028-2))/3</f>
        <v>2.4933333333333336</v>
      </c>
      <c r="U1028" s="19">
        <f>(SUMIFS($S:$S,$C:$C,$C1028,$A:$A,$A1028)+SUMIFS($S:$S,$C:$C,$C1028,$A:$A,$A1028-1)+SUMIFS($S:$S,$C:$C,$C1028,$A:$A,$A1028-2)+SUMIFS($S:$S,$C:$C,$C1028,$A:$A,$A1028-3))/4</f>
        <v>2.4024999999999999</v>
      </c>
      <c r="W1028" t="str">
        <f>VLOOKUP(D1028,Conferences!$A$9:$B$57,2,FALSE)</f>
        <v>Big Ten</v>
      </c>
      <c r="X1028">
        <f>COUNTIF(C:C,C1028)</f>
        <v>16</v>
      </c>
    </row>
    <row r="1029" spans="1:24">
      <c r="A1029">
        <v>2007</v>
      </c>
      <c r="B1029">
        <v>43</v>
      </c>
      <c r="C1029" t="s">
        <v>51</v>
      </c>
      <c r="D1029" t="s">
        <v>146</v>
      </c>
      <c r="E1029">
        <v>1</v>
      </c>
      <c r="F1029">
        <v>11</v>
      </c>
      <c r="G1029">
        <v>8.3000000000000004E-2</v>
      </c>
      <c r="H1029">
        <v>0</v>
      </c>
      <c r="I1029">
        <v>8</v>
      </c>
      <c r="J1029">
        <v>0</v>
      </c>
      <c r="K1029">
        <v>26.3</v>
      </c>
      <c r="L1029">
        <v>36.700000000000003</v>
      </c>
      <c r="M1029">
        <v>-11.69</v>
      </c>
      <c r="N1029">
        <v>-0.02</v>
      </c>
      <c r="R1029" s="19">
        <f>SUMIFS(Recruits!J:J,Recruits!D:D,'Wins by Year'!C1029,Recruits!A:A,'Wins by Year'!A1029)</f>
        <v>2.46</v>
      </c>
      <c r="S1029" s="19">
        <f t="shared" si="32"/>
        <v>2.46</v>
      </c>
      <c r="T1029" s="19">
        <f>(SUMIFS(S:S,C:C,C1029,A:A,A1029)+SUMIFS(S:S,C:C,C1029,A:A,A1029-1)+SUMIFS(S:S,C:C,C1029,A:A,A1029-2))/3</f>
        <v>2.4299999999999997</v>
      </c>
      <c r="U1029" s="19">
        <f>(SUMIFS($S:$S,$C:$C,$C1029,$A:$A,$A1029)+SUMIFS($S:$S,$C:$C,$C1029,$A:$A,$A1029-1)+SUMIFS($S:$S,$C:$C,$C1029,$A:$A,$A1029-2)+SUMIFS($S:$S,$C:$C,$C1029,$A:$A,$A1029-3))/4</f>
        <v>2.3849999999999998</v>
      </c>
      <c r="W1029" t="str">
        <f>VLOOKUP(D1029,Conferences!$A$9:$B$57,2,FALSE)</f>
        <v>Big Ten</v>
      </c>
      <c r="X1029">
        <f>COUNTIF(C:C,C1029)</f>
        <v>16</v>
      </c>
    </row>
    <row r="1030" spans="1:24">
      <c r="A1030">
        <v>2007</v>
      </c>
      <c r="B1030">
        <v>44</v>
      </c>
      <c r="C1030" t="s">
        <v>55</v>
      </c>
      <c r="D1030" t="s">
        <v>173</v>
      </c>
      <c r="E1030">
        <v>10</v>
      </c>
      <c r="F1030">
        <v>4</v>
      </c>
      <c r="G1030">
        <v>0.71399999999999997</v>
      </c>
      <c r="H1030">
        <v>7</v>
      </c>
      <c r="I1030">
        <v>1</v>
      </c>
      <c r="J1030">
        <v>0.875</v>
      </c>
      <c r="K1030">
        <v>35.9</v>
      </c>
      <c r="L1030">
        <v>26.6</v>
      </c>
      <c r="M1030">
        <v>6.13</v>
      </c>
      <c r="N1030">
        <v>-3.3</v>
      </c>
      <c r="R1030" s="19">
        <f>SUMIFS(Recruits!J:J,Recruits!D:D,'Wins by Year'!C1030,Recruits!A:A,'Wins by Year'!A1030)</f>
        <v>2.31</v>
      </c>
      <c r="S1030" s="19">
        <f t="shared" si="32"/>
        <v>2.31</v>
      </c>
      <c r="T1030" s="19">
        <f>(SUMIFS(S:S,C:C,C1030,A:A,A1030)+SUMIFS(S:S,C:C,C1030,A:A,A1030-1)+SUMIFS(S:S,C:C,C1030,A:A,A1030-2))/3</f>
        <v>2.2533333333333334</v>
      </c>
      <c r="U1030" s="19">
        <f>(SUMIFS($S:$S,$C:$C,$C1030,$A:$A,$A1030)+SUMIFS($S:$S,$C:$C,$C1030,$A:$A,$A1030-1)+SUMIFS($S:$S,$C:$C,$C1030,$A:$A,$A1030-2)+SUMIFS($S:$S,$C:$C,$C1030,$A:$A,$A1030-3))/4</f>
        <v>1.94</v>
      </c>
      <c r="W1030" t="str">
        <f>VLOOKUP(D1030,Conferences!$A$9:$B$57,2,FALSE)</f>
        <v>CUSA</v>
      </c>
      <c r="X1030">
        <f>COUNTIF(C:C,C1030)</f>
        <v>16</v>
      </c>
    </row>
    <row r="1031" spans="1:24">
      <c r="A1031">
        <v>2007</v>
      </c>
      <c r="B1031">
        <v>45</v>
      </c>
      <c r="C1031" t="s">
        <v>81</v>
      </c>
      <c r="D1031" t="s">
        <v>173</v>
      </c>
      <c r="E1031">
        <v>8</v>
      </c>
      <c r="F1031">
        <v>5</v>
      </c>
      <c r="G1031">
        <v>0.61499999999999999</v>
      </c>
      <c r="H1031">
        <v>6</v>
      </c>
      <c r="I1031">
        <v>2</v>
      </c>
      <c r="J1031">
        <v>0.75</v>
      </c>
      <c r="K1031">
        <v>31</v>
      </c>
      <c r="L1031">
        <v>30.4</v>
      </c>
      <c r="M1031">
        <v>1</v>
      </c>
      <c r="N1031">
        <v>-1.38</v>
      </c>
      <c r="R1031" s="19">
        <f>SUMIFS(Recruits!J:J,Recruits!D:D,'Wins by Year'!C1031,Recruits!A:A,'Wins by Year'!A1031)</f>
        <v>2.19</v>
      </c>
      <c r="S1031" s="19">
        <f t="shared" si="32"/>
        <v>2.19</v>
      </c>
      <c r="T1031" s="19">
        <f>(SUMIFS(S:S,C:C,C1031,A:A,A1031)+SUMIFS(S:S,C:C,C1031,A:A,A1031-1)+SUMIFS(S:S,C:C,C1031,A:A,A1031-2))/3</f>
        <v>2.14</v>
      </c>
      <c r="U1031" s="19">
        <f>(SUMIFS($S:$S,$C:$C,$C1031,$A:$A,$A1031)+SUMIFS($S:$S,$C:$C,$C1031,$A:$A,$A1031-1)+SUMIFS($S:$S,$C:$C,$C1031,$A:$A,$A1031-2)+SUMIFS($S:$S,$C:$C,$C1031,$A:$A,$A1031-3))/4</f>
        <v>2.15</v>
      </c>
      <c r="W1031" t="str">
        <f>VLOOKUP(D1031,Conferences!$A$9:$B$57,2,FALSE)</f>
        <v>CUSA</v>
      </c>
      <c r="X1031">
        <f>COUNTIF(C:C,C1031)</f>
        <v>16</v>
      </c>
    </row>
    <row r="1032" spans="1:24">
      <c r="A1032">
        <v>2007</v>
      </c>
      <c r="B1032">
        <v>46</v>
      </c>
      <c r="C1032" t="s">
        <v>64</v>
      </c>
      <c r="D1032" t="s">
        <v>173</v>
      </c>
      <c r="E1032">
        <v>7</v>
      </c>
      <c r="F1032">
        <v>6</v>
      </c>
      <c r="G1032">
        <v>0.53800000000000003</v>
      </c>
      <c r="H1032">
        <v>6</v>
      </c>
      <c r="I1032">
        <v>2</v>
      </c>
      <c r="J1032">
        <v>0.75</v>
      </c>
      <c r="K1032">
        <v>29.2</v>
      </c>
      <c r="L1032">
        <v>32.200000000000003</v>
      </c>
      <c r="M1032">
        <v>-8.4</v>
      </c>
      <c r="N1032">
        <v>-7.4</v>
      </c>
      <c r="R1032" s="19">
        <f>SUMIFS(Recruits!J:J,Recruits!D:D,'Wins by Year'!C1032,Recruits!A:A,'Wins by Year'!A1032)</f>
        <v>0</v>
      </c>
      <c r="S1032" s="19">
        <f t="shared" si="32"/>
        <v>1</v>
      </c>
      <c r="T1032" s="19">
        <f>(SUMIFS(S:S,C:C,C1032,A:A,A1032)+SUMIFS(S:S,C:C,C1032,A:A,A1032-1)+SUMIFS(S:S,C:C,C1032,A:A,A1032-2))/3</f>
        <v>1.7299999999999998</v>
      </c>
      <c r="U1032" s="19">
        <f>(SUMIFS($S:$S,$C:$C,$C1032,$A:$A,$A1032)+SUMIFS($S:$S,$C:$C,$C1032,$A:$A,$A1032-1)+SUMIFS($S:$S,$C:$C,$C1032,$A:$A,$A1032-2)+SUMIFS($S:$S,$C:$C,$C1032,$A:$A,$A1032-3))/4</f>
        <v>1.8499999999999999</v>
      </c>
      <c r="W1032" t="str">
        <f>VLOOKUP(D1032,Conferences!$A$9:$B$57,2,FALSE)</f>
        <v>CUSA</v>
      </c>
      <c r="X1032">
        <f>COUNTIF(C:C,C1032)</f>
        <v>16</v>
      </c>
    </row>
    <row r="1033" spans="1:24">
      <c r="A1033">
        <v>2007</v>
      </c>
      <c r="B1033">
        <v>47</v>
      </c>
      <c r="C1033" t="s">
        <v>80</v>
      </c>
      <c r="D1033" t="s">
        <v>173</v>
      </c>
      <c r="E1033">
        <v>7</v>
      </c>
      <c r="F1033">
        <v>6</v>
      </c>
      <c r="G1033">
        <v>0.53800000000000003</v>
      </c>
      <c r="H1033">
        <v>5</v>
      </c>
      <c r="I1033">
        <v>3</v>
      </c>
      <c r="J1033">
        <v>0.625</v>
      </c>
      <c r="K1033">
        <v>27.8</v>
      </c>
      <c r="L1033">
        <v>24.2</v>
      </c>
      <c r="M1033">
        <v>-2.09</v>
      </c>
      <c r="N1033">
        <v>-4.47</v>
      </c>
      <c r="R1033" s="19">
        <f>SUMIFS(Recruits!J:J,Recruits!D:D,'Wins by Year'!C1033,Recruits!A:A,'Wins by Year'!A1033)</f>
        <v>2.16</v>
      </c>
      <c r="S1033" s="19">
        <f t="shared" si="32"/>
        <v>2.16</v>
      </c>
      <c r="T1033" s="19">
        <f>(SUMIFS(S:S,C:C,C1033,A:A,A1033)+SUMIFS(S:S,C:C,C1033,A:A,A1033-1)+SUMIFS(S:S,C:C,C1033,A:A,A1033-2))/3</f>
        <v>2.2333333333333329</v>
      </c>
      <c r="U1033" s="19">
        <f>(SUMIFS($S:$S,$C:$C,$C1033,$A:$A,$A1033)+SUMIFS($S:$S,$C:$C,$C1033,$A:$A,$A1033-1)+SUMIFS($S:$S,$C:$C,$C1033,$A:$A,$A1033-2)+SUMIFS($S:$S,$C:$C,$C1033,$A:$A,$A1033-3))/4</f>
        <v>2.21</v>
      </c>
      <c r="W1033" t="str">
        <f>VLOOKUP(D1033,Conferences!$A$9:$B$57,2,FALSE)</f>
        <v>CUSA</v>
      </c>
      <c r="X1033">
        <f>COUNTIF(C:C,C1033)</f>
        <v>16</v>
      </c>
    </row>
    <row r="1034" spans="1:24">
      <c r="A1034">
        <v>2007</v>
      </c>
      <c r="B1034">
        <v>48</v>
      </c>
      <c r="C1034" t="s">
        <v>67</v>
      </c>
      <c r="D1034" t="s">
        <v>173</v>
      </c>
      <c r="E1034">
        <v>3</v>
      </c>
      <c r="F1034">
        <v>9</v>
      </c>
      <c r="G1034">
        <v>0.25</v>
      </c>
      <c r="H1034">
        <v>3</v>
      </c>
      <c r="I1034">
        <v>5</v>
      </c>
      <c r="J1034">
        <v>0.375</v>
      </c>
      <c r="K1034">
        <v>24.8</v>
      </c>
      <c r="L1034">
        <v>34.299999999999997</v>
      </c>
      <c r="M1034">
        <v>-9.93</v>
      </c>
      <c r="N1034">
        <v>-1.59</v>
      </c>
      <c r="R1034" s="19">
        <f>SUMIFS(Recruits!J:J,Recruits!D:D,'Wins by Year'!C1034,Recruits!A:A,'Wins by Year'!A1034)</f>
        <v>2.15</v>
      </c>
      <c r="S1034" s="19">
        <f t="shared" si="32"/>
        <v>2.15</v>
      </c>
      <c r="T1034" s="19">
        <f>(SUMIFS(S:S,C:C,C1034,A:A,A1034)+SUMIFS(S:S,C:C,C1034,A:A,A1034-1)+SUMIFS(S:S,C:C,C1034,A:A,A1034-2))/3</f>
        <v>2.1166666666666667</v>
      </c>
      <c r="U1034" s="19">
        <f>(SUMIFS($S:$S,$C:$C,$C1034,$A:$A,$A1034)+SUMIFS($S:$S,$C:$C,$C1034,$A:$A,$A1034-1)+SUMIFS($S:$S,$C:$C,$C1034,$A:$A,$A1034-2)+SUMIFS($S:$S,$C:$C,$C1034,$A:$A,$A1034-3))/4</f>
        <v>1.8374999999999999</v>
      </c>
      <c r="W1034" t="str">
        <f>VLOOKUP(D1034,Conferences!$A$9:$B$57,2,FALSE)</f>
        <v>CUSA</v>
      </c>
      <c r="X1034">
        <f>COUNTIF(C:C,C1034)</f>
        <v>16</v>
      </c>
    </row>
    <row r="1035" spans="1:24">
      <c r="A1035">
        <v>2007</v>
      </c>
      <c r="B1035">
        <v>49</v>
      </c>
      <c r="C1035" t="s">
        <v>129</v>
      </c>
      <c r="D1035" t="s">
        <v>173</v>
      </c>
      <c r="E1035">
        <v>2</v>
      </c>
      <c r="F1035">
        <v>10</v>
      </c>
      <c r="G1035">
        <v>0.16700000000000001</v>
      </c>
      <c r="H1035">
        <v>1</v>
      </c>
      <c r="I1035">
        <v>7</v>
      </c>
      <c r="J1035">
        <v>0.125</v>
      </c>
      <c r="K1035">
        <v>19.600000000000001</v>
      </c>
      <c r="L1035">
        <v>35.1</v>
      </c>
      <c r="M1035">
        <v>-13.98</v>
      </c>
      <c r="N1035">
        <v>-2.4</v>
      </c>
      <c r="R1035" s="19">
        <f>SUMIFS(Recruits!J:J,Recruits!D:D,'Wins by Year'!C1035,Recruits!A:A,'Wins by Year'!A1035)</f>
        <v>0</v>
      </c>
      <c r="S1035" s="19">
        <f t="shared" si="32"/>
        <v>1</v>
      </c>
      <c r="T1035" s="19">
        <f>(SUMIFS(S:S,C:C,C1035,A:A,A1035)+SUMIFS(S:S,C:C,C1035,A:A,A1035-1)+SUMIFS(S:S,C:C,C1035,A:A,A1035-2))/3</f>
        <v>1.9033333333333333</v>
      </c>
      <c r="U1035" s="19">
        <f>(SUMIFS($S:$S,$C:$C,$C1035,$A:$A,$A1035)+SUMIFS($S:$S,$C:$C,$C1035,$A:$A,$A1035-1)+SUMIFS($S:$S,$C:$C,$C1035,$A:$A,$A1035-2)+SUMIFS($S:$S,$C:$C,$C1035,$A:$A,$A1035-3))/4</f>
        <v>1.6775</v>
      </c>
      <c r="W1035" t="str">
        <f>VLOOKUP(D1035,Conferences!$A$9:$B$57,2,FALSE)</f>
        <v>CUSA</v>
      </c>
      <c r="X1035">
        <f>COUNTIF(C:C,C1035)</f>
        <v>14</v>
      </c>
    </row>
    <row r="1036" spans="1:24">
      <c r="A1036">
        <v>2007</v>
      </c>
      <c r="B1036">
        <v>50</v>
      </c>
      <c r="C1036" t="s">
        <v>92</v>
      </c>
      <c r="D1036" t="s">
        <v>175</v>
      </c>
      <c r="E1036">
        <v>10</v>
      </c>
      <c r="F1036">
        <v>4</v>
      </c>
      <c r="G1036">
        <v>0.71399999999999997</v>
      </c>
      <c r="H1036">
        <v>6</v>
      </c>
      <c r="I1036">
        <v>2</v>
      </c>
      <c r="J1036">
        <v>0.75</v>
      </c>
      <c r="K1036">
        <v>41.1</v>
      </c>
      <c r="L1036">
        <v>33.4</v>
      </c>
      <c r="M1036">
        <v>0.1</v>
      </c>
      <c r="N1036">
        <v>-4.62</v>
      </c>
      <c r="R1036" s="19">
        <f>SUMIFS(Recruits!J:J,Recruits!D:D,'Wins by Year'!C1036,Recruits!A:A,'Wins by Year'!A1036)</f>
        <v>0</v>
      </c>
      <c r="S1036" s="19">
        <f t="shared" si="32"/>
        <v>1</v>
      </c>
      <c r="T1036" s="19">
        <f>(SUMIFS(S:S,C:C,C1036,A:A,A1036)+SUMIFS(S:S,C:C,C1036,A:A,A1036-1)+SUMIFS(S:S,C:C,C1036,A:A,A1036-2))/3</f>
        <v>1.43</v>
      </c>
      <c r="U1036" s="19">
        <f>(SUMIFS($S:$S,$C:$C,$C1036,$A:$A,$A1036)+SUMIFS($S:$S,$C:$C,$C1036,$A:$A,$A1036-1)+SUMIFS($S:$S,$C:$C,$C1036,$A:$A,$A1036-2)+SUMIFS($S:$S,$C:$C,$C1036,$A:$A,$A1036-3))/4</f>
        <v>1.62</v>
      </c>
      <c r="W1036" t="str">
        <f>VLOOKUP(D1036,Conferences!$A$9:$B$57,2,FALSE)</f>
        <v>CUSA</v>
      </c>
      <c r="X1036">
        <f>COUNTIF(C:C,C1036)</f>
        <v>16</v>
      </c>
    </row>
    <row r="1037" spans="1:24">
      <c r="A1037">
        <v>2007</v>
      </c>
      <c r="B1037">
        <v>51</v>
      </c>
      <c r="C1037" t="s">
        <v>41</v>
      </c>
      <c r="D1037" t="s">
        <v>175</v>
      </c>
      <c r="E1037">
        <v>8</v>
      </c>
      <c r="F1037">
        <v>5</v>
      </c>
      <c r="G1037">
        <v>0.61499999999999999</v>
      </c>
      <c r="H1037">
        <v>6</v>
      </c>
      <c r="I1037">
        <v>2</v>
      </c>
      <c r="J1037">
        <v>0.75</v>
      </c>
      <c r="K1037">
        <v>34.5</v>
      </c>
      <c r="L1037">
        <v>29.2</v>
      </c>
      <c r="M1037">
        <v>-1.5</v>
      </c>
      <c r="N1037">
        <v>-5.27</v>
      </c>
      <c r="R1037" s="19">
        <f>SUMIFS(Recruits!J:J,Recruits!D:D,'Wins by Year'!C1037,Recruits!A:A,'Wins by Year'!A1037)</f>
        <v>2.17</v>
      </c>
      <c r="S1037" s="19">
        <f t="shared" si="32"/>
        <v>2.17</v>
      </c>
      <c r="T1037" s="19">
        <f>(SUMIFS(S:S,C:C,C1037,A:A,A1037)+SUMIFS(S:S,C:C,C1037,A:A,A1037-1)+SUMIFS(S:S,C:C,C1037,A:A,A1037-2))/3</f>
        <v>2.0966666666666667</v>
      </c>
      <c r="U1037" s="19">
        <f>(SUMIFS($S:$S,$C:$C,$C1037,$A:$A,$A1037)+SUMIFS($S:$S,$C:$C,$C1037,$A:$A,$A1037-1)+SUMIFS($S:$S,$C:$C,$C1037,$A:$A,$A1037-2)+SUMIFS($S:$S,$C:$C,$C1037,$A:$A,$A1037-3))/4</f>
        <v>1.8225</v>
      </c>
      <c r="W1037" t="str">
        <f>VLOOKUP(D1037,Conferences!$A$9:$B$57,2,FALSE)</f>
        <v>CUSA</v>
      </c>
      <c r="X1037">
        <f>COUNTIF(C:C,C1037)</f>
        <v>16</v>
      </c>
    </row>
    <row r="1038" spans="1:24">
      <c r="A1038">
        <v>2007</v>
      </c>
      <c r="B1038">
        <v>52</v>
      </c>
      <c r="C1038" t="s">
        <v>91</v>
      </c>
      <c r="D1038" t="s">
        <v>175</v>
      </c>
      <c r="E1038">
        <v>4</v>
      </c>
      <c r="F1038">
        <v>8</v>
      </c>
      <c r="G1038">
        <v>0.33300000000000002</v>
      </c>
      <c r="H1038">
        <v>3</v>
      </c>
      <c r="I1038">
        <v>5</v>
      </c>
      <c r="J1038">
        <v>0.375</v>
      </c>
      <c r="K1038">
        <v>24.4</v>
      </c>
      <c r="L1038">
        <v>31.3</v>
      </c>
      <c r="M1038">
        <v>-13.57</v>
      </c>
      <c r="N1038">
        <v>-5.82</v>
      </c>
      <c r="R1038" s="19">
        <f>SUMIFS(Recruits!J:J,Recruits!D:D,'Wins by Year'!C1038,Recruits!A:A,'Wins by Year'!A1038)</f>
        <v>0</v>
      </c>
      <c r="S1038" s="19">
        <f t="shared" si="32"/>
        <v>1</v>
      </c>
      <c r="T1038" s="19">
        <f>(SUMIFS(S:S,C:C,C1038,A:A,A1038)+SUMIFS(S:S,C:C,C1038,A:A,A1038-1)+SUMIFS(S:S,C:C,C1038,A:A,A1038-2))/3</f>
        <v>1.3499999999999999</v>
      </c>
      <c r="U1038" s="19">
        <f>(SUMIFS($S:$S,$C:$C,$C1038,$A:$A,$A1038)+SUMIFS($S:$S,$C:$C,$C1038,$A:$A,$A1038-1)+SUMIFS($S:$S,$C:$C,$C1038,$A:$A,$A1038-2)+SUMIFS($S:$S,$C:$C,$C1038,$A:$A,$A1038-3))/4</f>
        <v>1.5525</v>
      </c>
      <c r="W1038" t="str">
        <f>VLOOKUP(D1038,Conferences!$A$9:$B$57,2,FALSE)</f>
        <v>CUSA</v>
      </c>
      <c r="X1038">
        <f>COUNTIF(C:C,C1038)</f>
        <v>16</v>
      </c>
    </row>
    <row r="1039" spans="1:24">
      <c r="A1039">
        <v>2007</v>
      </c>
      <c r="B1039">
        <v>53</v>
      </c>
      <c r="C1039" t="s">
        <v>124</v>
      </c>
      <c r="D1039" t="s">
        <v>175</v>
      </c>
      <c r="E1039">
        <v>3</v>
      </c>
      <c r="F1039">
        <v>9</v>
      </c>
      <c r="G1039">
        <v>0.25</v>
      </c>
      <c r="H1039">
        <v>3</v>
      </c>
      <c r="I1039">
        <v>5</v>
      </c>
      <c r="J1039">
        <v>0.375</v>
      </c>
      <c r="K1039">
        <v>31.4</v>
      </c>
      <c r="L1039">
        <v>42.9</v>
      </c>
      <c r="M1039">
        <v>-14.59</v>
      </c>
      <c r="N1039">
        <v>-5.75</v>
      </c>
      <c r="R1039" s="19">
        <f>SUMIFS(Recruits!J:J,Recruits!D:D,'Wins by Year'!C1039,Recruits!A:A,'Wins by Year'!A1039)</f>
        <v>0</v>
      </c>
      <c r="S1039" s="19">
        <f t="shared" si="32"/>
        <v>1</v>
      </c>
      <c r="T1039" s="19">
        <f>(SUMIFS(S:S,C:C,C1039,A:A,A1039)+SUMIFS(S:S,C:C,C1039,A:A,A1039-1)+SUMIFS(S:S,C:C,C1039,A:A,A1039-2))/3</f>
        <v>1.3533333333333335</v>
      </c>
      <c r="U1039" s="19">
        <f>(SUMIFS($S:$S,$C:$C,$C1039,$A:$A,$A1039)+SUMIFS($S:$S,$C:$C,$C1039,$A:$A,$A1039-1)+SUMIFS($S:$S,$C:$C,$C1039,$A:$A,$A1039-2)+SUMIFS($S:$S,$C:$C,$C1039,$A:$A,$A1039-3))/4</f>
        <v>1.2650000000000001</v>
      </c>
      <c r="W1039" t="str">
        <f>VLOOKUP(D1039,Conferences!$A$9:$B$57,2,FALSE)</f>
        <v>CUSA</v>
      </c>
      <c r="X1039">
        <f>COUNTIF(C:C,C1039)</f>
        <v>16</v>
      </c>
    </row>
    <row r="1040" spans="1:24">
      <c r="A1040">
        <v>2007</v>
      </c>
      <c r="B1040">
        <v>54</v>
      </c>
      <c r="C1040" t="s">
        <v>132</v>
      </c>
      <c r="D1040" t="s">
        <v>175</v>
      </c>
      <c r="E1040">
        <v>4</v>
      </c>
      <c r="F1040">
        <v>8</v>
      </c>
      <c r="G1040">
        <v>0.33300000000000002</v>
      </c>
      <c r="H1040">
        <v>2</v>
      </c>
      <c r="I1040">
        <v>6</v>
      </c>
      <c r="J1040">
        <v>0.25</v>
      </c>
      <c r="K1040">
        <v>33.6</v>
      </c>
      <c r="L1040">
        <v>37.1</v>
      </c>
      <c r="M1040">
        <v>-9.3000000000000007</v>
      </c>
      <c r="N1040">
        <v>-4.88</v>
      </c>
      <c r="R1040" s="19">
        <f>SUMIFS(Recruits!J:J,Recruits!D:D,'Wins by Year'!C1040,Recruits!A:A,'Wins by Year'!A1040)</f>
        <v>0</v>
      </c>
      <c r="S1040" s="19">
        <f t="shared" si="32"/>
        <v>1</v>
      </c>
      <c r="T1040" s="19">
        <f>(SUMIFS(S:S,C:C,C1040,A:A,A1040)+SUMIFS(S:S,C:C,C1040,A:A,A1040-1)+SUMIFS(S:S,C:C,C1040,A:A,A1040-2))/3</f>
        <v>1.7433333333333334</v>
      </c>
      <c r="U1040" s="19">
        <f>(SUMIFS($S:$S,$C:$C,$C1040,$A:$A,$A1040)+SUMIFS($S:$S,$C:$C,$C1040,$A:$A,$A1040-1)+SUMIFS($S:$S,$C:$C,$C1040,$A:$A,$A1040-2)+SUMIFS($S:$S,$C:$C,$C1040,$A:$A,$A1040-3))/4</f>
        <v>1.5575000000000001</v>
      </c>
      <c r="W1040" t="str">
        <f>VLOOKUP(D1040,Conferences!$A$9:$B$57,2,FALSE)</f>
        <v>CUSA</v>
      </c>
      <c r="X1040">
        <f>COUNTIF(C:C,C1040)</f>
        <v>16</v>
      </c>
    </row>
    <row r="1041" spans="1:24">
      <c r="A1041">
        <v>2007</v>
      </c>
      <c r="B1041">
        <v>55</v>
      </c>
      <c r="C1041" t="s">
        <v>75</v>
      </c>
      <c r="D1041" t="s">
        <v>175</v>
      </c>
      <c r="E1041">
        <v>1</v>
      </c>
      <c r="F1041">
        <v>11</v>
      </c>
      <c r="G1041">
        <v>8.3000000000000004E-2</v>
      </c>
      <c r="H1041">
        <v>0</v>
      </c>
      <c r="I1041">
        <v>8</v>
      </c>
      <c r="J1041">
        <v>0</v>
      </c>
      <c r="K1041">
        <v>28.3</v>
      </c>
      <c r="L1041">
        <v>39.799999999999997</v>
      </c>
      <c r="M1041">
        <v>-15.44</v>
      </c>
      <c r="N1041">
        <v>-4.53</v>
      </c>
      <c r="R1041" s="19">
        <f>SUMIFS(Recruits!J:J,Recruits!D:D,'Wins by Year'!C1041,Recruits!A:A,'Wins by Year'!A1041)</f>
        <v>0</v>
      </c>
      <c r="S1041" s="19">
        <f t="shared" si="32"/>
        <v>1</v>
      </c>
      <c r="T1041" s="19">
        <f>(SUMIFS(S:S,C:C,C1041,A:A,A1041)+SUMIFS(S:S,C:C,C1041,A:A,A1041-1)+SUMIFS(S:S,C:C,C1041,A:A,A1041-2))/3</f>
        <v>1.7866666666666664</v>
      </c>
      <c r="U1041" s="19">
        <f>(SUMIFS($S:$S,$C:$C,$C1041,$A:$A,$A1041)+SUMIFS($S:$S,$C:$C,$C1041,$A:$A,$A1041-1)+SUMIFS($S:$S,$C:$C,$C1041,$A:$A,$A1041-2)+SUMIFS($S:$S,$C:$C,$C1041,$A:$A,$A1041-3))/4</f>
        <v>1.8524999999999998</v>
      </c>
      <c r="W1041" t="str">
        <f>VLOOKUP(D1041,Conferences!$A$9:$B$57,2,FALSE)</f>
        <v>CUSA</v>
      </c>
      <c r="X1041">
        <f>COUNTIF(C:C,C1041)</f>
        <v>16</v>
      </c>
    </row>
    <row r="1042" spans="1:24">
      <c r="A1042">
        <v>2007</v>
      </c>
      <c r="B1042">
        <v>56</v>
      </c>
      <c r="C1042" t="s">
        <v>97</v>
      </c>
      <c r="D1042" t="s">
        <v>148</v>
      </c>
      <c r="E1042">
        <v>8</v>
      </c>
      <c r="F1042">
        <v>5</v>
      </c>
      <c r="G1042">
        <v>0.61499999999999999</v>
      </c>
      <c r="H1042">
        <v>0</v>
      </c>
      <c r="I1042">
        <v>0</v>
      </c>
      <c r="K1042">
        <v>39.299999999999997</v>
      </c>
      <c r="L1042">
        <v>36.4</v>
      </c>
      <c r="M1042">
        <v>-2.9</v>
      </c>
      <c r="N1042">
        <v>-5.36</v>
      </c>
      <c r="R1042" s="19">
        <f>SUMIFS(Recruits!J:J,Recruits!D:D,'Wins by Year'!C1042,Recruits!A:A,'Wins by Year'!A1042)</f>
        <v>0</v>
      </c>
      <c r="S1042" s="19">
        <f t="shared" si="32"/>
        <v>1</v>
      </c>
      <c r="T1042" s="19">
        <f>(SUMIFS(S:S,C:C,C1042,A:A,A1042)+SUMIFS(S:S,C:C,C1042,A:A,A1042-1)+SUMIFS(S:S,C:C,C1042,A:A,A1042-2))/3</f>
        <v>1</v>
      </c>
      <c r="U1042" s="19">
        <f>(SUMIFS($S:$S,$C:$C,$C1042,$A:$A,$A1042)+SUMIFS($S:$S,$C:$C,$C1042,$A:$A,$A1042-1)+SUMIFS($S:$S,$C:$C,$C1042,$A:$A,$A1042-2)+SUMIFS($S:$S,$C:$C,$C1042,$A:$A,$A1042-3))/4</f>
        <v>1</v>
      </c>
      <c r="W1042" t="str">
        <f>VLOOKUP(D1042,Conferences!$A$9:$B$57,2,FALSE)</f>
        <v>Ind</v>
      </c>
      <c r="X1042">
        <f>COUNTIF(C:C,C1042)</f>
        <v>16</v>
      </c>
    </row>
    <row r="1043" spans="1:24">
      <c r="A1043">
        <v>2007</v>
      </c>
      <c r="B1043">
        <v>57</v>
      </c>
      <c r="C1043" t="s">
        <v>87</v>
      </c>
      <c r="D1043" t="s">
        <v>148</v>
      </c>
      <c r="E1043">
        <v>7</v>
      </c>
      <c r="F1043">
        <v>5</v>
      </c>
      <c r="G1043">
        <v>0.58299999999999996</v>
      </c>
      <c r="H1043">
        <v>0</v>
      </c>
      <c r="I1043">
        <v>0</v>
      </c>
      <c r="K1043">
        <v>33.200000000000003</v>
      </c>
      <c r="L1043">
        <v>20.8</v>
      </c>
      <c r="M1043">
        <v>-4.8600000000000003</v>
      </c>
      <c r="N1043">
        <v>-8.94</v>
      </c>
      <c r="R1043" s="19">
        <f>SUMIFS(Recruits!J:J,Recruits!D:D,'Wins by Year'!C1043,Recruits!A:A,'Wins by Year'!A1043)</f>
        <v>0</v>
      </c>
      <c r="S1043" s="19">
        <f t="shared" si="32"/>
        <v>1</v>
      </c>
      <c r="T1043" s="19">
        <f>(SUMIFS(S:S,C:C,C1043,A:A,A1043)+SUMIFS(S:S,C:C,C1043,A:A,A1043-1)+SUMIFS(S:S,C:C,C1043,A:A,A1043-2))/3</f>
        <v>0.33333333333333331</v>
      </c>
      <c r="U1043" s="19">
        <f>(SUMIFS($S:$S,$C:$C,$C1043,$A:$A,$A1043))</f>
        <v>1</v>
      </c>
      <c r="W1043" t="str">
        <f>VLOOKUP(D1043,Conferences!$A$9:$B$57,2,FALSE)</f>
        <v>Ind</v>
      </c>
      <c r="X1043">
        <f>COUNTIF(C:C,C1043)</f>
        <v>12</v>
      </c>
    </row>
    <row r="1044" spans="1:24">
      <c r="A1044">
        <v>2007</v>
      </c>
      <c r="B1044">
        <v>58</v>
      </c>
      <c r="C1044" t="s">
        <v>96</v>
      </c>
      <c r="D1044" t="s">
        <v>148</v>
      </c>
      <c r="E1044">
        <v>3</v>
      </c>
      <c r="F1044">
        <v>9</v>
      </c>
      <c r="G1044">
        <v>0.25</v>
      </c>
      <c r="H1044">
        <v>0</v>
      </c>
      <c r="I1044">
        <v>0</v>
      </c>
      <c r="K1044">
        <v>16.899999999999999</v>
      </c>
      <c r="L1044">
        <v>30.3</v>
      </c>
      <c r="M1044">
        <v>-13.9</v>
      </c>
      <c r="N1044">
        <v>-2.65</v>
      </c>
      <c r="R1044" s="19">
        <f>SUMIFS(Recruits!J:J,Recruits!D:D,'Wins by Year'!C1044,Recruits!A:A,'Wins by Year'!A1044)</f>
        <v>1.64</v>
      </c>
      <c r="S1044" s="19">
        <f t="shared" si="32"/>
        <v>1.64</v>
      </c>
      <c r="T1044" s="19">
        <f>(SUMIFS(S:S,C:C,C1044,A:A,A1044)+SUMIFS(S:S,C:C,C1044,A:A,A1044-1)+SUMIFS(S:S,C:C,C1044,A:A,A1044-2))/3</f>
        <v>1.2133333333333332</v>
      </c>
      <c r="U1044" s="19">
        <f>(SUMIFS($S:$S,$C:$C,$C1044,$A:$A,$A1044)+SUMIFS($S:$S,$C:$C,$C1044,$A:$A,$A1044-1)+SUMIFS($S:$S,$C:$C,$C1044,$A:$A,$A1044-2)+SUMIFS($S:$S,$C:$C,$C1044,$A:$A,$A1044-3))/4</f>
        <v>1.1599999999999999</v>
      </c>
      <c r="W1044" t="str">
        <f>VLOOKUP(D1044,Conferences!$A$9:$B$57,2,FALSE)</f>
        <v>Ind</v>
      </c>
      <c r="X1044">
        <f>COUNTIF(C:C,C1044)</f>
        <v>16</v>
      </c>
    </row>
    <row r="1045" spans="1:24">
      <c r="A1045">
        <v>2007</v>
      </c>
      <c r="B1045">
        <v>59</v>
      </c>
      <c r="C1045" t="s">
        <v>13</v>
      </c>
      <c r="D1045" t="s">
        <v>148</v>
      </c>
      <c r="E1045">
        <v>3</v>
      </c>
      <c r="F1045">
        <v>9</v>
      </c>
      <c r="G1045">
        <v>0.25</v>
      </c>
      <c r="H1045">
        <v>0</v>
      </c>
      <c r="I1045">
        <v>0</v>
      </c>
      <c r="K1045">
        <v>16.399999999999999</v>
      </c>
      <c r="L1045">
        <v>28.8</v>
      </c>
      <c r="M1045">
        <v>-5.03</v>
      </c>
      <c r="N1045">
        <v>4.8899999999999997</v>
      </c>
      <c r="R1045" s="19">
        <f>SUMIFS(Recruits!J:J,Recruits!D:D,'Wins by Year'!C1045,Recruits!A:A,'Wins by Year'!A1045)</f>
        <v>3.72</v>
      </c>
      <c r="S1045" s="19">
        <f t="shared" si="32"/>
        <v>3.72</v>
      </c>
      <c r="T1045" s="19">
        <f>(SUMIFS(S:S,C:C,C1045,A:A,A1045)+SUMIFS(S:S,C:C,C1045,A:A,A1045-1)+SUMIFS(S:S,C:C,C1045,A:A,A1045-2))/3</f>
        <v>3.3933333333333331</v>
      </c>
      <c r="U1045" s="19">
        <f>(SUMIFS($S:$S,$C:$C,$C1045,$A:$A,$A1045)+SUMIFS($S:$S,$C:$C,$C1045,$A:$A,$A1045-1)+SUMIFS($S:$S,$C:$C,$C1045,$A:$A,$A1045-2)+SUMIFS($S:$S,$C:$C,$C1045,$A:$A,$A1045-3))/4</f>
        <v>3.2324999999999999</v>
      </c>
      <c r="W1045" t="str">
        <f>VLOOKUP(D1045,Conferences!$A$9:$B$57,2,FALSE)</f>
        <v>Ind</v>
      </c>
      <c r="X1045">
        <f>COUNTIF(C:C,C1045)</f>
        <v>16</v>
      </c>
    </row>
    <row r="1046" spans="1:24">
      <c r="A1046">
        <v>2007</v>
      </c>
      <c r="B1046">
        <v>60</v>
      </c>
      <c r="C1046" t="s">
        <v>116</v>
      </c>
      <c r="D1046" t="s">
        <v>178</v>
      </c>
      <c r="E1046">
        <v>8</v>
      </c>
      <c r="F1046">
        <v>5</v>
      </c>
      <c r="G1046">
        <v>0.61499999999999999</v>
      </c>
      <c r="H1046">
        <v>6</v>
      </c>
      <c r="I1046">
        <v>2</v>
      </c>
      <c r="J1046">
        <v>0.75</v>
      </c>
      <c r="K1046">
        <v>30.2</v>
      </c>
      <c r="L1046">
        <v>32.1</v>
      </c>
      <c r="M1046">
        <v>-5.04</v>
      </c>
      <c r="N1046">
        <v>-7.04</v>
      </c>
      <c r="R1046" s="19">
        <f>SUMIFS(Recruits!J:J,Recruits!D:D,'Wins by Year'!C1046,Recruits!A:A,'Wins by Year'!A1046)</f>
        <v>2.1</v>
      </c>
      <c r="S1046" s="19">
        <f t="shared" si="32"/>
        <v>2.1</v>
      </c>
      <c r="T1046" s="19">
        <f>(SUMIFS(S:S,C:C,C1046,A:A,A1046)+SUMIFS(S:S,C:C,C1046,A:A,A1046-1)+SUMIFS(S:S,C:C,C1046,A:A,A1046-2))/3</f>
        <v>1.6866666666666668</v>
      </c>
      <c r="U1046" s="19">
        <f>(SUMIFS($S:$S,$C:$C,$C1046,$A:$A,$A1046)+SUMIFS($S:$S,$C:$C,$C1046,$A:$A,$A1046-1)+SUMIFS($S:$S,$C:$C,$C1046,$A:$A,$A1046-2)+SUMIFS($S:$S,$C:$C,$C1046,$A:$A,$A1046-3))/4</f>
        <v>1.5150000000000001</v>
      </c>
      <c r="W1046" t="str">
        <f>VLOOKUP(D1046,Conferences!$A$9:$B$57,2,FALSE)</f>
        <v>MAC</v>
      </c>
      <c r="X1046">
        <f>COUNTIF(C:C,C1046)</f>
        <v>16</v>
      </c>
    </row>
    <row r="1047" spans="1:24">
      <c r="A1047">
        <v>2007</v>
      </c>
      <c r="B1047">
        <v>61</v>
      </c>
      <c r="C1047" t="s">
        <v>84</v>
      </c>
      <c r="D1047" t="s">
        <v>178</v>
      </c>
      <c r="E1047">
        <v>6</v>
      </c>
      <c r="F1047">
        <v>7</v>
      </c>
      <c r="G1047">
        <v>0.46200000000000002</v>
      </c>
      <c r="H1047">
        <v>5</v>
      </c>
      <c r="I1047">
        <v>2</v>
      </c>
      <c r="J1047">
        <v>0.71399999999999997</v>
      </c>
      <c r="K1047">
        <v>19.2</v>
      </c>
      <c r="L1047">
        <v>25.6</v>
      </c>
      <c r="M1047">
        <v>-9.2799999999999994</v>
      </c>
      <c r="N1047">
        <v>-5.66</v>
      </c>
      <c r="R1047" s="19">
        <f>SUMIFS(Recruits!J:J,Recruits!D:D,'Wins by Year'!C1047,Recruits!A:A,'Wins by Year'!A1047)</f>
        <v>2.17</v>
      </c>
      <c r="S1047" s="19">
        <f t="shared" si="32"/>
        <v>2.17</v>
      </c>
      <c r="T1047" s="19">
        <f>(SUMIFS(S:S,C:C,C1047,A:A,A1047)+SUMIFS(S:S,C:C,C1047,A:A,A1047-1)+SUMIFS(S:S,C:C,C1047,A:A,A1047-2))/3</f>
        <v>1.39</v>
      </c>
      <c r="U1047" s="19">
        <f>(SUMIFS($S:$S,$C:$C,$C1047,$A:$A,$A1047)+SUMIFS($S:$S,$C:$C,$C1047,$A:$A,$A1047-1)+SUMIFS($S:$S,$C:$C,$C1047,$A:$A,$A1047-2)+SUMIFS($S:$S,$C:$C,$C1047,$A:$A,$A1047-3))/4</f>
        <v>1.2925</v>
      </c>
      <c r="W1047" t="str">
        <f>VLOOKUP(D1047,Conferences!$A$9:$B$57,2,FALSE)</f>
        <v>MAC</v>
      </c>
      <c r="X1047">
        <f>COUNTIF(C:C,C1047)</f>
        <v>16</v>
      </c>
    </row>
    <row r="1048" spans="1:24">
      <c r="A1048">
        <v>2007</v>
      </c>
      <c r="B1048">
        <v>62</v>
      </c>
      <c r="C1048" t="s">
        <v>136</v>
      </c>
      <c r="D1048" t="s">
        <v>178</v>
      </c>
      <c r="E1048">
        <v>5</v>
      </c>
      <c r="F1048">
        <v>7</v>
      </c>
      <c r="G1048">
        <v>0.41699999999999998</v>
      </c>
      <c r="H1048">
        <v>5</v>
      </c>
      <c r="I1048">
        <v>3</v>
      </c>
      <c r="J1048">
        <v>0.625</v>
      </c>
      <c r="K1048">
        <v>24.3</v>
      </c>
      <c r="L1048">
        <v>27.6</v>
      </c>
      <c r="M1048">
        <v>-9.73</v>
      </c>
      <c r="N1048">
        <v>-6.98</v>
      </c>
      <c r="R1048" s="19">
        <f>SUMIFS(Recruits!J:J,Recruits!D:D,'Wins by Year'!C1048,Recruits!A:A,'Wins by Year'!A1048)</f>
        <v>0</v>
      </c>
      <c r="S1048" s="19">
        <f t="shared" si="32"/>
        <v>1</v>
      </c>
      <c r="T1048" s="19">
        <f>(SUMIFS(S:S,C:C,C1048,A:A,A1048)+SUMIFS(S:S,C:C,C1048,A:A,A1048-1)+SUMIFS(S:S,C:C,C1048,A:A,A1048-2))/3</f>
        <v>1.3766666666666667</v>
      </c>
      <c r="U1048" s="19">
        <f>(SUMIFS($S:$S,$C:$C,$C1048,$A:$A,$A1048)+SUMIFS($S:$S,$C:$C,$C1048,$A:$A,$A1048-1)+SUMIFS($S:$S,$C:$C,$C1048,$A:$A,$A1048-2)+SUMIFS($S:$S,$C:$C,$C1048,$A:$A,$A1048-3))/4</f>
        <v>1.2825</v>
      </c>
      <c r="W1048" t="str">
        <f>VLOOKUP(D1048,Conferences!$A$9:$B$57,2,FALSE)</f>
        <v>MAC</v>
      </c>
      <c r="X1048">
        <f>COUNTIF(C:C,C1048)</f>
        <v>16</v>
      </c>
    </row>
    <row r="1049" spans="1:24">
      <c r="A1049">
        <v>2007</v>
      </c>
      <c r="B1049">
        <v>63</v>
      </c>
      <c r="C1049" t="s">
        <v>130</v>
      </c>
      <c r="D1049" t="s">
        <v>178</v>
      </c>
      <c r="E1049">
        <v>6</v>
      </c>
      <c r="F1049">
        <v>6</v>
      </c>
      <c r="G1049">
        <v>0.5</v>
      </c>
      <c r="H1049">
        <v>4</v>
      </c>
      <c r="I1049">
        <v>4</v>
      </c>
      <c r="J1049">
        <v>0.5</v>
      </c>
      <c r="K1049">
        <v>30.5</v>
      </c>
      <c r="L1049">
        <v>29.9</v>
      </c>
      <c r="M1049">
        <v>-9.09</v>
      </c>
      <c r="N1049">
        <v>-8.92</v>
      </c>
      <c r="R1049" s="19">
        <f>SUMIFS(Recruits!J:J,Recruits!D:D,'Wins by Year'!C1049,Recruits!A:A,'Wins by Year'!A1049)</f>
        <v>1.91</v>
      </c>
      <c r="S1049" s="19">
        <f t="shared" si="32"/>
        <v>1.91</v>
      </c>
      <c r="T1049" s="19">
        <f>(SUMIFS(S:S,C:C,C1049,A:A,A1049)+SUMIFS(S:S,C:C,C1049,A:A,A1049-1)+SUMIFS(S:S,C:C,C1049,A:A,A1049-2))/3</f>
        <v>1.6199999999999999</v>
      </c>
      <c r="U1049" s="19">
        <f>(SUMIFS($S:$S,$C:$C,$C1049,$A:$A,$A1049)+SUMIFS($S:$S,$C:$C,$C1049,$A:$A,$A1049-1)+SUMIFS($S:$S,$C:$C,$C1049,$A:$A,$A1049-2)+SUMIFS($S:$S,$C:$C,$C1049,$A:$A,$A1049-3))/4</f>
        <v>1.4649999999999999</v>
      </c>
      <c r="W1049" t="str">
        <f>VLOOKUP(D1049,Conferences!$A$9:$B$57,2,FALSE)</f>
        <v>MAC</v>
      </c>
      <c r="X1049">
        <f>COUNTIF(C:C,C1049)</f>
        <v>16</v>
      </c>
    </row>
    <row r="1050" spans="1:24">
      <c r="A1050">
        <v>2007</v>
      </c>
      <c r="B1050">
        <v>64</v>
      </c>
      <c r="C1050" t="s">
        <v>60</v>
      </c>
      <c r="D1050" t="s">
        <v>178</v>
      </c>
      <c r="E1050">
        <v>4</v>
      </c>
      <c r="F1050">
        <v>8</v>
      </c>
      <c r="G1050">
        <v>0.33300000000000002</v>
      </c>
      <c r="H1050">
        <v>4</v>
      </c>
      <c r="I1050">
        <v>4</v>
      </c>
      <c r="J1050">
        <v>0.5</v>
      </c>
      <c r="K1050">
        <v>16.399999999999999</v>
      </c>
      <c r="L1050">
        <v>26.3</v>
      </c>
      <c r="M1050">
        <v>-14.76</v>
      </c>
      <c r="N1050">
        <v>-7.01</v>
      </c>
      <c r="R1050" s="19">
        <f>SUMIFS(Recruits!J:J,Recruits!D:D,'Wins by Year'!C1050,Recruits!A:A,'Wins by Year'!A1050)</f>
        <v>0</v>
      </c>
      <c r="S1050" s="19">
        <f t="shared" si="32"/>
        <v>1</v>
      </c>
      <c r="T1050" s="19">
        <f>(SUMIFS(S:S,C:C,C1050,A:A,A1050)+SUMIFS(S:S,C:C,C1050,A:A,A1050-1)+SUMIFS(S:S,C:C,C1050,A:A,A1050-2))/3</f>
        <v>1.2966666666666666</v>
      </c>
      <c r="U1050" s="19">
        <f>(SUMIFS($S:$S,$C:$C,$C1050,$A:$A,$A1050)+SUMIFS($S:$S,$C:$C,$C1050,$A:$A,$A1050-1)+SUMIFS($S:$S,$C:$C,$C1050,$A:$A,$A1050-2)+SUMIFS($S:$S,$C:$C,$C1050,$A:$A,$A1050-3))/4</f>
        <v>1.48</v>
      </c>
      <c r="W1050" t="str">
        <f>VLOOKUP(D1050,Conferences!$A$9:$B$57,2,FALSE)</f>
        <v>MAC</v>
      </c>
      <c r="X1050">
        <f>COUNTIF(C:C,C1050)</f>
        <v>16</v>
      </c>
    </row>
    <row r="1051" spans="1:24">
      <c r="A1051">
        <v>2007</v>
      </c>
      <c r="B1051">
        <v>65</v>
      </c>
      <c r="C1051" t="s">
        <v>135</v>
      </c>
      <c r="D1051" t="s">
        <v>178</v>
      </c>
      <c r="E1051">
        <v>4</v>
      </c>
      <c r="F1051">
        <v>8</v>
      </c>
      <c r="G1051">
        <v>0.33300000000000002</v>
      </c>
      <c r="H1051">
        <v>3</v>
      </c>
      <c r="I1051">
        <v>5</v>
      </c>
      <c r="J1051">
        <v>0.375</v>
      </c>
      <c r="K1051">
        <v>21.2</v>
      </c>
      <c r="L1051">
        <v>29.2</v>
      </c>
      <c r="M1051">
        <v>-12.52</v>
      </c>
      <c r="N1051">
        <v>-5.27</v>
      </c>
      <c r="R1051" s="19">
        <f>SUMIFS(Recruits!J:J,Recruits!D:D,'Wins by Year'!C1051,Recruits!A:A,'Wins by Year'!A1051)</f>
        <v>2.2799999999999998</v>
      </c>
      <c r="S1051" s="19">
        <f t="shared" si="32"/>
        <v>2.2799999999999998</v>
      </c>
      <c r="T1051" s="19">
        <f>(SUMIFS(S:S,C:C,C1051,A:A,A1051)+SUMIFS(S:S,C:C,C1051,A:A,A1051-1)+SUMIFS(S:S,C:C,C1051,A:A,A1051-2))/3</f>
        <v>2.2199999999999998</v>
      </c>
      <c r="U1051" s="19">
        <f>(SUMIFS($S:$S,$C:$C,$C1051,$A:$A,$A1051)+SUMIFS($S:$S,$C:$C,$C1051,$A:$A,$A1051-1)+SUMIFS($S:$S,$C:$C,$C1051,$A:$A,$A1051-2)+SUMIFS($S:$S,$C:$C,$C1051,$A:$A,$A1051-3))/4</f>
        <v>1.9149999999999998</v>
      </c>
      <c r="W1051" t="str">
        <f>VLOOKUP(D1051,Conferences!$A$9:$B$57,2,FALSE)</f>
        <v>MAC</v>
      </c>
      <c r="X1051">
        <f>COUNTIF(C:C,C1051)</f>
        <v>16</v>
      </c>
    </row>
    <row r="1052" spans="1:24">
      <c r="A1052">
        <v>2007</v>
      </c>
      <c r="B1052">
        <v>66</v>
      </c>
      <c r="C1052" t="s">
        <v>131</v>
      </c>
      <c r="D1052" t="s">
        <v>178</v>
      </c>
      <c r="E1052">
        <v>3</v>
      </c>
      <c r="F1052">
        <v>9</v>
      </c>
      <c r="G1052">
        <v>0.25</v>
      </c>
      <c r="H1052">
        <v>1</v>
      </c>
      <c r="I1052">
        <v>7</v>
      </c>
      <c r="J1052">
        <v>0.125</v>
      </c>
      <c r="K1052">
        <v>21.6</v>
      </c>
      <c r="L1052">
        <v>29.2</v>
      </c>
      <c r="M1052">
        <v>-12.29</v>
      </c>
      <c r="N1052">
        <v>-6.88</v>
      </c>
      <c r="R1052" s="19">
        <f>SUMIFS(Recruits!J:J,Recruits!D:D,'Wins by Year'!C1052,Recruits!A:A,'Wins by Year'!A1052)</f>
        <v>2.08</v>
      </c>
      <c r="S1052" s="19">
        <f t="shared" si="32"/>
        <v>2.08</v>
      </c>
      <c r="T1052" s="19">
        <f>(SUMIFS(S:S,C:C,C1052,A:A,A1052)+SUMIFS(S:S,C:C,C1052,A:A,A1052-1)+SUMIFS(S:S,C:C,C1052,A:A,A1052-2))/3</f>
        <v>1.72</v>
      </c>
      <c r="U1052" s="19">
        <f>(SUMIFS($S:$S,$C:$C,$C1052,$A:$A,$A1052)+SUMIFS($S:$S,$C:$C,$C1052,$A:$A,$A1052-1)+SUMIFS($S:$S,$C:$C,$C1052,$A:$A,$A1052-2)+SUMIFS($S:$S,$C:$C,$C1052,$A:$A,$A1052-3))/4</f>
        <v>1.54</v>
      </c>
      <c r="W1052" t="str">
        <f>VLOOKUP(D1052,Conferences!$A$9:$B$57,2,FALSE)</f>
        <v>MAC</v>
      </c>
      <c r="X1052">
        <f>COUNTIF(C:C,C1052)</f>
        <v>16</v>
      </c>
    </row>
    <row r="1053" spans="1:24">
      <c r="A1053">
        <v>2007</v>
      </c>
      <c r="B1053">
        <v>67</v>
      </c>
      <c r="C1053" t="s">
        <v>127</v>
      </c>
      <c r="D1053" t="s">
        <v>179</v>
      </c>
      <c r="E1053">
        <v>8</v>
      </c>
      <c r="F1053">
        <v>6</v>
      </c>
      <c r="G1053">
        <v>0.57099999999999995</v>
      </c>
      <c r="H1053">
        <v>6</v>
      </c>
      <c r="I1053">
        <v>1</v>
      </c>
      <c r="J1053">
        <v>0.85699999999999998</v>
      </c>
      <c r="K1053">
        <v>34.799999999999997</v>
      </c>
      <c r="L1053">
        <v>36.9</v>
      </c>
      <c r="M1053">
        <v>-3.99</v>
      </c>
      <c r="N1053">
        <v>-5.92</v>
      </c>
      <c r="R1053" s="19">
        <f>SUMIFS(Recruits!J:J,Recruits!D:D,'Wins by Year'!C1053,Recruits!A:A,'Wins by Year'!A1053)</f>
        <v>1.94</v>
      </c>
      <c r="S1053" s="19">
        <f t="shared" si="32"/>
        <v>1.94</v>
      </c>
      <c r="T1053" s="19">
        <f>(SUMIFS(S:S,C:C,C1053,A:A,A1053)+SUMIFS(S:S,C:C,C1053,A:A,A1053-1)+SUMIFS(S:S,C:C,C1053,A:A,A1053-2))/3</f>
        <v>1.3133333333333332</v>
      </c>
      <c r="U1053" s="19">
        <f>(SUMIFS($S:$S,$C:$C,$C1053,$A:$A,$A1053)+SUMIFS($S:$S,$C:$C,$C1053,$A:$A,$A1053-1)+SUMIFS($S:$S,$C:$C,$C1053,$A:$A,$A1053-2)+SUMIFS($S:$S,$C:$C,$C1053,$A:$A,$A1053-3))/4</f>
        <v>1.2349999999999999</v>
      </c>
      <c r="W1053" t="str">
        <f>VLOOKUP(D1053,Conferences!$A$9:$B$57,2,FALSE)</f>
        <v>MAC</v>
      </c>
      <c r="X1053">
        <f>COUNTIF(C:C,C1053)</f>
        <v>16</v>
      </c>
    </row>
    <row r="1054" spans="1:24">
      <c r="A1054">
        <v>2007</v>
      </c>
      <c r="B1054">
        <v>68</v>
      </c>
      <c r="C1054" t="s">
        <v>125</v>
      </c>
      <c r="D1054" t="s">
        <v>179</v>
      </c>
      <c r="E1054">
        <v>7</v>
      </c>
      <c r="F1054">
        <v>6</v>
      </c>
      <c r="G1054">
        <v>0.53800000000000003</v>
      </c>
      <c r="H1054">
        <v>5</v>
      </c>
      <c r="I1054">
        <v>2</v>
      </c>
      <c r="J1054">
        <v>0.71399999999999997</v>
      </c>
      <c r="K1054">
        <v>31.5</v>
      </c>
      <c r="L1054">
        <v>28.3</v>
      </c>
      <c r="M1054">
        <v>-2.88</v>
      </c>
      <c r="N1054">
        <v>-4.88</v>
      </c>
      <c r="R1054" s="19">
        <f>SUMIFS(Recruits!J:J,Recruits!D:D,'Wins by Year'!C1054,Recruits!A:A,'Wins by Year'!A1054)</f>
        <v>2.08</v>
      </c>
      <c r="S1054" s="19">
        <f t="shared" si="32"/>
        <v>2.08</v>
      </c>
      <c r="T1054" s="19">
        <f>(SUMIFS(S:S,C:C,C1054,A:A,A1054)+SUMIFS(S:S,C:C,C1054,A:A,A1054-1)+SUMIFS(S:S,C:C,C1054,A:A,A1054-2))/3</f>
        <v>1.7366666666666666</v>
      </c>
      <c r="U1054" s="19">
        <f>(SUMIFS($S:$S,$C:$C,$C1054,$A:$A,$A1054)+SUMIFS($S:$S,$C:$C,$C1054,$A:$A,$A1054-1)+SUMIFS($S:$S,$C:$C,$C1054,$A:$A,$A1054-2)+SUMIFS($S:$S,$C:$C,$C1054,$A:$A,$A1054-3))/4</f>
        <v>1.5525</v>
      </c>
      <c r="W1054" t="str">
        <f>VLOOKUP(D1054,Conferences!$A$9:$B$57,2,FALSE)</f>
        <v>MAC</v>
      </c>
      <c r="X1054">
        <f>COUNTIF(C:C,C1054)</f>
        <v>16</v>
      </c>
    </row>
    <row r="1055" spans="1:24">
      <c r="A1055">
        <v>2007</v>
      </c>
      <c r="B1055">
        <v>69</v>
      </c>
      <c r="C1055" t="s">
        <v>65</v>
      </c>
      <c r="D1055" t="s">
        <v>179</v>
      </c>
      <c r="E1055">
        <v>5</v>
      </c>
      <c r="F1055">
        <v>7</v>
      </c>
      <c r="G1055">
        <v>0.41699999999999998</v>
      </c>
      <c r="H1055">
        <v>3</v>
      </c>
      <c r="I1055">
        <v>4</v>
      </c>
      <c r="J1055">
        <v>0.42899999999999999</v>
      </c>
      <c r="K1055">
        <v>26.9</v>
      </c>
      <c r="L1055">
        <v>28.9</v>
      </c>
      <c r="M1055">
        <v>-7.44</v>
      </c>
      <c r="N1055">
        <v>-5.03</v>
      </c>
      <c r="R1055" s="19">
        <f>SUMIFS(Recruits!J:J,Recruits!D:D,'Wins by Year'!C1055,Recruits!A:A,'Wins by Year'!A1055)</f>
        <v>2.04</v>
      </c>
      <c r="S1055" s="19">
        <f t="shared" si="32"/>
        <v>2.04</v>
      </c>
      <c r="T1055" s="19">
        <f>(SUMIFS(S:S,C:C,C1055,A:A,A1055)+SUMIFS(S:S,C:C,C1055,A:A,A1055-1)+SUMIFS(S:S,C:C,C1055,A:A,A1055-2))/3</f>
        <v>1.68</v>
      </c>
      <c r="U1055" s="19">
        <f>(SUMIFS($S:$S,$C:$C,$C1055,$A:$A,$A1055)+SUMIFS($S:$S,$C:$C,$C1055,$A:$A,$A1055-1)+SUMIFS($S:$S,$C:$C,$C1055,$A:$A,$A1055-2)+SUMIFS($S:$S,$C:$C,$C1055,$A:$A,$A1055-3))/4</f>
        <v>1.7725</v>
      </c>
      <c r="W1055" t="str">
        <f>VLOOKUP(D1055,Conferences!$A$9:$B$57,2,FALSE)</f>
        <v>MAC</v>
      </c>
      <c r="X1055">
        <f>COUNTIF(C:C,C1055)</f>
        <v>16</v>
      </c>
    </row>
    <row r="1056" spans="1:24">
      <c r="A1056">
        <v>2007</v>
      </c>
      <c r="B1056">
        <v>70</v>
      </c>
      <c r="C1056" t="s">
        <v>134</v>
      </c>
      <c r="D1056" t="s">
        <v>179</v>
      </c>
      <c r="E1056">
        <v>4</v>
      </c>
      <c r="F1056">
        <v>8</v>
      </c>
      <c r="G1056">
        <v>0.33300000000000002</v>
      </c>
      <c r="H1056">
        <v>3</v>
      </c>
      <c r="I1056">
        <v>4</v>
      </c>
      <c r="J1056">
        <v>0.42899999999999999</v>
      </c>
      <c r="K1056">
        <v>24.2</v>
      </c>
      <c r="L1056">
        <v>31.2</v>
      </c>
      <c r="M1056">
        <v>-11.88</v>
      </c>
      <c r="N1056">
        <v>-5.55</v>
      </c>
      <c r="R1056" s="19">
        <f>SUMIFS(Recruits!J:J,Recruits!D:D,'Wins by Year'!C1056,Recruits!A:A,'Wins by Year'!A1056)</f>
        <v>2.04</v>
      </c>
      <c r="S1056" s="19">
        <f t="shared" si="32"/>
        <v>2.04</v>
      </c>
      <c r="T1056" s="19">
        <f>(SUMIFS(S:S,C:C,C1056,A:A,A1056)+SUMIFS(S:S,C:C,C1056,A:A,A1056-1)+SUMIFS(S:S,C:C,C1056,A:A,A1056-2))/3</f>
        <v>1.68</v>
      </c>
      <c r="U1056" s="19">
        <f>(SUMIFS($S:$S,$C:$C,$C1056,$A:$A,$A1056)+SUMIFS($S:$S,$C:$C,$C1056,$A:$A,$A1056-1)+SUMIFS($S:$S,$C:$C,$C1056,$A:$A,$A1056-2)+SUMIFS($S:$S,$C:$C,$C1056,$A:$A,$A1056-3))/4</f>
        <v>1.51</v>
      </c>
      <c r="W1056" t="str">
        <f>VLOOKUP(D1056,Conferences!$A$9:$B$57,2,FALSE)</f>
        <v>MAC</v>
      </c>
      <c r="X1056">
        <f>COUNTIF(C:C,C1056)</f>
        <v>16</v>
      </c>
    </row>
    <row r="1057" spans="1:25">
      <c r="A1057">
        <v>2007</v>
      </c>
      <c r="B1057">
        <v>71</v>
      </c>
      <c r="C1057" t="s">
        <v>98</v>
      </c>
      <c r="D1057" t="s">
        <v>179</v>
      </c>
      <c r="E1057">
        <v>5</v>
      </c>
      <c r="F1057">
        <v>7</v>
      </c>
      <c r="G1057">
        <v>0.41699999999999998</v>
      </c>
      <c r="H1057">
        <v>3</v>
      </c>
      <c r="I1057">
        <v>5</v>
      </c>
      <c r="J1057">
        <v>0.375</v>
      </c>
      <c r="K1057">
        <v>32.9</v>
      </c>
      <c r="L1057">
        <v>39.200000000000003</v>
      </c>
      <c r="M1057">
        <v>-11.89</v>
      </c>
      <c r="N1057">
        <v>-6.14</v>
      </c>
      <c r="R1057" s="19">
        <f>SUMIFS(Recruits!J:J,Recruits!D:D,'Wins by Year'!C1057,Recruits!A:A,'Wins by Year'!A1057)</f>
        <v>2.3199999999999998</v>
      </c>
      <c r="S1057" s="19">
        <f t="shared" si="32"/>
        <v>2.3199999999999998</v>
      </c>
      <c r="T1057" s="19">
        <f>(SUMIFS(S:S,C:C,C1057,A:A,A1057)+SUMIFS(S:S,C:C,C1057,A:A,A1057-1)+SUMIFS(S:S,C:C,C1057,A:A,A1057-2))/3</f>
        <v>1.8166666666666664</v>
      </c>
      <c r="U1057" s="19">
        <f>(SUMIFS($S:$S,$C:$C,$C1057,$A:$A,$A1057)+SUMIFS($S:$S,$C:$C,$C1057,$A:$A,$A1057-1)+SUMIFS($S:$S,$C:$C,$C1057,$A:$A,$A1057-2)+SUMIFS($S:$S,$C:$C,$C1057,$A:$A,$A1057-3))/4</f>
        <v>1.6124999999999998</v>
      </c>
      <c r="W1057" t="str">
        <f>VLOOKUP(D1057,Conferences!$A$9:$B$57,2,FALSE)</f>
        <v>MAC</v>
      </c>
      <c r="X1057">
        <f>COUNTIF(C:C,C1057)</f>
        <v>16</v>
      </c>
    </row>
    <row r="1058" spans="1:25">
      <c r="A1058">
        <v>2007</v>
      </c>
      <c r="B1058">
        <v>72</v>
      </c>
      <c r="C1058" t="s">
        <v>112</v>
      </c>
      <c r="D1058" t="s">
        <v>179</v>
      </c>
      <c r="E1058">
        <v>2</v>
      </c>
      <c r="F1058">
        <v>10</v>
      </c>
      <c r="G1058">
        <v>0.16700000000000001</v>
      </c>
      <c r="H1058">
        <v>1</v>
      </c>
      <c r="I1058">
        <v>6</v>
      </c>
      <c r="J1058">
        <v>0.14299999999999999</v>
      </c>
      <c r="K1058">
        <v>19.100000000000001</v>
      </c>
      <c r="L1058">
        <v>30.8</v>
      </c>
      <c r="M1058">
        <v>-18.11</v>
      </c>
      <c r="N1058">
        <v>-8.36</v>
      </c>
      <c r="R1058" s="19">
        <f>SUMIFS(Recruits!J:J,Recruits!D:D,'Wins by Year'!C1058,Recruits!A:A,'Wins by Year'!A1058)</f>
        <v>0</v>
      </c>
      <c r="S1058" s="19">
        <f t="shared" si="32"/>
        <v>1</v>
      </c>
      <c r="T1058" s="19">
        <f>(SUMIFS(S:S,C:C,C1058,A:A,A1058)+SUMIFS(S:S,C:C,C1058,A:A,A1058-1)+SUMIFS(S:S,C:C,C1058,A:A,A1058-2))/3</f>
        <v>1.39</v>
      </c>
      <c r="U1058" s="19">
        <f>(SUMIFS($S:$S,$C:$C,$C1058,$A:$A,$A1058)+SUMIFS($S:$S,$C:$C,$C1058,$A:$A,$A1058-1)+SUMIFS($S:$S,$C:$C,$C1058,$A:$A,$A1058-2)+SUMIFS($S:$S,$C:$C,$C1058,$A:$A,$A1058-3))/4</f>
        <v>1.2925</v>
      </c>
      <c r="W1058" t="str">
        <f>VLOOKUP(D1058,Conferences!$A$9:$B$57,2,FALSE)</f>
        <v>MAC</v>
      </c>
      <c r="X1058">
        <f>COUNTIF(C:C,C1058)</f>
        <v>16</v>
      </c>
    </row>
    <row r="1059" spans="1:25">
      <c r="A1059">
        <v>2007</v>
      </c>
      <c r="B1059">
        <v>73</v>
      </c>
      <c r="C1059" t="s">
        <v>50</v>
      </c>
      <c r="D1059" t="s">
        <v>149</v>
      </c>
      <c r="E1059">
        <v>11</v>
      </c>
      <c r="F1059">
        <v>2</v>
      </c>
      <c r="G1059">
        <v>0.84599999999999997</v>
      </c>
      <c r="H1059">
        <v>8</v>
      </c>
      <c r="I1059">
        <v>0</v>
      </c>
      <c r="J1059">
        <v>1</v>
      </c>
      <c r="K1059">
        <v>30.1</v>
      </c>
      <c r="L1059">
        <v>18.5</v>
      </c>
      <c r="M1059">
        <v>11.11</v>
      </c>
      <c r="N1059">
        <v>-0.05</v>
      </c>
      <c r="P1059">
        <v>14</v>
      </c>
      <c r="Q1059">
        <v>14</v>
      </c>
      <c r="R1059" s="19">
        <f>SUMIFS(Recruits!J:J,Recruits!D:D,'Wins by Year'!C1059,Recruits!A:A,'Wins by Year'!A1059)</f>
        <v>2.37</v>
      </c>
      <c r="S1059" s="19">
        <f t="shared" si="32"/>
        <v>2.37</v>
      </c>
      <c r="T1059" s="19">
        <f>(SUMIFS(S:S,C:C,C1059,A:A,A1059)+SUMIFS(S:S,C:C,C1059,A:A,A1059-1)+SUMIFS(S:S,C:C,C1059,A:A,A1059-2))/3</f>
        <v>2.2900000000000005</v>
      </c>
      <c r="U1059" s="19">
        <f>(SUMIFS($S:$S,$C:$C,$C1059,$A:$A,$A1059)+SUMIFS($S:$S,$C:$C,$C1059,$A:$A,$A1059-1)+SUMIFS($S:$S,$C:$C,$C1059,$A:$A,$A1059-2)+SUMIFS($S:$S,$C:$C,$C1059,$A:$A,$A1059-3))/4</f>
        <v>2.29</v>
      </c>
      <c r="W1059" t="str">
        <f>VLOOKUP(D1059,Conferences!$A$9:$B$57,2,FALSE)</f>
        <v>MWC</v>
      </c>
      <c r="X1059">
        <f>COUNTIF(C:C,C1059)</f>
        <v>16</v>
      </c>
      <c r="Y1059">
        <f t="shared" ref="Y1059:Y1085" si="33">Q1059</f>
        <v>14</v>
      </c>
    </row>
    <row r="1060" spans="1:25">
      <c r="A1060">
        <v>2007</v>
      </c>
      <c r="B1060">
        <v>74</v>
      </c>
      <c r="C1060" t="s">
        <v>95</v>
      </c>
      <c r="D1060" t="s">
        <v>149</v>
      </c>
      <c r="E1060">
        <v>9</v>
      </c>
      <c r="F1060">
        <v>4</v>
      </c>
      <c r="G1060">
        <v>0.69199999999999995</v>
      </c>
      <c r="H1060">
        <v>6</v>
      </c>
      <c r="I1060">
        <v>2</v>
      </c>
      <c r="J1060">
        <v>0.75</v>
      </c>
      <c r="K1060">
        <v>29.9</v>
      </c>
      <c r="L1060">
        <v>21.1</v>
      </c>
      <c r="M1060">
        <v>5.36</v>
      </c>
      <c r="N1060">
        <v>-2.33</v>
      </c>
      <c r="R1060" s="19">
        <f>SUMIFS(Recruits!J:J,Recruits!D:D,'Wins by Year'!C1060,Recruits!A:A,'Wins by Year'!A1060)</f>
        <v>1.72</v>
      </c>
      <c r="S1060" s="19">
        <f t="shared" si="32"/>
        <v>1.72</v>
      </c>
      <c r="T1060" s="19">
        <f>(SUMIFS(S:S,C:C,C1060,A:A,A1060)+SUMIFS(S:S,C:C,C1060,A:A,A1060-1)+SUMIFS(S:S,C:C,C1060,A:A,A1060-2))/3</f>
        <v>1.5933333333333335</v>
      </c>
      <c r="U1060" s="19">
        <f>(SUMIFS($S:$S,$C:$C,$C1060,$A:$A,$A1060)+SUMIFS($S:$S,$C:$C,$C1060,$A:$A,$A1060-1)+SUMIFS($S:$S,$C:$C,$C1060,$A:$A,$A1060-2)+SUMIFS($S:$S,$C:$C,$C1060,$A:$A,$A1060-3))/4</f>
        <v>1.6074999999999999</v>
      </c>
      <c r="W1060" t="str">
        <f>VLOOKUP(D1060,Conferences!$A$9:$B$57,2,FALSE)</f>
        <v>MWC</v>
      </c>
      <c r="X1060">
        <f>COUNTIF(C:C,C1060)</f>
        <v>16</v>
      </c>
    </row>
    <row r="1061" spans="1:25">
      <c r="A1061">
        <v>2007</v>
      </c>
      <c r="B1061">
        <v>75</v>
      </c>
      <c r="C1061" t="s">
        <v>123</v>
      </c>
      <c r="D1061" t="s">
        <v>149</v>
      </c>
      <c r="E1061">
        <v>9</v>
      </c>
      <c r="F1061">
        <v>4</v>
      </c>
      <c r="G1061">
        <v>0.69199999999999995</v>
      </c>
      <c r="H1061">
        <v>5</v>
      </c>
      <c r="I1061">
        <v>3</v>
      </c>
      <c r="J1061">
        <v>0.625</v>
      </c>
      <c r="K1061">
        <v>24.7</v>
      </c>
      <c r="L1061">
        <v>19</v>
      </c>
      <c r="M1061">
        <v>2.4900000000000002</v>
      </c>
      <c r="N1061">
        <v>-2.67</v>
      </c>
      <c r="R1061" s="19">
        <f>SUMIFS(Recruits!J:J,Recruits!D:D,'Wins by Year'!C1061,Recruits!A:A,'Wins by Year'!A1061)</f>
        <v>2</v>
      </c>
      <c r="S1061" s="19">
        <f t="shared" si="32"/>
        <v>2</v>
      </c>
      <c r="T1061" s="19">
        <f>(SUMIFS(S:S,C:C,C1061,A:A,A1061)+SUMIFS(S:S,C:C,C1061,A:A,A1061-1)+SUMIFS(S:S,C:C,C1061,A:A,A1061-2))/3</f>
        <v>1.7066666666666668</v>
      </c>
      <c r="U1061" s="19">
        <f>(SUMIFS($S:$S,$C:$C,$C1061,$A:$A,$A1061)+SUMIFS($S:$S,$C:$C,$C1061,$A:$A,$A1061-1)+SUMIFS($S:$S,$C:$C,$C1061,$A:$A,$A1061-2)+SUMIFS($S:$S,$C:$C,$C1061,$A:$A,$A1061-3))/4</f>
        <v>1.79</v>
      </c>
      <c r="W1061" t="str">
        <f>VLOOKUP(D1061,Conferences!$A$9:$B$57,2,FALSE)</f>
        <v>MWC</v>
      </c>
      <c r="X1061">
        <f>COUNTIF(C:C,C1061)</f>
        <v>16</v>
      </c>
    </row>
    <row r="1062" spans="1:25">
      <c r="A1062">
        <v>2007</v>
      </c>
      <c r="B1062">
        <v>76</v>
      </c>
      <c r="C1062" t="s">
        <v>34</v>
      </c>
      <c r="D1062" t="s">
        <v>149</v>
      </c>
      <c r="E1062">
        <v>9</v>
      </c>
      <c r="F1062">
        <v>4</v>
      </c>
      <c r="G1062">
        <v>0.69199999999999995</v>
      </c>
      <c r="H1062">
        <v>5</v>
      </c>
      <c r="I1062">
        <v>3</v>
      </c>
      <c r="J1062">
        <v>0.625</v>
      </c>
      <c r="K1062">
        <v>26.2</v>
      </c>
      <c r="L1062">
        <v>16.8</v>
      </c>
      <c r="M1062">
        <v>7.37</v>
      </c>
      <c r="N1062">
        <v>0.53</v>
      </c>
      <c r="R1062" s="19">
        <f>SUMIFS(Recruits!J:J,Recruits!D:D,'Wins by Year'!C1062,Recruits!A:A,'Wins by Year'!A1062)</f>
        <v>2.3199999999999998</v>
      </c>
      <c r="S1062" s="19">
        <f t="shared" si="32"/>
        <v>2.3199999999999998</v>
      </c>
      <c r="T1062" s="19">
        <f>(SUMIFS(S:S,C:C,C1062,A:A,A1062)+SUMIFS(S:S,C:C,C1062,A:A,A1062-1)+SUMIFS(S:S,C:C,C1062,A:A,A1062-2))/3</f>
        <v>2.3466666666666662</v>
      </c>
      <c r="U1062" s="19">
        <f>(SUMIFS($S:$S,$C:$C,$C1062,$A:$A,$A1062)+SUMIFS($S:$S,$C:$C,$C1062,$A:$A,$A1062-1)+SUMIFS($S:$S,$C:$C,$C1062,$A:$A,$A1062-2)+SUMIFS($S:$S,$C:$C,$C1062,$A:$A,$A1062-3))/4</f>
        <v>2.3199999999999998</v>
      </c>
      <c r="W1062" t="str">
        <f>VLOOKUP(D1062,Conferences!$A$9:$B$57,2,FALSE)</f>
        <v>MWC</v>
      </c>
      <c r="X1062">
        <f>COUNTIF(C:C,C1062)</f>
        <v>16</v>
      </c>
    </row>
    <row r="1063" spans="1:25">
      <c r="A1063">
        <v>2007</v>
      </c>
      <c r="B1063">
        <v>77</v>
      </c>
      <c r="C1063" t="s">
        <v>20</v>
      </c>
      <c r="D1063" t="s">
        <v>149</v>
      </c>
      <c r="E1063">
        <v>8</v>
      </c>
      <c r="F1063">
        <v>5</v>
      </c>
      <c r="G1063">
        <v>0.61499999999999999</v>
      </c>
      <c r="H1063">
        <v>4</v>
      </c>
      <c r="I1063">
        <v>4</v>
      </c>
      <c r="J1063">
        <v>0.5</v>
      </c>
      <c r="K1063">
        <v>26.1</v>
      </c>
      <c r="L1063">
        <v>18.7</v>
      </c>
      <c r="M1063">
        <v>4.45</v>
      </c>
      <c r="N1063">
        <v>-1.32</v>
      </c>
      <c r="O1063">
        <v>22</v>
      </c>
      <c r="P1063">
        <v>19</v>
      </c>
      <c r="R1063" s="19">
        <f>SUMIFS(Recruits!J:J,Recruits!D:D,'Wins by Year'!C1063,Recruits!A:A,'Wins by Year'!A1063)</f>
        <v>2.54</v>
      </c>
      <c r="S1063" s="19">
        <f t="shared" si="32"/>
        <v>2.54</v>
      </c>
      <c r="T1063" s="19">
        <f>(SUMIFS(S:S,C:C,C1063,A:A,A1063)+SUMIFS(S:S,C:C,C1063,A:A,A1063-1)+SUMIFS(S:S,C:C,C1063,A:A,A1063-2))/3</f>
        <v>2.4933333333333332</v>
      </c>
      <c r="U1063" s="19">
        <f>(SUMIFS($S:$S,$C:$C,$C1063,$A:$A,$A1063)+SUMIFS($S:$S,$C:$C,$C1063,$A:$A,$A1063-1)+SUMIFS($S:$S,$C:$C,$C1063,$A:$A,$A1063-2)+SUMIFS($S:$S,$C:$C,$C1063,$A:$A,$A1063-3))/4</f>
        <v>2.4649999999999999</v>
      </c>
      <c r="W1063" t="str">
        <f>VLOOKUP(D1063,Conferences!$A$9:$B$57,2,FALSE)</f>
        <v>MWC</v>
      </c>
      <c r="X1063">
        <f>COUNTIF(C:C,C1063)</f>
        <v>16</v>
      </c>
    </row>
    <row r="1064" spans="1:25">
      <c r="A1064">
        <v>2007</v>
      </c>
      <c r="B1064">
        <v>78</v>
      </c>
      <c r="C1064" t="s">
        <v>72</v>
      </c>
      <c r="D1064" t="s">
        <v>149</v>
      </c>
      <c r="E1064">
        <v>4</v>
      </c>
      <c r="F1064">
        <v>8</v>
      </c>
      <c r="G1064">
        <v>0.33300000000000002</v>
      </c>
      <c r="H1064">
        <v>3</v>
      </c>
      <c r="I1064">
        <v>5</v>
      </c>
      <c r="J1064">
        <v>0.375</v>
      </c>
      <c r="K1064">
        <v>25.1</v>
      </c>
      <c r="L1064">
        <v>34.4</v>
      </c>
      <c r="M1064">
        <v>-6.6</v>
      </c>
      <c r="N1064">
        <v>1.98</v>
      </c>
      <c r="R1064" s="19">
        <f>SUMIFS(Recruits!J:J,Recruits!D:D,'Wins by Year'!C1064,Recruits!A:A,'Wins by Year'!A1064)</f>
        <v>2.27</v>
      </c>
      <c r="S1064" s="19">
        <f t="shared" si="32"/>
        <v>2.27</v>
      </c>
      <c r="T1064" s="19">
        <f>(SUMIFS(S:S,C:C,C1064,A:A,A1064)+SUMIFS(S:S,C:C,C1064,A:A,A1064-1)+SUMIFS(S:S,C:C,C1064,A:A,A1064-2))/3</f>
        <v>2.2833333333333332</v>
      </c>
      <c r="U1064" s="19">
        <f>(SUMIFS($S:$S,$C:$C,$C1064,$A:$A,$A1064)+SUMIFS($S:$S,$C:$C,$C1064,$A:$A,$A1064-1)+SUMIFS($S:$S,$C:$C,$C1064,$A:$A,$A1064-2)+SUMIFS($S:$S,$C:$C,$C1064,$A:$A,$A1064-3))/4</f>
        <v>2.31</v>
      </c>
      <c r="W1064" t="str">
        <f>VLOOKUP(D1064,Conferences!$A$9:$B$57,2,FALSE)</f>
        <v>MWC</v>
      </c>
      <c r="X1064">
        <f>COUNTIF(C:C,C1064)</f>
        <v>16</v>
      </c>
    </row>
    <row r="1065" spans="1:25">
      <c r="A1065">
        <v>2007</v>
      </c>
      <c r="B1065">
        <v>79</v>
      </c>
      <c r="C1065" t="s">
        <v>121</v>
      </c>
      <c r="D1065" t="s">
        <v>149</v>
      </c>
      <c r="E1065">
        <v>5</v>
      </c>
      <c r="F1065">
        <v>7</v>
      </c>
      <c r="G1065">
        <v>0.41699999999999998</v>
      </c>
      <c r="H1065">
        <v>2</v>
      </c>
      <c r="I1065">
        <v>6</v>
      </c>
      <c r="J1065">
        <v>0.25</v>
      </c>
      <c r="K1065">
        <v>19.399999999999999</v>
      </c>
      <c r="L1065">
        <v>25.9</v>
      </c>
      <c r="M1065">
        <v>-3.51</v>
      </c>
      <c r="N1065">
        <v>7.0000000000000007E-2</v>
      </c>
      <c r="R1065" s="19">
        <f>SUMIFS(Recruits!J:J,Recruits!D:D,'Wins by Year'!C1065,Recruits!A:A,'Wins by Year'!A1065)</f>
        <v>0</v>
      </c>
      <c r="S1065" s="19">
        <f t="shared" si="32"/>
        <v>1</v>
      </c>
      <c r="T1065" s="19">
        <f>(SUMIFS(S:S,C:C,C1065,A:A,A1065)+SUMIFS(S:S,C:C,C1065,A:A,A1065-1)+SUMIFS(S:S,C:C,C1065,A:A,A1065-2))/3</f>
        <v>1.3699999999999999</v>
      </c>
      <c r="U1065" s="19">
        <f>(SUMIFS($S:$S,$C:$C,$C1065,$A:$A,$A1065)+SUMIFS($S:$S,$C:$C,$C1065,$A:$A,$A1065-1)+SUMIFS($S:$S,$C:$C,$C1065,$A:$A,$A1065-2)+SUMIFS($S:$S,$C:$C,$C1065,$A:$A,$A1065-3))/4</f>
        <v>1.2774999999999999</v>
      </c>
      <c r="W1065" t="str">
        <f>VLOOKUP(D1065,Conferences!$A$9:$B$57,2,FALSE)</f>
        <v>MWC</v>
      </c>
      <c r="X1065">
        <f>COUNTIF(C:C,C1065)</f>
        <v>16</v>
      </c>
    </row>
    <row r="1066" spans="1:25">
      <c r="A1066">
        <v>2007</v>
      </c>
      <c r="B1066">
        <v>80</v>
      </c>
      <c r="C1066" t="s">
        <v>63</v>
      </c>
      <c r="D1066" t="s">
        <v>149</v>
      </c>
      <c r="E1066">
        <v>3</v>
      </c>
      <c r="F1066">
        <v>9</v>
      </c>
      <c r="G1066">
        <v>0.25</v>
      </c>
      <c r="H1066">
        <v>2</v>
      </c>
      <c r="I1066">
        <v>6</v>
      </c>
      <c r="J1066">
        <v>0.25</v>
      </c>
      <c r="K1066">
        <v>25.3</v>
      </c>
      <c r="L1066">
        <v>30.8</v>
      </c>
      <c r="M1066">
        <v>-6.15</v>
      </c>
      <c r="N1066">
        <v>0.35</v>
      </c>
      <c r="R1066" s="19">
        <f>SUMIFS(Recruits!J:J,Recruits!D:D,'Wins by Year'!C1066,Recruits!A:A,'Wins by Year'!A1066)</f>
        <v>2.04</v>
      </c>
      <c r="S1066" s="19">
        <f t="shared" si="32"/>
        <v>2.04</v>
      </c>
      <c r="T1066" s="19">
        <f>(SUMIFS(S:S,C:C,C1066,A:A,A1066)+SUMIFS(S:S,C:C,C1066,A:A,A1066-1)+SUMIFS(S:S,C:C,C1066,A:A,A1066-2))/3</f>
        <v>2.11</v>
      </c>
      <c r="U1066" s="19">
        <f>(SUMIFS($S:$S,$C:$C,$C1066,$A:$A,$A1066)+SUMIFS($S:$S,$C:$C,$C1066,$A:$A,$A1066-1)+SUMIFS($S:$S,$C:$C,$C1066,$A:$A,$A1066-2)+SUMIFS($S:$S,$C:$C,$C1066,$A:$A,$A1066-3))/4</f>
        <v>2.12</v>
      </c>
      <c r="W1066" t="str">
        <f>VLOOKUP(D1066,Conferences!$A$9:$B$57,2,FALSE)</f>
        <v>MWC</v>
      </c>
      <c r="X1066">
        <f>COUNTIF(C:C,C1066)</f>
        <v>16</v>
      </c>
    </row>
    <row r="1067" spans="1:25">
      <c r="A1067">
        <v>2007</v>
      </c>
      <c r="B1067">
        <v>81</v>
      </c>
      <c r="C1067" t="s">
        <v>71</v>
      </c>
      <c r="D1067" t="s">
        <v>149</v>
      </c>
      <c r="E1067">
        <v>2</v>
      </c>
      <c r="F1067">
        <v>10</v>
      </c>
      <c r="G1067">
        <v>0.16700000000000001</v>
      </c>
      <c r="H1067">
        <v>1</v>
      </c>
      <c r="I1067">
        <v>7</v>
      </c>
      <c r="J1067">
        <v>0.125</v>
      </c>
      <c r="K1067">
        <v>18.2</v>
      </c>
      <c r="L1067">
        <v>28.6</v>
      </c>
      <c r="M1067">
        <v>-9.02</v>
      </c>
      <c r="N1067">
        <v>0.82</v>
      </c>
      <c r="R1067" s="19">
        <f>SUMIFS(Recruits!J:J,Recruits!D:D,'Wins by Year'!C1067,Recruits!A:A,'Wins by Year'!A1067)</f>
        <v>2.3199999999999998</v>
      </c>
      <c r="S1067" s="19">
        <f t="shared" si="32"/>
        <v>2.3199999999999998</v>
      </c>
      <c r="T1067" s="19">
        <f>(SUMIFS(S:S,C:C,C1067,A:A,A1067)+SUMIFS(S:S,C:C,C1067,A:A,A1067-1)+SUMIFS(S:S,C:C,C1067,A:A,A1067-2))/3</f>
        <v>2.2133333333333334</v>
      </c>
      <c r="U1067" s="19">
        <f>(SUMIFS($S:$S,$C:$C,$C1067,$A:$A,$A1067)+SUMIFS($S:$S,$C:$C,$C1067,$A:$A,$A1067-1)+SUMIFS($S:$S,$C:$C,$C1067,$A:$A,$A1067-2)+SUMIFS($S:$S,$C:$C,$C1067,$A:$A,$A1067-3))/4</f>
        <v>1.91</v>
      </c>
      <c r="W1067" t="str">
        <f>VLOOKUP(D1067,Conferences!$A$9:$B$57,2,FALSE)</f>
        <v>MWC</v>
      </c>
      <c r="X1067">
        <f>COUNTIF(C:C,C1067)</f>
        <v>16</v>
      </c>
    </row>
    <row r="1068" spans="1:25">
      <c r="A1068">
        <v>2007</v>
      </c>
      <c r="B1068">
        <v>82</v>
      </c>
      <c r="C1068" t="s">
        <v>12</v>
      </c>
      <c r="D1068" t="s">
        <v>197</v>
      </c>
      <c r="E1068">
        <v>11</v>
      </c>
      <c r="F1068">
        <v>2</v>
      </c>
      <c r="G1068">
        <v>0.84599999999999997</v>
      </c>
      <c r="H1068">
        <v>7</v>
      </c>
      <c r="I1068">
        <v>2</v>
      </c>
      <c r="J1068">
        <v>0.77800000000000002</v>
      </c>
      <c r="K1068">
        <v>32.6</v>
      </c>
      <c r="L1068">
        <v>16</v>
      </c>
      <c r="M1068">
        <v>18.100000000000001</v>
      </c>
      <c r="N1068">
        <v>4.33</v>
      </c>
      <c r="O1068">
        <v>1</v>
      </c>
      <c r="P1068">
        <v>1</v>
      </c>
      <c r="Q1068">
        <v>3</v>
      </c>
      <c r="R1068" s="19">
        <f>SUMIFS(Recruits!J:J,Recruits!D:D,'Wins by Year'!C1068,Recruits!A:A,'Wins by Year'!A1068)</f>
        <v>4.22</v>
      </c>
      <c r="S1068" s="19">
        <f t="shared" si="32"/>
        <v>4.22</v>
      </c>
      <c r="T1068" s="19">
        <f>(SUMIFS(S:S,C:C,C1068,A:A,A1068)+SUMIFS(S:S,C:C,C1068,A:A,A1068-1)+SUMIFS(S:S,C:C,C1068,A:A,A1068-2))/3</f>
        <v>3.8566666666666669</v>
      </c>
      <c r="U1068" s="19">
        <f>(SUMIFS($S:$S,$C:$C,$C1068,$A:$A,$A1068)+SUMIFS($S:$S,$C:$C,$C1068,$A:$A,$A1068-1)+SUMIFS($S:$S,$C:$C,$C1068,$A:$A,$A1068-2)+SUMIFS($S:$S,$C:$C,$C1068,$A:$A,$A1068-3))/4</f>
        <v>3.9050000000000002</v>
      </c>
      <c r="W1068" t="str">
        <f>VLOOKUP(D1068,Conferences!$A$9:$B$57,2,FALSE)</f>
        <v>Pac-10</v>
      </c>
      <c r="X1068">
        <f>COUNTIF(C:C,C1068)</f>
        <v>16</v>
      </c>
      <c r="Y1068">
        <f t="shared" si="33"/>
        <v>3</v>
      </c>
    </row>
    <row r="1069" spans="1:25">
      <c r="A1069">
        <v>2007</v>
      </c>
      <c r="B1069">
        <v>83</v>
      </c>
      <c r="C1069" t="s">
        <v>30</v>
      </c>
      <c r="D1069" t="s">
        <v>197</v>
      </c>
      <c r="E1069">
        <v>10</v>
      </c>
      <c r="F1069">
        <v>3</v>
      </c>
      <c r="G1069">
        <v>0.76900000000000002</v>
      </c>
      <c r="H1069">
        <v>7</v>
      </c>
      <c r="I1069">
        <v>2</v>
      </c>
      <c r="J1069">
        <v>0.77800000000000002</v>
      </c>
      <c r="K1069">
        <v>32.299999999999997</v>
      </c>
      <c r="L1069">
        <v>22.5</v>
      </c>
      <c r="M1069">
        <v>13.67</v>
      </c>
      <c r="N1069">
        <v>5.51</v>
      </c>
      <c r="P1069">
        <v>6</v>
      </c>
      <c r="Q1069">
        <v>16</v>
      </c>
      <c r="R1069" s="19">
        <f>SUMIFS(Recruits!J:J,Recruits!D:D,'Wins by Year'!C1069,Recruits!A:A,'Wins by Year'!A1069)</f>
        <v>2.63</v>
      </c>
      <c r="S1069" s="19">
        <f t="shared" si="32"/>
        <v>2.63</v>
      </c>
      <c r="T1069" s="19">
        <f>(SUMIFS(S:S,C:C,C1069,A:A,A1069)+SUMIFS(S:S,C:C,C1069,A:A,A1069-1)+SUMIFS(S:S,C:C,C1069,A:A,A1069-2))/3</f>
        <v>2.84</v>
      </c>
      <c r="U1069" s="19">
        <f>(SUMIFS($S:$S,$C:$C,$C1069,$A:$A,$A1069)+SUMIFS($S:$S,$C:$C,$C1069,$A:$A,$A1069-1)+SUMIFS($S:$S,$C:$C,$C1069,$A:$A,$A1069-2)+SUMIFS($S:$S,$C:$C,$C1069,$A:$A,$A1069-3))/4</f>
        <v>2.79</v>
      </c>
      <c r="W1069" t="str">
        <f>VLOOKUP(D1069,Conferences!$A$9:$B$57,2,FALSE)</f>
        <v>Pac-10</v>
      </c>
      <c r="X1069">
        <f>COUNTIF(C:C,C1069)</f>
        <v>16</v>
      </c>
      <c r="Y1069">
        <f t="shared" si="33"/>
        <v>16</v>
      </c>
    </row>
    <row r="1070" spans="1:25">
      <c r="A1070">
        <v>2007</v>
      </c>
      <c r="B1070">
        <v>84</v>
      </c>
      <c r="C1070" t="s">
        <v>40</v>
      </c>
      <c r="D1070" t="s">
        <v>197</v>
      </c>
      <c r="E1070">
        <v>9</v>
      </c>
      <c r="F1070">
        <v>4</v>
      </c>
      <c r="G1070">
        <v>0.69199999999999995</v>
      </c>
      <c r="H1070">
        <v>6</v>
      </c>
      <c r="I1070">
        <v>3</v>
      </c>
      <c r="J1070">
        <v>0.66700000000000004</v>
      </c>
      <c r="K1070">
        <v>27.8</v>
      </c>
      <c r="L1070">
        <v>22.6</v>
      </c>
      <c r="M1070">
        <v>9.93</v>
      </c>
      <c r="N1070">
        <v>6.54</v>
      </c>
      <c r="P1070">
        <v>25</v>
      </c>
      <c r="Q1070">
        <v>25</v>
      </c>
      <c r="R1070" s="19">
        <f>SUMIFS(Recruits!J:J,Recruits!D:D,'Wins by Year'!C1070,Recruits!A:A,'Wins by Year'!A1070)</f>
        <v>2.59</v>
      </c>
      <c r="S1070" s="19">
        <f t="shared" si="32"/>
        <v>2.59</v>
      </c>
      <c r="T1070" s="19">
        <f>(SUMIFS(S:S,C:C,C1070,A:A,A1070)+SUMIFS(S:S,C:C,C1070,A:A,A1070-1)+SUMIFS(S:S,C:C,C1070,A:A,A1070-2))/3</f>
        <v>2.3166666666666664</v>
      </c>
      <c r="U1070" s="19">
        <f>(SUMIFS($S:$S,$C:$C,$C1070,$A:$A,$A1070)+SUMIFS($S:$S,$C:$C,$C1070,$A:$A,$A1070-1)+SUMIFS($S:$S,$C:$C,$C1070,$A:$A,$A1070-2)+SUMIFS($S:$S,$C:$C,$C1070,$A:$A,$A1070-3))/4</f>
        <v>2.3525</v>
      </c>
      <c r="W1070" t="str">
        <f>VLOOKUP(D1070,Conferences!$A$9:$B$57,2,FALSE)</f>
        <v>Pac-10</v>
      </c>
      <c r="X1070">
        <f>COUNTIF(C:C,C1070)</f>
        <v>16</v>
      </c>
      <c r="Y1070">
        <f t="shared" si="33"/>
        <v>25</v>
      </c>
    </row>
    <row r="1071" spans="1:25">
      <c r="A1071">
        <v>2007</v>
      </c>
      <c r="B1071">
        <v>85</v>
      </c>
      <c r="C1071" t="s">
        <v>28</v>
      </c>
      <c r="D1071" t="s">
        <v>197</v>
      </c>
      <c r="E1071">
        <v>9</v>
      </c>
      <c r="F1071">
        <v>4</v>
      </c>
      <c r="G1071">
        <v>0.69199999999999995</v>
      </c>
      <c r="H1071">
        <v>5</v>
      </c>
      <c r="I1071">
        <v>4</v>
      </c>
      <c r="J1071">
        <v>0.55600000000000005</v>
      </c>
      <c r="K1071">
        <v>38.200000000000003</v>
      </c>
      <c r="L1071">
        <v>23.6</v>
      </c>
      <c r="M1071">
        <v>17.82</v>
      </c>
      <c r="N1071">
        <v>6.97</v>
      </c>
      <c r="P1071">
        <v>2</v>
      </c>
      <c r="Q1071">
        <v>23</v>
      </c>
      <c r="R1071" s="19">
        <f>SUMIFS(Recruits!J:J,Recruits!D:D,'Wins by Year'!C1071,Recruits!A:A,'Wins by Year'!A1071)</f>
        <v>3.24</v>
      </c>
      <c r="S1071" s="19">
        <f t="shared" si="32"/>
        <v>3.24</v>
      </c>
      <c r="T1071" s="19">
        <f>(SUMIFS(S:S,C:C,C1071,A:A,A1071)+SUMIFS(S:S,C:C,C1071,A:A,A1071-1)+SUMIFS(S:S,C:C,C1071,A:A,A1071-2))/3</f>
        <v>2.9266666666666672</v>
      </c>
      <c r="U1071" s="19">
        <f>(SUMIFS($S:$S,$C:$C,$C1071,$A:$A,$A1071)+SUMIFS($S:$S,$C:$C,$C1071,$A:$A,$A1071-1)+SUMIFS($S:$S,$C:$C,$C1071,$A:$A,$A1071-2)+SUMIFS($S:$S,$C:$C,$C1071,$A:$A,$A1071-3))/4</f>
        <v>2.9525000000000001</v>
      </c>
      <c r="W1071" t="str">
        <f>VLOOKUP(D1071,Conferences!$A$9:$B$57,2,FALSE)</f>
        <v>Pac-10</v>
      </c>
      <c r="X1071">
        <f>COUNTIF(C:C,C1071)</f>
        <v>16</v>
      </c>
      <c r="Y1071">
        <f t="shared" si="33"/>
        <v>23</v>
      </c>
    </row>
    <row r="1072" spans="1:25">
      <c r="A1072">
        <v>2007</v>
      </c>
      <c r="B1072">
        <v>86</v>
      </c>
      <c r="C1072" t="s">
        <v>10</v>
      </c>
      <c r="D1072" t="s">
        <v>197</v>
      </c>
      <c r="E1072">
        <v>6</v>
      </c>
      <c r="F1072">
        <v>7</v>
      </c>
      <c r="G1072">
        <v>0.46200000000000002</v>
      </c>
      <c r="H1072">
        <v>5</v>
      </c>
      <c r="I1072">
        <v>4</v>
      </c>
      <c r="J1072">
        <v>0.55600000000000005</v>
      </c>
      <c r="K1072">
        <v>22.4</v>
      </c>
      <c r="L1072">
        <v>22.3</v>
      </c>
      <c r="M1072">
        <v>7.97</v>
      </c>
      <c r="N1072">
        <v>7.97</v>
      </c>
      <c r="O1072">
        <v>14</v>
      </c>
      <c r="P1072">
        <v>11</v>
      </c>
      <c r="R1072" s="19">
        <f>SUMIFS(Recruits!J:J,Recruits!D:D,'Wins by Year'!C1072,Recruits!A:A,'Wins by Year'!A1072)</f>
        <v>3.27</v>
      </c>
      <c r="S1072" s="19">
        <f t="shared" si="32"/>
        <v>3.27</v>
      </c>
      <c r="T1072" s="19">
        <f>(SUMIFS(S:S,C:C,C1072,A:A,A1072)+SUMIFS(S:S,C:C,C1072,A:A,A1072-1)+SUMIFS(S:S,C:C,C1072,A:A,A1072-2))/3</f>
        <v>3.1666666666666665</v>
      </c>
      <c r="U1072" s="19">
        <f>(SUMIFS($S:$S,$C:$C,$C1072,$A:$A,$A1072)+SUMIFS($S:$S,$C:$C,$C1072,$A:$A,$A1072-1)+SUMIFS($S:$S,$C:$C,$C1072,$A:$A,$A1072-2)+SUMIFS($S:$S,$C:$C,$C1072,$A:$A,$A1072-3))/4</f>
        <v>3.0300000000000002</v>
      </c>
      <c r="W1072" t="str">
        <f>VLOOKUP(D1072,Conferences!$A$9:$B$57,2,FALSE)</f>
        <v>Pac-10</v>
      </c>
      <c r="X1072">
        <f>COUNTIF(C:C,C1072)</f>
        <v>16</v>
      </c>
    </row>
    <row r="1073" spans="1:25">
      <c r="A1073">
        <v>2007</v>
      </c>
      <c r="B1073">
        <v>87</v>
      </c>
      <c r="C1073" t="s">
        <v>45</v>
      </c>
      <c r="D1073" t="s">
        <v>197</v>
      </c>
      <c r="E1073">
        <v>5</v>
      </c>
      <c r="F1073">
        <v>7</v>
      </c>
      <c r="G1073">
        <v>0.41699999999999998</v>
      </c>
      <c r="H1073">
        <v>4</v>
      </c>
      <c r="I1073">
        <v>5</v>
      </c>
      <c r="J1073">
        <v>0.44400000000000001</v>
      </c>
      <c r="K1073">
        <v>28</v>
      </c>
      <c r="L1073">
        <v>26.8</v>
      </c>
      <c r="M1073">
        <v>6.04</v>
      </c>
      <c r="N1073">
        <v>6.46</v>
      </c>
      <c r="R1073" s="19">
        <f>SUMIFS(Recruits!J:J,Recruits!D:D,'Wins by Year'!C1073,Recruits!A:A,'Wins by Year'!A1073)</f>
        <v>2.58</v>
      </c>
      <c r="S1073" s="19">
        <f t="shared" si="32"/>
        <v>2.58</v>
      </c>
      <c r="T1073" s="19">
        <f>(SUMIFS(S:S,C:C,C1073,A:A,A1073)+SUMIFS(S:S,C:C,C1073,A:A,A1073-1)+SUMIFS(S:S,C:C,C1073,A:A,A1073-2))/3</f>
        <v>3.043333333333333</v>
      </c>
      <c r="U1073" s="19">
        <f>(SUMIFS($S:$S,$C:$C,$C1073,$A:$A,$A1073)+SUMIFS($S:$S,$C:$C,$C1073,$A:$A,$A1073-1)+SUMIFS($S:$S,$C:$C,$C1073,$A:$A,$A1073-2)+SUMIFS($S:$S,$C:$C,$C1073,$A:$A,$A1073-3))/4</f>
        <v>2.8774999999999995</v>
      </c>
      <c r="W1073" t="str">
        <f>VLOOKUP(D1073,Conferences!$A$9:$B$57,2,FALSE)</f>
        <v>Pac-10</v>
      </c>
      <c r="X1073">
        <f>COUNTIF(C:C,C1073)</f>
        <v>16</v>
      </c>
    </row>
    <row r="1074" spans="1:25">
      <c r="A1074">
        <v>2007</v>
      </c>
      <c r="B1074">
        <v>88</v>
      </c>
      <c r="C1074" t="s">
        <v>22</v>
      </c>
      <c r="D1074" t="s">
        <v>197</v>
      </c>
      <c r="E1074">
        <v>7</v>
      </c>
      <c r="F1074">
        <v>6</v>
      </c>
      <c r="G1074">
        <v>0.53800000000000003</v>
      </c>
      <c r="H1074">
        <v>3</v>
      </c>
      <c r="I1074">
        <v>6</v>
      </c>
      <c r="J1074">
        <v>0.33300000000000002</v>
      </c>
      <c r="K1074">
        <v>29.3</v>
      </c>
      <c r="L1074">
        <v>26.8</v>
      </c>
      <c r="M1074">
        <v>8.4600000000000009</v>
      </c>
      <c r="N1074">
        <v>6.23</v>
      </c>
      <c r="O1074">
        <v>12</v>
      </c>
      <c r="P1074">
        <v>2</v>
      </c>
      <c r="R1074" s="19">
        <f>SUMIFS(Recruits!J:J,Recruits!D:D,'Wins by Year'!C1074,Recruits!A:A,'Wins by Year'!A1074)</f>
        <v>3</v>
      </c>
      <c r="S1074" s="19">
        <f t="shared" si="32"/>
        <v>3</v>
      </c>
      <c r="T1074" s="19">
        <f>(SUMIFS(S:S,C:C,C1074,A:A,A1074)+SUMIFS(S:S,C:C,C1074,A:A,A1074-1)+SUMIFS(S:S,C:C,C1074,A:A,A1074-2))/3</f>
        <v>3.2266666666666666</v>
      </c>
      <c r="U1074" s="19">
        <f>(SUMIFS($S:$S,$C:$C,$C1074,$A:$A,$A1074)+SUMIFS($S:$S,$C:$C,$C1074,$A:$A,$A1074-1)+SUMIFS($S:$S,$C:$C,$C1074,$A:$A,$A1074-2)+SUMIFS($S:$S,$C:$C,$C1074,$A:$A,$A1074-3))/4</f>
        <v>3.1574999999999998</v>
      </c>
      <c r="W1074" t="str">
        <f>VLOOKUP(D1074,Conferences!$A$9:$B$57,2,FALSE)</f>
        <v>Pac-10</v>
      </c>
      <c r="X1074">
        <f>COUNTIF(C:C,C1074)</f>
        <v>16</v>
      </c>
    </row>
    <row r="1075" spans="1:25">
      <c r="A1075">
        <v>2007</v>
      </c>
      <c r="B1075">
        <v>89</v>
      </c>
      <c r="C1075" t="s">
        <v>52</v>
      </c>
      <c r="D1075" t="s">
        <v>197</v>
      </c>
      <c r="E1075">
        <v>5</v>
      </c>
      <c r="F1075">
        <v>7</v>
      </c>
      <c r="G1075">
        <v>0.41699999999999998</v>
      </c>
      <c r="H1075">
        <v>3</v>
      </c>
      <c r="I1075">
        <v>6</v>
      </c>
      <c r="J1075">
        <v>0.33300000000000002</v>
      </c>
      <c r="K1075">
        <v>25.7</v>
      </c>
      <c r="L1075">
        <v>32.4</v>
      </c>
      <c r="M1075">
        <v>1.66</v>
      </c>
      <c r="N1075">
        <v>5.58</v>
      </c>
      <c r="R1075" s="19">
        <f>SUMIFS(Recruits!J:J,Recruits!D:D,'Wins by Year'!C1075,Recruits!A:A,'Wins by Year'!A1075)</f>
        <v>2.44</v>
      </c>
      <c r="S1075" s="19">
        <f t="shared" si="32"/>
        <v>2.44</v>
      </c>
      <c r="T1075" s="19">
        <f>(SUMIFS(S:S,C:C,C1075,A:A,A1075)+SUMIFS(S:S,C:C,C1075,A:A,A1075-1)+SUMIFS(S:S,C:C,C1075,A:A,A1075-2))/3</f>
        <v>2.5133333333333332</v>
      </c>
      <c r="U1075" s="19">
        <f>(SUMIFS($S:$S,$C:$C,$C1075,$A:$A,$A1075)+SUMIFS($S:$S,$C:$C,$C1075,$A:$A,$A1075-1)+SUMIFS($S:$S,$C:$C,$C1075,$A:$A,$A1075-2)+SUMIFS($S:$S,$C:$C,$C1075,$A:$A,$A1075-3))/4</f>
        <v>2.5424999999999995</v>
      </c>
      <c r="W1075" t="str">
        <f>VLOOKUP(D1075,Conferences!$A$9:$B$57,2,FALSE)</f>
        <v>Pac-10</v>
      </c>
      <c r="X1075">
        <f>COUNTIF(C:C,C1075)</f>
        <v>16</v>
      </c>
    </row>
    <row r="1076" spans="1:25">
      <c r="A1076">
        <v>2007</v>
      </c>
      <c r="B1076">
        <v>90</v>
      </c>
      <c r="C1076" t="s">
        <v>19</v>
      </c>
      <c r="D1076" t="s">
        <v>197</v>
      </c>
      <c r="E1076">
        <v>4</v>
      </c>
      <c r="F1076">
        <v>8</v>
      </c>
      <c r="G1076">
        <v>0.33300000000000002</v>
      </c>
      <c r="H1076">
        <v>3</v>
      </c>
      <c r="I1076">
        <v>6</v>
      </c>
      <c r="J1076">
        <v>0.33300000000000002</v>
      </c>
      <c r="K1076">
        <v>19.600000000000001</v>
      </c>
      <c r="L1076">
        <v>28.3</v>
      </c>
      <c r="M1076">
        <v>-1.1000000000000001</v>
      </c>
      <c r="N1076">
        <v>6.57</v>
      </c>
      <c r="R1076" s="19">
        <f>SUMIFS(Recruits!J:J,Recruits!D:D,'Wins by Year'!C1076,Recruits!A:A,'Wins by Year'!A1076)</f>
        <v>2.63</v>
      </c>
      <c r="S1076" s="19">
        <f t="shared" si="32"/>
        <v>2.63</v>
      </c>
      <c r="T1076" s="19">
        <f>(SUMIFS(S:S,C:C,C1076,A:A,A1076)+SUMIFS(S:S,C:C,C1076,A:A,A1076-1)+SUMIFS(S:S,C:C,C1076,A:A,A1076-2))/3</f>
        <v>2.65</v>
      </c>
      <c r="U1076" s="19">
        <f>(SUMIFS($S:$S,$C:$C,$C1076,$A:$A,$A1076)+SUMIFS($S:$S,$C:$C,$C1076,$A:$A,$A1076-1)+SUMIFS($S:$S,$C:$C,$C1076,$A:$A,$A1076-2)+SUMIFS($S:$S,$C:$C,$C1076,$A:$A,$A1076-3))/4</f>
        <v>2.6325000000000003</v>
      </c>
      <c r="W1076" t="str">
        <f>VLOOKUP(D1076,Conferences!$A$9:$B$57,2,FALSE)</f>
        <v>Pac-10</v>
      </c>
      <c r="X1076">
        <f>COUNTIF(C:C,C1076)</f>
        <v>16</v>
      </c>
    </row>
    <row r="1077" spans="1:25">
      <c r="A1077">
        <v>2007</v>
      </c>
      <c r="B1077">
        <v>91</v>
      </c>
      <c r="C1077" t="s">
        <v>37</v>
      </c>
      <c r="D1077" t="s">
        <v>197</v>
      </c>
      <c r="E1077">
        <v>4</v>
      </c>
      <c r="F1077">
        <v>9</v>
      </c>
      <c r="G1077">
        <v>0.308</v>
      </c>
      <c r="H1077">
        <v>2</v>
      </c>
      <c r="I1077">
        <v>7</v>
      </c>
      <c r="J1077">
        <v>0.222</v>
      </c>
      <c r="K1077">
        <v>29.2</v>
      </c>
      <c r="L1077">
        <v>31.6</v>
      </c>
      <c r="M1077">
        <v>4.41</v>
      </c>
      <c r="N1077">
        <v>7.64</v>
      </c>
      <c r="R1077" s="19">
        <f>SUMIFS(Recruits!J:J,Recruits!D:D,'Wins by Year'!C1077,Recruits!A:A,'Wins by Year'!A1077)</f>
        <v>2.81</v>
      </c>
      <c r="S1077" s="19">
        <f t="shared" si="32"/>
        <v>2.81</v>
      </c>
      <c r="T1077" s="19">
        <f>(SUMIFS(S:S,C:C,C1077,A:A,A1077)+SUMIFS(S:S,C:C,C1077,A:A,A1077-1)+SUMIFS(S:S,C:C,C1077,A:A,A1077-2))/3</f>
        <v>2.7233333333333332</v>
      </c>
      <c r="U1077" s="19">
        <f>(SUMIFS($S:$S,$C:$C,$C1077,$A:$A,$A1077)+SUMIFS($S:$S,$C:$C,$C1077,$A:$A,$A1077-1)+SUMIFS($S:$S,$C:$C,$C1077,$A:$A,$A1077-2)+SUMIFS($S:$S,$C:$C,$C1077,$A:$A,$A1077-3))/4</f>
        <v>2.7374999999999998</v>
      </c>
      <c r="W1077" t="str">
        <f>VLOOKUP(D1077,Conferences!$A$9:$B$57,2,FALSE)</f>
        <v>Pac-10</v>
      </c>
      <c r="X1077">
        <f>COUNTIF(C:C,C1077)</f>
        <v>16</v>
      </c>
    </row>
    <row r="1078" spans="1:25">
      <c r="A1078">
        <v>2007</v>
      </c>
      <c r="B1078">
        <v>92</v>
      </c>
      <c r="C1078" t="s">
        <v>11</v>
      </c>
      <c r="D1078" t="s">
        <v>186</v>
      </c>
      <c r="E1078">
        <v>11</v>
      </c>
      <c r="F1078">
        <v>2</v>
      </c>
      <c r="G1078">
        <v>0.84599999999999997</v>
      </c>
      <c r="H1078">
        <v>6</v>
      </c>
      <c r="I1078">
        <v>2</v>
      </c>
      <c r="J1078">
        <v>0.75</v>
      </c>
      <c r="K1078">
        <v>32.6</v>
      </c>
      <c r="L1078">
        <v>20.2</v>
      </c>
      <c r="M1078">
        <v>17.2</v>
      </c>
      <c r="N1078">
        <v>5.66</v>
      </c>
      <c r="O1078">
        <v>13</v>
      </c>
      <c r="P1078">
        <v>2</v>
      </c>
      <c r="Q1078">
        <v>2</v>
      </c>
      <c r="R1078" s="19">
        <f>SUMIFS(Recruits!J:J,Recruits!D:D,'Wins by Year'!C1078,Recruits!A:A,'Wins by Year'!A1078)</f>
        <v>3.48</v>
      </c>
      <c r="S1078" s="19">
        <f t="shared" si="32"/>
        <v>3.48</v>
      </c>
      <c r="T1078" s="19">
        <f>(SUMIFS(S:S,C:C,C1078,A:A,A1078)+SUMIFS(S:S,C:C,C1078,A:A,A1078-1)+SUMIFS(S:S,C:C,C1078,A:A,A1078-2))/3</f>
        <v>3.5700000000000003</v>
      </c>
      <c r="U1078" s="19">
        <f>(SUMIFS($S:$S,$C:$C,$C1078,$A:$A,$A1078)+SUMIFS($S:$S,$C:$C,$C1078,$A:$A,$A1078-1)+SUMIFS($S:$S,$C:$C,$C1078,$A:$A,$A1078-2)+SUMIFS($S:$S,$C:$C,$C1078,$A:$A,$A1078-3))/4</f>
        <v>3.5650000000000004</v>
      </c>
      <c r="W1078" t="str">
        <f>VLOOKUP(D1078,Conferences!$A$9:$B$57,2,FALSE)</f>
        <v>SEC</v>
      </c>
      <c r="X1078">
        <f>COUNTIF(C:C,C1078)</f>
        <v>16</v>
      </c>
      <c r="Y1078">
        <f t="shared" si="33"/>
        <v>2</v>
      </c>
    </row>
    <row r="1079" spans="1:25">
      <c r="A1079">
        <v>2007</v>
      </c>
      <c r="B1079">
        <v>93</v>
      </c>
      <c r="C1079" t="s">
        <v>15</v>
      </c>
      <c r="D1079" t="s">
        <v>186</v>
      </c>
      <c r="E1079">
        <v>10</v>
      </c>
      <c r="F1079">
        <v>4</v>
      </c>
      <c r="G1079">
        <v>0.71399999999999997</v>
      </c>
      <c r="H1079">
        <v>6</v>
      </c>
      <c r="I1079">
        <v>2</v>
      </c>
      <c r="J1079">
        <v>0.75</v>
      </c>
      <c r="K1079">
        <v>32.5</v>
      </c>
      <c r="L1079">
        <v>27.3</v>
      </c>
      <c r="M1079">
        <v>11.68</v>
      </c>
      <c r="N1079">
        <v>6.11</v>
      </c>
      <c r="O1079">
        <v>15</v>
      </c>
      <c r="P1079">
        <v>12</v>
      </c>
      <c r="Q1079">
        <v>12</v>
      </c>
      <c r="R1079" s="19">
        <f>SUMIFS(Recruits!J:J,Recruits!D:D,'Wins by Year'!C1079,Recruits!A:A,'Wins by Year'!A1079)</f>
        <v>3.63</v>
      </c>
      <c r="S1079" s="19">
        <f t="shared" si="32"/>
        <v>3.63</v>
      </c>
      <c r="T1079" s="19">
        <f>(SUMIFS(S:S,C:C,C1079,A:A,A1079)+SUMIFS(S:S,C:C,C1079,A:A,A1079-1)+SUMIFS(S:S,C:C,C1079,A:A,A1079-2))/3</f>
        <v>3.47</v>
      </c>
      <c r="U1079" s="19">
        <f>(SUMIFS($S:$S,$C:$C,$C1079,$A:$A,$A1079)+SUMIFS($S:$S,$C:$C,$C1079,$A:$A,$A1079-1)+SUMIFS($S:$S,$C:$C,$C1079,$A:$A,$A1079-2)+SUMIFS($S:$S,$C:$C,$C1079,$A:$A,$A1079-3))/4</f>
        <v>3.415</v>
      </c>
      <c r="W1079" t="str">
        <f>VLOOKUP(D1079,Conferences!$A$9:$B$57,2,FALSE)</f>
        <v>SEC</v>
      </c>
      <c r="X1079">
        <f>COUNTIF(C:C,C1079)</f>
        <v>16</v>
      </c>
      <c r="Y1079">
        <f t="shared" si="33"/>
        <v>12</v>
      </c>
    </row>
    <row r="1080" spans="1:25">
      <c r="A1080">
        <v>2007</v>
      </c>
      <c r="B1080">
        <v>94</v>
      </c>
      <c r="C1080" t="s">
        <v>14</v>
      </c>
      <c r="D1080" t="s">
        <v>186</v>
      </c>
      <c r="E1080">
        <v>9</v>
      </c>
      <c r="F1080">
        <v>4</v>
      </c>
      <c r="G1080">
        <v>0.69199999999999995</v>
      </c>
      <c r="H1080">
        <v>5</v>
      </c>
      <c r="I1080">
        <v>3</v>
      </c>
      <c r="J1080">
        <v>0.625</v>
      </c>
      <c r="K1080">
        <v>42.5</v>
      </c>
      <c r="L1080">
        <v>25.5</v>
      </c>
      <c r="M1080">
        <v>18.059999999999999</v>
      </c>
      <c r="N1080">
        <v>6.83</v>
      </c>
      <c r="O1080">
        <v>6</v>
      </c>
      <c r="P1080">
        <v>3</v>
      </c>
      <c r="Q1080">
        <v>13</v>
      </c>
      <c r="R1080" s="19">
        <f>SUMIFS(Recruits!J:J,Recruits!D:D,'Wins by Year'!C1080,Recruits!A:A,'Wins by Year'!A1080)</f>
        <v>3.89</v>
      </c>
      <c r="S1080" s="19">
        <f t="shared" si="32"/>
        <v>3.89</v>
      </c>
      <c r="T1080" s="19">
        <f>(SUMIFS(S:S,C:C,C1080,A:A,A1080)+SUMIFS(S:S,C:C,C1080,A:A,A1080-1)+SUMIFS(S:S,C:C,C1080,A:A,A1080-2))/3</f>
        <v>3.7233333333333332</v>
      </c>
      <c r="U1080" s="19">
        <f>(SUMIFS($S:$S,$C:$C,$C1080,$A:$A,$A1080)+SUMIFS($S:$S,$C:$C,$C1080,$A:$A,$A1080-1)+SUMIFS($S:$S,$C:$C,$C1080,$A:$A,$A1080-2)+SUMIFS($S:$S,$C:$C,$C1080,$A:$A,$A1080-3))/4</f>
        <v>3.6724999999999999</v>
      </c>
      <c r="W1080" t="str">
        <f>VLOOKUP(D1080,Conferences!$A$9:$B$57,2,FALSE)</f>
        <v>SEC</v>
      </c>
      <c r="X1080">
        <f>COUNTIF(C:C,C1080)</f>
        <v>16</v>
      </c>
      <c r="Y1080">
        <f t="shared" si="33"/>
        <v>13</v>
      </c>
    </row>
    <row r="1081" spans="1:25">
      <c r="A1081">
        <v>2007</v>
      </c>
      <c r="B1081">
        <v>95</v>
      </c>
      <c r="C1081" t="s">
        <v>29</v>
      </c>
      <c r="D1081" t="s">
        <v>186</v>
      </c>
      <c r="E1081">
        <v>8</v>
      </c>
      <c r="F1081">
        <v>5</v>
      </c>
      <c r="G1081">
        <v>0.61499999999999999</v>
      </c>
      <c r="H1081">
        <v>3</v>
      </c>
      <c r="I1081">
        <v>5</v>
      </c>
      <c r="J1081">
        <v>0.375</v>
      </c>
      <c r="K1081">
        <v>36.5</v>
      </c>
      <c r="L1081">
        <v>29.6</v>
      </c>
      <c r="M1081">
        <v>9.43</v>
      </c>
      <c r="N1081">
        <v>5.2</v>
      </c>
      <c r="P1081">
        <v>8</v>
      </c>
      <c r="R1081" s="19">
        <f>SUMIFS(Recruits!J:J,Recruits!D:D,'Wins by Year'!C1081,Recruits!A:A,'Wins by Year'!A1081)</f>
        <v>2.31</v>
      </c>
      <c r="S1081" s="19">
        <f t="shared" si="32"/>
        <v>2.31</v>
      </c>
      <c r="T1081" s="19">
        <f>(SUMIFS(S:S,C:C,C1081,A:A,A1081)+SUMIFS(S:S,C:C,C1081,A:A,A1081-1)+SUMIFS(S:S,C:C,C1081,A:A,A1081-2))/3</f>
        <v>2.3266666666666667</v>
      </c>
      <c r="U1081" s="19">
        <f>(SUMIFS($S:$S,$C:$C,$C1081,$A:$A,$A1081)+SUMIFS($S:$S,$C:$C,$C1081,$A:$A,$A1081-1)+SUMIFS($S:$S,$C:$C,$C1081,$A:$A,$A1081-2)+SUMIFS($S:$S,$C:$C,$C1081,$A:$A,$A1081-3))/4</f>
        <v>2.335</v>
      </c>
      <c r="W1081" t="str">
        <f>VLOOKUP(D1081,Conferences!$A$9:$B$57,2,FALSE)</f>
        <v>SEC</v>
      </c>
      <c r="X1081">
        <f>COUNTIF(C:C,C1081)</f>
        <v>16</v>
      </c>
    </row>
    <row r="1082" spans="1:25">
      <c r="A1082">
        <v>2007</v>
      </c>
      <c r="B1082">
        <v>96</v>
      </c>
      <c r="C1082" t="s">
        <v>27</v>
      </c>
      <c r="D1082" t="s">
        <v>186</v>
      </c>
      <c r="E1082">
        <v>6</v>
      </c>
      <c r="F1082">
        <v>6</v>
      </c>
      <c r="G1082">
        <v>0.5</v>
      </c>
      <c r="H1082">
        <v>3</v>
      </c>
      <c r="I1082">
        <v>5</v>
      </c>
      <c r="J1082">
        <v>0.375</v>
      </c>
      <c r="K1082">
        <v>26.1</v>
      </c>
      <c r="L1082">
        <v>23.5</v>
      </c>
      <c r="M1082">
        <v>7.15</v>
      </c>
      <c r="N1082">
        <v>5.9</v>
      </c>
      <c r="P1082">
        <v>6</v>
      </c>
      <c r="R1082" s="19">
        <f>SUMIFS(Recruits!J:J,Recruits!D:D,'Wins by Year'!C1082,Recruits!A:A,'Wins by Year'!A1082)</f>
        <v>3.42</v>
      </c>
      <c r="S1082" s="19">
        <f t="shared" si="32"/>
        <v>3.42</v>
      </c>
      <c r="T1082" s="19">
        <f>(SUMIFS(S:S,C:C,C1082,A:A,A1082)+SUMIFS(S:S,C:C,C1082,A:A,A1082-1)+SUMIFS(S:S,C:C,C1082,A:A,A1082-2))/3</f>
        <v>3.1533333333333338</v>
      </c>
      <c r="U1082" s="19">
        <f>(SUMIFS($S:$S,$C:$C,$C1082,$A:$A,$A1082)+SUMIFS($S:$S,$C:$C,$C1082,$A:$A,$A1082-1)+SUMIFS($S:$S,$C:$C,$C1082,$A:$A,$A1082-2)+SUMIFS($S:$S,$C:$C,$C1082,$A:$A,$A1082-3))/4</f>
        <v>3.0125000000000002</v>
      </c>
      <c r="W1082" t="str">
        <f>VLOOKUP(D1082,Conferences!$A$9:$B$57,2,FALSE)</f>
        <v>SEC</v>
      </c>
      <c r="X1082">
        <f>COUNTIF(C:C,C1082)</f>
        <v>16</v>
      </c>
    </row>
    <row r="1083" spans="1:25">
      <c r="A1083">
        <v>2007</v>
      </c>
      <c r="B1083">
        <v>97</v>
      </c>
      <c r="C1083" t="s">
        <v>54</v>
      </c>
      <c r="D1083" t="s">
        <v>186</v>
      </c>
      <c r="E1083">
        <v>5</v>
      </c>
      <c r="F1083">
        <v>7</v>
      </c>
      <c r="G1083">
        <v>0.41699999999999998</v>
      </c>
      <c r="H1083">
        <v>2</v>
      </c>
      <c r="I1083">
        <v>6</v>
      </c>
      <c r="J1083">
        <v>0.25</v>
      </c>
      <c r="K1083">
        <v>21.7</v>
      </c>
      <c r="L1083">
        <v>22.6</v>
      </c>
      <c r="M1083">
        <v>3.09</v>
      </c>
      <c r="N1083">
        <v>4.25</v>
      </c>
      <c r="R1083" s="19">
        <f>SUMIFS(Recruits!J:J,Recruits!D:D,'Wins by Year'!C1083,Recruits!A:A,'Wins by Year'!A1083)</f>
        <v>2.5</v>
      </c>
      <c r="S1083" s="19">
        <f t="shared" si="32"/>
        <v>2.5</v>
      </c>
      <c r="T1083" s="19">
        <f>(SUMIFS(S:S,C:C,C1083,A:A,A1083)+SUMIFS(S:S,C:C,C1083,A:A,A1083-1)+SUMIFS(S:S,C:C,C1083,A:A,A1083-2))/3</f>
        <v>1.9133333333333333</v>
      </c>
      <c r="U1083" s="19">
        <f>(SUMIFS($S:$S,$C:$C,$C1083,$A:$A,$A1083)+SUMIFS($S:$S,$C:$C,$C1083,$A:$A,$A1083-1)+SUMIFS($S:$S,$C:$C,$C1083,$A:$A,$A1083-2)+SUMIFS($S:$S,$C:$C,$C1083,$A:$A,$A1083-3))/4</f>
        <v>1.96</v>
      </c>
      <c r="W1083" t="str">
        <f>VLOOKUP(D1083,Conferences!$A$9:$B$57,2,FALSE)</f>
        <v>SEC</v>
      </c>
      <c r="X1083">
        <f>COUNTIF(C:C,C1083)</f>
        <v>16</v>
      </c>
    </row>
    <row r="1084" spans="1:25">
      <c r="A1084">
        <v>2007</v>
      </c>
      <c r="B1084">
        <v>98</v>
      </c>
      <c r="C1084" t="s">
        <v>5</v>
      </c>
      <c r="D1084" t="s">
        <v>187</v>
      </c>
      <c r="E1084">
        <v>12</v>
      </c>
      <c r="F1084">
        <v>2</v>
      </c>
      <c r="G1084">
        <v>0.85699999999999998</v>
      </c>
      <c r="H1084">
        <v>6</v>
      </c>
      <c r="I1084">
        <v>2</v>
      </c>
      <c r="J1084">
        <v>0.75</v>
      </c>
      <c r="K1084">
        <v>38.6</v>
      </c>
      <c r="L1084">
        <v>19.899999999999999</v>
      </c>
      <c r="M1084">
        <v>18.41</v>
      </c>
      <c r="N1084">
        <v>5.77</v>
      </c>
      <c r="O1084">
        <v>2</v>
      </c>
      <c r="P1084">
        <v>1</v>
      </c>
      <c r="Q1084">
        <v>1</v>
      </c>
      <c r="R1084" s="19">
        <f>SUMIFS(Recruits!J:J,Recruits!D:D,'Wins by Year'!C1084,Recruits!A:A,'Wins by Year'!A1084)</f>
        <v>3.88</v>
      </c>
      <c r="S1084" s="19">
        <f t="shared" si="32"/>
        <v>3.88</v>
      </c>
      <c r="T1084" s="19">
        <f>(SUMIFS(S:S,C:C,C1084,A:A,A1084)+SUMIFS(S:S,C:C,C1084,A:A,A1084-1)+SUMIFS(S:S,C:C,C1084,A:A,A1084-2))/3</f>
        <v>3.69</v>
      </c>
      <c r="U1084" s="19">
        <f>(SUMIFS($S:$S,$C:$C,$C1084,$A:$A,$A1084)+SUMIFS($S:$S,$C:$C,$C1084,$A:$A,$A1084-1)+SUMIFS($S:$S,$C:$C,$C1084,$A:$A,$A1084-2)+SUMIFS($S:$S,$C:$C,$C1084,$A:$A,$A1084-3))/4</f>
        <v>3.68</v>
      </c>
      <c r="W1084" t="str">
        <f>VLOOKUP(D1084,Conferences!$A$9:$B$57,2,FALSE)</f>
        <v>SEC</v>
      </c>
      <c r="X1084">
        <f>COUNTIF(C:C,C1084)</f>
        <v>16</v>
      </c>
      <c r="Y1084">
        <f t="shared" si="33"/>
        <v>1</v>
      </c>
    </row>
    <row r="1085" spans="1:25">
      <c r="A1085">
        <v>2007</v>
      </c>
      <c r="B1085">
        <v>99</v>
      </c>
      <c r="C1085" t="s">
        <v>9</v>
      </c>
      <c r="D1085" t="s">
        <v>187</v>
      </c>
      <c r="E1085">
        <v>9</v>
      </c>
      <c r="F1085">
        <v>4</v>
      </c>
      <c r="G1085">
        <v>0.69199999999999995</v>
      </c>
      <c r="H1085">
        <v>5</v>
      </c>
      <c r="I1085">
        <v>3</v>
      </c>
      <c r="J1085">
        <v>0.625</v>
      </c>
      <c r="K1085">
        <v>24.2</v>
      </c>
      <c r="L1085">
        <v>16.899999999999999</v>
      </c>
      <c r="M1085">
        <v>11.87</v>
      </c>
      <c r="N1085">
        <v>5.79</v>
      </c>
      <c r="O1085">
        <v>18</v>
      </c>
      <c r="P1085">
        <v>15</v>
      </c>
      <c r="Q1085">
        <v>15</v>
      </c>
      <c r="R1085" s="19">
        <f>SUMIFS(Recruits!J:J,Recruits!D:D,'Wins by Year'!C1085,Recruits!A:A,'Wins by Year'!A1085)</f>
        <v>3.37</v>
      </c>
      <c r="S1085" s="19">
        <f t="shared" si="32"/>
        <v>3.37</v>
      </c>
      <c r="T1085" s="19">
        <f>(SUMIFS(S:S,C:C,C1085,A:A,A1085)+SUMIFS(S:S,C:C,C1085,A:A,A1085-1)+SUMIFS(S:S,C:C,C1085,A:A,A1085-2))/3</f>
        <v>3.3433333333333337</v>
      </c>
      <c r="U1085" s="19">
        <f>(SUMIFS($S:$S,$C:$C,$C1085,$A:$A,$A1085)+SUMIFS($S:$S,$C:$C,$C1085,$A:$A,$A1085-1)+SUMIFS($S:$S,$C:$C,$C1085,$A:$A,$A1085-2)+SUMIFS($S:$S,$C:$C,$C1085,$A:$A,$A1085-3))/4</f>
        <v>3.1275000000000004</v>
      </c>
      <c r="W1085" t="str">
        <f>VLOOKUP(D1085,Conferences!$A$9:$B$57,2,FALSE)</f>
        <v>SEC</v>
      </c>
      <c r="X1085">
        <f>COUNTIF(C:C,C1085)</f>
        <v>16</v>
      </c>
      <c r="Y1085">
        <f t="shared" si="33"/>
        <v>15</v>
      </c>
    </row>
    <row r="1086" spans="1:25">
      <c r="A1086">
        <v>2007</v>
      </c>
      <c r="B1086">
        <v>100</v>
      </c>
      <c r="C1086" t="s">
        <v>32</v>
      </c>
      <c r="D1086" t="s">
        <v>187</v>
      </c>
      <c r="E1086">
        <v>8</v>
      </c>
      <c r="F1086">
        <v>5</v>
      </c>
      <c r="G1086">
        <v>0.61499999999999999</v>
      </c>
      <c r="H1086">
        <v>4</v>
      </c>
      <c r="I1086">
        <v>4</v>
      </c>
      <c r="J1086">
        <v>0.5</v>
      </c>
      <c r="K1086">
        <v>37.299999999999997</v>
      </c>
      <c r="L1086">
        <v>26.5</v>
      </c>
      <c r="M1086">
        <v>8.91</v>
      </c>
      <c r="N1086">
        <v>3.37</v>
      </c>
      <c r="O1086">
        <v>21</v>
      </c>
      <c r="P1086">
        <v>16</v>
      </c>
      <c r="R1086" s="19">
        <f>SUMIFS(Recruits!J:J,Recruits!D:D,'Wins by Year'!C1086,Recruits!A:A,'Wins by Year'!A1086)</f>
        <v>2.93</v>
      </c>
      <c r="S1086" s="19">
        <f t="shared" si="32"/>
        <v>2.93</v>
      </c>
      <c r="T1086" s="19">
        <f>(SUMIFS(S:S,C:C,C1086,A:A,A1086)+SUMIFS(S:S,C:C,C1086,A:A,A1086-1)+SUMIFS(S:S,C:C,C1086,A:A,A1086-2))/3</f>
        <v>2.9633333333333334</v>
      </c>
      <c r="U1086" s="19">
        <f>(SUMIFS($S:$S,$C:$C,$C1086,$A:$A,$A1086)+SUMIFS($S:$S,$C:$C,$C1086,$A:$A,$A1086-1)+SUMIFS($S:$S,$C:$C,$C1086,$A:$A,$A1086-2)+SUMIFS($S:$S,$C:$C,$C1086,$A:$A,$A1086-3))/4</f>
        <v>2.9025000000000003</v>
      </c>
      <c r="W1086" t="str">
        <f>VLOOKUP(D1086,Conferences!$A$9:$B$57,2,FALSE)</f>
        <v>SEC</v>
      </c>
      <c r="X1086">
        <f>COUNTIF(C:C,C1086)</f>
        <v>16</v>
      </c>
    </row>
    <row r="1087" spans="1:25">
      <c r="A1087">
        <v>2007</v>
      </c>
      <c r="B1087">
        <v>101</v>
      </c>
      <c r="C1087" t="s">
        <v>25</v>
      </c>
      <c r="D1087" t="s">
        <v>187</v>
      </c>
      <c r="E1087">
        <v>8</v>
      </c>
      <c r="F1087">
        <v>5</v>
      </c>
      <c r="G1087">
        <v>0.61499999999999999</v>
      </c>
      <c r="H1087">
        <v>4</v>
      </c>
      <c r="I1087">
        <v>4</v>
      </c>
      <c r="J1087">
        <v>0.5</v>
      </c>
      <c r="K1087">
        <v>21.5</v>
      </c>
      <c r="L1087">
        <v>23.2</v>
      </c>
      <c r="M1087">
        <v>4.84</v>
      </c>
      <c r="N1087">
        <v>4.22</v>
      </c>
      <c r="R1087" s="19">
        <f>SUMIFS(Recruits!J:J,Recruits!D:D,'Wins by Year'!C1087,Recruits!A:A,'Wins by Year'!A1087)</f>
        <v>2.64</v>
      </c>
      <c r="S1087" s="19">
        <f t="shared" si="32"/>
        <v>2.64</v>
      </c>
      <c r="T1087" s="19">
        <f>(SUMIFS(S:S,C:C,C1087,A:A,A1087)+SUMIFS(S:S,C:C,C1087,A:A,A1087-1)+SUMIFS(S:S,C:C,C1087,A:A,A1087-2))/3</f>
        <v>2.62</v>
      </c>
      <c r="U1087" s="19">
        <f>(SUMIFS($S:$S,$C:$C,$C1087,$A:$A,$A1087)+SUMIFS($S:$S,$C:$C,$C1087,$A:$A,$A1087-1)+SUMIFS($S:$S,$C:$C,$C1087,$A:$A,$A1087-2)+SUMIFS($S:$S,$C:$C,$C1087,$A:$A,$A1087-3))/4</f>
        <v>2.5300000000000002</v>
      </c>
      <c r="W1087" t="str">
        <f>VLOOKUP(D1087,Conferences!$A$9:$B$57,2,FALSE)</f>
        <v>SEC</v>
      </c>
      <c r="X1087">
        <f>COUNTIF(C:C,C1087)</f>
        <v>16</v>
      </c>
    </row>
    <row r="1088" spans="1:25">
      <c r="A1088">
        <v>2007</v>
      </c>
      <c r="B1088">
        <v>102</v>
      </c>
      <c r="C1088" t="s">
        <v>1</v>
      </c>
      <c r="D1088" t="s">
        <v>187</v>
      </c>
      <c r="E1088">
        <v>7</v>
      </c>
      <c r="F1088">
        <v>6</v>
      </c>
      <c r="G1088">
        <v>0.53800000000000003</v>
      </c>
      <c r="H1088">
        <v>4</v>
      </c>
      <c r="I1088">
        <v>4</v>
      </c>
      <c r="J1088">
        <v>0.5</v>
      </c>
      <c r="K1088">
        <v>27.1</v>
      </c>
      <c r="L1088">
        <v>22</v>
      </c>
      <c r="M1088">
        <v>8.09</v>
      </c>
      <c r="N1088">
        <v>4.4000000000000004</v>
      </c>
      <c r="P1088">
        <v>16</v>
      </c>
      <c r="R1088" s="19">
        <f>SUMIFS(Recruits!J:J,Recruits!D:D,'Wins by Year'!C1088,Recruits!A:A,'Wins by Year'!A1088)</f>
        <v>3.28</v>
      </c>
      <c r="S1088" s="19">
        <f t="shared" si="32"/>
        <v>3.28</v>
      </c>
      <c r="T1088" s="19">
        <f>(SUMIFS(S:S,C:C,C1088,A:A,A1088)+SUMIFS(S:S,C:C,C1088,A:A,A1088-1)+SUMIFS(S:S,C:C,C1088,A:A,A1088-2))/3</f>
        <v>3.3066666666666666</v>
      </c>
      <c r="U1088" s="19">
        <f>(SUMIFS($S:$S,$C:$C,$C1088,$A:$A,$A1088)+SUMIFS($S:$S,$C:$C,$C1088,$A:$A,$A1088-1)+SUMIFS($S:$S,$C:$C,$C1088,$A:$A,$A1088-2)+SUMIFS($S:$S,$C:$C,$C1088,$A:$A,$A1088-3))/4</f>
        <v>3.2050000000000001</v>
      </c>
      <c r="W1088" t="str">
        <f>VLOOKUP(D1088,Conferences!$A$9:$B$57,2,FALSE)</f>
        <v>SEC</v>
      </c>
      <c r="X1088">
        <f>COUNTIF(C:C,C1088)</f>
        <v>16</v>
      </c>
    </row>
    <row r="1089" spans="1:25">
      <c r="A1089">
        <v>2007</v>
      </c>
      <c r="B1089">
        <v>103</v>
      </c>
      <c r="C1089" t="s">
        <v>8</v>
      </c>
      <c r="D1089" t="s">
        <v>187</v>
      </c>
      <c r="E1089">
        <v>3</v>
      </c>
      <c r="F1089">
        <v>9</v>
      </c>
      <c r="G1089">
        <v>0.25</v>
      </c>
      <c r="H1089">
        <v>0</v>
      </c>
      <c r="I1089">
        <v>8</v>
      </c>
      <c r="J1089">
        <v>0</v>
      </c>
      <c r="K1089">
        <v>20.100000000000001</v>
      </c>
      <c r="L1089">
        <v>28.5</v>
      </c>
      <c r="M1089">
        <v>-1.31</v>
      </c>
      <c r="N1089">
        <v>6.11</v>
      </c>
      <c r="R1089" s="19">
        <f>SUMIFS(Recruits!J:J,Recruits!D:D,'Wins by Year'!C1089,Recruits!A:A,'Wins by Year'!A1089)</f>
        <v>3.09</v>
      </c>
      <c r="S1089" s="19">
        <f t="shared" si="32"/>
        <v>3.09</v>
      </c>
      <c r="T1089" s="19">
        <f>(SUMIFS(S:S,C:C,C1089,A:A,A1089)+SUMIFS(S:S,C:C,C1089,A:A,A1089-1)+SUMIFS(S:S,C:C,C1089,A:A,A1089-2))/3</f>
        <v>2.9333333333333336</v>
      </c>
      <c r="U1089" s="19">
        <f>(SUMIFS($S:$S,$C:$C,$C1089,$A:$A,$A1089)+SUMIFS($S:$S,$C:$C,$C1089,$A:$A,$A1089-1)+SUMIFS($S:$S,$C:$C,$C1089,$A:$A,$A1089-2)+SUMIFS($S:$S,$C:$C,$C1089,$A:$A,$A1089-3))/4</f>
        <v>2.85</v>
      </c>
      <c r="W1089" t="str">
        <f>VLOOKUP(D1089,Conferences!$A$9:$B$57,2,FALSE)</f>
        <v>SEC</v>
      </c>
      <c r="X1089">
        <f>COUNTIF(C:C,C1089)</f>
        <v>16</v>
      </c>
    </row>
    <row r="1090" spans="1:25">
      <c r="A1090">
        <v>2007</v>
      </c>
      <c r="B1090">
        <v>104</v>
      </c>
      <c r="C1090" t="s">
        <v>99</v>
      </c>
      <c r="D1090" t="s">
        <v>150</v>
      </c>
      <c r="E1090">
        <v>8</v>
      </c>
      <c r="F1090">
        <v>4</v>
      </c>
      <c r="G1090">
        <v>0.66700000000000004</v>
      </c>
      <c r="H1090">
        <v>6</v>
      </c>
      <c r="I1090">
        <v>1</v>
      </c>
      <c r="J1090">
        <v>0.85699999999999998</v>
      </c>
      <c r="K1090">
        <v>34</v>
      </c>
      <c r="L1090">
        <v>24.6</v>
      </c>
      <c r="M1090">
        <v>5.58</v>
      </c>
      <c r="N1090">
        <v>-1.76</v>
      </c>
      <c r="R1090" s="19">
        <f>SUMIFS(Recruits!J:J,Recruits!D:D,'Wins by Year'!C1090,Recruits!A:A,'Wins by Year'!A1090)</f>
        <v>2.2200000000000002</v>
      </c>
      <c r="S1090" s="19">
        <f t="shared" si="32"/>
        <v>2.2200000000000002</v>
      </c>
      <c r="T1090" s="19">
        <f>(SUMIFS(S:S,C:C,C1090,A:A,A1090)+SUMIFS(S:S,C:C,C1090,A:A,A1090-1)+SUMIFS(S:S,C:C,C1090,A:A,A1090-2))/3</f>
        <v>2.1433333333333331</v>
      </c>
      <c r="U1090" s="19">
        <f>(SUMIFS($S:$S,$C:$C,$C1090,$A:$A,$A1090)+SUMIFS($S:$S,$C:$C,$C1090,$A:$A,$A1090-1)+SUMIFS($S:$S,$C:$C,$C1090,$A:$A,$A1090-2)+SUMIFS($S:$S,$C:$C,$C1090,$A:$A,$A1090-3))/4</f>
        <v>1.8574999999999999</v>
      </c>
      <c r="W1090" t="str">
        <f>VLOOKUP(D1090,Conferences!$A$9:$B$57,2,FALSE)</f>
        <v>Sun Belt</v>
      </c>
      <c r="X1090">
        <f>COUNTIF(C:C,C1090)</f>
        <v>16</v>
      </c>
    </row>
    <row r="1091" spans="1:25">
      <c r="A1091">
        <v>2007</v>
      </c>
      <c r="B1091">
        <v>105</v>
      </c>
      <c r="C1091" t="s">
        <v>83</v>
      </c>
      <c r="D1091" t="s">
        <v>150</v>
      </c>
      <c r="E1091">
        <v>8</v>
      </c>
      <c r="F1091">
        <v>5</v>
      </c>
      <c r="G1091">
        <v>0.61499999999999999</v>
      </c>
      <c r="H1091">
        <v>6</v>
      </c>
      <c r="I1091">
        <v>1</v>
      </c>
      <c r="J1091">
        <v>0.85699999999999998</v>
      </c>
      <c r="K1091">
        <v>31.2</v>
      </c>
      <c r="L1091">
        <v>33.200000000000003</v>
      </c>
      <c r="M1091">
        <v>-2.4300000000000002</v>
      </c>
      <c r="N1091">
        <v>-2.5099999999999998</v>
      </c>
      <c r="R1091" s="19">
        <f>SUMIFS(Recruits!J:J,Recruits!D:D,'Wins by Year'!C1091,Recruits!A:A,'Wins by Year'!A1091)</f>
        <v>0</v>
      </c>
      <c r="S1091" s="19">
        <f t="shared" ref="S1091:S1154" si="34">IF(R1091&gt;1,R1091,1)</f>
        <v>1</v>
      </c>
      <c r="T1091" s="19">
        <f>(SUMIFS(S:S,C:C,C1091,A:A,A1091)+SUMIFS(S:S,C:C,C1091,A:A,A1091-1)+SUMIFS(S:S,C:C,C1091,A:A,A1091-2))/3</f>
        <v>1</v>
      </c>
      <c r="U1091" s="19">
        <f>(SUMIFS($S:$S,$C:$C,$C1091,$A:$A,$A1091)+SUMIFS($S:$S,$C:$C,$C1091,$A:$A,$A1091-1)+SUMIFS($S:$S,$C:$C,$C1091,$A:$A,$A1091-2)+SUMIFS($S:$S,$C:$C,$C1091,$A:$A,$A1091-3))/4</f>
        <v>1</v>
      </c>
      <c r="W1091" t="str">
        <f>VLOOKUP(D1091,Conferences!$A$9:$B$57,2,FALSE)</f>
        <v>Sun Belt</v>
      </c>
      <c r="X1091">
        <f>COUNTIF(C:C,C1091)</f>
        <v>15</v>
      </c>
    </row>
    <row r="1092" spans="1:25">
      <c r="A1092">
        <v>2007</v>
      </c>
      <c r="B1092">
        <v>106</v>
      </c>
      <c r="C1092" t="s">
        <v>120</v>
      </c>
      <c r="D1092" t="s">
        <v>150</v>
      </c>
      <c r="E1092">
        <v>6</v>
      </c>
      <c r="F1092">
        <v>6</v>
      </c>
      <c r="G1092">
        <v>0.5</v>
      </c>
      <c r="H1092">
        <v>4</v>
      </c>
      <c r="I1092">
        <v>3</v>
      </c>
      <c r="J1092">
        <v>0.57099999999999995</v>
      </c>
      <c r="K1092">
        <v>23.5</v>
      </c>
      <c r="L1092">
        <v>27.7</v>
      </c>
      <c r="M1092">
        <v>-6.64</v>
      </c>
      <c r="N1092">
        <v>-3.89</v>
      </c>
      <c r="R1092" s="19">
        <f>SUMIFS(Recruits!J:J,Recruits!D:D,'Wins by Year'!C1092,Recruits!A:A,'Wins by Year'!A1092)</f>
        <v>2</v>
      </c>
      <c r="S1092" s="19">
        <f t="shared" si="34"/>
        <v>2</v>
      </c>
      <c r="T1092" s="19">
        <f>(SUMIFS(S:S,C:C,C1092,A:A,A1092)+SUMIFS(S:S,C:C,C1092,A:A,A1092-1)+SUMIFS(S:S,C:C,C1092,A:A,A1092-2))/3</f>
        <v>1.9100000000000001</v>
      </c>
      <c r="U1092" s="19">
        <f>(SUMIFS($S:$S,$C:$C,$C1092,$A:$A,$A1092)+SUMIFS($S:$S,$C:$C,$C1092,$A:$A,$A1092-1)+SUMIFS($S:$S,$C:$C,$C1092,$A:$A,$A1092-2)+SUMIFS($S:$S,$C:$C,$C1092,$A:$A,$A1092-3))/4</f>
        <v>1.9325000000000001</v>
      </c>
      <c r="W1092" t="str">
        <f>VLOOKUP(D1092,Conferences!$A$9:$B$57,2,FALSE)</f>
        <v>Sun Belt</v>
      </c>
      <c r="X1092">
        <f>COUNTIF(C:C,C1092)</f>
        <v>16</v>
      </c>
    </row>
    <row r="1093" spans="1:25">
      <c r="A1093">
        <v>2007</v>
      </c>
      <c r="B1093">
        <v>107</v>
      </c>
      <c r="C1093" t="s">
        <v>86</v>
      </c>
      <c r="D1093" t="s">
        <v>150</v>
      </c>
      <c r="E1093">
        <v>5</v>
      </c>
      <c r="F1093">
        <v>7</v>
      </c>
      <c r="G1093">
        <v>0.41699999999999998</v>
      </c>
      <c r="H1093">
        <v>4</v>
      </c>
      <c r="I1093">
        <v>3</v>
      </c>
      <c r="J1093">
        <v>0.57099999999999995</v>
      </c>
      <c r="K1093">
        <v>25.7</v>
      </c>
      <c r="L1093">
        <v>28.3</v>
      </c>
      <c r="M1093">
        <v>-4.95</v>
      </c>
      <c r="N1093">
        <v>-3.37</v>
      </c>
      <c r="R1093" s="19">
        <f>SUMIFS(Recruits!J:J,Recruits!D:D,'Wins by Year'!C1093,Recruits!A:A,'Wins by Year'!A1093)</f>
        <v>0</v>
      </c>
      <c r="S1093" s="19">
        <f t="shared" si="34"/>
        <v>1</v>
      </c>
      <c r="T1093" s="19">
        <f>(SUMIFS(S:S,C:C,C1093,A:A,A1093)+SUMIFS(S:S,C:C,C1093,A:A,A1093-1)+SUMIFS(S:S,C:C,C1093,A:A,A1093-2))/3</f>
        <v>1.36</v>
      </c>
      <c r="U1093" s="19">
        <f>(SUMIFS($S:$S,$C:$C,$C1093,$A:$A,$A1093)+SUMIFS($S:$S,$C:$C,$C1093,$A:$A,$A1093-1)+SUMIFS($S:$S,$C:$C,$C1093,$A:$A,$A1093-2)+SUMIFS($S:$S,$C:$C,$C1093,$A:$A,$A1093-3))/4</f>
        <v>1.5625</v>
      </c>
      <c r="W1093" t="str">
        <f>VLOOKUP(D1093,Conferences!$A$9:$B$57,2,FALSE)</f>
        <v>Sun Belt</v>
      </c>
      <c r="X1093">
        <f>COUNTIF(C:C,C1093)</f>
        <v>16</v>
      </c>
    </row>
    <row r="1094" spans="1:25">
      <c r="A1094">
        <v>2007</v>
      </c>
      <c r="B1094">
        <v>108</v>
      </c>
      <c r="C1094" t="s">
        <v>88</v>
      </c>
      <c r="D1094" t="s">
        <v>150</v>
      </c>
      <c r="E1094">
        <v>5</v>
      </c>
      <c r="F1094">
        <v>7</v>
      </c>
      <c r="G1094">
        <v>0.41699999999999998</v>
      </c>
      <c r="H1094">
        <v>3</v>
      </c>
      <c r="I1094">
        <v>4</v>
      </c>
      <c r="J1094">
        <v>0.42899999999999999</v>
      </c>
      <c r="K1094">
        <v>24.3</v>
      </c>
      <c r="L1094">
        <v>27.6</v>
      </c>
      <c r="M1094">
        <v>-7.98</v>
      </c>
      <c r="N1094">
        <v>-4.7300000000000004</v>
      </c>
      <c r="R1094" s="19">
        <f>SUMIFS(Recruits!J:J,Recruits!D:D,'Wins by Year'!C1094,Recruits!A:A,'Wins by Year'!A1094)</f>
        <v>2.0699999999999998</v>
      </c>
      <c r="S1094" s="19">
        <f t="shared" si="34"/>
        <v>2.0699999999999998</v>
      </c>
      <c r="T1094" s="19">
        <f>(SUMIFS(S:S,C:C,C1094,A:A,A1094)+SUMIFS(S:S,C:C,C1094,A:A,A1094-1)+SUMIFS(S:S,C:C,C1094,A:A,A1094-2))/3</f>
        <v>2.0399999999999996</v>
      </c>
      <c r="U1094" s="19">
        <f>(SUMIFS($S:$S,$C:$C,$C1094,$A:$A,$A1094)+SUMIFS($S:$S,$C:$C,$C1094,$A:$A,$A1094-1)+SUMIFS($S:$S,$C:$C,$C1094,$A:$A,$A1094-2)+SUMIFS($S:$S,$C:$C,$C1094,$A:$A,$A1094-3))/4</f>
        <v>2.04</v>
      </c>
      <c r="W1094" t="str">
        <f>VLOOKUP(D1094,Conferences!$A$9:$B$57,2,FALSE)</f>
        <v>Sun Belt</v>
      </c>
      <c r="X1094">
        <f>COUNTIF(C:C,C1094)</f>
        <v>16</v>
      </c>
    </row>
    <row r="1095" spans="1:25">
      <c r="A1095">
        <v>2007</v>
      </c>
      <c r="B1095">
        <v>109</v>
      </c>
      <c r="C1095" t="s">
        <v>114</v>
      </c>
      <c r="D1095" t="s">
        <v>150</v>
      </c>
      <c r="E1095">
        <v>3</v>
      </c>
      <c r="F1095">
        <v>9</v>
      </c>
      <c r="G1095">
        <v>0.25</v>
      </c>
      <c r="H1095">
        <v>3</v>
      </c>
      <c r="I1095">
        <v>4</v>
      </c>
      <c r="J1095">
        <v>0.42899999999999999</v>
      </c>
      <c r="K1095">
        <v>23.8</v>
      </c>
      <c r="L1095">
        <v>35.799999999999997</v>
      </c>
      <c r="M1095">
        <v>-13.36</v>
      </c>
      <c r="N1095">
        <v>-4.1100000000000003</v>
      </c>
      <c r="R1095" s="19">
        <f>SUMIFS(Recruits!J:J,Recruits!D:D,'Wins by Year'!C1095,Recruits!A:A,'Wins by Year'!A1095)</f>
        <v>0</v>
      </c>
      <c r="S1095" s="19">
        <f t="shared" si="34"/>
        <v>1</v>
      </c>
      <c r="T1095" s="19">
        <f>(SUMIFS(S:S,C:C,C1095,A:A,A1095)+SUMIFS(S:S,C:C,C1095,A:A,A1095-1)+SUMIFS(S:S,C:C,C1095,A:A,A1095-2))/3</f>
        <v>1.3766666666666667</v>
      </c>
      <c r="U1095" s="19">
        <f>(SUMIFS($S:$S,$C:$C,$C1095,$A:$A,$A1095)+SUMIFS($S:$S,$C:$C,$C1095,$A:$A,$A1095-1)+SUMIFS($S:$S,$C:$C,$C1095,$A:$A,$A1095-2)+SUMIFS($S:$S,$C:$C,$C1095,$A:$A,$A1095-3))/4</f>
        <v>1.5325</v>
      </c>
      <c r="W1095" t="str">
        <f>VLOOKUP(D1095,Conferences!$A$9:$B$57,2,FALSE)</f>
        <v>Sun Belt</v>
      </c>
      <c r="X1095">
        <f>COUNTIF(C:C,C1095)</f>
        <v>16</v>
      </c>
    </row>
    <row r="1096" spans="1:25">
      <c r="A1096">
        <v>2007</v>
      </c>
      <c r="B1096">
        <v>110</v>
      </c>
      <c r="C1096" t="s">
        <v>115</v>
      </c>
      <c r="D1096" t="s">
        <v>150</v>
      </c>
      <c r="E1096">
        <v>2</v>
      </c>
      <c r="F1096">
        <v>10</v>
      </c>
      <c r="G1096">
        <v>0.16700000000000001</v>
      </c>
      <c r="H1096">
        <v>1</v>
      </c>
      <c r="I1096">
        <v>6</v>
      </c>
      <c r="J1096">
        <v>0.14299999999999999</v>
      </c>
      <c r="K1096">
        <v>24.8</v>
      </c>
      <c r="L1096">
        <v>45.1</v>
      </c>
      <c r="M1096">
        <v>-15.84</v>
      </c>
      <c r="N1096">
        <v>-3.67</v>
      </c>
      <c r="R1096" s="19">
        <f>SUMIFS(Recruits!J:J,Recruits!D:D,'Wins by Year'!C1096,Recruits!A:A,'Wins by Year'!A1096)</f>
        <v>0</v>
      </c>
      <c r="S1096" s="19">
        <f t="shared" si="34"/>
        <v>1</v>
      </c>
      <c r="T1096" s="19">
        <f>(SUMIFS(S:S,C:C,C1096,A:A,A1096)+SUMIFS(S:S,C:C,C1096,A:A,A1096-1)+SUMIFS(S:S,C:C,C1096,A:A,A1096-2))/3</f>
        <v>1</v>
      </c>
      <c r="U1096" s="19">
        <f>(SUMIFS($S:$S,$C:$C,$C1096,$A:$A,$A1096)+SUMIFS($S:$S,$C:$C,$C1096,$A:$A,$A1096-1)+SUMIFS($S:$S,$C:$C,$C1096,$A:$A,$A1096-2)+SUMIFS($S:$S,$C:$C,$C1096,$A:$A,$A1096-3))/4</f>
        <v>1</v>
      </c>
      <c r="W1096" t="str">
        <f>VLOOKUP(D1096,Conferences!$A$9:$B$57,2,FALSE)</f>
        <v>Sun Belt</v>
      </c>
      <c r="X1096">
        <f>COUNTIF(C:C,C1096)</f>
        <v>16</v>
      </c>
    </row>
    <row r="1097" spans="1:25">
      <c r="A1097">
        <v>2007</v>
      </c>
      <c r="B1097">
        <v>111</v>
      </c>
      <c r="C1097" t="s">
        <v>119</v>
      </c>
      <c r="D1097" t="s">
        <v>150</v>
      </c>
      <c r="E1097">
        <v>1</v>
      </c>
      <c r="F1097">
        <v>11</v>
      </c>
      <c r="G1097">
        <v>8.3000000000000004E-2</v>
      </c>
      <c r="H1097">
        <v>1</v>
      </c>
      <c r="I1097">
        <v>6</v>
      </c>
      <c r="J1097">
        <v>0.14299999999999999</v>
      </c>
      <c r="K1097">
        <v>15.1</v>
      </c>
      <c r="L1097">
        <v>39.1</v>
      </c>
      <c r="M1097">
        <v>-15.84</v>
      </c>
      <c r="N1097">
        <v>-0.84</v>
      </c>
      <c r="R1097" s="19">
        <f>SUMIFS(Recruits!J:J,Recruits!D:D,'Wins by Year'!C1097,Recruits!A:A,'Wins by Year'!A1097)</f>
        <v>2.11</v>
      </c>
      <c r="S1097" s="19">
        <f t="shared" si="34"/>
        <v>2.11</v>
      </c>
      <c r="T1097" s="19">
        <f>(SUMIFS(S:S,C:C,C1097,A:A,A1097)+SUMIFS(S:S,C:C,C1097,A:A,A1097-1)+SUMIFS(S:S,C:C,C1097,A:A,A1097-2))/3</f>
        <v>1.3699999999999999</v>
      </c>
      <c r="U1097" s="19">
        <f>(SUMIFS($S:$S,$C:$C,$C1097,$A:$A,$A1097)+SUMIFS($S:$S,$C:$C,$C1097,$A:$A,$A1097-1)+SUMIFS($S:$S,$C:$C,$C1097,$A:$A,$A1097-2)+SUMIFS($S:$S,$C:$C,$C1097,$A:$A,$A1097-3))/4</f>
        <v>1.2774999999999999</v>
      </c>
      <c r="W1097" t="str">
        <f>VLOOKUP(D1097,Conferences!$A$9:$B$57,2,FALSE)</f>
        <v>Sun Belt</v>
      </c>
      <c r="X1097">
        <f>COUNTIF(C:C,C1097)</f>
        <v>15</v>
      </c>
    </row>
    <row r="1098" spans="1:25">
      <c r="A1098">
        <v>2007</v>
      </c>
      <c r="B1098">
        <v>112</v>
      </c>
      <c r="C1098" t="s">
        <v>128</v>
      </c>
      <c r="D1098" t="s">
        <v>193</v>
      </c>
      <c r="E1098">
        <v>12</v>
      </c>
      <c r="F1098">
        <v>1</v>
      </c>
      <c r="G1098">
        <v>0.92300000000000004</v>
      </c>
      <c r="H1098">
        <v>8</v>
      </c>
      <c r="I1098">
        <v>0</v>
      </c>
      <c r="J1098">
        <v>1</v>
      </c>
      <c r="K1098">
        <v>43.4</v>
      </c>
      <c r="L1098">
        <v>25.5</v>
      </c>
      <c r="M1098">
        <v>6.36</v>
      </c>
      <c r="N1098">
        <v>-5.79</v>
      </c>
      <c r="O1098">
        <v>23</v>
      </c>
      <c r="P1098">
        <v>10</v>
      </c>
      <c r="Q1098">
        <v>19</v>
      </c>
      <c r="R1098" s="19">
        <f>SUMIFS(Recruits!J:J,Recruits!D:D,'Wins by Year'!C1098,Recruits!A:A,'Wins by Year'!A1098)</f>
        <v>2.4</v>
      </c>
      <c r="S1098" s="19">
        <f t="shared" si="34"/>
        <v>2.4</v>
      </c>
      <c r="T1098" s="19">
        <f>(SUMIFS(S:S,C:C,C1098,A:A,A1098)+SUMIFS(S:S,C:C,C1098,A:A,A1098-1)+SUMIFS(S:S,C:C,C1098,A:A,A1098-2))/3</f>
        <v>2.2033333333333336</v>
      </c>
      <c r="U1098" s="19">
        <f>(SUMIFS($S:$S,$C:$C,$C1098,$A:$A,$A1098)+SUMIFS($S:$S,$C:$C,$C1098,$A:$A,$A1098-1)+SUMIFS($S:$S,$C:$C,$C1098,$A:$A,$A1098-2)+SUMIFS($S:$S,$C:$C,$C1098,$A:$A,$A1098-3))/4</f>
        <v>1.9025000000000001</v>
      </c>
      <c r="W1098" t="str">
        <f>VLOOKUP(D1098,Conferences!$A$9:$B$57,2,FALSE)</f>
        <v>WAC</v>
      </c>
      <c r="X1098">
        <f>COUNTIF(C:C,C1098)</f>
        <v>16</v>
      </c>
      <c r="Y1098">
        <f t="shared" ref="Y1098:Y1142" si="35">Q1098</f>
        <v>19</v>
      </c>
    </row>
    <row r="1099" spans="1:25">
      <c r="A1099">
        <v>2007</v>
      </c>
      <c r="B1099">
        <v>113</v>
      </c>
      <c r="C1099" t="s">
        <v>57</v>
      </c>
      <c r="D1099" t="s">
        <v>193</v>
      </c>
      <c r="E1099">
        <v>10</v>
      </c>
      <c r="F1099">
        <v>3</v>
      </c>
      <c r="G1099">
        <v>0.76900000000000002</v>
      </c>
      <c r="H1099">
        <v>7</v>
      </c>
      <c r="I1099">
        <v>1</v>
      </c>
      <c r="J1099">
        <v>0.875</v>
      </c>
      <c r="K1099">
        <v>42.4</v>
      </c>
      <c r="L1099">
        <v>21.6</v>
      </c>
      <c r="M1099">
        <v>6.31</v>
      </c>
      <c r="N1099">
        <v>-5.46</v>
      </c>
      <c r="O1099">
        <v>24</v>
      </c>
      <c r="P1099">
        <v>17</v>
      </c>
      <c r="R1099" s="19">
        <f>SUMIFS(Recruits!J:J,Recruits!D:D,'Wins by Year'!C1099,Recruits!A:A,'Wins by Year'!A1099)</f>
        <v>2.23</v>
      </c>
      <c r="S1099" s="19">
        <f t="shared" si="34"/>
        <v>2.23</v>
      </c>
      <c r="T1099" s="19">
        <f>(SUMIFS(S:S,C:C,C1099,A:A,A1099)+SUMIFS(S:S,C:C,C1099,A:A,A1099-1)+SUMIFS(S:S,C:C,C1099,A:A,A1099-2))/3</f>
        <v>2.2799999999999998</v>
      </c>
      <c r="U1099" s="19">
        <f>(SUMIFS($S:$S,$C:$C,$C1099,$A:$A,$A1099)+SUMIFS($S:$S,$C:$C,$C1099,$A:$A,$A1099-1)+SUMIFS($S:$S,$C:$C,$C1099,$A:$A,$A1099-2)+SUMIFS($S:$S,$C:$C,$C1099,$A:$A,$A1099-3))/4</f>
        <v>2.2275</v>
      </c>
      <c r="W1099" t="str">
        <f>VLOOKUP(D1099,Conferences!$A$9:$B$57,2,FALSE)</f>
        <v>WAC</v>
      </c>
      <c r="X1099">
        <f>COUNTIF(C:C,C1099)</f>
        <v>16</v>
      </c>
    </row>
    <row r="1100" spans="1:25">
      <c r="A1100">
        <v>2007</v>
      </c>
      <c r="B1100">
        <v>114</v>
      </c>
      <c r="C1100" t="s">
        <v>78</v>
      </c>
      <c r="D1100" t="s">
        <v>193</v>
      </c>
      <c r="E1100">
        <v>9</v>
      </c>
      <c r="F1100">
        <v>4</v>
      </c>
      <c r="G1100">
        <v>0.69199999999999995</v>
      </c>
      <c r="H1100">
        <v>6</v>
      </c>
      <c r="I1100">
        <v>2</v>
      </c>
      <c r="J1100">
        <v>0.75</v>
      </c>
      <c r="K1100">
        <v>32.799999999999997</v>
      </c>
      <c r="L1100">
        <v>27</v>
      </c>
      <c r="M1100">
        <v>2.75</v>
      </c>
      <c r="N1100">
        <v>-2.79</v>
      </c>
      <c r="R1100" s="19">
        <f>SUMIFS(Recruits!J:J,Recruits!D:D,'Wins by Year'!C1100,Recruits!A:A,'Wins by Year'!A1100)</f>
        <v>2.27</v>
      </c>
      <c r="S1100" s="19">
        <f t="shared" si="34"/>
        <v>2.27</v>
      </c>
      <c r="T1100" s="19">
        <f>(SUMIFS(S:S,C:C,C1100,A:A,A1100)+SUMIFS(S:S,C:C,C1100,A:A,A1100-1)+SUMIFS(S:S,C:C,C1100,A:A,A1100-2))/3</f>
        <v>2.2866666666666666</v>
      </c>
      <c r="U1100" s="19">
        <f>(SUMIFS($S:$S,$C:$C,$C1100,$A:$A,$A1100)+SUMIFS($S:$S,$C:$C,$C1100,$A:$A,$A1100-1)+SUMIFS($S:$S,$C:$C,$C1100,$A:$A,$A1100-2)+SUMIFS($S:$S,$C:$C,$C1100,$A:$A,$A1100-3))/4</f>
        <v>1.9650000000000001</v>
      </c>
      <c r="W1100" t="str">
        <f>VLOOKUP(D1100,Conferences!$A$9:$B$57,2,FALSE)</f>
        <v>WAC</v>
      </c>
      <c r="X1100">
        <f>COUNTIF(C:C,C1100)</f>
        <v>16</v>
      </c>
    </row>
    <row r="1101" spans="1:25">
      <c r="A1101">
        <v>2007</v>
      </c>
      <c r="B1101">
        <v>115</v>
      </c>
      <c r="C1101" t="s">
        <v>122</v>
      </c>
      <c r="D1101" t="s">
        <v>193</v>
      </c>
      <c r="E1101">
        <v>6</v>
      </c>
      <c r="F1101">
        <v>7</v>
      </c>
      <c r="G1101">
        <v>0.46200000000000002</v>
      </c>
      <c r="H1101">
        <v>4</v>
      </c>
      <c r="I1101">
        <v>4</v>
      </c>
      <c r="J1101">
        <v>0.5</v>
      </c>
      <c r="K1101">
        <v>33.5</v>
      </c>
      <c r="L1101">
        <v>32.200000000000003</v>
      </c>
      <c r="M1101">
        <v>-5.09</v>
      </c>
      <c r="N1101">
        <v>-5.24</v>
      </c>
      <c r="R1101" s="19">
        <f>SUMIFS(Recruits!J:J,Recruits!D:D,'Wins by Year'!C1101,Recruits!A:A,'Wins by Year'!A1101)</f>
        <v>2</v>
      </c>
      <c r="S1101" s="19">
        <f t="shared" si="34"/>
        <v>2</v>
      </c>
      <c r="T1101" s="19">
        <f>(SUMIFS(S:S,C:C,C1101,A:A,A1101)+SUMIFS(S:S,C:C,C1101,A:A,A1101-1)+SUMIFS(S:S,C:C,C1101,A:A,A1101-2))/3</f>
        <v>1.6533333333333333</v>
      </c>
      <c r="U1101" s="19">
        <f>(SUMIFS($S:$S,$C:$C,$C1101,$A:$A,$A1101)+SUMIFS($S:$S,$C:$C,$C1101,$A:$A,$A1101-1)+SUMIFS($S:$S,$C:$C,$C1101,$A:$A,$A1101-2)+SUMIFS($S:$S,$C:$C,$C1101,$A:$A,$A1101-3))/4</f>
        <v>1.49</v>
      </c>
      <c r="W1101" t="str">
        <f>VLOOKUP(D1101,Conferences!$A$9:$B$57,2,FALSE)</f>
        <v>WAC</v>
      </c>
      <c r="X1101">
        <f>COUNTIF(C:C,C1101)</f>
        <v>16</v>
      </c>
    </row>
    <row r="1102" spans="1:25">
      <c r="A1102">
        <v>2007</v>
      </c>
      <c r="B1102">
        <v>116</v>
      </c>
      <c r="C1102" t="s">
        <v>89</v>
      </c>
      <c r="D1102" t="s">
        <v>193</v>
      </c>
      <c r="E1102">
        <v>5</v>
      </c>
      <c r="F1102">
        <v>7</v>
      </c>
      <c r="G1102">
        <v>0.41699999999999998</v>
      </c>
      <c r="H1102">
        <v>4</v>
      </c>
      <c r="I1102">
        <v>4</v>
      </c>
      <c r="J1102">
        <v>0.5</v>
      </c>
      <c r="K1102">
        <v>20.8</v>
      </c>
      <c r="L1102">
        <v>30.7</v>
      </c>
      <c r="M1102">
        <v>-8.4499999999999993</v>
      </c>
      <c r="N1102">
        <v>-2.54</v>
      </c>
      <c r="R1102" s="19">
        <f>SUMIFS(Recruits!J:J,Recruits!D:D,'Wins by Year'!C1102,Recruits!A:A,'Wins by Year'!A1102)</f>
        <v>2.27</v>
      </c>
      <c r="S1102" s="19">
        <f t="shared" si="34"/>
        <v>2.27</v>
      </c>
      <c r="T1102" s="19">
        <f>(SUMIFS(S:S,C:C,C1102,A:A,A1102)+SUMIFS(S:S,C:C,C1102,A:A,A1102-1)+SUMIFS(S:S,C:C,C1102,A:A,A1102-2))/3</f>
        <v>1.7666666666666666</v>
      </c>
      <c r="U1102" s="19">
        <f>(SUMIFS($S:$S,$C:$C,$C1102,$A:$A,$A1102)+SUMIFS($S:$S,$C:$C,$C1102,$A:$A,$A1102-1)+SUMIFS($S:$S,$C:$C,$C1102,$A:$A,$A1102-2)+SUMIFS($S:$S,$C:$C,$C1102,$A:$A,$A1102-3))/4</f>
        <v>1.8325</v>
      </c>
      <c r="W1102" t="str">
        <f>VLOOKUP(D1102,Conferences!$A$9:$B$57,2,FALSE)</f>
        <v>WAC</v>
      </c>
      <c r="X1102">
        <f>COUNTIF(C:C,C1102)</f>
        <v>16</v>
      </c>
    </row>
    <row r="1103" spans="1:25">
      <c r="A1103">
        <v>2007</v>
      </c>
      <c r="B1103">
        <v>117</v>
      </c>
      <c r="C1103" t="s">
        <v>111</v>
      </c>
      <c r="D1103" t="s">
        <v>193</v>
      </c>
      <c r="E1103">
        <v>5</v>
      </c>
      <c r="F1103">
        <v>7</v>
      </c>
      <c r="G1103">
        <v>0.41699999999999998</v>
      </c>
      <c r="H1103">
        <v>4</v>
      </c>
      <c r="I1103">
        <v>4</v>
      </c>
      <c r="J1103">
        <v>0.5</v>
      </c>
      <c r="K1103">
        <v>20.399999999999999</v>
      </c>
      <c r="L1103">
        <v>29.3</v>
      </c>
      <c r="M1103">
        <v>-8.64</v>
      </c>
      <c r="N1103">
        <v>-3.3</v>
      </c>
      <c r="R1103" s="19">
        <f>SUMIFS(Recruits!J:J,Recruits!D:D,'Wins by Year'!C1103,Recruits!A:A,'Wins by Year'!A1103)</f>
        <v>0</v>
      </c>
      <c r="S1103" s="19">
        <f t="shared" si="34"/>
        <v>1</v>
      </c>
      <c r="T1103" s="19">
        <f>(SUMIFS(S:S,C:C,C1103,A:A,A1103)+SUMIFS(S:S,C:C,C1103,A:A,A1103-1)+SUMIFS(S:S,C:C,C1103,A:A,A1103-2))/3</f>
        <v>1.36</v>
      </c>
      <c r="U1103" s="19">
        <f>(SUMIFS($S:$S,$C:$C,$C1103,$A:$A,$A1103)+SUMIFS($S:$S,$C:$C,$C1103,$A:$A,$A1103-1)+SUMIFS($S:$S,$C:$C,$C1103,$A:$A,$A1103-2)+SUMIFS($S:$S,$C:$C,$C1103,$A:$A,$A1103-3))/4</f>
        <v>1.27</v>
      </c>
      <c r="W1103" t="str">
        <f>VLOOKUP(D1103,Conferences!$A$9:$B$57,2,FALSE)</f>
        <v>WAC</v>
      </c>
      <c r="X1103">
        <f>COUNTIF(C:C,C1103)</f>
        <v>16</v>
      </c>
    </row>
    <row r="1104" spans="1:25">
      <c r="A1104">
        <v>2007</v>
      </c>
      <c r="B1104">
        <v>118</v>
      </c>
      <c r="C1104" t="s">
        <v>90</v>
      </c>
      <c r="D1104" t="s">
        <v>193</v>
      </c>
      <c r="E1104">
        <v>2</v>
      </c>
      <c r="F1104">
        <v>10</v>
      </c>
      <c r="G1104">
        <v>0.16700000000000001</v>
      </c>
      <c r="H1104">
        <v>2</v>
      </c>
      <c r="I1104">
        <v>6</v>
      </c>
      <c r="J1104">
        <v>0.25</v>
      </c>
      <c r="K1104">
        <v>20.6</v>
      </c>
      <c r="L1104">
        <v>33.799999999999997</v>
      </c>
      <c r="M1104">
        <v>-11.29</v>
      </c>
      <c r="N1104">
        <v>-2.12</v>
      </c>
      <c r="R1104" s="19">
        <f>SUMIFS(Recruits!J:J,Recruits!D:D,'Wins by Year'!C1104,Recruits!A:A,'Wins by Year'!A1104)</f>
        <v>2</v>
      </c>
      <c r="S1104" s="19">
        <f t="shared" si="34"/>
        <v>2</v>
      </c>
      <c r="T1104" s="19">
        <f>(SUMIFS(S:S,C:C,C1104,A:A,A1104)+SUMIFS(S:S,C:C,C1104,A:A,A1104-1)+SUMIFS(S:S,C:C,C1104,A:A,A1104-2))/3</f>
        <v>1.6666666666666667</v>
      </c>
      <c r="U1104" s="19">
        <f>(SUMIFS($S:$S,$C:$C,$C1104,$A:$A,$A1104)+SUMIFS($S:$S,$C:$C,$C1104,$A:$A,$A1104-1)+SUMIFS($S:$S,$C:$C,$C1104,$A:$A,$A1104-2)+SUMIFS($S:$S,$C:$C,$C1104,$A:$A,$A1104-3))/4</f>
        <v>1.7925</v>
      </c>
      <c r="W1104" t="str">
        <f>VLOOKUP(D1104,Conferences!$A$9:$B$57,2,FALSE)</f>
        <v>WAC</v>
      </c>
      <c r="X1104">
        <f>COUNTIF(C:C,C1104)</f>
        <v>16</v>
      </c>
    </row>
    <row r="1105" spans="1:25">
      <c r="A1105">
        <v>2007</v>
      </c>
      <c r="B1105">
        <v>119</v>
      </c>
      <c r="C1105" t="s">
        <v>133</v>
      </c>
      <c r="D1105" t="s">
        <v>193</v>
      </c>
      <c r="E1105">
        <v>4</v>
      </c>
      <c r="F1105">
        <v>9</v>
      </c>
      <c r="G1105">
        <v>0.308</v>
      </c>
      <c r="H1105">
        <v>1</v>
      </c>
      <c r="I1105">
        <v>7</v>
      </c>
      <c r="J1105">
        <v>0.125</v>
      </c>
      <c r="K1105">
        <v>24</v>
      </c>
      <c r="L1105">
        <v>36.200000000000003</v>
      </c>
      <c r="M1105">
        <v>-12.32</v>
      </c>
      <c r="N1105">
        <v>-4.93</v>
      </c>
      <c r="R1105" s="19">
        <f>SUMIFS(Recruits!J:J,Recruits!D:D,'Wins by Year'!C1105,Recruits!A:A,'Wins by Year'!A1105)</f>
        <v>2.1</v>
      </c>
      <c r="S1105" s="19">
        <f t="shared" si="34"/>
        <v>2.1</v>
      </c>
      <c r="T1105" s="19">
        <f>(SUMIFS(S:S,C:C,C1105,A:A,A1105)+SUMIFS(S:S,C:C,C1105,A:A,A1105-1)+SUMIFS(S:S,C:C,C1105,A:A,A1105-2))/3</f>
        <v>1.7</v>
      </c>
      <c r="U1105" s="19">
        <f>(SUMIFS($S:$S,$C:$C,$C1105,$A:$A,$A1105)+SUMIFS($S:$S,$C:$C,$C1105,$A:$A,$A1105-1)+SUMIFS($S:$S,$C:$C,$C1105,$A:$A,$A1105-2)+SUMIFS($S:$S,$C:$C,$C1105,$A:$A,$A1105-3))/4</f>
        <v>1.5249999999999999</v>
      </c>
      <c r="W1105" t="str">
        <f>VLOOKUP(D1105,Conferences!$A$9:$B$57,2,FALSE)</f>
        <v>WAC</v>
      </c>
      <c r="X1105">
        <f>COUNTIF(C:C,C1105)</f>
        <v>16</v>
      </c>
    </row>
    <row r="1106" spans="1:25">
      <c r="A1106">
        <v>2007</v>
      </c>
      <c r="B1106">
        <v>120</v>
      </c>
      <c r="C1106" t="s">
        <v>126</v>
      </c>
      <c r="D1106" t="s">
        <v>193</v>
      </c>
      <c r="E1106">
        <v>1</v>
      </c>
      <c r="F1106">
        <v>11</v>
      </c>
      <c r="G1106">
        <v>8.3000000000000004E-2</v>
      </c>
      <c r="H1106">
        <v>0</v>
      </c>
      <c r="I1106">
        <v>8</v>
      </c>
      <c r="J1106">
        <v>0</v>
      </c>
      <c r="K1106">
        <v>21.5</v>
      </c>
      <c r="L1106">
        <v>36.9</v>
      </c>
      <c r="M1106">
        <v>-17.059999999999999</v>
      </c>
      <c r="N1106">
        <v>-3.81</v>
      </c>
      <c r="R1106" s="19">
        <f>SUMIFS(Recruits!J:J,Recruits!D:D,'Wins by Year'!C1106,Recruits!A:A,'Wins by Year'!A1106)</f>
        <v>0</v>
      </c>
      <c r="S1106" s="19">
        <f t="shared" si="34"/>
        <v>1</v>
      </c>
      <c r="T1106" s="19">
        <f>(SUMIFS(S:S,C:C,C1106,A:A,A1106)+SUMIFS(S:S,C:C,C1106,A:A,A1106-1)+SUMIFS(S:S,C:C,C1106,A:A,A1106-2))/3</f>
        <v>1</v>
      </c>
      <c r="U1106" s="19">
        <f>(SUMIFS($S:$S,$C:$C,$C1106,$A:$A,$A1106)+SUMIFS($S:$S,$C:$C,$C1106,$A:$A,$A1106-1)+SUMIFS($S:$S,$C:$C,$C1106,$A:$A,$A1106-2)+SUMIFS($S:$S,$C:$C,$C1106,$A:$A,$A1106-3))/4</f>
        <v>1</v>
      </c>
      <c r="W1106" t="str">
        <f>VLOOKUP(D1106,Conferences!$A$9:$B$57,2,FALSE)</f>
        <v>WAC</v>
      </c>
      <c r="X1106">
        <f>COUNTIF(C:C,C1106)</f>
        <v>15</v>
      </c>
    </row>
    <row r="1107" spans="1:25">
      <c r="A1107">
        <v>2006</v>
      </c>
      <c r="B1107">
        <v>1</v>
      </c>
      <c r="C1107" t="s">
        <v>62</v>
      </c>
      <c r="D1107" t="s">
        <v>165</v>
      </c>
      <c r="E1107">
        <v>11</v>
      </c>
      <c r="F1107">
        <v>3</v>
      </c>
      <c r="G1107">
        <v>0.78600000000000003</v>
      </c>
      <c r="H1107">
        <v>6</v>
      </c>
      <c r="I1107">
        <v>2</v>
      </c>
      <c r="J1107">
        <v>0.75</v>
      </c>
      <c r="K1107">
        <v>21.6</v>
      </c>
      <c r="L1107">
        <v>15.4</v>
      </c>
      <c r="M1107">
        <v>7.95</v>
      </c>
      <c r="N1107">
        <v>1.1000000000000001</v>
      </c>
      <c r="P1107">
        <v>14</v>
      </c>
      <c r="Q1107">
        <v>18</v>
      </c>
      <c r="R1107" s="19">
        <f>SUMIFS(Recruits!J:J,Recruits!D:D,'Wins by Year'!C1107,Recruits!A:A,'Wins by Year'!A1107)</f>
        <v>2.4</v>
      </c>
      <c r="S1107" s="19">
        <f t="shared" si="34"/>
        <v>2.4</v>
      </c>
      <c r="T1107" s="19">
        <f>(SUMIFS(S:S,C:C,C1107,A:A,A1107)+SUMIFS(S:S,C:C,C1107,A:A,A1107-1)+SUMIFS(S:S,C:C,C1107,A:A,A1107-2))/3</f>
        <v>2.2766666666666668</v>
      </c>
      <c r="U1107" s="19">
        <f>(SUMIFS($S:$S,$C:$C,$C1107,$A:$A,$A1107)+SUMIFS($S:$S,$C:$C,$C1107,$A:$A,$A1107-1)+SUMIFS($S:$S,$C:$C,$C1107,$A:$A,$A1107-2)+SUMIFS($S:$S,$C:$C,$C1107,$A:$A,$A1107-3))/4</f>
        <v>2.3374999999999999</v>
      </c>
      <c r="W1107" t="str">
        <f>VLOOKUP(D1107,Conferences!$A$9:$B$57,2,FALSE)</f>
        <v>ACC</v>
      </c>
      <c r="X1107">
        <f>COUNTIF(C:C,C1107)</f>
        <v>16</v>
      </c>
      <c r="Y1107">
        <f t="shared" si="35"/>
        <v>18</v>
      </c>
    </row>
    <row r="1108" spans="1:25">
      <c r="A1108">
        <v>2006</v>
      </c>
      <c r="B1108">
        <v>2</v>
      </c>
      <c r="C1108" t="s">
        <v>82</v>
      </c>
      <c r="D1108" t="s">
        <v>165</v>
      </c>
      <c r="E1108">
        <v>10</v>
      </c>
      <c r="F1108">
        <v>3</v>
      </c>
      <c r="G1108">
        <v>0.76900000000000002</v>
      </c>
      <c r="H1108">
        <v>5</v>
      </c>
      <c r="I1108">
        <v>3</v>
      </c>
      <c r="J1108">
        <v>0.625</v>
      </c>
      <c r="K1108">
        <v>26</v>
      </c>
      <c r="L1108">
        <v>15.7</v>
      </c>
      <c r="M1108">
        <v>9.9600000000000009</v>
      </c>
      <c r="N1108">
        <v>0.57999999999999996</v>
      </c>
      <c r="P1108">
        <v>16</v>
      </c>
      <c r="Q1108">
        <v>20</v>
      </c>
      <c r="R1108" s="19">
        <f>SUMIFS(Recruits!J:J,Recruits!D:D,'Wins by Year'!C1108,Recruits!A:A,'Wins by Year'!A1108)</f>
        <v>2.85</v>
      </c>
      <c r="S1108" s="19">
        <f t="shared" si="34"/>
        <v>2.85</v>
      </c>
      <c r="T1108" s="19">
        <f>(SUMIFS(S:S,C:C,C1108,A:A,A1108)+SUMIFS(S:S,C:C,C1108,A:A,A1108-1)+SUMIFS(S:S,C:C,C1108,A:A,A1108-2))/3</f>
        <v>2.8200000000000003</v>
      </c>
      <c r="U1108" s="19">
        <f>(SUMIFS($S:$S,$C:$C,$C1108,$A:$A,$A1108)+SUMIFS($S:$S,$C:$C,$C1108,$A:$A,$A1108-1)+SUMIFS($S:$S,$C:$C,$C1108,$A:$A,$A1108-2)+SUMIFS($S:$S,$C:$C,$C1108,$A:$A,$A1108-3))/4</f>
        <v>2.8850000000000002</v>
      </c>
      <c r="W1108" t="str">
        <f>VLOOKUP(D1108,Conferences!$A$9:$B$57,2,FALSE)</f>
        <v>ACC</v>
      </c>
      <c r="X1108">
        <f>COUNTIF(C:C,C1108)</f>
        <v>16</v>
      </c>
      <c r="Y1108">
        <f t="shared" si="35"/>
        <v>20</v>
      </c>
    </row>
    <row r="1109" spans="1:25">
      <c r="A1109">
        <v>2006</v>
      </c>
      <c r="B1109">
        <v>3</v>
      </c>
      <c r="C1109" t="s">
        <v>39</v>
      </c>
      <c r="D1109" t="s">
        <v>165</v>
      </c>
      <c r="E1109">
        <v>9</v>
      </c>
      <c r="F1109">
        <v>4</v>
      </c>
      <c r="G1109">
        <v>0.69199999999999995</v>
      </c>
      <c r="H1109">
        <v>5</v>
      </c>
      <c r="I1109">
        <v>3</v>
      </c>
      <c r="J1109">
        <v>0.625</v>
      </c>
      <c r="K1109">
        <v>21.8</v>
      </c>
      <c r="L1109">
        <v>21.8</v>
      </c>
      <c r="M1109">
        <v>2.7</v>
      </c>
      <c r="N1109">
        <v>1.01</v>
      </c>
      <c r="P1109">
        <v>21</v>
      </c>
      <c r="R1109" s="19">
        <f>SUMIFS(Recruits!J:J,Recruits!D:D,'Wins by Year'!C1109,Recruits!A:A,'Wins by Year'!A1109)</f>
        <v>3</v>
      </c>
      <c r="S1109" s="19">
        <f t="shared" si="34"/>
        <v>3</v>
      </c>
      <c r="T1109" s="19">
        <f>(SUMIFS(S:S,C:C,C1109,A:A,A1109)+SUMIFS(S:S,C:C,C1109,A:A,A1109-1)+SUMIFS(S:S,C:C,C1109,A:A,A1109-2))/3</f>
        <v>3.0100000000000002</v>
      </c>
      <c r="U1109" s="19">
        <f>(SUMIFS($S:$S,$C:$C,$C1109,$A:$A,$A1109)+SUMIFS($S:$S,$C:$C,$C1109,$A:$A,$A1109-1)+SUMIFS($S:$S,$C:$C,$C1109,$A:$A,$A1109-2)+SUMIFS($S:$S,$C:$C,$C1109,$A:$A,$A1109-3))/4</f>
        <v>3.0200000000000005</v>
      </c>
      <c r="W1109" t="str">
        <f>VLOOKUP(D1109,Conferences!$A$9:$B$57,2,FALSE)</f>
        <v>ACC</v>
      </c>
      <c r="X1109">
        <f>COUNTIF(C:C,C1109)</f>
        <v>16</v>
      </c>
    </row>
    <row r="1110" spans="1:25">
      <c r="A1110">
        <v>2006</v>
      </c>
      <c r="B1110">
        <v>4</v>
      </c>
      <c r="C1110" t="s">
        <v>6</v>
      </c>
      <c r="D1110" t="s">
        <v>165</v>
      </c>
      <c r="E1110">
        <v>8</v>
      </c>
      <c r="F1110">
        <v>5</v>
      </c>
      <c r="G1110">
        <v>0.61499999999999999</v>
      </c>
      <c r="H1110">
        <v>5</v>
      </c>
      <c r="I1110">
        <v>3</v>
      </c>
      <c r="J1110">
        <v>0.625</v>
      </c>
      <c r="K1110">
        <v>32.700000000000003</v>
      </c>
      <c r="L1110">
        <v>16.2</v>
      </c>
      <c r="M1110">
        <v>8.19</v>
      </c>
      <c r="N1110">
        <v>0.65</v>
      </c>
      <c r="O1110">
        <v>18</v>
      </c>
      <c r="P1110">
        <v>10</v>
      </c>
      <c r="R1110" s="19">
        <f>SUMIFS(Recruits!J:J,Recruits!D:D,'Wins by Year'!C1110,Recruits!A:A,'Wins by Year'!A1110)</f>
        <v>3.4</v>
      </c>
      <c r="S1110" s="19">
        <f t="shared" si="34"/>
        <v>3.4</v>
      </c>
      <c r="T1110" s="19">
        <f>(SUMIFS(S:S,C:C,C1110,A:A,A1110)+SUMIFS(S:S,C:C,C1110,A:A,A1110-1)+SUMIFS(S:S,C:C,C1110,A:A,A1110-2))/3</f>
        <v>2.936666666666667</v>
      </c>
      <c r="U1110" s="19">
        <f>(SUMIFS($S:$S,$C:$C,$C1110,$A:$A,$A1110)+SUMIFS($S:$S,$C:$C,$C1110,$A:$A,$A1110-1)+SUMIFS($S:$S,$C:$C,$C1110,$A:$A,$A1110-2)+SUMIFS($S:$S,$C:$C,$C1110,$A:$A,$A1110-3))/4</f>
        <v>2.9075000000000002</v>
      </c>
      <c r="W1110" t="str">
        <f>VLOOKUP(D1110,Conferences!$A$9:$B$57,2,FALSE)</f>
        <v>ACC</v>
      </c>
      <c r="X1110">
        <f>COUNTIF(C:C,C1110)</f>
        <v>16</v>
      </c>
    </row>
    <row r="1111" spans="1:25">
      <c r="A1111">
        <v>2006</v>
      </c>
      <c r="B1111">
        <v>5</v>
      </c>
      <c r="C1111" t="s">
        <v>2</v>
      </c>
      <c r="D1111" t="s">
        <v>165</v>
      </c>
      <c r="E1111">
        <v>7</v>
      </c>
      <c r="F1111">
        <v>6</v>
      </c>
      <c r="G1111">
        <v>0.53800000000000003</v>
      </c>
      <c r="H1111">
        <v>3</v>
      </c>
      <c r="I1111">
        <v>5</v>
      </c>
      <c r="J1111">
        <v>0.375</v>
      </c>
      <c r="K1111">
        <v>26.5</v>
      </c>
      <c r="L1111">
        <v>19.8</v>
      </c>
      <c r="M1111">
        <v>6.19</v>
      </c>
      <c r="N1111">
        <v>2.19</v>
      </c>
      <c r="O1111">
        <v>11</v>
      </c>
      <c r="P1111">
        <v>9</v>
      </c>
      <c r="R1111" s="19">
        <f>SUMIFS(Recruits!J:J,Recruits!D:D,'Wins by Year'!C1111,Recruits!A:A,'Wins by Year'!A1111)</f>
        <v>3.68</v>
      </c>
      <c r="S1111" s="19">
        <f t="shared" si="34"/>
        <v>3.68</v>
      </c>
      <c r="T1111" s="19">
        <f>(SUMIFS(S:S,C:C,C1111,A:A,A1111)+SUMIFS(S:S,C:C,C1111,A:A,A1111-1)+SUMIFS(S:S,C:C,C1111,A:A,A1111-2))/3</f>
        <v>3.65</v>
      </c>
      <c r="U1111" s="19">
        <f>(SUMIFS($S:$S,$C:$C,$C1111,$A:$A,$A1111)+SUMIFS($S:$S,$C:$C,$C1111,$A:$A,$A1111-1)+SUMIFS($S:$S,$C:$C,$C1111,$A:$A,$A1111-2)+SUMIFS($S:$S,$C:$C,$C1111,$A:$A,$A1111-3))/4</f>
        <v>3.5999999999999996</v>
      </c>
      <c r="W1111" t="str">
        <f>VLOOKUP(D1111,Conferences!$A$9:$B$57,2,FALSE)</f>
        <v>ACC</v>
      </c>
      <c r="X1111">
        <f>COUNTIF(C:C,C1111)</f>
        <v>16</v>
      </c>
    </row>
    <row r="1112" spans="1:25">
      <c r="A1112">
        <v>2006</v>
      </c>
      <c r="B1112">
        <v>6</v>
      </c>
      <c r="C1112" t="s">
        <v>44</v>
      </c>
      <c r="D1112" t="s">
        <v>165</v>
      </c>
      <c r="E1112">
        <v>3</v>
      </c>
      <c r="F1112">
        <v>9</v>
      </c>
      <c r="G1112">
        <v>0.25</v>
      </c>
      <c r="H1112">
        <v>2</v>
      </c>
      <c r="I1112">
        <v>6</v>
      </c>
      <c r="J1112">
        <v>0.25</v>
      </c>
      <c r="K1112">
        <v>17.5</v>
      </c>
      <c r="L1112">
        <v>21.8</v>
      </c>
      <c r="M1112">
        <v>-4.1100000000000003</v>
      </c>
      <c r="N1112">
        <v>0.64</v>
      </c>
      <c r="R1112" s="19">
        <f>SUMIFS(Recruits!J:J,Recruits!D:D,'Wins by Year'!C1112,Recruits!A:A,'Wins by Year'!A1112)</f>
        <v>2.4500000000000002</v>
      </c>
      <c r="S1112" s="19">
        <f t="shared" si="34"/>
        <v>2.4500000000000002</v>
      </c>
      <c r="T1112" s="19">
        <f>(SUMIFS(S:S,C:C,C1112,A:A,A1112)+SUMIFS(S:S,C:C,C1112,A:A,A1112-1)+SUMIFS(S:S,C:C,C1112,A:A,A1112-2))/3</f>
        <v>2.7333333333333338</v>
      </c>
      <c r="U1112" s="19">
        <f>(SUMIFS($S:$S,$C:$C,$C1112,$A:$A,$A1112)+SUMIFS($S:$S,$C:$C,$C1112,$A:$A,$A1112-1)+SUMIFS($S:$S,$C:$C,$C1112,$A:$A,$A1112-2)+SUMIFS($S:$S,$C:$C,$C1112,$A:$A,$A1112-3))/4</f>
        <v>2.8350000000000004</v>
      </c>
      <c r="W1112" t="str">
        <f>VLOOKUP(D1112,Conferences!$A$9:$B$57,2,FALSE)</f>
        <v>ACC</v>
      </c>
      <c r="X1112">
        <f>COUNTIF(C:C,C1112)</f>
        <v>16</v>
      </c>
    </row>
    <row r="1113" spans="1:25">
      <c r="A1113">
        <v>2006</v>
      </c>
      <c r="B1113">
        <v>7</v>
      </c>
      <c r="C1113" t="s">
        <v>69</v>
      </c>
      <c r="D1113" t="s">
        <v>166</v>
      </c>
      <c r="E1113">
        <v>9</v>
      </c>
      <c r="F1113">
        <v>5</v>
      </c>
      <c r="G1113">
        <v>0.64300000000000002</v>
      </c>
      <c r="H1113">
        <v>7</v>
      </c>
      <c r="I1113">
        <v>1</v>
      </c>
      <c r="J1113">
        <v>0.875</v>
      </c>
      <c r="K1113">
        <v>24.9</v>
      </c>
      <c r="L1113">
        <v>18.399999999999999</v>
      </c>
      <c r="M1113">
        <v>6.5</v>
      </c>
      <c r="N1113">
        <v>1.64</v>
      </c>
      <c r="P1113">
        <v>13</v>
      </c>
      <c r="R1113" s="19">
        <f>SUMIFS(Recruits!J:J,Recruits!D:D,'Wins by Year'!C1113,Recruits!A:A,'Wins by Year'!A1113)</f>
        <v>2.69</v>
      </c>
      <c r="S1113" s="19">
        <f t="shared" si="34"/>
        <v>2.69</v>
      </c>
      <c r="T1113" s="19">
        <f>(SUMIFS(S:S,C:C,C1113,A:A,A1113)+SUMIFS(S:S,C:C,C1113,A:A,A1113-1)+SUMIFS(S:S,C:C,C1113,A:A,A1113-2))/3</f>
        <v>2.4233333333333333</v>
      </c>
      <c r="U1113" s="19">
        <f>(SUMIFS($S:$S,$C:$C,$C1113,$A:$A,$A1113)+SUMIFS($S:$S,$C:$C,$C1113,$A:$A,$A1113-1)+SUMIFS($S:$S,$C:$C,$C1113,$A:$A,$A1113-2)+SUMIFS($S:$S,$C:$C,$C1113,$A:$A,$A1113-3))/4</f>
        <v>2.4850000000000003</v>
      </c>
      <c r="W1113" t="str">
        <f>VLOOKUP(D1113,Conferences!$A$9:$B$57,2,FALSE)</f>
        <v>ACC</v>
      </c>
      <c r="X1113">
        <f>COUNTIF(C:C,C1113)</f>
        <v>16</v>
      </c>
    </row>
    <row r="1114" spans="1:25">
      <c r="A1114">
        <v>2006</v>
      </c>
      <c r="B1114">
        <v>8</v>
      </c>
      <c r="C1114" t="s">
        <v>43</v>
      </c>
      <c r="D1114" t="s">
        <v>166</v>
      </c>
      <c r="E1114">
        <v>10</v>
      </c>
      <c r="F1114">
        <v>3</v>
      </c>
      <c r="G1114">
        <v>0.76900000000000002</v>
      </c>
      <c r="H1114">
        <v>6</v>
      </c>
      <c r="I1114">
        <v>2</v>
      </c>
      <c r="J1114">
        <v>0.75</v>
      </c>
      <c r="K1114">
        <v>25.8</v>
      </c>
      <c r="L1114">
        <v>11</v>
      </c>
      <c r="M1114">
        <v>12.47</v>
      </c>
      <c r="N1114">
        <v>0.16</v>
      </c>
      <c r="O1114">
        <v>17</v>
      </c>
      <c r="P1114">
        <v>11</v>
      </c>
      <c r="Q1114">
        <v>19</v>
      </c>
      <c r="R1114" s="19">
        <f>SUMIFS(Recruits!J:J,Recruits!D:D,'Wins by Year'!C1114,Recruits!A:A,'Wins by Year'!A1114)</f>
        <v>3</v>
      </c>
      <c r="S1114" s="19">
        <f t="shared" si="34"/>
        <v>3</v>
      </c>
      <c r="T1114" s="19">
        <f>(SUMIFS(S:S,C:C,C1114,A:A,A1114)+SUMIFS(S:S,C:C,C1114,A:A,A1114-1)+SUMIFS(S:S,C:C,C1114,A:A,A1114-2))/3</f>
        <v>2.9599999999999995</v>
      </c>
      <c r="U1114" s="19">
        <f>(SUMIFS($S:$S,$C:$C,$C1114,$A:$A,$A1114)+SUMIFS($S:$S,$C:$C,$C1114,$A:$A,$A1114-1)+SUMIFS($S:$S,$C:$C,$C1114,$A:$A,$A1114-2)+SUMIFS($S:$S,$C:$C,$C1114,$A:$A,$A1114-3))/4</f>
        <v>2.9474999999999998</v>
      </c>
      <c r="W1114" t="str">
        <f>VLOOKUP(D1114,Conferences!$A$9:$B$57,2,FALSE)</f>
        <v>ACC</v>
      </c>
      <c r="X1114">
        <f>COUNTIF(C:C,C1114)</f>
        <v>16</v>
      </c>
      <c r="Y1114">
        <f t="shared" si="35"/>
        <v>19</v>
      </c>
    </row>
    <row r="1115" spans="1:25">
      <c r="A1115">
        <v>2006</v>
      </c>
      <c r="B1115">
        <v>9</v>
      </c>
      <c r="C1115" t="s">
        <v>61</v>
      </c>
      <c r="D1115" t="s">
        <v>166</v>
      </c>
      <c r="E1115">
        <v>5</v>
      </c>
      <c r="F1115">
        <v>7</v>
      </c>
      <c r="G1115">
        <v>0.41699999999999998</v>
      </c>
      <c r="H1115">
        <v>4</v>
      </c>
      <c r="I1115">
        <v>4</v>
      </c>
      <c r="J1115">
        <v>0.5</v>
      </c>
      <c r="K1115">
        <v>15.1</v>
      </c>
      <c r="L1115">
        <v>17.8</v>
      </c>
      <c r="M1115">
        <v>-2.5</v>
      </c>
      <c r="N1115">
        <v>0.42</v>
      </c>
      <c r="R1115" s="19">
        <f>SUMIFS(Recruits!J:J,Recruits!D:D,'Wins by Year'!C1115,Recruits!A:A,'Wins by Year'!A1115)</f>
        <v>2.52</v>
      </c>
      <c r="S1115" s="19">
        <f t="shared" si="34"/>
        <v>2.52</v>
      </c>
      <c r="T1115" s="19">
        <f>(SUMIFS(S:S,C:C,C1115,A:A,A1115)+SUMIFS(S:S,C:C,C1115,A:A,A1115-1)+SUMIFS(S:S,C:C,C1115,A:A,A1115-2))/3</f>
        <v>2.74</v>
      </c>
      <c r="U1115" s="19">
        <f>(SUMIFS($S:$S,$C:$C,$C1115,$A:$A,$A1115)+SUMIFS($S:$S,$C:$C,$C1115,$A:$A,$A1115-1)+SUMIFS($S:$S,$C:$C,$C1115,$A:$A,$A1115-2)+SUMIFS($S:$S,$C:$C,$C1115,$A:$A,$A1115-3))/4</f>
        <v>2.8725000000000001</v>
      </c>
      <c r="W1115" t="str">
        <f>VLOOKUP(D1115,Conferences!$A$9:$B$57,2,FALSE)</f>
        <v>ACC</v>
      </c>
      <c r="X1115">
        <f>COUNTIF(C:C,C1115)</f>
        <v>16</v>
      </c>
    </row>
    <row r="1116" spans="1:25">
      <c r="A1116">
        <v>2006</v>
      </c>
      <c r="B1116">
        <v>10</v>
      </c>
      <c r="C1116" t="s">
        <v>21</v>
      </c>
      <c r="D1116" t="s">
        <v>166</v>
      </c>
      <c r="E1116">
        <v>7</v>
      </c>
      <c r="F1116">
        <v>6</v>
      </c>
      <c r="G1116">
        <v>0.53800000000000003</v>
      </c>
      <c r="H1116">
        <v>3</v>
      </c>
      <c r="I1116">
        <v>5</v>
      </c>
      <c r="J1116">
        <v>0.375</v>
      </c>
      <c r="K1116">
        <v>19.600000000000001</v>
      </c>
      <c r="L1116">
        <v>15.5</v>
      </c>
      <c r="M1116">
        <v>3.02</v>
      </c>
      <c r="N1116">
        <v>0.4</v>
      </c>
      <c r="O1116">
        <v>12</v>
      </c>
      <c r="P1116">
        <v>12</v>
      </c>
      <c r="R1116" s="19">
        <f>SUMIFS(Recruits!J:J,Recruits!D:D,'Wins by Year'!C1116,Recruits!A:A,'Wins by Year'!A1116)</f>
        <v>3.36</v>
      </c>
      <c r="S1116" s="19">
        <f t="shared" si="34"/>
        <v>3.36</v>
      </c>
      <c r="T1116" s="19">
        <f>(SUMIFS(S:S,C:C,C1116,A:A,A1116)+SUMIFS(S:S,C:C,C1116,A:A,A1116-1)+SUMIFS(S:S,C:C,C1116,A:A,A1116-2))/3</f>
        <v>3.5133333333333332</v>
      </c>
      <c r="U1116" s="19">
        <f>(SUMIFS($S:$S,$C:$C,$C1116,$A:$A,$A1116)+SUMIFS($S:$S,$C:$C,$C1116,$A:$A,$A1116-1)+SUMIFS($S:$S,$C:$C,$C1116,$A:$A,$A1116-2)+SUMIFS($S:$S,$C:$C,$C1116,$A:$A,$A1116-3))/4</f>
        <v>3.5424999999999995</v>
      </c>
      <c r="W1116" t="str">
        <f>VLOOKUP(D1116,Conferences!$A$9:$B$57,2,FALSE)</f>
        <v>ACC</v>
      </c>
      <c r="X1116">
        <f>COUNTIF(C:C,C1116)</f>
        <v>16</v>
      </c>
    </row>
    <row r="1117" spans="1:25">
      <c r="A1117">
        <v>2006</v>
      </c>
      <c r="B1117">
        <v>11</v>
      </c>
      <c r="C1117" t="s">
        <v>24</v>
      </c>
      <c r="D1117" t="s">
        <v>166</v>
      </c>
      <c r="E1117">
        <v>3</v>
      </c>
      <c r="F1117">
        <v>9</v>
      </c>
      <c r="G1117">
        <v>0.25</v>
      </c>
      <c r="H1117">
        <v>2</v>
      </c>
      <c r="I1117">
        <v>6</v>
      </c>
      <c r="J1117">
        <v>0.25</v>
      </c>
      <c r="K1117">
        <v>18</v>
      </c>
      <c r="L1117">
        <v>30.5</v>
      </c>
      <c r="M1117">
        <v>-7.54</v>
      </c>
      <c r="N1117">
        <v>2.46</v>
      </c>
      <c r="R1117" s="19">
        <f>SUMIFS(Recruits!J:J,Recruits!D:D,'Wins by Year'!C1117,Recruits!A:A,'Wins by Year'!A1117)</f>
        <v>2.93</v>
      </c>
      <c r="S1117" s="19">
        <f t="shared" si="34"/>
        <v>2.93</v>
      </c>
      <c r="T1117" s="19">
        <f>(SUMIFS(S:S,C:C,C1117,A:A,A1117)+SUMIFS(S:S,C:C,C1117,A:A,A1117-1)+SUMIFS(S:S,C:C,C1117,A:A,A1117-2))/3</f>
        <v>2.6300000000000003</v>
      </c>
      <c r="U1117" s="19">
        <f>(SUMIFS($S:$S,$C:$C,$C1117,$A:$A,$A1117)+SUMIFS($S:$S,$C:$C,$C1117,$A:$A,$A1117-1)+SUMIFS($S:$S,$C:$C,$C1117,$A:$A,$A1117-2)+SUMIFS($S:$S,$C:$C,$C1117,$A:$A,$A1117-3))/4</f>
        <v>2.7600000000000002</v>
      </c>
      <c r="W1117" t="str">
        <f>VLOOKUP(D1117,Conferences!$A$9:$B$57,2,FALSE)</f>
        <v>ACC</v>
      </c>
      <c r="X1117">
        <f>COUNTIF(C:C,C1117)</f>
        <v>16</v>
      </c>
    </row>
    <row r="1118" spans="1:25">
      <c r="A1118">
        <v>2006</v>
      </c>
      <c r="B1118">
        <v>12</v>
      </c>
      <c r="C1118" t="s">
        <v>33</v>
      </c>
      <c r="D1118" t="s">
        <v>166</v>
      </c>
      <c r="E1118">
        <v>0</v>
      </c>
      <c r="F1118">
        <v>12</v>
      </c>
      <c r="G1118">
        <v>0</v>
      </c>
      <c r="H1118">
        <v>0</v>
      </c>
      <c r="I1118">
        <v>8</v>
      </c>
      <c r="J1118">
        <v>0</v>
      </c>
      <c r="K1118">
        <v>14.9</v>
      </c>
      <c r="L1118">
        <v>33.799999999999997</v>
      </c>
      <c r="M1118">
        <v>-14.98</v>
      </c>
      <c r="N1118">
        <v>2.36</v>
      </c>
      <c r="R1118" s="19">
        <f>SUMIFS(Recruits!J:J,Recruits!D:D,'Wins by Year'!C1118,Recruits!A:A,'Wins by Year'!A1118)</f>
        <v>2.38</v>
      </c>
      <c r="S1118" s="19">
        <f t="shared" si="34"/>
        <v>2.38</v>
      </c>
      <c r="T1118" s="19">
        <f>(SUMIFS(S:S,C:C,C1118,A:A,A1118)+SUMIFS(S:S,C:C,C1118,A:A,A1118-1)+SUMIFS(S:S,C:C,C1118,A:A,A1118-2))/3</f>
        <v>2.2399999999999998</v>
      </c>
      <c r="U1118" s="19">
        <f>(SUMIFS($S:$S,$C:$C,$C1118,$A:$A,$A1118)+SUMIFS($S:$S,$C:$C,$C1118,$A:$A,$A1118-1)+SUMIFS($S:$S,$C:$C,$C1118,$A:$A,$A1118-2)+SUMIFS($S:$S,$C:$C,$C1118,$A:$A,$A1118-3))/4</f>
        <v>2.3224999999999998</v>
      </c>
      <c r="W1118" t="str">
        <f>VLOOKUP(D1118,Conferences!$A$9:$B$57,2,FALSE)</f>
        <v>ACC</v>
      </c>
      <c r="X1118">
        <f>COUNTIF(C:C,C1118)</f>
        <v>16</v>
      </c>
    </row>
    <row r="1119" spans="1:25">
      <c r="A1119">
        <v>2006</v>
      </c>
      <c r="B1119">
        <v>13</v>
      </c>
      <c r="C1119" t="s">
        <v>26</v>
      </c>
      <c r="D1119" t="s">
        <v>194</v>
      </c>
      <c r="E1119">
        <v>9</v>
      </c>
      <c r="F1119">
        <v>5</v>
      </c>
      <c r="G1119">
        <v>0.64300000000000002</v>
      </c>
      <c r="H1119">
        <v>6</v>
      </c>
      <c r="I1119">
        <v>2</v>
      </c>
      <c r="J1119">
        <v>0.75</v>
      </c>
      <c r="K1119">
        <v>30.6</v>
      </c>
      <c r="L1119">
        <v>18.3</v>
      </c>
      <c r="M1119">
        <v>8.92</v>
      </c>
      <c r="N1119">
        <v>1.99</v>
      </c>
      <c r="O1119">
        <v>20</v>
      </c>
      <c r="P1119">
        <v>17</v>
      </c>
      <c r="R1119" s="19">
        <f>SUMIFS(Recruits!J:J,Recruits!D:D,'Wins by Year'!C1119,Recruits!A:A,'Wins by Year'!A1119)</f>
        <v>3.27</v>
      </c>
      <c r="S1119" s="19">
        <f t="shared" si="34"/>
        <v>3.27</v>
      </c>
      <c r="T1119" s="19">
        <f>(SUMIFS(S:S,C:C,C1119,A:A,A1119)+SUMIFS(S:S,C:C,C1119,A:A,A1119-1)+SUMIFS(S:S,C:C,C1119,A:A,A1119-2))/3</f>
        <v>2.9833333333333329</v>
      </c>
      <c r="U1119" s="19">
        <f>(SUMIFS($S:$S,$C:$C,$C1119,$A:$A,$A1119)+SUMIFS($S:$S,$C:$C,$C1119,$A:$A,$A1119-1)+SUMIFS($S:$S,$C:$C,$C1119,$A:$A,$A1119-2)+SUMIFS($S:$S,$C:$C,$C1119,$A:$A,$A1119-3))/4</f>
        <v>3</v>
      </c>
      <c r="W1119" t="str">
        <f>VLOOKUP(D1119,Conferences!$A$9:$B$57,2,FALSE)</f>
        <v>Big 12</v>
      </c>
      <c r="X1119">
        <f>COUNTIF(C:C,C1119)</f>
        <v>16</v>
      </c>
    </row>
    <row r="1120" spans="1:25">
      <c r="A1120">
        <v>2006</v>
      </c>
      <c r="B1120">
        <v>14</v>
      </c>
      <c r="C1120" t="s">
        <v>46</v>
      </c>
      <c r="D1120" t="s">
        <v>194</v>
      </c>
      <c r="E1120">
        <v>8</v>
      </c>
      <c r="F1120">
        <v>5</v>
      </c>
      <c r="G1120">
        <v>0.61499999999999999</v>
      </c>
      <c r="H1120">
        <v>4</v>
      </c>
      <c r="I1120">
        <v>4</v>
      </c>
      <c r="J1120">
        <v>0.5</v>
      </c>
      <c r="K1120">
        <v>30.1</v>
      </c>
      <c r="L1120">
        <v>19.5</v>
      </c>
      <c r="M1120">
        <v>8.15</v>
      </c>
      <c r="N1120">
        <v>-0.09</v>
      </c>
      <c r="P1120">
        <v>19</v>
      </c>
      <c r="R1120" s="19">
        <f>SUMIFS(Recruits!J:J,Recruits!D:D,'Wins by Year'!C1120,Recruits!A:A,'Wins by Year'!A1120)</f>
        <v>2.52</v>
      </c>
      <c r="S1120" s="19">
        <f t="shared" si="34"/>
        <v>2.52</v>
      </c>
      <c r="T1120" s="19">
        <f>(SUMIFS(S:S,C:C,C1120,A:A,A1120)+SUMIFS(S:S,C:C,C1120,A:A,A1120-1)+SUMIFS(S:S,C:C,C1120,A:A,A1120-2))/3</f>
        <v>2.6366666666666667</v>
      </c>
      <c r="U1120" s="19">
        <f>(SUMIFS($S:$S,$C:$C,$C1120,$A:$A,$A1120)+SUMIFS($S:$S,$C:$C,$C1120,$A:$A,$A1120-1)+SUMIFS($S:$S,$C:$C,$C1120,$A:$A,$A1120-2)+SUMIFS($S:$S,$C:$C,$C1120,$A:$A,$A1120-3))/4</f>
        <v>2.7275</v>
      </c>
      <c r="W1120" t="str">
        <f>VLOOKUP(D1120,Conferences!$A$9:$B$57,2,FALSE)</f>
        <v>Big 12</v>
      </c>
      <c r="X1120">
        <f>COUNTIF(C:C,C1120)</f>
        <v>16</v>
      </c>
    </row>
    <row r="1121" spans="1:25">
      <c r="A1121">
        <v>2006</v>
      </c>
      <c r="B1121">
        <v>15</v>
      </c>
      <c r="C1121" t="s">
        <v>76</v>
      </c>
      <c r="D1121" t="s">
        <v>194</v>
      </c>
      <c r="E1121">
        <v>7</v>
      </c>
      <c r="F1121">
        <v>6</v>
      </c>
      <c r="G1121">
        <v>0.53800000000000003</v>
      </c>
      <c r="H1121">
        <v>4</v>
      </c>
      <c r="I1121">
        <v>4</v>
      </c>
      <c r="J1121">
        <v>0.5</v>
      </c>
      <c r="K1121">
        <v>22.8</v>
      </c>
      <c r="L1121">
        <v>23.8</v>
      </c>
      <c r="M1121">
        <v>-7.0000000000000007E-2</v>
      </c>
      <c r="N1121">
        <v>1.32</v>
      </c>
      <c r="R1121" s="19">
        <f>SUMIFS(Recruits!J:J,Recruits!D:D,'Wins by Year'!C1121,Recruits!A:A,'Wins by Year'!A1121)</f>
        <v>2.5</v>
      </c>
      <c r="S1121" s="19">
        <f t="shared" si="34"/>
        <v>2.5</v>
      </c>
      <c r="T1121" s="19">
        <f>(SUMIFS(S:S,C:C,C1121,A:A,A1121)+SUMIFS(S:S,C:C,C1121,A:A,A1121-1)+SUMIFS(S:S,C:C,C1121,A:A,A1121-2))/3</f>
        <v>2.6433333333333331</v>
      </c>
      <c r="U1121" s="19">
        <f>(SUMIFS($S:$S,$C:$C,$C1121,$A:$A,$A1121)+SUMIFS($S:$S,$C:$C,$C1121,$A:$A,$A1121-1)+SUMIFS($S:$S,$C:$C,$C1121,$A:$A,$A1121-2)+SUMIFS($S:$S,$C:$C,$C1121,$A:$A,$A1121-3))/4</f>
        <v>2.7174999999999998</v>
      </c>
      <c r="W1121" t="str">
        <f>VLOOKUP(D1121,Conferences!$A$9:$B$57,2,FALSE)</f>
        <v>Big 12</v>
      </c>
      <c r="X1121">
        <f>COUNTIF(C:C,C1121)</f>
        <v>16</v>
      </c>
    </row>
    <row r="1122" spans="1:25">
      <c r="A1122">
        <v>2006</v>
      </c>
      <c r="B1122">
        <v>16</v>
      </c>
      <c r="C1122" t="s">
        <v>85</v>
      </c>
      <c r="D1122" t="s">
        <v>194</v>
      </c>
      <c r="E1122">
        <v>6</v>
      </c>
      <c r="F1122">
        <v>6</v>
      </c>
      <c r="G1122">
        <v>0.5</v>
      </c>
      <c r="H1122">
        <v>3</v>
      </c>
      <c r="I1122">
        <v>5</v>
      </c>
      <c r="J1122">
        <v>0.375</v>
      </c>
      <c r="K1122">
        <v>29</v>
      </c>
      <c r="L1122">
        <v>25.5</v>
      </c>
      <c r="M1122">
        <v>0.53</v>
      </c>
      <c r="N1122">
        <v>-1.64</v>
      </c>
      <c r="R1122" s="19">
        <f>SUMIFS(Recruits!J:J,Recruits!D:D,'Wins by Year'!C1122,Recruits!A:A,'Wins by Year'!A1122)</f>
        <v>2.72</v>
      </c>
      <c r="S1122" s="19">
        <f t="shared" si="34"/>
        <v>2.72</v>
      </c>
      <c r="T1122" s="19">
        <f>(SUMIFS(S:S,C:C,C1122,A:A,A1122)+SUMIFS(S:S,C:C,C1122,A:A,A1122-1)+SUMIFS(S:S,C:C,C1122,A:A,A1122-2))/3</f>
        <v>2.5866666666666664</v>
      </c>
      <c r="U1122" s="19">
        <f>(SUMIFS($S:$S,$C:$C,$C1122,$A:$A,$A1122)+SUMIFS($S:$S,$C:$C,$C1122,$A:$A,$A1122-1)+SUMIFS($S:$S,$C:$C,$C1122,$A:$A,$A1122-2)+SUMIFS($S:$S,$C:$C,$C1122,$A:$A,$A1122-3))/4</f>
        <v>2.5975000000000001</v>
      </c>
      <c r="W1122" t="str">
        <f>VLOOKUP(D1122,Conferences!$A$9:$B$57,2,FALSE)</f>
        <v>Big 12</v>
      </c>
      <c r="X1122">
        <f>COUNTIF(C:C,C1122)</f>
        <v>16</v>
      </c>
    </row>
    <row r="1123" spans="1:25">
      <c r="A1123">
        <v>2006</v>
      </c>
      <c r="B1123">
        <v>17</v>
      </c>
      <c r="C1123" t="s">
        <v>66</v>
      </c>
      <c r="D1123" t="s">
        <v>194</v>
      </c>
      <c r="E1123">
        <v>2</v>
      </c>
      <c r="F1123">
        <v>10</v>
      </c>
      <c r="G1123">
        <v>0.16700000000000001</v>
      </c>
      <c r="H1123">
        <v>2</v>
      </c>
      <c r="I1123">
        <v>6</v>
      </c>
      <c r="J1123">
        <v>0.25</v>
      </c>
      <c r="K1123">
        <v>16.3</v>
      </c>
      <c r="L1123">
        <v>22.3</v>
      </c>
      <c r="M1123">
        <v>-6.18</v>
      </c>
      <c r="N1123">
        <v>0.99</v>
      </c>
      <c r="R1123" s="19">
        <f>SUMIFS(Recruits!J:J,Recruits!D:D,'Wins by Year'!C1123,Recruits!A:A,'Wins by Year'!A1123)</f>
        <v>2.64</v>
      </c>
      <c r="S1123" s="19">
        <f t="shared" si="34"/>
        <v>2.64</v>
      </c>
      <c r="T1123" s="19">
        <f>(SUMIFS(S:S,C:C,C1123,A:A,A1123)+SUMIFS(S:S,C:C,C1123,A:A,A1123-1)+SUMIFS(S:S,C:C,C1123,A:A,A1123-2))/3</f>
        <v>2.6066666666666669</v>
      </c>
      <c r="U1123" s="19">
        <f>(SUMIFS($S:$S,$C:$C,$C1123,$A:$A,$A1123)+SUMIFS($S:$S,$C:$C,$C1123,$A:$A,$A1123-1)+SUMIFS($S:$S,$C:$C,$C1123,$A:$A,$A1123-2)+SUMIFS($S:$S,$C:$C,$C1123,$A:$A,$A1123-3))/4</f>
        <v>2.7350000000000003</v>
      </c>
      <c r="W1123" t="str">
        <f>VLOOKUP(D1123,Conferences!$A$9:$B$57,2,FALSE)</f>
        <v>Big 12</v>
      </c>
      <c r="X1123">
        <f>COUNTIF(C:C,C1123)</f>
        <v>16</v>
      </c>
    </row>
    <row r="1124" spans="1:25">
      <c r="A1124">
        <v>2006</v>
      </c>
      <c r="B1124">
        <v>18</v>
      </c>
      <c r="C1124" t="s">
        <v>53</v>
      </c>
      <c r="D1124" t="s">
        <v>194</v>
      </c>
      <c r="E1124">
        <v>4</v>
      </c>
      <c r="F1124">
        <v>8</v>
      </c>
      <c r="G1124">
        <v>0.33300000000000002</v>
      </c>
      <c r="H1124">
        <v>1</v>
      </c>
      <c r="I1124">
        <v>7</v>
      </c>
      <c r="J1124">
        <v>0.125</v>
      </c>
      <c r="K1124">
        <v>18.8</v>
      </c>
      <c r="L1124">
        <v>30.8</v>
      </c>
      <c r="M1124">
        <v>-9.91</v>
      </c>
      <c r="N1124">
        <v>0.17</v>
      </c>
      <c r="R1124" s="19">
        <f>SUMIFS(Recruits!J:J,Recruits!D:D,'Wins by Year'!C1124,Recruits!A:A,'Wins by Year'!A1124)</f>
        <v>2.5</v>
      </c>
      <c r="S1124" s="19">
        <f t="shared" si="34"/>
        <v>2.5</v>
      </c>
      <c r="T1124" s="19">
        <f>(SUMIFS(S:S,C:C,C1124,A:A,A1124)+SUMIFS(S:S,C:C,C1124,A:A,A1124-1)+SUMIFS(S:S,C:C,C1124,A:A,A1124-2))/3</f>
        <v>2.4666666666666663</v>
      </c>
      <c r="U1124" s="19">
        <f>(SUMIFS($S:$S,$C:$C,$C1124,$A:$A,$A1124)+SUMIFS($S:$S,$C:$C,$C1124,$A:$A,$A1124-1)+SUMIFS($S:$S,$C:$C,$C1124,$A:$A,$A1124-2)+SUMIFS($S:$S,$C:$C,$C1124,$A:$A,$A1124-3))/4</f>
        <v>2.4649999999999999</v>
      </c>
      <c r="W1124" t="str">
        <f>VLOOKUP(D1124,Conferences!$A$9:$B$57,2,FALSE)</f>
        <v>Big 12</v>
      </c>
      <c r="X1124">
        <f>COUNTIF(C:C,C1124)</f>
        <v>16</v>
      </c>
    </row>
    <row r="1125" spans="1:25">
      <c r="A1125">
        <v>2006</v>
      </c>
      <c r="B1125">
        <v>19</v>
      </c>
      <c r="C1125" t="s">
        <v>16</v>
      </c>
      <c r="D1125" t="s">
        <v>195</v>
      </c>
      <c r="E1125">
        <v>11</v>
      </c>
      <c r="F1125">
        <v>3</v>
      </c>
      <c r="G1125">
        <v>0.78600000000000003</v>
      </c>
      <c r="H1125">
        <v>7</v>
      </c>
      <c r="I1125">
        <v>1</v>
      </c>
      <c r="J1125">
        <v>0.875</v>
      </c>
      <c r="K1125">
        <v>30.3</v>
      </c>
      <c r="L1125">
        <v>17.3</v>
      </c>
      <c r="M1125">
        <v>12.75</v>
      </c>
      <c r="N1125">
        <v>2.83</v>
      </c>
      <c r="O1125">
        <v>10</v>
      </c>
      <c r="P1125">
        <v>7</v>
      </c>
      <c r="Q1125">
        <v>11</v>
      </c>
      <c r="R1125" s="19">
        <f>SUMIFS(Recruits!J:J,Recruits!D:D,'Wins by Year'!C1125,Recruits!A:A,'Wins by Year'!A1125)</f>
        <v>3.54</v>
      </c>
      <c r="S1125" s="19">
        <f t="shared" si="34"/>
        <v>3.54</v>
      </c>
      <c r="T1125" s="19">
        <f>(SUMIFS(S:S,C:C,C1125,A:A,A1125)+SUMIFS(S:S,C:C,C1125,A:A,A1125-1)+SUMIFS(S:S,C:C,C1125,A:A,A1125-2))/3</f>
        <v>3.6300000000000003</v>
      </c>
      <c r="U1125" s="19">
        <f>(SUMIFS($S:$S,$C:$C,$C1125,$A:$A,$A1125)+SUMIFS($S:$S,$C:$C,$C1125,$A:$A,$A1125-1)+SUMIFS($S:$S,$C:$C,$C1125,$A:$A,$A1125-2)+SUMIFS($S:$S,$C:$C,$C1125,$A:$A,$A1125-3))/4</f>
        <v>3.6175000000000002</v>
      </c>
      <c r="W1125" t="str">
        <f>VLOOKUP(D1125,Conferences!$A$9:$B$57,2,FALSE)</f>
        <v>Big 12</v>
      </c>
      <c r="X1125">
        <f>COUNTIF(C:C,C1125)</f>
        <v>16</v>
      </c>
      <c r="Y1125">
        <f t="shared" si="35"/>
        <v>11</v>
      </c>
    </row>
    <row r="1126" spans="1:25">
      <c r="A1126">
        <v>2006</v>
      </c>
      <c r="B1126">
        <v>20</v>
      </c>
      <c r="C1126" t="s">
        <v>7</v>
      </c>
      <c r="D1126" t="s">
        <v>195</v>
      </c>
      <c r="E1126">
        <v>10</v>
      </c>
      <c r="F1126">
        <v>3</v>
      </c>
      <c r="G1126">
        <v>0.76900000000000002</v>
      </c>
      <c r="H1126">
        <v>6</v>
      </c>
      <c r="I1126">
        <v>2</v>
      </c>
      <c r="J1126">
        <v>0.75</v>
      </c>
      <c r="K1126">
        <v>35.9</v>
      </c>
      <c r="L1126">
        <v>18.3</v>
      </c>
      <c r="M1126">
        <v>12.18</v>
      </c>
      <c r="N1126">
        <v>0.56999999999999995</v>
      </c>
      <c r="O1126">
        <v>3</v>
      </c>
      <c r="P1126">
        <v>2</v>
      </c>
      <c r="Q1126">
        <v>13</v>
      </c>
      <c r="R1126" s="19">
        <f>SUMIFS(Recruits!J:J,Recruits!D:D,'Wins by Year'!C1126,Recruits!A:A,'Wins by Year'!A1126)</f>
        <v>3.6</v>
      </c>
      <c r="S1126" s="19">
        <f t="shared" si="34"/>
        <v>3.6</v>
      </c>
      <c r="T1126" s="19">
        <f>(SUMIFS(S:S,C:C,C1126,A:A,A1126)+SUMIFS(S:S,C:C,C1126,A:A,A1126-1)+SUMIFS(S:S,C:C,C1126,A:A,A1126-2))/3</f>
        <v>3.5566666666666666</v>
      </c>
      <c r="U1126" s="19">
        <f>(SUMIFS($S:$S,$C:$C,$C1126,$A:$A,$A1126)+SUMIFS($S:$S,$C:$C,$C1126,$A:$A,$A1126-1)+SUMIFS($S:$S,$C:$C,$C1126,$A:$A,$A1126-2)+SUMIFS($S:$S,$C:$C,$C1126,$A:$A,$A1126-3))/4</f>
        <v>3.5975000000000001</v>
      </c>
      <c r="W1126" t="str">
        <f>VLOOKUP(D1126,Conferences!$A$9:$B$57,2,FALSE)</f>
        <v>Big 12</v>
      </c>
      <c r="X1126">
        <f>COUNTIF(C:C,C1126)</f>
        <v>16</v>
      </c>
      <c r="Y1126">
        <f t="shared" si="35"/>
        <v>13</v>
      </c>
    </row>
    <row r="1127" spans="1:25">
      <c r="A1127">
        <v>2006</v>
      </c>
      <c r="B1127">
        <v>21</v>
      </c>
      <c r="C1127" t="s">
        <v>17</v>
      </c>
      <c r="D1127" t="s">
        <v>195</v>
      </c>
      <c r="E1127">
        <v>9</v>
      </c>
      <c r="F1127">
        <v>4</v>
      </c>
      <c r="G1127">
        <v>0.69199999999999995</v>
      </c>
      <c r="H1127">
        <v>5</v>
      </c>
      <c r="I1127">
        <v>3</v>
      </c>
      <c r="J1127">
        <v>0.625</v>
      </c>
      <c r="K1127">
        <v>27.8</v>
      </c>
      <c r="L1127">
        <v>20.5</v>
      </c>
      <c r="M1127">
        <v>6.53</v>
      </c>
      <c r="N1127">
        <v>0.99</v>
      </c>
      <c r="P1127">
        <v>21</v>
      </c>
      <c r="R1127" s="19">
        <f>SUMIFS(Recruits!J:J,Recruits!D:D,'Wins by Year'!C1127,Recruits!A:A,'Wins by Year'!A1127)</f>
        <v>3.04</v>
      </c>
      <c r="S1127" s="19">
        <f t="shared" si="34"/>
        <v>3.04</v>
      </c>
      <c r="T1127" s="19">
        <f>(SUMIFS(S:S,C:C,C1127,A:A,A1127)+SUMIFS(S:S,C:C,C1127,A:A,A1127-1)+SUMIFS(S:S,C:C,C1127,A:A,A1127-2))/3</f>
        <v>3.0566666666666666</v>
      </c>
      <c r="U1127" s="19">
        <f>(SUMIFS($S:$S,$C:$C,$C1127,$A:$A,$A1127)+SUMIFS($S:$S,$C:$C,$C1127,$A:$A,$A1127-1)+SUMIFS($S:$S,$C:$C,$C1127,$A:$A,$A1127-2)+SUMIFS($S:$S,$C:$C,$C1127,$A:$A,$A1127-3))/4</f>
        <v>3.105</v>
      </c>
      <c r="W1127" t="str">
        <f>VLOOKUP(D1127,Conferences!$A$9:$B$57,2,FALSE)</f>
        <v>Big 12</v>
      </c>
      <c r="X1127">
        <f>COUNTIF(C:C,C1127)</f>
        <v>16</v>
      </c>
    </row>
    <row r="1128" spans="1:25">
      <c r="A1128">
        <v>2006</v>
      </c>
      <c r="B1128">
        <v>22</v>
      </c>
      <c r="C1128" t="s">
        <v>47</v>
      </c>
      <c r="D1128" t="s">
        <v>195</v>
      </c>
      <c r="E1128">
        <v>8</v>
      </c>
      <c r="F1128">
        <v>5</v>
      </c>
      <c r="G1128">
        <v>0.61499999999999999</v>
      </c>
      <c r="H1128">
        <v>4</v>
      </c>
      <c r="I1128">
        <v>4</v>
      </c>
      <c r="J1128">
        <v>0.5</v>
      </c>
      <c r="K1128">
        <v>32.5</v>
      </c>
      <c r="L1128">
        <v>25.1</v>
      </c>
      <c r="M1128">
        <v>4.2</v>
      </c>
      <c r="N1128">
        <v>0.43</v>
      </c>
      <c r="O1128">
        <v>25</v>
      </c>
      <c r="P1128">
        <v>24</v>
      </c>
      <c r="R1128" s="19">
        <f>SUMIFS(Recruits!J:J,Recruits!D:D,'Wins by Year'!C1128,Recruits!A:A,'Wins by Year'!A1128)</f>
        <v>2.88</v>
      </c>
      <c r="S1128" s="19">
        <f t="shared" si="34"/>
        <v>2.88</v>
      </c>
      <c r="T1128" s="19">
        <f>(SUMIFS(S:S,C:C,C1128,A:A,A1128)+SUMIFS(S:S,C:C,C1128,A:A,A1128-1)+SUMIFS(S:S,C:C,C1128,A:A,A1128-2))/3</f>
        <v>2.7466666666666666</v>
      </c>
      <c r="U1128" s="19">
        <f>(SUMIFS($S:$S,$C:$C,$C1128,$A:$A,$A1128)+SUMIFS($S:$S,$C:$C,$C1128,$A:$A,$A1128-1)+SUMIFS($S:$S,$C:$C,$C1128,$A:$A,$A1128-2)+SUMIFS($S:$S,$C:$C,$C1128,$A:$A,$A1128-3))/4</f>
        <v>2.71</v>
      </c>
      <c r="W1128" t="str">
        <f>VLOOKUP(D1128,Conferences!$A$9:$B$57,2,FALSE)</f>
        <v>Big 12</v>
      </c>
      <c r="X1128">
        <f>COUNTIF(C:C,C1128)</f>
        <v>16</v>
      </c>
    </row>
    <row r="1129" spans="1:25">
      <c r="A1129">
        <v>2006</v>
      </c>
      <c r="B1129">
        <v>23</v>
      </c>
      <c r="C1129" t="s">
        <v>48</v>
      </c>
      <c r="D1129" t="s">
        <v>195</v>
      </c>
      <c r="E1129">
        <v>7</v>
      </c>
      <c r="F1129">
        <v>6</v>
      </c>
      <c r="G1129">
        <v>0.53800000000000003</v>
      </c>
      <c r="H1129">
        <v>3</v>
      </c>
      <c r="I1129">
        <v>5</v>
      </c>
      <c r="J1129">
        <v>0.375</v>
      </c>
      <c r="K1129">
        <v>35.200000000000003</v>
      </c>
      <c r="L1129">
        <v>25.6</v>
      </c>
      <c r="M1129">
        <v>6.04</v>
      </c>
      <c r="N1129">
        <v>1.1200000000000001</v>
      </c>
      <c r="R1129" s="19">
        <f>SUMIFS(Recruits!J:J,Recruits!D:D,'Wins by Year'!C1129,Recruits!A:A,'Wins by Year'!A1129)</f>
        <v>3.03</v>
      </c>
      <c r="S1129" s="19">
        <f t="shared" si="34"/>
        <v>3.03</v>
      </c>
      <c r="T1129" s="19">
        <f>(SUMIFS(S:S,C:C,C1129,A:A,A1129)+SUMIFS(S:S,C:C,C1129,A:A,A1129-1)+SUMIFS(S:S,C:C,C1129,A:A,A1129-2))/3</f>
        <v>2.8233333333333328</v>
      </c>
      <c r="U1129" s="19">
        <f>(SUMIFS($S:$S,$C:$C,$C1129,$A:$A,$A1129)+SUMIFS($S:$S,$C:$C,$C1129,$A:$A,$A1129-1)+SUMIFS($S:$S,$C:$C,$C1129,$A:$A,$A1129-2)+SUMIFS($S:$S,$C:$C,$C1129,$A:$A,$A1129-3))/4</f>
        <v>2.82</v>
      </c>
      <c r="W1129" t="str">
        <f>VLOOKUP(D1129,Conferences!$A$9:$B$57,2,FALSE)</f>
        <v>Big 12</v>
      </c>
      <c r="X1129">
        <f>COUNTIF(C:C,C1129)</f>
        <v>16</v>
      </c>
    </row>
    <row r="1130" spans="1:25">
      <c r="A1130">
        <v>2006</v>
      </c>
      <c r="B1130">
        <v>24</v>
      </c>
      <c r="C1130" t="s">
        <v>56</v>
      </c>
      <c r="D1130" t="s">
        <v>195</v>
      </c>
      <c r="E1130">
        <v>4</v>
      </c>
      <c r="F1130">
        <v>8</v>
      </c>
      <c r="G1130">
        <v>0.33300000000000002</v>
      </c>
      <c r="H1130">
        <v>3</v>
      </c>
      <c r="I1130">
        <v>5</v>
      </c>
      <c r="J1130">
        <v>0.375</v>
      </c>
      <c r="K1130">
        <v>23.6</v>
      </c>
      <c r="L1130">
        <v>32.6</v>
      </c>
      <c r="M1130">
        <v>-4.62</v>
      </c>
      <c r="N1130">
        <v>1.88</v>
      </c>
      <c r="R1130" s="19">
        <f>SUMIFS(Recruits!J:J,Recruits!D:D,'Wins by Year'!C1130,Recruits!A:A,'Wins by Year'!A1130)</f>
        <v>2.36</v>
      </c>
      <c r="S1130" s="19">
        <f t="shared" si="34"/>
        <v>2.36</v>
      </c>
      <c r="T1130" s="19">
        <f>(SUMIFS(S:S,C:C,C1130,A:A,A1130)+SUMIFS(S:S,C:C,C1130,A:A,A1130-1)+SUMIFS(S:S,C:C,C1130,A:A,A1130-2))/3</f>
        <v>1.8333333333333333</v>
      </c>
      <c r="U1130" s="19">
        <f>(SUMIFS($S:$S,$C:$C,$C1130,$A:$A,$A1130)+SUMIFS($S:$S,$C:$C,$C1130,$A:$A,$A1130-1)+SUMIFS($S:$S,$C:$C,$C1130,$A:$A,$A1130-2)+SUMIFS($S:$S,$C:$C,$C1130,$A:$A,$A1130-3))/4</f>
        <v>1.9325000000000001</v>
      </c>
      <c r="W1130" t="str">
        <f>VLOOKUP(D1130,Conferences!$A$9:$B$57,2,FALSE)</f>
        <v>Big 12</v>
      </c>
      <c r="X1130">
        <f>COUNTIF(C:C,C1130)</f>
        <v>16</v>
      </c>
    </row>
    <row r="1131" spans="1:25">
      <c r="A1131">
        <v>2006</v>
      </c>
      <c r="B1131">
        <v>25</v>
      </c>
      <c r="C1131" t="s">
        <v>36</v>
      </c>
      <c r="D1131" t="s">
        <v>192</v>
      </c>
      <c r="E1131">
        <v>12</v>
      </c>
      <c r="F1131">
        <v>1</v>
      </c>
      <c r="G1131">
        <v>0.92300000000000004</v>
      </c>
      <c r="H1131">
        <v>6</v>
      </c>
      <c r="I1131">
        <v>1</v>
      </c>
      <c r="J1131">
        <v>0.85699999999999998</v>
      </c>
      <c r="K1131">
        <v>37.799999999999997</v>
      </c>
      <c r="L1131">
        <v>16.3</v>
      </c>
      <c r="M1131">
        <v>19.940000000000001</v>
      </c>
      <c r="N1131">
        <v>2.94</v>
      </c>
      <c r="O1131">
        <v>13</v>
      </c>
      <c r="P1131">
        <v>3</v>
      </c>
      <c r="Q1131">
        <v>6</v>
      </c>
      <c r="R1131" s="19">
        <f>SUMIFS(Recruits!J:J,Recruits!D:D,'Wins by Year'!C1131,Recruits!A:A,'Wins by Year'!A1131)</f>
        <v>2.92</v>
      </c>
      <c r="S1131" s="19">
        <f t="shared" si="34"/>
        <v>2.92</v>
      </c>
      <c r="T1131" s="19">
        <f>(SUMIFS(S:S,C:C,C1131,A:A,A1131)+SUMIFS(S:S,C:C,C1131,A:A,A1131-1)+SUMIFS(S:S,C:C,C1131,A:A,A1131-2))/3</f>
        <v>2.4866666666666668</v>
      </c>
      <c r="U1131" s="19">
        <f>(SUMIFS($S:$S,$C:$C,$C1131,$A:$A,$A1131)+SUMIFS($S:$S,$C:$C,$C1131,$A:$A,$A1131-1)+SUMIFS($S:$S,$C:$C,$C1131,$A:$A,$A1131-2)+SUMIFS($S:$S,$C:$C,$C1131,$A:$A,$A1131-3))/4</f>
        <v>2.4649999999999999</v>
      </c>
      <c r="W1131" t="str">
        <f>VLOOKUP(D1131,Conferences!$A$9:$B$57,2,FALSE)</f>
        <v>Big East</v>
      </c>
      <c r="X1131">
        <f>COUNTIF(C:C,C1131)</f>
        <v>16</v>
      </c>
      <c r="Y1131">
        <f t="shared" si="35"/>
        <v>6</v>
      </c>
    </row>
    <row r="1132" spans="1:25">
      <c r="A1132">
        <v>2006</v>
      </c>
      <c r="B1132">
        <v>26</v>
      </c>
      <c r="C1132" t="s">
        <v>79</v>
      </c>
      <c r="D1132" t="s">
        <v>192</v>
      </c>
      <c r="E1132">
        <v>11</v>
      </c>
      <c r="F1132">
        <v>2</v>
      </c>
      <c r="G1132">
        <v>0.84599999999999997</v>
      </c>
      <c r="H1132">
        <v>5</v>
      </c>
      <c r="I1132">
        <v>2</v>
      </c>
      <c r="J1132">
        <v>0.71399999999999997</v>
      </c>
      <c r="K1132">
        <v>29.8</v>
      </c>
      <c r="L1132">
        <v>14.3</v>
      </c>
      <c r="M1132">
        <v>12.88</v>
      </c>
      <c r="N1132">
        <v>1.1100000000000001</v>
      </c>
      <c r="P1132">
        <v>7</v>
      </c>
      <c r="Q1132">
        <v>12</v>
      </c>
      <c r="R1132" s="19">
        <f>SUMIFS(Recruits!J:J,Recruits!D:D,'Wins by Year'!C1132,Recruits!A:A,'Wins by Year'!A1132)</f>
        <v>2.54</v>
      </c>
      <c r="S1132" s="19">
        <f t="shared" si="34"/>
        <v>2.54</v>
      </c>
      <c r="T1132" s="19">
        <f>(SUMIFS(S:S,C:C,C1132,A:A,A1132)+SUMIFS(S:S,C:C,C1132,A:A,A1132-1)+SUMIFS(S:S,C:C,C1132,A:A,A1132-2))/3</f>
        <v>2.36</v>
      </c>
      <c r="U1132" s="19">
        <f>(SUMIFS($S:$S,$C:$C,$C1132,$A:$A,$A1132)+SUMIFS($S:$S,$C:$C,$C1132,$A:$A,$A1132-1)+SUMIFS($S:$S,$C:$C,$C1132,$A:$A,$A1132-2)+SUMIFS($S:$S,$C:$C,$C1132,$A:$A,$A1132-3))/4</f>
        <v>2.4500000000000002</v>
      </c>
      <c r="W1132" t="str">
        <f>VLOOKUP(D1132,Conferences!$A$9:$B$57,2,FALSE)</f>
        <v>Big East</v>
      </c>
      <c r="X1132">
        <f>COUNTIF(C:C,C1132)</f>
        <v>16</v>
      </c>
      <c r="Y1132">
        <f t="shared" si="35"/>
        <v>12</v>
      </c>
    </row>
    <row r="1133" spans="1:25">
      <c r="A1133">
        <v>2006</v>
      </c>
      <c r="B1133">
        <v>27</v>
      </c>
      <c r="C1133" t="s">
        <v>38</v>
      </c>
      <c r="D1133" t="s">
        <v>192</v>
      </c>
      <c r="E1133">
        <v>11</v>
      </c>
      <c r="F1133">
        <v>2</v>
      </c>
      <c r="G1133">
        <v>0.84599999999999997</v>
      </c>
      <c r="H1133">
        <v>5</v>
      </c>
      <c r="I1133">
        <v>2</v>
      </c>
      <c r="J1133">
        <v>0.71399999999999997</v>
      </c>
      <c r="K1133">
        <v>38.799999999999997</v>
      </c>
      <c r="L1133">
        <v>21.7</v>
      </c>
      <c r="M1133">
        <v>16.8</v>
      </c>
      <c r="N1133">
        <v>2.1</v>
      </c>
      <c r="O1133">
        <v>5</v>
      </c>
      <c r="P1133">
        <v>3</v>
      </c>
      <c r="Q1133">
        <v>10</v>
      </c>
      <c r="R1133" s="19">
        <f>SUMIFS(Recruits!J:J,Recruits!D:D,'Wins by Year'!C1133,Recruits!A:A,'Wins by Year'!A1133)</f>
        <v>2.63</v>
      </c>
      <c r="S1133" s="19">
        <f t="shared" si="34"/>
        <v>2.63</v>
      </c>
      <c r="T1133" s="19">
        <f>(SUMIFS(S:S,C:C,C1133,A:A,A1133)+SUMIFS(S:S,C:C,C1133,A:A,A1133-1)+SUMIFS(S:S,C:C,C1133,A:A,A1133-2))/3</f>
        <v>2.5033333333333334</v>
      </c>
      <c r="U1133" s="19">
        <f>(SUMIFS($S:$S,$C:$C,$C1133,$A:$A,$A1133)+SUMIFS($S:$S,$C:$C,$C1133,$A:$A,$A1133-1)+SUMIFS($S:$S,$C:$C,$C1133,$A:$A,$A1133-2)+SUMIFS($S:$S,$C:$C,$C1133,$A:$A,$A1133-3))/4</f>
        <v>2.5074999999999998</v>
      </c>
      <c r="W1133" t="str">
        <f>VLOOKUP(D1133,Conferences!$A$9:$B$57,2,FALSE)</f>
        <v>Big East</v>
      </c>
      <c r="X1133">
        <f>COUNTIF(C:C,C1133)</f>
        <v>16</v>
      </c>
      <c r="Y1133">
        <f t="shared" si="35"/>
        <v>10</v>
      </c>
    </row>
    <row r="1134" spans="1:25">
      <c r="A1134">
        <v>2006</v>
      </c>
      <c r="B1134">
        <v>28</v>
      </c>
      <c r="C1134" t="s">
        <v>73</v>
      </c>
      <c r="D1134" t="s">
        <v>192</v>
      </c>
      <c r="E1134">
        <v>9</v>
      </c>
      <c r="F1134">
        <v>4</v>
      </c>
      <c r="G1134">
        <v>0.69199999999999995</v>
      </c>
      <c r="H1134">
        <v>4</v>
      </c>
      <c r="I1134">
        <v>3</v>
      </c>
      <c r="J1134">
        <v>0.57099999999999995</v>
      </c>
      <c r="K1134">
        <v>23</v>
      </c>
      <c r="L1134">
        <v>16.899999999999999</v>
      </c>
      <c r="M1134">
        <v>5.94</v>
      </c>
      <c r="N1134">
        <v>0.25</v>
      </c>
      <c r="R1134" s="19">
        <f>SUMIFS(Recruits!J:J,Recruits!D:D,'Wins by Year'!C1134,Recruits!A:A,'Wins by Year'!A1134)</f>
        <v>2.36</v>
      </c>
      <c r="S1134" s="19">
        <f t="shared" si="34"/>
        <v>2.36</v>
      </c>
      <c r="T1134" s="19">
        <f>(SUMIFS(S:S,C:C,C1134,A:A,A1134)+SUMIFS(S:S,C:C,C1134,A:A,A1134-1)+SUMIFS(S:S,C:C,C1134,A:A,A1134-2))/3</f>
        <v>2.39</v>
      </c>
      <c r="U1134" s="19">
        <f>(SUMIFS($S:$S,$C:$C,$C1134,$A:$A,$A1134)+SUMIFS($S:$S,$C:$C,$C1134,$A:$A,$A1134-1)+SUMIFS($S:$S,$C:$C,$C1134,$A:$A,$A1134-2)+SUMIFS($S:$S,$C:$C,$C1134,$A:$A,$A1134-3))/4</f>
        <v>2.3374999999999999</v>
      </c>
      <c r="W1134" t="str">
        <f>VLOOKUP(D1134,Conferences!$A$9:$B$57,2,FALSE)</f>
        <v>Big East</v>
      </c>
      <c r="X1134">
        <f>COUNTIF(C:C,C1134)</f>
        <v>16</v>
      </c>
    </row>
    <row r="1135" spans="1:25">
      <c r="A1135">
        <v>2006</v>
      </c>
      <c r="B1135">
        <v>29</v>
      </c>
      <c r="C1135" t="s">
        <v>68</v>
      </c>
      <c r="D1135" t="s">
        <v>192</v>
      </c>
      <c r="E1135">
        <v>8</v>
      </c>
      <c r="F1135">
        <v>5</v>
      </c>
      <c r="G1135">
        <v>0.61499999999999999</v>
      </c>
      <c r="H1135">
        <v>4</v>
      </c>
      <c r="I1135">
        <v>3</v>
      </c>
      <c r="J1135">
        <v>0.57099999999999995</v>
      </c>
      <c r="K1135">
        <v>21.1</v>
      </c>
      <c r="L1135">
        <v>19.600000000000001</v>
      </c>
      <c r="M1135">
        <v>5.29</v>
      </c>
      <c r="N1135">
        <v>3.29</v>
      </c>
      <c r="R1135" s="19">
        <f>SUMIFS(Recruits!J:J,Recruits!D:D,'Wins by Year'!C1135,Recruits!A:A,'Wins by Year'!A1135)</f>
        <v>1.95</v>
      </c>
      <c r="S1135" s="19">
        <f t="shared" si="34"/>
        <v>1.95</v>
      </c>
      <c r="T1135" s="19">
        <f>(SUMIFS(S:S,C:C,C1135,A:A,A1135)+SUMIFS(S:S,C:C,C1135,A:A,A1135-1)+SUMIFS(S:S,C:C,C1135,A:A,A1135-2))/3</f>
        <v>1.67</v>
      </c>
      <c r="U1135" s="19">
        <f>(SUMIFS($S:$S,$C:$C,$C1135,$A:$A,$A1135)+SUMIFS($S:$S,$C:$C,$C1135,$A:$A,$A1135-1)+SUMIFS($S:$S,$C:$C,$C1135,$A:$A,$A1135-2)+SUMIFS($S:$S,$C:$C,$C1135,$A:$A,$A1135-3))/4</f>
        <v>1.5024999999999999</v>
      </c>
      <c r="W1135" t="str">
        <f>VLOOKUP(D1135,Conferences!$A$9:$B$57,2,FALSE)</f>
        <v>Big East</v>
      </c>
      <c r="X1135">
        <f>COUNTIF(C:C,C1135)</f>
        <v>16</v>
      </c>
    </row>
    <row r="1136" spans="1:25">
      <c r="A1136">
        <v>2006</v>
      </c>
      <c r="B1136">
        <v>30</v>
      </c>
      <c r="C1136" t="s">
        <v>31</v>
      </c>
      <c r="D1136" t="s">
        <v>192</v>
      </c>
      <c r="E1136">
        <v>6</v>
      </c>
      <c r="F1136">
        <v>6</v>
      </c>
      <c r="G1136">
        <v>0.5</v>
      </c>
      <c r="H1136">
        <v>2</v>
      </c>
      <c r="I1136">
        <v>5</v>
      </c>
      <c r="J1136">
        <v>0.28599999999999998</v>
      </c>
      <c r="K1136">
        <v>31.8</v>
      </c>
      <c r="L1136">
        <v>22.8</v>
      </c>
      <c r="M1136">
        <v>4.57</v>
      </c>
      <c r="N1136">
        <v>1.23</v>
      </c>
      <c r="R1136" s="19">
        <f>SUMIFS(Recruits!J:J,Recruits!D:D,'Wins by Year'!C1136,Recruits!A:A,'Wins by Year'!A1136)</f>
        <v>3.04</v>
      </c>
      <c r="S1136" s="19">
        <f t="shared" si="34"/>
        <v>3.04</v>
      </c>
      <c r="T1136" s="19">
        <f>(SUMIFS(S:S,C:C,C1136,A:A,A1136)+SUMIFS(S:S,C:C,C1136,A:A,A1136-1)+SUMIFS(S:S,C:C,C1136,A:A,A1136-2))/3</f>
        <v>2.5466666666666669</v>
      </c>
      <c r="U1136" s="19">
        <f>(SUMIFS($S:$S,$C:$C,$C1136,$A:$A,$A1136)+SUMIFS($S:$S,$C:$C,$C1136,$A:$A,$A1136-1)+SUMIFS($S:$S,$C:$C,$C1136,$A:$A,$A1136-2)+SUMIFS($S:$S,$C:$C,$C1136,$A:$A,$A1136-3))/4</f>
        <v>2.5925000000000002</v>
      </c>
      <c r="W1136" t="str">
        <f>VLOOKUP(D1136,Conferences!$A$9:$B$57,2,FALSE)</f>
        <v>Big East</v>
      </c>
      <c r="X1136">
        <f>COUNTIF(C:C,C1136)</f>
        <v>16</v>
      </c>
    </row>
    <row r="1137" spans="1:25">
      <c r="A1137">
        <v>2006</v>
      </c>
      <c r="B1137">
        <v>31</v>
      </c>
      <c r="C1137" t="s">
        <v>117</v>
      </c>
      <c r="D1137" t="s">
        <v>192</v>
      </c>
      <c r="E1137">
        <v>4</v>
      </c>
      <c r="F1137">
        <v>8</v>
      </c>
      <c r="G1137">
        <v>0.33300000000000002</v>
      </c>
      <c r="H1137">
        <v>1</v>
      </c>
      <c r="I1137">
        <v>6</v>
      </c>
      <c r="J1137">
        <v>0.14299999999999999</v>
      </c>
      <c r="K1137">
        <v>21.4</v>
      </c>
      <c r="L1137">
        <v>27</v>
      </c>
      <c r="M1137">
        <v>-3.02</v>
      </c>
      <c r="N1137">
        <v>3.48</v>
      </c>
      <c r="R1137" s="19">
        <f>SUMIFS(Recruits!J:J,Recruits!D:D,'Wins by Year'!C1137,Recruits!A:A,'Wins by Year'!A1137)</f>
        <v>2.1800000000000002</v>
      </c>
      <c r="S1137" s="19">
        <f t="shared" si="34"/>
        <v>2.1800000000000002</v>
      </c>
      <c r="T1137" s="19">
        <f>(SUMIFS(S:S,C:C,C1137,A:A,A1137)+SUMIFS(S:S,C:C,C1137,A:A,A1137-1)+SUMIFS(S:S,C:C,C1137,A:A,A1137-2))/3</f>
        <v>2.1533333333333333</v>
      </c>
      <c r="U1137" s="19">
        <f>(SUMIFS($S:$S,$C:$C,$C1137,$A:$A,$A1137)+SUMIFS($S:$S,$C:$C,$C1137,$A:$A,$A1137-1)+SUMIFS($S:$S,$C:$C,$C1137,$A:$A,$A1137-2)+SUMIFS($S:$S,$C:$C,$C1137,$A:$A,$A1137-3))/4</f>
        <v>2.1775000000000002</v>
      </c>
      <c r="W1137" t="str">
        <f>VLOOKUP(D1137,Conferences!$A$9:$B$57,2,FALSE)</f>
        <v>Big East</v>
      </c>
      <c r="X1137">
        <f>COUNTIF(C:C,C1137)</f>
        <v>16</v>
      </c>
    </row>
    <row r="1138" spans="1:25">
      <c r="A1138">
        <v>2006</v>
      </c>
      <c r="B1138">
        <v>32</v>
      </c>
      <c r="C1138" t="s">
        <v>59</v>
      </c>
      <c r="D1138" t="s">
        <v>192</v>
      </c>
      <c r="E1138">
        <v>4</v>
      </c>
      <c r="F1138">
        <v>8</v>
      </c>
      <c r="G1138">
        <v>0.33300000000000002</v>
      </c>
      <c r="H1138">
        <v>1</v>
      </c>
      <c r="I1138">
        <v>6</v>
      </c>
      <c r="J1138">
        <v>0.14299999999999999</v>
      </c>
      <c r="K1138">
        <v>17.399999999999999</v>
      </c>
      <c r="L1138">
        <v>24.6</v>
      </c>
      <c r="M1138">
        <v>-2.08</v>
      </c>
      <c r="N1138">
        <v>4.34</v>
      </c>
      <c r="R1138" s="19">
        <f>SUMIFS(Recruits!J:J,Recruits!D:D,'Wins by Year'!C1138,Recruits!A:A,'Wins by Year'!A1138)</f>
        <v>2.42</v>
      </c>
      <c r="S1138" s="19">
        <f t="shared" si="34"/>
        <v>2.42</v>
      </c>
      <c r="T1138" s="19">
        <f>(SUMIFS(S:S,C:C,C1138,A:A,A1138)+SUMIFS(S:S,C:C,C1138,A:A,A1138-1)+SUMIFS(S:S,C:C,C1138,A:A,A1138-2))/3</f>
        <v>2.3566666666666669</v>
      </c>
      <c r="U1138" s="19">
        <f>(SUMIFS($S:$S,$C:$C,$C1138,$A:$A,$A1138)+SUMIFS($S:$S,$C:$C,$C1138,$A:$A,$A1138-1)+SUMIFS($S:$S,$C:$C,$C1138,$A:$A,$A1138-2)+SUMIFS($S:$S,$C:$C,$C1138,$A:$A,$A1138-3))/4</f>
        <v>2.3875000000000002</v>
      </c>
      <c r="W1138" t="str">
        <f>VLOOKUP(D1138,Conferences!$A$9:$B$57,2,FALSE)</f>
        <v>Big East</v>
      </c>
      <c r="X1138">
        <f>COUNTIF(C:C,C1138)</f>
        <v>16</v>
      </c>
    </row>
    <row r="1139" spans="1:25">
      <c r="A1139">
        <v>2006</v>
      </c>
      <c r="B1139">
        <v>33</v>
      </c>
      <c r="C1139" t="s">
        <v>3</v>
      </c>
      <c r="D1139" t="s">
        <v>146</v>
      </c>
      <c r="E1139">
        <v>12</v>
      </c>
      <c r="F1139">
        <v>1</v>
      </c>
      <c r="G1139">
        <v>0.92300000000000004</v>
      </c>
      <c r="H1139">
        <v>8</v>
      </c>
      <c r="I1139">
        <v>0</v>
      </c>
      <c r="J1139">
        <v>1</v>
      </c>
      <c r="K1139">
        <v>34.6</v>
      </c>
      <c r="L1139">
        <v>12.8</v>
      </c>
      <c r="M1139">
        <v>18.760000000000002</v>
      </c>
      <c r="N1139">
        <v>2.0699999999999998</v>
      </c>
      <c r="O1139">
        <v>1</v>
      </c>
      <c r="P1139">
        <v>1</v>
      </c>
      <c r="Q1139">
        <v>2</v>
      </c>
      <c r="R1139" s="19">
        <f>SUMIFS(Recruits!J:J,Recruits!D:D,'Wins by Year'!C1139,Recruits!A:A,'Wins by Year'!A1139)</f>
        <v>3.6</v>
      </c>
      <c r="S1139" s="19">
        <f t="shared" si="34"/>
        <v>3.6</v>
      </c>
      <c r="T1139" s="19">
        <f>(SUMIFS(S:S,C:C,C1139,A:A,A1139)+SUMIFS(S:S,C:C,C1139,A:A,A1139-1)+SUMIFS(S:S,C:C,C1139,A:A,A1139-2))/3</f>
        <v>3.4499999999999997</v>
      </c>
      <c r="U1139" s="19">
        <f>(SUMIFS($S:$S,$C:$C,$C1139,$A:$A,$A1139)+SUMIFS($S:$S,$C:$C,$C1139,$A:$A,$A1139-1)+SUMIFS($S:$S,$C:$C,$C1139,$A:$A,$A1139-2)+SUMIFS($S:$S,$C:$C,$C1139,$A:$A,$A1139-3))/4</f>
        <v>3.4325000000000001</v>
      </c>
      <c r="W1139" t="str">
        <f>VLOOKUP(D1139,Conferences!$A$9:$B$57,2,FALSE)</f>
        <v>Big Ten</v>
      </c>
      <c r="X1139">
        <f>COUNTIF(C:C,C1139)</f>
        <v>16</v>
      </c>
      <c r="Y1139">
        <f t="shared" si="35"/>
        <v>2</v>
      </c>
    </row>
    <row r="1140" spans="1:25">
      <c r="A1140">
        <v>2006</v>
      </c>
      <c r="B1140">
        <v>34</v>
      </c>
      <c r="C1140" t="s">
        <v>35</v>
      </c>
      <c r="D1140" t="s">
        <v>146</v>
      </c>
      <c r="E1140">
        <v>12</v>
      </c>
      <c r="F1140">
        <v>1</v>
      </c>
      <c r="G1140">
        <v>0.92300000000000004</v>
      </c>
      <c r="H1140">
        <v>7</v>
      </c>
      <c r="I1140">
        <v>1</v>
      </c>
      <c r="J1140">
        <v>0.875</v>
      </c>
      <c r="K1140">
        <v>29.2</v>
      </c>
      <c r="L1140">
        <v>12.1</v>
      </c>
      <c r="M1140">
        <v>11.97</v>
      </c>
      <c r="N1140">
        <v>-2.88</v>
      </c>
      <c r="P1140">
        <v>6</v>
      </c>
      <c r="Q1140">
        <v>7</v>
      </c>
      <c r="R1140" s="19">
        <f>SUMIFS(Recruits!J:J,Recruits!D:D,'Wins by Year'!C1140,Recruits!A:A,'Wins by Year'!A1140)</f>
        <v>2.7</v>
      </c>
      <c r="S1140" s="19">
        <f t="shared" si="34"/>
        <v>2.7</v>
      </c>
      <c r="T1140" s="19">
        <f>(SUMIFS(S:S,C:C,C1140,A:A,A1140)+SUMIFS(S:S,C:C,C1140,A:A,A1140-1)+SUMIFS(S:S,C:C,C1140,A:A,A1140-2))/3</f>
        <v>2.6500000000000004</v>
      </c>
      <c r="U1140" s="19">
        <f>(SUMIFS($S:$S,$C:$C,$C1140,$A:$A,$A1140)+SUMIFS($S:$S,$C:$C,$C1140,$A:$A,$A1140-1)+SUMIFS($S:$S,$C:$C,$C1140,$A:$A,$A1140-2)+SUMIFS($S:$S,$C:$C,$C1140,$A:$A,$A1140-3))/4</f>
        <v>2.6900000000000004</v>
      </c>
      <c r="W1140" t="str">
        <f>VLOOKUP(D1140,Conferences!$A$9:$B$57,2,FALSE)</f>
        <v>Big Ten</v>
      </c>
      <c r="X1140">
        <f>COUNTIF(C:C,C1140)</f>
        <v>16</v>
      </c>
      <c r="Y1140">
        <f t="shared" si="35"/>
        <v>7</v>
      </c>
    </row>
    <row r="1141" spans="1:25">
      <c r="A1141">
        <v>2006</v>
      </c>
      <c r="B1141">
        <v>35</v>
      </c>
      <c r="C1141" t="s">
        <v>4</v>
      </c>
      <c r="D1141" t="s">
        <v>146</v>
      </c>
      <c r="E1141">
        <v>11</v>
      </c>
      <c r="F1141">
        <v>2</v>
      </c>
      <c r="G1141">
        <v>0.84599999999999997</v>
      </c>
      <c r="H1141">
        <v>7</v>
      </c>
      <c r="I1141">
        <v>1</v>
      </c>
      <c r="J1141">
        <v>0.875</v>
      </c>
      <c r="K1141">
        <v>29.2</v>
      </c>
      <c r="L1141">
        <v>15.9</v>
      </c>
      <c r="M1141">
        <v>16.66</v>
      </c>
      <c r="N1141">
        <v>4.3499999999999996</v>
      </c>
      <c r="O1141">
        <v>14</v>
      </c>
      <c r="P1141">
        <v>2</v>
      </c>
      <c r="Q1141">
        <v>8</v>
      </c>
      <c r="R1141" s="19">
        <f>SUMIFS(Recruits!J:J,Recruits!D:D,'Wins by Year'!C1141,Recruits!A:A,'Wins by Year'!A1141)</f>
        <v>3.63</v>
      </c>
      <c r="S1141" s="19">
        <f t="shared" si="34"/>
        <v>3.63</v>
      </c>
      <c r="T1141" s="19">
        <f>(SUMIFS(S:S,C:C,C1141,A:A,A1141)+SUMIFS(S:S,C:C,C1141,A:A,A1141-1)+SUMIFS(S:S,C:C,C1141,A:A,A1141-2))/3</f>
        <v>3.5666666666666664</v>
      </c>
      <c r="U1141" s="19">
        <f>(SUMIFS($S:$S,$C:$C,$C1141,$A:$A,$A1141)+SUMIFS($S:$S,$C:$C,$C1141,$A:$A,$A1141-1)+SUMIFS($S:$S,$C:$C,$C1141,$A:$A,$A1141-2)+SUMIFS($S:$S,$C:$C,$C1141,$A:$A,$A1141-3))/4</f>
        <v>3.63</v>
      </c>
      <c r="W1141" t="str">
        <f>VLOOKUP(D1141,Conferences!$A$9:$B$57,2,FALSE)</f>
        <v>Big Ten</v>
      </c>
      <c r="X1141">
        <f>COUNTIF(C:C,C1141)</f>
        <v>16</v>
      </c>
      <c r="Y1141">
        <f t="shared" si="35"/>
        <v>8</v>
      </c>
    </row>
    <row r="1142" spans="1:25">
      <c r="A1142">
        <v>2006</v>
      </c>
      <c r="B1142">
        <v>36</v>
      </c>
      <c r="C1142" t="s">
        <v>23</v>
      </c>
      <c r="D1142" t="s">
        <v>146</v>
      </c>
      <c r="E1142">
        <v>9</v>
      </c>
      <c r="F1142">
        <v>4</v>
      </c>
      <c r="G1142">
        <v>0.69199999999999995</v>
      </c>
      <c r="H1142">
        <v>5</v>
      </c>
      <c r="I1142">
        <v>3</v>
      </c>
      <c r="J1142">
        <v>0.625</v>
      </c>
      <c r="K1142">
        <v>22.3</v>
      </c>
      <c r="L1142">
        <v>14.4</v>
      </c>
      <c r="M1142">
        <v>6.89</v>
      </c>
      <c r="N1142">
        <v>0.97</v>
      </c>
      <c r="O1142">
        <v>19</v>
      </c>
      <c r="P1142">
        <v>19</v>
      </c>
      <c r="Q1142">
        <v>24</v>
      </c>
      <c r="R1142" s="19">
        <f>SUMIFS(Recruits!J:J,Recruits!D:D,'Wins by Year'!C1142,Recruits!A:A,'Wins by Year'!A1142)</f>
        <v>3.63</v>
      </c>
      <c r="S1142" s="19">
        <f t="shared" si="34"/>
        <v>3.63</v>
      </c>
      <c r="T1142" s="19">
        <f>(SUMIFS(S:S,C:C,C1142,A:A,A1142)+SUMIFS(S:S,C:C,C1142,A:A,A1142-1)+SUMIFS(S:S,C:C,C1142,A:A,A1142-2))/3</f>
        <v>3.2266666666666666</v>
      </c>
      <c r="U1142" s="19">
        <f>(SUMIFS($S:$S,$C:$C,$C1142,$A:$A,$A1142)+SUMIFS($S:$S,$C:$C,$C1142,$A:$A,$A1142-1)+SUMIFS($S:$S,$C:$C,$C1142,$A:$A,$A1142-2)+SUMIFS($S:$S,$C:$C,$C1142,$A:$A,$A1142-3))/4</f>
        <v>2.67</v>
      </c>
      <c r="W1142" t="str">
        <f>VLOOKUP(D1142,Conferences!$A$9:$B$57,2,FALSE)</f>
        <v>Big Ten</v>
      </c>
      <c r="X1142">
        <f>COUNTIF(C:C,C1142)</f>
        <v>16</v>
      </c>
      <c r="Y1142">
        <f t="shared" si="35"/>
        <v>24</v>
      </c>
    </row>
    <row r="1143" spans="1:25">
      <c r="A1143">
        <v>2006</v>
      </c>
      <c r="B1143">
        <v>37</v>
      </c>
      <c r="C1143" t="s">
        <v>74</v>
      </c>
      <c r="D1143" t="s">
        <v>146</v>
      </c>
      <c r="E1143">
        <v>8</v>
      </c>
      <c r="F1143">
        <v>6</v>
      </c>
      <c r="G1143">
        <v>0.57099999999999995</v>
      </c>
      <c r="H1143">
        <v>5</v>
      </c>
      <c r="I1143">
        <v>3</v>
      </c>
      <c r="J1143">
        <v>0.625</v>
      </c>
      <c r="K1143">
        <v>26</v>
      </c>
      <c r="L1143">
        <v>26.7</v>
      </c>
      <c r="M1143">
        <v>-0.61</v>
      </c>
      <c r="N1143">
        <v>-0.68</v>
      </c>
      <c r="R1143" s="19">
        <f>SUMIFS(Recruits!J:J,Recruits!D:D,'Wins by Year'!C1143,Recruits!A:A,'Wins by Year'!A1143)</f>
        <v>2.2999999999999998</v>
      </c>
      <c r="S1143" s="19">
        <f t="shared" si="34"/>
        <v>2.2999999999999998</v>
      </c>
      <c r="T1143" s="19">
        <f>(SUMIFS(S:S,C:C,C1143,A:A,A1143)+SUMIFS(S:S,C:C,C1143,A:A,A1143-1)+SUMIFS(S:S,C:C,C1143,A:A,A1143-2))/3</f>
        <v>2.6966666666666668</v>
      </c>
      <c r="U1143" s="19">
        <f>(SUMIFS($S:$S,$C:$C,$C1143,$A:$A,$A1143)+SUMIFS($S:$S,$C:$C,$C1143,$A:$A,$A1143-1)+SUMIFS($S:$S,$C:$C,$C1143,$A:$A,$A1143-2)+SUMIFS($S:$S,$C:$C,$C1143,$A:$A,$A1143-3))/4</f>
        <v>2.6949999999999998</v>
      </c>
      <c r="W1143" t="str">
        <f>VLOOKUP(D1143,Conferences!$A$9:$B$57,2,FALSE)</f>
        <v>Big Ten</v>
      </c>
      <c r="X1143">
        <f>COUNTIF(C:C,C1143)</f>
        <v>16</v>
      </c>
    </row>
    <row r="1144" spans="1:25">
      <c r="A1144">
        <v>2006</v>
      </c>
      <c r="B1144">
        <v>38</v>
      </c>
      <c r="C1144" t="s">
        <v>51</v>
      </c>
      <c r="D1144" t="s">
        <v>146</v>
      </c>
      <c r="E1144">
        <v>6</v>
      </c>
      <c r="F1144">
        <v>7</v>
      </c>
      <c r="G1144">
        <v>0.46200000000000002</v>
      </c>
      <c r="H1144">
        <v>3</v>
      </c>
      <c r="I1144">
        <v>5</v>
      </c>
      <c r="J1144">
        <v>0.375</v>
      </c>
      <c r="K1144">
        <v>28.9</v>
      </c>
      <c r="L1144">
        <v>26</v>
      </c>
      <c r="M1144">
        <v>1.45</v>
      </c>
      <c r="N1144">
        <v>1.84</v>
      </c>
      <c r="R1144" s="19">
        <f>SUMIFS(Recruits!J:J,Recruits!D:D,'Wins by Year'!C1144,Recruits!A:A,'Wins by Year'!A1144)</f>
        <v>2.23</v>
      </c>
      <c r="S1144" s="19">
        <f t="shared" si="34"/>
        <v>2.23</v>
      </c>
      <c r="T1144" s="19">
        <f>(SUMIFS(S:S,C:C,C1144,A:A,A1144)+SUMIFS(S:S,C:C,C1144,A:A,A1144-1)+SUMIFS(S:S,C:C,C1144,A:A,A1144-2))/3</f>
        <v>2.36</v>
      </c>
      <c r="U1144" s="19">
        <f>(SUMIFS($S:$S,$C:$C,$C1144,$A:$A,$A1144)+SUMIFS($S:$S,$C:$C,$C1144,$A:$A,$A1144-1)+SUMIFS($S:$S,$C:$C,$C1144,$A:$A,$A1144-2)+SUMIFS($S:$S,$C:$C,$C1144,$A:$A,$A1144-3))/4</f>
        <v>2.4375</v>
      </c>
      <c r="W1144" t="str">
        <f>VLOOKUP(D1144,Conferences!$A$9:$B$57,2,FALSE)</f>
        <v>Big Ten</v>
      </c>
      <c r="X1144">
        <f>COUNTIF(C:C,C1144)</f>
        <v>16</v>
      </c>
    </row>
    <row r="1145" spans="1:25">
      <c r="A1145">
        <v>2006</v>
      </c>
      <c r="B1145">
        <v>39</v>
      </c>
      <c r="C1145" t="s">
        <v>58</v>
      </c>
      <c r="D1145" t="s">
        <v>146</v>
      </c>
      <c r="E1145">
        <v>5</v>
      </c>
      <c r="F1145">
        <v>7</v>
      </c>
      <c r="G1145">
        <v>0.41699999999999998</v>
      </c>
      <c r="H1145">
        <v>3</v>
      </c>
      <c r="I1145">
        <v>5</v>
      </c>
      <c r="J1145">
        <v>0.375</v>
      </c>
      <c r="K1145">
        <v>23.1</v>
      </c>
      <c r="L1145">
        <v>32.799999999999997</v>
      </c>
      <c r="M1145">
        <v>-3.53</v>
      </c>
      <c r="N1145">
        <v>1.05</v>
      </c>
      <c r="R1145" s="19">
        <f>SUMIFS(Recruits!J:J,Recruits!D:D,'Wins by Year'!C1145,Recruits!A:A,'Wins by Year'!A1145)</f>
        <v>2.2400000000000002</v>
      </c>
      <c r="S1145" s="19">
        <f t="shared" si="34"/>
        <v>2.2400000000000002</v>
      </c>
      <c r="T1145" s="19">
        <f>(SUMIFS(S:S,C:C,C1145,A:A,A1145)+SUMIFS(S:S,C:C,C1145,A:A,A1145-1)+SUMIFS(S:S,C:C,C1145,A:A,A1145-2))/3</f>
        <v>2.1333333333333333</v>
      </c>
      <c r="U1145" s="19">
        <f>(SUMIFS($S:$S,$C:$C,$C1145,$A:$A,$A1145)+SUMIFS($S:$S,$C:$C,$C1145,$A:$A,$A1145-1)+SUMIFS($S:$S,$C:$C,$C1145,$A:$A,$A1145-2)+SUMIFS($S:$S,$C:$C,$C1145,$A:$A,$A1145-3))/4</f>
        <v>2.17</v>
      </c>
      <c r="W1145" t="str">
        <f>VLOOKUP(D1145,Conferences!$A$9:$B$57,2,FALSE)</f>
        <v>Big Ten</v>
      </c>
      <c r="X1145">
        <f>COUNTIF(C:C,C1145)</f>
        <v>16</v>
      </c>
    </row>
    <row r="1146" spans="1:25">
      <c r="A1146">
        <v>2006</v>
      </c>
      <c r="B1146">
        <v>40</v>
      </c>
      <c r="C1146" t="s">
        <v>42</v>
      </c>
      <c r="D1146" t="s">
        <v>146</v>
      </c>
      <c r="E1146">
        <v>6</v>
      </c>
      <c r="F1146">
        <v>7</v>
      </c>
      <c r="G1146">
        <v>0.46200000000000002</v>
      </c>
      <c r="H1146">
        <v>2</v>
      </c>
      <c r="I1146">
        <v>6</v>
      </c>
      <c r="J1146">
        <v>0.25</v>
      </c>
      <c r="K1146">
        <v>23.8</v>
      </c>
      <c r="L1146">
        <v>20.7</v>
      </c>
      <c r="M1146">
        <v>1.86</v>
      </c>
      <c r="N1146">
        <v>0.93</v>
      </c>
      <c r="O1146">
        <v>16</v>
      </c>
      <c r="P1146">
        <v>13</v>
      </c>
      <c r="R1146" s="19">
        <f>SUMIFS(Recruits!J:J,Recruits!D:D,'Wins by Year'!C1146,Recruits!A:A,'Wins by Year'!A1146)</f>
        <v>2.71</v>
      </c>
      <c r="S1146" s="19">
        <f t="shared" si="34"/>
        <v>2.71</v>
      </c>
      <c r="T1146" s="19">
        <f>(SUMIFS(S:S,C:C,C1146,A:A,A1146)+SUMIFS(S:S,C:C,C1146,A:A,A1146-1)+SUMIFS(S:S,C:C,C1146,A:A,A1146-2))/3</f>
        <v>2.8033333333333332</v>
      </c>
      <c r="U1146" s="19">
        <f>(SUMIFS($S:$S,$C:$C,$C1146,$A:$A,$A1146)+SUMIFS($S:$S,$C:$C,$C1146,$A:$A,$A1146-1)+SUMIFS($S:$S,$C:$C,$C1146,$A:$A,$A1146-2)+SUMIFS($S:$S,$C:$C,$C1146,$A:$A,$A1146-3))/4</f>
        <v>2.7949999999999999</v>
      </c>
      <c r="W1146" t="str">
        <f>VLOOKUP(D1146,Conferences!$A$9:$B$57,2,FALSE)</f>
        <v>Big Ten</v>
      </c>
      <c r="X1146">
        <f>COUNTIF(C:C,C1146)</f>
        <v>16</v>
      </c>
    </row>
    <row r="1147" spans="1:25">
      <c r="A1147">
        <v>2006</v>
      </c>
      <c r="B1147">
        <v>41</v>
      </c>
      <c r="C1147" t="s">
        <v>49</v>
      </c>
      <c r="D1147" t="s">
        <v>146</v>
      </c>
      <c r="E1147">
        <v>4</v>
      </c>
      <c r="F1147">
        <v>8</v>
      </c>
      <c r="G1147">
        <v>0.33300000000000002</v>
      </c>
      <c r="H1147">
        <v>2</v>
      </c>
      <c r="I1147">
        <v>6</v>
      </c>
      <c r="J1147">
        <v>0.25</v>
      </c>
      <c r="K1147">
        <v>16.5</v>
      </c>
      <c r="L1147">
        <v>26.2</v>
      </c>
      <c r="M1147">
        <v>-7.39</v>
      </c>
      <c r="N1147">
        <v>0.11</v>
      </c>
      <c r="R1147" s="19">
        <f>SUMIFS(Recruits!J:J,Recruits!D:D,'Wins by Year'!C1147,Recruits!A:A,'Wins by Year'!A1147)</f>
        <v>2.2400000000000002</v>
      </c>
      <c r="S1147" s="19">
        <f t="shared" si="34"/>
        <v>2.2400000000000002</v>
      </c>
      <c r="T1147" s="19">
        <f>(SUMIFS(S:S,C:C,C1147,A:A,A1147)+SUMIFS(S:S,C:C,C1147,A:A,A1147-1)+SUMIFS(S:S,C:C,C1147,A:A,A1147-2))/3</f>
        <v>2.29</v>
      </c>
      <c r="U1147" s="19">
        <f>(SUMIFS($S:$S,$C:$C,$C1147,$A:$A,$A1147)+SUMIFS($S:$S,$C:$C,$C1147,$A:$A,$A1147-1)+SUMIFS($S:$S,$C:$C,$C1147,$A:$A,$A1147-2)+SUMIFS($S:$S,$C:$C,$C1147,$A:$A,$A1147-3))/4</f>
        <v>2.3075000000000001</v>
      </c>
      <c r="W1147" t="str">
        <f>VLOOKUP(D1147,Conferences!$A$9:$B$57,2,FALSE)</f>
        <v>Big Ten</v>
      </c>
      <c r="X1147">
        <f>COUNTIF(C:C,C1147)</f>
        <v>16</v>
      </c>
    </row>
    <row r="1148" spans="1:25">
      <c r="A1148">
        <v>2006</v>
      </c>
      <c r="B1148">
        <v>42</v>
      </c>
      <c r="C1148" t="s">
        <v>18</v>
      </c>
      <c r="D1148" t="s">
        <v>146</v>
      </c>
      <c r="E1148">
        <v>4</v>
      </c>
      <c r="F1148">
        <v>8</v>
      </c>
      <c r="G1148">
        <v>0.33300000000000002</v>
      </c>
      <c r="H1148">
        <v>1</v>
      </c>
      <c r="I1148">
        <v>7</v>
      </c>
      <c r="J1148">
        <v>0.125</v>
      </c>
      <c r="K1148">
        <v>25.2</v>
      </c>
      <c r="L1148">
        <v>28.4</v>
      </c>
      <c r="M1148">
        <v>-3.14</v>
      </c>
      <c r="N1148">
        <v>1.1100000000000001</v>
      </c>
      <c r="R1148" s="19">
        <f>SUMIFS(Recruits!J:J,Recruits!D:D,'Wins by Year'!C1148,Recruits!A:A,'Wins by Year'!A1148)</f>
        <v>2.54</v>
      </c>
      <c r="S1148" s="19">
        <f t="shared" si="34"/>
        <v>2.54</v>
      </c>
      <c r="T1148" s="19">
        <f>(SUMIFS(S:S,C:C,C1148,A:A,A1148)+SUMIFS(S:S,C:C,C1148,A:A,A1148-1)+SUMIFS(S:S,C:C,C1148,A:A,A1148-2))/3</f>
        <v>2.7233333333333332</v>
      </c>
      <c r="U1148" s="19">
        <f>(SUMIFS($S:$S,$C:$C,$C1148,$A:$A,$A1148)+SUMIFS($S:$S,$C:$C,$C1148,$A:$A,$A1148-1)+SUMIFS($S:$S,$C:$C,$C1148,$A:$A,$A1148-2)+SUMIFS($S:$S,$C:$C,$C1148,$A:$A,$A1148-3))/4</f>
        <v>2.6724999999999999</v>
      </c>
      <c r="W1148" t="str">
        <f>VLOOKUP(D1148,Conferences!$A$9:$B$57,2,FALSE)</f>
        <v>Big Ten</v>
      </c>
      <c r="X1148">
        <f>COUNTIF(C:C,C1148)</f>
        <v>16</v>
      </c>
    </row>
    <row r="1149" spans="1:25">
      <c r="A1149">
        <v>2006</v>
      </c>
      <c r="B1149">
        <v>43</v>
      </c>
      <c r="C1149" t="s">
        <v>70</v>
      </c>
      <c r="D1149" t="s">
        <v>146</v>
      </c>
      <c r="E1149">
        <v>2</v>
      </c>
      <c r="F1149">
        <v>10</v>
      </c>
      <c r="G1149">
        <v>0.16700000000000001</v>
      </c>
      <c r="H1149">
        <v>1</v>
      </c>
      <c r="I1149">
        <v>7</v>
      </c>
      <c r="J1149">
        <v>0.125</v>
      </c>
      <c r="K1149">
        <v>19.600000000000001</v>
      </c>
      <c r="L1149">
        <v>26.8</v>
      </c>
      <c r="M1149">
        <v>-5.87</v>
      </c>
      <c r="N1149">
        <v>1.1299999999999999</v>
      </c>
      <c r="R1149" s="19">
        <f>SUMIFS(Recruits!J:J,Recruits!D:D,'Wins by Year'!C1149,Recruits!A:A,'Wins by Year'!A1149)</f>
        <v>2.89</v>
      </c>
      <c r="S1149" s="19">
        <f t="shared" si="34"/>
        <v>2.89</v>
      </c>
      <c r="T1149" s="19">
        <f>(SUMIFS(S:S,C:C,C1149,A:A,A1149)+SUMIFS(S:S,C:C,C1149,A:A,A1149-1)+SUMIFS(S:S,C:C,C1149,A:A,A1149-2))/3</f>
        <v>2.5933333333333333</v>
      </c>
      <c r="U1149" s="19">
        <f>(SUMIFS($S:$S,$C:$C,$C1149,$A:$A,$A1149)+SUMIFS($S:$S,$C:$C,$C1149,$A:$A,$A1149-1)+SUMIFS($S:$S,$C:$C,$C1149,$A:$A,$A1149-2)+SUMIFS($S:$S,$C:$C,$C1149,$A:$A,$A1149-3))/4</f>
        <v>2.6124999999999998</v>
      </c>
      <c r="W1149" t="str">
        <f>VLOOKUP(D1149,Conferences!$A$9:$B$57,2,FALSE)</f>
        <v>Big Ten</v>
      </c>
      <c r="X1149">
        <f>COUNTIF(C:C,C1149)</f>
        <v>16</v>
      </c>
    </row>
    <row r="1150" spans="1:25">
      <c r="A1150">
        <v>2006</v>
      </c>
      <c r="B1150">
        <v>44</v>
      </c>
      <c r="C1150" t="s">
        <v>80</v>
      </c>
      <c r="D1150" t="s">
        <v>173</v>
      </c>
      <c r="E1150">
        <v>9</v>
      </c>
      <c r="F1150">
        <v>5</v>
      </c>
      <c r="G1150">
        <v>0.64300000000000002</v>
      </c>
      <c r="H1150">
        <v>6</v>
      </c>
      <c r="I1150">
        <v>2</v>
      </c>
      <c r="J1150">
        <v>0.75</v>
      </c>
      <c r="K1150">
        <v>25.4</v>
      </c>
      <c r="L1150">
        <v>18.600000000000001</v>
      </c>
      <c r="M1150">
        <v>3.65</v>
      </c>
      <c r="N1150">
        <v>-1.49</v>
      </c>
      <c r="R1150" s="19">
        <f>SUMIFS(Recruits!J:J,Recruits!D:D,'Wins by Year'!C1150,Recruits!A:A,'Wins by Year'!A1150)</f>
        <v>2.2599999999999998</v>
      </c>
      <c r="S1150" s="19">
        <f t="shared" si="34"/>
        <v>2.2599999999999998</v>
      </c>
      <c r="T1150" s="19">
        <f>(SUMIFS(S:S,C:C,C1150,A:A,A1150)+SUMIFS(S:S,C:C,C1150,A:A,A1150-1)+SUMIFS(S:S,C:C,C1150,A:A,A1150-2))/3</f>
        <v>2.2266666666666666</v>
      </c>
      <c r="U1150" s="19">
        <f>(SUMIFS($S:$S,$C:$C,$C1150,$A:$A,$A1150)+SUMIFS($S:$S,$C:$C,$C1150,$A:$A,$A1150-1)+SUMIFS($S:$S,$C:$C,$C1150,$A:$A,$A1150-2)+SUMIFS($S:$S,$C:$C,$C1150,$A:$A,$A1150-3))/4</f>
        <v>2.2024999999999997</v>
      </c>
      <c r="W1150" t="str">
        <f>VLOOKUP(D1150,Conferences!$A$9:$B$57,2,FALSE)</f>
        <v>CUSA</v>
      </c>
      <c r="X1150">
        <f>COUNTIF(C:C,C1150)</f>
        <v>16</v>
      </c>
    </row>
    <row r="1151" spans="1:25">
      <c r="A1151">
        <v>2006</v>
      </c>
      <c r="B1151">
        <v>45</v>
      </c>
      <c r="C1151" t="s">
        <v>81</v>
      </c>
      <c r="D1151" t="s">
        <v>173</v>
      </c>
      <c r="E1151">
        <v>7</v>
      </c>
      <c r="F1151">
        <v>6</v>
      </c>
      <c r="G1151">
        <v>0.53800000000000003</v>
      </c>
      <c r="H1151">
        <v>5</v>
      </c>
      <c r="I1151">
        <v>3</v>
      </c>
      <c r="J1151">
        <v>0.625</v>
      </c>
      <c r="K1151">
        <v>21.5</v>
      </c>
      <c r="L1151">
        <v>20.8</v>
      </c>
      <c r="M1151">
        <v>-0.6</v>
      </c>
      <c r="N1151">
        <v>-1.06</v>
      </c>
      <c r="R1151" s="19">
        <f>SUMIFS(Recruits!J:J,Recruits!D:D,'Wins by Year'!C1151,Recruits!A:A,'Wins by Year'!A1151)</f>
        <v>2.15</v>
      </c>
      <c r="S1151" s="19">
        <f t="shared" si="34"/>
        <v>2.15</v>
      </c>
      <c r="T1151" s="19">
        <f>(SUMIFS(S:S,C:C,C1151,A:A,A1151)+SUMIFS(S:S,C:C,C1151,A:A,A1151-1)+SUMIFS(S:S,C:C,C1151,A:A,A1151-2))/3</f>
        <v>2.1366666666666667</v>
      </c>
      <c r="U1151" s="19">
        <f>(SUMIFS($S:$S,$C:$C,$C1151,$A:$A,$A1151)+SUMIFS($S:$S,$C:$C,$C1151,$A:$A,$A1151-1)+SUMIFS($S:$S,$C:$C,$C1151,$A:$A,$A1151-2)+SUMIFS($S:$S,$C:$C,$C1151,$A:$A,$A1151-3))/4</f>
        <v>2.1274999999999999</v>
      </c>
      <c r="W1151" t="str">
        <f>VLOOKUP(D1151,Conferences!$A$9:$B$57,2,FALSE)</f>
        <v>CUSA</v>
      </c>
      <c r="X1151">
        <f>COUNTIF(C:C,C1151)</f>
        <v>16</v>
      </c>
    </row>
    <row r="1152" spans="1:25">
      <c r="A1152">
        <v>2006</v>
      </c>
      <c r="B1152">
        <v>46</v>
      </c>
      <c r="C1152" t="s">
        <v>67</v>
      </c>
      <c r="D1152" t="s">
        <v>173</v>
      </c>
      <c r="E1152">
        <v>5</v>
      </c>
      <c r="F1152">
        <v>7</v>
      </c>
      <c r="G1152">
        <v>0.41699999999999998</v>
      </c>
      <c r="H1152">
        <v>4</v>
      </c>
      <c r="I1152">
        <v>4</v>
      </c>
      <c r="J1152">
        <v>0.5</v>
      </c>
      <c r="K1152">
        <v>25.9</v>
      </c>
      <c r="L1152">
        <v>29.3</v>
      </c>
      <c r="M1152">
        <v>-4.9800000000000004</v>
      </c>
      <c r="N1152">
        <v>-2.57</v>
      </c>
      <c r="R1152" s="19">
        <f>SUMIFS(Recruits!J:J,Recruits!D:D,'Wins by Year'!C1152,Recruits!A:A,'Wins by Year'!A1152)</f>
        <v>2.13</v>
      </c>
      <c r="S1152" s="19">
        <f t="shared" si="34"/>
        <v>2.13</v>
      </c>
      <c r="T1152" s="19">
        <f>(SUMIFS(S:S,C:C,C1152,A:A,A1152)+SUMIFS(S:S,C:C,C1152,A:A,A1152-1)+SUMIFS(S:S,C:C,C1152,A:A,A1152-2))/3</f>
        <v>1.7333333333333332</v>
      </c>
      <c r="U1152" s="19">
        <f>(SUMIFS($S:$S,$C:$C,$C1152,$A:$A,$A1152)+SUMIFS($S:$S,$C:$C,$C1152,$A:$A,$A1152-1)+SUMIFS($S:$S,$C:$C,$C1152,$A:$A,$A1152-2)+SUMIFS($S:$S,$C:$C,$C1152,$A:$A,$A1152-3))/4</f>
        <v>1.5499999999999998</v>
      </c>
      <c r="W1152" t="str">
        <f>VLOOKUP(D1152,Conferences!$A$9:$B$57,2,FALSE)</f>
        <v>CUSA</v>
      </c>
      <c r="X1152">
        <f>COUNTIF(C:C,C1152)</f>
        <v>16</v>
      </c>
    </row>
    <row r="1153" spans="1:25">
      <c r="A1153">
        <v>2006</v>
      </c>
      <c r="B1153">
        <v>47</v>
      </c>
      <c r="C1153" t="s">
        <v>55</v>
      </c>
      <c r="D1153" t="s">
        <v>173</v>
      </c>
      <c r="E1153">
        <v>4</v>
      </c>
      <c r="F1153">
        <v>8</v>
      </c>
      <c r="G1153">
        <v>0.33300000000000002</v>
      </c>
      <c r="H1153">
        <v>3</v>
      </c>
      <c r="I1153">
        <v>5</v>
      </c>
      <c r="J1153">
        <v>0.375</v>
      </c>
      <c r="K1153">
        <v>19.3</v>
      </c>
      <c r="L1153">
        <v>28.8</v>
      </c>
      <c r="M1153">
        <v>-7.16</v>
      </c>
      <c r="N1153">
        <v>-1.24</v>
      </c>
      <c r="R1153" s="19">
        <f>SUMIFS(Recruits!J:J,Recruits!D:D,'Wins by Year'!C1153,Recruits!A:A,'Wins by Year'!A1153)</f>
        <v>2.29</v>
      </c>
      <c r="S1153" s="19">
        <f t="shared" si="34"/>
        <v>2.29</v>
      </c>
      <c r="T1153" s="19">
        <f>(SUMIFS(S:S,C:C,C1153,A:A,A1153)+SUMIFS(S:S,C:C,C1153,A:A,A1153-1)+SUMIFS(S:S,C:C,C1153,A:A,A1153-2))/3</f>
        <v>1.8166666666666667</v>
      </c>
      <c r="U1153" s="19">
        <f>(SUMIFS($S:$S,$C:$C,$C1153,$A:$A,$A1153)+SUMIFS($S:$S,$C:$C,$C1153,$A:$A,$A1153-1)+SUMIFS($S:$S,$C:$C,$C1153,$A:$A,$A1153-2)+SUMIFS($S:$S,$C:$C,$C1153,$A:$A,$A1153-3))/4</f>
        <v>1.9424999999999999</v>
      </c>
      <c r="W1153" t="str">
        <f>VLOOKUP(D1153,Conferences!$A$9:$B$57,2,FALSE)</f>
        <v>CUSA</v>
      </c>
      <c r="X1153">
        <f>COUNTIF(C:C,C1153)</f>
        <v>16</v>
      </c>
    </row>
    <row r="1154" spans="1:25">
      <c r="A1154">
        <v>2006</v>
      </c>
      <c r="B1154">
        <v>48</v>
      </c>
      <c r="C1154" t="s">
        <v>129</v>
      </c>
      <c r="D1154" t="s">
        <v>173</v>
      </c>
      <c r="E1154">
        <v>3</v>
      </c>
      <c r="F1154">
        <v>9</v>
      </c>
      <c r="G1154">
        <v>0.25</v>
      </c>
      <c r="H1154">
        <v>2</v>
      </c>
      <c r="I1154">
        <v>6</v>
      </c>
      <c r="J1154">
        <v>0.25</v>
      </c>
      <c r="K1154">
        <v>18.8</v>
      </c>
      <c r="L1154">
        <v>24.8</v>
      </c>
      <c r="M1154">
        <v>-7.28</v>
      </c>
      <c r="N1154">
        <v>-1.61</v>
      </c>
      <c r="R1154" s="19">
        <f>SUMIFS(Recruits!J:J,Recruits!D:D,'Wins by Year'!C1154,Recruits!A:A,'Wins by Year'!A1154)</f>
        <v>2.52</v>
      </c>
      <c r="S1154" s="19">
        <f t="shared" si="34"/>
        <v>2.52</v>
      </c>
      <c r="T1154" s="19">
        <f>(SUMIFS(S:S,C:C,C1154,A:A,A1154)+SUMIFS(S:S,C:C,C1154,A:A,A1154-1)+SUMIFS(S:S,C:C,C1154,A:A,A1154-2))/3</f>
        <v>1.9033333333333333</v>
      </c>
      <c r="U1154" s="19">
        <f>(SUMIFS($S:$S,$C:$C,$C1154,$A:$A,$A1154)+SUMIFS($S:$S,$C:$C,$C1154,$A:$A,$A1154-1)+SUMIFS($S:$S,$C:$C,$C1154,$A:$A,$A1154-2)+SUMIFS($S:$S,$C:$C,$C1154,$A:$A,$A1154-3))/4</f>
        <v>1.9449999999999998</v>
      </c>
      <c r="W1154" t="str">
        <f>VLOOKUP(D1154,Conferences!$A$9:$B$57,2,FALSE)</f>
        <v>CUSA</v>
      </c>
      <c r="X1154">
        <f>COUNTIF(C:C,C1154)</f>
        <v>14</v>
      </c>
    </row>
    <row r="1155" spans="1:25">
      <c r="A1155">
        <v>2006</v>
      </c>
      <c r="B1155">
        <v>49</v>
      </c>
      <c r="C1155" t="s">
        <v>64</v>
      </c>
      <c r="D1155" t="s">
        <v>173</v>
      </c>
      <c r="E1155">
        <v>2</v>
      </c>
      <c r="F1155">
        <v>10</v>
      </c>
      <c r="G1155">
        <v>0.16700000000000001</v>
      </c>
      <c r="H1155">
        <v>1</v>
      </c>
      <c r="I1155">
        <v>7</v>
      </c>
      <c r="J1155">
        <v>0.125</v>
      </c>
      <c r="K1155">
        <v>23.4</v>
      </c>
      <c r="L1155">
        <v>30.4</v>
      </c>
      <c r="M1155">
        <v>-10.33</v>
      </c>
      <c r="N1155">
        <v>-2.67</v>
      </c>
      <c r="R1155" s="19">
        <f>SUMIFS(Recruits!J:J,Recruits!D:D,'Wins by Year'!C1155,Recruits!A:A,'Wins by Year'!A1155)</f>
        <v>2.12</v>
      </c>
      <c r="S1155" s="19">
        <f t="shared" ref="S1155:S1218" si="36">IF(R1155&gt;1,R1155,1)</f>
        <v>2.12</v>
      </c>
      <c r="T1155" s="19">
        <f>(SUMIFS(S:S,C:C,C1155,A:A,A1155)+SUMIFS(S:S,C:C,C1155,A:A,A1155-1)+SUMIFS(S:S,C:C,C1155,A:A,A1155-2))/3</f>
        <v>2.1333333333333333</v>
      </c>
      <c r="U1155" s="19">
        <f>(SUMIFS($S:$S,$C:$C,$C1155,$A:$A,$A1155)+SUMIFS($S:$S,$C:$C,$C1155,$A:$A,$A1155-1)+SUMIFS($S:$S,$C:$C,$C1155,$A:$A,$A1155-2)+SUMIFS($S:$S,$C:$C,$C1155,$A:$A,$A1155-3))/4</f>
        <v>2.1799999999999997</v>
      </c>
      <c r="W1155" t="str">
        <f>VLOOKUP(D1155,Conferences!$A$9:$B$57,2,FALSE)</f>
        <v>CUSA</v>
      </c>
      <c r="X1155">
        <f>COUNTIF(C:C,C1155)</f>
        <v>16</v>
      </c>
    </row>
    <row r="1156" spans="1:25">
      <c r="A1156">
        <v>2006</v>
      </c>
      <c r="B1156">
        <v>50</v>
      </c>
      <c r="C1156" t="s">
        <v>41</v>
      </c>
      <c r="D1156" t="s">
        <v>175</v>
      </c>
      <c r="E1156">
        <v>10</v>
      </c>
      <c r="F1156">
        <v>4</v>
      </c>
      <c r="G1156">
        <v>0.71399999999999997</v>
      </c>
      <c r="H1156">
        <v>7</v>
      </c>
      <c r="I1156">
        <v>1</v>
      </c>
      <c r="J1156">
        <v>0.875</v>
      </c>
      <c r="K1156">
        <v>33</v>
      </c>
      <c r="L1156">
        <v>23.5</v>
      </c>
      <c r="M1156">
        <v>5.4</v>
      </c>
      <c r="N1156">
        <v>-2.89</v>
      </c>
      <c r="R1156" s="19">
        <f>SUMIFS(Recruits!J:J,Recruits!D:D,'Wins by Year'!C1156,Recruits!A:A,'Wins by Year'!A1156)</f>
        <v>2.04</v>
      </c>
      <c r="S1156" s="19">
        <f t="shared" si="36"/>
        <v>2.04</v>
      </c>
      <c r="T1156" s="19">
        <f>(SUMIFS(S:S,C:C,C1156,A:A,A1156)+SUMIFS(S:S,C:C,C1156,A:A,A1156-1)+SUMIFS(S:S,C:C,C1156,A:A,A1156-2))/3</f>
        <v>1.7066666666666668</v>
      </c>
      <c r="U1156" s="19">
        <f>(SUMIFS($S:$S,$C:$C,$C1156,$A:$A,$A1156)+SUMIFS($S:$S,$C:$C,$C1156,$A:$A,$A1156-1)+SUMIFS($S:$S,$C:$C,$C1156,$A:$A,$A1156-2)+SUMIFS($S:$S,$C:$C,$C1156,$A:$A,$A1156-3))/4</f>
        <v>1.8525</v>
      </c>
      <c r="W1156" t="str">
        <f>VLOOKUP(D1156,Conferences!$A$9:$B$57,2,FALSE)</f>
        <v>CUSA</v>
      </c>
      <c r="X1156">
        <f>COUNTIF(C:C,C1156)</f>
        <v>16</v>
      </c>
    </row>
    <row r="1157" spans="1:25">
      <c r="A1157">
        <v>2006</v>
      </c>
      <c r="B1157">
        <v>51</v>
      </c>
      <c r="C1157" t="s">
        <v>124</v>
      </c>
      <c r="D1157" t="s">
        <v>175</v>
      </c>
      <c r="E1157">
        <v>7</v>
      </c>
      <c r="F1157">
        <v>6</v>
      </c>
      <c r="G1157">
        <v>0.53800000000000003</v>
      </c>
      <c r="H1157">
        <v>6</v>
      </c>
      <c r="I1157">
        <v>2</v>
      </c>
      <c r="J1157">
        <v>0.75</v>
      </c>
      <c r="K1157">
        <v>26.9</v>
      </c>
      <c r="L1157">
        <v>33.200000000000003</v>
      </c>
      <c r="M1157">
        <v>-3.89</v>
      </c>
      <c r="N1157">
        <v>-1.35</v>
      </c>
      <c r="R1157" s="19">
        <f>SUMIFS(Recruits!J:J,Recruits!D:D,'Wins by Year'!C1157,Recruits!A:A,'Wins by Year'!A1157)</f>
        <v>2.06</v>
      </c>
      <c r="S1157" s="19">
        <f t="shared" si="36"/>
        <v>2.06</v>
      </c>
      <c r="T1157" s="19">
        <f>(SUMIFS(S:S,C:C,C1157,A:A,A1157)+SUMIFS(S:S,C:C,C1157,A:A,A1157-1)+SUMIFS(S:S,C:C,C1157,A:A,A1157-2))/3</f>
        <v>1.3533333333333335</v>
      </c>
      <c r="U1157" s="19">
        <f>(SUMIFS($S:$S,$C:$C,$C1157,$A:$A,$A1157)+SUMIFS($S:$S,$C:$C,$C1157,$A:$A,$A1157-1)+SUMIFS($S:$S,$C:$C,$C1157,$A:$A,$A1157-2)+SUMIFS($S:$S,$C:$C,$C1157,$A:$A,$A1157-3))/4</f>
        <v>1.5475000000000001</v>
      </c>
      <c r="W1157" t="str">
        <f>VLOOKUP(D1157,Conferences!$A$9:$B$57,2,FALSE)</f>
        <v>CUSA</v>
      </c>
      <c r="X1157">
        <f>COUNTIF(C:C,C1157)</f>
        <v>16</v>
      </c>
    </row>
    <row r="1158" spans="1:25">
      <c r="A1158">
        <v>2006</v>
      </c>
      <c r="B1158">
        <v>52</v>
      </c>
      <c r="C1158" t="s">
        <v>92</v>
      </c>
      <c r="D1158" t="s">
        <v>175</v>
      </c>
      <c r="E1158">
        <v>8</v>
      </c>
      <c r="F1158">
        <v>5</v>
      </c>
      <c r="G1158">
        <v>0.61499999999999999</v>
      </c>
      <c r="H1158">
        <v>5</v>
      </c>
      <c r="I1158">
        <v>3</v>
      </c>
      <c r="J1158">
        <v>0.625</v>
      </c>
      <c r="K1158">
        <v>27.7</v>
      </c>
      <c r="L1158">
        <v>20.2</v>
      </c>
      <c r="M1158">
        <v>2.64</v>
      </c>
      <c r="N1158">
        <v>-3.13</v>
      </c>
      <c r="R1158" s="19">
        <f>SUMIFS(Recruits!J:J,Recruits!D:D,'Wins by Year'!C1158,Recruits!A:A,'Wins by Year'!A1158)</f>
        <v>0</v>
      </c>
      <c r="S1158" s="19">
        <f t="shared" si="36"/>
        <v>1</v>
      </c>
      <c r="T1158" s="19">
        <f>(SUMIFS(S:S,C:C,C1158,A:A,A1158)+SUMIFS(S:S,C:C,C1158,A:A,A1158-1)+SUMIFS(S:S,C:C,C1158,A:A,A1158-2))/3</f>
        <v>1.8266666666666669</v>
      </c>
      <c r="U1158" s="19">
        <f>(SUMIFS($S:$S,$C:$C,$C1158,$A:$A,$A1158)+SUMIFS($S:$S,$C:$C,$C1158,$A:$A,$A1158-1)+SUMIFS($S:$S,$C:$C,$C1158,$A:$A,$A1158-2)+SUMIFS($S:$S,$C:$C,$C1158,$A:$A,$A1158-3))/4</f>
        <v>1.9125000000000001</v>
      </c>
      <c r="W1158" t="str">
        <f>VLOOKUP(D1158,Conferences!$A$9:$B$57,2,FALSE)</f>
        <v>CUSA</v>
      </c>
      <c r="X1158">
        <f>COUNTIF(C:C,C1158)</f>
        <v>16</v>
      </c>
    </row>
    <row r="1159" spans="1:25">
      <c r="A1159">
        <v>2006</v>
      </c>
      <c r="B1159">
        <v>53</v>
      </c>
      <c r="C1159" t="s">
        <v>75</v>
      </c>
      <c r="D1159" t="s">
        <v>175</v>
      </c>
      <c r="E1159">
        <v>6</v>
      </c>
      <c r="F1159">
        <v>6</v>
      </c>
      <c r="G1159">
        <v>0.5</v>
      </c>
      <c r="H1159">
        <v>4</v>
      </c>
      <c r="I1159">
        <v>4</v>
      </c>
      <c r="J1159">
        <v>0.5</v>
      </c>
      <c r="K1159">
        <v>27.1</v>
      </c>
      <c r="L1159">
        <v>24.5</v>
      </c>
      <c r="M1159">
        <v>-5.13</v>
      </c>
      <c r="N1159">
        <v>-5.55</v>
      </c>
      <c r="R1159" s="19">
        <f>SUMIFS(Recruits!J:J,Recruits!D:D,'Wins by Year'!C1159,Recruits!A:A,'Wins by Year'!A1159)</f>
        <v>2.13</v>
      </c>
      <c r="S1159" s="19">
        <f t="shared" si="36"/>
        <v>2.13</v>
      </c>
      <c r="T1159" s="19">
        <f>(SUMIFS(S:S,C:C,C1159,A:A,A1159)+SUMIFS(S:S,C:C,C1159,A:A,A1159-1)+SUMIFS(S:S,C:C,C1159,A:A,A1159-2))/3</f>
        <v>2.1366666666666663</v>
      </c>
      <c r="U1159" s="19">
        <f>(SUMIFS($S:$S,$C:$C,$C1159,$A:$A,$A1159)+SUMIFS($S:$S,$C:$C,$C1159,$A:$A,$A1159-1)+SUMIFS($S:$S,$C:$C,$C1159,$A:$A,$A1159-2)+SUMIFS($S:$S,$C:$C,$C1159,$A:$A,$A1159-3))/4</f>
        <v>2.21</v>
      </c>
      <c r="W1159" t="str">
        <f>VLOOKUP(D1159,Conferences!$A$9:$B$57,2,FALSE)</f>
        <v>CUSA</v>
      </c>
      <c r="X1159">
        <f>COUNTIF(C:C,C1159)</f>
        <v>16</v>
      </c>
    </row>
    <row r="1160" spans="1:25">
      <c r="A1160">
        <v>2006</v>
      </c>
      <c r="B1160">
        <v>54</v>
      </c>
      <c r="C1160" t="s">
        <v>132</v>
      </c>
      <c r="D1160" t="s">
        <v>175</v>
      </c>
      <c r="E1160">
        <v>5</v>
      </c>
      <c r="F1160">
        <v>7</v>
      </c>
      <c r="G1160">
        <v>0.41699999999999998</v>
      </c>
      <c r="H1160">
        <v>3</v>
      </c>
      <c r="I1160">
        <v>5</v>
      </c>
      <c r="J1160">
        <v>0.375</v>
      </c>
      <c r="K1160">
        <v>27.3</v>
      </c>
      <c r="L1160">
        <v>31.3</v>
      </c>
      <c r="M1160">
        <v>-7.78</v>
      </c>
      <c r="N1160">
        <v>-4.2</v>
      </c>
      <c r="R1160" s="19">
        <f>SUMIFS(Recruits!J:J,Recruits!D:D,'Wins by Year'!C1160,Recruits!A:A,'Wins by Year'!A1160)</f>
        <v>2.1</v>
      </c>
      <c r="S1160" s="19">
        <f t="shared" si="36"/>
        <v>2.1</v>
      </c>
      <c r="T1160" s="19">
        <f>(SUMIFS(S:S,C:C,C1160,A:A,A1160)+SUMIFS(S:S,C:C,C1160,A:A,A1160-1)+SUMIFS(S:S,C:C,C1160,A:A,A1160-2))/3</f>
        <v>1.7433333333333334</v>
      </c>
      <c r="U1160" s="19">
        <f>(SUMIFS($S:$S,$C:$C,$C1160,$A:$A,$A1160)+SUMIFS($S:$S,$C:$C,$C1160,$A:$A,$A1160-1)+SUMIFS($S:$S,$C:$C,$C1160,$A:$A,$A1160-2)+SUMIFS($S:$S,$C:$C,$C1160,$A:$A,$A1160-3))/4</f>
        <v>1.5575000000000001</v>
      </c>
      <c r="W1160" t="str">
        <f>VLOOKUP(D1160,Conferences!$A$9:$B$57,2,FALSE)</f>
        <v>CUSA</v>
      </c>
      <c r="X1160">
        <f>COUNTIF(C:C,C1160)</f>
        <v>16</v>
      </c>
    </row>
    <row r="1161" spans="1:25">
      <c r="A1161">
        <v>2006</v>
      </c>
      <c r="B1161">
        <v>55</v>
      </c>
      <c r="C1161" t="s">
        <v>91</v>
      </c>
      <c r="D1161" t="s">
        <v>175</v>
      </c>
      <c r="E1161">
        <v>4</v>
      </c>
      <c r="F1161">
        <v>8</v>
      </c>
      <c r="G1161">
        <v>0.33300000000000002</v>
      </c>
      <c r="H1161">
        <v>2</v>
      </c>
      <c r="I1161">
        <v>6</v>
      </c>
      <c r="J1161">
        <v>0.25</v>
      </c>
      <c r="K1161">
        <v>18.7</v>
      </c>
      <c r="L1161">
        <v>33.299999999999997</v>
      </c>
      <c r="M1161">
        <v>-9.91</v>
      </c>
      <c r="N1161">
        <v>0.09</v>
      </c>
      <c r="R1161" s="19">
        <f>SUMIFS(Recruits!J:J,Recruits!D:D,'Wins by Year'!C1161,Recruits!A:A,'Wins by Year'!A1161)</f>
        <v>0</v>
      </c>
      <c r="S1161" s="19">
        <f t="shared" si="36"/>
        <v>1</v>
      </c>
      <c r="T1161" s="19">
        <f>(SUMIFS(S:S,C:C,C1161,A:A,A1161)+SUMIFS(S:S,C:C,C1161,A:A,A1161-1)+SUMIFS(S:S,C:C,C1161,A:A,A1161-2))/3</f>
        <v>1.7366666666666666</v>
      </c>
      <c r="U1161" s="19">
        <f>(SUMIFS($S:$S,$C:$C,$C1161,$A:$A,$A1161)+SUMIFS($S:$S,$C:$C,$C1161,$A:$A,$A1161-1)+SUMIFS($S:$S,$C:$C,$C1161,$A:$A,$A1161-2)+SUMIFS($S:$S,$C:$C,$C1161,$A:$A,$A1161-3))/4</f>
        <v>1.8475000000000001</v>
      </c>
      <c r="W1161" t="str">
        <f>VLOOKUP(D1161,Conferences!$A$9:$B$57,2,FALSE)</f>
        <v>CUSA</v>
      </c>
      <c r="X1161">
        <f>COUNTIF(C:C,C1161)</f>
        <v>16</v>
      </c>
    </row>
    <row r="1162" spans="1:25">
      <c r="A1162">
        <v>2006</v>
      </c>
      <c r="B1162">
        <v>56</v>
      </c>
      <c r="C1162" t="s">
        <v>13</v>
      </c>
      <c r="D1162" t="s">
        <v>148</v>
      </c>
      <c r="E1162">
        <v>10</v>
      </c>
      <c r="F1162">
        <v>3</v>
      </c>
      <c r="G1162">
        <v>0.76900000000000002</v>
      </c>
      <c r="H1162">
        <v>0</v>
      </c>
      <c r="I1162">
        <v>0</v>
      </c>
      <c r="K1162">
        <v>31</v>
      </c>
      <c r="L1162">
        <v>23.8</v>
      </c>
      <c r="M1162">
        <v>11.32</v>
      </c>
      <c r="N1162">
        <v>3.56</v>
      </c>
      <c r="O1162">
        <v>2</v>
      </c>
      <c r="P1162">
        <v>2</v>
      </c>
      <c r="Q1162">
        <v>17</v>
      </c>
      <c r="R1162" s="19">
        <f>SUMIFS(Recruits!J:J,Recruits!D:D,'Wins by Year'!C1162,Recruits!A:A,'Wins by Year'!A1162)</f>
        <v>3.46</v>
      </c>
      <c r="S1162" s="19">
        <f t="shared" si="36"/>
        <v>3.46</v>
      </c>
      <c r="T1162" s="19">
        <f>(SUMIFS(S:S,C:C,C1162,A:A,A1162)+SUMIFS(S:S,C:C,C1162,A:A,A1162-1)+SUMIFS(S:S,C:C,C1162,A:A,A1162-2))/3</f>
        <v>3.0700000000000003</v>
      </c>
      <c r="U1162" s="19">
        <f>(SUMIFS($S:$S,$C:$C,$C1162,$A:$A,$A1162)+SUMIFS($S:$S,$C:$C,$C1162,$A:$A,$A1162-1)+SUMIFS($S:$S,$C:$C,$C1162,$A:$A,$A1162-2)+SUMIFS($S:$S,$C:$C,$C1162,$A:$A,$A1162-3))/4</f>
        <v>3.1350000000000002</v>
      </c>
      <c r="W1162" t="str">
        <f>VLOOKUP(D1162,Conferences!$A$9:$B$57,2,FALSE)</f>
        <v>Ind</v>
      </c>
      <c r="X1162">
        <f>COUNTIF(C:C,C1162)</f>
        <v>16</v>
      </c>
      <c r="Y1162">
        <f t="shared" ref="Y1162:Y1217" si="37">Q1162</f>
        <v>17</v>
      </c>
    </row>
    <row r="1163" spans="1:25">
      <c r="A1163">
        <v>2006</v>
      </c>
      <c r="B1163">
        <v>57</v>
      </c>
      <c r="C1163" t="s">
        <v>97</v>
      </c>
      <c r="D1163" t="s">
        <v>148</v>
      </c>
      <c r="E1163">
        <v>9</v>
      </c>
      <c r="F1163">
        <v>4</v>
      </c>
      <c r="G1163">
        <v>0.69199999999999995</v>
      </c>
      <c r="H1163">
        <v>0</v>
      </c>
      <c r="I1163">
        <v>0</v>
      </c>
      <c r="K1163">
        <v>28.2</v>
      </c>
      <c r="L1163">
        <v>20.100000000000001</v>
      </c>
      <c r="M1163">
        <v>2.58</v>
      </c>
      <c r="N1163">
        <v>-4.42</v>
      </c>
      <c r="R1163" s="19">
        <f>SUMIFS(Recruits!J:J,Recruits!D:D,'Wins by Year'!C1163,Recruits!A:A,'Wins by Year'!A1163)</f>
        <v>0</v>
      </c>
      <c r="S1163" s="19">
        <f t="shared" si="36"/>
        <v>1</v>
      </c>
      <c r="T1163" s="19">
        <f>(SUMIFS(S:S,C:C,C1163,A:A,A1163)+SUMIFS(S:S,C:C,C1163,A:A,A1163-1)+SUMIFS(S:S,C:C,C1163,A:A,A1163-2))/3</f>
        <v>1</v>
      </c>
      <c r="U1163" s="19">
        <f>(SUMIFS($S:$S,$C:$C,$C1163,$A:$A,$A1163)+SUMIFS($S:$S,$C:$C,$C1163,$A:$A,$A1163-1)+SUMIFS($S:$S,$C:$C,$C1163,$A:$A,$A1163-2)+SUMIFS($S:$S,$C:$C,$C1163,$A:$A,$A1163-3))/4</f>
        <v>1.25</v>
      </c>
      <c r="W1163" t="str">
        <f>VLOOKUP(D1163,Conferences!$A$9:$B$57,2,FALSE)</f>
        <v>Ind</v>
      </c>
      <c r="X1163">
        <f>COUNTIF(C:C,C1163)</f>
        <v>16</v>
      </c>
    </row>
    <row r="1164" spans="1:25">
      <c r="A1164">
        <v>2006</v>
      </c>
      <c r="B1164">
        <v>58</v>
      </c>
      <c r="C1164" t="s">
        <v>96</v>
      </c>
      <c r="D1164" t="s">
        <v>148</v>
      </c>
      <c r="E1164">
        <v>3</v>
      </c>
      <c r="F1164">
        <v>9</v>
      </c>
      <c r="G1164">
        <v>0.25</v>
      </c>
      <c r="H1164">
        <v>0</v>
      </c>
      <c r="I1164">
        <v>0</v>
      </c>
      <c r="K1164">
        <v>19.3</v>
      </c>
      <c r="L1164">
        <v>27.9</v>
      </c>
      <c r="M1164">
        <v>-11.37</v>
      </c>
      <c r="N1164">
        <v>-2.79</v>
      </c>
      <c r="R1164" s="19">
        <f>SUMIFS(Recruits!J:J,Recruits!D:D,'Wins by Year'!C1164,Recruits!A:A,'Wins by Year'!A1164)</f>
        <v>0</v>
      </c>
      <c r="S1164" s="19">
        <f t="shared" si="36"/>
        <v>1</v>
      </c>
      <c r="T1164" s="19">
        <f>(SUMIFS(S:S,C:C,C1164,A:A,A1164)+SUMIFS(S:S,C:C,C1164,A:A,A1164-1)+SUMIFS(S:S,C:C,C1164,A:A,A1164-2))/3</f>
        <v>1</v>
      </c>
      <c r="U1164" s="19">
        <f>(SUMIFS($S:$S,$C:$C,$C1164,$A:$A,$A1164)+SUMIFS($S:$S,$C:$C,$C1164,$A:$A,$A1164-1)+SUMIFS($S:$S,$C:$C,$C1164,$A:$A,$A1164-2)+SUMIFS($S:$S,$C:$C,$C1164,$A:$A,$A1164-3))/4</f>
        <v>1.25</v>
      </c>
      <c r="W1164" t="str">
        <f>VLOOKUP(D1164,Conferences!$A$9:$B$57,2,FALSE)</f>
        <v>Ind</v>
      </c>
      <c r="X1164">
        <f>COUNTIF(C:C,C1164)</f>
        <v>16</v>
      </c>
    </row>
    <row r="1165" spans="1:25">
      <c r="A1165">
        <v>2006</v>
      </c>
      <c r="B1165">
        <v>59</v>
      </c>
      <c r="C1165" t="s">
        <v>60</v>
      </c>
      <c r="D1165" t="s">
        <v>148</v>
      </c>
      <c r="E1165">
        <v>1</v>
      </c>
      <c r="F1165">
        <v>11</v>
      </c>
      <c r="G1165">
        <v>8.3000000000000004E-2</v>
      </c>
      <c r="H1165">
        <v>0</v>
      </c>
      <c r="I1165">
        <v>0</v>
      </c>
      <c r="K1165">
        <v>10.9</v>
      </c>
      <c r="L1165">
        <v>41.3</v>
      </c>
      <c r="M1165">
        <v>-17.899999999999999</v>
      </c>
      <c r="N1165">
        <v>-0.4</v>
      </c>
      <c r="R1165" s="19">
        <f>SUMIFS(Recruits!J:J,Recruits!D:D,'Wins by Year'!C1165,Recruits!A:A,'Wins by Year'!A1165)</f>
        <v>1.89</v>
      </c>
      <c r="S1165" s="19">
        <f t="shared" si="36"/>
        <v>1.89</v>
      </c>
      <c r="T1165" s="19">
        <f>(SUMIFS(S:S,C:C,C1165,A:A,A1165)+SUMIFS(S:S,C:C,C1165,A:A,A1165-1)+SUMIFS(S:S,C:C,C1165,A:A,A1165-2))/3</f>
        <v>1.64</v>
      </c>
      <c r="U1165" s="19">
        <f>(SUMIFS($S:$S,$C:$C,$C1165,$A:$A,$A1165)+SUMIFS($S:$S,$C:$C,$C1165,$A:$A,$A1165-1)+SUMIFS($S:$S,$C:$C,$C1165,$A:$A,$A1165-2)+SUMIFS($S:$S,$C:$C,$C1165,$A:$A,$A1165-3))/4</f>
        <v>1.7825</v>
      </c>
      <c r="W1165" t="str">
        <f>VLOOKUP(D1165,Conferences!$A$9:$B$57,2,FALSE)</f>
        <v>Ind</v>
      </c>
      <c r="X1165">
        <f>COUNTIF(C:C,C1165)</f>
        <v>16</v>
      </c>
    </row>
    <row r="1166" spans="1:25">
      <c r="A1166">
        <v>2006</v>
      </c>
      <c r="B1166">
        <v>60</v>
      </c>
      <c r="C1166" t="s">
        <v>130</v>
      </c>
      <c r="D1166" t="s">
        <v>178</v>
      </c>
      <c r="E1166">
        <v>9</v>
      </c>
      <c r="F1166">
        <v>5</v>
      </c>
      <c r="G1166">
        <v>0.64300000000000002</v>
      </c>
      <c r="H1166">
        <v>7</v>
      </c>
      <c r="I1166">
        <v>1</v>
      </c>
      <c r="J1166">
        <v>0.875</v>
      </c>
      <c r="K1166">
        <v>19.7</v>
      </c>
      <c r="L1166">
        <v>18.100000000000001</v>
      </c>
      <c r="M1166">
        <v>-4.8899999999999997</v>
      </c>
      <c r="N1166">
        <v>-6.03</v>
      </c>
      <c r="R1166" s="19">
        <f>SUMIFS(Recruits!J:J,Recruits!D:D,'Wins by Year'!C1166,Recruits!A:A,'Wins by Year'!A1166)</f>
        <v>1.95</v>
      </c>
      <c r="S1166" s="19">
        <f t="shared" si="36"/>
        <v>1.95</v>
      </c>
      <c r="T1166" s="19">
        <f>(SUMIFS(S:S,C:C,C1166,A:A,A1166)+SUMIFS(S:S,C:C,C1166,A:A,A1166-1)+SUMIFS(S:S,C:C,C1166,A:A,A1166-2))/3</f>
        <v>1.3166666666666667</v>
      </c>
      <c r="U1166" s="19">
        <f>(SUMIFS($S:$S,$C:$C,$C1166,$A:$A,$A1166)+SUMIFS($S:$S,$C:$C,$C1166,$A:$A,$A1166-1)+SUMIFS($S:$S,$C:$C,$C1166,$A:$A,$A1166-2)+SUMIFS($S:$S,$C:$C,$C1166,$A:$A,$A1166-3))/4</f>
        <v>1.4875</v>
      </c>
      <c r="W1166" t="str">
        <f>VLOOKUP(D1166,Conferences!$A$9:$B$57,2,FALSE)</f>
        <v>MAC</v>
      </c>
      <c r="X1166">
        <f>COUNTIF(C:C,C1166)</f>
        <v>16</v>
      </c>
    </row>
    <row r="1167" spans="1:25">
      <c r="A1167">
        <v>2006</v>
      </c>
      <c r="B1167">
        <v>61</v>
      </c>
      <c r="C1167" t="s">
        <v>131</v>
      </c>
      <c r="D1167" t="s">
        <v>178</v>
      </c>
      <c r="E1167">
        <v>6</v>
      </c>
      <c r="F1167">
        <v>6</v>
      </c>
      <c r="G1167">
        <v>0.5</v>
      </c>
      <c r="H1167">
        <v>5</v>
      </c>
      <c r="I1167">
        <v>3</v>
      </c>
      <c r="J1167">
        <v>0.625</v>
      </c>
      <c r="K1167">
        <v>17.8</v>
      </c>
      <c r="L1167">
        <v>20.100000000000001</v>
      </c>
      <c r="M1167">
        <v>-10.47</v>
      </c>
      <c r="N1167">
        <v>-9.14</v>
      </c>
      <c r="R1167" s="19">
        <f>SUMIFS(Recruits!J:J,Recruits!D:D,'Wins by Year'!C1167,Recruits!A:A,'Wins by Year'!A1167)</f>
        <v>0</v>
      </c>
      <c r="S1167" s="19">
        <f t="shared" si="36"/>
        <v>1</v>
      </c>
      <c r="T1167" s="19">
        <f>(SUMIFS(S:S,C:C,C1167,A:A,A1167)+SUMIFS(S:S,C:C,C1167,A:A,A1167-1)+SUMIFS(S:S,C:C,C1167,A:A,A1167-2))/3</f>
        <v>1.36</v>
      </c>
      <c r="U1167" s="19">
        <f>(SUMIFS($S:$S,$C:$C,$C1167,$A:$A,$A1167)+SUMIFS($S:$S,$C:$C,$C1167,$A:$A,$A1167-1)+SUMIFS($S:$S,$C:$C,$C1167,$A:$A,$A1167-2)+SUMIFS($S:$S,$C:$C,$C1167,$A:$A,$A1167-3))/4</f>
        <v>1.52</v>
      </c>
      <c r="W1167" t="str">
        <f>VLOOKUP(D1167,Conferences!$A$9:$B$57,2,FALSE)</f>
        <v>MAC</v>
      </c>
      <c r="X1167">
        <f>COUNTIF(C:C,C1167)</f>
        <v>16</v>
      </c>
    </row>
    <row r="1168" spans="1:25">
      <c r="A1168">
        <v>2006</v>
      </c>
      <c r="B1168">
        <v>62</v>
      </c>
      <c r="C1168" t="s">
        <v>135</v>
      </c>
      <c r="D1168" t="s">
        <v>178</v>
      </c>
      <c r="E1168">
        <v>5</v>
      </c>
      <c r="F1168">
        <v>7</v>
      </c>
      <c r="G1168">
        <v>0.41699999999999998</v>
      </c>
      <c r="H1168">
        <v>3</v>
      </c>
      <c r="I1168">
        <v>5</v>
      </c>
      <c r="J1168">
        <v>0.375</v>
      </c>
      <c r="K1168">
        <v>19.7</v>
      </c>
      <c r="L1168">
        <v>22.6</v>
      </c>
      <c r="M1168">
        <v>-9.6999999999999993</v>
      </c>
      <c r="N1168">
        <v>-6.7</v>
      </c>
      <c r="R1168" s="19">
        <f>SUMIFS(Recruits!J:J,Recruits!D:D,'Wins by Year'!C1168,Recruits!A:A,'Wins by Year'!A1168)</f>
        <v>2.17</v>
      </c>
      <c r="S1168" s="19">
        <f t="shared" si="36"/>
        <v>2.17</v>
      </c>
      <c r="T1168" s="19">
        <f>(SUMIFS(S:S,C:C,C1168,A:A,A1168)+SUMIFS(S:S,C:C,C1168,A:A,A1168-1)+SUMIFS(S:S,C:C,C1168,A:A,A1168-2))/3</f>
        <v>1.7933333333333332</v>
      </c>
      <c r="U1168" s="19">
        <f>(SUMIFS($S:$S,$C:$C,$C1168,$A:$A,$A1168)+SUMIFS($S:$S,$C:$C,$C1168,$A:$A,$A1168-1)+SUMIFS($S:$S,$C:$C,$C1168,$A:$A,$A1168-2)+SUMIFS($S:$S,$C:$C,$C1168,$A:$A,$A1168-3))/4</f>
        <v>1.595</v>
      </c>
      <c r="W1168" t="str">
        <f>VLOOKUP(D1168,Conferences!$A$9:$B$57,2,FALSE)</f>
        <v>MAC</v>
      </c>
      <c r="X1168">
        <f>COUNTIF(C:C,C1168)</f>
        <v>16</v>
      </c>
    </row>
    <row r="1169" spans="1:25">
      <c r="A1169">
        <v>2006</v>
      </c>
      <c r="B1169">
        <v>63</v>
      </c>
      <c r="C1169" t="s">
        <v>116</v>
      </c>
      <c r="D1169" t="s">
        <v>178</v>
      </c>
      <c r="E1169">
        <v>4</v>
      </c>
      <c r="F1169">
        <v>8</v>
      </c>
      <c r="G1169">
        <v>0.33300000000000002</v>
      </c>
      <c r="H1169">
        <v>3</v>
      </c>
      <c r="I1169">
        <v>5</v>
      </c>
      <c r="J1169">
        <v>0.375</v>
      </c>
      <c r="K1169">
        <v>19.5</v>
      </c>
      <c r="L1169">
        <v>28.3</v>
      </c>
      <c r="M1169">
        <v>-14.87</v>
      </c>
      <c r="N1169">
        <v>-7.37</v>
      </c>
      <c r="R1169" s="19">
        <f>SUMIFS(Recruits!J:J,Recruits!D:D,'Wins by Year'!C1169,Recruits!A:A,'Wins by Year'!A1169)</f>
        <v>1.96</v>
      </c>
      <c r="S1169" s="19">
        <f t="shared" si="36"/>
        <v>1.96</v>
      </c>
      <c r="T1169" s="19">
        <f>(SUMIFS(S:S,C:C,C1169,A:A,A1169)+SUMIFS(S:S,C:C,C1169,A:A,A1169-1)+SUMIFS(S:S,C:C,C1169,A:A,A1169-2))/3</f>
        <v>1.32</v>
      </c>
      <c r="U1169" s="19">
        <f>(SUMIFS($S:$S,$C:$C,$C1169,$A:$A,$A1169)+SUMIFS($S:$S,$C:$C,$C1169,$A:$A,$A1169-1)+SUMIFS($S:$S,$C:$C,$C1169,$A:$A,$A1169-2)+SUMIFS($S:$S,$C:$C,$C1169,$A:$A,$A1169-3))/4</f>
        <v>1.5325</v>
      </c>
      <c r="W1169" t="str">
        <f>VLOOKUP(D1169,Conferences!$A$9:$B$57,2,FALSE)</f>
        <v>MAC</v>
      </c>
      <c r="X1169">
        <f>COUNTIF(C:C,C1169)</f>
        <v>16</v>
      </c>
    </row>
    <row r="1170" spans="1:25">
      <c r="A1170">
        <v>2006</v>
      </c>
      <c r="B1170">
        <v>64</v>
      </c>
      <c r="C1170" t="s">
        <v>84</v>
      </c>
      <c r="D1170" t="s">
        <v>178</v>
      </c>
      <c r="E1170">
        <v>2</v>
      </c>
      <c r="F1170">
        <v>10</v>
      </c>
      <c r="G1170">
        <v>0.16700000000000001</v>
      </c>
      <c r="H1170">
        <v>2</v>
      </c>
      <c r="I1170">
        <v>6</v>
      </c>
      <c r="J1170">
        <v>0.25</v>
      </c>
      <c r="K1170">
        <v>18.5</v>
      </c>
      <c r="L1170">
        <v>25.3</v>
      </c>
      <c r="M1170">
        <v>-13.85</v>
      </c>
      <c r="N1170">
        <v>-6.02</v>
      </c>
      <c r="R1170" s="19">
        <f>SUMIFS(Recruits!J:J,Recruits!D:D,'Wins by Year'!C1170,Recruits!A:A,'Wins by Year'!A1170)</f>
        <v>0</v>
      </c>
      <c r="S1170" s="19">
        <f t="shared" si="36"/>
        <v>1</v>
      </c>
      <c r="T1170" s="19">
        <f>(SUMIFS(S:S,C:C,C1170,A:A,A1170)+SUMIFS(S:S,C:C,C1170,A:A,A1170-1)+SUMIFS(S:S,C:C,C1170,A:A,A1170-2))/3</f>
        <v>1</v>
      </c>
      <c r="U1170" s="19">
        <f>(SUMIFS($S:$S,$C:$C,$C1170,$A:$A,$A1170)+SUMIFS($S:$S,$C:$C,$C1170,$A:$A,$A1170-1)+SUMIFS($S:$S,$C:$C,$C1170,$A:$A,$A1170-2)+SUMIFS($S:$S,$C:$C,$C1170,$A:$A,$A1170-3))/4</f>
        <v>1</v>
      </c>
      <c r="W1170" t="str">
        <f>VLOOKUP(D1170,Conferences!$A$9:$B$57,2,FALSE)</f>
        <v>MAC</v>
      </c>
      <c r="X1170">
        <f>COUNTIF(C:C,C1170)</f>
        <v>16</v>
      </c>
    </row>
    <row r="1171" spans="1:25">
      <c r="A1171">
        <v>2006</v>
      </c>
      <c r="B1171">
        <v>65</v>
      </c>
      <c r="C1171" t="s">
        <v>136</v>
      </c>
      <c r="D1171" t="s">
        <v>178</v>
      </c>
      <c r="E1171">
        <v>2</v>
      </c>
      <c r="F1171">
        <v>10</v>
      </c>
      <c r="G1171">
        <v>0.16700000000000001</v>
      </c>
      <c r="H1171">
        <v>1</v>
      </c>
      <c r="I1171">
        <v>7</v>
      </c>
      <c r="J1171">
        <v>0.125</v>
      </c>
      <c r="K1171">
        <v>18.3</v>
      </c>
      <c r="L1171">
        <v>35.9</v>
      </c>
      <c r="M1171">
        <v>-16.89</v>
      </c>
      <c r="N1171">
        <v>-3.48</v>
      </c>
      <c r="R1171" s="19">
        <f>SUMIFS(Recruits!J:J,Recruits!D:D,'Wins by Year'!C1171,Recruits!A:A,'Wins by Year'!A1171)</f>
        <v>2.13</v>
      </c>
      <c r="S1171" s="19">
        <f t="shared" si="36"/>
        <v>2.13</v>
      </c>
      <c r="T1171" s="19">
        <f>(SUMIFS(S:S,C:C,C1171,A:A,A1171)+SUMIFS(S:S,C:C,C1171,A:A,A1171-1)+SUMIFS(S:S,C:C,C1171,A:A,A1171-2))/3</f>
        <v>1.3766666666666667</v>
      </c>
      <c r="U1171" s="19">
        <f>(SUMIFS($S:$S,$C:$C,$C1171,$A:$A,$A1171)+SUMIFS($S:$S,$C:$C,$C1171,$A:$A,$A1171-1)+SUMIFS($S:$S,$C:$C,$C1171,$A:$A,$A1171-2)+SUMIFS($S:$S,$C:$C,$C1171,$A:$A,$A1171-3))/4</f>
        <v>1.2825</v>
      </c>
      <c r="W1171" t="str">
        <f>VLOOKUP(D1171,Conferences!$A$9:$B$57,2,FALSE)</f>
        <v>MAC</v>
      </c>
      <c r="X1171">
        <f>COUNTIF(C:C,C1171)</f>
        <v>16</v>
      </c>
    </row>
    <row r="1172" spans="1:25">
      <c r="A1172">
        <v>2006</v>
      </c>
      <c r="B1172">
        <v>66</v>
      </c>
      <c r="C1172" t="s">
        <v>127</v>
      </c>
      <c r="D1172" t="s">
        <v>179</v>
      </c>
      <c r="E1172">
        <v>10</v>
      </c>
      <c r="F1172">
        <v>4</v>
      </c>
      <c r="G1172">
        <v>0.71399999999999997</v>
      </c>
      <c r="H1172">
        <v>7</v>
      </c>
      <c r="I1172">
        <v>1</v>
      </c>
      <c r="J1172">
        <v>0.875</v>
      </c>
      <c r="K1172">
        <v>29.7</v>
      </c>
      <c r="L1172">
        <v>22.3</v>
      </c>
      <c r="M1172">
        <v>2.35</v>
      </c>
      <c r="N1172">
        <v>-5.15</v>
      </c>
      <c r="R1172" s="19">
        <f>SUMIFS(Recruits!J:J,Recruits!D:D,'Wins by Year'!C1172,Recruits!A:A,'Wins by Year'!A1172)</f>
        <v>0</v>
      </c>
      <c r="S1172" s="19">
        <f t="shared" si="36"/>
        <v>1</v>
      </c>
      <c r="T1172" s="19">
        <f>(SUMIFS(S:S,C:C,C1172,A:A,A1172)+SUMIFS(S:S,C:C,C1172,A:A,A1172-1)+SUMIFS(S:S,C:C,C1172,A:A,A1172-2))/3</f>
        <v>1</v>
      </c>
      <c r="U1172" s="19">
        <f>(SUMIFS($S:$S,$C:$C,$C1172,$A:$A,$A1172)+SUMIFS($S:$S,$C:$C,$C1172,$A:$A,$A1172-1)+SUMIFS($S:$S,$C:$C,$C1172,$A:$A,$A1172-2)+SUMIFS($S:$S,$C:$C,$C1172,$A:$A,$A1172-3))/4</f>
        <v>1</v>
      </c>
      <c r="W1172" t="str">
        <f>VLOOKUP(D1172,Conferences!$A$9:$B$57,2,FALSE)</f>
        <v>MAC</v>
      </c>
      <c r="X1172">
        <f>COUNTIF(C:C,C1172)</f>
        <v>16</v>
      </c>
    </row>
    <row r="1173" spans="1:25">
      <c r="A1173">
        <v>2006</v>
      </c>
      <c r="B1173">
        <v>67</v>
      </c>
      <c r="C1173" t="s">
        <v>65</v>
      </c>
      <c r="D1173" t="s">
        <v>179</v>
      </c>
      <c r="E1173">
        <v>8</v>
      </c>
      <c r="F1173">
        <v>5</v>
      </c>
      <c r="G1173">
        <v>0.61499999999999999</v>
      </c>
      <c r="H1173">
        <v>6</v>
      </c>
      <c r="I1173">
        <v>2</v>
      </c>
      <c r="J1173">
        <v>0.75</v>
      </c>
      <c r="K1173">
        <v>23</v>
      </c>
      <c r="L1173">
        <v>19.899999999999999</v>
      </c>
      <c r="M1173">
        <v>-2.77</v>
      </c>
      <c r="N1173">
        <v>-5.77</v>
      </c>
      <c r="R1173" s="19">
        <f>SUMIFS(Recruits!J:J,Recruits!D:D,'Wins by Year'!C1173,Recruits!A:A,'Wins by Year'!A1173)</f>
        <v>2</v>
      </c>
      <c r="S1173" s="19">
        <f t="shared" si="36"/>
        <v>2</v>
      </c>
      <c r="T1173" s="19">
        <f>(SUMIFS(S:S,C:C,C1173,A:A,A1173)+SUMIFS(S:S,C:C,C1173,A:A,A1173-1)+SUMIFS(S:S,C:C,C1173,A:A,A1173-2))/3</f>
        <v>1.6833333333333333</v>
      </c>
      <c r="U1173" s="19">
        <f>(SUMIFS($S:$S,$C:$C,$C1173,$A:$A,$A1173)+SUMIFS($S:$S,$C:$C,$C1173,$A:$A,$A1173-1)+SUMIFS($S:$S,$C:$C,$C1173,$A:$A,$A1173-2)+SUMIFS($S:$S,$C:$C,$C1173,$A:$A,$A1173-3))/4</f>
        <v>1.7625</v>
      </c>
      <c r="W1173" t="str">
        <f>VLOOKUP(D1173,Conferences!$A$9:$B$57,2,FALSE)</f>
        <v>MAC</v>
      </c>
      <c r="X1173">
        <f>COUNTIF(C:C,C1173)</f>
        <v>16</v>
      </c>
    </row>
    <row r="1174" spans="1:25">
      <c r="A1174">
        <v>2006</v>
      </c>
      <c r="B1174">
        <v>68</v>
      </c>
      <c r="C1174" t="s">
        <v>112</v>
      </c>
      <c r="D1174" t="s">
        <v>179</v>
      </c>
      <c r="E1174">
        <v>7</v>
      </c>
      <c r="F1174">
        <v>6</v>
      </c>
      <c r="G1174">
        <v>0.53800000000000003</v>
      </c>
      <c r="H1174">
        <v>5</v>
      </c>
      <c r="I1174">
        <v>3</v>
      </c>
      <c r="J1174">
        <v>0.625</v>
      </c>
      <c r="K1174">
        <v>25.5</v>
      </c>
      <c r="L1174">
        <v>21.2</v>
      </c>
      <c r="M1174">
        <v>-2.33</v>
      </c>
      <c r="N1174">
        <v>-5.79</v>
      </c>
      <c r="R1174" s="19">
        <f>SUMIFS(Recruits!J:J,Recruits!D:D,'Wins by Year'!C1174,Recruits!A:A,'Wins by Year'!A1174)</f>
        <v>0</v>
      </c>
      <c r="S1174" s="19">
        <f t="shared" si="36"/>
        <v>1</v>
      </c>
      <c r="T1174" s="19">
        <f>(SUMIFS(S:S,C:C,C1174,A:A,A1174)+SUMIFS(S:S,C:C,C1174,A:A,A1174-1)+SUMIFS(S:S,C:C,C1174,A:A,A1174-2))/3</f>
        <v>1.39</v>
      </c>
      <c r="U1174" s="19">
        <f>(SUMIFS($S:$S,$C:$C,$C1174,$A:$A,$A1174)+SUMIFS($S:$S,$C:$C,$C1174,$A:$A,$A1174-1)+SUMIFS($S:$S,$C:$C,$C1174,$A:$A,$A1174-2)+SUMIFS($S:$S,$C:$C,$C1174,$A:$A,$A1174-3))/4</f>
        <v>1.2925</v>
      </c>
      <c r="W1174" t="str">
        <f>VLOOKUP(D1174,Conferences!$A$9:$B$57,2,FALSE)</f>
        <v>MAC</v>
      </c>
      <c r="X1174">
        <f>COUNTIF(C:C,C1174)</f>
        <v>16</v>
      </c>
    </row>
    <row r="1175" spans="1:25">
      <c r="A1175">
        <v>2006</v>
      </c>
      <c r="B1175">
        <v>69</v>
      </c>
      <c r="C1175" t="s">
        <v>125</v>
      </c>
      <c r="D1175" t="s">
        <v>179</v>
      </c>
      <c r="E1175">
        <v>5</v>
      </c>
      <c r="F1175">
        <v>7</v>
      </c>
      <c r="G1175">
        <v>0.41699999999999998</v>
      </c>
      <c r="H1175">
        <v>5</v>
      </c>
      <c r="I1175">
        <v>3</v>
      </c>
      <c r="J1175">
        <v>0.625</v>
      </c>
      <c r="K1175">
        <v>27.2</v>
      </c>
      <c r="L1175">
        <v>25.8</v>
      </c>
      <c r="M1175">
        <v>-5.52</v>
      </c>
      <c r="N1175">
        <v>-6.43</v>
      </c>
      <c r="R1175" s="19">
        <f>SUMIFS(Recruits!J:J,Recruits!D:D,'Wins by Year'!C1175,Recruits!A:A,'Wins by Year'!A1175)</f>
        <v>2.13</v>
      </c>
      <c r="S1175" s="19">
        <f t="shared" si="36"/>
        <v>2.13</v>
      </c>
      <c r="T1175" s="19">
        <f>(SUMIFS(S:S,C:C,C1175,A:A,A1175)+SUMIFS(S:S,C:C,C1175,A:A,A1175-1)+SUMIFS(S:S,C:C,C1175,A:A,A1175-2))/3</f>
        <v>1.3766666666666667</v>
      </c>
      <c r="U1175" s="19">
        <f>(SUMIFS($S:$S,$C:$C,$C1175,$A:$A,$A1175)+SUMIFS($S:$S,$C:$C,$C1175,$A:$A,$A1175-1)+SUMIFS($S:$S,$C:$C,$C1175,$A:$A,$A1175-2)+SUMIFS($S:$S,$C:$C,$C1175,$A:$A,$A1175-3))/4</f>
        <v>1.5325</v>
      </c>
      <c r="W1175" t="str">
        <f>VLOOKUP(D1175,Conferences!$A$9:$B$57,2,FALSE)</f>
        <v>MAC</v>
      </c>
      <c r="X1175">
        <f>COUNTIF(C:C,C1175)</f>
        <v>16</v>
      </c>
    </row>
    <row r="1176" spans="1:25">
      <c r="A1176">
        <v>2006</v>
      </c>
      <c r="B1176">
        <v>70</v>
      </c>
      <c r="C1176" t="s">
        <v>98</v>
      </c>
      <c r="D1176" t="s">
        <v>179</v>
      </c>
      <c r="E1176">
        <v>5</v>
      </c>
      <c r="F1176">
        <v>7</v>
      </c>
      <c r="G1176">
        <v>0.41699999999999998</v>
      </c>
      <c r="H1176">
        <v>3</v>
      </c>
      <c r="I1176">
        <v>5</v>
      </c>
      <c r="J1176">
        <v>0.375</v>
      </c>
      <c r="K1176">
        <v>23.4</v>
      </c>
      <c r="L1176">
        <v>27.7</v>
      </c>
      <c r="M1176">
        <v>-10.99</v>
      </c>
      <c r="N1176">
        <v>-6.91</v>
      </c>
      <c r="R1176" s="19">
        <f>SUMIFS(Recruits!J:J,Recruits!D:D,'Wins by Year'!C1176,Recruits!A:A,'Wins by Year'!A1176)</f>
        <v>2.13</v>
      </c>
      <c r="S1176" s="19">
        <f t="shared" si="36"/>
        <v>2.13</v>
      </c>
      <c r="T1176" s="19">
        <f>(SUMIFS(S:S,C:C,C1176,A:A,A1176)+SUMIFS(S:S,C:C,C1176,A:A,A1176-1)+SUMIFS(S:S,C:C,C1176,A:A,A1176-2))/3</f>
        <v>1.3766666666666667</v>
      </c>
      <c r="U1176" s="19">
        <f>(SUMIFS($S:$S,$C:$C,$C1176,$A:$A,$A1176)+SUMIFS($S:$S,$C:$C,$C1176,$A:$A,$A1176-1)+SUMIFS($S:$S,$C:$C,$C1176,$A:$A,$A1176-2)+SUMIFS($S:$S,$C:$C,$C1176,$A:$A,$A1176-3))/4</f>
        <v>1.5674999999999999</v>
      </c>
      <c r="W1176" t="str">
        <f>VLOOKUP(D1176,Conferences!$A$9:$B$57,2,FALSE)</f>
        <v>MAC</v>
      </c>
      <c r="X1176">
        <f>COUNTIF(C:C,C1176)</f>
        <v>16</v>
      </c>
    </row>
    <row r="1177" spans="1:25">
      <c r="A1177">
        <v>2006</v>
      </c>
      <c r="B1177">
        <v>71</v>
      </c>
      <c r="C1177" t="s">
        <v>134</v>
      </c>
      <c r="D1177" t="s">
        <v>179</v>
      </c>
      <c r="E1177">
        <v>1</v>
      </c>
      <c r="F1177">
        <v>11</v>
      </c>
      <c r="G1177">
        <v>8.3000000000000004E-2</v>
      </c>
      <c r="H1177">
        <v>1</v>
      </c>
      <c r="I1177">
        <v>7</v>
      </c>
      <c r="J1177">
        <v>0.125</v>
      </c>
      <c r="K1177">
        <v>13.9</v>
      </c>
      <c r="L1177">
        <v>26.8</v>
      </c>
      <c r="M1177">
        <v>-17.600000000000001</v>
      </c>
      <c r="N1177">
        <v>-5.43</v>
      </c>
      <c r="R1177" s="19">
        <f>SUMIFS(Recruits!J:J,Recruits!D:D,'Wins by Year'!C1177,Recruits!A:A,'Wins by Year'!A1177)</f>
        <v>0</v>
      </c>
      <c r="S1177" s="19">
        <f t="shared" si="36"/>
        <v>1</v>
      </c>
      <c r="T1177" s="19">
        <f>(SUMIFS(S:S,C:C,C1177,A:A,A1177)+SUMIFS(S:S,C:C,C1177,A:A,A1177-1)+SUMIFS(S:S,C:C,C1177,A:A,A1177-2))/3</f>
        <v>1.3333333333333333</v>
      </c>
      <c r="U1177" s="19">
        <f>(SUMIFS($S:$S,$C:$C,$C1177,$A:$A,$A1177)+SUMIFS($S:$S,$C:$C,$C1177,$A:$A,$A1177-1)+SUMIFS($S:$S,$C:$C,$C1177,$A:$A,$A1177-2)+SUMIFS($S:$S,$C:$C,$C1177,$A:$A,$A1177-3))/4</f>
        <v>1.5</v>
      </c>
      <c r="W1177" t="str">
        <f>VLOOKUP(D1177,Conferences!$A$9:$B$57,2,FALSE)</f>
        <v>MAC</v>
      </c>
      <c r="X1177">
        <f>COUNTIF(C:C,C1177)</f>
        <v>16</v>
      </c>
    </row>
    <row r="1178" spans="1:25">
      <c r="A1178">
        <v>2006</v>
      </c>
      <c r="B1178">
        <v>72</v>
      </c>
      <c r="C1178" t="s">
        <v>50</v>
      </c>
      <c r="D1178" t="s">
        <v>149</v>
      </c>
      <c r="E1178">
        <v>11</v>
      </c>
      <c r="F1178">
        <v>2</v>
      </c>
      <c r="G1178">
        <v>0.84599999999999997</v>
      </c>
      <c r="H1178">
        <v>8</v>
      </c>
      <c r="I1178">
        <v>0</v>
      </c>
      <c r="J1178">
        <v>1</v>
      </c>
      <c r="K1178">
        <v>36.799999999999997</v>
      </c>
      <c r="L1178">
        <v>14.7</v>
      </c>
      <c r="M1178">
        <v>15.21</v>
      </c>
      <c r="N1178">
        <v>-1.33</v>
      </c>
      <c r="P1178">
        <v>16</v>
      </c>
      <c r="Q1178">
        <v>16</v>
      </c>
      <c r="R1178" s="19">
        <f>SUMIFS(Recruits!J:J,Recruits!D:D,'Wins by Year'!C1178,Recruits!A:A,'Wins by Year'!A1178)</f>
        <v>2.19</v>
      </c>
      <c r="S1178" s="19">
        <f t="shared" si="36"/>
        <v>2.19</v>
      </c>
      <c r="T1178" s="19">
        <f>(SUMIFS(S:S,C:C,C1178,A:A,A1178)+SUMIFS(S:S,C:C,C1178,A:A,A1178-1)+SUMIFS(S:S,C:C,C1178,A:A,A1178-2))/3</f>
        <v>2.2633333333333332</v>
      </c>
      <c r="U1178" s="19">
        <f>(SUMIFS($S:$S,$C:$C,$C1178,$A:$A,$A1178)+SUMIFS($S:$S,$C:$C,$C1178,$A:$A,$A1178-1)+SUMIFS($S:$S,$C:$C,$C1178,$A:$A,$A1178-2)+SUMIFS($S:$S,$C:$C,$C1178,$A:$A,$A1178-3))/4</f>
        <v>2.37</v>
      </c>
      <c r="W1178" t="str">
        <f>VLOOKUP(D1178,Conferences!$A$9:$B$57,2,FALSE)</f>
        <v>MWC</v>
      </c>
      <c r="X1178">
        <f>COUNTIF(C:C,C1178)</f>
        <v>16</v>
      </c>
      <c r="Y1178">
        <f t="shared" si="37"/>
        <v>16</v>
      </c>
    </row>
    <row r="1179" spans="1:25">
      <c r="A1179">
        <v>2006</v>
      </c>
      <c r="B1179">
        <v>73</v>
      </c>
      <c r="C1179" t="s">
        <v>20</v>
      </c>
      <c r="D1179" t="s">
        <v>149</v>
      </c>
      <c r="E1179">
        <v>11</v>
      </c>
      <c r="F1179">
        <v>2</v>
      </c>
      <c r="G1179">
        <v>0.84599999999999997</v>
      </c>
      <c r="H1179">
        <v>6</v>
      </c>
      <c r="I1179">
        <v>2</v>
      </c>
      <c r="J1179">
        <v>0.75</v>
      </c>
      <c r="K1179">
        <v>29.2</v>
      </c>
      <c r="L1179">
        <v>12.3</v>
      </c>
      <c r="M1179">
        <v>9.27</v>
      </c>
      <c r="N1179">
        <v>-3.88</v>
      </c>
      <c r="O1179">
        <v>22</v>
      </c>
      <c r="P1179">
        <v>16</v>
      </c>
      <c r="Q1179">
        <v>22</v>
      </c>
      <c r="R1179" s="19">
        <f>SUMIFS(Recruits!J:J,Recruits!D:D,'Wins by Year'!C1179,Recruits!A:A,'Wins by Year'!A1179)</f>
        <v>2.56</v>
      </c>
      <c r="S1179" s="19">
        <f t="shared" si="36"/>
        <v>2.56</v>
      </c>
      <c r="T1179" s="19">
        <f>(SUMIFS(S:S,C:C,C1179,A:A,A1179)+SUMIFS(S:S,C:C,C1179,A:A,A1179-1)+SUMIFS(S:S,C:C,C1179,A:A,A1179-2))/3</f>
        <v>2.44</v>
      </c>
      <c r="U1179" s="19">
        <f>(SUMIFS($S:$S,$C:$C,$C1179,$A:$A,$A1179)+SUMIFS($S:$S,$C:$C,$C1179,$A:$A,$A1179-1)+SUMIFS($S:$S,$C:$C,$C1179,$A:$A,$A1179-2)+SUMIFS($S:$S,$C:$C,$C1179,$A:$A,$A1179-3))/4</f>
        <v>2.4249999999999998</v>
      </c>
      <c r="W1179" t="str">
        <f>VLOOKUP(D1179,Conferences!$A$9:$B$57,2,FALSE)</f>
        <v>MWC</v>
      </c>
      <c r="X1179">
        <f>COUNTIF(C:C,C1179)</f>
        <v>16</v>
      </c>
      <c r="Y1179">
        <f t="shared" si="37"/>
        <v>22</v>
      </c>
    </row>
    <row r="1180" spans="1:25">
      <c r="A1180">
        <v>2006</v>
      </c>
      <c r="B1180">
        <v>74</v>
      </c>
      <c r="C1180" t="s">
        <v>34</v>
      </c>
      <c r="D1180" t="s">
        <v>149</v>
      </c>
      <c r="E1180">
        <v>8</v>
      </c>
      <c r="F1180">
        <v>5</v>
      </c>
      <c r="G1180">
        <v>0.61499999999999999</v>
      </c>
      <c r="H1180">
        <v>5</v>
      </c>
      <c r="I1180">
        <v>3</v>
      </c>
      <c r="J1180">
        <v>0.625</v>
      </c>
      <c r="K1180">
        <v>27.9</v>
      </c>
      <c r="L1180">
        <v>19.8</v>
      </c>
      <c r="M1180">
        <v>3.32</v>
      </c>
      <c r="N1180">
        <v>-1.61</v>
      </c>
      <c r="R1180" s="19">
        <f>SUMIFS(Recruits!J:J,Recruits!D:D,'Wins by Year'!C1180,Recruits!A:A,'Wins by Year'!A1180)</f>
        <v>2.44</v>
      </c>
      <c r="S1180" s="19">
        <f t="shared" si="36"/>
        <v>2.44</v>
      </c>
      <c r="T1180" s="19">
        <f>(SUMIFS(S:S,C:C,C1180,A:A,A1180)+SUMIFS(S:S,C:C,C1180,A:A,A1180-1)+SUMIFS(S:S,C:C,C1180,A:A,A1180-2))/3</f>
        <v>2.3199999999999998</v>
      </c>
      <c r="U1180" s="19">
        <f>(SUMIFS($S:$S,$C:$C,$C1180,$A:$A,$A1180)+SUMIFS($S:$S,$C:$C,$C1180,$A:$A,$A1180-1)+SUMIFS($S:$S,$C:$C,$C1180,$A:$A,$A1180-2)+SUMIFS($S:$S,$C:$C,$C1180,$A:$A,$A1180-3))/4</f>
        <v>2.3325</v>
      </c>
      <c r="W1180" t="str">
        <f>VLOOKUP(D1180,Conferences!$A$9:$B$57,2,FALSE)</f>
        <v>MWC</v>
      </c>
      <c r="X1180">
        <f>COUNTIF(C:C,C1180)</f>
        <v>16</v>
      </c>
    </row>
    <row r="1181" spans="1:25">
      <c r="A1181">
        <v>2006</v>
      </c>
      <c r="B1181">
        <v>75</v>
      </c>
      <c r="C1181" t="s">
        <v>121</v>
      </c>
      <c r="D1181" t="s">
        <v>149</v>
      </c>
      <c r="E1181">
        <v>6</v>
      </c>
      <c r="F1181">
        <v>6</v>
      </c>
      <c r="G1181">
        <v>0.5</v>
      </c>
      <c r="H1181">
        <v>5</v>
      </c>
      <c r="I1181">
        <v>3</v>
      </c>
      <c r="J1181">
        <v>0.625</v>
      </c>
      <c r="K1181">
        <v>21.5</v>
      </c>
      <c r="L1181">
        <v>22</v>
      </c>
      <c r="M1181">
        <v>-0.41</v>
      </c>
      <c r="N1181">
        <v>-1.33</v>
      </c>
      <c r="R1181" s="19">
        <f>SUMIFS(Recruits!J:J,Recruits!D:D,'Wins by Year'!C1181,Recruits!A:A,'Wins by Year'!A1181)</f>
        <v>0</v>
      </c>
      <c r="S1181" s="19">
        <f t="shared" si="36"/>
        <v>1</v>
      </c>
      <c r="T1181" s="19">
        <f>(SUMIFS(S:S,C:C,C1181,A:A,A1181)+SUMIFS(S:S,C:C,C1181,A:A,A1181-1)+SUMIFS(S:S,C:C,C1181,A:A,A1181-2))/3</f>
        <v>1.3699999999999999</v>
      </c>
      <c r="U1181" s="19">
        <f>(SUMIFS($S:$S,$C:$C,$C1181,$A:$A,$A1181)+SUMIFS($S:$S,$C:$C,$C1181,$A:$A,$A1181-1)+SUMIFS($S:$S,$C:$C,$C1181,$A:$A,$A1181-2)+SUMIFS($S:$S,$C:$C,$C1181,$A:$A,$A1181-3))/4</f>
        <v>1.2774999999999999</v>
      </c>
      <c r="W1181" t="str">
        <f>VLOOKUP(D1181,Conferences!$A$9:$B$57,2,FALSE)</f>
        <v>MWC</v>
      </c>
      <c r="X1181">
        <f>COUNTIF(C:C,C1181)</f>
        <v>16</v>
      </c>
    </row>
    <row r="1182" spans="1:25">
      <c r="A1182">
        <v>2006</v>
      </c>
      <c r="B1182">
        <v>76</v>
      </c>
      <c r="C1182" t="s">
        <v>123</v>
      </c>
      <c r="D1182" t="s">
        <v>149</v>
      </c>
      <c r="E1182">
        <v>6</v>
      </c>
      <c r="F1182">
        <v>7</v>
      </c>
      <c r="G1182">
        <v>0.46200000000000002</v>
      </c>
      <c r="H1182">
        <v>4</v>
      </c>
      <c r="I1182">
        <v>4</v>
      </c>
      <c r="J1182">
        <v>0.5</v>
      </c>
      <c r="K1182">
        <v>21.8</v>
      </c>
      <c r="L1182">
        <v>24</v>
      </c>
      <c r="M1182">
        <v>-3.75</v>
      </c>
      <c r="N1182">
        <v>-2.29</v>
      </c>
      <c r="R1182" s="19">
        <f>SUMIFS(Recruits!J:J,Recruits!D:D,'Wins by Year'!C1182,Recruits!A:A,'Wins by Year'!A1182)</f>
        <v>0</v>
      </c>
      <c r="S1182" s="19">
        <f t="shared" si="36"/>
        <v>1</v>
      </c>
      <c r="T1182" s="19">
        <f>(SUMIFS(S:S,C:C,C1182,A:A,A1182)+SUMIFS(S:S,C:C,C1182,A:A,A1182-1)+SUMIFS(S:S,C:C,C1182,A:A,A1182-2))/3</f>
        <v>1.72</v>
      </c>
      <c r="U1182" s="19">
        <f>(SUMIFS($S:$S,$C:$C,$C1182,$A:$A,$A1182)+SUMIFS($S:$S,$C:$C,$C1182,$A:$A,$A1182-1)+SUMIFS($S:$S,$C:$C,$C1182,$A:$A,$A1182-2)+SUMIFS($S:$S,$C:$C,$C1182,$A:$A,$A1182-3))/4</f>
        <v>1.81</v>
      </c>
      <c r="W1182" t="str">
        <f>VLOOKUP(D1182,Conferences!$A$9:$B$57,2,FALSE)</f>
        <v>MWC</v>
      </c>
      <c r="X1182">
        <f>COUNTIF(C:C,C1182)</f>
        <v>16</v>
      </c>
    </row>
    <row r="1183" spans="1:25">
      <c r="A1183">
        <v>2006</v>
      </c>
      <c r="B1183">
        <v>77</v>
      </c>
      <c r="C1183" t="s">
        <v>95</v>
      </c>
      <c r="D1183" t="s">
        <v>149</v>
      </c>
      <c r="E1183">
        <v>4</v>
      </c>
      <c r="F1183">
        <v>8</v>
      </c>
      <c r="G1183">
        <v>0.33300000000000002</v>
      </c>
      <c r="H1183">
        <v>3</v>
      </c>
      <c r="I1183">
        <v>5</v>
      </c>
      <c r="J1183">
        <v>0.375</v>
      </c>
      <c r="K1183">
        <v>23.3</v>
      </c>
      <c r="L1183">
        <v>25.2</v>
      </c>
      <c r="M1183">
        <v>-2.94</v>
      </c>
      <c r="N1183">
        <v>0.81</v>
      </c>
      <c r="R1183" s="19">
        <f>SUMIFS(Recruits!J:J,Recruits!D:D,'Wins by Year'!C1183,Recruits!A:A,'Wins by Year'!A1183)</f>
        <v>1.65</v>
      </c>
      <c r="S1183" s="19">
        <f t="shared" si="36"/>
        <v>1.65</v>
      </c>
      <c r="T1183" s="19">
        <f>(SUMIFS(S:S,C:C,C1183,A:A,A1183)+SUMIFS(S:S,C:C,C1183,A:A,A1183-1)+SUMIFS(S:S,C:C,C1183,A:A,A1183-2))/3</f>
        <v>1.5699999999999996</v>
      </c>
      <c r="U1183" s="19">
        <f>(SUMIFS($S:$S,$C:$C,$C1183,$A:$A,$A1183)+SUMIFS($S:$S,$C:$C,$C1183,$A:$A,$A1183-1)+SUMIFS($S:$S,$C:$C,$C1183,$A:$A,$A1183-2)+SUMIFS($S:$S,$C:$C,$C1183,$A:$A,$A1183-3))/4</f>
        <v>1.4274999999999998</v>
      </c>
      <c r="W1183" t="str">
        <f>VLOOKUP(D1183,Conferences!$A$9:$B$57,2,FALSE)</f>
        <v>MWC</v>
      </c>
      <c r="X1183">
        <f>COUNTIF(C:C,C1183)</f>
        <v>16</v>
      </c>
    </row>
    <row r="1184" spans="1:25">
      <c r="A1184">
        <v>2006</v>
      </c>
      <c r="B1184">
        <v>78</v>
      </c>
      <c r="C1184" t="s">
        <v>72</v>
      </c>
      <c r="D1184" t="s">
        <v>149</v>
      </c>
      <c r="E1184">
        <v>3</v>
      </c>
      <c r="F1184">
        <v>9</v>
      </c>
      <c r="G1184">
        <v>0.25</v>
      </c>
      <c r="H1184">
        <v>3</v>
      </c>
      <c r="I1184">
        <v>5</v>
      </c>
      <c r="J1184">
        <v>0.375</v>
      </c>
      <c r="K1184">
        <v>14.2</v>
      </c>
      <c r="L1184">
        <v>27.1</v>
      </c>
      <c r="M1184">
        <v>-11.03</v>
      </c>
      <c r="N1184">
        <v>-1.03</v>
      </c>
      <c r="R1184" s="19">
        <f>SUMIFS(Recruits!J:J,Recruits!D:D,'Wins by Year'!C1184,Recruits!A:A,'Wins by Year'!A1184)</f>
        <v>2.2799999999999998</v>
      </c>
      <c r="S1184" s="19">
        <f t="shared" si="36"/>
        <v>2.2799999999999998</v>
      </c>
      <c r="T1184" s="19">
        <f>(SUMIFS(S:S,C:C,C1184,A:A,A1184)+SUMIFS(S:S,C:C,C1184,A:A,A1184-1)+SUMIFS(S:S,C:C,C1184,A:A,A1184-2))/3</f>
        <v>2.3233333333333337</v>
      </c>
      <c r="U1184" s="19">
        <f>(SUMIFS($S:$S,$C:$C,$C1184,$A:$A,$A1184)+SUMIFS($S:$S,$C:$C,$C1184,$A:$A,$A1184-1)+SUMIFS($S:$S,$C:$C,$C1184,$A:$A,$A1184-2)+SUMIFS($S:$S,$C:$C,$C1184,$A:$A,$A1184-3))/4</f>
        <v>2.3150000000000004</v>
      </c>
      <c r="W1184" t="str">
        <f>VLOOKUP(D1184,Conferences!$A$9:$B$57,2,FALSE)</f>
        <v>MWC</v>
      </c>
      <c r="X1184">
        <f>COUNTIF(C:C,C1184)</f>
        <v>16</v>
      </c>
    </row>
    <row r="1185" spans="1:25">
      <c r="A1185">
        <v>2006</v>
      </c>
      <c r="B1185">
        <v>79</v>
      </c>
      <c r="C1185" t="s">
        <v>63</v>
      </c>
      <c r="D1185" t="s">
        <v>149</v>
      </c>
      <c r="E1185">
        <v>4</v>
      </c>
      <c r="F1185">
        <v>8</v>
      </c>
      <c r="G1185">
        <v>0.33300000000000002</v>
      </c>
      <c r="H1185">
        <v>1</v>
      </c>
      <c r="I1185">
        <v>7</v>
      </c>
      <c r="J1185">
        <v>0.125</v>
      </c>
      <c r="K1185">
        <v>16.8</v>
      </c>
      <c r="L1185">
        <v>21.9</v>
      </c>
      <c r="M1185">
        <v>-7.43</v>
      </c>
      <c r="N1185">
        <v>-2.34</v>
      </c>
      <c r="R1185" s="19">
        <f>SUMIFS(Recruits!J:J,Recruits!D:D,'Wins by Year'!C1185,Recruits!A:A,'Wins by Year'!A1185)</f>
        <v>2.13</v>
      </c>
      <c r="S1185" s="19">
        <f t="shared" si="36"/>
        <v>2.13</v>
      </c>
      <c r="T1185" s="19">
        <f>(SUMIFS(S:S,C:C,C1185,A:A,A1185)+SUMIFS(S:S,C:C,C1185,A:A,A1185-1)+SUMIFS(S:S,C:C,C1185,A:A,A1185-2))/3</f>
        <v>2.1466666666666665</v>
      </c>
      <c r="U1185" s="19">
        <f>(SUMIFS($S:$S,$C:$C,$C1185,$A:$A,$A1185)+SUMIFS($S:$S,$C:$C,$C1185,$A:$A,$A1185-1)+SUMIFS($S:$S,$C:$C,$C1185,$A:$A,$A1185-2)+SUMIFS($S:$S,$C:$C,$C1185,$A:$A,$A1185-3))/4</f>
        <v>2.1999999999999997</v>
      </c>
      <c r="W1185" t="str">
        <f>VLOOKUP(D1185,Conferences!$A$9:$B$57,2,FALSE)</f>
        <v>MWC</v>
      </c>
      <c r="X1185">
        <f>COUNTIF(C:C,C1185)</f>
        <v>16</v>
      </c>
    </row>
    <row r="1186" spans="1:25">
      <c r="A1186">
        <v>2006</v>
      </c>
      <c r="B1186">
        <v>80</v>
      </c>
      <c r="C1186" t="s">
        <v>71</v>
      </c>
      <c r="D1186" t="s">
        <v>149</v>
      </c>
      <c r="E1186">
        <v>2</v>
      </c>
      <c r="F1186">
        <v>10</v>
      </c>
      <c r="G1186">
        <v>0.16700000000000001</v>
      </c>
      <c r="H1186">
        <v>1</v>
      </c>
      <c r="I1186">
        <v>7</v>
      </c>
      <c r="J1186">
        <v>0.125</v>
      </c>
      <c r="K1186">
        <v>19.8</v>
      </c>
      <c r="L1186">
        <v>31.8</v>
      </c>
      <c r="M1186">
        <v>-12.14</v>
      </c>
      <c r="N1186">
        <v>-0.89</v>
      </c>
      <c r="R1186" s="19">
        <f>SUMIFS(Recruits!J:J,Recruits!D:D,'Wins by Year'!C1186,Recruits!A:A,'Wins by Year'!A1186)</f>
        <v>2.15</v>
      </c>
      <c r="S1186" s="19">
        <f t="shared" si="36"/>
        <v>2.15</v>
      </c>
      <c r="T1186" s="19">
        <f>(SUMIFS(S:S,C:C,C1186,A:A,A1186)+SUMIFS(S:S,C:C,C1186,A:A,A1186-1)+SUMIFS(S:S,C:C,C1186,A:A,A1186-2))/3</f>
        <v>1.7733333333333334</v>
      </c>
      <c r="U1186" s="19">
        <f>(SUMIFS($S:$S,$C:$C,$C1186,$A:$A,$A1186)+SUMIFS($S:$S,$C:$C,$C1186,$A:$A,$A1186-1)+SUMIFS($S:$S,$C:$C,$C1186,$A:$A,$A1186-2)+SUMIFS($S:$S,$C:$C,$C1186,$A:$A,$A1186-3))/4</f>
        <v>1.8975</v>
      </c>
      <c r="W1186" t="str">
        <f>VLOOKUP(D1186,Conferences!$A$9:$B$57,2,FALSE)</f>
        <v>MWC</v>
      </c>
      <c r="X1186">
        <f>COUNTIF(C:C,C1186)</f>
        <v>16</v>
      </c>
    </row>
    <row r="1187" spans="1:25">
      <c r="A1187">
        <v>2006</v>
      </c>
      <c r="B1187">
        <v>81</v>
      </c>
      <c r="C1187" t="s">
        <v>12</v>
      </c>
      <c r="D1187" t="s">
        <v>197</v>
      </c>
      <c r="E1187">
        <v>11</v>
      </c>
      <c r="F1187">
        <v>2</v>
      </c>
      <c r="G1187">
        <v>0.84599999999999997</v>
      </c>
      <c r="H1187">
        <v>7</v>
      </c>
      <c r="I1187">
        <v>2</v>
      </c>
      <c r="J1187">
        <v>0.77800000000000002</v>
      </c>
      <c r="K1187">
        <v>30.5</v>
      </c>
      <c r="L1187">
        <v>15.2</v>
      </c>
      <c r="M1187">
        <v>20.36</v>
      </c>
      <c r="N1187">
        <v>7.9</v>
      </c>
      <c r="O1187">
        <v>6</v>
      </c>
      <c r="P1187">
        <v>2</v>
      </c>
      <c r="Q1187">
        <v>4</v>
      </c>
      <c r="R1187" s="19">
        <f>SUMIFS(Recruits!J:J,Recruits!D:D,'Wins by Year'!C1187,Recruits!A:A,'Wins by Year'!A1187)</f>
        <v>3.67</v>
      </c>
      <c r="S1187" s="19">
        <f t="shared" si="36"/>
        <v>3.67</v>
      </c>
      <c r="T1187" s="19">
        <f>(SUMIFS(S:S,C:C,C1187,A:A,A1187)+SUMIFS(S:S,C:C,C1187,A:A,A1187-1)+SUMIFS(S:S,C:C,C1187,A:A,A1187-2))/3</f>
        <v>3.7999999999999994</v>
      </c>
      <c r="U1187" s="19">
        <f>(SUMIFS($S:$S,$C:$C,$C1187,$A:$A,$A1187)+SUMIFS($S:$S,$C:$C,$C1187,$A:$A,$A1187-1)+SUMIFS($S:$S,$C:$C,$C1187,$A:$A,$A1187-2)+SUMIFS($S:$S,$C:$C,$C1187,$A:$A,$A1187-3))/4</f>
        <v>3.6799999999999997</v>
      </c>
      <c r="W1187" t="str">
        <f>VLOOKUP(D1187,Conferences!$A$9:$B$57,2,FALSE)</f>
        <v>Pac-10</v>
      </c>
      <c r="X1187">
        <f>COUNTIF(C:C,C1187)</f>
        <v>16</v>
      </c>
      <c r="Y1187">
        <f t="shared" si="37"/>
        <v>4</v>
      </c>
    </row>
    <row r="1188" spans="1:25">
      <c r="A1188">
        <v>2006</v>
      </c>
      <c r="B1188">
        <v>82</v>
      </c>
      <c r="C1188" t="s">
        <v>22</v>
      </c>
      <c r="D1188" t="s">
        <v>197</v>
      </c>
      <c r="E1188">
        <v>10</v>
      </c>
      <c r="F1188">
        <v>3</v>
      </c>
      <c r="G1188">
        <v>0.76900000000000002</v>
      </c>
      <c r="H1188">
        <v>7</v>
      </c>
      <c r="I1188">
        <v>2</v>
      </c>
      <c r="J1188">
        <v>0.77800000000000002</v>
      </c>
      <c r="K1188">
        <v>32.799999999999997</v>
      </c>
      <c r="L1188">
        <v>19.3</v>
      </c>
      <c r="M1188">
        <v>16.36</v>
      </c>
      <c r="N1188">
        <v>4.74</v>
      </c>
      <c r="O1188">
        <v>9</v>
      </c>
      <c r="P1188">
        <v>8</v>
      </c>
      <c r="Q1188">
        <v>14</v>
      </c>
      <c r="R1188" s="19">
        <f>SUMIFS(Recruits!J:J,Recruits!D:D,'Wins by Year'!C1188,Recruits!A:A,'Wins by Year'!A1188)</f>
        <v>3.3</v>
      </c>
      <c r="S1188" s="19">
        <f t="shared" si="36"/>
        <v>3.3</v>
      </c>
      <c r="T1188" s="19">
        <f>(SUMIFS(S:S,C:C,C1188,A:A,A1188)+SUMIFS(S:S,C:C,C1188,A:A,A1188-1)+SUMIFS(S:S,C:C,C1188,A:A,A1188-2))/3</f>
        <v>3.2099999999999995</v>
      </c>
      <c r="U1188" s="19">
        <f>(SUMIFS($S:$S,$C:$C,$C1188,$A:$A,$A1188)+SUMIFS($S:$S,$C:$C,$C1188,$A:$A,$A1188-1)+SUMIFS($S:$S,$C:$C,$C1188,$A:$A,$A1188-2)+SUMIFS($S:$S,$C:$C,$C1188,$A:$A,$A1188-3))/4</f>
        <v>3.1574999999999998</v>
      </c>
      <c r="W1188" t="str">
        <f>VLOOKUP(D1188,Conferences!$A$9:$B$57,2,FALSE)</f>
        <v>Pac-10</v>
      </c>
      <c r="X1188">
        <f>COUNTIF(C:C,C1188)</f>
        <v>16</v>
      </c>
      <c r="Y1188">
        <f t="shared" si="37"/>
        <v>14</v>
      </c>
    </row>
    <row r="1189" spans="1:25">
      <c r="A1189">
        <v>2006</v>
      </c>
      <c r="B1189">
        <v>83</v>
      </c>
      <c r="C1189" t="s">
        <v>40</v>
      </c>
      <c r="D1189" t="s">
        <v>197</v>
      </c>
      <c r="E1189">
        <v>10</v>
      </c>
      <c r="F1189">
        <v>4</v>
      </c>
      <c r="G1189">
        <v>0.71399999999999997</v>
      </c>
      <c r="H1189">
        <v>6</v>
      </c>
      <c r="I1189">
        <v>3</v>
      </c>
      <c r="J1189">
        <v>0.66700000000000004</v>
      </c>
      <c r="K1189">
        <v>27.8</v>
      </c>
      <c r="L1189">
        <v>22.2</v>
      </c>
      <c r="M1189">
        <v>9.67</v>
      </c>
      <c r="N1189">
        <v>4.88</v>
      </c>
      <c r="P1189">
        <v>21</v>
      </c>
      <c r="Q1189">
        <v>21</v>
      </c>
      <c r="R1189" s="19">
        <f>SUMIFS(Recruits!J:J,Recruits!D:D,'Wins by Year'!C1189,Recruits!A:A,'Wins by Year'!A1189)</f>
        <v>2.36</v>
      </c>
      <c r="S1189" s="19">
        <f t="shared" si="36"/>
        <v>2.36</v>
      </c>
      <c r="T1189" s="19">
        <f>(SUMIFS(S:S,C:C,C1189,A:A,A1189)+SUMIFS(S:S,C:C,C1189,A:A,A1189-1)+SUMIFS(S:S,C:C,C1189,A:A,A1189-2))/3</f>
        <v>2.273333333333333</v>
      </c>
      <c r="U1189" s="19">
        <f>(SUMIFS($S:$S,$C:$C,$C1189,$A:$A,$A1189)+SUMIFS($S:$S,$C:$C,$C1189,$A:$A,$A1189-1)+SUMIFS($S:$S,$C:$C,$C1189,$A:$A,$A1189-2)+SUMIFS($S:$S,$C:$C,$C1189,$A:$A,$A1189-3))/4</f>
        <v>2.3075000000000001</v>
      </c>
      <c r="W1189" t="str">
        <f>VLOOKUP(D1189,Conferences!$A$9:$B$57,2,FALSE)</f>
        <v>Pac-10</v>
      </c>
      <c r="X1189">
        <f>COUNTIF(C:C,C1189)</f>
        <v>16</v>
      </c>
      <c r="Y1189">
        <f t="shared" si="37"/>
        <v>21</v>
      </c>
    </row>
    <row r="1190" spans="1:25">
      <c r="A1190">
        <v>2006</v>
      </c>
      <c r="B1190">
        <v>84</v>
      </c>
      <c r="C1190" t="s">
        <v>10</v>
      </c>
      <c r="D1190" t="s">
        <v>197</v>
      </c>
      <c r="E1190">
        <v>7</v>
      </c>
      <c r="F1190">
        <v>6</v>
      </c>
      <c r="G1190">
        <v>0.53800000000000003</v>
      </c>
      <c r="H1190">
        <v>5</v>
      </c>
      <c r="I1190">
        <v>4</v>
      </c>
      <c r="J1190">
        <v>0.55600000000000005</v>
      </c>
      <c r="K1190">
        <v>23</v>
      </c>
      <c r="L1190">
        <v>19.899999999999999</v>
      </c>
      <c r="M1190">
        <v>8.7100000000000009</v>
      </c>
      <c r="N1190">
        <v>6.25</v>
      </c>
      <c r="R1190" s="19">
        <f>SUMIFS(Recruits!J:J,Recruits!D:D,'Wins by Year'!C1190,Recruits!A:A,'Wins by Year'!A1190)</f>
        <v>3.23</v>
      </c>
      <c r="S1190" s="19">
        <f t="shared" si="36"/>
        <v>3.23</v>
      </c>
      <c r="T1190" s="19">
        <f>(SUMIFS(S:S,C:C,C1190,A:A,A1190)+SUMIFS(S:S,C:C,C1190,A:A,A1190-1)+SUMIFS(S:S,C:C,C1190,A:A,A1190-2))/3</f>
        <v>2.9500000000000006</v>
      </c>
      <c r="U1190" s="19">
        <f>(SUMIFS($S:$S,$C:$C,$C1190,$A:$A,$A1190)+SUMIFS($S:$S,$C:$C,$C1190,$A:$A,$A1190-1)+SUMIFS($S:$S,$C:$C,$C1190,$A:$A,$A1190-2)+SUMIFS($S:$S,$C:$C,$C1190,$A:$A,$A1190-3))/4</f>
        <v>2.99</v>
      </c>
      <c r="W1190" t="str">
        <f>VLOOKUP(D1190,Conferences!$A$9:$B$57,2,FALSE)</f>
        <v>Pac-10</v>
      </c>
      <c r="X1190">
        <f>COUNTIF(C:C,C1190)</f>
        <v>16</v>
      </c>
    </row>
    <row r="1191" spans="1:25">
      <c r="A1191">
        <v>2006</v>
      </c>
      <c r="B1191">
        <v>85</v>
      </c>
      <c r="C1191" t="s">
        <v>30</v>
      </c>
      <c r="D1191" t="s">
        <v>197</v>
      </c>
      <c r="E1191">
        <v>7</v>
      </c>
      <c r="F1191">
        <v>6</v>
      </c>
      <c r="G1191">
        <v>0.53800000000000003</v>
      </c>
      <c r="H1191">
        <v>4</v>
      </c>
      <c r="I1191">
        <v>5</v>
      </c>
      <c r="J1191">
        <v>0.44400000000000001</v>
      </c>
      <c r="K1191">
        <v>26.8</v>
      </c>
      <c r="L1191">
        <v>25.1</v>
      </c>
      <c r="M1191">
        <v>6.28</v>
      </c>
      <c r="N1191">
        <v>4.43</v>
      </c>
      <c r="O1191">
        <v>24</v>
      </c>
      <c r="P1191">
        <v>22</v>
      </c>
      <c r="R1191" s="19">
        <f>SUMIFS(Recruits!J:J,Recruits!D:D,'Wins by Year'!C1191,Recruits!A:A,'Wins by Year'!A1191)</f>
        <v>3.08</v>
      </c>
      <c r="S1191" s="19">
        <f t="shared" si="36"/>
        <v>3.08</v>
      </c>
      <c r="T1191" s="19">
        <f>(SUMIFS(S:S,C:C,C1191,A:A,A1191)+SUMIFS(S:S,C:C,C1191,A:A,A1191-1)+SUMIFS(S:S,C:C,C1191,A:A,A1191-2))/3</f>
        <v>2.8433333333333337</v>
      </c>
      <c r="U1191" s="19">
        <f>(SUMIFS($S:$S,$C:$C,$C1191,$A:$A,$A1191)+SUMIFS($S:$S,$C:$C,$C1191,$A:$A,$A1191-1)+SUMIFS($S:$S,$C:$C,$C1191,$A:$A,$A1191-2)+SUMIFS($S:$S,$C:$C,$C1191,$A:$A,$A1191-3))/4</f>
        <v>2.9050000000000002</v>
      </c>
      <c r="W1191" t="str">
        <f>VLOOKUP(D1191,Conferences!$A$9:$B$57,2,FALSE)</f>
        <v>Pac-10</v>
      </c>
      <c r="X1191">
        <f>COUNTIF(C:C,C1191)</f>
        <v>16</v>
      </c>
    </row>
    <row r="1192" spans="1:25">
      <c r="A1192">
        <v>2006</v>
      </c>
      <c r="B1192">
        <v>86</v>
      </c>
      <c r="C1192" t="s">
        <v>28</v>
      </c>
      <c r="D1192" t="s">
        <v>197</v>
      </c>
      <c r="E1192">
        <v>7</v>
      </c>
      <c r="F1192">
        <v>6</v>
      </c>
      <c r="G1192">
        <v>0.53800000000000003</v>
      </c>
      <c r="H1192">
        <v>4</v>
      </c>
      <c r="I1192">
        <v>5</v>
      </c>
      <c r="J1192">
        <v>0.44400000000000001</v>
      </c>
      <c r="K1192">
        <v>29.5</v>
      </c>
      <c r="L1192">
        <v>26.5</v>
      </c>
      <c r="M1192">
        <v>5.94</v>
      </c>
      <c r="N1192">
        <v>5.55</v>
      </c>
      <c r="O1192">
        <v>21</v>
      </c>
      <c r="P1192">
        <v>11</v>
      </c>
      <c r="R1192" s="19">
        <f>SUMIFS(Recruits!J:J,Recruits!D:D,'Wins by Year'!C1192,Recruits!A:A,'Wins by Year'!A1192)</f>
        <v>2.67</v>
      </c>
      <c r="S1192" s="19">
        <f t="shared" si="36"/>
        <v>2.67</v>
      </c>
      <c r="T1192" s="19">
        <f>(SUMIFS(S:S,C:C,C1192,A:A,A1192)+SUMIFS(S:S,C:C,C1192,A:A,A1192-1)+SUMIFS(S:S,C:C,C1192,A:A,A1192-2))/3</f>
        <v>2.8566666666666669</v>
      </c>
      <c r="U1192" s="19">
        <f>(SUMIFS($S:$S,$C:$C,$C1192,$A:$A,$A1192)+SUMIFS($S:$S,$C:$C,$C1192,$A:$A,$A1192-1)+SUMIFS($S:$S,$C:$C,$C1192,$A:$A,$A1192-2)+SUMIFS($S:$S,$C:$C,$C1192,$A:$A,$A1192-3))/4</f>
        <v>2.8825000000000003</v>
      </c>
      <c r="W1192" t="str">
        <f>VLOOKUP(D1192,Conferences!$A$9:$B$57,2,FALSE)</f>
        <v>Pac-10</v>
      </c>
      <c r="X1192">
        <f>COUNTIF(C:C,C1192)</f>
        <v>16</v>
      </c>
    </row>
    <row r="1193" spans="1:25">
      <c r="A1193">
        <v>2006</v>
      </c>
      <c r="B1193">
        <v>87</v>
      </c>
      <c r="C1193" t="s">
        <v>45</v>
      </c>
      <c r="D1193" t="s">
        <v>197</v>
      </c>
      <c r="E1193">
        <v>6</v>
      </c>
      <c r="F1193">
        <v>6</v>
      </c>
      <c r="G1193">
        <v>0.5</v>
      </c>
      <c r="H1193">
        <v>4</v>
      </c>
      <c r="I1193">
        <v>5</v>
      </c>
      <c r="J1193">
        <v>0.44400000000000001</v>
      </c>
      <c r="K1193">
        <v>16.600000000000001</v>
      </c>
      <c r="L1193">
        <v>19.600000000000001</v>
      </c>
      <c r="M1193">
        <v>5.84</v>
      </c>
      <c r="N1193">
        <v>7.01</v>
      </c>
      <c r="R1193" s="19">
        <f>SUMIFS(Recruits!J:J,Recruits!D:D,'Wins by Year'!C1193,Recruits!A:A,'Wins by Year'!A1193)</f>
        <v>3.28</v>
      </c>
      <c r="S1193" s="19">
        <f t="shared" si="36"/>
        <v>3.28</v>
      </c>
      <c r="T1193" s="19">
        <f>(SUMIFS(S:S,C:C,C1193,A:A,A1193)+SUMIFS(S:S,C:C,C1193,A:A,A1193-1)+SUMIFS(S:S,C:C,C1193,A:A,A1193-2))/3</f>
        <v>2.9766666666666666</v>
      </c>
      <c r="U1193" s="19">
        <f>(SUMIFS($S:$S,$C:$C,$C1193,$A:$A,$A1193)+SUMIFS($S:$S,$C:$C,$C1193,$A:$A,$A1193-1)+SUMIFS($S:$S,$C:$C,$C1193,$A:$A,$A1193-2)+SUMIFS($S:$S,$C:$C,$C1193,$A:$A,$A1193-3))/4</f>
        <v>2.9249999999999998</v>
      </c>
      <c r="W1193" t="str">
        <f>VLOOKUP(D1193,Conferences!$A$9:$B$57,2,FALSE)</f>
        <v>Pac-10</v>
      </c>
      <c r="X1193">
        <f>COUNTIF(C:C,C1193)</f>
        <v>16</v>
      </c>
    </row>
    <row r="1194" spans="1:25">
      <c r="A1194">
        <v>2006</v>
      </c>
      <c r="B1194">
        <v>88</v>
      </c>
      <c r="C1194" t="s">
        <v>52</v>
      </c>
      <c r="D1194" t="s">
        <v>197</v>
      </c>
      <c r="E1194">
        <v>6</v>
      </c>
      <c r="F1194">
        <v>6</v>
      </c>
      <c r="G1194">
        <v>0.5</v>
      </c>
      <c r="H1194">
        <v>4</v>
      </c>
      <c r="I1194">
        <v>5</v>
      </c>
      <c r="J1194">
        <v>0.44400000000000001</v>
      </c>
      <c r="K1194">
        <v>24.6</v>
      </c>
      <c r="L1194">
        <v>23.1</v>
      </c>
      <c r="M1194">
        <v>5.81</v>
      </c>
      <c r="N1194">
        <v>5.4</v>
      </c>
      <c r="P1194">
        <v>25</v>
      </c>
      <c r="R1194" s="19">
        <f>SUMIFS(Recruits!J:J,Recruits!D:D,'Wins by Year'!C1194,Recruits!A:A,'Wins by Year'!A1194)</f>
        <v>2.58</v>
      </c>
      <c r="S1194" s="19">
        <f t="shared" si="36"/>
        <v>2.58</v>
      </c>
      <c r="T1194" s="19">
        <f>(SUMIFS(S:S,C:C,C1194,A:A,A1194)+SUMIFS(S:S,C:C,C1194,A:A,A1194-1)+SUMIFS(S:S,C:C,C1194,A:A,A1194-2))/3</f>
        <v>2.5766666666666667</v>
      </c>
      <c r="U1194" s="19">
        <f>(SUMIFS($S:$S,$C:$C,$C1194,$A:$A,$A1194)+SUMIFS($S:$S,$C:$C,$C1194,$A:$A,$A1194-1)+SUMIFS($S:$S,$C:$C,$C1194,$A:$A,$A1194-2)+SUMIFS($S:$S,$C:$C,$C1194,$A:$A,$A1194-3))/4</f>
        <v>2.1825000000000001</v>
      </c>
      <c r="W1194" t="str">
        <f>VLOOKUP(D1194,Conferences!$A$9:$B$57,2,FALSE)</f>
        <v>Pac-10</v>
      </c>
      <c r="X1194">
        <f>COUNTIF(C:C,C1194)</f>
        <v>16</v>
      </c>
    </row>
    <row r="1195" spans="1:25">
      <c r="A1195">
        <v>2006</v>
      </c>
      <c r="B1195">
        <v>89</v>
      </c>
      <c r="C1195" t="s">
        <v>37</v>
      </c>
      <c r="D1195" t="s">
        <v>197</v>
      </c>
      <c r="E1195">
        <v>5</v>
      </c>
      <c r="F1195">
        <v>7</v>
      </c>
      <c r="G1195">
        <v>0.41699999999999998</v>
      </c>
      <c r="H1195">
        <v>3</v>
      </c>
      <c r="I1195">
        <v>6</v>
      </c>
      <c r="J1195">
        <v>0.33300000000000002</v>
      </c>
      <c r="K1195">
        <v>21.8</v>
      </c>
      <c r="L1195">
        <v>25.9</v>
      </c>
      <c r="M1195">
        <v>2.81</v>
      </c>
      <c r="N1195">
        <v>6.39</v>
      </c>
      <c r="R1195" s="19">
        <f>SUMIFS(Recruits!J:J,Recruits!D:D,'Wins by Year'!C1195,Recruits!A:A,'Wins by Year'!A1195)</f>
        <v>2.82</v>
      </c>
      <c r="S1195" s="19">
        <f t="shared" si="36"/>
        <v>2.82</v>
      </c>
      <c r="T1195" s="19">
        <f>(SUMIFS(S:S,C:C,C1195,A:A,A1195)+SUMIFS(S:S,C:C,C1195,A:A,A1195-1)+SUMIFS(S:S,C:C,C1195,A:A,A1195-2))/3</f>
        <v>2.7133333333333329</v>
      </c>
      <c r="U1195" s="19">
        <f>(SUMIFS($S:$S,$C:$C,$C1195,$A:$A,$A1195)+SUMIFS($S:$S,$C:$C,$C1195,$A:$A,$A1195-1)+SUMIFS($S:$S,$C:$C,$C1195,$A:$A,$A1195-2)+SUMIFS($S:$S,$C:$C,$C1195,$A:$A,$A1195-3))/4</f>
        <v>2.7749999999999995</v>
      </c>
      <c r="W1195" t="str">
        <f>VLOOKUP(D1195,Conferences!$A$9:$B$57,2,FALSE)</f>
        <v>Pac-10</v>
      </c>
      <c r="X1195">
        <f>COUNTIF(C:C,C1195)</f>
        <v>16</v>
      </c>
    </row>
    <row r="1196" spans="1:25">
      <c r="A1196">
        <v>2006</v>
      </c>
      <c r="B1196">
        <v>90</v>
      </c>
      <c r="C1196" t="s">
        <v>19</v>
      </c>
      <c r="D1196" t="s">
        <v>197</v>
      </c>
      <c r="E1196">
        <v>1</v>
      </c>
      <c r="F1196">
        <v>11</v>
      </c>
      <c r="G1196">
        <v>8.3000000000000004E-2</v>
      </c>
      <c r="H1196">
        <v>1</v>
      </c>
      <c r="I1196">
        <v>8</v>
      </c>
      <c r="J1196">
        <v>0.111</v>
      </c>
      <c r="K1196">
        <v>10.6</v>
      </c>
      <c r="L1196">
        <v>31.4</v>
      </c>
      <c r="M1196">
        <v>-8.73</v>
      </c>
      <c r="N1196">
        <v>7.93</v>
      </c>
      <c r="R1196" s="19">
        <f>SUMIFS(Recruits!J:J,Recruits!D:D,'Wins by Year'!C1196,Recruits!A:A,'Wins by Year'!A1196)</f>
        <v>2.44</v>
      </c>
      <c r="S1196" s="19">
        <f t="shared" si="36"/>
        <v>2.44</v>
      </c>
      <c r="T1196" s="19">
        <f>(SUMIFS(S:S,C:C,C1196,A:A,A1196)+SUMIFS(S:S,C:C,C1196,A:A,A1196-1)+SUMIFS(S:S,C:C,C1196,A:A,A1196-2))/3</f>
        <v>2.6333333333333333</v>
      </c>
      <c r="U1196" s="19">
        <f>(SUMIFS($S:$S,$C:$C,$C1196,$A:$A,$A1196)+SUMIFS($S:$S,$C:$C,$C1196,$A:$A,$A1196-1)+SUMIFS($S:$S,$C:$C,$C1196,$A:$A,$A1196-2)+SUMIFS($S:$S,$C:$C,$C1196,$A:$A,$A1196-3))/4</f>
        <v>2.6675</v>
      </c>
      <c r="W1196" t="str">
        <f>VLOOKUP(D1196,Conferences!$A$9:$B$57,2,FALSE)</f>
        <v>Pac-10</v>
      </c>
      <c r="X1196">
        <f>COUNTIF(C:C,C1196)</f>
        <v>16</v>
      </c>
    </row>
    <row r="1197" spans="1:25">
      <c r="A1197">
        <v>2006</v>
      </c>
      <c r="B1197">
        <v>91</v>
      </c>
      <c r="C1197" t="s">
        <v>14</v>
      </c>
      <c r="D1197" t="s">
        <v>186</v>
      </c>
      <c r="E1197">
        <v>13</v>
      </c>
      <c r="F1197">
        <v>1</v>
      </c>
      <c r="G1197">
        <v>0.92900000000000005</v>
      </c>
      <c r="H1197">
        <v>7</v>
      </c>
      <c r="I1197">
        <v>1</v>
      </c>
      <c r="J1197">
        <v>0.875</v>
      </c>
      <c r="K1197">
        <v>29.7</v>
      </c>
      <c r="L1197">
        <v>13.5</v>
      </c>
      <c r="M1197">
        <v>19.66</v>
      </c>
      <c r="N1197">
        <v>6.95</v>
      </c>
      <c r="O1197">
        <v>7</v>
      </c>
      <c r="P1197">
        <v>1</v>
      </c>
      <c r="Q1197">
        <v>1</v>
      </c>
      <c r="R1197" s="19">
        <f>SUMIFS(Recruits!J:J,Recruits!D:D,'Wins by Year'!C1197,Recruits!A:A,'Wins by Year'!A1197)</f>
        <v>3.89</v>
      </c>
      <c r="S1197" s="19">
        <f t="shared" si="36"/>
        <v>3.89</v>
      </c>
      <c r="T1197" s="19">
        <f>(SUMIFS(S:S,C:C,C1197,A:A,A1197)+SUMIFS(S:S,C:C,C1197,A:A,A1197-1)+SUMIFS(S:S,C:C,C1197,A:A,A1197-2))/3</f>
        <v>3.6</v>
      </c>
      <c r="U1197" s="19">
        <f>(SUMIFS($S:$S,$C:$C,$C1197,$A:$A,$A1197)+SUMIFS($S:$S,$C:$C,$C1197,$A:$A,$A1197-1)+SUMIFS($S:$S,$C:$C,$C1197,$A:$A,$A1197-2)+SUMIFS($S:$S,$C:$C,$C1197,$A:$A,$A1197-3))/4</f>
        <v>3.6125000000000003</v>
      </c>
      <c r="W1197" t="str">
        <f>VLOOKUP(D1197,Conferences!$A$9:$B$57,2,FALSE)</f>
        <v>SEC</v>
      </c>
      <c r="X1197">
        <f>COUNTIF(C:C,C1197)</f>
        <v>16</v>
      </c>
      <c r="Y1197">
        <f t="shared" si="37"/>
        <v>1</v>
      </c>
    </row>
    <row r="1198" spans="1:25">
      <c r="A1198">
        <v>2006</v>
      </c>
      <c r="B1198">
        <v>92</v>
      </c>
      <c r="C1198" t="s">
        <v>15</v>
      </c>
      <c r="D1198" t="s">
        <v>186</v>
      </c>
      <c r="E1198">
        <v>9</v>
      </c>
      <c r="F1198">
        <v>4</v>
      </c>
      <c r="G1198">
        <v>0.69199999999999995</v>
      </c>
      <c r="H1198">
        <v>5</v>
      </c>
      <c r="I1198">
        <v>3</v>
      </c>
      <c r="J1198">
        <v>0.625</v>
      </c>
      <c r="K1198">
        <v>27.8</v>
      </c>
      <c r="L1198">
        <v>19.5</v>
      </c>
      <c r="M1198">
        <v>14.15</v>
      </c>
      <c r="N1198">
        <v>6.92</v>
      </c>
      <c r="O1198">
        <v>23</v>
      </c>
      <c r="P1198">
        <v>7</v>
      </c>
      <c r="Q1198">
        <v>25</v>
      </c>
      <c r="R1198" s="19">
        <f>SUMIFS(Recruits!J:J,Recruits!D:D,'Wins by Year'!C1198,Recruits!A:A,'Wins by Year'!A1198)</f>
        <v>3.09</v>
      </c>
      <c r="S1198" s="19">
        <f t="shared" si="36"/>
        <v>3.09</v>
      </c>
      <c r="T1198" s="19">
        <f>(SUMIFS(S:S,C:C,C1198,A:A,A1198)+SUMIFS(S:S,C:C,C1198,A:A,A1198-1)+SUMIFS(S:S,C:C,C1198,A:A,A1198-2))/3</f>
        <v>3.3433333333333333</v>
      </c>
      <c r="U1198" s="19">
        <f>(SUMIFS($S:$S,$C:$C,$C1198,$A:$A,$A1198)+SUMIFS($S:$S,$C:$C,$C1198,$A:$A,$A1198-1)+SUMIFS($S:$S,$C:$C,$C1198,$A:$A,$A1198-2)+SUMIFS($S:$S,$C:$C,$C1198,$A:$A,$A1198-3))/4</f>
        <v>3.3249999999999997</v>
      </c>
      <c r="W1198" t="str">
        <f>VLOOKUP(D1198,Conferences!$A$9:$B$57,2,FALSE)</f>
        <v>SEC</v>
      </c>
      <c r="X1198">
        <f>COUNTIF(C:C,C1198)</f>
        <v>16</v>
      </c>
      <c r="Y1198">
        <f t="shared" si="37"/>
        <v>25</v>
      </c>
    </row>
    <row r="1199" spans="1:25">
      <c r="A1199">
        <v>2006</v>
      </c>
      <c r="B1199">
        <v>93</v>
      </c>
      <c r="C1199" t="s">
        <v>11</v>
      </c>
      <c r="D1199" t="s">
        <v>186</v>
      </c>
      <c r="E1199">
        <v>9</v>
      </c>
      <c r="F1199">
        <v>4</v>
      </c>
      <c r="G1199">
        <v>0.69199999999999995</v>
      </c>
      <c r="H1199">
        <v>4</v>
      </c>
      <c r="I1199">
        <v>4</v>
      </c>
      <c r="J1199">
        <v>0.5</v>
      </c>
      <c r="K1199">
        <v>25.2</v>
      </c>
      <c r="L1199">
        <v>17.600000000000001</v>
      </c>
      <c r="M1199">
        <v>10.210000000000001</v>
      </c>
      <c r="N1199">
        <v>3.75</v>
      </c>
      <c r="O1199">
        <v>15</v>
      </c>
      <c r="P1199">
        <v>9</v>
      </c>
      <c r="Q1199">
        <v>23</v>
      </c>
      <c r="R1199" s="19">
        <f>SUMIFS(Recruits!J:J,Recruits!D:D,'Wins by Year'!C1199,Recruits!A:A,'Wins by Year'!A1199)</f>
        <v>3.64</v>
      </c>
      <c r="S1199" s="19">
        <f t="shared" si="36"/>
        <v>3.64</v>
      </c>
      <c r="T1199" s="19">
        <f>(SUMIFS(S:S,C:C,C1199,A:A,A1199)+SUMIFS(S:S,C:C,C1199,A:A,A1199-1)+SUMIFS(S:S,C:C,C1199,A:A,A1199-2))/3</f>
        <v>3.5933333333333337</v>
      </c>
      <c r="U1199" s="19">
        <f>(SUMIFS($S:$S,$C:$C,$C1199,$A:$A,$A1199)+SUMIFS($S:$S,$C:$C,$C1199,$A:$A,$A1199-1)+SUMIFS($S:$S,$C:$C,$C1199,$A:$A,$A1199-2)+SUMIFS($S:$S,$C:$C,$C1199,$A:$A,$A1199-3))/4</f>
        <v>3.5450000000000004</v>
      </c>
      <c r="W1199" t="str">
        <f>VLOOKUP(D1199,Conferences!$A$9:$B$57,2,FALSE)</f>
        <v>SEC</v>
      </c>
      <c r="X1199">
        <f>COUNTIF(C:C,C1199)</f>
        <v>16</v>
      </c>
      <c r="Y1199">
        <f t="shared" si="37"/>
        <v>23</v>
      </c>
    </row>
    <row r="1200" spans="1:25">
      <c r="A1200">
        <v>2006</v>
      </c>
      <c r="B1200">
        <v>94</v>
      </c>
      <c r="C1200" t="s">
        <v>29</v>
      </c>
      <c r="D1200" t="s">
        <v>186</v>
      </c>
      <c r="E1200">
        <v>8</v>
      </c>
      <c r="F1200">
        <v>5</v>
      </c>
      <c r="G1200">
        <v>0.61499999999999999</v>
      </c>
      <c r="H1200">
        <v>4</v>
      </c>
      <c r="I1200">
        <v>4</v>
      </c>
      <c r="J1200">
        <v>0.5</v>
      </c>
      <c r="K1200">
        <v>26.7</v>
      </c>
      <c r="L1200">
        <v>28.4</v>
      </c>
      <c r="M1200">
        <v>6.65</v>
      </c>
      <c r="N1200">
        <v>5.88</v>
      </c>
      <c r="R1200" s="19">
        <f>SUMIFS(Recruits!J:J,Recruits!D:D,'Wins by Year'!C1200,Recruits!A:A,'Wins by Year'!A1200)</f>
        <v>2.52</v>
      </c>
      <c r="S1200" s="19">
        <f t="shared" si="36"/>
        <v>2.52</v>
      </c>
      <c r="T1200" s="19">
        <f>(SUMIFS(S:S,C:C,C1200,A:A,A1200)+SUMIFS(S:S,C:C,C1200,A:A,A1200-1)+SUMIFS(S:S,C:C,C1200,A:A,A1200-2))/3</f>
        <v>2.3433333333333333</v>
      </c>
      <c r="U1200" s="19">
        <f>(SUMIFS($S:$S,$C:$C,$C1200,$A:$A,$A1200)+SUMIFS($S:$S,$C:$C,$C1200,$A:$A,$A1200-1)+SUMIFS($S:$S,$C:$C,$C1200,$A:$A,$A1200-2)+SUMIFS($S:$S,$C:$C,$C1200,$A:$A,$A1200-3))/4</f>
        <v>2.3824999999999998</v>
      </c>
      <c r="W1200" t="str">
        <f>VLOOKUP(D1200,Conferences!$A$9:$B$57,2,FALSE)</f>
        <v>SEC</v>
      </c>
      <c r="X1200">
        <f>COUNTIF(C:C,C1200)</f>
        <v>16</v>
      </c>
    </row>
    <row r="1201" spans="1:25">
      <c r="A1201">
        <v>2006</v>
      </c>
      <c r="B1201">
        <v>95</v>
      </c>
      <c r="C1201" t="s">
        <v>27</v>
      </c>
      <c r="D1201" t="s">
        <v>186</v>
      </c>
      <c r="E1201">
        <v>8</v>
      </c>
      <c r="F1201">
        <v>5</v>
      </c>
      <c r="G1201">
        <v>0.61499999999999999</v>
      </c>
      <c r="H1201">
        <v>3</v>
      </c>
      <c r="I1201">
        <v>5</v>
      </c>
      <c r="J1201">
        <v>0.375</v>
      </c>
      <c r="K1201">
        <v>26.6</v>
      </c>
      <c r="L1201">
        <v>18.7</v>
      </c>
      <c r="M1201">
        <v>9.67</v>
      </c>
      <c r="N1201">
        <v>4.75</v>
      </c>
      <c r="R1201" s="19">
        <f>SUMIFS(Recruits!J:J,Recruits!D:D,'Wins by Year'!C1201,Recruits!A:A,'Wins by Year'!A1201)</f>
        <v>3.08</v>
      </c>
      <c r="S1201" s="19">
        <f t="shared" si="36"/>
        <v>3.08</v>
      </c>
      <c r="T1201" s="19">
        <f>(SUMIFS(S:S,C:C,C1201,A:A,A1201)+SUMIFS(S:S,C:C,C1201,A:A,A1201-1)+SUMIFS(S:S,C:C,C1201,A:A,A1201-2))/3</f>
        <v>2.8766666666666665</v>
      </c>
      <c r="U1201" s="19">
        <f>(SUMIFS($S:$S,$C:$C,$C1201,$A:$A,$A1201)+SUMIFS($S:$S,$C:$C,$C1201,$A:$A,$A1201-1)+SUMIFS($S:$S,$C:$C,$C1201,$A:$A,$A1201-2)+SUMIFS($S:$S,$C:$C,$C1201,$A:$A,$A1201-3))/4</f>
        <v>2.8975</v>
      </c>
      <c r="W1201" t="str">
        <f>VLOOKUP(D1201,Conferences!$A$9:$B$57,2,FALSE)</f>
        <v>SEC</v>
      </c>
      <c r="X1201">
        <f>COUNTIF(C:C,C1201)</f>
        <v>16</v>
      </c>
    </row>
    <row r="1202" spans="1:25">
      <c r="A1202">
        <v>2006</v>
      </c>
      <c r="B1202">
        <v>96</v>
      </c>
      <c r="C1202" t="s">
        <v>54</v>
      </c>
      <c r="D1202" t="s">
        <v>186</v>
      </c>
      <c r="E1202">
        <v>4</v>
      </c>
      <c r="F1202">
        <v>8</v>
      </c>
      <c r="G1202">
        <v>0.33300000000000002</v>
      </c>
      <c r="H1202">
        <v>1</v>
      </c>
      <c r="I1202">
        <v>7</v>
      </c>
      <c r="J1202">
        <v>0.125</v>
      </c>
      <c r="K1202">
        <v>22</v>
      </c>
      <c r="L1202">
        <v>23.7</v>
      </c>
      <c r="M1202">
        <v>1.17</v>
      </c>
      <c r="N1202">
        <v>3.67</v>
      </c>
      <c r="R1202" s="19">
        <f>SUMIFS(Recruits!J:J,Recruits!D:D,'Wins by Year'!C1202,Recruits!A:A,'Wins by Year'!A1202)</f>
        <v>2.2400000000000002</v>
      </c>
      <c r="S1202" s="19">
        <f t="shared" si="36"/>
        <v>2.2400000000000002</v>
      </c>
      <c r="T1202" s="19">
        <f>(SUMIFS(S:S,C:C,C1202,A:A,A1202)+SUMIFS(S:S,C:C,C1202,A:A,A1202-1)+SUMIFS(S:S,C:C,C1202,A:A,A1202-2))/3</f>
        <v>1.78</v>
      </c>
      <c r="U1202" s="19">
        <f>(SUMIFS($S:$S,$C:$C,$C1202,$A:$A,$A1202)+SUMIFS($S:$S,$C:$C,$C1202,$A:$A,$A1202-1)+SUMIFS($S:$S,$C:$C,$C1202,$A:$A,$A1202-2)+SUMIFS($S:$S,$C:$C,$C1202,$A:$A,$A1202-3))/4</f>
        <v>1.8925000000000001</v>
      </c>
      <c r="W1202" t="str">
        <f>VLOOKUP(D1202,Conferences!$A$9:$B$57,2,FALSE)</f>
        <v>SEC</v>
      </c>
      <c r="X1202">
        <f>COUNTIF(C:C,C1202)</f>
        <v>16</v>
      </c>
    </row>
    <row r="1203" spans="1:25">
      <c r="A1203">
        <v>2006</v>
      </c>
      <c r="B1203">
        <v>97</v>
      </c>
      <c r="C1203" t="s">
        <v>32</v>
      </c>
      <c r="D1203" t="s">
        <v>187</v>
      </c>
      <c r="E1203">
        <v>10</v>
      </c>
      <c r="F1203">
        <v>4</v>
      </c>
      <c r="G1203">
        <v>0.71399999999999997</v>
      </c>
      <c r="H1203">
        <v>7</v>
      </c>
      <c r="I1203">
        <v>1</v>
      </c>
      <c r="J1203">
        <v>0.875</v>
      </c>
      <c r="K1203">
        <v>28.9</v>
      </c>
      <c r="L1203">
        <v>18.3</v>
      </c>
      <c r="M1203">
        <v>13.12</v>
      </c>
      <c r="N1203">
        <v>5.05</v>
      </c>
      <c r="P1203">
        <v>5</v>
      </c>
      <c r="Q1203">
        <v>15</v>
      </c>
      <c r="R1203" s="19">
        <f>SUMIFS(Recruits!J:J,Recruits!D:D,'Wins by Year'!C1203,Recruits!A:A,'Wins by Year'!A1203)</f>
        <v>2.96</v>
      </c>
      <c r="S1203" s="19">
        <f t="shared" si="36"/>
        <v>2.96</v>
      </c>
      <c r="T1203" s="19">
        <f>(SUMIFS(S:S,C:C,C1203,A:A,A1203)+SUMIFS(S:S,C:C,C1203,A:A,A1203-1)+SUMIFS(S:S,C:C,C1203,A:A,A1203-2))/3</f>
        <v>2.8933333333333331</v>
      </c>
      <c r="U1203" s="19">
        <f>(SUMIFS($S:$S,$C:$C,$C1203,$A:$A,$A1203)+SUMIFS($S:$S,$C:$C,$C1203,$A:$A,$A1203-1)+SUMIFS($S:$S,$C:$C,$C1203,$A:$A,$A1203-2)+SUMIFS($S:$S,$C:$C,$C1203,$A:$A,$A1203-3))/4</f>
        <v>2.87</v>
      </c>
      <c r="W1203" t="str">
        <f>VLOOKUP(D1203,Conferences!$A$9:$B$57,2,FALSE)</f>
        <v>SEC</v>
      </c>
      <c r="X1203">
        <f>COUNTIF(C:C,C1203)</f>
        <v>16</v>
      </c>
      <c r="Y1203">
        <f t="shared" si="37"/>
        <v>15</v>
      </c>
    </row>
    <row r="1204" spans="1:25">
      <c r="A1204">
        <v>2006</v>
      </c>
      <c r="B1204">
        <v>98</v>
      </c>
      <c r="C1204" t="s">
        <v>9</v>
      </c>
      <c r="D1204" t="s">
        <v>187</v>
      </c>
      <c r="E1204">
        <v>11</v>
      </c>
      <c r="F1204">
        <v>2</v>
      </c>
      <c r="G1204">
        <v>0.84599999999999997</v>
      </c>
      <c r="H1204">
        <v>6</v>
      </c>
      <c r="I1204">
        <v>2</v>
      </c>
      <c r="J1204">
        <v>0.75</v>
      </c>
      <c r="K1204">
        <v>24.8</v>
      </c>
      <c r="L1204">
        <v>13.9</v>
      </c>
      <c r="M1204">
        <v>13.51</v>
      </c>
      <c r="N1204">
        <v>3.81</v>
      </c>
      <c r="O1204">
        <v>4</v>
      </c>
      <c r="P1204">
        <v>2</v>
      </c>
      <c r="Q1204">
        <v>9</v>
      </c>
      <c r="R1204" s="19">
        <f>SUMIFS(Recruits!J:J,Recruits!D:D,'Wins by Year'!C1204,Recruits!A:A,'Wins by Year'!A1204)</f>
        <v>3.52</v>
      </c>
      <c r="S1204" s="19">
        <f t="shared" si="36"/>
        <v>3.52</v>
      </c>
      <c r="T1204" s="19">
        <f>(SUMIFS(S:S,C:C,C1204,A:A,A1204)+SUMIFS(S:S,C:C,C1204,A:A,A1204-1)+SUMIFS(S:S,C:C,C1204,A:A,A1204-2))/3</f>
        <v>3.0466666666666669</v>
      </c>
      <c r="U1204" s="19">
        <f>(SUMIFS($S:$S,$C:$C,$C1204,$A:$A,$A1204)+SUMIFS($S:$S,$C:$C,$C1204,$A:$A,$A1204-1)+SUMIFS($S:$S,$C:$C,$C1204,$A:$A,$A1204-2)+SUMIFS($S:$S,$C:$C,$C1204,$A:$A,$A1204-3))/4</f>
        <v>3.0825</v>
      </c>
      <c r="W1204" t="str">
        <f>VLOOKUP(D1204,Conferences!$A$9:$B$57,2,FALSE)</f>
        <v>SEC</v>
      </c>
      <c r="X1204">
        <f>COUNTIF(C:C,C1204)</f>
        <v>16</v>
      </c>
      <c r="Y1204">
        <f t="shared" si="37"/>
        <v>9</v>
      </c>
    </row>
    <row r="1205" spans="1:25">
      <c r="A1205">
        <v>2006</v>
      </c>
      <c r="B1205">
        <v>99</v>
      </c>
      <c r="C1205" t="s">
        <v>5</v>
      </c>
      <c r="D1205" t="s">
        <v>187</v>
      </c>
      <c r="E1205">
        <v>11</v>
      </c>
      <c r="F1205">
        <v>2</v>
      </c>
      <c r="G1205">
        <v>0.84599999999999997</v>
      </c>
      <c r="H1205">
        <v>6</v>
      </c>
      <c r="I1205">
        <v>2</v>
      </c>
      <c r="J1205">
        <v>0.75</v>
      </c>
      <c r="K1205">
        <v>33.700000000000003</v>
      </c>
      <c r="L1205">
        <v>12.6</v>
      </c>
      <c r="M1205">
        <v>18.86</v>
      </c>
      <c r="N1205">
        <v>4.78</v>
      </c>
      <c r="O1205">
        <v>8</v>
      </c>
      <c r="P1205">
        <v>3</v>
      </c>
      <c r="Q1205">
        <v>3</v>
      </c>
      <c r="R1205" s="19">
        <f>SUMIFS(Recruits!J:J,Recruits!D:D,'Wins by Year'!C1205,Recruits!A:A,'Wins by Year'!A1205)</f>
        <v>3.5</v>
      </c>
      <c r="S1205" s="19">
        <f t="shared" si="36"/>
        <v>3.5</v>
      </c>
      <c r="T1205" s="19">
        <f>(SUMIFS(S:S,C:C,C1205,A:A,A1205)+SUMIFS(S:S,C:C,C1205,A:A,A1205-1)+SUMIFS(S:S,C:C,C1205,A:A,A1205-2))/3</f>
        <v>3.6133333333333333</v>
      </c>
      <c r="U1205" s="19">
        <f>(SUMIFS($S:$S,$C:$C,$C1205,$A:$A,$A1205)+SUMIFS($S:$S,$C:$C,$C1205,$A:$A,$A1205-1)+SUMIFS($S:$S,$C:$C,$C1205,$A:$A,$A1205-2)+SUMIFS($S:$S,$C:$C,$C1205,$A:$A,$A1205-3))/4</f>
        <v>3.63</v>
      </c>
      <c r="W1205" t="str">
        <f>VLOOKUP(D1205,Conferences!$A$9:$B$57,2,FALSE)</f>
        <v>SEC</v>
      </c>
      <c r="X1205">
        <f>COUNTIF(C:C,C1205)</f>
        <v>16</v>
      </c>
      <c r="Y1205">
        <f t="shared" si="37"/>
        <v>3</v>
      </c>
    </row>
    <row r="1206" spans="1:25">
      <c r="A1206">
        <v>2006</v>
      </c>
      <c r="B1206">
        <v>100</v>
      </c>
      <c r="C1206" t="s">
        <v>1</v>
      </c>
      <c r="D1206" t="s">
        <v>187</v>
      </c>
      <c r="E1206">
        <v>6</v>
      </c>
      <c r="F1206">
        <v>7</v>
      </c>
      <c r="G1206">
        <v>0.46200000000000002</v>
      </c>
      <c r="H1206">
        <v>2</v>
      </c>
      <c r="I1206">
        <v>6</v>
      </c>
      <c r="J1206">
        <v>0.25</v>
      </c>
      <c r="K1206">
        <v>22.9</v>
      </c>
      <c r="L1206">
        <v>19.2</v>
      </c>
      <c r="M1206">
        <v>5.64</v>
      </c>
      <c r="N1206">
        <v>4.03</v>
      </c>
      <c r="R1206" s="19">
        <f>SUMIFS(Recruits!J:J,Recruits!D:D,'Wins by Year'!C1206,Recruits!A:A,'Wins by Year'!A1206)</f>
        <v>3.61</v>
      </c>
      <c r="S1206" s="19">
        <f t="shared" si="36"/>
        <v>3.61</v>
      </c>
      <c r="T1206" s="19">
        <f>(SUMIFS(S:S,C:C,C1206,A:A,A1206)+SUMIFS(S:S,C:C,C1206,A:A,A1206-1)+SUMIFS(S:S,C:C,C1206,A:A,A1206-2))/3</f>
        <v>3.1799999999999997</v>
      </c>
      <c r="U1206" s="19">
        <f>(SUMIFS($S:$S,$C:$C,$C1206,$A:$A,$A1206)+SUMIFS($S:$S,$C:$C,$C1206,$A:$A,$A1206-1)+SUMIFS($S:$S,$C:$C,$C1206,$A:$A,$A1206-2)+SUMIFS($S:$S,$C:$C,$C1206,$A:$A,$A1206-3))/4</f>
        <v>3.1349999999999998</v>
      </c>
      <c r="W1206" t="str">
        <f>VLOOKUP(D1206,Conferences!$A$9:$B$57,2,FALSE)</f>
        <v>SEC</v>
      </c>
      <c r="X1206">
        <f>COUNTIF(C:C,C1206)</f>
        <v>16</v>
      </c>
    </row>
    <row r="1207" spans="1:25">
      <c r="A1207">
        <v>2006</v>
      </c>
      <c r="B1207">
        <v>101</v>
      </c>
      <c r="C1207" t="s">
        <v>8</v>
      </c>
      <c r="D1207" t="s">
        <v>187</v>
      </c>
      <c r="E1207">
        <v>4</v>
      </c>
      <c r="F1207">
        <v>8</v>
      </c>
      <c r="G1207">
        <v>0.33300000000000002</v>
      </c>
      <c r="H1207">
        <v>2</v>
      </c>
      <c r="I1207">
        <v>6</v>
      </c>
      <c r="J1207">
        <v>0.25</v>
      </c>
      <c r="K1207">
        <v>15.7</v>
      </c>
      <c r="L1207">
        <v>22.9</v>
      </c>
      <c r="M1207">
        <v>-1.74</v>
      </c>
      <c r="N1207">
        <v>4.59</v>
      </c>
      <c r="R1207" s="19">
        <f>SUMIFS(Recruits!J:J,Recruits!D:D,'Wins by Year'!C1207,Recruits!A:A,'Wins by Year'!A1207)</f>
        <v>3.17</v>
      </c>
      <c r="S1207" s="19">
        <f t="shared" si="36"/>
        <v>3.17</v>
      </c>
      <c r="T1207" s="19">
        <f>(SUMIFS(S:S,C:C,C1207,A:A,A1207)+SUMIFS(S:S,C:C,C1207,A:A,A1207-1)+SUMIFS(S:S,C:C,C1207,A:A,A1207-2))/3</f>
        <v>2.77</v>
      </c>
      <c r="U1207" s="19">
        <f>(SUMIFS($S:$S,$C:$C,$C1207,$A:$A,$A1207)+SUMIFS($S:$S,$C:$C,$C1207,$A:$A,$A1207-1)+SUMIFS($S:$S,$C:$C,$C1207,$A:$A,$A1207-2)+SUMIFS($S:$S,$C:$C,$C1207,$A:$A,$A1207-3))/4</f>
        <v>2.7925</v>
      </c>
      <c r="W1207" t="str">
        <f>VLOOKUP(D1207,Conferences!$A$9:$B$57,2,FALSE)</f>
        <v>SEC</v>
      </c>
      <c r="X1207">
        <f>COUNTIF(C:C,C1207)</f>
        <v>16</v>
      </c>
    </row>
    <row r="1208" spans="1:25">
      <c r="A1208">
        <v>2006</v>
      </c>
      <c r="B1208">
        <v>102</v>
      </c>
      <c r="C1208" t="s">
        <v>25</v>
      </c>
      <c r="D1208" t="s">
        <v>187</v>
      </c>
      <c r="E1208">
        <v>3</v>
      </c>
      <c r="F1208">
        <v>9</v>
      </c>
      <c r="G1208">
        <v>0.25</v>
      </c>
      <c r="H1208">
        <v>1</v>
      </c>
      <c r="I1208">
        <v>7</v>
      </c>
      <c r="J1208">
        <v>0.125</v>
      </c>
      <c r="K1208">
        <v>18.399999999999999</v>
      </c>
      <c r="L1208">
        <v>25.8</v>
      </c>
      <c r="M1208">
        <v>-2.64</v>
      </c>
      <c r="N1208">
        <v>4.8600000000000003</v>
      </c>
      <c r="R1208" s="19">
        <f>SUMIFS(Recruits!J:J,Recruits!D:D,'Wins by Year'!C1208,Recruits!A:A,'Wins by Year'!A1208)</f>
        <v>2.67</v>
      </c>
      <c r="S1208" s="19">
        <f t="shared" si="36"/>
        <v>2.67</v>
      </c>
      <c r="T1208" s="19">
        <f>(SUMIFS(S:S,C:C,C1208,A:A,A1208)+SUMIFS(S:S,C:C,C1208,A:A,A1208-1)+SUMIFS(S:S,C:C,C1208,A:A,A1208-2))/3</f>
        <v>2.4933333333333332</v>
      </c>
      <c r="U1208" s="19">
        <f>(SUMIFS($S:$S,$C:$C,$C1208,$A:$A,$A1208)+SUMIFS($S:$S,$C:$C,$C1208,$A:$A,$A1208-1)+SUMIFS($S:$S,$C:$C,$C1208,$A:$A,$A1208-2)+SUMIFS($S:$S,$C:$C,$C1208,$A:$A,$A1208-3))/4</f>
        <v>2.6374999999999997</v>
      </c>
      <c r="W1208" t="str">
        <f>VLOOKUP(D1208,Conferences!$A$9:$B$57,2,FALSE)</f>
        <v>SEC</v>
      </c>
      <c r="X1208">
        <f>COUNTIF(C:C,C1208)</f>
        <v>16</v>
      </c>
    </row>
    <row r="1209" spans="1:25">
      <c r="A1209">
        <v>2006</v>
      </c>
      <c r="B1209">
        <v>103</v>
      </c>
      <c r="C1209" t="s">
        <v>99</v>
      </c>
      <c r="D1209" t="s">
        <v>150</v>
      </c>
      <c r="E1209">
        <v>8</v>
      </c>
      <c r="F1209">
        <v>5</v>
      </c>
      <c r="G1209">
        <v>0.61499999999999999</v>
      </c>
      <c r="H1209">
        <v>6</v>
      </c>
      <c r="I1209">
        <v>1</v>
      </c>
      <c r="J1209">
        <v>0.85699999999999998</v>
      </c>
      <c r="K1209">
        <v>22.8</v>
      </c>
      <c r="L1209">
        <v>22.2</v>
      </c>
      <c r="M1209">
        <v>-3.44</v>
      </c>
      <c r="N1209">
        <v>-5.97</v>
      </c>
      <c r="R1209" s="19">
        <f>SUMIFS(Recruits!J:J,Recruits!D:D,'Wins by Year'!C1209,Recruits!A:A,'Wins by Year'!A1209)</f>
        <v>2.12</v>
      </c>
      <c r="S1209" s="19">
        <f t="shared" si="36"/>
        <v>2.12</v>
      </c>
      <c r="T1209" s="19">
        <f>(SUMIFS(S:S,C:C,C1209,A:A,A1209)+SUMIFS(S:S,C:C,C1209,A:A,A1209-1)+SUMIFS(S:S,C:C,C1209,A:A,A1209-2))/3</f>
        <v>1.7366666666666666</v>
      </c>
      <c r="U1209" s="19">
        <f>(SUMIFS($S:$S,$C:$C,$C1209,$A:$A,$A1209)+SUMIFS($S:$S,$C:$C,$C1209,$A:$A,$A1209-1)+SUMIFS($S:$S,$C:$C,$C1209,$A:$A,$A1209-2)+SUMIFS($S:$S,$C:$C,$C1209,$A:$A,$A1209-3))/4</f>
        <v>1.8325</v>
      </c>
      <c r="W1209" t="str">
        <f>VLOOKUP(D1209,Conferences!$A$9:$B$57,2,FALSE)</f>
        <v>Sun Belt</v>
      </c>
      <c r="X1209">
        <f>COUNTIF(C:C,C1209)</f>
        <v>16</v>
      </c>
    </row>
    <row r="1210" spans="1:25">
      <c r="A1210">
        <v>2006</v>
      </c>
      <c r="B1210">
        <v>104</v>
      </c>
      <c r="C1210" t="s">
        <v>86</v>
      </c>
      <c r="D1210" t="s">
        <v>150</v>
      </c>
      <c r="E1210">
        <v>7</v>
      </c>
      <c r="F1210">
        <v>6</v>
      </c>
      <c r="G1210">
        <v>0.53800000000000003</v>
      </c>
      <c r="H1210">
        <v>6</v>
      </c>
      <c r="I1210">
        <v>1</v>
      </c>
      <c r="J1210">
        <v>0.85699999999999998</v>
      </c>
      <c r="K1210">
        <v>22.8</v>
      </c>
      <c r="L1210">
        <v>23.2</v>
      </c>
      <c r="M1210">
        <v>-1.87</v>
      </c>
      <c r="N1210">
        <v>-3.25</v>
      </c>
      <c r="R1210" s="19">
        <f>SUMIFS(Recruits!J:J,Recruits!D:D,'Wins by Year'!C1210,Recruits!A:A,'Wins by Year'!A1210)</f>
        <v>0</v>
      </c>
      <c r="S1210" s="19">
        <f t="shared" si="36"/>
        <v>1</v>
      </c>
      <c r="T1210" s="19">
        <f>(SUMIFS(S:S,C:C,C1210,A:A,A1210)+SUMIFS(S:S,C:C,C1210,A:A,A1210-1)+SUMIFS(S:S,C:C,C1210,A:A,A1210-2))/3</f>
        <v>1.75</v>
      </c>
      <c r="U1210" s="19">
        <f>(SUMIFS($S:$S,$C:$C,$C1210,$A:$A,$A1210)+SUMIFS($S:$S,$C:$C,$C1210,$A:$A,$A1210-1)+SUMIFS($S:$S,$C:$C,$C1210,$A:$A,$A1210-2)+SUMIFS($S:$S,$C:$C,$C1210,$A:$A,$A1210-3))/4</f>
        <v>1.8475000000000001</v>
      </c>
      <c r="W1210" t="str">
        <f>VLOOKUP(D1210,Conferences!$A$9:$B$57,2,FALSE)</f>
        <v>Sun Belt</v>
      </c>
      <c r="X1210">
        <f>COUNTIF(C:C,C1210)</f>
        <v>16</v>
      </c>
    </row>
    <row r="1211" spans="1:25">
      <c r="A1211">
        <v>2006</v>
      </c>
      <c r="B1211">
        <v>105</v>
      </c>
      <c r="C1211" t="s">
        <v>88</v>
      </c>
      <c r="D1211" t="s">
        <v>150</v>
      </c>
      <c r="E1211">
        <v>6</v>
      </c>
      <c r="F1211">
        <v>6</v>
      </c>
      <c r="G1211">
        <v>0.5</v>
      </c>
      <c r="H1211">
        <v>4</v>
      </c>
      <c r="I1211">
        <v>3</v>
      </c>
      <c r="J1211">
        <v>0.57099999999999995</v>
      </c>
      <c r="K1211">
        <v>15.2</v>
      </c>
      <c r="L1211">
        <v>24.1</v>
      </c>
      <c r="M1211">
        <v>-11.13</v>
      </c>
      <c r="N1211">
        <v>-5.88</v>
      </c>
      <c r="R1211" s="19">
        <f>SUMIFS(Recruits!J:J,Recruits!D:D,'Wins by Year'!C1211,Recruits!A:A,'Wins by Year'!A1211)</f>
        <v>2.0499999999999998</v>
      </c>
      <c r="S1211" s="19">
        <f t="shared" si="36"/>
        <v>2.0499999999999998</v>
      </c>
      <c r="T1211" s="19">
        <f>(SUMIFS(S:S,C:C,C1211,A:A,A1211)+SUMIFS(S:S,C:C,C1211,A:A,A1211-1)+SUMIFS(S:S,C:C,C1211,A:A,A1211-2))/3</f>
        <v>2.0299999999999998</v>
      </c>
      <c r="U1211" s="19">
        <f>(SUMIFS($S:$S,$C:$C,$C1211,$A:$A,$A1211)+SUMIFS($S:$S,$C:$C,$C1211,$A:$A,$A1211-1)+SUMIFS($S:$S,$C:$C,$C1211,$A:$A,$A1211-2)+SUMIFS($S:$S,$C:$C,$C1211,$A:$A,$A1211-3))/4</f>
        <v>2.04</v>
      </c>
      <c r="W1211" t="str">
        <f>VLOOKUP(D1211,Conferences!$A$9:$B$57,2,FALSE)</f>
        <v>Sun Belt</v>
      </c>
      <c r="X1211">
        <f>COUNTIF(C:C,C1211)</f>
        <v>16</v>
      </c>
    </row>
    <row r="1212" spans="1:25">
      <c r="A1212">
        <v>2006</v>
      </c>
      <c r="B1212">
        <v>106</v>
      </c>
      <c r="C1212" t="s">
        <v>83</v>
      </c>
      <c r="D1212" t="s">
        <v>150</v>
      </c>
      <c r="E1212">
        <v>5</v>
      </c>
      <c r="F1212">
        <v>7</v>
      </c>
      <c r="G1212">
        <v>0.41699999999999998</v>
      </c>
      <c r="H1212">
        <v>4</v>
      </c>
      <c r="I1212">
        <v>3</v>
      </c>
      <c r="J1212">
        <v>0.57099999999999995</v>
      </c>
      <c r="K1212">
        <v>15.1</v>
      </c>
      <c r="L1212">
        <v>24.9</v>
      </c>
      <c r="M1212">
        <v>-8.67</v>
      </c>
      <c r="N1212">
        <v>-4.92</v>
      </c>
      <c r="R1212" s="19">
        <f>SUMIFS(Recruits!J:J,Recruits!D:D,'Wins by Year'!C1212,Recruits!A:A,'Wins by Year'!A1212)</f>
        <v>0</v>
      </c>
      <c r="S1212" s="19">
        <f t="shared" si="36"/>
        <v>1</v>
      </c>
      <c r="T1212" s="19">
        <f>(SUMIFS(S:S,C:C,C1212,A:A,A1212)+SUMIFS(S:S,C:C,C1212,A:A,A1212-1)+SUMIFS(S:S,C:C,C1212,A:A,A1212-2))/3</f>
        <v>1</v>
      </c>
      <c r="U1212" s="19">
        <f>(SUMIFS($S:$S,$C:$C,$C1212,$A:$A,$A1212)+SUMIFS($S:$S,$C:$C,$C1212,$A:$A,$A1212-1)+SUMIFS($S:$S,$C:$C,$C1212,$A:$A,$A1212-2))/3</f>
        <v>1</v>
      </c>
      <c r="W1212" t="str">
        <f>VLOOKUP(D1212,Conferences!$A$9:$B$57,2,FALSE)</f>
        <v>Sun Belt</v>
      </c>
      <c r="X1212">
        <f>COUNTIF(C:C,C1212)</f>
        <v>15</v>
      </c>
    </row>
    <row r="1213" spans="1:25">
      <c r="A1213">
        <v>2006</v>
      </c>
      <c r="B1213">
        <v>107</v>
      </c>
      <c r="C1213" t="s">
        <v>114</v>
      </c>
      <c r="D1213" t="s">
        <v>150</v>
      </c>
      <c r="E1213">
        <v>6</v>
      </c>
      <c r="F1213">
        <v>6</v>
      </c>
      <c r="G1213">
        <v>0.5</v>
      </c>
      <c r="H1213">
        <v>3</v>
      </c>
      <c r="I1213">
        <v>4</v>
      </c>
      <c r="J1213">
        <v>0.42899999999999999</v>
      </c>
      <c r="K1213">
        <v>20.7</v>
      </c>
      <c r="L1213">
        <v>24.7</v>
      </c>
      <c r="M1213">
        <v>-7.72</v>
      </c>
      <c r="N1213">
        <v>-5.89</v>
      </c>
      <c r="R1213" s="19">
        <f>SUMIFS(Recruits!J:J,Recruits!D:D,'Wins by Year'!C1213,Recruits!A:A,'Wins by Year'!A1213)</f>
        <v>0</v>
      </c>
      <c r="S1213" s="19">
        <f t="shared" si="36"/>
        <v>1</v>
      </c>
      <c r="T1213" s="19">
        <f>(SUMIFS(S:S,C:C,C1213,A:A,A1213)+SUMIFS(S:S,C:C,C1213,A:A,A1213-1)+SUMIFS(S:S,C:C,C1213,A:A,A1213-2))/3</f>
        <v>1.71</v>
      </c>
      <c r="U1213" s="19">
        <f>(SUMIFS($S:$S,$C:$C,$C1213,$A:$A,$A1213)+SUMIFS($S:$S,$C:$C,$C1213,$A:$A,$A1213-1)+SUMIFS($S:$S,$C:$C,$C1213,$A:$A,$A1213-2)+SUMIFS($S:$S,$C:$C,$C1213,$A:$A,$A1213-3))/4</f>
        <v>1.8149999999999999</v>
      </c>
      <c r="W1213" t="str">
        <f>VLOOKUP(D1213,Conferences!$A$9:$B$57,2,FALSE)</f>
        <v>Sun Belt</v>
      </c>
      <c r="X1213">
        <f>COUNTIF(C:C,C1213)</f>
        <v>16</v>
      </c>
    </row>
    <row r="1214" spans="1:25">
      <c r="A1214">
        <v>2006</v>
      </c>
      <c r="B1214">
        <v>108</v>
      </c>
      <c r="C1214" t="s">
        <v>120</v>
      </c>
      <c r="D1214" t="s">
        <v>150</v>
      </c>
      <c r="E1214">
        <v>4</v>
      </c>
      <c r="F1214">
        <v>8</v>
      </c>
      <c r="G1214">
        <v>0.33300000000000002</v>
      </c>
      <c r="H1214">
        <v>3</v>
      </c>
      <c r="I1214">
        <v>4</v>
      </c>
      <c r="J1214">
        <v>0.42899999999999999</v>
      </c>
      <c r="K1214">
        <v>21.8</v>
      </c>
      <c r="L1214">
        <v>22.3</v>
      </c>
      <c r="M1214">
        <v>-6.28</v>
      </c>
      <c r="N1214">
        <v>-4.95</v>
      </c>
      <c r="R1214" s="19">
        <f>SUMIFS(Recruits!J:J,Recruits!D:D,'Wins by Year'!C1214,Recruits!A:A,'Wins by Year'!A1214)</f>
        <v>1.73</v>
      </c>
      <c r="S1214" s="19">
        <f t="shared" si="36"/>
        <v>1.73</v>
      </c>
      <c r="T1214" s="19">
        <f>(SUMIFS(S:S,C:C,C1214,A:A,A1214)+SUMIFS(S:S,C:C,C1214,A:A,A1214-1)+SUMIFS(S:S,C:C,C1214,A:A,A1214-2))/3</f>
        <v>1.9100000000000001</v>
      </c>
      <c r="U1214" s="19">
        <f>(SUMIFS($S:$S,$C:$C,$C1214,$A:$A,$A1214)+SUMIFS($S:$S,$C:$C,$C1214,$A:$A,$A1214-1)+SUMIFS($S:$S,$C:$C,$C1214,$A:$A,$A1214-2)+SUMIFS($S:$S,$C:$C,$C1214,$A:$A,$A1214-3))/4</f>
        <v>1.9325000000000001</v>
      </c>
      <c r="W1214" t="str">
        <f>VLOOKUP(D1214,Conferences!$A$9:$B$57,2,FALSE)</f>
        <v>Sun Belt</v>
      </c>
      <c r="X1214">
        <f>COUNTIF(C:C,C1214)</f>
        <v>16</v>
      </c>
    </row>
    <row r="1215" spans="1:25">
      <c r="A1215">
        <v>2006</v>
      </c>
      <c r="B1215">
        <v>109</v>
      </c>
      <c r="C1215" t="s">
        <v>115</v>
      </c>
      <c r="D1215" t="s">
        <v>150</v>
      </c>
      <c r="E1215">
        <v>3</v>
      </c>
      <c r="F1215">
        <v>9</v>
      </c>
      <c r="G1215">
        <v>0.25</v>
      </c>
      <c r="H1215">
        <v>2</v>
      </c>
      <c r="I1215">
        <v>5</v>
      </c>
      <c r="J1215">
        <v>0.28599999999999998</v>
      </c>
      <c r="K1215">
        <v>12.8</v>
      </c>
      <c r="L1215">
        <v>25.3</v>
      </c>
      <c r="M1215">
        <v>-16.059999999999999</v>
      </c>
      <c r="N1215">
        <v>-6.15</v>
      </c>
      <c r="R1215" s="19">
        <f>SUMIFS(Recruits!J:J,Recruits!D:D,'Wins by Year'!C1215,Recruits!A:A,'Wins by Year'!A1215)</f>
        <v>0</v>
      </c>
      <c r="S1215" s="19">
        <f t="shared" si="36"/>
        <v>1</v>
      </c>
      <c r="T1215" s="19">
        <f>(SUMIFS(S:S,C:C,C1215,A:A,A1215)+SUMIFS(S:S,C:C,C1215,A:A,A1215-1)+SUMIFS(S:S,C:C,C1215,A:A,A1215-2))/3</f>
        <v>1</v>
      </c>
      <c r="U1215" s="19">
        <f>(SUMIFS($S:$S,$C:$C,$C1215,$A:$A,$A1215)+SUMIFS($S:$S,$C:$C,$C1215,$A:$A,$A1215-1)+SUMIFS($S:$S,$C:$C,$C1215,$A:$A,$A1215-2)+SUMIFS($S:$S,$C:$C,$C1215,$A:$A,$A1215-3))/4</f>
        <v>1.27</v>
      </c>
      <c r="W1215" t="str">
        <f>VLOOKUP(D1215,Conferences!$A$9:$B$57,2,FALSE)</f>
        <v>Sun Belt</v>
      </c>
      <c r="X1215">
        <f>COUNTIF(C:C,C1215)</f>
        <v>16</v>
      </c>
    </row>
    <row r="1216" spans="1:25">
      <c r="A1216">
        <v>2006</v>
      </c>
      <c r="B1216">
        <v>110</v>
      </c>
      <c r="C1216" t="s">
        <v>119</v>
      </c>
      <c r="D1216" t="s">
        <v>150</v>
      </c>
      <c r="E1216">
        <v>0</v>
      </c>
      <c r="F1216">
        <v>12</v>
      </c>
      <c r="G1216">
        <v>0</v>
      </c>
      <c r="H1216">
        <v>0</v>
      </c>
      <c r="I1216">
        <v>7</v>
      </c>
      <c r="J1216">
        <v>0</v>
      </c>
      <c r="K1216">
        <v>9.6</v>
      </c>
      <c r="L1216">
        <v>26.1</v>
      </c>
      <c r="M1216">
        <v>-19.23</v>
      </c>
      <c r="N1216">
        <v>-4.3899999999999997</v>
      </c>
      <c r="R1216" s="19">
        <f>SUMIFS(Recruits!J:J,Recruits!D:D,'Wins by Year'!C1216,Recruits!A:A,'Wins by Year'!A1216)</f>
        <v>0</v>
      </c>
      <c r="S1216" s="19">
        <f t="shared" si="36"/>
        <v>1</v>
      </c>
      <c r="T1216" s="19">
        <f>(SUMIFS(S:S,C:C,C1216,A:A,A1216)+SUMIFS(S:S,C:C,C1216,A:A,A1216-1)+SUMIFS(S:S,C:C,C1216,A:A,A1216-2))/3</f>
        <v>1</v>
      </c>
      <c r="U1216" s="19">
        <f>(SUMIFS($S:$S,$C:$C,$C1216,$A:$A,$A1216)+SUMIFS($S:$S,$C:$C,$C1216,$A:$A,$A1216-1)+SUMIFS($S:$S,$C:$C,$C1216,$A:$A,$A1216-2))/3</f>
        <v>1</v>
      </c>
      <c r="W1216" t="str">
        <f>VLOOKUP(D1216,Conferences!$A$9:$B$57,2,FALSE)</f>
        <v>Sun Belt</v>
      </c>
      <c r="X1216">
        <f>COUNTIF(C:C,C1216)</f>
        <v>15</v>
      </c>
    </row>
    <row r="1217" spans="1:25">
      <c r="A1217">
        <v>2006</v>
      </c>
      <c r="B1217">
        <v>111</v>
      </c>
      <c r="C1217" t="s">
        <v>57</v>
      </c>
      <c r="D1217" t="s">
        <v>193</v>
      </c>
      <c r="E1217">
        <v>13</v>
      </c>
      <c r="F1217">
        <v>0</v>
      </c>
      <c r="G1217">
        <v>1</v>
      </c>
      <c r="H1217">
        <v>8</v>
      </c>
      <c r="I1217">
        <v>0</v>
      </c>
      <c r="J1217">
        <v>1</v>
      </c>
      <c r="K1217">
        <v>39.700000000000003</v>
      </c>
      <c r="L1217">
        <v>17.600000000000001</v>
      </c>
      <c r="M1217">
        <v>14.65</v>
      </c>
      <c r="N1217">
        <v>-2.58</v>
      </c>
      <c r="P1217">
        <v>5</v>
      </c>
      <c r="Q1217">
        <v>5</v>
      </c>
      <c r="R1217" s="19">
        <f>SUMIFS(Recruits!J:J,Recruits!D:D,'Wins by Year'!C1217,Recruits!A:A,'Wins by Year'!A1217)</f>
        <v>2.17</v>
      </c>
      <c r="S1217" s="19">
        <f t="shared" si="36"/>
        <v>2.17</v>
      </c>
      <c r="T1217" s="19">
        <f>(SUMIFS(S:S,C:C,C1217,A:A,A1217)+SUMIFS(S:S,C:C,C1217,A:A,A1217-1)+SUMIFS(S:S,C:C,C1217,A:A,A1217-2))/3</f>
        <v>2.2266666666666666</v>
      </c>
      <c r="U1217" s="19">
        <f>(SUMIFS($S:$S,$C:$C,$C1217,$A:$A,$A1217)+SUMIFS($S:$S,$C:$C,$C1217,$A:$A,$A1217-1)+SUMIFS($S:$S,$C:$C,$C1217,$A:$A,$A1217-2)+SUMIFS($S:$S,$C:$C,$C1217,$A:$A,$A1217-3))/4</f>
        <v>1.92</v>
      </c>
      <c r="W1217" t="str">
        <f>VLOOKUP(D1217,Conferences!$A$9:$B$57,2,FALSE)</f>
        <v>WAC</v>
      </c>
      <c r="X1217">
        <f>COUNTIF(C:C,C1217)</f>
        <v>16</v>
      </c>
      <c r="Y1217">
        <f t="shared" si="37"/>
        <v>5</v>
      </c>
    </row>
    <row r="1218" spans="1:25">
      <c r="A1218">
        <v>2006</v>
      </c>
      <c r="B1218">
        <v>112</v>
      </c>
      <c r="C1218" t="s">
        <v>128</v>
      </c>
      <c r="D1218" t="s">
        <v>193</v>
      </c>
      <c r="E1218">
        <v>11</v>
      </c>
      <c r="F1218">
        <v>3</v>
      </c>
      <c r="G1218">
        <v>0.78600000000000003</v>
      </c>
      <c r="H1218">
        <v>7</v>
      </c>
      <c r="I1218">
        <v>1</v>
      </c>
      <c r="J1218">
        <v>0.875</v>
      </c>
      <c r="K1218">
        <v>46.9</v>
      </c>
      <c r="L1218">
        <v>24.1</v>
      </c>
      <c r="M1218">
        <v>10.71</v>
      </c>
      <c r="N1218">
        <v>-3.29</v>
      </c>
      <c r="P1218">
        <v>24</v>
      </c>
      <c r="R1218" s="19">
        <f>SUMIFS(Recruits!J:J,Recruits!D:D,'Wins by Year'!C1218,Recruits!A:A,'Wins by Year'!A1218)</f>
        <v>2</v>
      </c>
      <c r="S1218" s="19">
        <f t="shared" si="36"/>
        <v>2</v>
      </c>
      <c r="T1218" s="19">
        <f>(SUMIFS(S:S,C:C,C1218,A:A,A1218)+SUMIFS(S:S,C:C,C1218,A:A,A1218-1)+SUMIFS(S:S,C:C,C1218,A:A,A1218-2))/3</f>
        <v>1.7366666666666666</v>
      </c>
      <c r="U1218" s="19">
        <f>(SUMIFS($S:$S,$C:$C,$C1218,$A:$A,$A1218)+SUMIFS($S:$S,$C:$C,$C1218,$A:$A,$A1218-1)+SUMIFS($S:$S,$C:$C,$C1218,$A:$A,$A1218-2)+SUMIFS($S:$S,$C:$C,$C1218,$A:$A,$A1218-3))/4</f>
        <v>1.85</v>
      </c>
      <c r="W1218" t="str">
        <f>VLOOKUP(D1218,Conferences!$A$9:$B$57,2,FALSE)</f>
        <v>WAC</v>
      </c>
      <c r="X1218">
        <f>COUNTIF(C:C,C1218)</f>
        <v>16</v>
      </c>
    </row>
    <row r="1219" spans="1:25">
      <c r="A1219">
        <v>2006</v>
      </c>
      <c r="B1219">
        <v>113</v>
      </c>
      <c r="C1219" t="s">
        <v>111</v>
      </c>
      <c r="D1219" t="s">
        <v>193</v>
      </c>
      <c r="E1219">
        <v>9</v>
      </c>
      <c r="F1219">
        <v>4</v>
      </c>
      <c r="G1219">
        <v>0.69199999999999995</v>
      </c>
      <c r="H1219">
        <v>5</v>
      </c>
      <c r="I1219">
        <v>3</v>
      </c>
      <c r="J1219">
        <v>0.625</v>
      </c>
      <c r="K1219">
        <v>24.9</v>
      </c>
      <c r="L1219">
        <v>20.8</v>
      </c>
      <c r="M1219">
        <v>-0.49</v>
      </c>
      <c r="N1219">
        <v>-4.95</v>
      </c>
      <c r="R1219" s="19">
        <f>SUMIFS(Recruits!J:J,Recruits!D:D,'Wins by Year'!C1219,Recruits!A:A,'Wins by Year'!A1219)</f>
        <v>0</v>
      </c>
      <c r="S1219" s="19">
        <f t="shared" ref="S1219:S1282" si="38">IF(R1219&gt;1,R1219,1)</f>
        <v>1</v>
      </c>
      <c r="T1219" s="19">
        <f>(SUMIFS(S:S,C:C,C1219,A:A,A1219)+SUMIFS(S:S,C:C,C1219,A:A,A1219-1)+SUMIFS(S:S,C:C,C1219,A:A,A1219-2))/3</f>
        <v>1.36</v>
      </c>
      <c r="U1219" s="19">
        <f>(SUMIFS($S:$S,$C:$C,$C1219,$A:$A,$A1219)+SUMIFS($S:$S,$C:$C,$C1219,$A:$A,$A1219-1)+SUMIFS($S:$S,$C:$C,$C1219,$A:$A,$A1219-2)+SUMIFS($S:$S,$C:$C,$C1219,$A:$A,$A1219-3))/4</f>
        <v>1.5375000000000001</v>
      </c>
      <c r="W1219" t="str">
        <f>VLOOKUP(D1219,Conferences!$A$9:$B$57,2,FALSE)</f>
        <v>WAC</v>
      </c>
      <c r="X1219">
        <f>COUNTIF(C:C,C1219)</f>
        <v>16</v>
      </c>
    </row>
    <row r="1220" spans="1:25">
      <c r="A1220">
        <v>2006</v>
      </c>
      <c r="B1220">
        <v>114</v>
      </c>
      <c r="C1220" t="s">
        <v>122</v>
      </c>
      <c r="D1220" t="s">
        <v>193</v>
      </c>
      <c r="E1220">
        <v>8</v>
      </c>
      <c r="F1220">
        <v>5</v>
      </c>
      <c r="G1220">
        <v>0.61499999999999999</v>
      </c>
      <c r="H1220">
        <v>5</v>
      </c>
      <c r="I1220">
        <v>3</v>
      </c>
      <c r="J1220">
        <v>0.625</v>
      </c>
      <c r="K1220">
        <v>30.1</v>
      </c>
      <c r="L1220">
        <v>19.2</v>
      </c>
      <c r="M1220">
        <v>3.45</v>
      </c>
      <c r="N1220">
        <v>-3.7</v>
      </c>
      <c r="R1220" s="19">
        <f>SUMIFS(Recruits!J:J,Recruits!D:D,'Wins by Year'!C1220,Recruits!A:A,'Wins by Year'!A1220)</f>
        <v>1.96</v>
      </c>
      <c r="S1220" s="19">
        <f t="shared" si="38"/>
        <v>1.96</v>
      </c>
      <c r="T1220" s="19">
        <f>(SUMIFS(S:S,C:C,C1220,A:A,A1220)+SUMIFS(S:S,C:C,C1220,A:A,A1220-1)+SUMIFS(S:S,C:C,C1220,A:A,A1220-2))/3</f>
        <v>1.32</v>
      </c>
      <c r="U1220" s="19">
        <f>(SUMIFS($S:$S,$C:$C,$C1220,$A:$A,$A1220)+SUMIFS($S:$S,$C:$C,$C1220,$A:$A,$A1220-1)+SUMIFS($S:$S,$C:$C,$C1220,$A:$A,$A1220-2)+SUMIFS($S:$S,$C:$C,$C1220,$A:$A,$A1220-3))/4</f>
        <v>1.52</v>
      </c>
      <c r="W1220" t="str">
        <f>VLOOKUP(D1220,Conferences!$A$9:$B$57,2,FALSE)</f>
        <v>WAC</v>
      </c>
      <c r="X1220">
        <f>COUNTIF(C:C,C1220)</f>
        <v>16</v>
      </c>
    </row>
    <row r="1221" spans="1:25">
      <c r="A1221">
        <v>2006</v>
      </c>
      <c r="B1221">
        <v>115</v>
      </c>
      <c r="C1221" t="s">
        <v>78</v>
      </c>
      <c r="D1221" t="s">
        <v>193</v>
      </c>
      <c r="E1221">
        <v>4</v>
      </c>
      <c r="F1221">
        <v>8</v>
      </c>
      <c r="G1221">
        <v>0.33300000000000002</v>
      </c>
      <c r="H1221">
        <v>4</v>
      </c>
      <c r="I1221">
        <v>4</v>
      </c>
      <c r="J1221">
        <v>0.5</v>
      </c>
      <c r="K1221">
        <v>23</v>
      </c>
      <c r="L1221">
        <v>28.3</v>
      </c>
      <c r="M1221">
        <v>-5.76</v>
      </c>
      <c r="N1221">
        <v>-0.09</v>
      </c>
      <c r="R1221" s="19">
        <f>SUMIFS(Recruits!J:J,Recruits!D:D,'Wins by Year'!C1221,Recruits!A:A,'Wins by Year'!A1221)</f>
        <v>2.35</v>
      </c>
      <c r="S1221" s="19">
        <f t="shared" si="38"/>
        <v>2.35</v>
      </c>
      <c r="T1221" s="19">
        <f>(SUMIFS(S:S,C:C,C1221,A:A,A1221)+SUMIFS(S:S,C:C,C1221,A:A,A1221-1)+SUMIFS(S:S,C:C,C1221,A:A,A1221-2))/3</f>
        <v>1.8633333333333333</v>
      </c>
      <c r="U1221" s="19">
        <f>(SUMIFS($S:$S,$C:$C,$C1221,$A:$A,$A1221)+SUMIFS($S:$S,$C:$C,$C1221,$A:$A,$A1221-1)+SUMIFS($S:$S,$C:$C,$C1221,$A:$A,$A1221-2)+SUMIFS($S:$S,$C:$C,$C1221,$A:$A,$A1221-3))/4</f>
        <v>1.6475</v>
      </c>
      <c r="W1221" t="str">
        <f>VLOOKUP(D1221,Conferences!$A$9:$B$57,2,FALSE)</f>
        <v>WAC</v>
      </c>
      <c r="X1221">
        <f>COUNTIF(C:C,C1221)</f>
        <v>16</v>
      </c>
    </row>
    <row r="1222" spans="1:25">
      <c r="A1222">
        <v>2006</v>
      </c>
      <c r="B1222">
        <v>116</v>
      </c>
      <c r="C1222" t="s">
        <v>126</v>
      </c>
      <c r="D1222" t="s">
        <v>193</v>
      </c>
      <c r="E1222">
        <v>4</v>
      </c>
      <c r="F1222">
        <v>8</v>
      </c>
      <c r="G1222">
        <v>0.33300000000000002</v>
      </c>
      <c r="H1222">
        <v>3</v>
      </c>
      <c r="I1222">
        <v>5</v>
      </c>
      <c r="J1222">
        <v>0.375</v>
      </c>
      <c r="K1222">
        <v>16.899999999999999</v>
      </c>
      <c r="L1222">
        <v>34.799999999999997</v>
      </c>
      <c r="M1222">
        <v>-11.37</v>
      </c>
      <c r="N1222">
        <v>-1.71</v>
      </c>
      <c r="R1222" s="19">
        <f>SUMIFS(Recruits!J:J,Recruits!D:D,'Wins by Year'!C1222,Recruits!A:A,'Wins by Year'!A1222)</f>
        <v>0</v>
      </c>
      <c r="S1222" s="19">
        <f t="shared" si="38"/>
        <v>1</v>
      </c>
      <c r="T1222" s="19">
        <f>(SUMIFS(S:S,C:C,C1222,A:A,A1222)+SUMIFS(S:S,C:C,C1222,A:A,A1222-1)+SUMIFS(S:S,C:C,C1222,A:A,A1222-2))/3</f>
        <v>1</v>
      </c>
      <c r="U1222" s="19">
        <f>(SUMIFS($S:$S,$C:$C,$C1222,$A:$A,$A1222)+SUMIFS($S:$S,$C:$C,$C1222,$A:$A,$A1222-1)+SUMIFS($S:$S,$C:$C,$C1222,$A:$A,$A1222-2)+SUMIFS($S:$S,$C:$C,$C1222,$A:$A,$A1222-3))/4</f>
        <v>1</v>
      </c>
      <c r="W1222" t="str">
        <f>VLOOKUP(D1222,Conferences!$A$9:$B$57,2,FALSE)</f>
        <v>WAC</v>
      </c>
      <c r="X1222">
        <f>COUNTIF(C:C,C1222)</f>
        <v>15</v>
      </c>
    </row>
    <row r="1223" spans="1:25">
      <c r="A1223">
        <v>2006</v>
      </c>
      <c r="B1223">
        <v>117</v>
      </c>
      <c r="C1223" t="s">
        <v>133</v>
      </c>
      <c r="D1223" t="s">
        <v>193</v>
      </c>
      <c r="E1223">
        <v>4</v>
      </c>
      <c r="F1223">
        <v>8</v>
      </c>
      <c r="G1223">
        <v>0.33300000000000002</v>
      </c>
      <c r="H1223">
        <v>2</v>
      </c>
      <c r="I1223">
        <v>6</v>
      </c>
      <c r="J1223">
        <v>0.25</v>
      </c>
      <c r="K1223">
        <v>31.2</v>
      </c>
      <c r="L1223">
        <v>30.8</v>
      </c>
      <c r="M1223">
        <v>-6.3</v>
      </c>
      <c r="N1223">
        <v>-5.55</v>
      </c>
      <c r="R1223" s="19">
        <f>SUMIFS(Recruits!J:J,Recruits!D:D,'Wins by Year'!C1223,Recruits!A:A,'Wins by Year'!A1223)</f>
        <v>0</v>
      </c>
      <c r="S1223" s="19">
        <f t="shared" si="38"/>
        <v>1</v>
      </c>
      <c r="T1223" s="19">
        <f>(SUMIFS(S:S,C:C,C1223,A:A,A1223)+SUMIFS(S:S,C:C,C1223,A:A,A1223-1)+SUMIFS(S:S,C:C,C1223,A:A,A1223-2))/3</f>
        <v>1.3333333333333333</v>
      </c>
      <c r="U1223" s="19">
        <f>(SUMIFS($S:$S,$C:$C,$C1223,$A:$A,$A1223)+SUMIFS($S:$S,$C:$C,$C1223,$A:$A,$A1223-1)+SUMIFS($S:$S,$C:$C,$C1223,$A:$A,$A1223-2)+SUMIFS($S:$S,$C:$C,$C1223,$A:$A,$A1223-3))/4</f>
        <v>1.25</v>
      </c>
      <c r="W1223" t="str">
        <f>VLOOKUP(D1223,Conferences!$A$9:$B$57,2,FALSE)</f>
        <v>WAC</v>
      </c>
      <c r="X1223">
        <f>COUNTIF(C:C,C1223)</f>
        <v>16</v>
      </c>
    </row>
    <row r="1224" spans="1:25">
      <c r="A1224">
        <v>2006</v>
      </c>
      <c r="B1224">
        <v>118</v>
      </c>
      <c r="C1224" t="s">
        <v>89</v>
      </c>
      <c r="D1224" t="s">
        <v>193</v>
      </c>
      <c r="E1224">
        <v>3</v>
      </c>
      <c r="F1224">
        <v>10</v>
      </c>
      <c r="G1224">
        <v>0.23100000000000001</v>
      </c>
      <c r="H1224">
        <v>1</v>
      </c>
      <c r="I1224">
        <v>7</v>
      </c>
      <c r="J1224">
        <v>0.125</v>
      </c>
      <c r="K1224">
        <v>18.600000000000001</v>
      </c>
      <c r="L1224">
        <v>41.7</v>
      </c>
      <c r="M1224">
        <v>-15.4</v>
      </c>
      <c r="N1224">
        <v>-1.63</v>
      </c>
      <c r="R1224" s="19">
        <f>SUMIFS(Recruits!J:J,Recruits!D:D,'Wins by Year'!C1224,Recruits!A:A,'Wins by Year'!A1224)</f>
        <v>2.0299999999999998</v>
      </c>
      <c r="S1224" s="19">
        <f t="shared" si="38"/>
        <v>2.0299999999999998</v>
      </c>
      <c r="T1224" s="19">
        <f>(SUMIFS(S:S,C:C,C1224,A:A,A1224)+SUMIFS(S:S,C:C,C1224,A:A,A1224-1)+SUMIFS(S:S,C:C,C1224,A:A,A1224-2))/3</f>
        <v>1.6866666666666665</v>
      </c>
      <c r="U1224" s="19">
        <f>(SUMIFS($S:$S,$C:$C,$C1224,$A:$A,$A1224)+SUMIFS($S:$S,$C:$C,$C1224,$A:$A,$A1224-1)+SUMIFS($S:$S,$C:$C,$C1224,$A:$A,$A1224-2)+SUMIFS($S:$S,$C:$C,$C1224,$A:$A,$A1224-3))/4</f>
        <v>1.5149999999999999</v>
      </c>
      <c r="W1224" t="str">
        <f>VLOOKUP(D1224,Conferences!$A$9:$B$57,2,FALSE)</f>
        <v>WAC</v>
      </c>
      <c r="X1224">
        <f>COUNTIF(C:C,C1224)</f>
        <v>16</v>
      </c>
    </row>
    <row r="1225" spans="1:25">
      <c r="A1225">
        <v>2006</v>
      </c>
      <c r="B1225">
        <v>119</v>
      </c>
      <c r="C1225" t="s">
        <v>90</v>
      </c>
      <c r="D1225" t="s">
        <v>193</v>
      </c>
      <c r="E1225">
        <v>1</v>
      </c>
      <c r="F1225">
        <v>11</v>
      </c>
      <c r="G1225">
        <v>8.3000000000000004E-2</v>
      </c>
      <c r="H1225">
        <v>1</v>
      </c>
      <c r="I1225">
        <v>7</v>
      </c>
      <c r="J1225">
        <v>0.125</v>
      </c>
      <c r="K1225">
        <v>10.8</v>
      </c>
      <c r="L1225">
        <v>38.5</v>
      </c>
      <c r="M1225">
        <v>-16.52</v>
      </c>
      <c r="N1225">
        <v>1.73</v>
      </c>
      <c r="R1225" s="19">
        <f>SUMIFS(Recruits!J:J,Recruits!D:D,'Wins by Year'!C1225,Recruits!A:A,'Wins by Year'!A1225)</f>
        <v>0</v>
      </c>
      <c r="S1225" s="19">
        <f t="shared" si="38"/>
        <v>1</v>
      </c>
      <c r="T1225" s="19">
        <f>(SUMIFS(S:S,C:C,C1225,A:A,A1225)+SUMIFS(S:S,C:C,C1225,A:A,A1225-1)+SUMIFS(S:S,C:C,C1225,A:A,A1225-2))/3</f>
        <v>1.7233333333333334</v>
      </c>
      <c r="U1225" s="19">
        <f>(SUMIFS($S:$S,$C:$C,$C1225,$A:$A,$A1225)+SUMIFS($S:$S,$C:$C,$C1225,$A:$A,$A1225-1)+SUMIFS($S:$S,$C:$C,$C1225,$A:$A,$A1225-2)+SUMIFS($S:$S,$C:$C,$C1225,$A:$A,$A1225-3))/4</f>
        <v>1.8275000000000001</v>
      </c>
      <c r="W1225" t="str">
        <f>VLOOKUP(D1225,Conferences!$A$9:$B$57,2,FALSE)</f>
        <v>WAC</v>
      </c>
      <c r="X1225">
        <f>COUNTIF(C:C,C1225)</f>
        <v>16</v>
      </c>
    </row>
    <row r="1226" spans="1:25">
      <c r="A1226">
        <v>2005</v>
      </c>
      <c r="B1226">
        <v>1</v>
      </c>
      <c r="C1226" t="s">
        <v>82</v>
      </c>
      <c r="D1226" t="s">
        <v>165</v>
      </c>
      <c r="E1226">
        <v>9</v>
      </c>
      <c r="F1226">
        <v>3</v>
      </c>
      <c r="G1226">
        <v>0.75</v>
      </c>
      <c r="H1226">
        <v>5</v>
      </c>
      <c r="I1226">
        <v>3</v>
      </c>
      <c r="J1226">
        <v>0.625</v>
      </c>
      <c r="K1226">
        <v>25.8</v>
      </c>
      <c r="L1226">
        <v>15.9</v>
      </c>
      <c r="M1226">
        <v>12.01</v>
      </c>
      <c r="N1226">
        <v>4.17</v>
      </c>
      <c r="O1226">
        <v>22</v>
      </c>
      <c r="P1226">
        <v>13</v>
      </c>
      <c r="Q1226">
        <v>18</v>
      </c>
      <c r="R1226" s="19">
        <f>SUMIFS(Recruits!J:J,Recruits!D:D,'Wins by Year'!C1226,Recruits!A:A,'Wins by Year'!A1226)</f>
        <v>2.81</v>
      </c>
      <c r="S1226" s="19">
        <f t="shared" si="38"/>
        <v>2.81</v>
      </c>
      <c r="T1226" s="19">
        <f>(SUMIFS(S:S,C:C,C1226,A:A,A1226)+SUMIFS(S:S,C:C,C1226,A:A,A1226-1)+SUMIFS(S:S,C:C,C1226,A:A,A1226-2))/3</f>
        <v>2.8966666666666665</v>
      </c>
      <c r="U1226" s="19">
        <f>(SUMIFS($S:$S,$C:$C,$C1226,$A:$A,$A1226)+SUMIFS($S:$S,$C:$C,$C1226,$A:$A,$A1226-1)+SUMIFS($S:$S,$C:$C,$C1226,$A:$A,$A1226-2))/3</f>
        <v>2.8966666666666665</v>
      </c>
      <c r="W1226" t="str">
        <f>VLOOKUP(D1226,Conferences!$A$9:$B$57,2,FALSE)</f>
        <v>ACC</v>
      </c>
      <c r="X1226">
        <f>COUNTIF(C:C,C1226)</f>
        <v>16</v>
      </c>
      <c r="Y1226">
        <f t="shared" ref="Y1226:Y1281" si="39">Q1226</f>
        <v>18</v>
      </c>
    </row>
    <row r="1227" spans="1:25">
      <c r="A1227">
        <v>2005</v>
      </c>
      <c r="B1227">
        <v>2</v>
      </c>
      <c r="C1227" t="s">
        <v>2</v>
      </c>
      <c r="D1227" t="s">
        <v>165</v>
      </c>
      <c r="E1227">
        <v>8</v>
      </c>
      <c r="F1227">
        <v>5</v>
      </c>
      <c r="G1227">
        <v>0.61499999999999999</v>
      </c>
      <c r="H1227">
        <v>5</v>
      </c>
      <c r="I1227">
        <v>3</v>
      </c>
      <c r="J1227">
        <v>0.625</v>
      </c>
      <c r="K1227">
        <v>28.9</v>
      </c>
      <c r="L1227">
        <v>22</v>
      </c>
      <c r="M1227">
        <v>9.36</v>
      </c>
      <c r="N1227">
        <v>5.05</v>
      </c>
      <c r="O1227">
        <v>14</v>
      </c>
      <c r="P1227">
        <v>4</v>
      </c>
      <c r="Q1227">
        <v>23</v>
      </c>
      <c r="R1227" s="19">
        <f>SUMIFS(Recruits!J:J,Recruits!D:D,'Wins by Year'!C1227,Recruits!A:A,'Wins by Year'!A1227)</f>
        <v>3.65</v>
      </c>
      <c r="S1227" s="19">
        <f t="shared" si="38"/>
        <v>3.65</v>
      </c>
      <c r="T1227" s="19">
        <f>(SUMIFS(S:S,C:C,C1227,A:A,A1227)+SUMIFS(S:S,C:C,C1227,A:A,A1227-1)+SUMIFS(S:S,C:C,C1227,A:A,A1227-2))/3</f>
        <v>3.5733333333333328</v>
      </c>
      <c r="U1227" s="19">
        <f>(SUMIFS($S:$S,$C:$C,$C1227,$A:$A,$A1227)+SUMIFS($S:$S,$C:$C,$C1227,$A:$A,$A1227-1)+SUMIFS($S:$S,$C:$C,$C1227,$A:$A,$A1227-2))/3</f>
        <v>3.5733333333333328</v>
      </c>
      <c r="W1227" t="str">
        <f>VLOOKUP(D1227,Conferences!$A$9:$B$57,2,FALSE)</f>
        <v>ACC</v>
      </c>
      <c r="X1227">
        <f>COUNTIF(C:C,C1227)</f>
        <v>16</v>
      </c>
      <c r="Y1227">
        <f t="shared" si="39"/>
        <v>23</v>
      </c>
    </row>
    <row r="1228" spans="1:25">
      <c r="A1228">
        <v>2005</v>
      </c>
      <c r="B1228">
        <v>3</v>
      </c>
      <c r="C1228" t="s">
        <v>6</v>
      </c>
      <c r="D1228" t="s">
        <v>165</v>
      </c>
      <c r="E1228">
        <v>8</v>
      </c>
      <c r="F1228">
        <v>4</v>
      </c>
      <c r="G1228">
        <v>0.66700000000000004</v>
      </c>
      <c r="H1228">
        <v>4</v>
      </c>
      <c r="I1228">
        <v>4</v>
      </c>
      <c r="J1228">
        <v>0.5</v>
      </c>
      <c r="K1228">
        <v>26.3</v>
      </c>
      <c r="L1228">
        <v>17.600000000000001</v>
      </c>
      <c r="M1228">
        <v>11.09</v>
      </c>
      <c r="N1228">
        <v>3.42</v>
      </c>
      <c r="P1228">
        <v>20</v>
      </c>
      <c r="Q1228">
        <v>21</v>
      </c>
      <c r="R1228" s="19">
        <f>SUMIFS(Recruits!J:J,Recruits!D:D,'Wins by Year'!C1228,Recruits!A:A,'Wins by Year'!A1228)</f>
        <v>3.08</v>
      </c>
      <c r="S1228" s="19">
        <f t="shared" si="38"/>
        <v>3.08</v>
      </c>
      <c r="T1228" s="19">
        <f>(SUMIFS(S:S,C:C,C1228,A:A,A1228)+SUMIFS(S:S,C:C,C1228,A:A,A1228-1)+SUMIFS(S:S,C:C,C1228,A:A,A1228-2))/3</f>
        <v>2.7433333333333336</v>
      </c>
      <c r="U1228" s="19">
        <f>(SUMIFS($S:$S,$C:$C,$C1228,$A:$A,$A1228)+SUMIFS($S:$S,$C:$C,$C1228,$A:$A,$A1228-1)+SUMIFS($S:$S,$C:$C,$C1228,$A:$A,$A1228-2))/3</f>
        <v>2.7433333333333336</v>
      </c>
      <c r="W1228" t="str">
        <f>VLOOKUP(D1228,Conferences!$A$9:$B$57,2,FALSE)</f>
        <v>ACC</v>
      </c>
      <c r="X1228">
        <f>COUNTIF(C:C,C1228)</f>
        <v>16</v>
      </c>
      <c r="Y1228">
        <f t="shared" si="39"/>
        <v>21</v>
      </c>
    </row>
    <row r="1229" spans="1:25">
      <c r="A1229">
        <v>2005</v>
      </c>
      <c r="B1229">
        <v>4</v>
      </c>
      <c r="C1229" t="s">
        <v>44</v>
      </c>
      <c r="D1229" t="s">
        <v>165</v>
      </c>
      <c r="E1229">
        <v>7</v>
      </c>
      <c r="F1229">
        <v>5</v>
      </c>
      <c r="G1229">
        <v>0.58299999999999996</v>
      </c>
      <c r="H1229">
        <v>3</v>
      </c>
      <c r="I1229">
        <v>5</v>
      </c>
      <c r="J1229">
        <v>0.375</v>
      </c>
      <c r="K1229">
        <v>20.8</v>
      </c>
      <c r="L1229">
        <v>17.7</v>
      </c>
      <c r="M1229">
        <v>5.73</v>
      </c>
      <c r="N1229">
        <v>3.73</v>
      </c>
      <c r="R1229" s="19">
        <f>SUMIFS(Recruits!J:J,Recruits!D:D,'Wins by Year'!C1229,Recruits!A:A,'Wins by Year'!A1229)</f>
        <v>2.86</v>
      </c>
      <c r="S1229" s="19">
        <f t="shared" si="38"/>
        <v>2.86</v>
      </c>
      <c r="T1229" s="19">
        <f>(SUMIFS(S:S,C:C,C1229,A:A,A1229)+SUMIFS(S:S,C:C,C1229,A:A,A1229-1)+SUMIFS(S:S,C:C,C1229,A:A,A1229-2))/3</f>
        <v>2.9633333333333334</v>
      </c>
      <c r="U1229" s="19">
        <f>(SUMIFS($S:$S,$C:$C,$C1229,$A:$A,$A1229)+SUMIFS($S:$S,$C:$C,$C1229,$A:$A,$A1229-1)+SUMIFS($S:$S,$C:$C,$C1229,$A:$A,$A1229-2))/3</f>
        <v>2.9633333333333334</v>
      </c>
      <c r="W1229" t="str">
        <f>VLOOKUP(D1229,Conferences!$A$9:$B$57,2,FALSE)</f>
        <v>ACC</v>
      </c>
      <c r="X1229">
        <f>COUNTIF(C:C,C1229)</f>
        <v>16</v>
      </c>
    </row>
    <row r="1230" spans="1:25">
      <c r="A1230">
        <v>2005</v>
      </c>
      <c r="B1230">
        <v>5</v>
      </c>
      <c r="C1230" t="s">
        <v>39</v>
      </c>
      <c r="D1230" t="s">
        <v>165</v>
      </c>
      <c r="E1230">
        <v>5</v>
      </c>
      <c r="F1230">
        <v>6</v>
      </c>
      <c r="G1230">
        <v>0.45500000000000002</v>
      </c>
      <c r="H1230">
        <v>3</v>
      </c>
      <c r="I1230">
        <v>5</v>
      </c>
      <c r="J1230">
        <v>0.375</v>
      </c>
      <c r="K1230">
        <v>24.5</v>
      </c>
      <c r="L1230">
        <v>25</v>
      </c>
      <c r="M1230">
        <v>5.1100000000000003</v>
      </c>
      <c r="N1230">
        <v>5.83</v>
      </c>
      <c r="R1230" s="19">
        <f>SUMIFS(Recruits!J:J,Recruits!D:D,'Wins by Year'!C1230,Recruits!A:A,'Wins by Year'!A1230)</f>
        <v>3.08</v>
      </c>
      <c r="S1230" s="19">
        <f t="shared" si="38"/>
        <v>3.08</v>
      </c>
      <c r="T1230" s="19">
        <f>(SUMIFS(S:S,C:C,C1230,A:A,A1230)+SUMIFS(S:S,C:C,C1230,A:A,A1230-1)+SUMIFS(S:S,C:C,C1230,A:A,A1230-2))/3</f>
        <v>3.0266666666666668</v>
      </c>
      <c r="U1230" s="19">
        <f>(SUMIFS($S:$S,$C:$C,$C1230,$A:$A,$A1230)+SUMIFS($S:$S,$C:$C,$C1230,$A:$A,$A1230-1)+SUMIFS($S:$S,$C:$C,$C1230,$A:$A,$A1230-2))/3</f>
        <v>3.0266666666666668</v>
      </c>
      <c r="W1230" t="str">
        <f>VLOOKUP(D1230,Conferences!$A$9:$B$57,2,FALSE)</f>
        <v>ACC</v>
      </c>
      <c r="X1230">
        <f>COUNTIF(C:C,C1230)</f>
        <v>16</v>
      </c>
    </row>
    <row r="1231" spans="1:25">
      <c r="A1231">
        <v>2005</v>
      </c>
      <c r="B1231">
        <v>6</v>
      </c>
      <c r="C1231" t="s">
        <v>62</v>
      </c>
      <c r="D1231" t="s">
        <v>165</v>
      </c>
      <c r="E1231">
        <v>4</v>
      </c>
      <c r="F1231">
        <v>7</v>
      </c>
      <c r="G1231">
        <v>0.36399999999999999</v>
      </c>
      <c r="H1231">
        <v>3</v>
      </c>
      <c r="I1231">
        <v>5</v>
      </c>
      <c r="J1231">
        <v>0.375</v>
      </c>
      <c r="K1231">
        <v>24.5</v>
      </c>
      <c r="L1231">
        <v>28.7</v>
      </c>
      <c r="M1231">
        <v>0.21</v>
      </c>
      <c r="N1231">
        <v>5.03</v>
      </c>
      <c r="R1231" s="19">
        <f>SUMIFS(Recruits!J:J,Recruits!D:D,'Wins by Year'!C1231,Recruits!A:A,'Wins by Year'!A1231)</f>
        <v>2.2599999999999998</v>
      </c>
      <c r="S1231" s="19">
        <f t="shared" si="38"/>
        <v>2.2599999999999998</v>
      </c>
      <c r="T1231" s="19">
        <f>(SUMIFS(S:S,C:C,C1231,A:A,A1231)+SUMIFS(S:S,C:C,C1231,A:A,A1231-1)+SUMIFS(S:S,C:C,C1231,A:A,A1231-2))/3</f>
        <v>2.3166666666666664</v>
      </c>
      <c r="U1231" s="19">
        <f>(SUMIFS($S:$S,$C:$C,$C1231,$A:$A,$A1231)+SUMIFS($S:$S,$C:$C,$C1231,$A:$A,$A1231-1)+SUMIFS($S:$S,$C:$C,$C1231,$A:$A,$A1231-2))/3</f>
        <v>2.3166666666666664</v>
      </c>
      <c r="W1231" t="str">
        <f>VLOOKUP(D1231,Conferences!$A$9:$B$57,2,FALSE)</f>
        <v>ACC</v>
      </c>
      <c r="X1231">
        <f>COUNTIF(C:C,C1231)</f>
        <v>16</v>
      </c>
    </row>
    <row r="1232" spans="1:25">
      <c r="A1232">
        <v>2005</v>
      </c>
      <c r="B1232">
        <v>7</v>
      </c>
      <c r="C1232" t="s">
        <v>43</v>
      </c>
      <c r="D1232" t="s">
        <v>166</v>
      </c>
      <c r="E1232">
        <v>11</v>
      </c>
      <c r="F1232">
        <v>2</v>
      </c>
      <c r="G1232">
        <v>0.84599999999999997</v>
      </c>
      <c r="H1232">
        <v>7</v>
      </c>
      <c r="I1232">
        <v>1</v>
      </c>
      <c r="J1232">
        <v>0.875</v>
      </c>
      <c r="K1232">
        <v>33.799999999999997</v>
      </c>
      <c r="L1232">
        <v>12.9</v>
      </c>
      <c r="M1232">
        <v>18.96</v>
      </c>
      <c r="N1232">
        <v>4.2699999999999996</v>
      </c>
      <c r="O1232">
        <v>8</v>
      </c>
      <c r="P1232">
        <v>3</v>
      </c>
      <c r="Q1232">
        <v>7</v>
      </c>
      <c r="R1232" s="19">
        <f>SUMIFS(Recruits!J:J,Recruits!D:D,'Wins by Year'!C1232,Recruits!A:A,'Wins by Year'!A1232)</f>
        <v>3.08</v>
      </c>
      <c r="S1232" s="19">
        <f t="shared" si="38"/>
        <v>3.08</v>
      </c>
      <c r="T1232" s="19">
        <f>(SUMIFS(S:S,C:C,C1232,A:A,A1232)+SUMIFS(S:S,C:C,C1232,A:A,A1232-1)+SUMIFS(S:S,C:C,C1232,A:A,A1232-2))/3</f>
        <v>2.9299999999999997</v>
      </c>
      <c r="U1232" s="19">
        <f>(SUMIFS($S:$S,$C:$C,$C1232,$A:$A,$A1232)+SUMIFS($S:$S,$C:$C,$C1232,$A:$A,$A1232-1)+SUMIFS($S:$S,$C:$C,$C1232,$A:$A,$A1232-2))/3</f>
        <v>2.9299999999999997</v>
      </c>
      <c r="W1232" t="str">
        <f>VLOOKUP(D1232,Conferences!$A$9:$B$57,2,FALSE)</f>
        <v>ACC</v>
      </c>
      <c r="X1232">
        <f>COUNTIF(C:C,C1232)</f>
        <v>16</v>
      </c>
      <c r="Y1232">
        <f t="shared" si="39"/>
        <v>7</v>
      </c>
    </row>
    <row r="1233" spans="1:25">
      <c r="A1233">
        <v>2005</v>
      </c>
      <c r="B1233">
        <v>8</v>
      </c>
      <c r="C1233" t="s">
        <v>21</v>
      </c>
      <c r="D1233" t="s">
        <v>166</v>
      </c>
      <c r="E1233">
        <v>9</v>
      </c>
      <c r="F1233">
        <v>3</v>
      </c>
      <c r="G1233">
        <v>0.75</v>
      </c>
      <c r="H1233">
        <v>6</v>
      </c>
      <c r="I1233">
        <v>2</v>
      </c>
      <c r="J1233">
        <v>0.75</v>
      </c>
      <c r="K1233">
        <v>27.1</v>
      </c>
      <c r="L1233">
        <v>14.3</v>
      </c>
      <c r="M1233">
        <v>15.09</v>
      </c>
      <c r="N1233">
        <v>4.5</v>
      </c>
      <c r="O1233">
        <v>9</v>
      </c>
      <c r="P1233">
        <v>3</v>
      </c>
      <c r="Q1233">
        <v>17</v>
      </c>
      <c r="R1233" s="19">
        <f>SUMIFS(Recruits!J:J,Recruits!D:D,'Wins by Year'!C1233,Recruits!A:A,'Wins by Year'!A1233)</f>
        <v>3.82</v>
      </c>
      <c r="S1233" s="19">
        <f t="shared" si="38"/>
        <v>3.82</v>
      </c>
      <c r="T1233" s="19">
        <f>(SUMIFS(S:S,C:C,C1233,A:A,A1233)+SUMIFS(S:S,C:C,C1233,A:A,A1233-1)+SUMIFS(S:S,C:C,C1233,A:A,A1233-2))/3</f>
        <v>3.6033333333333331</v>
      </c>
      <c r="U1233" s="19">
        <f>(SUMIFS($S:$S,$C:$C,$C1233,$A:$A,$A1233)+SUMIFS($S:$S,$C:$C,$C1233,$A:$A,$A1233-1)+SUMIFS($S:$S,$C:$C,$C1233,$A:$A,$A1233-2))/3</f>
        <v>3.6033333333333331</v>
      </c>
      <c r="W1233" t="str">
        <f>VLOOKUP(D1233,Conferences!$A$9:$B$57,2,FALSE)</f>
        <v>ACC</v>
      </c>
      <c r="X1233">
        <f>COUNTIF(C:C,C1233)</f>
        <v>16</v>
      </c>
      <c r="Y1233">
        <f t="shared" si="39"/>
        <v>17</v>
      </c>
    </row>
    <row r="1234" spans="1:25">
      <c r="A1234">
        <v>2005</v>
      </c>
      <c r="B1234">
        <v>9</v>
      </c>
      <c r="C1234" t="s">
        <v>69</v>
      </c>
      <c r="D1234" t="s">
        <v>166</v>
      </c>
      <c r="E1234">
        <v>7</v>
      </c>
      <c r="F1234">
        <v>5</v>
      </c>
      <c r="G1234">
        <v>0.58299999999999996</v>
      </c>
      <c r="H1234">
        <v>5</v>
      </c>
      <c r="I1234">
        <v>3</v>
      </c>
      <c r="J1234">
        <v>0.625</v>
      </c>
      <c r="K1234">
        <v>18.5</v>
      </c>
      <c r="L1234">
        <v>20.100000000000001</v>
      </c>
      <c r="M1234">
        <v>7.31</v>
      </c>
      <c r="N1234">
        <v>6.48</v>
      </c>
      <c r="P1234">
        <v>15</v>
      </c>
      <c r="R1234" s="19">
        <f>SUMIFS(Recruits!J:J,Recruits!D:D,'Wins by Year'!C1234,Recruits!A:A,'Wins by Year'!A1234)</f>
        <v>2.37</v>
      </c>
      <c r="S1234" s="19">
        <f t="shared" si="38"/>
        <v>2.37</v>
      </c>
      <c r="T1234" s="19">
        <f>(SUMIFS(S:S,C:C,C1234,A:A,A1234)+SUMIFS(S:S,C:C,C1234,A:A,A1234-1)+SUMIFS(S:S,C:C,C1234,A:A,A1234-2))/3</f>
        <v>2.4166666666666665</v>
      </c>
      <c r="U1234" s="19">
        <f>(SUMIFS($S:$S,$C:$C,$C1234,$A:$A,$A1234)+SUMIFS($S:$S,$C:$C,$C1234,$A:$A,$A1234-1)+SUMIFS($S:$S,$C:$C,$C1234,$A:$A,$A1234-2))/3</f>
        <v>2.4166666666666665</v>
      </c>
      <c r="W1234" t="str">
        <f>VLOOKUP(D1234,Conferences!$A$9:$B$57,2,FALSE)</f>
        <v>ACC</v>
      </c>
      <c r="X1234">
        <f>COUNTIF(C:C,C1234)</f>
        <v>16</v>
      </c>
    </row>
    <row r="1235" spans="1:25">
      <c r="A1235">
        <v>2005</v>
      </c>
      <c r="B1235">
        <v>10</v>
      </c>
      <c r="C1235" t="s">
        <v>24</v>
      </c>
      <c r="D1235" t="s">
        <v>166</v>
      </c>
      <c r="E1235">
        <v>5</v>
      </c>
      <c r="F1235">
        <v>6</v>
      </c>
      <c r="G1235">
        <v>0.45500000000000002</v>
      </c>
      <c r="H1235">
        <v>4</v>
      </c>
      <c r="I1235">
        <v>4</v>
      </c>
      <c r="J1235">
        <v>0.5</v>
      </c>
      <c r="K1235">
        <v>18</v>
      </c>
      <c r="L1235">
        <v>26.2</v>
      </c>
      <c r="M1235">
        <v>3.44</v>
      </c>
      <c r="N1235">
        <v>7.71</v>
      </c>
      <c r="R1235" s="19">
        <f>SUMIFS(Recruits!J:J,Recruits!D:D,'Wins by Year'!C1235,Recruits!A:A,'Wins by Year'!A1235)</f>
        <v>2.4</v>
      </c>
      <c r="S1235" s="19">
        <f t="shared" si="38"/>
        <v>2.4</v>
      </c>
      <c r="T1235" s="19">
        <f>(SUMIFS(S:S,C:C,C1235,A:A,A1235)+SUMIFS(S:S,C:C,C1235,A:A,A1235-1)+SUMIFS(S:S,C:C,C1235,A:A,A1235-2))/3</f>
        <v>2.7033333333333331</v>
      </c>
      <c r="U1235" s="19">
        <f>(SUMIFS($S:$S,$C:$C,$C1235,$A:$A,$A1235)+SUMIFS($S:$S,$C:$C,$C1235,$A:$A,$A1235-1)+SUMIFS($S:$S,$C:$C,$C1235,$A:$A,$A1235-2))/3</f>
        <v>2.7033333333333331</v>
      </c>
      <c r="W1235" t="str">
        <f>VLOOKUP(D1235,Conferences!$A$9:$B$57,2,FALSE)</f>
        <v>ACC</v>
      </c>
      <c r="X1235">
        <f>COUNTIF(C:C,C1235)</f>
        <v>16</v>
      </c>
    </row>
    <row r="1236" spans="1:25">
      <c r="A1236">
        <v>2005</v>
      </c>
      <c r="B1236">
        <v>11</v>
      </c>
      <c r="C1236" t="s">
        <v>61</v>
      </c>
      <c r="D1236" t="s">
        <v>166</v>
      </c>
      <c r="E1236">
        <v>7</v>
      </c>
      <c r="F1236">
        <v>5</v>
      </c>
      <c r="G1236">
        <v>0.58299999999999996</v>
      </c>
      <c r="H1236">
        <v>3</v>
      </c>
      <c r="I1236">
        <v>5</v>
      </c>
      <c r="J1236">
        <v>0.375</v>
      </c>
      <c r="K1236">
        <v>26.7</v>
      </c>
      <c r="L1236">
        <v>23.3</v>
      </c>
      <c r="M1236">
        <v>5.61</v>
      </c>
      <c r="N1236">
        <v>3.19</v>
      </c>
      <c r="O1236">
        <v>25</v>
      </c>
      <c r="P1236">
        <v>19</v>
      </c>
      <c r="R1236" s="19">
        <f>SUMIFS(Recruits!J:J,Recruits!D:D,'Wins by Year'!C1236,Recruits!A:A,'Wins by Year'!A1236)</f>
        <v>2.96</v>
      </c>
      <c r="S1236" s="19">
        <f t="shared" si="38"/>
        <v>2.96</v>
      </c>
      <c r="T1236" s="19">
        <f>(SUMIFS(S:S,C:C,C1236,A:A,A1236)+SUMIFS(S:S,C:C,C1236,A:A,A1236-1)+SUMIFS(S:S,C:C,C1236,A:A,A1236-2))/3</f>
        <v>2.99</v>
      </c>
      <c r="U1236" s="19">
        <f>(SUMIFS($S:$S,$C:$C,$C1236,$A:$A,$A1236)+SUMIFS($S:$S,$C:$C,$C1236,$A:$A,$A1236-1)+SUMIFS($S:$S,$C:$C,$C1236,$A:$A,$A1236-2))/3</f>
        <v>2.99</v>
      </c>
      <c r="W1236" t="str">
        <f>VLOOKUP(D1236,Conferences!$A$9:$B$57,2,FALSE)</f>
        <v>ACC</v>
      </c>
      <c r="X1236">
        <f>COUNTIF(C:C,C1236)</f>
        <v>16</v>
      </c>
    </row>
    <row r="1237" spans="1:25">
      <c r="A1237">
        <v>2005</v>
      </c>
      <c r="B1237">
        <v>12</v>
      </c>
      <c r="C1237" t="s">
        <v>33</v>
      </c>
      <c r="D1237" t="s">
        <v>166</v>
      </c>
      <c r="E1237">
        <v>1</v>
      </c>
      <c r="F1237">
        <v>10</v>
      </c>
      <c r="G1237">
        <v>9.0999999999999998E-2</v>
      </c>
      <c r="H1237">
        <v>0</v>
      </c>
      <c r="I1237">
        <v>8</v>
      </c>
      <c r="J1237">
        <v>0</v>
      </c>
      <c r="K1237">
        <v>16.100000000000001</v>
      </c>
      <c r="L1237">
        <v>37.1</v>
      </c>
      <c r="M1237">
        <v>-10.71</v>
      </c>
      <c r="N1237">
        <v>4.29</v>
      </c>
      <c r="R1237" s="19">
        <f>SUMIFS(Recruits!J:J,Recruits!D:D,'Wins by Year'!C1237,Recruits!A:A,'Wins by Year'!A1237)</f>
        <v>2.2599999999999998</v>
      </c>
      <c r="S1237" s="19">
        <f t="shared" si="38"/>
        <v>2.2599999999999998</v>
      </c>
      <c r="T1237" s="19">
        <f>(SUMIFS(S:S,C:C,C1237,A:A,A1237)+SUMIFS(S:S,C:C,C1237,A:A,A1237-1)+SUMIFS(S:S,C:C,C1237,A:A,A1237-2))/3</f>
        <v>2.3033333333333332</v>
      </c>
      <c r="U1237" s="19">
        <f>(SUMIFS($S:$S,$C:$C,$C1237,$A:$A,$A1237)+SUMIFS($S:$S,$C:$C,$C1237,$A:$A,$A1237-1)+SUMIFS($S:$S,$C:$C,$C1237,$A:$A,$A1237-2))/3</f>
        <v>2.3033333333333332</v>
      </c>
      <c r="W1237" t="str">
        <f>VLOOKUP(D1237,Conferences!$A$9:$B$57,2,FALSE)</f>
        <v>ACC</v>
      </c>
      <c r="X1237">
        <f>COUNTIF(C:C,C1237)</f>
        <v>16</v>
      </c>
    </row>
    <row r="1238" spans="1:25">
      <c r="A1238">
        <v>2005</v>
      </c>
      <c r="B1238">
        <v>13</v>
      </c>
      <c r="C1238" t="s">
        <v>66</v>
      </c>
      <c r="D1238" t="s">
        <v>194</v>
      </c>
      <c r="E1238">
        <v>7</v>
      </c>
      <c r="F1238">
        <v>6</v>
      </c>
      <c r="G1238">
        <v>0.53800000000000003</v>
      </c>
      <c r="H1238">
        <v>5</v>
      </c>
      <c r="I1238">
        <v>3</v>
      </c>
      <c r="J1238">
        <v>0.625</v>
      </c>
      <c r="K1238">
        <v>23.5</v>
      </c>
      <c r="L1238">
        <v>23.6</v>
      </c>
      <c r="M1238">
        <v>6.6</v>
      </c>
      <c r="N1238">
        <v>5.37</v>
      </c>
      <c r="P1238">
        <v>22</v>
      </c>
      <c r="R1238" s="19">
        <f>SUMIFS(Recruits!J:J,Recruits!D:D,'Wins by Year'!C1238,Recruits!A:A,'Wins by Year'!A1238)</f>
        <v>2.68</v>
      </c>
      <c r="S1238" s="19">
        <f t="shared" si="38"/>
        <v>2.68</v>
      </c>
      <c r="T1238" s="19">
        <f>(SUMIFS(S:S,C:C,C1238,A:A,A1238)+SUMIFS(S:S,C:C,C1238,A:A,A1238-1)+SUMIFS(S:S,C:C,C1238,A:A,A1238-2))/3</f>
        <v>2.7666666666666671</v>
      </c>
      <c r="U1238" s="19">
        <f>(SUMIFS($S:$S,$C:$C,$C1238,$A:$A,$A1238)+SUMIFS($S:$S,$C:$C,$C1238,$A:$A,$A1238-1)+SUMIFS($S:$S,$C:$C,$C1238,$A:$A,$A1238-2))/3</f>
        <v>2.7666666666666671</v>
      </c>
      <c r="W1238" t="str">
        <f>VLOOKUP(D1238,Conferences!$A$9:$B$57,2,FALSE)</f>
        <v>Big 12</v>
      </c>
      <c r="X1238">
        <f>COUNTIF(C:C,C1238)</f>
        <v>16</v>
      </c>
    </row>
    <row r="1239" spans="1:25">
      <c r="A1239">
        <v>2005</v>
      </c>
      <c r="B1239">
        <v>14</v>
      </c>
      <c r="C1239" t="s">
        <v>26</v>
      </c>
      <c r="D1239" t="s">
        <v>194</v>
      </c>
      <c r="E1239">
        <v>8</v>
      </c>
      <c r="F1239">
        <v>4</v>
      </c>
      <c r="G1239">
        <v>0.66700000000000004</v>
      </c>
      <c r="H1239">
        <v>4</v>
      </c>
      <c r="I1239">
        <v>4</v>
      </c>
      <c r="J1239">
        <v>0.5</v>
      </c>
      <c r="K1239">
        <v>24.7</v>
      </c>
      <c r="L1239">
        <v>21</v>
      </c>
      <c r="M1239">
        <v>7.57</v>
      </c>
      <c r="N1239">
        <v>3.57</v>
      </c>
      <c r="P1239">
        <v>24</v>
      </c>
      <c r="Q1239">
        <v>24</v>
      </c>
      <c r="R1239" s="19">
        <f>SUMIFS(Recruits!J:J,Recruits!D:D,'Wins by Year'!C1239,Recruits!A:A,'Wins by Year'!A1239)</f>
        <v>3.13</v>
      </c>
      <c r="S1239" s="19">
        <f t="shared" si="38"/>
        <v>3.13</v>
      </c>
      <c r="T1239" s="19">
        <f>(SUMIFS(S:S,C:C,C1239,A:A,A1239)+SUMIFS(S:S,C:C,C1239,A:A,A1239-1)+SUMIFS(S:S,C:C,C1239,A:A,A1239-2))/3</f>
        <v>2.91</v>
      </c>
      <c r="U1239" s="19">
        <f>(SUMIFS($S:$S,$C:$C,$C1239,$A:$A,$A1239)+SUMIFS($S:$S,$C:$C,$C1239,$A:$A,$A1239-1)+SUMIFS($S:$S,$C:$C,$C1239,$A:$A,$A1239-2))/3</f>
        <v>2.91</v>
      </c>
      <c r="W1239" t="str">
        <f>VLOOKUP(D1239,Conferences!$A$9:$B$57,2,FALSE)</f>
        <v>Big 12</v>
      </c>
      <c r="X1239">
        <f>COUNTIF(C:C,C1239)</f>
        <v>16</v>
      </c>
      <c r="Y1239">
        <f t="shared" si="39"/>
        <v>24</v>
      </c>
    </row>
    <row r="1240" spans="1:25">
      <c r="A1240">
        <v>2005</v>
      </c>
      <c r="B1240">
        <v>15</v>
      </c>
      <c r="C1240" t="s">
        <v>53</v>
      </c>
      <c r="D1240" t="s">
        <v>194</v>
      </c>
      <c r="E1240">
        <v>7</v>
      </c>
      <c r="F1240">
        <v>5</v>
      </c>
      <c r="G1240">
        <v>0.58299999999999996</v>
      </c>
      <c r="H1240">
        <v>4</v>
      </c>
      <c r="I1240">
        <v>4</v>
      </c>
      <c r="J1240">
        <v>0.5</v>
      </c>
      <c r="K1240">
        <v>28.3</v>
      </c>
      <c r="L1240">
        <v>19.2</v>
      </c>
      <c r="M1240">
        <v>8.48</v>
      </c>
      <c r="N1240">
        <v>1.32</v>
      </c>
      <c r="P1240">
        <v>22</v>
      </c>
      <c r="R1240" s="19">
        <f>SUMIFS(Recruits!J:J,Recruits!D:D,'Wins by Year'!C1240,Recruits!A:A,'Wins by Year'!A1240)</f>
        <v>2.52</v>
      </c>
      <c r="S1240" s="19">
        <f t="shared" si="38"/>
        <v>2.52</v>
      </c>
      <c r="T1240" s="19">
        <f>(SUMIFS(S:S,C:C,C1240,A:A,A1240)+SUMIFS(S:S,C:C,C1240,A:A,A1240-1)+SUMIFS(S:S,C:C,C1240,A:A,A1240-2))/3</f>
        <v>2.4533333333333336</v>
      </c>
      <c r="U1240" s="19">
        <f>(SUMIFS($S:$S,$C:$C,$C1240,$A:$A,$A1240)+SUMIFS($S:$S,$C:$C,$C1240,$A:$A,$A1240-1)+SUMIFS($S:$S,$C:$C,$C1240,$A:$A,$A1240-2))/3</f>
        <v>2.4533333333333336</v>
      </c>
      <c r="W1240" t="str">
        <f>VLOOKUP(D1240,Conferences!$A$9:$B$57,2,FALSE)</f>
        <v>Big 12</v>
      </c>
      <c r="X1240">
        <f>COUNTIF(C:C,C1240)</f>
        <v>16</v>
      </c>
    </row>
    <row r="1241" spans="1:25">
      <c r="A1241">
        <v>2005</v>
      </c>
      <c r="B1241">
        <v>16</v>
      </c>
      <c r="C1241" t="s">
        <v>46</v>
      </c>
      <c r="D1241" t="s">
        <v>194</v>
      </c>
      <c r="E1241">
        <v>7</v>
      </c>
      <c r="F1241">
        <v>5</v>
      </c>
      <c r="G1241">
        <v>0.58299999999999996</v>
      </c>
      <c r="H1241">
        <v>4</v>
      </c>
      <c r="I1241">
        <v>4</v>
      </c>
      <c r="J1241">
        <v>0.5</v>
      </c>
      <c r="K1241">
        <v>30.8</v>
      </c>
      <c r="L1241">
        <v>29.2</v>
      </c>
      <c r="M1241">
        <v>3.68</v>
      </c>
      <c r="N1241">
        <v>1.59</v>
      </c>
      <c r="R1241" s="19">
        <f>SUMIFS(Recruits!J:J,Recruits!D:D,'Wins by Year'!C1241,Recruits!A:A,'Wins by Year'!A1241)</f>
        <v>2.83</v>
      </c>
      <c r="S1241" s="19">
        <f t="shared" si="38"/>
        <v>2.83</v>
      </c>
      <c r="T1241" s="19">
        <f>(SUMIFS(S:S,C:C,C1241,A:A,A1241)+SUMIFS(S:S,C:C,C1241,A:A,A1241-1)+SUMIFS(S:S,C:C,C1241,A:A,A1241-2))/3</f>
        <v>2.7966666666666669</v>
      </c>
      <c r="U1241" s="19">
        <f>(SUMIFS($S:$S,$C:$C,$C1241,$A:$A,$A1241)+SUMIFS($S:$S,$C:$C,$C1241,$A:$A,$A1241-1)+SUMIFS($S:$S,$C:$C,$C1241,$A:$A,$A1241-2))/3</f>
        <v>2.7966666666666669</v>
      </c>
      <c r="W1241" t="str">
        <f>VLOOKUP(D1241,Conferences!$A$9:$B$57,2,FALSE)</f>
        <v>Big 12</v>
      </c>
      <c r="X1241">
        <f>COUNTIF(C:C,C1241)</f>
        <v>16</v>
      </c>
    </row>
    <row r="1242" spans="1:25">
      <c r="A1242">
        <v>2005</v>
      </c>
      <c r="B1242">
        <v>17</v>
      </c>
      <c r="C1242" t="s">
        <v>85</v>
      </c>
      <c r="D1242" t="s">
        <v>194</v>
      </c>
      <c r="E1242">
        <v>7</v>
      </c>
      <c r="F1242">
        <v>5</v>
      </c>
      <c r="G1242">
        <v>0.58299999999999996</v>
      </c>
      <c r="H1242">
        <v>3</v>
      </c>
      <c r="I1242">
        <v>5</v>
      </c>
      <c r="J1242">
        <v>0.375</v>
      </c>
      <c r="K1242">
        <v>22.4</v>
      </c>
      <c r="L1242">
        <v>22</v>
      </c>
      <c r="M1242">
        <v>5.22</v>
      </c>
      <c r="N1242">
        <v>2.39</v>
      </c>
      <c r="R1242" s="19">
        <f>SUMIFS(Recruits!J:J,Recruits!D:D,'Wins by Year'!C1242,Recruits!A:A,'Wins by Year'!A1242)</f>
        <v>2.71</v>
      </c>
      <c r="S1242" s="19">
        <f t="shared" si="38"/>
        <v>2.71</v>
      </c>
      <c r="T1242" s="19">
        <f>(SUMIFS(S:S,C:C,C1242,A:A,A1242)+SUMIFS(S:S,C:C,C1242,A:A,A1242-1)+SUMIFS(S:S,C:C,C1242,A:A,A1242-2))/3</f>
        <v>2.5566666666666666</v>
      </c>
      <c r="U1242" s="19">
        <f>(SUMIFS($S:$S,$C:$C,$C1242,$A:$A,$A1242)+SUMIFS($S:$S,$C:$C,$C1242,$A:$A,$A1242-1)+SUMIFS($S:$S,$C:$C,$C1242,$A:$A,$A1242-2))/3</f>
        <v>2.5566666666666666</v>
      </c>
      <c r="W1242" t="str">
        <f>VLOOKUP(D1242,Conferences!$A$9:$B$57,2,FALSE)</f>
        <v>Big 12</v>
      </c>
      <c r="X1242">
        <f>COUNTIF(C:C,C1242)</f>
        <v>16</v>
      </c>
    </row>
    <row r="1243" spans="1:25">
      <c r="A1243">
        <v>2005</v>
      </c>
      <c r="B1243">
        <v>18</v>
      </c>
      <c r="C1243" t="s">
        <v>76</v>
      </c>
      <c r="D1243" t="s">
        <v>194</v>
      </c>
      <c r="E1243">
        <v>5</v>
      </c>
      <c r="F1243">
        <v>6</v>
      </c>
      <c r="G1243">
        <v>0.45500000000000002</v>
      </c>
      <c r="H1243">
        <v>2</v>
      </c>
      <c r="I1243">
        <v>6</v>
      </c>
      <c r="J1243">
        <v>0.25</v>
      </c>
      <c r="K1243">
        <v>26.3</v>
      </c>
      <c r="L1243">
        <v>27.7</v>
      </c>
      <c r="M1243">
        <v>-1.42</v>
      </c>
      <c r="N1243">
        <v>1.22</v>
      </c>
      <c r="R1243" s="19">
        <f>SUMIFS(Recruits!J:J,Recruits!D:D,'Wins by Year'!C1243,Recruits!A:A,'Wins by Year'!A1243)</f>
        <v>2.62</v>
      </c>
      <c r="S1243" s="19">
        <f t="shared" si="38"/>
        <v>2.62</v>
      </c>
      <c r="T1243" s="19">
        <f>(SUMIFS(S:S,C:C,C1243,A:A,A1243)+SUMIFS(S:S,C:C,C1243,A:A,A1243-1)+SUMIFS(S:S,C:C,C1243,A:A,A1243-2))/3</f>
        <v>2.7899999999999996</v>
      </c>
      <c r="U1243" s="19">
        <f>(SUMIFS($S:$S,$C:$C,$C1243,$A:$A,$A1243)+SUMIFS($S:$S,$C:$C,$C1243,$A:$A,$A1243-1)+SUMIFS($S:$S,$C:$C,$C1243,$A:$A,$A1243-2))/3</f>
        <v>2.7899999999999996</v>
      </c>
      <c r="W1243" t="str">
        <f>VLOOKUP(D1243,Conferences!$A$9:$B$57,2,FALSE)</f>
        <v>Big 12</v>
      </c>
      <c r="X1243">
        <f>COUNTIF(C:C,C1243)</f>
        <v>16</v>
      </c>
    </row>
    <row r="1244" spans="1:25">
      <c r="A1244">
        <v>2005</v>
      </c>
      <c r="B1244">
        <v>19</v>
      </c>
      <c r="C1244" t="s">
        <v>7</v>
      </c>
      <c r="D1244" t="s">
        <v>195</v>
      </c>
      <c r="E1244">
        <v>13</v>
      </c>
      <c r="F1244">
        <v>0</v>
      </c>
      <c r="G1244">
        <v>1</v>
      </c>
      <c r="H1244">
        <v>8</v>
      </c>
      <c r="I1244">
        <v>0</v>
      </c>
      <c r="J1244">
        <v>1</v>
      </c>
      <c r="K1244">
        <v>50.2</v>
      </c>
      <c r="L1244">
        <v>16.399999999999999</v>
      </c>
      <c r="M1244">
        <v>24.98</v>
      </c>
      <c r="N1244">
        <v>4.9800000000000004</v>
      </c>
      <c r="O1244">
        <v>2</v>
      </c>
      <c r="P1244">
        <v>1</v>
      </c>
      <c r="Q1244">
        <v>1</v>
      </c>
      <c r="R1244" s="19">
        <f>SUMIFS(Recruits!J:J,Recruits!D:D,'Wins by Year'!C1244,Recruits!A:A,'Wins by Year'!A1244)</f>
        <v>3.57</v>
      </c>
      <c r="S1244" s="19">
        <f t="shared" si="38"/>
        <v>3.57</v>
      </c>
      <c r="T1244" s="19">
        <f>(SUMIFS(S:S,C:C,C1244,A:A,A1244)+SUMIFS(S:S,C:C,C1244,A:A,A1244-1)+SUMIFS(S:S,C:C,C1244,A:A,A1244-2))/3</f>
        <v>3.5966666666666671</v>
      </c>
      <c r="U1244" s="19">
        <f>(SUMIFS($S:$S,$C:$C,$C1244,$A:$A,$A1244)+SUMIFS($S:$S,$C:$C,$C1244,$A:$A,$A1244-1)+SUMIFS($S:$S,$C:$C,$C1244,$A:$A,$A1244-2))/3</f>
        <v>3.5966666666666671</v>
      </c>
      <c r="W1244" t="str">
        <f>VLOOKUP(D1244,Conferences!$A$9:$B$57,2,FALSE)</f>
        <v>Big 12</v>
      </c>
      <c r="X1244">
        <f>COUNTIF(C:C,C1244)</f>
        <v>16</v>
      </c>
      <c r="Y1244">
        <f t="shared" si="39"/>
        <v>1</v>
      </c>
    </row>
    <row r="1245" spans="1:25">
      <c r="A1245">
        <v>2005</v>
      </c>
      <c r="B1245">
        <v>20</v>
      </c>
      <c r="C1245" t="s">
        <v>47</v>
      </c>
      <c r="D1245" t="s">
        <v>195</v>
      </c>
      <c r="E1245">
        <v>9</v>
      </c>
      <c r="F1245">
        <v>3</v>
      </c>
      <c r="G1245">
        <v>0.75</v>
      </c>
      <c r="H1245">
        <v>6</v>
      </c>
      <c r="I1245">
        <v>2</v>
      </c>
      <c r="J1245">
        <v>0.75</v>
      </c>
      <c r="K1245">
        <v>39.4</v>
      </c>
      <c r="L1245">
        <v>18.8</v>
      </c>
      <c r="M1245">
        <v>11.4</v>
      </c>
      <c r="N1245">
        <v>0.32</v>
      </c>
      <c r="O1245">
        <v>21</v>
      </c>
      <c r="P1245">
        <v>10</v>
      </c>
      <c r="Q1245">
        <v>20</v>
      </c>
      <c r="R1245" s="19">
        <f>SUMIFS(Recruits!J:J,Recruits!D:D,'Wins by Year'!C1245,Recruits!A:A,'Wins by Year'!A1245)</f>
        <v>2.67</v>
      </c>
      <c r="S1245" s="19">
        <f t="shared" si="38"/>
        <v>2.67</v>
      </c>
      <c r="T1245" s="19">
        <f>(SUMIFS(S:S,C:C,C1245,A:A,A1245)+SUMIFS(S:S,C:C,C1245,A:A,A1245-1)+SUMIFS(S:S,C:C,C1245,A:A,A1245-2))/3</f>
        <v>2.6533333333333329</v>
      </c>
      <c r="U1245" s="19">
        <f>(SUMIFS($S:$S,$C:$C,$C1245,$A:$A,$A1245)+SUMIFS($S:$S,$C:$C,$C1245,$A:$A,$A1245-1)+SUMIFS($S:$S,$C:$C,$C1245,$A:$A,$A1245-2))/3</f>
        <v>2.6533333333333329</v>
      </c>
      <c r="W1245" t="str">
        <f>VLOOKUP(D1245,Conferences!$A$9:$B$57,2,FALSE)</f>
        <v>Big 12</v>
      </c>
      <c r="X1245">
        <f>COUNTIF(C:C,C1245)</f>
        <v>16</v>
      </c>
      <c r="Y1245">
        <f t="shared" si="39"/>
        <v>20</v>
      </c>
    </row>
    <row r="1246" spans="1:25">
      <c r="A1246">
        <v>2005</v>
      </c>
      <c r="B1246">
        <v>21</v>
      </c>
      <c r="C1246" t="s">
        <v>16</v>
      </c>
      <c r="D1246" t="s">
        <v>195</v>
      </c>
      <c r="E1246">
        <v>8</v>
      </c>
      <c r="F1246">
        <v>4</v>
      </c>
      <c r="G1246">
        <v>0.66700000000000004</v>
      </c>
      <c r="H1246">
        <v>6</v>
      </c>
      <c r="I1246">
        <v>2</v>
      </c>
      <c r="J1246">
        <v>0.75</v>
      </c>
      <c r="K1246">
        <v>26.9</v>
      </c>
      <c r="L1246">
        <v>23.1</v>
      </c>
      <c r="M1246">
        <v>11.24</v>
      </c>
      <c r="N1246">
        <v>6.99</v>
      </c>
      <c r="O1246">
        <v>7</v>
      </c>
      <c r="P1246">
        <v>7</v>
      </c>
      <c r="Q1246">
        <v>22</v>
      </c>
      <c r="R1246" s="19">
        <f>SUMIFS(Recruits!J:J,Recruits!D:D,'Wins by Year'!C1246,Recruits!A:A,'Wins by Year'!A1246)</f>
        <v>3.63</v>
      </c>
      <c r="S1246" s="19">
        <f t="shared" si="38"/>
        <v>3.63</v>
      </c>
      <c r="T1246" s="19">
        <f>(SUMIFS(S:S,C:C,C1246,A:A,A1246)+SUMIFS(S:S,C:C,C1246,A:A,A1246-1)+SUMIFS(S:S,C:C,C1246,A:A,A1246-2))/3</f>
        <v>3.6433333333333331</v>
      </c>
      <c r="U1246" s="19">
        <f>(SUMIFS($S:$S,$C:$C,$C1246,$A:$A,$A1246)+SUMIFS($S:$S,$C:$C,$C1246,$A:$A,$A1246-1)+SUMIFS($S:$S,$C:$C,$C1246,$A:$A,$A1246-2))/3</f>
        <v>3.6433333333333331</v>
      </c>
      <c r="W1246" t="str">
        <f>VLOOKUP(D1246,Conferences!$A$9:$B$57,2,FALSE)</f>
        <v>Big 12</v>
      </c>
      <c r="X1246">
        <f>COUNTIF(C:C,C1246)</f>
        <v>16</v>
      </c>
      <c r="Y1246">
        <f t="shared" si="39"/>
        <v>22</v>
      </c>
    </row>
    <row r="1247" spans="1:25">
      <c r="A1247">
        <v>2005</v>
      </c>
      <c r="B1247">
        <v>22</v>
      </c>
      <c r="C1247" t="s">
        <v>17</v>
      </c>
      <c r="D1247" t="s">
        <v>195</v>
      </c>
      <c r="E1247">
        <v>5</v>
      </c>
      <c r="F1247">
        <v>6</v>
      </c>
      <c r="G1247">
        <v>0.45500000000000002</v>
      </c>
      <c r="H1247">
        <v>3</v>
      </c>
      <c r="I1247">
        <v>5</v>
      </c>
      <c r="J1247">
        <v>0.375</v>
      </c>
      <c r="K1247">
        <v>32</v>
      </c>
      <c r="L1247">
        <v>31.2</v>
      </c>
      <c r="M1247">
        <v>2.16</v>
      </c>
      <c r="N1247">
        <v>3.89</v>
      </c>
      <c r="O1247">
        <v>17</v>
      </c>
      <c r="P1247">
        <v>17</v>
      </c>
      <c r="R1247" s="19">
        <f>SUMIFS(Recruits!J:J,Recruits!D:D,'Wins by Year'!C1247,Recruits!A:A,'Wins by Year'!A1247)</f>
        <v>3.2</v>
      </c>
      <c r="S1247" s="19">
        <f t="shared" si="38"/>
        <v>3.2</v>
      </c>
      <c r="T1247" s="19">
        <f>(SUMIFS(S:S,C:C,C1247,A:A,A1247)+SUMIFS(S:S,C:C,C1247,A:A,A1247-1)+SUMIFS(S:S,C:C,C1247,A:A,A1247-2))/3</f>
        <v>3.1266666666666669</v>
      </c>
      <c r="U1247" s="19">
        <f>(SUMIFS($S:$S,$C:$C,$C1247,$A:$A,$A1247)+SUMIFS($S:$S,$C:$C,$C1247,$A:$A,$A1247-1)+SUMIFS($S:$S,$C:$C,$C1247,$A:$A,$A1247-2))/3</f>
        <v>3.1266666666666669</v>
      </c>
      <c r="W1247" t="str">
        <f>VLOOKUP(D1247,Conferences!$A$9:$B$57,2,FALSE)</f>
        <v>Big 12</v>
      </c>
      <c r="X1247">
        <f>COUNTIF(C:C,C1247)</f>
        <v>16</v>
      </c>
    </row>
    <row r="1248" spans="1:25">
      <c r="A1248">
        <v>2005</v>
      </c>
      <c r="B1248">
        <v>23</v>
      </c>
      <c r="C1248" t="s">
        <v>56</v>
      </c>
      <c r="D1248" t="s">
        <v>195</v>
      </c>
      <c r="E1248">
        <v>5</v>
      </c>
      <c r="F1248">
        <v>6</v>
      </c>
      <c r="G1248">
        <v>0.45500000000000002</v>
      </c>
      <c r="H1248">
        <v>2</v>
      </c>
      <c r="I1248">
        <v>6</v>
      </c>
      <c r="J1248">
        <v>0.25</v>
      </c>
      <c r="K1248">
        <v>21.5</v>
      </c>
      <c r="L1248">
        <v>26.5</v>
      </c>
      <c r="M1248">
        <v>0.76</v>
      </c>
      <c r="N1248">
        <v>3.03</v>
      </c>
      <c r="R1248" s="19">
        <f>SUMIFS(Recruits!J:J,Recruits!D:D,'Wins by Year'!C1248,Recruits!A:A,'Wins by Year'!A1248)</f>
        <v>2.14</v>
      </c>
      <c r="S1248" s="19">
        <f t="shared" si="38"/>
        <v>2.14</v>
      </c>
      <c r="T1248" s="19">
        <f>(SUMIFS(S:S,C:C,C1248,A:A,A1248)+SUMIFS(S:S,C:C,C1248,A:A,A1248-1)+SUMIFS(S:S,C:C,C1248,A:A,A1248-2))/3</f>
        <v>1.79</v>
      </c>
      <c r="U1248" s="19">
        <f>(SUMIFS($S:$S,$C:$C,$C1248,$A:$A,$A1248)+SUMIFS($S:$S,$C:$C,$C1248,$A:$A,$A1248-1)+SUMIFS($S:$S,$C:$C,$C1248,$A:$A,$A1248-2))/3</f>
        <v>1.79</v>
      </c>
      <c r="W1248" t="str">
        <f>VLOOKUP(D1248,Conferences!$A$9:$B$57,2,FALSE)</f>
        <v>Big 12</v>
      </c>
      <c r="X1248">
        <f>COUNTIF(C:C,C1248)</f>
        <v>16</v>
      </c>
    </row>
    <row r="1249" spans="1:25">
      <c r="A1249">
        <v>2005</v>
      </c>
      <c r="B1249">
        <v>24</v>
      </c>
      <c r="C1249" t="s">
        <v>48</v>
      </c>
      <c r="D1249" t="s">
        <v>195</v>
      </c>
      <c r="E1249">
        <v>4</v>
      </c>
      <c r="F1249">
        <v>7</v>
      </c>
      <c r="G1249">
        <v>0.36399999999999999</v>
      </c>
      <c r="H1249">
        <v>1</v>
      </c>
      <c r="I1249">
        <v>7</v>
      </c>
      <c r="J1249">
        <v>0.125</v>
      </c>
      <c r="K1249">
        <v>20.2</v>
      </c>
      <c r="L1249">
        <v>31.3</v>
      </c>
      <c r="M1249">
        <v>-6.28</v>
      </c>
      <c r="N1249">
        <v>1.72</v>
      </c>
      <c r="R1249" s="19">
        <f>SUMIFS(Recruits!J:J,Recruits!D:D,'Wins by Year'!C1249,Recruits!A:A,'Wins by Year'!A1249)</f>
        <v>2.76</v>
      </c>
      <c r="S1249" s="19">
        <f t="shared" si="38"/>
        <v>2.76</v>
      </c>
      <c r="T1249" s="19">
        <f>(SUMIFS(S:S,C:C,C1249,A:A,A1249)+SUMIFS(S:S,C:C,C1249,A:A,A1249-1)+SUMIFS(S:S,C:C,C1249,A:A,A1249-2))/3</f>
        <v>2.75</v>
      </c>
      <c r="U1249" s="19">
        <f>(SUMIFS($S:$S,$C:$C,$C1249,$A:$A,$A1249)+SUMIFS($S:$S,$C:$C,$C1249,$A:$A,$A1249-1)+SUMIFS($S:$S,$C:$C,$C1249,$A:$A,$A1249-2))/3</f>
        <v>2.75</v>
      </c>
      <c r="W1249" t="str">
        <f>VLOOKUP(D1249,Conferences!$A$9:$B$57,2,FALSE)</f>
        <v>Big 12</v>
      </c>
      <c r="X1249">
        <f>COUNTIF(C:C,C1249)</f>
        <v>16</v>
      </c>
    </row>
    <row r="1250" spans="1:25">
      <c r="A1250">
        <v>2005</v>
      </c>
      <c r="B1250">
        <v>25</v>
      </c>
      <c r="C1250" t="s">
        <v>38</v>
      </c>
      <c r="D1250" t="s">
        <v>192</v>
      </c>
      <c r="E1250">
        <v>11</v>
      </c>
      <c r="F1250">
        <v>1</v>
      </c>
      <c r="G1250">
        <v>0.91700000000000004</v>
      </c>
      <c r="H1250">
        <v>7</v>
      </c>
      <c r="I1250">
        <v>0</v>
      </c>
      <c r="J1250">
        <v>1</v>
      </c>
      <c r="K1250">
        <v>32.1</v>
      </c>
      <c r="L1250">
        <v>17.8</v>
      </c>
      <c r="M1250">
        <v>13.05</v>
      </c>
      <c r="N1250">
        <v>0.71</v>
      </c>
      <c r="P1250">
        <v>5</v>
      </c>
      <c r="Q1250">
        <v>5</v>
      </c>
      <c r="R1250" s="19">
        <f>SUMIFS(Recruits!J:J,Recruits!D:D,'Wins by Year'!C1250,Recruits!A:A,'Wins by Year'!A1250)</f>
        <v>2.5</v>
      </c>
      <c r="S1250" s="19">
        <f t="shared" si="38"/>
        <v>2.5</v>
      </c>
      <c r="T1250" s="19">
        <f>(SUMIFS(S:S,C:C,C1250,A:A,A1250)+SUMIFS(S:S,C:C,C1250,A:A,A1250-1)+SUMIFS(S:S,C:C,C1250,A:A,A1250-2))/3</f>
        <v>2.4666666666666668</v>
      </c>
      <c r="U1250" s="19">
        <f>(SUMIFS($S:$S,$C:$C,$C1250,$A:$A,$A1250)+SUMIFS($S:$S,$C:$C,$C1250,$A:$A,$A1250-1)+SUMIFS($S:$S,$C:$C,$C1250,$A:$A,$A1250-2))/3</f>
        <v>2.4666666666666668</v>
      </c>
      <c r="W1250" t="str">
        <f>VLOOKUP(D1250,Conferences!$A$9:$B$57,2,FALSE)</f>
        <v>Big East</v>
      </c>
      <c r="X1250">
        <f>COUNTIF(C:C,C1250)</f>
        <v>16</v>
      </c>
      <c r="Y1250">
        <f t="shared" si="39"/>
        <v>5</v>
      </c>
    </row>
    <row r="1251" spans="1:25">
      <c r="A1251">
        <v>2005</v>
      </c>
      <c r="B1251">
        <v>26</v>
      </c>
      <c r="C1251" t="s">
        <v>36</v>
      </c>
      <c r="D1251" t="s">
        <v>192</v>
      </c>
      <c r="E1251">
        <v>9</v>
      </c>
      <c r="F1251">
        <v>3</v>
      </c>
      <c r="G1251">
        <v>0.75</v>
      </c>
      <c r="H1251">
        <v>5</v>
      </c>
      <c r="I1251">
        <v>2</v>
      </c>
      <c r="J1251">
        <v>0.71399999999999997</v>
      </c>
      <c r="K1251">
        <v>43.4</v>
      </c>
      <c r="L1251">
        <v>23.8</v>
      </c>
      <c r="M1251">
        <v>11.12</v>
      </c>
      <c r="N1251">
        <v>-0.63</v>
      </c>
      <c r="O1251">
        <v>12</v>
      </c>
      <c r="P1251">
        <v>9</v>
      </c>
      <c r="Q1251">
        <v>19</v>
      </c>
      <c r="R1251" s="19">
        <f>SUMIFS(Recruits!J:J,Recruits!D:D,'Wins by Year'!C1251,Recruits!A:A,'Wins by Year'!A1251)</f>
        <v>2.5</v>
      </c>
      <c r="S1251" s="19">
        <f t="shared" si="38"/>
        <v>2.5</v>
      </c>
      <c r="T1251" s="19">
        <f>(SUMIFS(S:S,C:C,C1251,A:A,A1251)+SUMIFS(S:S,C:C,C1251,A:A,A1251-1)+SUMIFS(S:S,C:C,C1251,A:A,A1251-2))/3</f>
        <v>2.313333333333333</v>
      </c>
      <c r="U1251" s="19">
        <f>(SUMIFS($S:$S,$C:$C,$C1251,$A:$A,$A1251)+SUMIFS($S:$S,$C:$C,$C1251,$A:$A,$A1251-1)+SUMIFS($S:$S,$C:$C,$C1251,$A:$A,$A1251-2))/3</f>
        <v>2.313333333333333</v>
      </c>
      <c r="W1251" t="str">
        <f>VLOOKUP(D1251,Conferences!$A$9:$B$57,2,FALSE)</f>
        <v>Big East</v>
      </c>
      <c r="X1251">
        <f>COUNTIF(C:C,C1251)</f>
        <v>16</v>
      </c>
      <c r="Y1251">
        <f t="shared" si="39"/>
        <v>19</v>
      </c>
    </row>
    <row r="1252" spans="1:25">
      <c r="A1252">
        <v>2005</v>
      </c>
      <c r="B1252">
        <v>27</v>
      </c>
      <c r="C1252" t="s">
        <v>79</v>
      </c>
      <c r="D1252" t="s">
        <v>192</v>
      </c>
      <c r="E1252">
        <v>7</v>
      </c>
      <c r="F1252">
        <v>5</v>
      </c>
      <c r="G1252">
        <v>0.58299999999999996</v>
      </c>
      <c r="H1252">
        <v>4</v>
      </c>
      <c r="I1252">
        <v>3</v>
      </c>
      <c r="J1252">
        <v>0.57099999999999995</v>
      </c>
      <c r="K1252">
        <v>28.7</v>
      </c>
      <c r="L1252">
        <v>25.6</v>
      </c>
      <c r="M1252">
        <v>1.3</v>
      </c>
      <c r="N1252">
        <v>-2.37</v>
      </c>
      <c r="R1252" s="19">
        <f>SUMIFS(Recruits!J:J,Recruits!D:D,'Wins by Year'!C1252,Recruits!A:A,'Wins by Year'!A1252)</f>
        <v>2.2799999999999998</v>
      </c>
      <c r="S1252" s="19">
        <f t="shared" si="38"/>
        <v>2.2799999999999998</v>
      </c>
      <c r="T1252" s="19">
        <f>(SUMIFS(S:S,C:C,C1252,A:A,A1252)+SUMIFS(S:S,C:C,C1252,A:A,A1252-1)+SUMIFS(S:S,C:C,C1252,A:A,A1252-2))/3</f>
        <v>2.42</v>
      </c>
      <c r="U1252" s="19">
        <f>(SUMIFS($S:$S,$C:$C,$C1252,$A:$A,$A1252)+SUMIFS($S:$S,$C:$C,$C1252,$A:$A,$A1252-1)+SUMIFS($S:$S,$C:$C,$C1252,$A:$A,$A1252-2))/3</f>
        <v>2.42</v>
      </c>
      <c r="W1252" t="str">
        <f>VLOOKUP(D1252,Conferences!$A$9:$B$57,2,FALSE)</f>
        <v>Big East</v>
      </c>
      <c r="X1252">
        <f>COUNTIF(C:C,C1252)</f>
        <v>16</v>
      </c>
    </row>
    <row r="1253" spans="1:25">
      <c r="A1253">
        <v>2005</v>
      </c>
      <c r="B1253">
        <v>28</v>
      </c>
      <c r="C1253" t="s">
        <v>73</v>
      </c>
      <c r="D1253" t="s">
        <v>192</v>
      </c>
      <c r="E1253">
        <v>6</v>
      </c>
      <c r="F1253">
        <v>6</v>
      </c>
      <c r="G1253">
        <v>0.5</v>
      </c>
      <c r="H1253">
        <v>4</v>
      </c>
      <c r="I1253">
        <v>3</v>
      </c>
      <c r="J1253">
        <v>0.57099999999999995</v>
      </c>
      <c r="K1253">
        <v>23</v>
      </c>
      <c r="L1253">
        <v>18</v>
      </c>
      <c r="M1253">
        <v>5.07</v>
      </c>
      <c r="N1253">
        <v>1.9</v>
      </c>
      <c r="R1253" s="19">
        <f>SUMIFS(Recruits!J:J,Recruits!D:D,'Wins by Year'!C1253,Recruits!A:A,'Wins by Year'!A1253)</f>
        <v>2.4500000000000002</v>
      </c>
      <c r="S1253" s="19">
        <f t="shared" si="38"/>
        <v>2.4500000000000002</v>
      </c>
      <c r="T1253" s="19">
        <f>(SUMIFS(S:S,C:C,C1253,A:A,A1253)+SUMIFS(S:S,C:C,C1253,A:A,A1253-1)+SUMIFS(S:S,C:C,C1253,A:A,A1253-2))/3</f>
        <v>2.33</v>
      </c>
      <c r="U1253" s="19">
        <f>(SUMIFS($S:$S,$C:$C,$C1253,$A:$A,$A1253)+SUMIFS($S:$S,$C:$C,$C1253,$A:$A,$A1253-1)+SUMIFS($S:$S,$C:$C,$C1253,$A:$A,$A1253-2))/3</f>
        <v>2.33</v>
      </c>
      <c r="W1253" t="str">
        <f>VLOOKUP(D1253,Conferences!$A$9:$B$57,2,FALSE)</f>
        <v>Big East</v>
      </c>
      <c r="X1253">
        <f>COUNTIF(C:C,C1253)</f>
        <v>16</v>
      </c>
    </row>
    <row r="1254" spans="1:25">
      <c r="A1254">
        <v>2005</v>
      </c>
      <c r="B1254">
        <v>29</v>
      </c>
      <c r="C1254" t="s">
        <v>31</v>
      </c>
      <c r="D1254" t="s">
        <v>192</v>
      </c>
      <c r="E1254">
        <v>5</v>
      </c>
      <c r="F1254">
        <v>6</v>
      </c>
      <c r="G1254">
        <v>0.45500000000000002</v>
      </c>
      <c r="H1254">
        <v>4</v>
      </c>
      <c r="I1254">
        <v>3</v>
      </c>
      <c r="J1254">
        <v>0.57099999999999995</v>
      </c>
      <c r="K1254">
        <v>24.3</v>
      </c>
      <c r="L1254">
        <v>22.1</v>
      </c>
      <c r="M1254">
        <v>0.97</v>
      </c>
      <c r="N1254">
        <v>0.24</v>
      </c>
      <c r="O1254">
        <v>23</v>
      </c>
      <c r="P1254">
        <v>23</v>
      </c>
      <c r="R1254" s="19">
        <f>SUMIFS(Recruits!J:J,Recruits!D:D,'Wins by Year'!C1254,Recruits!A:A,'Wins by Year'!A1254)</f>
        <v>2.52</v>
      </c>
      <c r="S1254" s="19">
        <f t="shared" si="38"/>
        <v>2.52</v>
      </c>
      <c r="T1254" s="19">
        <f>(SUMIFS(S:S,C:C,C1254,A:A,A1254)+SUMIFS(S:S,C:C,C1254,A:A,A1254-1)+SUMIFS(S:S,C:C,C1254,A:A,A1254-2))/3</f>
        <v>2.4433333333333334</v>
      </c>
      <c r="U1254" s="19">
        <f>(SUMIFS($S:$S,$C:$C,$C1254,$A:$A,$A1254)+SUMIFS($S:$S,$C:$C,$C1254,$A:$A,$A1254-1)+SUMIFS($S:$S,$C:$C,$C1254,$A:$A,$A1254-2))/3</f>
        <v>2.4433333333333334</v>
      </c>
      <c r="W1254" t="str">
        <f>VLOOKUP(D1254,Conferences!$A$9:$B$57,2,FALSE)</f>
        <v>Big East</v>
      </c>
      <c r="X1254">
        <f>COUNTIF(C:C,C1254)</f>
        <v>16</v>
      </c>
    </row>
    <row r="1255" spans="1:25">
      <c r="A1255">
        <v>2005</v>
      </c>
      <c r="B1255">
        <v>30</v>
      </c>
      <c r="C1255" t="s">
        <v>117</v>
      </c>
      <c r="D1255" t="s">
        <v>192</v>
      </c>
      <c r="E1255">
        <v>5</v>
      </c>
      <c r="F1255">
        <v>6</v>
      </c>
      <c r="G1255">
        <v>0.45500000000000002</v>
      </c>
      <c r="H1255">
        <v>2</v>
      </c>
      <c r="I1255">
        <v>5</v>
      </c>
      <c r="J1255">
        <v>0.28599999999999998</v>
      </c>
      <c r="K1255">
        <v>24.7</v>
      </c>
      <c r="L1255">
        <v>19.2</v>
      </c>
      <c r="M1255">
        <v>-1.88</v>
      </c>
      <c r="N1255">
        <v>-2.5099999999999998</v>
      </c>
      <c r="R1255" s="19">
        <f>SUMIFS(Recruits!J:J,Recruits!D:D,'Wins by Year'!C1255,Recruits!A:A,'Wins by Year'!A1255)</f>
        <v>2.2400000000000002</v>
      </c>
      <c r="S1255" s="19">
        <f t="shared" si="38"/>
        <v>2.2400000000000002</v>
      </c>
      <c r="T1255" s="19">
        <f>(SUMIFS(S:S,C:C,C1255,A:A,A1255)+SUMIFS(S:S,C:C,C1255,A:A,A1255-1)+SUMIFS(S:S,C:C,C1255,A:A,A1255-2))/3</f>
        <v>2.1766666666666667</v>
      </c>
      <c r="U1255" s="19">
        <f>(SUMIFS($S:$S,$C:$C,$C1255,$A:$A,$A1255)+SUMIFS($S:$S,$C:$C,$C1255,$A:$A,$A1255-1)+SUMIFS($S:$S,$C:$C,$C1255,$A:$A,$A1255-2))/3</f>
        <v>2.1766666666666667</v>
      </c>
      <c r="W1255" t="str">
        <f>VLOOKUP(D1255,Conferences!$A$9:$B$57,2,FALSE)</f>
        <v>Big East</v>
      </c>
      <c r="X1255">
        <f>COUNTIF(C:C,C1255)</f>
        <v>16</v>
      </c>
    </row>
    <row r="1256" spans="1:25">
      <c r="A1256">
        <v>2005</v>
      </c>
      <c r="B1256">
        <v>31</v>
      </c>
      <c r="C1256" t="s">
        <v>68</v>
      </c>
      <c r="D1256" t="s">
        <v>192</v>
      </c>
      <c r="E1256">
        <v>4</v>
      </c>
      <c r="F1256">
        <v>7</v>
      </c>
      <c r="G1256">
        <v>0.36399999999999999</v>
      </c>
      <c r="H1256">
        <v>2</v>
      </c>
      <c r="I1256">
        <v>5</v>
      </c>
      <c r="J1256">
        <v>0.28599999999999998</v>
      </c>
      <c r="K1256">
        <v>17.5</v>
      </c>
      <c r="L1256">
        <v>31.4</v>
      </c>
      <c r="M1256">
        <v>-9.1999999999999993</v>
      </c>
      <c r="N1256">
        <v>1.26</v>
      </c>
      <c r="R1256" s="19">
        <f>SUMIFS(Recruits!J:J,Recruits!D:D,'Wins by Year'!C1256,Recruits!A:A,'Wins by Year'!A1256)</f>
        <v>0</v>
      </c>
      <c r="S1256" s="19">
        <f t="shared" si="38"/>
        <v>1</v>
      </c>
      <c r="T1256" s="19">
        <f>(SUMIFS(S:S,C:C,C1256,A:A,A1256)+SUMIFS(S:S,C:C,C1256,A:A,A1256-1)+SUMIFS(S:S,C:C,C1256,A:A,A1256-2))/3</f>
        <v>1.3533333333333335</v>
      </c>
      <c r="U1256" s="19">
        <f>(SUMIFS($S:$S,$C:$C,$C1256,$A:$A,$A1256)+SUMIFS($S:$S,$C:$C,$C1256,$A:$A,$A1256-1)+SUMIFS($S:$S,$C:$C,$C1256,$A:$A,$A1256-2))/3</f>
        <v>1.3533333333333335</v>
      </c>
      <c r="W1256" t="str">
        <f>VLOOKUP(D1256,Conferences!$A$9:$B$57,2,FALSE)</f>
        <v>Big East</v>
      </c>
      <c r="X1256">
        <f>COUNTIF(C:C,C1256)</f>
        <v>16</v>
      </c>
    </row>
    <row r="1257" spans="1:25">
      <c r="A1257">
        <v>2005</v>
      </c>
      <c r="B1257">
        <v>32</v>
      </c>
      <c r="C1257" t="s">
        <v>59</v>
      </c>
      <c r="D1257" t="s">
        <v>192</v>
      </c>
      <c r="E1257">
        <v>1</v>
      </c>
      <c r="F1257">
        <v>10</v>
      </c>
      <c r="G1257">
        <v>9.0999999999999998E-2</v>
      </c>
      <c r="H1257">
        <v>0</v>
      </c>
      <c r="I1257">
        <v>7</v>
      </c>
      <c r="J1257">
        <v>0</v>
      </c>
      <c r="K1257">
        <v>13.8</v>
      </c>
      <c r="L1257">
        <v>26.8</v>
      </c>
      <c r="M1257">
        <v>-10.95</v>
      </c>
      <c r="N1257">
        <v>2.87</v>
      </c>
      <c r="R1257" s="19">
        <f>SUMIFS(Recruits!J:J,Recruits!D:D,'Wins by Year'!C1257,Recruits!A:A,'Wins by Year'!A1257)</f>
        <v>2.37</v>
      </c>
      <c r="S1257" s="19">
        <f t="shared" si="38"/>
        <v>2.37</v>
      </c>
      <c r="T1257" s="19">
        <f>(SUMIFS(S:S,C:C,C1257,A:A,A1257)+SUMIFS(S:S,C:C,C1257,A:A,A1257-1)+SUMIFS(S:S,C:C,C1257,A:A,A1257-2))/3</f>
        <v>2.3766666666666669</v>
      </c>
      <c r="U1257" s="19">
        <f>(SUMIFS($S:$S,$C:$C,$C1257,$A:$A,$A1257)+SUMIFS($S:$S,$C:$C,$C1257,$A:$A,$A1257-1)+SUMIFS($S:$S,$C:$C,$C1257,$A:$A,$A1257-2))/3</f>
        <v>2.3766666666666669</v>
      </c>
      <c r="W1257" t="str">
        <f>VLOOKUP(D1257,Conferences!$A$9:$B$57,2,FALSE)</f>
        <v>Big East</v>
      </c>
      <c r="X1257">
        <f>COUNTIF(C:C,C1257)</f>
        <v>16</v>
      </c>
    </row>
    <row r="1258" spans="1:25">
      <c r="A1258">
        <v>2005</v>
      </c>
      <c r="B1258">
        <v>33</v>
      </c>
      <c r="C1258" t="s">
        <v>23</v>
      </c>
      <c r="D1258" t="s">
        <v>146</v>
      </c>
      <c r="E1258">
        <v>11</v>
      </c>
      <c r="F1258">
        <v>1</v>
      </c>
      <c r="G1258">
        <v>0.91700000000000004</v>
      </c>
      <c r="H1258">
        <v>7</v>
      </c>
      <c r="I1258">
        <v>1</v>
      </c>
      <c r="J1258">
        <v>0.875</v>
      </c>
      <c r="K1258">
        <v>34.4</v>
      </c>
      <c r="L1258">
        <v>17</v>
      </c>
      <c r="M1258">
        <v>20.41</v>
      </c>
      <c r="N1258">
        <v>6.91</v>
      </c>
      <c r="P1258">
        <v>3</v>
      </c>
      <c r="Q1258">
        <v>3</v>
      </c>
      <c r="R1258" s="19">
        <f>SUMIFS(Recruits!J:J,Recruits!D:D,'Wins by Year'!C1258,Recruits!A:A,'Wins by Year'!A1258)</f>
        <v>3.05</v>
      </c>
      <c r="S1258" s="19">
        <f t="shared" si="38"/>
        <v>3.05</v>
      </c>
      <c r="T1258" s="19">
        <f>(SUMIFS(S:S,C:C,C1258,A:A,A1258)+SUMIFS(S:S,C:C,C1258,A:A,A1258-1)+SUMIFS(S:S,C:C,C1258,A:A,A1258-2))/3</f>
        <v>2.35</v>
      </c>
      <c r="U1258" s="19">
        <f>(SUMIFS($S:$S,$C:$C,$C1258,$A:$A,$A1258)+SUMIFS($S:$S,$C:$C,$C1258,$A:$A,$A1258-1)+SUMIFS($S:$S,$C:$C,$C1258,$A:$A,$A1258-2))/3</f>
        <v>2.35</v>
      </c>
      <c r="W1258" t="str">
        <f>VLOOKUP(D1258,Conferences!$A$9:$B$57,2,FALSE)</f>
        <v>Big Ten</v>
      </c>
      <c r="X1258">
        <f>COUNTIF(C:C,C1258)</f>
        <v>16</v>
      </c>
      <c r="Y1258">
        <f t="shared" si="39"/>
        <v>3</v>
      </c>
    </row>
    <row r="1259" spans="1:25">
      <c r="A1259">
        <v>2005</v>
      </c>
      <c r="B1259">
        <v>34</v>
      </c>
      <c r="C1259" t="s">
        <v>3</v>
      </c>
      <c r="D1259" t="s">
        <v>146</v>
      </c>
      <c r="E1259">
        <v>10</v>
      </c>
      <c r="F1259">
        <v>2</v>
      </c>
      <c r="G1259">
        <v>0.83299999999999996</v>
      </c>
      <c r="H1259">
        <v>7</v>
      </c>
      <c r="I1259">
        <v>1</v>
      </c>
      <c r="J1259">
        <v>0.875</v>
      </c>
      <c r="K1259">
        <v>32.700000000000003</v>
      </c>
      <c r="L1259">
        <v>15.3</v>
      </c>
      <c r="M1259">
        <v>22.97</v>
      </c>
      <c r="N1259">
        <v>8.89</v>
      </c>
      <c r="O1259">
        <v>6</v>
      </c>
      <c r="P1259">
        <v>4</v>
      </c>
      <c r="Q1259">
        <v>4</v>
      </c>
      <c r="R1259" s="19">
        <f>SUMIFS(Recruits!J:J,Recruits!D:D,'Wins by Year'!C1259,Recruits!A:A,'Wins by Year'!A1259)</f>
        <v>3.5</v>
      </c>
      <c r="S1259" s="19">
        <f t="shared" si="38"/>
        <v>3.5</v>
      </c>
      <c r="T1259" s="19">
        <f>(SUMIFS(S:S,C:C,C1259,A:A,A1259)+SUMIFS(S:S,C:C,C1259,A:A,A1259-1)+SUMIFS(S:S,C:C,C1259,A:A,A1259-2))/3</f>
        <v>3.3766666666666665</v>
      </c>
      <c r="U1259" s="19">
        <f>(SUMIFS($S:$S,$C:$C,$C1259,$A:$A,$A1259)+SUMIFS($S:$S,$C:$C,$C1259,$A:$A,$A1259-1)+SUMIFS($S:$S,$C:$C,$C1259,$A:$A,$A1259-2))/3</f>
        <v>3.3766666666666665</v>
      </c>
      <c r="W1259" t="str">
        <f>VLOOKUP(D1259,Conferences!$A$9:$B$57,2,FALSE)</f>
        <v>Big Ten</v>
      </c>
      <c r="X1259">
        <f>COUNTIF(C:C,C1259)</f>
        <v>16</v>
      </c>
      <c r="Y1259">
        <f t="shared" si="39"/>
        <v>4</v>
      </c>
    </row>
    <row r="1260" spans="1:25">
      <c r="A1260">
        <v>2005</v>
      </c>
      <c r="B1260">
        <v>35</v>
      </c>
      <c r="C1260" t="s">
        <v>35</v>
      </c>
      <c r="D1260" t="s">
        <v>146</v>
      </c>
      <c r="E1260">
        <v>10</v>
      </c>
      <c r="F1260">
        <v>3</v>
      </c>
      <c r="G1260">
        <v>0.76900000000000002</v>
      </c>
      <c r="H1260">
        <v>5</v>
      </c>
      <c r="I1260">
        <v>3</v>
      </c>
      <c r="J1260">
        <v>0.625</v>
      </c>
      <c r="K1260">
        <v>34.299999999999997</v>
      </c>
      <c r="L1260">
        <v>23.8</v>
      </c>
      <c r="M1260">
        <v>11.81</v>
      </c>
      <c r="N1260">
        <v>4.1900000000000004</v>
      </c>
      <c r="P1260">
        <v>14</v>
      </c>
      <c r="Q1260">
        <v>15</v>
      </c>
      <c r="R1260" s="19">
        <f>SUMIFS(Recruits!J:J,Recruits!D:D,'Wins by Year'!C1260,Recruits!A:A,'Wins by Year'!A1260)</f>
        <v>2.77</v>
      </c>
      <c r="S1260" s="19">
        <f t="shared" si="38"/>
        <v>2.77</v>
      </c>
      <c r="T1260" s="19">
        <f>(SUMIFS(S:S,C:C,C1260,A:A,A1260)+SUMIFS(S:S,C:C,C1260,A:A,A1260-1)+SUMIFS(S:S,C:C,C1260,A:A,A1260-2))/3</f>
        <v>2.686666666666667</v>
      </c>
      <c r="U1260" s="19">
        <f>(SUMIFS($S:$S,$C:$C,$C1260,$A:$A,$A1260)+SUMIFS($S:$S,$C:$C,$C1260,$A:$A,$A1260-1)+SUMIFS($S:$S,$C:$C,$C1260,$A:$A,$A1260-2))/3</f>
        <v>2.686666666666667</v>
      </c>
      <c r="W1260" t="str">
        <f>VLOOKUP(D1260,Conferences!$A$9:$B$57,2,FALSE)</f>
        <v>Big Ten</v>
      </c>
      <c r="X1260">
        <f>COUNTIF(C:C,C1260)</f>
        <v>16</v>
      </c>
      <c r="Y1260">
        <f t="shared" si="39"/>
        <v>15</v>
      </c>
    </row>
    <row r="1261" spans="1:25">
      <c r="A1261">
        <v>2005</v>
      </c>
      <c r="B1261">
        <v>36</v>
      </c>
      <c r="C1261" t="s">
        <v>42</v>
      </c>
      <c r="D1261" t="s">
        <v>146</v>
      </c>
      <c r="E1261">
        <v>7</v>
      </c>
      <c r="F1261">
        <v>5</v>
      </c>
      <c r="G1261">
        <v>0.58299999999999996</v>
      </c>
      <c r="H1261">
        <v>5</v>
      </c>
      <c r="I1261">
        <v>3</v>
      </c>
      <c r="J1261">
        <v>0.625</v>
      </c>
      <c r="K1261">
        <v>30</v>
      </c>
      <c r="L1261">
        <v>20</v>
      </c>
      <c r="M1261">
        <v>11.3</v>
      </c>
      <c r="N1261">
        <v>5.05</v>
      </c>
      <c r="O1261">
        <v>11</v>
      </c>
      <c r="P1261">
        <v>8</v>
      </c>
      <c r="R1261" s="19">
        <f>SUMIFS(Recruits!J:J,Recruits!D:D,'Wins by Year'!C1261,Recruits!A:A,'Wins by Year'!A1261)</f>
        <v>3.22</v>
      </c>
      <c r="S1261" s="19">
        <f t="shared" si="38"/>
        <v>3.22</v>
      </c>
      <c r="T1261" s="19">
        <f>(SUMIFS(S:S,C:C,C1261,A:A,A1261)+SUMIFS(S:S,C:C,C1261,A:A,A1261-1)+SUMIFS(S:S,C:C,C1261,A:A,A1261-2))/3</f>
        <v>2.8233333333333337</v>
      </c>
      <c r="U1261" s="19">
        <f>(SUMIFS($S:$S,$C:$C,$C1261,$A:$A,$A1261)+SUMIFS($S:$S,$C:$C,$C1261,$A:$A,$A1261-1)+SUMIFS($S:$S,$C:$C,$C1261,$A:$A,$A1261-2))/3</f>
        <v>2.8233333333333337</v>
      </c>
      <c r="W1261" t="str">
        <f>VLOOKUP(D1261,Conferences!$A$9:$B$57,2,FALSE)</f>
        <v>Big Ten</v>
      </c>
      <c r="X1261">
        <f>COUNTIF(C:C,C1261)</f>
        <v>16</v>
      </c>
    </row>
    <row r="1262" spans="1:25">
      <c r="A1262">
        <v>2005</v>
      </c>
      <c r="B1262">
        <v>37</v>
      </c>
      <c r="C1262" t="s">
        <v>4</v>
      </c>
      <c r="D1262" t="s">
        <v>146</v>
      </c>
      <c r="E1262">
        <v>7</v>
      </c>
      <c r="F1262">
        <v>5</v>
      </c>
      <c r="G1262">
        <v>0.58299999999999996</v>
      </c>
      <c r="H1262">
        <v>5</v>
      </c>
      <c r="I1262">
        <v>3</v>
      </c>
      <c r="J1262">
        <v>0.625</v>
      </c>
      <c r="K1262">
        <v>28.8</v>
      </c>
      <c r="L1262">
        <v>20.3</v>
      </c>
      <c r="M1262">
        <v>14.86</v>
      </c>
      <c r="N1262">
        <v>9.36</v>
      </c>
      <c r="O1262">
        <v>4</v>
      </c>
      <c r="P1262">
        <v>3</v>
      </c>
      <c r="R1262" s="19">
        <f>SUMIFS(Recruits!J:J,Recruits!D:D,'Wins by Year'!C1262,Recruits!A:A,'Wins by Year'!A1262)</f>
        <v>3.48</v>
      </c>
      <c r="S1262" s="19">
        <f t="shared" si="38"/>
        <v>3.48</v>
      </c>
      <c r="T1262" s="19">
        <f>(SUMIFS(S:S,C:C,C1262,A:A,A1262)+SUMIFS(S:S,C:C,C1262,A:A,A1262-1)+SUMIFS(S:S,C:C,C1262,A:A,A1262-2))/3</f>
        <v>3.6300000000000003</v>
      </c>
      <c r="U1262" s="19">
        <f>(SUMIFS($S:$S,$C:$C,$C1262,$A:$A,$A1262)+SUMIFS($S:$S,$C:$C,$C1262,$A:$A,$A1262-1)+SUMIFS($S:$S,$C:$C,$C1262,$A:$A,$A1262-2))/3</f>
        <v>3.6300000000000003</v>
      </c>
      <c r="W1262" t="str">
        <f>VLOOKUP(D1262,Conferences!$A$9:$B$57,2,FALSE)</f>
        <v>Big Ten</v>
      </c>
      <c r="X1262">
        <f>COUNTIF(C:C,C1262)</f>
        <v>16</v>
      </c>
    </row>
    <row r="1263" spans="1:25">
      <c r="A1263">
        <v>2005</v>
      </c>
      <c r="B1263">
        <v>38</v>
      </c>
      <c r="C1263" t="s">
        <v>49</v>
      </c>
      <c r="D1263" t="s">
        <v>146</v>
      </c>
      <c r="E1263">
        <v>7</v>
      </c>
      <c r="F1263">
        <v>5</v>
      </c>
      <c r="G1263">
        <v>0.58299999999999996</v>
      </c>
      <c r="H1263">
        <v>5</v>
      </c>
      <c r="I1263">
        <v>3</v>
      </c>
      <c r="J1263">
        <v>0.625</v>
      </c>
      <c r="K1263">
        <v>32.299999999999997</v>
      </c>
      <c r="L1263">
        <v>33.9</v>
      </c>
      <c r="M1263">
        <v>9.27</v>
      </c>
      <c r="N1263">
        <v>8.44</v>
      </c>
      <c r="P1263">
        <v>21</v>
      </c>
      <c r="R1263" s="19">
        <f>SUMIFS(Recruits!J:J,Recruits!D:D,'Wins by Year'!C1263,Recruits!A:A,'Wins by Year'!A1263)</f>
        <v>2.5</v>
      </c>
      <c r="S1263" s="19">
        <f t="shared" si="38"/>
        <v>2.5</v>
      </c>
      <c r="T1263" s="19">
        <f>(SUMIFS(S:S,C:C,C1263,A:A,A1263)+SUMIFS(S:S,C:C,C1263,A:A,A1263-1)+SUMIFS(S:S,C:C,C1263,A:A,A1263-2))/3</f>
        <v>2.33</v>
      </c>
      <c r="U1263" s="19">
        <f>(SUMIFS($S:$S,$C:$C,$C1263,$A:$A,$A1263)+SUMIFS($S:$S,$C:$C,$C1263,$A:$A,$A1263-1)+SUMIFS($S:$S,$C:$C,$C1263,$A:$A,$A1263-2))/3</f>
        <v>2.33</v>
      </c>
      <c r="W1263" t="str">
        <f>VLOOKUP(D1263,Conferences!$A$9:$B$57,2,FALSE)</f>
        <v>Big Ten</v>
      </c>
      <c r="X1263">
        <f>COUNTIF(C:C,C1263)</f>
        <v>16</v>
      </c>
    </row>
    <row r="1264" spans="1:25">
      <c r="A1264">
        <v>2005</v>
      </c>
      <c r="B1264">
        <v>39</v>
      </c>
      <c r="C1264" t="s">
        <v>51</v>
      </c>
      <c r="D1264" t="s">
        <v>146</v>
      </c>
      <c r="E1264">
        <v>7</v>
      </c>
      <c r="F1264">
        <v>5</v>
      </c>
      <c r="G1264">
        <v>0.58299999999999996</v>
      </c>
      <c r="H1264">
        <v>4</v>
      </c>
      <c r="I1264">
        <v>4</v>
      </c>
      <c r="J1264">
        <v>0.5</v>
      </c>
      <c r="K1264">
        <v>35.799999999999997</v>
      </c>
      <c r="L1264">
        <v>29</v>
      </c>
      <c r="M1264">
        <v>11.31</v>
      </c>
      <c r="N1264">
        <v>6.81</v>
      </c>
      <c r="P1264">
        <v>18</v>
      </c>
      <c r="R1264" s="19">
        <f>SUMIFS(Recruits!J:J,Recruits!D:D,'Wins by Year'!C1264,Recruits!A:A,'Wins by Year'!A1264)</f>
        <v>2.6</v>
      </c>
      <c r="S1264" s="19">
        <f t="shared" si="38"/>
        <v>2.6</v>
      </c>
      <c r="T1264" s="19">
        <f>(SUMIFS(S:S,C:C,C1264,A:A,A1264)+SUMIFS(S:S,C:C,C1264,A:A,A1264-1)+SUMIFS(S:S,C:C,C1264,A:A,A1264-2))/3</f>
        <v>2.5066666666666664</v>
      </c>
      <c r="U1264" s="19">
        <f>(SUMIFS($S:$S,$C:$C,$C1264,$A:$A,$A1264)+SUMIFS($S:$S,$C:$C,$C1264,$A:$A,$A1264-1)+SUMIFS($S:$S,$C:$C,$C1264,$A:$A,$A1264-2))/3</f>
        <v>2.5066666666666664</v>
      </c>
      <c r="W1264" t="str">
        <f>VLOOKUP(D1264,Conferences!$A$9:$B$57,2,FALSE)</f>
        <v>Big Ten</v>
      </c>
      <c r="X1264">
        <f>COUNTIF(C:C,C1264)</f>
        <v>16</v>
      </c>
    </row>
    <row r="1265" spans="1:24">
      <c r="A1265">
        <v>2005</v>
      </c>
      <c r="B1265">
        <v>40</v>
      </c>
      <c r="C1265" t="s">
        <v>74</v>
      </c>
      <c r="D1265" t="s">
        <v>146</v>
      </c>
      <c r="E1265">
        <v>5</v>
      </c>
      <c r="F1265">
        <v>6</v>
      </c>
      <c r="G1265">
        <v>0.45500000000000002</v>
      </c>
      <c r="H1265">
        <v>3</v>
      </c>
      <c r="I1265">
        <v>5</v>
      </c>
      <c r="J1265">
        <v>0.375</v>
      </c>
      <c r="K1265">
        <v>30</v>
      </c>
      <c r="L1265">
        <v>28.1</v>
      </c>
      <c r="M1265">
        <v>7.13</v>
      </c>
      <c r="N1265">
        <v>6.68</v>
      </c>
      <c r="O1265">
        <v>15</v>
      </c>
      <c r="P1265">
        <v>11</v>
      </c>
      <c r="R1265" s="19">
        <f>SUMIFS(Recruits!J:J,Recruits!D:D,'Wins by Year'!C1265,Recruits!A:A,'Wins by Year'!A1265)</f>
        <v>3</v>
      </c>
      <c r="S1265" s="19">
        <f t="shared" si="38"/>
        <v>3</v>
      </c>
      <c r="T1265" s="19">
        <f>(SUMIFS(S:S,C:C,C1265,A:A,A1265)+SUMIFS(S:S,C:C,C1265,A:A,A1265-1)+SUMIFS(S:S,C:C,C1265,A:A,A1265-2))/3</f>
        <v>2.8266666666666667</v>
      </c>
      <c r="U1265" s="19">
        <f>(SUMIFS($S:$S,$C:$C,$C1265,$A:$A,$A1265)+SUMIFS($S:$S,$C:$C,$C1265,$A:$A,$A1265-1)+SUMIFS($S:$S,$C:$C,$C1265,$A:$A,$A1265-2))/3</f>
        <v>2.8266666666666667</v>
      </c>
      <c r="W1265" t="str">
        <f>VLOOKUP(D1265,Conferences!$A$9:$B$57,2,FALSE)</f>
        <v>Big Ten</v>
      </c>
      <c r="X1265">
        <f>COUNTIF(C:C,C1265)</f>
        <v>16</v>
      </c>
    </row>
    <row r="1266" spans="1:24">
      <c r="A1266">
        <v>2005</v>
      </c>
      <c r="B1266">
        <v>41</v>
      </c>
      <c r="C1266" t="s">
        <v>18</v>
      </c>
      <c r="D1266" t="s">
        <v>146</v>
      </c>
      <c r="E1266">
        <v>5</v>
      </c>
      <c r="F1266">
        <v>6</v>
      </c>
      <c r="G1266">
        <v>0.45500000000000002</v>
      </c>
      <c r="H1266">
        <v>2</v>
      </c>
      <c r="I1266">
        <v>6</v>
      </c>
      <c r="J1266">
        <v>0.25</v>
      </c>
      <c r="K1266">
        <v>33.799999999999997</v>
      </c>
      <c r="L1266">
        <v>28.7</v>
      </c>
      <c r="M1266">
        <v>8.32</v>
      </c>
      <c r="N1266">
        <v>6.32</v>
      </c>
      <c r="P1266">
        <v>11</v>
      </c>
      <c r="R1266" s="19">
        <f>SUMIFS(Recruits!J:J,Recruits!D:D,'Wins by Year'!C1266,Recruits!A:A,'Wins by Year'!A1266)</f>
        <v>2.69</v>
      </c>
      <c r="S1266" s="19">
        <f t="shared" si="38"/>
        <v>2.69</v>
      </c>
      <c r="T1266" s="19">
        <f>(SUMIFS(S:S,C:C,C1266,A:A,A1266)+SUMIFS(S:S,C:C,C1266,A:A,A1266-1)+SUMIFS(S:S,C:C,C1266,A:A,A1266-2))/3</f>
        <v>2.7166666666666668</v>
      </c>
      <c r="U1266" s="19">
        <f>(SUMIFS($S:$S,$C:$C,$C1266,$A:$A,$A1266)+SUMIFS($S:$S,$C:$C,$C1266,$A:$A,$A1266-1)+SUMIFS($S:$S,$C:$C,$C1266,$A:$A,$A1266-2))/3</f>
        <v>2.7166666666666668</v>
      </c>
      <c r="W1266" t="str">
        <f>VLOOKUP(D1266,Conferences!$A$9:$B$57,2,FALSE)</f>
        <v>Big Ten</v>
      </c>
      <c r="X1266">
        <f>COUNTIF(C:C,C1266)</f>
        <v>16</v>
      </c>
    </row>
    <row r="1267" spans="1:24">
      <c r="A1267">
        <v>2005</v>
      </c>
      <c r="B1267">
        <v>42</v>
      </c>
      <c r="C1267" t="s">
        <v>58</v>
      </c>
      <c r="D1267" t="s">
        <v>146</v>
      </c>
      <c r="E1267">
        <v>4</v>
      </c>
      <c r="F1267">
        <v>7</v>
      </c>
      <c r="G1267">
        <v>0.36399999999999999</v>
      </c>
      <c r="H1267">
        <v>1</v>
      </c>
      <c r="I1267">
        <v>7</v>
      </c>
      <c r="J1267">
        <v>0.125</v>
      </c>
      <c r="K1267">
        <v>22.5</v>
      </c>
      <c r="L1267">
        <v>32.799999999999997</v>
      </c>
      <c r="M1267">
        <v>-3.5</v>
      </c>
      <c r="N1267">
        <v>4.68</v>
      </c>
      <c r="R1267" s="19">
        <f>SUMIFS(Recruits!J:J,Recruits!D:D,'Wins by Year'!C1267,Recruits!A:A,'Wins by Year'!A1267)</f>
        <v>2.04</v>
      </c>
      <c r="S1267" s="19">
        <f t="shared" si="38"/>
        <v>2.04</v>
      </c>
      <c r="T1267" s="19">
        <f>(SUMIFS(S:S,C:C,C1267,A:A,A1267)+SUMIFS(S:S,C:C,C1267,A:A,A1267-1)+SUMIFS(S:S,C:C,C1267,A:A,A1267-2))/3</f>
        <v>2.1466666666666665</v>
      </c>
      <c r="U1267" s="19">
        <f>(SUMIFS($S:$S,$C:$C,$C1267,$A:$A,$A1267)+SUMIFS($S:$S,$C:$C,$C1267,$A:$A,$A1267-1)+SUMIFS($S:$S,$C:$C,$C1267,$A:$A,$A1267-2))/3</f>
        <v>2.1466666666666665</v>
      </c>
      <c r="W1267" t="str">
        <f>VLOOKUP(D1267,Conferences!$A$9:$B$57,2,FALSE)</f>
        <v>Big Ten</v>
      </c>
      <c r="X1267">
        <f>COUNTIF(C:C,C1267)</f>
        <v>16</v>
      </c>
    </row>
    <row r="1268" spans="1:24">
      <c r="A1268">
        <v>2005</v>
      </c>
      <c r="B1268">
        <v>43</v>
      </c>
      <c r="C1268" t="s">
        <v>70</v>
      </c>
      <c r="D1268" t="s">
        <v>146</v>
      </c>
      <c r="E1268">
        <v>2</v>
      </c>
      <c r="F1268">
        <v>9</v>
      </c>
      <c r="G1268">
        <v>0.182</v>
      </c>
      <c r="H1268">
        <v>0</v>
      </c>
      <c r="I1268">
        <v>8</v>
      </c>
      <c r="J1268">
        <v>0</v>
      </c>
      <c r="K1268">
        <v>17</v>
      </c>
      <c r="L1268">
        <v>39.5</v>
      </c>
      <c r="M1268">
        <v>-7.54</v>
      </c>
      <c r="N1268">
        <v>7.37</v>
      </c>
      <c r="R1268" s="19">
        <f>SUMIFS(Recruits!J:J,Recruits!D:D,'Wins by Year'!C1268,Recruits!A:A,'Wins by Year'!A1268)</f>
        <v>2.6</v>
      </c>
      <c r="S1268" s="19">
        <f t="shared" si="38"/>
        <v>2.6</v>
      </c>
      <c r="T1268" s="19">
        <f>(SUMIFS(S:S,C:C,C1268,A:A,A1268)+SUMIFS(S:S,C:C,C1268,A:A,A1268-1)+SUMIFS(S:S,C:C,C1268,A:A,A1268-2))/3</f>
        <v>2.52</v>
      </c>
      <c r="U1268" s="19">
        <f>(SUMIFS($S:$S,$C:$C,$C1268,$A:$A,$A1268)+SUMIFS($S:$S,$C:$C,$C1268,$A:$A,$A1268-1)+SUMIFS($S:$S,$C:$C,$C1268,$A:$A,$A1268-2))/3</f>
        <v>2.52</v>
      </c>
      <c r="W1268" t="str">
        <f>VLOOKUP(D1268,Conferences!$A$9:$B$57,2,FALSE)</f>
        <v>Big Ten</v>
      </c>
      <c r="X1268">
        <f>COUNTIF(C:C,C1268)</f>
        <v>16</v>
      </c>
    </row>
    <row r="1269" spans="1:24">
      <c r="A1269">
        <v>2005</v>
      </c>
      <c r="B1269">
        <v>44</v>
      </c>
      <c r="C1269" t="s">
        <v>55</v>
      </c>
      <c r="D1269" t="s">
        <v>173</v>
      </c>
      <c r="E1269">
        <v>8</v>
      </c>
      <c r="F1269">
        <v>5</v>
      </c>
      <c r="G1269">
        <v>0.61499999999999999</v>
      </c>
      <c r="H1269">
        <v>7</v>
      </c>
      <c r="I1269">
        <v>1</v>
      </c>
      <c r="J1269">
        <v>0.875</v>
      </c>
      <c r="K1269">
        <v>28.7</v>
      </c>
      <c r="L1269">
        <v>28.7</v>
      </c>
      <c r="M1269">
        <v>-3.6</v>
      </c>
      <c r="N1269">
        <v>-4.22</v>
      </c>
      <c r="R1269" s="19">
        <f>SUMIFS(Recruits!J:J,Recruits!D:D,'Wins by Year'!C1269,Recruits!A:A,'Wins by Year'!A1269)</f>
        <v>2.16</v>
      </c>
      <c r="S1269" s="19">
        <f t="shared" si="38"/>
        <v>2.16</v>
      </c>
      <c r="T1269" s="19">
        <f>(SUMIFS(S:S,C:C,C1269,A:A,A1269)+SUMIFS(S:S,C:C,C1269,A:A,A1269-1)+SUMIFS(S:S,C:C,C1269,A:A,A1269-2))/3</f>
        <v>1.8266666666666669</v>
      </c>
      <c r="U1269" s="19">
        <f>(SUMIFS($S:$S,$C:$C,$C1269,$A:$A,$A1269)+SUMIFS($S:$S,$C:$C,$C1269,$A:$A,$A1269-1)+SUMIFS($S:$S,$C:$C,$C1269,$A:$A,$A1269-2))/3</f>
        <v>1.8266666666666669</v>
      </c>
      <c r="W1269" t="str">
        <f>VLOOKUP(D1269,Conferences!$A$9:$B$57,2,FALSE)</f>
        <v>CUSA</v>
      </c>
      <c r="X1269">
        <f>COUNTIF(C:C,C1269)</f>
        <v>16</v>
      </c>
    </row>
    <row r="1270" spans="1:24">
      <c r="A1270">
        <v>2005</v>
      </c>
      <c r="B1270">
        <v>45</v>
      </c>
      <c r="C1270" t="s">
        <v>64</v>
      </c>
      <c r="D1270" t="s">
        <v>173</v>
      </c>
      <c r="E1270">
        <v>7</v>
      </c>
      <c r="F1270">
        <v>5</v>
      </c>
      <c r="G1270">
        <v>0.58299999999999996</v>
      </c>
      <c r="H1270">
        <v>5</v>
      </c>
      <c r="I1270">
        <v>3</v>
      </c>
      <c r="J1270">
        <v>0.625</v>
      </c>
      <c r="K1270">
        <v>27.2</v>
      </c>
      <c r="L1270">
        <v>23</v>
      </c>
      <c r="M1270">
        <v>-1.76</v>
      </c>
      <c r="N1270">
        <v>-4.34</v>
      </c>
      <c r="R1270" s="19">
        <f>SUMIFS(Recruits!J:J,Recruits!D:D,'Wins by Year'!C1270,Recruits!A:A,'Wins by Year'!A1270)</f>
        <v>2.0699999999999998</v>
      </c>
      <c r="S1270" s="19">
        <f t="shared" si="38"/>
        <v>2.0699999999999998</v>
      </c>
      <c r="T1270" s="19">
        <f>(SUMIFS(S:S,C:C,C1270,A:A,A1270)+SUMIFS(S:S,C:C,C1270,A:A,A1270-1)+SUMIFS(S:S,C:C,C1270,A:A,A1270-2))/3</f>
        <v>2.1999999999999997</v>
      </c>
      <c r="U1270" s="19">
        <f>(SUMIFS($S:$S,$C:$C,$C1270,$A:$A,$A1270)+SUMIFS($S:$S,$C:$C,$C1270,$A:$A,$A1270-1)+SUMIFS($S:$S,$C:$C,$C1270,$A:$A,$A1270-2))/3</f>
        <v>2.1999999999999997</v>
      </c>
      <c r="W1270" t="str">
        <f>VLOOKUP(D1270,Conferences!$A$9:$B$57,2,FALSE)</f>
        <v>CUSA</v>
      </c>
      <c r="X1270">
        <f>COUNTIF(C:C,C1270)</f>
        <v>16</v>
      </c>
    </row>
    <row r="1271" spans="1:24">
      <c r="A1271">
        <v>2005</v>
      </c>
      <c r="B1271">
        <v>46</v>
      </c>
      <c r="C1271" t="s">
        <v>80</v>
      </c>
      <c r="D1271" t="s">
        <v>173</v>
      </c>
      <c r="E1271">
        <v>7</v>
      </c>
      <c r="F1271">
        <v>5</v>
      </c>
      <c r="G1271">
        <v>0.58299999999999996</v>
      </c>
      <c r="H1271">
        <v>5</v>
      </c>
      <c r="I1271">
        <v>3</v>
      </c>
      <c r="J1271">
        <v>0.625</v>
      </c>
      <c r="K1271">
        <v>29.6</v>
      </c>
      <c r="L1271">
        <v>22.7</v>
      </c>
      <c r="M1271">
        <v>1.26</v>
      </c>
      <c r="N1271">
        <v>-4.49</v>
      </c>
      <c r="R1271" s="19">
        <f>SUMIFS(Recruits!J:J,Recruits!D:D,'Wins by Year'!C1271,Recruits!A:A,'Wins by Year'!A1271)</f>
        <v>2.2799999999999998</v>
      </c>
      <c r="S1271" s="19">
        <f t="shared" si="38"/>
        <v>2.2799999999999998</v>
      </c>
      <c r="T1271" s="19">
        <f>(SUMIFS(S:S,C:C,C1271,A:A,A1271)+SUMIFS(S:S,C:C,C1271,A:A,A1271-1)+SUMIFS(S:S,C:C,C1271,A:A,A1271-2))/3</f>
        <v>2.1833333333333331</v>
      </c>
      <c r="U1271" s="19">
        <f>(SUMIFS($S:$S,$C:$C,$C1271,$A:$A,$A1271)+SUMIFS($S:$S,$C:$C,$C1271,$A:$A,$A1271-1)+SUMIFS($S:$S,$C:$C,$C1271,$A:$A,$A1271-2))/3</f>
        <v>2.1833333333333331</v>
      </c>
      <c r="W1271" t="str">
        <f>VLOOKUP(D1271,Conferences!$A$9:$B$57,2,FALSE)</f>
        <v>CUSA</v>
      </c>
      <c r="X1271">
        <f>COUNTIF(C:C,C1271)</f>
        <v>16</v>
      </c>
    </row>
    <row r="1272" spans="1:24">
      <c r="A1272">
        <v>2005</v>
      </c>
      <c r="B1272">
        <v>47</v>
      </c>
      <c r="C1272" t="s">
        <v>81</v>
      </c>
      <c r="D1272" t="s">
        <v>173</v>
      </c>
      <c r="E1272">
        <v>5</v>
      </c>
      <c r="F1272">
        <v>6</v>
      </c>
      <c r="G1272">
        <v>0.45500000000000002</v>
      </c>
      <c r="H1272">
        <v>4</v>
      </c>
      <c r="I1272">
        <v>4</v>
      </c>
      <c r="J1272">
        <v>0.5</v>
      </c>
      <c r="K1272">
        <v>24.3</v>
      </c>
      <c r="L1272">
        <v>28.8</v>
      </c>
      <c r="M1272">
        <v>-6.49</v>
      </c>
      <c r="N1272">
        <v>-2.86</v>
      </c>
      <c r="R1272" s="19">
        <f>SUMIFS(Recruits!J:J,Recruits!D:D,'Wins by Year'!C1272,Recruits!A:A,'Wins by Year'!A1272)</f>
        <v>2.08</v>
      </c>
      <c r="S1272" s="19">
        <f t="shared" si="38"/>
        <v>2.08</v>
      </c>
      <c r="T1272" s="19">
        <f>(SUMIFS(S:S,C:C,C1272,A:A,A1272)+SUMIFS(S:S,C:C,C1272,A:A,A1272-1)+SUMIFS(S:S,C:C,C1272,A:A,A1272-2))/3</f>
        <v>2.1199999999999997</v>
      </c>
      <c r="U1272" s="19">
        <f>(SUMIFS($S:$S,$C:$C,$C1272,$A:$A,$A1272)+SUMIFS($S:$S,$C:$C,$C1272,$A:$A,$A1272-1)+SUMIFS($S:$S,$C:$C,$C1272,$A:$A,$A1272-2))/3</f>
        <v>2.1199999999999997</v>
      </c>
      <c r="W1272" t="str">
        <f>VLOOKUP(D1272,Conferences!$A$9:$B$57,2,FALSE)</f>
        <v>CUSA</v>
      </c>
      <c r="X1272">
        <f>COUNTIF(C:C,C1272)</f>
        <v>16</v>
      </c>
    </row>
    <row r="1273" spans="1:24">
      <c r="A1273">
        <v>2005</v>
      </c>
      <c r="B1273">
        <v>48</v>
      </c>
      <c r="C1273" t="s">
        <v>129</v>
      </c>
      <c r="D1273" t="s">
        <v>173</v>
      </c>
      <c r="E1273">
        <v>5</v>
      </c>
      <c r="F1273">
        <v>6</v>
      </c>
      <c r="G1273">
        <v>0.45500000000000002</v>
      </c>
      <c r="H1273">
        <v>3</v>
      </c>
      <c r="I1273">
        <v>5</v>
      </c>
      <c r="J1273">
        <v>0.375</v>
      </c>
      <c r="K1273">
        <v>27.9</v>
      </c>
      <c r="L1273">
        <v>24</v>
      </c>
      <c r="M1273">
        <v>-4.04</v>
      </c>
      <c r="N1273">
        <v>-6.77</v>
      </c>
      <c r="R1273" s="19">
        <f>SUMIFS(Recruits!J:J,Recruits!D:D,'Wins by Year'!C1273,Recruits!A:A,'Wins by Year'!A1273)</f>
        <v>2.19</v>
      </c>
      <c r="S1273" s="19">
        <f t="shared" si="38"/>
        <v>2.19</v>
      </c>
      <c r="T1273" s="19">
        <f>(SUMIFS(S:S,C:C,C1273,A:A,A1273)+SUMIFS(S:S,C:C,C1273,A:A,A1273-1)+SUMIFS(S:S,C:C,C1273,A:A,A1273-2))/3</f>
        <v>1.7533333333333332</v>
      </c>
      <c r="U1273" s="19">
        <f>(SUMIFS($S:$S,$C:$C,$C1273,$A:$A,$A1273)+SUMIFS($S:$S,$C:$C,$C1273,$A:$A,$A1273-1)+SUMIFS($S:$S,$C:$C,$C1273,$A:$A,$A1273-2))/3</f>
        <v>1.7533333333333332</v>
      </c>
      <c r="W1273" t="str">
        <f>VLOOKUP(D1273,Conferences!$A$9:$B$57,2,FALSE)</f>
        <v>CUSA</v>
      </c>
      <c r="X1273">
        <f>COUNTIF(C:C,C1273)</f>
        <v>14</v>
      </c>
    </row>
    <row r="1274" spans="1:24">
      <c r="A1274">
        <v>2005</v>
      </c>
      <c r="B1274">
        <v>49</v>
      </c>
      <c r="C1274" t="s">
        <v>67</v>
      </c>
      <c r="D1274" t="s">
        <v>173</v>
      </c>
      <c r="E1274">
        <v>4</v>
      </c>
      <c r="F1274">
        <v>7</v>
      </c>
      <c r="G1274">
        <v>0.36399999999999999</v>
      </c>
      <c r="H1274">
        <v>3</v>
      </c>
      <c r="I1274">
        <v>5</v>
      </c>
      <c r="J1274">
        <v>0.375</v>
      </c>
      <c r="K1274">
        <v>18.5</v>
      </c>
      <c r="L1274">
        <v>25.9</v>
      </c>
      <c r="M1274">
        <v>-9.86</v>
      </c>
      <c r="N1274">
        <v>-3.58</v>
      </c>
      <c r="R1274" s="19">
        <f>SUMIFS(Recruits!J:J,Recruits!D:D,'Wins by Year'!C1274,Recruits!A:A,'Wins by Year'!A1274)</f>
        <v>2.0699999999999998</v>
      </c>
      <c r="S1274" s="19">
        <f t="shared" si="38"/>
        <v>2.0699999999999998</v>
      </c>
      <c r="T1274" s="19">
        <f>(SUMIFS(S:S,C:C,C1274,A:A,A1274)+SUMIFS(S:S,C:C,C1274,A:A,A1274-1)+SUMIFS(S:S,C:C,C1274,A:A,A1274-2))/3</f>
        <v>1.3566666666666667</v>
      </c>
      <c r="U1274" s="19">
        <f>(SUMIFS($S:$S,$C:$C,$C1274,$A:$A,$A1274)+SUMIFS($S:$S,$C:$C,$C1274,$A:$A,$A1274-1)+SUMIFS($S:$S,$C:$C,$C1274,$A:$A,$A1274-2))/3</f>
        <v>1.3566666666666667</v>
      </c>
      <c r="W1274" t="str">
        <f>VLOOKUP(D1274,Conferences!$A$9:$B$57,2,FALSE)</f>
        <v>CUSA</v>
      </c>
      <c r="X1274">
        <f>COUNTIF(C:C,C1274)</f>
        <v>16</v>
      </c>
    </row>
    <row r="1275" spans="1:24">
      <c r="A1275">
        <v>2005</v>
      </c>
      <c r="B1275">
        <v>50</v>
      </c>
      <c r="C1275" t="s">
        <v>92</v>
      </c>
      <c r="D1275" t="s">
        <v>175</v>
      </c>
      <c r="E1275">
        <v>9</v>
      </c>
      <c r="F1275">
        <v>4</v>
      </c>
      <c r="G1275">
        <v>0.69199999999999995</v>
      </c>
      <c r="H1275">
        <v>6</v>
      </c>
      <c r="I1275">
        <v>2</v>
      </c>
      <c r="J1275">
        <v>0.75</v>
      </c>
      <c r="K1275">
        <v>33.1</v>
      </c>
      <c r="L1275">
        <v>23.5</v>
      </c>
      <c r="M1275">
        <v>3.95</v>
      </c>
      <c r="N1275">
        <v>-3.2</v>
      </c>
      <c r="R1275" s="19">
        <f>SUMIFS(Recruits!J:J,Recruits!D:D,'Wins by Year'!C1275,Recruits!A:A,'Wins by Year'!A1275)</f>
        <v>2.29</v>
      </c>
      <c r="S1275" s="19">
        <f t="shared" si="38"/>
        <v>2.29</v>
      </c>
      <c r="T1275" s="19">
        <f>(SUMIFS(S:S,C:C,C1275,A:A,A1275)+SUMIFS(S:S,C:C,C1275,A:A,A1275-1)+SUMIFS(S:S,C:C,C1275,A:A,A1275-2))/3</f>
        <v>2.2166666666666668</v>
      </c>
      <c r="U1275" s="19">
        <f>(SUMIFS($S:$S,$C:$C,$C1275,$A:$A,$A1275)+SUMIFS($S:$S,$C:$C,$C1275,$A:$A,$A1275-1)+SUMIFS($S:$S,$C:$C,$C1275,$A:$A,$A1275-2))/3</f>
        <v>2.2166666666666668</v>
      </c>
      <c r="W1275" t="str">
        <f>VLOOKUP(D1275,Conferences!$A$9:$B$57,2,FALSE)</f>
        <v>CUSA</v>
      </c>
      <c r="X1275">
        <f>COUNTIF(C:C,C1275)</f>
        <v>16</v>
      </c>
    </row>
    <row r="1276" spans="1:24">
      <c r="A1276">
        <v>2005</v>
      </c>
      <c r="B1276">
        <v>51</v>
      </c>
      <c r="C1276" t="s">
        <v>132</v>
      </c>
      <c r="D1276" t="s">
        <v>175</v>
      </c>
      <c r="E1276">
        <v>8</v>
      </c>
      <c r="F1276">
        <v>4</v>
      </c>
      <c r="G1276">
        <v>0.66700000000000004</v>
      </c>
      <c r="H1276">
        <v>5</v>
      </c>
      <c r="I1276">
        <v>3</v>
      </c>
      <c r="J1276">
        <v>0.625</v>
      </c>
      <c r="K1276">
        <v>31.8</v>
      </c>
      <c r="L1276">
        <v>25.9</v>
      </c>
      <c r="M1276">
        <v>-2.4500000000000002</v>
      </c>
      <c r="N1276">
        <v>-7.62</v>
      </c>
      <c r="P1276">
        <v>24</v>
      </c>
      <c r="R1276" s="19">
        <f>SUMIFS(Recruits!J:J,Recruits!D:D,'Wins by Year'!C1276,Recruits!A:A,'Wins by Year'!A1276)</f>
        <v>2.13</v>
      </c>
      <c r="S1276" s="19">
        <f t="shared" si="38"/>
        <v>2.13</v>
      </c>
      <c r="T1276" s="19">
        <f>(SUMIFS(S:S,C:C,C1276,A:A,A1276)+SUMIFS(S:S,C:C,C1276,A:A,A1276-1)+SUMIFS(S:S,C:C,C1276,A:A,A1276-2))/3</f>
        <v>1.3766666666666667</v>
      </c>
      <c r="U1276" s="19">
        <f>(SUMIFS($S:$S,$C:$C,$C1276,$A:$A,$A1276)+SUMIFS($S:$S,$C:$C,$C1276,$A:$A,$A1276-1)+SUMIFS($S:$S,$C:$C,$C1276,$A:$A,$A1276-2))/3</f>
        <v>1.3766666666666667</v>
      </c>
      <c r="W1276" t="str">
        <f>VLOOKUP(D1276,Conferences!$A$9:$B$57,2,FALSE)</f>
        <v>CUSA</v>
      </c>
      <c r="X1276">
        <f>COUNTIF(C:C,C1276)</f>
        <v>16</v>
      </c>
    </row>
    <row r="1277" spans="1:24">
      <c r="A1277">
        <v>2005</v>
      </c>
      <c r="B1277">
        <v>52</v>
      </c>
      <c r="C1277" t="s">
        <v>41</v>
      </c>
      <c r="D1277" t="s">
        <v>175</v>
      </c>
      <c r="E1277">
        <v>6</v>
      </c>
      <c r="F1277">
        <v>6</v>
      </c>
      <c r="G1277">
        <v>0.5</v>
      </c>
      <c r="H1277">
        <v>4</v>
      </c>
      <c r="I1277">
        <v>4</v>
      </c>
      <c r="J1277">
        <v>0.5</v>
      </c>
      <c r="K1277">
        <v>28.1</v>
      </c>
      <c r="L1277">
        <v>27</v>
      </c>
      <c r="M1277">
        <v>-2.93</v>
      </c>
      <c r="N1277">
        <v>-3.85</v>
      </c>
      <c r="R1277" s="19">
        <f>SUMIFS(Recruits!J:J,Recruits!D:D,'Wins by Year'!C1277,Recruits!A:A,'Wins by Year'!A1277)</f>
        <v>2.08</v>
      </c>
      <c r="S1277" s="19">
        <f t="shared" si="38"/>
        <v>2.08</v>
      </c>
      <c r="T1277" s="19">
        <f>(SUMIFS(S:S,C:C,C1277,A:A,A1277)+SUMIFS(S:S,C:C,C1277,A:A,A1277-1)+SUMIFS(S:S,C:C,C1277,A:A,A1277-2))/3</f>
        <v>1.79</v>
      </c>
      <c r="U1277" s="19">
        <f>(SUMIFS($S:$S,$C:$C,$C1277,$A:$A,$A1277)+SUMIFS($S:$S,$C:$C,$C1277,$A:$A,$A1277-1)+SUMIFS($S:$S,$C:$C,$C1277,$A:$A,$A1277-2))/3</f>
        <v>1.79</v>
      </c>
      <c r="W1277" t="str">
        <f>VLOOKUP(D1277,Conferences!$A$9:$B$57,2,FALSE)</f>
        <v>CUSA</v>
      </c>
      <c r="X1277">
        <f>COUNTIF(C:C,C1277)</f>
        <v>16</v>
      </c>
    </row>
    <row r="1278" spans="1:24">
      <c r="A1278">
        <v>2005</v>
      </c>
      <c r="B1278">
        <v>53</v>
      </c>
      <c r="C1278" t="s">
        <v>75</v>
      </c>
      <c r="D1278" t="s">
        <v>175</v>
      </c>
      <c r="E1278">
        <v>5</v>
      </c>
      <c r="F1278">
        <v>6</v>
      </c>
      <c r="G1278">
        <v>0.45500000000000002</v>
      </c>
      <c r="H1278">
        <v>4</v>
      </c>
      <c r="I1278">
        <v>4</v>
      </c>
      <c r="J1278">
        <v>0.5</v>
      </c>
      <c r="K1278">
        <v>20.8</v>
      </c>
      <c r="L1278">
        <v>25.5</v>
      </c>
      <c r="M1278">
        <v>-4.87</v>
      </c>
      <c r="N1278">
        <v>-3.5</v>
      </c>
      <c r="R1278" s="19">
        <f>SUMIFS(Recruits!J:J,Recruits!D:D,'Wins by Year'!C1278,Recruits!A:A,'Wins by Year'!A1278)</f>
        <v>2.23</v>
      </c>
      <c r="S1278" s="19">
        <f t="shared" si="38"/>
        <v>2.23</v>
      </c>
      <c r="T1278" s="19">
        <f>(SUMIFS(S:S,C:C,C1278,A:A,A1278)+SUMIFS(S:S,C:C,C1278,A:A,A1278-1)+SUMIFS(S:S,C:C,C1278,A:A,A1278-2))/3</f>
        <v>2.2366666666666664</v>
      </c>
      <c r="U1278" s="19">
        <f>(SUMIFS($S:$S,$C:$C,$C1278,$A:$A,$A1278)+SUMIFS($S:$S,$C:$C,$C1278,$A:$A,$A1278-1)+SUMIFS($S:$S,$C:$C,$C1278,$A:$A,$A1278-2))/3</f>
        <v>2.2366666666666664</v>
      </c>
      <c r="W1278" t="str">
        <f>VLOOKUP(D1278,Conferences!$A$9:$B$57,2,FALSE)</f>
        <v>CUSA</v>
      </c>
      <c r="X1278">
        <f>COUNTIF(C:C,C1278)</f>
        <v>16</v>
      </c>
    </row>
    <row r="1279" spans="1:24">
      <c r="A1279">
        <v>2005</v>
      </c>
      <c r="B1279">
        <v>54</v>
      </c>
      <c r="C1279" t="s">
        <v>91</v>
      </c>
      <c r="D1279" t="s">
        <v>175</v>
      </c>
      <c r="E1279">
        <v>2</v>
      </c>
      <c r="F1279">
        <v>9</v>
      </c>
      <c r="G1279">
        <v>0.182</v>
      </c>
      <c r="H1279">
        <v>1</v>
      </c>
      <c r="I1279">
        <v>7</v>
      </c>
      <c r="J1279">
        <v>0.125</v>
      </c>
      <c r="K1279">
        <v>21.3</v>
      </c>
      <c r="L1279">
        <v>31.6</v>
      </c>
      <c r="M1279">
        <v>-15.82</v>
      </c>
      <c r="N1279">
        <v>-5.27</v>
      </c>
      <c r="R1279" s="19">
        <f>SUMIFS(Recruits!J:J,Recruits!D:D,'Wins by Year'!C1279,Recruits!A:A,'Wins by Year'!A1279)</f>
        <v>2.0499999999999998</v>
      </c>
      <c r="S1279" s="19">
        <f t="shared" si="38"/>
        <v>2.0499999999999998</v>
      </c>
      <c r="T1279" s="19">
        <f>(SUMIFS(S:S,C:C,C1279,A:A,A1279)+SUMIFS(S:S,C:C,C1279,A:A,A1279-1)+SUMIFS(S:S,C:C,C1279,A:A,A1279-2))/3</f>
        <v>2.1300000000000003</v>
      </c>
      <c r="U1279" s="19">
        <f>(SUMIFS($S:$S,$C:$C,$C1279,$A:$A,$A1279)+SUMIFS($S:$S,$C:$C,$C1279,$A:$A,$A1279-1)+SUMIFS($S:$S,$C:$C,$C1279,$A:$A,$A1279-2))/3</f>
        <v>2.1300000000000003</v>
      </c>
      <c r="W1279" t="str">
        <f>VLOOKUP(D1279,Conferences!$A$9:$B$57,2,FALSE)</f>
        <v>CUSA</v>
      </c>
      <c r="X1279">
        <f>COUNTIF(C:C,C1279)</f>
        <v>16</v>
      </c>
    </row>
    <row r="1280" spans="1:24">
      <c r="A1280">
        <v>2005</v>
      </c>
      <c r="B1280">
        <v>55</v>
      </c>
      <c r="C1280" t="s">
        <v>124</v>
      </c>
      <c r="D1280" t="s">
        <v>175</v>
      </c>
      <c r="E1280">
        <v>1</v>
      </c>
      <c r="F1280">
        <v>10</v>
      </c>
      <c r="G1280">
        <v>9.0999999999999998E-2</v>
      </c>
      <c r="H1280">
        <v>1</v>
      </c>
      <c r="I1280">
        <v>7</v>
      </c>
      <c r="J1280">
        <v>0.125</v>
      </c>
      <c r="K1280">
        <v>21.9</v>
      </c>
      <c r="L1280">
        <v>40.6</v>
      </c>
      <c r="M1280">
        <v>-15.03</v>
      </c>
      <c r="N1280">
        <v>0.16</v>
      </c>
      <c r="R1280" s="19">
        <f>SUMIFS(Recruits!J:J,Recruits!D:D,'Wins by Year'!C1280,Recruits!A:A,'Wins by Year'!A1280)</f>
        <v>0</v>
      </c>
      <c r="S1280" s="19">
        <f t="shared" si="38"/>
        <v>1</v>
      </c>
      <c r="T1280" s="19">
        <f>(SUMIFS(S:S,C:C,C1280,A:A,A1280)+SUMIFS(S:S,C:C,C1280,A:A,A1280-1)+SUMIFS(S:S,C:C,C1280,A:A,A1280-2))/3</f>
        <v>1.3766666666666667</v>
      </c>
      <c r="U1280" s="19">
        <f>(SUMIFS($S:$S,$C:$C,$C1280,$A:$A,$A1280)+SUMIFS($S:$S,$C:$C,$C1280,$A:$A,$A1280-1)+SUMIFS($S:$S,$C:$C,$C1280,$A:$A,$A1280-2))/3</f>
        <v>1.3766666666666667</v>
      </c>
      <c r="W1280" t="str">
        <f>VLOOKUP(D1280,Conferences!$A$9:$B$57,2,FALSE)</f>
        <v>CUSA</v>
      </c>
      <c r="X1280">
        <f>COUNTIF(C:C,C1280)</f>
        <v>16</v>
      </c>
    </row>
    <row r="1281" spans="1:25">
      <c r="A1281">
        <v>2005</v>
      </c>
      <c r="B1281">
        <v>56</v>
      </c>
      <c r="C1281" t="s">
        <v>13</v>
      </c>
      <c r="D1281" t="s">
        <v>148</v>
      </c>
      <c r="E1281">
        <v>9</v>
      </c>
      <c r="F1281">
        <v>3</v>
      </c>
      <c r="G1281">
        <v>0.75</v>
      </c>
      <c r="H1281">
        <v>0</v>
      </c>
      <c r="I1281">
        <v>0</v>
      </c>
      <c r="K1281">
        <v>36.700000000000003</v>
      </c>
      <c r="L1281">
        <v>24.5</v>
      </c>
      <c r="M1281">
        <v>17.46</v>
      </c>
      <c r="N1281">
        <v>6.13</v>
      </c>
      <c r="P1281">
        <v>5</v>
      </c>
      <c r="Q1281">
        <v>9</v>
      </c>
      <c r="R1281" s="19">
        <f>SUMIFS(Recruits!J:J,Recruits!D:D,'Wins by Year'!C1281,Recruits!A:A,'Wins by Year'!A1281)</f>
        <v>3</v>
      </c>
      <c r="S1281" s="19">
        <f t="shared" si="38"/>
        <v>3</v>
      </c>
      <c r="T1281" s="19">
        <f>(SUMIFS(S:S,C:C,C1281,A:A,A1281)+SUMIFS(S:S,C:C,C1281,A:A,A1281-1)+SUMIFS(S:S,C:C,C1281,A:A,A1281-2))/3</f>
        <v>3.0266666666666668</v>
      </c>
      <c r="U1281" s="19">
        <f>(SUMIFS($S:$S,$C:$C,$C1281,$A:$A,$A1281)+SUMIFS($S:$S,$C:$C,$C1281,$A:$A,$A1281-1)+SUMIFS($S:$S,$C:$C,$C1281,$A:$A,$A1281-2))/3</f>
        <v>3.0266666666666668</v>
      </c>
      <c r="W1281" t="str">
        <f>VLOOKUP(D1281,Conferences!$A$9:$B$57,2,FALSE)</f>
        <v>Ind</v>
      </c>
      <c r="X1281">
        <f>COUNTIF(C:C,C1281)</f>
        <v>16</v>
      </c>
      <c r="Y1281">
        <f t="shared" si="39"/>
        <v>9</v>
      </c>
    </row>
    <row r="1282" spans="1:25">
      <c r="A1282">
        <v>2005</v>
      </c>
      <c r="B1282">
        <v>57</v>
      </c>
      <c r="C1282" t="s">
        <v>97</v>
      </c>
      <c r="D1282" t="s">
        <v>148</v>
      </c>
      <c r="E1282">
        <v>8</v>
      </c>
      <c r="F1282">
        <v>4</v>
      </c>
      <c r="G1282">
        <v>0.66700000000000004</v>
      </c>
      <c r="H1282">
        <v>0</v>
      </c>
      <c r="I1282">
        <v>0</v>
      </c>
      <c r="K1282">
        <v>34.200000000000003</v>
      </c>
      <c r="L1282">
        <v>26.1</v>
      </c>
      <c r="M1282">
        <v>1.77</v>
      </c>
      <c r="N1282">
        <v>-5.31</v>
      </c>
      <c r="R1282" s="19">
        <f>SUMIFS(Recruits!J:J,Recruits!D:D,'Wins by Year'!C1282,Recruits!A:A,'Wins by Year'!A1282)</f>
        <v>0</v>
      </c>
      <c r="S1282" s="19">
        <f t="shared" si="38"/>
        <v>1</v>
      </c>
      <c r="T1282" s="19">
        <f>(SUMIFS(S:S,C:C,C1282,A:A,A1282)+SUMIFS(S:S,C:C,C1282,A:A,A1282-1)+SUMIFS(S:S,C:C,C1282,A:A,A1282-2))/3</f>
        <v>1.3333333333333333</v>
      </c>
      <c r="U1282" s="19">
        <f>(SUMIFS($S:$S,$C:$C,$C1282,$A:$A,$A1282)+SUMIFS($S:$S,$C:$C,$C1282,$A:$A,$A1282-1)+SUMIFS($S:$S,$C:$C,$C1282,$A:$A,$A1282-2))/3</f>
        <v>1.3333333333333333</v>
      </c>
      <c r="W1282" t="str">
        <f>VLOOKUP(D1282,Conferences!$A$9:$B$57,2,FALSE)</f>
        <v>Ind</v>
      </c>
      <c r="X1282">
        <f>COUNTIF(C:C,C1282)</f>
        <v>16</v>
      </c>
    </row>
    <row r="1283" spans="1:25">
      <c r="A1283">
        <v>2005</v>
      </c>
      <c r="B1283">
        <v>58</v>
      </c>
      <c r="C1283" t="s">
        <v>96</v>
      </c>
      <c r="D1283" t="s">
        <v>148</v>
      </c>
      <c r="E1283">
        <v>4</v>
      </c>
      <c r="F1283">
        <v>7</v>
      </c>
      <c r="G1283">
        <v>0.36399999999999999</v>
      </c>
      <c r="H1283">
        <v>0</v>
      </c>
      <c r="I1283">
        <v>0</v>
      </c>
      <c r="K1283">
        <v>20</v>
      </c>
      <c r="L1283">
        <v>26.7</v>
      </c>
      <c r="M1283">
        <v>-5.81</v>
      </c>
      <c r="N1283">
        <v>-0.9</v>
      </c>
      <c r="R1283" s="19">
        <f>SUMIFS(Recruits!J:J,Recruits!D:D,'Wins by Year'!C1283,Recruits!A:A,'Wins by Year'!A1283)</f>
        <v>0</v>
      </c>
      <c r="S1283" s="19">
        <f t="shared" ref="S1283:S1346" si="40">IF(R1283&gt;1,R1283,1)</f>
        <v>1</v>
      </c>
      <c r="T1283" s="19">
        <f>(SUMIFS(S:S,C:C,C1283,A:A,A1283)+SUMIFS(S:S,C:C,C1283,A:A,A1283-1)+SUMIFS(S:S,C:C,C1283,A:A,A1283-2))/3</f>
        <v>1.3333333333333333</v>
      </c>
      <c r="U1283" s="19">
        <f>(SUMIFS($S:$S,$C:$C,$C1283,$A:$A,$A1283)+SUMIFS($S:$S,$C:$C,$C1283,$A:$A,$A1283-1)+SUMIFS($S:$S,$C:$C,$C1283,$A:$A,$A1283-2))/3</f>
        <v>1.3333333333333333</v>
      </c>
      <c r="W1283" t="str">
        <f>VLOOKUP(D1283,Conferences!$A$9:$B$57,2,FALSE)</f>
        <v>Ind</v>
      </c>
      <c r="X1283">
        <f>COUNTIF(C:C,C1283)</f>
        <v>16</v>
      </c>
    </row>
    <row r="1284" spans="1:25">
      <c r="A1284">
        <v>2005</v>
      </c>
      <c r="B1284">
        <v>59</v>
      </c>
      <c r="C1284" t="s">
        <v>60</v>
      </c>
      <c r="D1284" t="s">
        <v>148</v>
      </c>
      <c r="E1284">
        <v>0</v>
      </c>
      <c r="F1284">
        <v>11</v>
      </c>
      <c r="G1284">
        <v>0</v>
      </c>
      <c r="H1284">
        <v>0</v>
      </c>
      <c r="I1284">
        <v>0</v>
      </c>
      <c r="K1284">
        <v>9.6999999999999993</v>
      </c>
      <c r="L1284">
        <v>45.3</v>
      </c>
      <c r="M1284">
        <v>-17.059999999999999</v>
      </c>
      <c r="N1284">
        <v>5.12</v>
      </c>
      <c r="R1284" s="19">
        <f>SUMIFS(Recruits!J:J,Recruits!D:D,'Wins by Year'!C1284,Recruits!A:A,'Wins by Year'!A1284)</f>
        <v>0</v>
      </c>
      <c r="S1284" s="19">
        <f t="shared" si="40"/>
        <v>1</v>
      </c>
      <c r="T1284" s="19">
        <f>(SUMIFS(S:S,C:C,C1284,A:A,A1284)+SUMIFS(S:S,C:C,C1284,A:A,A1284-1)+SUMIFS(S:S,C:C,C1284,A:A,A1284-2))/3</f>
        <v>1.7466666666666668</v>
      </c>
      <c r="U1284" s="19">
        <f>(SUMIFS($S:$S,$C:$C,$C1284,$A:$A,$A1284)+SUMIFS($S:$S,$C:$C,$C1284,$A:$A,$A1284-1)+SUMIFS($S:$S,$C:$C,$C1284,$A:$A,$A1284-2))/3</f>
        <v>1.7466666666666668</v>
      </c>
      <c r="W1284" t="str">
        <f>VLOOKUP(D1284,Conferences!$A$9:$B$57,2,FALSE)</f>
        <v>Ind</v>
      </c>
      <c r="X1284">
        <f>COUNTIF(C:C,C1284)</f>
        <v>16</v>
      </c>
    </row>
    <row r="1285" spans="1:25">
      <c r="A1285">
        <v>2005</v>
      </c>
      <c r="B1285">
        <v>60</v>
      </c>
      <c r="C1285" t="s">
        <v>84</v>
      </c>
      <c r="D1285" t="s">
        <v>178</v>
      </c>
      <c r="E1285">
        <v>7</v>
      </c>
      <c r="F1285">
        <v>4</v>
      </c>
      <c r="G1285">
        <v>0.63600000000000001</v>
      </c>
      <c r="H1285">
        <v>5</v>
      </c>
      <c r="I1285">
        <v>3</v>
      </c>
      <c r="J1285">
        <v>0.625</v>
      </c>
      <c r="K1285">
        <v>33.700000000000003</v>
      </c>
      <c r="L1285">
        <v>23.5</v>
      </c>
      <c r="M1285">
        <v>1.35</v>
      </c>
      <c r="N1285">
        <v>-6.11</v>
      </c>
      <c r="R1285" s="19">
        <f>SUMIFS(Recruits!J:J,Recruits!D:D,'Wins by Year'!C1285,Recruits!A:A,'Wins by Year'!A1285)</f>
        <v>0</v>
      </c>
      <c r="S1285" s="19">
        <f t="shared" si="40"/>
        <v>1</v>
      </c>
      <c r="T1285" s="19">
        <f>(SUMIFS(S:S,C:C,C1285,A:A,A1285)+SUMIFS(S:S,C:C,C1285,A:A,A1285-1)+SUMIFS(S:S,C:C,C1285,A:A,A1285-2))/3</f>
        <v>1</v>
      </c>
      <c r="U1285" s="19">
        <f>(SUMIFS($S:$S,$C:$C,$C1285,$A:$A,$A1285)+SUMIFS($S:$S,$C:$C,$C1285,$A:$A,$A1285-1)+SUMIFS($S:$S,$C:$C,$C1285,$A:$A,$A1285-2))/3</f>
        <v>1</v>
      </c>
      <c r="W1285" t="str">
        <f>VLOOKUP(D1285,Conferences!$A$9:$B$57,2,FALSE)</f>
        <v>MAC</v>
      </c>
      <c r="X1285">
        <f>COUNTIF(C:C,C1285)</f>
        <v>16</v>
      </c>
    </row>
    <row r="1286" spans="1:25">
      <c r="A1286">
        <v>2005</v>
      </c>
      <c r="B1286">
        <v>61</v>
      </c>
      <c r="C1286" t="s">
        <v>116</v>
      </c>
      <c r="D1286" t="s">
        <v>178</v>
      </c>
      <c r="E1286">
        <v>6</v>
      </c>
      <c r="F1286">
        <v>5</v>
      </c>
      <c r="G1286">
        <v>0.54500000000000004</v>
      </c>
      <c r="H1286">
        <v>5</v>
      </c>
      <c r="I1286">
        <v>3</v>
      </c>
      <c r="J1286">
        <v>0.625</v>
      </c>
      <c r="K1286">
        <v>33.799999999999997</v>
      </c>
      <c r="L1286">
        <v>27.6</v>
      </c>
      <c r="M1286">
        <v>-3.17</v>
      </c>
      <c r="N1286">
        <v>-6.07</v>
      </c>
      <c r="R1286" s="19">
        <f>SUMIFS(Recruits!J:J,Recruits!D:D,'Wins by Year'!C1286,Recruits!A:A,'Wins by Year'!A1286)</f>
        <v>0</v>
      </c>
      <c r="S1286" s="19">
        <f t="shared" si="40"/>
        <v>1</v>
      </c>
      <c r="T1286" s="19">
        <f>(SUMIFS(S:S,C:C,C1286,A:A,A1286)+SUMIFS(S:S,C:C,C1286,A:A,A1286-1)+SUMIFS(S:S,C:C,C1286,A:A,A1286-2))/3</f>
        <v>1.39</v>
      </c>
      <c r="U1286" s="19">
        <f>(SUMIFS($S:$S,$C:$C,$C1286,$A:$A,$A1286)+SUMIFS($S:$S,$C:$C,$C1286,$A:$A,$A1286-1)+SUMIFS($S:$S,$C:$C,$C1286,$A:$A,$A1286-2))/3</f>
        <v>1.39</v>
      </c>
      <c r="W1286" t="str">
        <f>VLOOKUP(D1286,Conferences!$A$9:$B$57,2,FALSE)</f>
        <v>MAC</v>
      </c>
      <c r="X1286">
        <f>COUNTIF(C:C,C1286)</f>
        <v>16</v>
      </c>
    </row>
    <row r="1287" spans="1:25">
      <c r="A1287">
        <v>2005</v>
      </c>
      <c r="B1287">
        <v>62</v>
      </c>
      <c r="C1287" t="s">
        <v>135</v>
      </c>
      <c r="D1287" t="s">
        <v>178</v>
      </c>
      <c r="E1287">
        <v>7</v>
      </c>
      <c r="F1287">
        <v>6</v>
      </c>
      <c r="G1287">
        <v>0.53800000000000003</v>
      </c>
      <c r="H1287">
        <v>5</v>
      </c>
      <c r="I1287">
        <v>3</v>
      </c>
      <c r="J1287">
        <v>0.625</v>
      </c>
      <c r="K1287">
        <v>23.6</v>
      </c>
      <c r="L1287">
        <v>24.5</v>
      </c>
      <c r="M1287">
        <v>-5.5</v>
      </c>
      <c r="N1287">
        <v>-4.96</v>
      </c>
      <c r="R1287" s="19">
        <f>SUMIFS(Recruits!J:J,Recruits!D:D,'Wins by Year'!C1287,Recruits!A:A,'Wins by Year'!A1287)</f>
        <v>2.21</v>
      </c>
      <c r="S1287" s="19">
        <f t="shared" si="40"/>
        <v>2.21</v>
      </c>
      <c r="T1287" s="19">
        <f>(SUMIFS(S:S,C:C,C1287,A:A,A1287)+SUMIFS(S:S,C:C,C1287,A:A,A1287-1)+SUMIFS(S:S,C:C,C1287,A:A,A1287-2))/3</f>
        <v>1.4033333333333333</v>
      </c>
      <c r="U1287" s="19">
        <f>(SUMIFS($S:$S,$C:$C,$C1287,$A:$A,$A1287)+SUMIFS($S:$S,$C:$C,$C1287,$A:$A,$A1287-1)+SUMIFS($S:$S,$C:$C,$C1287,$A:$A,$A1287-2))/3</f>
        <v>1.4033333333333333</v>
      </c>
      <c r="W1287" t="str">
        <f>VLOOKUP(D1287,Conferences!$A$9:$B$57,2,FALSE)</f>
        <v>MAC</v>
      </c>
      <c r="X1287">
        <f>COUNTIF(C:C,C1287)</f>
        <v>16</v>
      </c>
    </row>
    <row r="1288" spans="1:25">
      <c r="A1288">
        <v>2005</v>
      </c>
      <c r="B1288">
        <v>63</v>
      </c>
      <c r="C1288" t="s">
        <v>130</v>
      </c>
      <c r="D1288" t="s">
        <v>178</v>
      </c>
      <c r="E1288">
        <v>4</v>
      </c>
      <c r="F1288">
        <v>7</v>
      </c>
      <c r="G1288">
        <v>0.36399999999999999</v>
      </c>
      <c r="H1288">
        <v>3</v>
      </c>
      <c r="I1288">
        <v>5</v>
      </c>
      <c r="J1288">
        <v>0.375</v>
      </c>
      <c r="K1288">
        <v>17.5</v>
      </c>
      <c r="L1288">
        <v>30.5</v>
      </c>
      <c r="M1288">
        <v>-11.71</v>
      </c>
      <c r="N1288">
        <v>-1.89</v>
      </c>
      <c r="R1288" s="19">
        <f>SUMIFS(Recruits!J:J,Recruits!D:D,'Wins by Year'!C1288,Recruits!A:A,'Wins by Year'!A1288)</f>
        <v>0</v>
      </c>
      <c r="S1288" s="19">
        <f t="shared" si="40"/>
        <v>1</v>
      </c>
      <c r="T1288" s="19">
        <f>(SUMIFS(S:S,C:C,C1288,A:A,A1288)+SUMIFS(S:S,C:C,C1288,A:A,A1288-1)+SUMIFS(S:S,C:C,C1288,A:A,A1288-2))/3</f>
        <v>1.3333333333333333</v>
      </c>
      <c r="U1288" s="19">
        <f>(SUMIFS($S:$S,$C:$C,$C1288,$A:$A,$A1288)+SUMIFS($S:$S,$C:$C,$C1288,$A:$A,$A1288-1)+SUMIFS($S:$S,$C:$C,$C1288,$A:$A,$A1288-2))/3</f>
        <v>1.3333333333333333</v>
      </c>
      <c r="W1288" t="str">
        <f>VLOOKUP(D1288,Conferences!$A$9:$B$57,2,FALSE)</f>
        <v>MAC</v>
      </c>
      <c r="X1288">
        <f>COUNTIF(C:C,C1288)</f>
        <v>16</v>
      </c>
    </row>
    <row r="1289" spans="1:25">
      <c r="A1289">
        <v>2005</v>
      </c>
      <c r="B1289">
        <v>64</v>
      </c>
      <c r="C1289" t="s">
        <v>136</v>
      </c>
      <c r="D1289" t="s">
        <v>178</v>
      </c>
      <c r="E1289">
        <v>1</v>
      </c>
      <c r="F1289">
        <v>10</v>
      </c>
      <c r="G1289">
        <v>9.0999999999999998E-2</v>
      </c>
      <c r="H1289">
        <v>1</v>
      </c>
      <c r="I1289">
        <v>7</v>
      </c>
      <c r="J1289">
        <v>0.125</v>
      </c>
      <c r="K1289">
        <v>10</v>
      </c>
      <c r="L1289">
        <v>29.7</v>
      </c>
      <c r="M1289">
        <v>-21.29</v>
      </c>
      <c r="N1289">
        <v>-5.2</v>
      </c>
      <c r="R1289" s="19">
        <f>SUMIFS(Recruits!J:J,Recruits!D:D,'Wins by Year'!C1289,Recruits!A:A,'Wins by Year'!A1289)</f>
        <v>0</v>
      </c>
      <c r="S1289" s="19">
        <f t="shared" si="40"/>
        <v>1</v>
      </c>
      <c r="T1289" s="19">
        <f>(SUMIFS(S:S,C:C,C1289,A:A,A1289)+SUMIFS(S:S,C:C,C1289,A:A,A1289-1)+SUMIFS(S:S,C:C,C1289,A:A,A1289-2))/3</f>
        <v>1</v>
      </c>
      <c r="U1289" s="19">
        <f>(SUMIFS($S:$S,$C:$C,$C1289,$A:$A,$A1289)+SUMIFS($S:$S,$C:$C,$C1289,$A:$A,$A1289-1)+SUMIFS($S:$S,$C:$C,$C1289,$A:$A,$A1289-2))/3</f>
        <v>1</v>
      </c>
      <c r="W1289" t="str">
        <f>VLOOKUP(D1289,Conferences!$A$9:$B$57,2,FALSE)</f>
        <v>MAC</v>
      </c>
      <c r="X1289">
        <f>COUNTIF(C:C,C1289)</f>
        <v>16</v>
      </c>
    </row>
    <row r="1290" spans="1:25">
      <c r="A1290">
        <v>2005</v>
      </c>
      <c r="B1290">
        <v>65</v>
      </c>
      <c r="C1290" t="s">
        <v>131</v>
      </c>
      <c r="D1290" t="s">
        <v>178</v>
      </c>
      <c r="E1290">
        <v>1</v>
      </c>
      <c r="F1290">
        <v>10</v>
      </c>
      <c r="G1290">
        <v>9.0999999999999998E-2</v>
      </c>
      <c r="H1290">
        <v>0</v>
      </c>
      <c r="I1290">
        <v>8</v>
      </c>
      <c r="J1290">
        <v>0</v>
      </c>
      <c r="K1290">
        <v>16.399999999999999</v>
      </c>
      <c r="L1290">
        <v>30.1</v>
      </c>
      <c r="M1290">
        <v>-17.23</v>
      </c>
      <c r="N1290">
        <v>-5.42</v>
      </c>
      <c r="R1290" s="19">
        <f>SUMIFS(Recruits!J:J,Recruits!D:D,'Wins by Year'!C1290,Recruits!A:A,'Wins by Year'!A1290)</f>
        <v>2.08</v>
      </c>
      <c r="S1290" s="19">
        <f t="shared" si="40"/>
        <v>2.08</v>
      </c>
      <c r="T1290" s="19">
        <f>(SUMIFS(S:S,C:C,C1290,A:A,A1290)+SUMIFS(S:S,C:C,C1290,A:A,A1290-1)+SUMIFS(S:S,C:C,C1290,A:A,A1290-2))/3</f>
        <v>1.6933333333333334</v>
      </c>
      <c r="U1290" s="19">
        <f>(SUMIFS($S:$S,$C:$C,$C1290,$A:$A,$A1290)+SUMIFS($S:$S,$C:$C,$C1290,$A:$A,$A1290-1)+SUMIFS($S:$S,$C:$C,$C1290,$A:$A,$A1290-2))/3</f>
        <v>1.6933333333333334</v>
      </c>
      <c r="W1290" t="str">
        <f>VLOOKUP(D1290,Conferences!$A$9:$B$57,2,FALSE)</f>
        <v>MAC</v>
      </c>
      <c r="X1290">
        <f>COUNTIF(C:C,C1290)</f>
        <v>16</v>
      </c>
    </row>
    <row r="1291" spans="1:25">
      <c r="A1291">
        <v>2005</v>
      </c>
      <c r="B1291">
        <v>66</v>
      </c>
      <c r="C1291" t="s">
        <v>98</v>
      </c>
      <c r="D1291" t="s">
        <v>179</v>
      </c>
      <c r="E1291">
        <v>9</v>
      </c>
      <c r="F1291">
        <v>3</v>
      </c>
      <c r="G1291">
        <v>0.75</v>
      </c>
      <c r="H1291">
        <v>6</v>
      </c>
      <c r="I1291">
        <v>2</v>
      </c>
      <c r="J1291">
        <v>0.75</v>
      </c>
      <c r="K1291">
        <v>35.799999999999997</v>
      </c>
      <c r="L1291">
        <v>21.8</v>
      </c>
      <c r="M1291">
        <v>3.58</v>
      </c>
      <c r="N1291">
        <v>-7.25</v>
      </c>
      <c r="R1291" s="19">
        <f>SUMIFS(Recruits!J:J,Recruits!D:D,'Wins by Year'!C1291,Recruits!A:A,'Wins by Year'!A1291)</f>
        <v>0</v>
      </c>
      <c r="S1291" s="19">
        <f t="shared" si="40"/>
        <v>1</v>
      </c>
      <c r="T1291" s="19">
        <f>(SUMIFS(S:S,C:C,C1291,A:A,A1291)+SUMIFS(S:S,C:C,C1291,A:A,A1291-1)+SUMIFS(S:S,C:C,C1291,A:A,A1291-2))/3</f>
        <v>1.3800000000000001</v>
      </c>
      <c r="U1291" s="19">
        <f>(SUMIFS($S:$S,$C:$C,$C1291,$A:$A,$A1291)+SUMIFS($S:$S,$C:$C,$C1291,$A:$A,$A1291-1)+SUMIFS($S:$S,$C:$C,$C1291,$A:$A,$A1291-2))/3</f>
        <v>1.3800000000000001</v>
      </c>
      <c r="W1291" t="str">
        <f>VLOOKUP(D1291,Conferences!$A$9:$B$57,2,FALSE)</f>
        <v>MAC</v>
      </c>
      <c r="X1291">
        <f>COUNTIF(C:C,C1291)</f>
        <v>16</v>
      </c>
    </row>
    <row r="1292" spans="1:25">
      <c r="A1292">
        <v>2005</v>
      </c>
      <c r="B1292">
        <v>67</v>
      </c>
      <c r="C1292" t="s">
        <v>112</v>
      </c>
      <c r="D1292" t="s">
        <v>179</v>
      </c>
      <c r="E1292">
        <v>7</v>
      </c>
      <c r="F1292">
        <v>5</v>
      </c>
      <c r="G1292">
        <v>0.58299999999999996</v>
      </c>
      <c r="H1292">
        <v>6</v>
      </c>
      <c r="I1292">
        <v>2</v>
      </c>
      <c r="J1292">
        <v>0.75</v>
      </c>
      <c r="K1292">
        <v>32.4</v>
      </c>
      <c r="L1292">
        <v>22.8</v>
      </c>
      <c r="M1292">
        <v>2.83</v>
      </c>
      <c r="N1292">
        <v>-3.26</v>
      </c>
      <c r="R1292" s="19">
        <f>SUMIFS(Recruits!J:J,Recruits!D:D,'Wins by Year'!C1292,Recruits!A:A,'Wins by Year'!A1292)</f>
        <v>2.17</v>
      </c>
      <c r="S1292" s="19">
        <f t="shared" si="40"/>
        <v>2.17</v>
      </c>
      <c r="T1292" s="19">
        <f>(SUMIFS(S:S,C:C,C1292,A:A,A1292)+SUMIFS(S:S,C:C,C1292,A:A,A1292-1)+SUMIFS(S:S,C:C,C1292,A:A,A1292-2))/3</f>
        <v>1.39</v>
      </c>
      <c r="U1292" s="19">
        <f>(SUMIFS($S:$S,$C:$C,$C1292,$A:$A,$A1292)+SUMIFS($S:$S,$C:$C,$C1292,$A:$A,$A1292-1)+SUMIFS($S:$S,$C:$C,$C1292,$A:$A,$A1292-2))/3</f>
        <v>1.39</v>
      </c>
      <c r="W1292" t="str">
        <f>VLOOKUP(D1292,Conferences!$A$9:$B$57,2,FALSE)</f>
        <v>MAC</v>
      </c>
      <c r="X1292">
        <f>COUNTIF(C:C,C1292)</f>
        <v>16</v>
      </c>
    </row>
    <row r="1293" spans="1:25">
      <c r="A1293">
        <v>2005</v>
      </c>
      <c r="B1293">
        <v>68</v>
      </c>
      <c r="C1293" t="s">
        <v>65</v>
      </c>
      <c r="D1293" t="s">
        <v>179</v>
      </c>
      <c r="E1293">
        <v>7</v>
      </c>
      <c r="F1293">
        <v>4</v>
      </c>
      <c r="G1293">
        <v>0.63600000000000001</v>
      </c>
      <c r="H1293">
        <v>5</v>
      </c>
      <c r="I1293">
        <v>3</v>
      </c>
      <c r="J1293">
        <v>0.625</v>
      </c>
      <c r="K1293">
        <v>32.200000000000003</v>
      </c>
      <c r="L1293">
        <v>31.1</v>
      </c>
      <c r="M1293">
        <v>-5.55</v>
      </c>
      <c r="N1293">
        <v>-7.37</v>
      </c>
      <c r="R1293" s="19">
        <f>SUMIFS(Recruits!J:J,Recruits!D:D,'Wins by Year'!C1293,Recruits!A:A,'Wins by Year'!A1293)</f>
        <v>0</v>
      </c>
      <c r="S1293" s="19">
        <f t="shared" si="40"/>
        <v>1</v>
      </c>
      <c r="T1293" s="19">
        <f>(SUMIFS(S:S,C:C,C1293,A:A,A1293)+SUMIFS(S:S,C:C,C1293,A:A,A1293-1)+SUMIFS(S:S,C:C,C1293,A:A,A1293-2))/3</f>
        <v>1.6833333333333333</v>
      </c>
      <c r="U1293" s="19">
        <f>(SUMIFS($S:$S,$C:$C,$C1293,$A:$A,$A1293)+SUMIFS($S:$S,$C:$C,$C1293,$A:$A,$A1293-1)+SUMIFS($S:$S,$C:$C,$C1293,$A:$A,$A1293-2))/3</f>
        <v>1.6833333333333333</v>
      </c>
      <c r="W1293" t="str">
        <f>VLOOKUP(D1293,Conferences!$A$9:$B$57,2,FALSE)</f>
        <v>MAC</v>
      </c>
      <c r="X1293">
        <f>COUNTIF(C:C,C1293)</f>
        <v>16</v>
      </c>
    </row>
    <row r="1294" spans="1:25">
      <c r="A1294">
        <v>2005</v>
      </c>
      <c r="B1294">
        <v>69</v>
      </c>
      <c r="C1294" t="s">
        <v>127</v>
      </c>
      <c r="D1294" t="s">
        <v>179</v>
      </c>
      <c r="E1294">
        <v>6</v>
      </c>
      <c r="F1294">
        <v>5</v>
      </c>
      <c r="G1294">
        <v>0.54500000000000004</v>
      </c>
      <c r="H1294">
        <v>5</v>
      </c>
      <c r="I1294">
        <v>3</v>
      </c>
      <c r="J1294">
        <v>0.625</v>
      </c>
      <c r="K1294">
        <v>23.6</v>
      </c>
      <c r="L1294">
        <v>23.6</v>
      </c>
      <c r="M1294">
        <v>-0.42</v>
      </c>
      <c r="N1294">
        <v>-1.69</v>
      </c>
      <c r="R1294" s="19">
        <f>SUMIFS(Recruits!J:J,Recruits!D:D,'Wins by Year'!C1294,Recruits!A:A,'Wins by Year'!A1294)</f>
        <v>0</v>
      </c>
      <c r="S1294" s="19">
        <f t="shared" si="40"/>
        <v>1</v>
      </c>
      <c r="T1294" s="19">
        <f>(SUMIFS(S:S,C:C,C1294,A:A,A1294)+SUMIFS(S:S,C:C,C1294,A:A,A1294-1)+SUMIFS(S:S,C:C,C1294,A:A,A1294-2))/3</f>
        <v>1</v>
      </c>
      <c r="U1294" s="19">
        <f>(SUMIFS($S:$S,$C:$C,$C1294,$A:$A,$A1294)+SUMIFS($S:$S,$C:$C,$C1294,$A:$A,$A1294-1)+SUMIFS($S:$S,$C:$C,$C1294,$A:$A,$A1294-2))/3</f>
        <v>1</v>
      </c>
      <c r="W1294" t="str">
        <f>VLOOKUP(D1294,Conferences!$A$9:$B$57,2,FALSE)</f>
        <v>MAC</v>
      </c>
      <c r="X1294">
        <f>COUNTIF(C:C,C1294)</f>
        <v>16</v>
      </c>
    </row>
    <row r="1295" spans="1:25">
      <c r="A1295">
        <v>2005</v>
      </c>
      <c r="B1295">
        <v>70</v>
      </c>
      <c r="C1295" t="s">
        <v>125</v>
      </c>
      <c r="D1295" t="s">
        <v>179</v>
      </c>
      <c r="E1295">
        <v>4</v>
      </c>
      <c r="F1295">
        <v>7</v>
      </c>
      <c r="G1295">
        <v>0.36399999999999999</v>
      </c>
      <c r="H1295">
        <v>4</v>
      </c>
      <c r="I1295">
        <v>4</v>
      </c>
      <c r="J1295">
        <v>0.5</v>
      </c>
      <c r="K1295">
        <v>21.2</v>
      </c>
      <c r="L1295">
        <v>37.799999999999997</v>
      </c>
      <c r="M1295">
        <v>-7.31</v>
      </c>
      <c r="N1295">
        <v>0.87</v>
      </c>
      <c r="R1295" s="19">
        <f>SUMIFS(Recruits!J:J,Recruits!D:D,'Wins by Year'!C1295,Recruits!A:A,'Wins by Year'!A1295)</f>
        <v>0</v>
      </c>
      <c r="S1295" s="19">
        <f t="shared" si="40"/>
        <v>1</v>
      </c>
      <c r="T1295" s="19">
        <f>(SUMIFS(S:S,C:C,C1295,A:A,A1295)+SUMIFS(S:S,C:C,C1295,A:A,A1295-1)+SUMIFS(S:S,C:C,C1295,A:A,A1295-2))/3</f>
        <v>1.3333333333333333</v>
      </c>
      <c r="U1295" s="19">
        <f>(SUMIFS($S:$S,$C:$C,$C1295,$A:$A,$A1295)+SUMIFS($S:$S,$C:$C,$C1295,$A:$A,$A1295-1)+SUMIFS($S:$S,$C:$C,$C1295,$A:$A,$A1295-2))/3</f>
        <v>1.3333333333333333</v>
      </c>
      <c r="W1295" t="str">
        <f>VLOOKUP(D1295,Conferences!$A$9:$B$57,2,FALSE)</f>
        <v>MAC</v>
      </c>
      <c r="X1295">
        <f>COUNTIF(C:C,C1295)</f>
        <v>16</v>
      </c>
    </row>
    <row r="1296" spans="1:25">
      <c r="A1296">
        <v>2005</v>
      </c>
      <c r="B1296">
        <v>71</v>
      </c>
      <c r="C1296" t="s">
        <v>134</v>
      </c>
      <c r="D1296" t="s">
        <v>179</v>
      </c>
      <c r="E1296">
        <v>4</v>
      </c>
      <c r="F1296">
        <v>7</v>
      </c>
      <c r="G1296">
        <v>0.36399999999999999</v>
      </c>
      <c r="H1296">
        <v>3</v>
      </c>
      <c r="I1296">
        <v>5</v>
      </c>
      <c r="J1296">
        <v>0.375</v>
      </c>
      <c r="K1296">
        <v>21.8</v>
      </c>
      <c r="L1296">
        <v>26.8</v>
      </c>
      <c r="M1296">
        <v>-7.42</v>
      </c>
      <c r="N1296">
        <v>-4.33</v>
      </c>
      <c r="R1296" s="19">
        <f>SUMIFS(Recruits!J:J,Recruits!D:D,'Wins by Year'!C1296,Recruits!A:A,'Wins by Year'!A1296)</f>
        <v>2</v>
      </c>
      <c r="S1296" s="19">
        <f t="shared" si="40"/>
        <v>2</v>
      </c>
      <c r="T1296" s="19">
        <f>(SUMIFS(S:S,C:C,C1296,A:A,A1296)+SUMIFS(S:S,C:C,C1296,A:A,A1296-1)+SUMIFS(S:S,C:C,C1296,A:A,A1296-2))/3</f>
        <v>1.6666666666666667</v>
      </c>
      <c r="U1296" s="19">
        <f>(SUMIFS($S:$S,$C:$C,$C1296,$A:$A,$A1296)+SUMIFS($S:$S,$C:$C,$C1296,$A:$A,$A1296-1)+SUMIFS($S:$S,$C:$C,$C1296,$A:$A,$A1296-2))/3</f>
        <v>1.6666666666666667</v>
      </c>
      <c r="W1296" t="str">
        <f>VLOOKUP(D1296,Conferences!$A$9:$B$57,2,FALSE)</f>
        <v>MAC</v>
      </c>
      <c r="X1296">
        <f>COUNTIF(C:C,C1296)</f>
        <v>16</v>
      </c>
    </row>
    <row r="1297" spans="1:25">
      <c r="A1297">
        <v>2005</v>
      </c>
      <c r="B1297">
        <v>72</v>
      </c>
      <c r="C1297" t="s">
        <v>20</v>
      </c>
      <c r="D1297" t="s">
        <v>149</v>
      </c>
      <c r="E1297">
        <v>11</v>
      </c>
      <c r="F1297">
        <v>1</v>
      </c>
      <c r="G1297">
        <v>0.91700000000000004</v>
      </c>
      <c r="H1297">
        <v>8</v>
      </c>
      <c r="I1297">
        <v>0</v>
      </c>
      <c r="J1297">
        <v>1</v>
      </c>
      <c r="K1297">
        <v>33.200000000000003</v>
      </c>
      <c r="L1297">
        <v>18.600000000000001</v>
      </c>
      <c r="M1297">
        <v>11.21</v>
      </c>
      <c r="N1297">
        <v>-1.46</v>
      </c>
      <c r="P1297">
        <v>11</v>
      </c>
      <c r="Q1297">
        <v>11</v>
      </c>
      <c r="R1297" s="19">
        <f>SUMIFS(Recruits!J:J,Recruits!D:D,'Wins by Year'!C1297,Recruits!A:A,'Wins by Year'!A1297)</f>
        <v>2.38</v>
      </c>
      <c r="S1297" s="19">
        <f t="shared" si="40"/>
        <v>2.38</v>
      </c>
      <c r="T1297" s="19">
        <f>(SUMIFS(S:S,C:C,C1297,A:A,A1297)+SUMIFS(S:S,C:C,C1297,A:A,A1297-1)+SUMIFS(S:S,C:C,C1297,A:A,A1297-2))/3</f>
        <v>2.38</v>
      </c>
      <c r="U1297" s="19">
        <f>(SUMIFS($S:$S,$C:$C,$C1297,$A:$A,$A1297)+SUMIFS($S:$S,$C:$C,$C1297,$A:$A,$A1297-1)+SUMIFS($S:$S,$C:$C,$C1297,$A:$A,$A1297-2))/3</f>
        <v>2.38</v>
      </c>
      <c r="W1297" t="str">
        <f>VLOOKUP(D1297,Conferences!$A$9:$B$57,2,FALSE)</f>
        <v>MWC</v>
      </c>
      <c r="X1297">
        <f>COUNTIF(C:C,C1297)</f>
        <v>16</v>
      </c>
      <c r="Y1297">
        <f t="shared" ref="Y1297:Y1346" si="41">Q1297</f>
        <v>11</v>
      </c>
    </row>
    <row r="1298" spans="1:25">
      <c r="A1298">
        <v>2005</v>
      </c>
      <c r="B1298">
        <v>73</v>
      </c>
      <c r="C1298" t="s">
        <v>50</v>
      </c>
      <c r="D1298" t="s">
        <v>149</v>
      </c>
      <c r="E1298">
        <v>6</v>
      </c>
      <c r="F1298">
        <v>6</v>
      </c>
      <c r="G1298">
        <v>0.5</v>
      </c>
      <c r="H1298">
        <v>5</v>
      </c>
      <c r="I1298">
        <v>3</v>
      </c>
      <c r="J1298">
        <v>0.625</v>
      </c>
      <c r="K1298">
        <v>33</v>
      </c>
      <c r="L1298">
        <v>29.3</v>
      </c>
      <c r="M1298">
        <v>1.58</v>
      </c>
      <c r="N1298">
        <v>0.17</v>
      </c>
      <c r="R1298" s="19">
        <f>SUMIFS(Recruits!J:J,Recruits!D:D,'Wins by Year'!C1298,Recruits!A:A,'Wins by Year'!A1298)</f>
        <v>2.31</v>
      </c>
      <c r="S1298" s="19">
        <f t="shared" si="40"/>
        <v>2.31</v>
      </c>
      <c r="T1298" s="19">
        <f>(SUMIFS(S:S,C:C,C1298,A:A,A1298)+SUMIFS(S:S,C:C,C1298,A:A,A1298-1)+SUMIFS(S:S,C:C,C1298,A:A,A1298-2))/3</f>
        <v>2.4299999999999997</v>
      </c>
      <c r="U1298" s="19">
        <f>(SUMIFS($S:$S,$C:$C,$C1298,$A:$A,$A1298)+SUMIFS($S:$S,$C:$C,$C1298,$A:$A,$A1298-1)+SUMIFS($S:$S,$C:$C,$C1298,$A:$A,$A1298-2))/3</f>
        <v>2.4299999999999997</v>
      </c>
      <c r="W1298" t="str">
        <f>VLOOKUP(D1298,Conferences!$A$9:$B$57,2,FALSE)</f>
        <v>MWC</v>
      </c>
      <c r="X1298">
        <f>COUNTIF(C:C,C1298)</f>
        <v>16</v>
      </c>
    </row>
    <row r="1299" spans="1:25">
      <c r="A1299">
        <v>2005</v>
      </c>
      <c r="B1299">
        <v>74</v>
      </c>
      <c r="C1299" t="s">
        <v>63</v>
      </c>
      <c r="D1299" t="s">
        <v>149</v>
      </c>
      <c r="E1299">
        <v>6</v>
      </c>
      <c r="F1299">
        <v>6</v>
      </c>
      <c r="G1299">
        <v>0.5</v>
      </c>
      <c r="H1299">
        <v>5</v>
      </c>
      <c r="I1299">
        <v>3</v>
      </c>
      <c r="J1299">
        <v>0.625</v>
      </c>
      <c r="K1299">
        <v>26.8</v>
      </c>
      <c r="L1299">
        <v>30.8</v>
      </c>
      <c r="M1299">
        <v>-2.76</v>
      </c>
      <c r="N1299">
        <v>0.16</v>
      </c>
      <c r="R1299" s="19">
        <f>SUMIFS(Recruits!J:J,Recruits!D:D,'Wins by Year'!C1299,Recruits!A:A,'Wins by Year'!A1299)</f>
        <v>2.16</v>
      </c>
      <c r="S1299" s="19">
        <f t="shared" si="40"/>
        <v>2.16</v>
      </c>
      <c r="T1299" s="19">
        <f>(SUMIFS(S:S,C:C,C1299,A:A,A1299)+SUMIFS(S:S,C:C,C1299,A:A,A1299-1)+SUMIFS(S:S,C:C,C1299,A:A,A1299-2))/3</f>
        <v>2.2233333333333332</v>
      </c>
      <c r="U1299" s="19">
        <f>(SUMIFS($S:$S,$C:$C,$C1299,$A:$A,$A1299)+SUMIFS($S:$S,$C:$C,$C1299,$A:$A,$A1299-1)+SUMIFS($S:$S,$C:$C,$C1299,$A:$A,$A1299-2))/3</f>
        <v>2.2233333333333332</v>
      </c>
      <c r="W1299" t="str">
        <f>VLOOKUP(D1299,Conferences!$A$9:$B$57,2,FALSE)</f>
        <v>MWC</v>
      </c>
      <c r="X1299">
        <f>COUNTIF(C:C,C1299)</f>
        <v>16</v>
      </c>
    </row>
    <row r="1300" spans="1:25">
      <c r="A1300">
        <v>2005</v>
      </c>
      <c r="B1300">
        <v>75</v>
      </c>
      <c r="C1300" t="s">
        <v>34</v>
      </c>
      <c r="D1300" t="s">
        <v>149</v>
      </c>
      <c r="E1300">
        <v>7</v>
      </c>
      <c r="F1300">
        <v>5</v>
      </c>
      <c r="G1300">
        <v>0.58299999999999996</v>
      </c>
      <c r="H1300">
        <v>4</v>
      </c>
      <c r="I1300">
        <v>4</v>
      </c>
      <c r="J1300">
        <v>0.5</v>
      </c>
      <c r="K1300">
        <v>30</v>
      </c>
      <c r="L1300">
        <v>24.1</v>
      </c>
      <c r="M1300">
        <v>2.83</v>
      </c>
      <c r="N1300">
        <v>-2.08</v>
      </c>
      <c r="R1300" s="19">
        <f>SUMIFS(Recruits!J:J,Recruits!D:D,'Wins by Year'!C1300,Recruits!A:A,'Wins by Year'!A1300)</f>
        <v>2.2799999999999998</v>
      </c>
      <c r="S1300" s="19">
        <f t="shared" si="40"/>
        <v>2.2799999999999998</v>
      </c>
      <c r="T1300" s="19">
        <f>(SUMIFS(S:S,C:C,C1300,A:A,A1300)+SUMIFS(S:S,C:C,C1300,A:A,A1300-1)+SUMIFS(S:S,C:C,C1300,A:A,A1300-2))/3</f>
        <v>2.2966666666666664</v>
      </c>
      <c r="U1300" s="19">
        <f>(SUMIFS($S:$S,$C:$C,$C1300,$A:$A,$A1300)+SUMIFS($S:$S,$C:$C,$C1300,$A:$A,$A1300-1)+SUMIFS($S:$S,$C:$C,$C1300,$A:$A,$A1300-2))/3</f>
        <v>2.2966666666666664</v>
      </c>
      <c r="W1300" t="str">
        <f>VLOOKUP(D1300,Conferences!$A$9:$B$57,2,FALSE)</f>
        <v>MWC</v>
      </c>
      <c r="X1300">
        <f>COUNTIF(C:C,C1300)</f>
        <v>16</v>
      </c>
    </row>
    <row r="1301" spans="1:25">
      <c r="A1301">
        <v>2005</v>
      </c>
      <c r="B1301">
        <v>76</v>
      </c>
      <c r="C1301" t="s">
        <v>123</v>
      </c>
      <c r="D1301" t="s">
        <v>149</v>
      </c>
      <c r="E1301">
        <v>6</v>
      </c>
      <c r="F1301">
        <v>5</v>
      </c>
      <c r="G1301">
        <v>0.54500000000000004</v>
      </c>
      <c r="H1301">
        <v>4</v>
      </c>
      <c r="I1301">
        <v>4</v>
      </c>
      <c r="J1301">
        <v>0.5</v>
      </c>
      <c r="K1301">
        <v>29.6</v>
      </c>
      <c r="L1301">
        <v>29.7</v>
      </c>
      <c r="M1301">
        <v>-2.5099999999999998</v>
      </c>
      <c r="N1301">
        <v>-3.15</v>
      </c>
      <c r="R1301" s="19">
        <f>SUMIFS(Recruits!J:J,Recruits!D:D,'Wins by Year'!C1301,Recruits!A:A,'Wins by Year'!A1301)</f>
        <v>2.12</v>
      </c>
      <c r="S1301" s="19">
        <f t="shared" si="40"/>
        <v>2.12</v>
      </c>
      <c r="T1301" s="19">
        <f>(SUMIFS(S:S,C:C,C1301,A:A,A1301)+SUMIFS(S:S,C:C,C1301,A:A,A1301-1)+SUMIFS(S:S,C:C,C1301,A:A,A1301-2))/3</f>
        <v>2.08</v>
      </c>
      <c r="U1301" s="19">
        <f>(SUMIFS($S:$S,$C:$C,$C1301,$A:$A,$A1301)+SUMIFS($S:$S,$C:$C,$C1301,$A:$A,$A1301-1)+SUMIFS($S:$S,$C:$C,$C1301,$A:$A,$A1301-2))/3</f>
        <v>2.08</v>
      </c>
      <c r="W1301" t="str">
        <f>VLOOKUP(D1301,Conferences!$A$9:$B$57,2,FALSE)</f>
        <v>MWC</v>
      </c>
      <c r="X1301">
        <f>COUNTIF(C:C,C1301)</f>
        <v>16</v>
      </c>
    </row>
    <row r="1302" spans="1:25">
      <c r="A1302">
        <v>2005</v>
      </c>
      <c r="B1302">
        <v>77</v>
      </c>
      <c r="C1302" t="s">
        <v>72</v>
      </c>
      <c r="D1302" t="s">
        <v>149</v>
      </c>
      <c r="E1302">
        <v>5</v>
      </c>
      <c r="F1302">
        <v>7</v>
      </c>
      <c r="G1302">
        <v>0.41699999999999998</v>
      </c>
      <c r="H1302">
        <v>4</v>
      </c>
      <c r="I1302">
        <v>4</v>
      </c>
      <c r="J1302">
        <v>0.5</v>
      </c>
      <c r="K1302">
        <v>26.9</v>
      </c>
      <c r="L1302">
        <v>27.1</v>
      </c>
      <c r="M1302">
        <v>-1.57</v>
      </c>
      <c r="N1302">
        <v>-0.15</v>
      </c>
      <c r="R1302" s="19">
        <f>SUMIFS(Recruits!J:J,Recruits!D:D,'Wins by Year'!C1302,Recruits!A:A,'Wins by Year'!A1302)</f>
        <v>2.2999999999999998</v>
      </c>
      <c r="S1302" s="19">
        <f t="shared" si="40"/>
        <v>2.2999999999999998</v>
      </c>
      <c r="T1302" s="19">
        <f>(SUMIFS(S:S,C:C,C1302,A:A,A1302)+SUMIFS(S:S,C:C,C1302,A:A,A1302-1)+SUMIFS(S:S,C:C,C1302,A:A,A1302-2))/3</f>
        <v>2.3266666666666667</v>
      </c>
      <c r="U1302" s="19">
        <f>(SUMIFS($S:$S,$C:$C,$C1302,$A:$A,$A1302)+SUMIFS($S:$S,$C:$C,$C1302,$A:$A,$A1302-1)+SUMIFS($S:$S,$C:$C,$C1302,$A:$A,$A1302-2))/3</f>
        <v>2.3266666666666667</v>
      </c>
      <c r="W1302" t="str">
        <f>VLOOKUP(D1302,Conferences!$A$9:$B$57,2,FALSE)</f>
        <v>MWC</v>
      </c>
      <c r="X1302">
        <f>COUNTIF(C:C,C1302)</f>
        <v>16</v>
      </c>
    </row>
    <row r="1303" spans="1:25">
      <c r="A1303">
        <v>2005</v>
      </c>
      <c r="B1303">
        <v>78</v>
      </c>
      <c r="C1303" t="s">
        <v>95</v>
      </c>
      <c r="D1303" t="s">
        <v>149</v>
      </c>
      <c r="E1303">
        <v>4</v>
      </c>
      <c r="F1303">
        <v>7</v>
      </c>
      <c r="G1303">
        <v>0.36399999999999999</v>
      </c>
      <c r="H1303">
        <v>3</v>
      </c>
      <c r="I1303">
        <v>5</v>
      </c>
      <c r="J1303">
        <v>0.375</v>
      </c>
      <c r="K1303">
        <v>30</v>
      </c>
      <c r="L1303">
        <v>31.7</v>
      </c>
      <c r="M1303">
        <v>-4.38</v>
      </c>
      <c r="N1303">
        <v>-1.65</v>
      </c>
      <c r="R1303" s="19">
        <f>SUMIFS(Recruits!J:J,Recruits!D:D,'Wins by Year'!C1303,Recruits!A:A,'Wins by Year'!A1303)</f>
        <v>1.41</v>
      </c>
      <c r="S1303" s="19">
        <f t="shared" si="40"/>
        <v>1.41</v>
      </c>
      <c r="T1303" s="19">
        <f>(SUMIFS(S:S,C:C,C1303,A:A,A1303)+SUMIFS(S:S,C:C,C1303,A:A,A1303-1)+SUMIFS(S:S,C:C,C1303,A:A,A1303-2))/3</f>
        <v>1.3533333333333333</v>
      </c>
      <c r="U1303" s="19">
        <f>(SUMIFS($S:$S,$C:$C,$C1303,$A:$A,$A1303)+SUMIFS($S:$S,$C:$C,$C1303,$A:$A,$A1303-1)+SUMIFS($S:$S,$C:$C,$C1303,$A:$A,$A1303-2))/3</f>
        <v>1.3533333333333333</v>
      </c>
      <c r="W1303" t="str">
        <f>VLOOKUP(D1303,Conferences!$A$9:$B$57,2,FALSE)</f>
        <v>MWC</v>
      </c>
      <c r="X1303">
        <f>COUNTIF(C:C,C1303)</f>
        <v>16</v>
      </c>
    </row>
    <row r="1304" spans="1:25">
      <c r="A1304">
        <v>2005</v>
      </c>
      <c r="B1304">
        <v>79</v>
      </c>
      <c r="C1304" t="s">
        <v>121</v>
      </c>
      <c r="D1304" t="s">
        <v>149</v>
      </c>
      <c r="E1304">
        <v>4</v>
      </c>
      <c r="F1304">
        <v>7</v>
      </c>
      <c r="G1304">
        <v>0.36399999999999999</v>
      </c>
      <c r="H1304">
        <v>2</v>
      </c>
      <c r="I1304">
        <v>6</v>
      </c>
      <c r="J1304">
        <v>0.25</v>
      </c>
      <c r="K1304">
        <v>24.6</v>
      </c>
      <c r="L1304">
        <v>27</v>
      </c>
      <c r="M1304">
        <v>-4.88</v>
      </c>
      <c r="N1304">
        <v>-1.88</v>
      </c>
      <c r="R1304" s="19">
        <f>SUMIFS(Recruits!J:J,Recruits!D:D,'Wins by Year'!C1304,Recruits!A:A,'Wins by Year'!A1304)</f>
        <v>2.11</v>
      </c>
      <c r="S1304" s="19">
        <f t="shared" si="40"/>
        <v>2.11</v>
      </c>
      <c r="T1304" s="19">
        <f>(SUMIFS(S:S,C:C,C1304,A:A,A1304)+SUMIFS(S:S,C:C,C1304,A:A,A1304-1)+SUMIFS(S:S,C:C,C1304,A:A,A1304-2))/3</f>
        <v>1.3699999999999999</v>
      </c>
      <c r="U1304" s="19">
        <f>(SUMIFS($S:$S,$C:$C,$C1304,$A:$A,$A1304)+SUMIFS($S:$S,$C:$C,$C1304,$A:$A,$A1304-1)+SUMIFS($S:$S,$C:$C,$C1304,$A:$A,$A1304-2))/3</f>
        <v>1.3699999999999999</v>
      </c>
      <c r="W1304" t="str">
        <f>VLOOKUP(D1304,Conferences!$A$9:$B$57,2,FALSE)</f>
        <v>MWC</v>
      </c>
      <c r="X1304">
        <f>COUNTIF(C:C,C1304)</f>
        <v>16</v>
      </c>
    </row>
    <row r="1305" spans="1:25">
      <c r="A1305">
        <v>2005</v>
      </c>
      <c r="B1305">
        <v>80</v>
      </c>
      <c r="C1305" t="s">
        <v>71</v>
      </c>
      <c r="D1305" t="s">
        <v>149</v>
      </c>
      <c r="E1305">
        <v>2</v>
      </c>
      <c r="F1305">
        <v>9</v>
      </c>
      <c r="G1305">
        <v>0.182</v>
      </c>
      <c r="H1305">
        <v>1</v>
      </c>
      <c r="I1305">
        <v>7</v>
      </c>
      <c r="J1305">
        <v>0.125</v>
      </c>
      <c r="K1305">
        <v>18.8</v>
      </c>
      <c r="L1305">
        <v>34.6</v>
      </c>
      <c r="M1305">
        <v>-14.88</v>
      </c>
      <c r="N1305">
        <v>-3.88</v>
      </c>
      <c r="R1305" s="19">
        <f>SUMIFS(Recruits!J:J,Recruits!D:D,'Wins by Year'!C1305,Recruits!A:A,'Wins by Year'!A1305)</f>
        <v>2.17</v>
      </c>
      <c r="S1305" s="19">
        <f t="shared" si="40"/>
        <v>2.17</v>
      </c>
      <c r="T1305" s="19">
        <f>(SUMIFS(S:S,C:C,C1305,A:A,A1305)+SUMIFS(S:S,C:C,C1305,A:A,A1305-1)+SUMIFS(S:S,C:C,C1305,A:A,A1305-2))/3</f>
        <v>1.8133333333333332</v>
      </c>
      <c r="U1305" s="19">
        <f>(SUMIFS($S:$S,$C:$C,$C1305,$A:$A,$A1305)+SUMIFS($S:$S,$C:$C,$C1305,$A:$A,$A1305-1)+SUMIFS($S:$S,$C:$C,$C1305,$A:$A,$A1305-2))/3</f>
        <v>1.8133333333333332</v>
      </c>
      <c r="W1305" t="str">
        <f>VLOOKUP(D1305,Conferences!$A$9:$B$57,2,FALSE)</f>
        <v>MWC</v>
      </c>
      <c r="X1305">
        <f>COUNTIF(C:C,C1305)</f>
        <v>16</v>
      </c>
    </row>
    <row r="1306" spans="1:25">
      <c r="A1306">
        <v>2005</v>
      </c>
      <c r="B1306">
        <v>81</v>
      </c>
      <c r="C1306" t="s">
        <v>12</v>
      </c>
      <c r="D1306" t="s">
        <v>197</v>
      </c>
      <c r="E1306">
        <v>12</v>
      </c>
      <c r="F1306">
        <v>1</v>
      </c>
      <c r="G1306">
        <v>0.92300000000000004</v>
      </c>
      <c r="H1306">
        <v>8</v>
      </c>
      <c r="I1306">
        <v>0</v>
      </c>
      <c r="J1306">
        <v>1</v>
      </c>
      <c r="K1306">
        <v>49.1</v>
      </c>
      <c r="L1306">
        <v>22.8</v>
      </c>
      <c r="M1306">
        <v>24.57</v>
      </c>
      <c r="N1306">
        <v>6.8</v>
      </c>
      <c r="O1306">
        <v>1</v>
      </c>
      <c r="P1306">
        <v>1</v>
      </c>
      <c r="Q1306">
        <v>2</v>
      </c>
      <c r="R1306" s="19">
        <f>SUMIFS(Recruits!J:J,Recruits!D:D,'Wins by Year'!C1306,Recruits!A:A,'Wins by Year'!A1306)</f>
        <v>3.68</v>
      </c>
      <c r="S1306" s="19">
        <f t="shared" si="40"/>
        <v>3.68</v>
      </c>
      <c r="T1306" s="19">
        <f>(SUMIFS(S:S,C:C,C1306,A:A,A1306)+SUMIFS(S:S,C:C,C1306,A:A,A1306-1)+SUMIFS(S:S,C:C,C1306,A:A,A1306-2))/3</f>
        <v>3.6833333333333336</v>
      </c>
      <c r="U1306" s="19">
        <f>(SUMIFS($S:$S,$C:$C,$C1306,$A:$A,$A1306)+SUMIFS($S:$S,$C:$C,$C1306,$A:$A,$A1306-1)+SUMIFS($S:$S,$C:$C,$C1306,$A:$A,$A1306-2))/3</f>
        <v>3.6833333333333336</v>
      </c>
      <c r="W1306" t="str">
        <f>VLOOKUP(D1306,Conferences!$A$9:$B$57,2,FALSE)</f>
        <v>Pac-10</v>
      </c>
      <c r="X1306">
        <f>COUNTIF(C:C,C1306)</f>
        <v>16</v>
      </c>
      <c r="Y1306">
        <f t="shared" si="41"/>
        <v>2</v>
      </c>
    </row>
    <row r="1307" spans="1:25">
      <c r="A1307">
        <v>2005</v>
      </c>
      <c r="B1307">
        <v>82</v>
      </c>
      <c r="C1307" t="s">
        <v>28</v>
      </c>
      <c r="D1307" t="s">
        <v>197</v>
      </c>
      <c r="E1307">
        <v>10</v>
      </c>
      <c r="F1307">
        <v>2</v>
      </c>
      <c r="G1307">
        <v>0.83299999999999996</v>
      </c>
      <c r="H1307">
        <v>7</v>
      </c>
      <c r="I1307">
        <v>1</v>
      </c>
      <c r="J1307">
        <v>0.875</v>
      </c>
      <c r="K1307">
        <v>34.5</v>
      </c>
      <c r="L1307">
        <v>23.2</v>
      </c>
      <c r="M1307">
        <v>13.13</v>
      </c>
      <c r="N1307">
        <v>3.05</v>
      </c>
      <c r="P1307">
        <v>6</v>
      </c>
      <c r="Q1307">
        <v>12</v>
      </c>
      <c r="R1307" s="19">
        <f>SUMIFS(Recruits!J:J,Recruits!D:D,'Wins by Year'!C1307,Recruits!A:A,'Wins by Year'!A1307)</f>
        <v>2.87</v>
      </c>
      <c r="S1307" s="19">
        <f t="shared" si="40"/>
        <v>2.87</v>
      </c>
      <c r="T1307" s="19">
        <f>(SUMIFS(S:S,C:C,C1307,A:A,A1307)+SUMIFS(S:S,C:C,C1307,A:A,A1307-1)+SUMIFS(S:S,C:C,C1307,A:A,A1307-2))/3</f>
        <v>2.9533333333333331</v>
      </c>
      <c r="U1307" s="19">
        <f>(SUMIFS($S:$S,$C:$C,$C1307,$A:$A,$A1307)+SUMIFS($S:$S,$C:$C,$C1307,$A:$A,$A1307-1)+SUMIFS($S:$S,$C:$C,$C1307,$A:$A,$A1307-2))/3</f>
        <v>2.9533333333333331</v>
      </c>
      <c r="W1307" t="str">
        <f>VLOOKUP(D1307,Conferences!$A$9:$B$57,2,FALSE)</f>
        <v>Pac-10</v>
      </c>
      <c r="X1307">
        <f>COUNTIF(C:C,C1307)</f>
        <v>16</v>
      </c>
      <c r="Y1307">
        <f t="shared" si="41"/>
        <v>12</v>
      </c>
    </row>
    <row r="1308" spans="1:25">
      <c r="A1308">
        <v>2005</v>
      </c>
      <c r="B1308">
        <v>83</v>
      </c>
      <c r="C1308" t="s">
        <v>10</v>
      </c>
      <c r="D1308" t="s">
        <v>197</v>
      </c>
      <c r="E1308">
        <v>10</v>
      </c>
      <c r="F1308">
        <v>2</v>
      </c>
      <c r="G1308">
        <v>0.83299999999999996</v>
      </c>
      <c r="H1308">
        <v>6</v>
      </c>
      <c r="I1308">
        <v>2</v>
      </c>
      <c r="J1308">
        <v>0.75</v>
      </c>
      <c r="K1308">
        <v>39.1</v>
      </c>
      <c r="L1308">
        <v>34.200000000000003</v>
      </c>
      <c r="M1308">
        <v>11.22</v>
      </c>
      <c r="N1308">
        <v>3.81</v>
      </c>
      <c r="P1308">
        <v>7</v>
      </c>
      <c r="Q1308">
        <v>16</v>
      </c>
      <c r="R1308" s="19">
        <f>SUMIFS(Recruits!J:J,Recruits!D:D,'Wins by Year'!C1308,Recruits!A:A,'Wins by Year'!A1308)</f>
        <v>3</v>
      </c>
      <c r="S1308" s="19">
        <f t="shared" si="40"/>
        <v>3</v>
      </c>
      <c r="T1308" s="19">
        <f>(SUMIFS(S:S,C:C,C1308,A:A,A1308)+SUMIFS(S:S,C:C,C1308,A:A,A1308-1)+SUMIFS(S:S,C:C,C1308,A:A,A1308-2))/3</f>
        <v>2.91</v>
      </c>
      <c r="U1308" s="19">
        <f>(SUMIFS($S:$S,$C:$C,$C1308,$A:$A,$A1308)+SUMIFS($S:$S,$C:$C,$C1308,$A:$A,$A1308-1)+SUMIFS($S:$S,$C:$C,$C1308,$A:$A,$A1308-2))/3</f>
        <v>2.91</v>
      </c>
      <c r="W1308" t="str">
        <f>VLOOKUP(D1308,Conferences!$A$9:$B$57,2,FALSE)</f>
        <v>Pac-10</v>
      </c>
      <c r="X1308">
        <f>COUNTIF(C:C,C1308)</f>
        <v>16</v>
      </c>
      <c r="Y1308">
        <f t="shared" si="41"/>
        <v>16</v>
      </c>
    </row>
    <row r="1309" spans="1:25">
      <c r="A1309">
        <v>2005</v>
      </c>
      <c r="B1309">
        <v>84</v>
      </c>
      <c r="C1309" t="s">
        <v>22</v>
      </c>
      <c r="D1309" t="s">
        <v>197</v>
      </c>
      <c r="E1309">
        <v>8</v>
      </c>
      <c r="F1309">
        <v>4</v>
      </c>
      <c r="G1309">
        <v>0.66700000000000004</v>
      </c>
      <c r="H1309">
        <v>4</v>
      </c>
      <c r="I1309">
        <v>4</v>
      </c>
      <c r="J1309">
        <v>0.5</v>
      </c>
      <c r="K1309">
        <v>32.9</v>
      </c>
      <c r="L1309">
        <v>21.2</v>
      </c>
      <c r="M1309">
        <v>8.64</v>
      </c>
      <c r="N1309">
        <v>-0.03</v>
      </c>
      <c r="O1309">
        <v>19</v>
      </c>
      <c r="P1309">
        <v>10</v>
      </c>
      <c r="Q1309">
        <v>25</v>
      </c>
      <c r="R1309" s="19">
        <f>SUMIFS(Recruits!J:J,Recruits!D:D,'Wins by Year'!C1309,Recruits!A:A,'Wins by Year'!A1309)</f>
        <v>3.38</v>
      </c>
      <c r="S1309" s="19">
        <f t="shared" si="40"/>
        <v>3.38</v>
      </c>
      <c r="T1309" s="19">
        <f>(SUMIFS(S:S,C:C,C1309,A:A,A1309)+SUMIFS(S:S,C:C,C1309,A:A,A1309-1)+SUMIFS(S:S,C:C,C1309,A:A,A1309-2))/3</f>
        <v>3.11</v>
      </c>
      <c r="U1309" s="19">
        <f>(SUMIFS($S:$S,$C:$C,$C1309,$A:$A,$A1309)+SUMIFS($S:$S,$C:$C,$C1309,$A:$A,$A1309-1)+SUMIFS($S:$S,$C:$C,$C1309,$A:$A,$A1309-2))/3</f>
        <v>3.11</v>
      </c>
      <c r="W1309" t="str">
        <f>VLOOKUP(D1309,Conferences!$A$9:$B$57,2,FALSE)</f>
        <v>Pac-10</v>
      </c>
      <c r="X1309">
        <f>COUNTIF(C:C,C1309)</f>
        <v>16</v>
      </c>
      <c r="Y1309">
        <f t="shared" si="41"/>
        <v>25</v>
      </c>
    </row>
    <row r="1310" spans="1:25">
      <c r="A1310">
        <v>2005</v>
      </c>
      <c r="B1310">
        <v>85</v>
      </c>
      <c r="C1310" t="s">
        <v>30</v>
      </c>
      <c r="D1310" t="s">
        <v>197</v>
      </c>
      <c r="E1310">
        <v>7</v>
      </c>
      <c r="F1310">
        <v>5</v>
      </c>
      <c r="G1310">
        <v>0.58299999999999996</v>
      </c>
      <c r="H1310">
        <v>4</v>
      </c>
      <c r="I1310">
        <v>4</v>
      </c>
      <c r="J1310">
        <v>0.5</v>
      </c>
      <c r="K1310">
        <v>36.799999999999997</v>
      </c>
      <c r="L1310">
        <v>29.9</v>
      </c>
      <c r="M1310">
        <v>9.6300000000000008</v>
      </c>
      <c r="N1310">
        <v>4.63</v>
      </c>
      <c r="O1310">
        <v>20</v>
      </c>
      <c r="P1310">
        <v>14</v>
      </c>
      <c r="R1310" s="19">
        <f>SUMIFS(Recruits!J:J,Recruits!D:D,'Wins by Year'!C1310,Recruits!A:A,'Wins by Year'!A1310)</f>
        <v>2.81</v>
      </c>
      <c r="S1310" s="19">
        <f t="shared" si="40"/>
        <v>2.81</v>
      </c>
      <c r="T1310" s="19">
        <f>(SUMIFS(S:S,C:C,C1310,A:A,A1310)+SUMIFS(S:S,C:C,C1310,A:A,A1310-1)+SUMIFS(S:S,C:C,C1310,A:A,A1310-2))/3</f>
        <v>2.8466666666666662</v>
      </c>
      <c r="U1310" s="19">
        <f>(SUMIFS($S:$S,$C:$C,$C1310,$A:$A,$A1310)+SUMIFS($S:$S,$C:$C,$C1310,$A:$A,$A1310-1)+SUMIFS($S:$S,$C:$C,$C1310,$A:$A,$A1310-2))/3</f>
        <v>2.8466666666666662</v>
      </c>
      <c r="W1310" t="str">
        <f>VLOOKUP(D1310,Conferences!$A$9:$B$57,2,FALSE)</f>
        <v>Pac-10</v>
      </c>
      <c r="X1310">
        <f>COUNTIF(C:C,C1310)</f>
        <v>16</v>
      </c>
    </row>
    <row r="1311" spans="1:25">
      <c r="A1311">
        <v>2005</v>
      </c>
      <c r="B1311">
        <v>86</v>
      </c>
      <c r="C1311" t="s">
        <v>19</v>
      </c>
      <c r="D1311" t="s">
        <v>197</v>
      </c>
      <c r="E1311">
        <v>5</v>
      </c>
      <c r="F1311">
        <v>6</v>
      </c>
      <c r="G1311">
        <v>0.45500000000000002</v>
      </c>
      <c r="H1311">
        <v>4</v>
      </c>
      <c r="I1311">
        <v>4</v>
      </c>
      <c r="J1311">
        <v>0.5</v>
      </c>
      <c r="K1311">
        <v>24.5</v>
      </c>
      <c r="L1311">
        <v>30.6</v>
      </c>
      <c r="M1311">
        <v>1.19</v>
      </c>
      <c r="N1311">
        <v>6.19</v>
      </c>
      <c r="R1311" s="19">
        <f>SUMIFS(Recruits!J:J,Recruits!D:D,'Wins by Year'!C1311,Recruits!A:A,'Wins by Year'!A1311)</f>
        <v>2.88</v>
      </c>
      <c r="S1311" s="19">
        <f t="shared" si="40"/>
        <v>2.88</v>
      </c>
      <c r="T1311" s="19">
        <f>(SUMIFS(S:S,C:C,C1311,A:A,A1311)+SUMIFS(S:S,C:C,C1311,A:A,A1311-1)+SUMIFS(S:S,C:C,C1311,A:A,A1311-2))/3</f>
        <v>2.7433333333333336</v>
      </c>
      <c r="U1311" s="19">
        <f>(SUMIFS($S:$S,$C:$C,$C1311,$A:$A,$A1311)+SUMIFS($S:$S,$C:$C,$C1311,$A:$A,$A1311-1)+SUMIFS($S:$S,$C:$C,$C1311,$A:$A,$A1311-2))/3</f>
        <v>2.7433333333333336</v>
      </c>
      <c r="W1311" t="str">
        <f>VLOOKUP(D1311,Conferences!$A$9:$B$57,2,FALSE)</f>
        <v>Pac-10</v>
      </c>
      <c r="X1311">
        <f>COUNTIF(C:C,C1311)</f>
        <v>16</v>
      </c>
    </row>
    <row r="1312" spans="1:25">
      <c r="A1312">
        <v>2005</v>
      </c>
      <c r="B1312">
        <v>87</v>
      </c>
      <c r="C1312" t="s">
        <v>40</v>
      </c>
      <c r="D1312" t="s">
        <v>197</v>
      </c>
      <c r="E1312">
        <v>5</v>
      </c>
      <c r="F1312">
        <v>6</v>
      </c>
      <c r="G1312">
        <v>0.45500000000000002</v>
      </c>
      <c r="H1312">
        <v>3</v>
      </c>
      <c r="I1312">
        <v>5</v>
      </c>
      <c r="J1312">
        <v>0.375</v>
      </c>
      <c r="K1312">
        <v>26.6</v>
      </c>
      <c r="L1312">
        <v>33.200000000000003</v>
      </c>
      <c r="M1312">
        <v>-0.87</v>
      </c>
      <c r="N1312">
        <v>3.31</v>
      </c>
      <c r="R1312" s="19">
        <f>SUMIFS(Recruits!J:J,Recruits!D:D,'Wins by Year'!C1312,Recruits!A:A,'Wins by Year'!A1312)</f>
        <v>2</v>
      </c>
      <c r="S1312" s="19">
        <f t="shared" si="40"/>
        <v>2</v>
      </c>
      <c r="T1312" s="19">
        <f>(SUMIFS(S:S,C:C,C1312,A:A,A1312)+SUMIFS(S:S,C:C,C1312,A:A,A1312-1)+SUMIFS(S:S,C:C,C1312,A:A,A1312-2))/3</f>
        <v>2.29</v>
      </c>
      <c r="U1312" s="19">
        <f>(SUMIFS($S:$S,$C:$C,$C1312,$A:$A,$A1312)+SUMIFS($S:$S,$C:$C,$C1312,$A:$A,$A1312-1)+SUMIFS($S:$S,$C:$C,$C1312,$A:$A,$A1312-2))/3</f>
        <v>2.29</v>
      </c>
      <c r="W1312" t="str">
        <f>VLOOKUP(D1312,Conferences!$A$9:$B$57,2,FALSE)</f>
        <v>Pac-10</v>
      </c>
      <c r="X1312">
        <f>COUNTIF(C:C,C1312)</f>
        <v>16</v>
      </c>
    </row>
    <row r="1313" spans="1:25">
      <c r="A1313">
        <v>2005</v>
      </c>
      <c r="B1313">
        <v>88</v>
      </c>
      <c r="C1313" t="s">
        <v>45</v>
      </c>
      <c r="D1313" t="s">
        <v>197</v>
      </c>
      <c r="E1313">
        <v>3</v>
      </c>
      <c r="F1313">
        <v>8</v>
      </c>
      <c r="G1313">
        <v>0.27300000000000002</v>
      </c>
      <c r="H1313">
        <v>2</v>
      </c>
      <c r="I1313">
        <v>6</v>
      </c>
      <c r="J1313">
        <v>0.25</v>
      </c>
      <c r="K1313">
        <v>22.9</v>
      </c>
      <c r="L1313">
        <v>26.4</v>
      </c>
      <c r="M1313">
        <v>0.11</v>
      </c>
      <c r="N1313">
        <v>5.01</v>
      </c>
      <c r="R1313" s="19">
        <f>SUMIFS(Recruits!J:J,Recruits!D:D,'Wins by Year'!C1313,Recruits!A:A,'Wins by Year'!A1313)</f>
        <v>3.27</v>
      </c>
      <c r="S1313" s="19">
        <f t="shared" si="40"/>
        <v>3.27</v>
      </c>
      <c r="T1313" s="19">
        <f>(SUMIFS(S:S,C:C,C1313,A:A,A1313)+SUMIFS(S:S,C:C,C1313,A:A,A1313-1)+SUMIFS(S:S,C:C,C1313,A:A,A1313-2))/3</f>
        <v>2.8066666666666666</v>
      </c>
      <c r="U1313" s="19">
        <f>(SUMIFS($S:$S,$C:$C,$C1313,$A:$A,$A1313)+SUMIFS($S:$S,$C:$C,$C1313,$A:$A,$A1313-1)+SUMIFS($S:$S,$C:$C,$C1313,$A:$A,$A1313-2))/3</f>
        <v>2.8066666666666666</v>
      </c>
      <c r="W1313" t="str">
        <f>VLOOKUP(D1313,Conferences!$A$9:$B$57,2,FALSE)</f>
        <v>Pac-10</v>
      </c>
      <c r="X1313">
        <f>COUNTIF(C:C,C1313)</f>
        <v>16</v>
      </c>
    </row>
    <row r="1314" spans="1:25">
      <c r="A1314">
        <v>2005</v>
      </c>
      <c r="B1314">
        <v>89</v>
      </c>
      <c r="C1314" t="s">
        <v>52</v>
      </c>
      <c r="D1314" t="s">
        <v>197</v>
      </c>
      <c r="E1314">
        <v>4</v>
      </c>
      <c r="F1314">
        <v>7</v>
      </c>
      <c r="G1314">
        <v>0.36399999999999999</v>
      </c>
      <c r="H1314">
        <v>1</v>
      </c>
      <c r="I1314">
        <v>7</v>
      </c>
      <c r="J1314">
        <v>0.125</v>
      </c>
      <c r="K1314">
        <v>33.5</v>
      </c>
      <c r="L1314">
        <v>31.5</v>
      </c>
      <c r="M1314">
        <v>1.6</v>
      </c>
      <c r="N1314">
        <v>1.88</v>
      </c>
      <c r="R1314" s="19">
        <f>SUMIFS(Recruits!J:J,Recruits!D:D,'Wins by Year'!C1314,Recruits!A:A,'Wins by Year'!A1314)</f>
        <v>2.52</v>
      </c>
      <c r="S1314" s="19">
        <f t="shared" si="40"/>
        <v>2.52</v>
      </c>
      <c r="T1314" s="19">
        <f>(SUMIFS(S:S,C:C,C1314,A:A,A1314)+SUMIFS(S:S,C:C,C1314,A:A,A1314-1)+SUMIFS(S:S,C:C,C1314,A:A,A1314-2))/3</f>
        <v>2.0500000000000003</v>
      </c>
      <c r="U1314" s="19">
        <f>(SUMIFS($S:$S,$C:$C,$C1314,$A:$A,$A1314)+SUMIFS($S:$S,$C:$C,$C1314,$A:$A,$A1314-1)+SUMIFS($S:$S,$C:$C,$C1314,$A:$A,$A1314-2))/3</f>
        <v>2.0500000000000003</v>
      </c>
      <c r="W1314" t="str">
        <f>VLOOKUP(D1314,Conferences!$A$9:$B$57,2,FALSE)</f>
        <v>Pac-10</v>
      </c>
      <c r="X1314">
        <f>COUNTIF(C:C,C1314)</f>
        <v>16</v>
      </c>
    </row>
    <row r="1315" spans="1:25">
      <c r="A1315">
        <v>2005</v>
      </c>
      <c r="B1315">
        <v>90</v>
      </c>
      <c r="C1315" t="s">
        <v>37</v>
      </c>
      <c r="D1315" t="s">
        <v>197</v>
      </c>
      <c r="E1315">
        <v>2</v>
      </c>
      <c r="F1315">
        <v>9</v>
      </c>
      <c r="G1315">
        <v>0.182</v>
      </c>
      <c r="H1315">
        <v>1</v>
      </c>
      <c r="I1315">
        <v>7</v>
      </c>
      <c r="J1315">
        <v>0.125</v>
      </c>
      <c r="K1315">
        <v>21.5</v>
      </c>
      <c r="L1315">
        <v>30.6</v>
      </c>
      <c r="M1315">
        <v>-3.11</v>
      </c>
      <c r="N1315">
        <v>5.61</v>
      </c>
      <c r="R1315" s="19">
        <f>SUMIFS(Recruits!J:J,Recruits!D:D,'Wins by Year'!C1315,Recruits!A:A,'Wins by Year'!A1315)</f>
        <v>2.54</v>
      </c>
      <c r="S1315" s="19">
        <f t="shared" si="40"/>
        <v>2.54</v>
      </c>
      <c r="T1315" s="19">
        <f>(SUMIFS(S:S,C:C,C1315,A:A,A1315)+SUMIFS(S:S,C:C,C1315,A:A,A1315-1)+SUMIFS(S:S,C:C,C1315,A:A,A1315-2))/3</f>
        <v>2.7600000000000002</v>
      </c>
      <c r="U1315" s="19">
        <f>(SUMIFS($S:$S,$C:$C,$C1315,$A:$A,$A1315)+SUMIFS($S:$S,$C:$C,$C1315,$A:$A,$A1315-1)+SUMIFS($S:$S,$C:$C,$C1315,$A:$A,$A1315-2))/3</f>
        <v>2.7600000000000002</v>
      </c>
      <c r="W1315" t="str">
        <f>VLOOKUP(D1315,Conferences!$A$9:$B$57,2,FALSE)</f>
        <v>Pac-10</v>
      </c>
      <c r="X1315">
        <f>COUNTIF(C:C,C1315)</f>
        <v>16</v>
      </c>
    </row>
    <row r="1316" spans="1:25">
      <c r="A1316">
        <v>2005</v>
      </c>
      <c r="B1316">
        <v>91</v>
      </c>
      <c r="C1316" t="s">
        <v>11</v>
      </c>
      <c r="D1316" t="s">
        <v>186</v>
      </c>
      <c r="E1316">
        <v>10</v>
      </c>
      <c r="F1316">
        <v>3</v>
      </c>
      <c r="G1316">
        <v>0.76900000000000002</v>
      </c>
      <c r="H1316">
        <v>6</v>
      </c>
      <c r="I1316">
        <v>2</v>
      </c>
      <c r="J1316">
        <v>0.75</v>
      </c>
      <c r="K1316">
        <v>29.5</v>
      </c>
      <c r="L1316">
        <v>16.399999999999999</v>
      </c>
      <c r="M1316">
        <v>13.75</v>
      </c>
      <c r="N1316">
        <v>3.36</v>
      </c>
      <c r="O1316">
        <v>13</v>
      </c>
      <c r="P1316">
        <v>4</v>
      </c>
      <c r="Q1316">
        <v>10</v>
      </c>
      <c r="R1316" s="19">
        <f>SUMIFS(Recruits!J:J,Recruits!D:D,'Wins by Year'!C1316,Recruits!A:A,'Wins by Year'!A1316)</f>
        <v>3.59</v>
      </c>
      <c r="S1316" s="19">
        <f t="shared" si="40"/>
        <v>3.59</v>
      </c>
      <c r="T1316" s="19">
        <f>(SUMIFS(S:S,C:C,C1316,A:A,A1316)+SUMIFS(S:S,C:C,C1316,A:A,A1316-1)+SUMIFS(S:S,C:C,C1316,A:A,A1316-2))/3</f>
        <v>3.5133333333333332</v>
      </c>
      <c r="U1316" s="19">
        <f>(SUMIFS($S:$S,$C:$C,$C1316,$A:$A,$A1316)+SUMIFS($S:$S,$C:$C,$C1316,$A:$A,$A1316-1)+SUMIFS($S:$S,$C:$C,$C1316,$A:$A,$A1316-2))/3</f>
        <v>3.5133333333333332</v>
      </c>
      <c r="W1316" t="str">
        <f>VLOOKUP(D1316,Conferences!$A$9:$B$57,2,FALSE)</f>
        <v>SEC</v>
      </c>
      <c r="X1316">
        <f>COUNTIF(C:C,C1316)</f>
        <v>16</v>
      </c>
      <c r="Y1316">
        <f t="shared" si="41"/>
        <v>10</v>
      </c>
    </row>
    <row r="1317" spans="1:25">
      <c r="A1317">
        <v>2005</v>
      </c>
      <c r="B1317">
        <v>92</v>
      </c>
      <c r="C1317" t="s">
        <v>14</v>
      </c>
      <c r="D1317" t="s">
        <v>186</v>
      </c>
      <c r="E1317">
        <v>9</v>
      </c>
      <c r="F1317">
        <v>3</v>
      </c>
      <c r="G1317">
        <v>0.75</v>
      </c>
      <c r="H1317">
        <v>5</v>
      </c>
      <c r="I1317">
        <v>3</v>
      </c>
      <c r="J1317">
        <v>0.625</v>
      </c>
      <c r="K1317">
        <v>28.6</v>
      </c>
      <c r="L1317">
        <v>18.8</v>
      </c>
      <c r="M1317">
        <v>12.32</v>
      </c>
      <c r="N1317">
        <v>3.82</v>
      </c>
      <c r="O1317">
        <v>10</v>
      </c>
      <c r="P1317">
        <v>5</v>
      </c>
      <c r="Q1317">
        <v>12</v>
      </c>
      <c r="R1317" s="19">
        <f>SUMIFS(Recruits!J:J,Recruits!D:D,'Wins by Year'!C1317,Recruits!A:A,'Wins by Year'!A1317)</f>
        <v>3.39</v>
      </c>
      <c r="S1317" s="19">
        <f t="shared" si="40"/>
        <v>3.39</v>
      </c>
      <c r="T1317" s="19">
        <f>(SUMIFS(S:S,C:C,C1317,A:A,A1317)+SUMIFS(S:S,C:C,C1317,A:A,A1317-1)+SUMIFS(S:S,C:C,C1317,A:A,A1317-2))/3</f>
        <v>3.52</v>
      </c>
      <c r="U1317" s="19">
        <f>(SUMIFS($S:$S,$C:$C,$C1317,$A:$A,$A1317)+SUMIFS($S:$S,$C:$C,$C1317,$A:$A,$A1317-1)+SUMIFS($S:$S,$C:$C,$C1317,$A:$A,$A1317-2))/3</f>
        <v>3.52</v>
      </c>
      <c r="W1317" t="str">
        <f>VLOOKUP(D1317,Conferences!$A$9:$B$57,2,FALSE)</f>
        <v>SEC</v>
      </c>
      <c r="X1317">
        <f>COUNTIF(C:C,C1317)</f>
        <v>16</v>
      </c>
      <c r="Y1317">
        <v>13</v>
      </c>
    </row>
    <row r="1318" spans="1:25">
      <c r="A1318">
        <v>2005</v>
      </c>
      <c r="B1318">
        <v>93</v>
      </c>
      <c r="C1318" t="s">
        <v>27</v>
      </c>
      <c r="D1318" t="s">
        <v>186</v>
      </c>
      <c r="E1318">
        <v>7</v>
      </c>
      <c r="F1318">
        <v>5</v>
      </c>
      <c r="G1318">
        <v>0.58299999999999996</v>
      </c>
      <c r="H1318">
        <v>5</v>
      </c>
      <c r="I1318">
        <v>3</v>
      </c>
      <c r="J1318">
        <v>0.625</v>
      </c>
      <c r="K1318">
        <v>23.7</v>
      </c>
      <c r="L1318">
        <v>23.3</v>
      </c>
      <c r="M1318">
        <v>5.24</v>
      </c>
      <c r="N1318">
        <v>3.74</v>
      </c>
      <c r="P1318">
        <v>19</v>
      </c>
      <c r="R1318" s="19">
        <f>SUMIFS(Recruits!J:J,Recruits!D:D,'Wins by Year'!C1318,Recruits!A:A,'Wins by Year'!A1318)</f>
        <v>2.96</v>
      </c>
      <c r="S1318" s="19">
        <f t="shared" si="40"/>
        <v>2.96</v>
      </c>
      <c r="T1318" s="19">
        <f>(SUMIFS(S:S,C:C,C1318,A:A,A1318)+SUMIFS(S:S,C:C,C1318,A:A,A1318-1)+SUMIFS(S:S,C:C,C1318,A:A,A1318-2))/3</f>
        <v>2.8366666666666664</v>
      </c>
      <c r="U1318" s="19">
        <f>(SUMIFS($S:$S,$C:$C,$C1318,$A:$A,$A1318)+SUMIFS($S:$S,$C:$C,$C1318,$A:$A,$A1318-1)+SUMIFS($S:$S,$C:$C,$C1318,$A:$A,$A1318-2))/3</f>
        <v>2.8366666666666664</v>
      </c>
      <c r="W1318" t="str">
        <f>VLOOKUP(D1318,Conferences!$A$9:$B$57,2,FALSE)</f>
        <v>SEC</v>
      </c>
      <c r="X1318">
        <f>COUNTIF(C:C,C1318)</f>
        <v>16</v>
      </c>
    </row>
    <row r="1319" spans="1:25">
      <c r="A1319">
        <v>2005</v>
      </c>
      <c r="B1319">
        <v>94</v>
      </c>
      <c r="C1319" t="s">
        <v>15</v>
      </c>
      <c r="D1319" t="s">
        <v>186</v>
      </c>
      <c r="E1319">
        <v>5</v>
      </c>
      <c r="F1319">
        <v>6</v>
      </c>
      <c r="G1319">
        <v>0.45500000000000002</v>
      </c>
      <c r="H1319">
        <v>3</v>
      </c>
      <c r="I1319">
        <v>5</v>
      </c>
      <c r="J1319">
        <v>0.375</v>
      </c>
      <c r="K1319">
        <v>18.600000000000001</v>
      </c>
      <c r="L1319">
        <v>18.600000000000001</v>
      </c>
      <c r="M1319">
        <v>4.25</v>
      </c>
      <c r="N1319">
        <v>4.8</v>
      </c>
      <c r="O1319">
        <v>3</v>
      </c>
      <c r="P1319">
        <v>3</v>
      </c>
      <c r="R1319" s="19">
        <f>SUMIFS(Recruits!J:J,Recruits!D:D,'Wins by Year'!C1319,Recruits!A:A,'Wins by Year'!A1319)</f>
        <v>3.69</v>
      </c>
      <c r="S1319" s="19">
        <f t="shared" si="40"/>
        <v>3.69</v>
      </c>
      <c r="T1319" s="19">
        <f>(SUMIFS(S:S,C:C,C1319,A:A,A1319)+SUMIFS(S:S,C:C,C1319,A:A,A1319-1)+SUMIFS(S:S,C:C,C1319,A:A,A1319-2))/3</f>
        <v>3.4033333333333329</v>
      </c>
      <c r="U1319" s="19">
        <f>(SUMIFS($S:$S,$C:$C,$C1319,$A:$A,$A1319)+SUMIFS($S:$S,$C:$C,$C1319,$A:$A,$A1319-1)+SUMIFS($S:$S,$C:$C,$C1319,$A:$A,$A1319-2))/3</f>
        <v>3.4033333333333329</v>
      </c>
      <c r="W1319" t="str">
        <f>VLOOKUP(D1319,Conferences!$A$9:$B$57,2,FALSE)</f>
        <v>SEC</v>
      </c>
      <c r="X1319">
        <f>COUNTIF(C:C,C1319)</f>
        <v>16</v>
      </c>
    </row>
    <row r="1320" spans="1:25">
      <c r="A1320">
        <v>2005</v>
      </c>
      <c r="B1320">
        <v>95</v>
      </c>
      <c r="C1320" t="s">
        <v>54</v>
      </c>
      <c r="D1320" t="s">
        <v>186</v>
      </c>
      <c r="E1320">
        <v>5</v>
      </c>
      <c r="F1320">
        <v>6</v>
      </c>
      <c r="G1320">
        <v>0.45500000000000002</v>
      </c>
      <c r="H1320">
        <v>3</v>
      </c>
      <c r="I1320">
        <v>5</v>
      </c>
      <c r="J1320">
        <v>0.375</v>
      </c>
      <c r="K1320">
        <v>27.2</v>
      </c>
      <c r="L1320">
        <v>29.2</v>
      </c>
      <c r="M1320">
        <v>-0.75</v>
      </c>
      <c r="N1320">
        <v>0.71</v>
      </c>
      <c r="R1320" s="19">
        <f>SUMIFS(Recruits!J:J,Recruits!D:D,'Wins by Year'!C1320,Recruits!A:A,'Wins by Year'!A1320)</f>
        <v>0</v>
      </c>
      <c r="S1320" s="19">
        <f t="shared" si="40"/>
        <v>1</v>
      </c>
      <c r="T1320" s="19">
        <f>(SUMIFS(S:S,C:C,C1320,A:A,A1320)+SUMIFS(S:S,C:C,C1320,A:A,A1320-1)+SUMIFS(S:S,C:C,C1320,A:A,A1320-2))/3</f>
        <v>1.7766666666666666</v>
      </c>
      <c r="U1320" s="19">
        <f>(SUMIFS($S:$S,$C:$C,$C1320,$A:$A,$A1320)+SUMIFS($S:$S,$C:$C,$C1320,$A:$A,$A1320-1)+SUMIFS($S:$S,$C:$C,$C1320,$A:$A,$A1320-2))/3</f>
        <v>1.7766666666666666</v>
      </c>
      <c r="W1320" t="str">
        <f>VLOOKUP(D1320,Conferences!$A$9:$B$57,2,FALSE)</f>
        <v>SEC</v>
      </c>
      <c r="X1320">
        <f>COUNTIF(C:C,C1320)</f>
        <v>16</v>
      </c>
    </row>
    <row r="1321" spans="1:25">
      <c r="A1321">
        <v>2005</v>
      </c>
      <c r="B1321">
        <v>96</v>
      </c>
      <c r="C1321" t="s">
        <v>29</v>
      </c>
      <c r="D1321" t="s">
        <v>186</v>
      </c>
      <c r="E1321">
        <v>3</v>
      </c>
      <c r="F1321">
        <v>8</v>
      </c>
      <c r="G1321">
        <v>0.27300000000000002</v>
      </c>
      <c r="H1321">
        <v>2</v>
      </c>
      <c r="I1321">
        <v>6</v>
      </c>
      <c r="J1321">
        <v>0.25</v>
      </c>
      <c r="K1321">
        <v>21.7</v>
      </c>
      <c r="L1321">
        <v>34.1</v>
      </c>
      <c r="M1321">
        <v>-9.06</v>
      </c>
      <c r="N1321">
        <v>2.0299999999999998</v>
      </c>
      <c r="R1321" s="19">
        <f>SUMIFS(Recruits!J:J,Recruits!D:D,'Wins by Year'!C1321,Recruits!A:A,'Wins by Year'!A1321)</f>
        <v>2.15</v>
      </c>
      <c r="S1321" s="19">
        <f t="shared" si="40"/>
        <v>2.15</v>
      </c>
      <c r="T1321" s="19">
        <f>(SUMIFS(S:S,C:C,C1321,A:A,A1321)+SUMIFS(S:S,C:C,C1321,A:A,A1321-1)+SUMIFS(S:S,C:C,C1321,A:A,A1321-2))/3</f>
        <v>2.3366666666666664</v>
      </c>
      <c r="U1321" s="19">
        <f>(SUMIFS($S:$S,$C:$C,$C1321,$A:$A,$A1321)+SUMIFS($S:$S,$C:$C,$C1321,$A:$A,$A1321-1)+SUMIFS($S:$S,$C:$C,$C1321,$A:$A,$A1321-2))/3</f>
        <v>2.3366666666666664</v>
      </c>
      <c r="W1321" t="str">
        <f>VLOOKUP(D1321,Conferences!$A$9:$B$57,2,FALSE)</f>
        <v>SEC</v>
      </c>
      <c r="X1321">
        <f>COUNTIF(C:C,C1321)</f>
        <v>16</v>
      </c>
    </row>
    <row r="1322" spans="1:25">
      <c r="A1322">
        <v>2005</v>
      </c>
      <c r="B1322">
        <v>97</v>
      </c>
      <c r="C1322" t="s">
        <v>5</v>
      </c>
      <c r="D1322" t="s">
        <v>187</v>
      </c>
      <c r="E1322">
        <v>11</v>
      </c>
      <c r="F1322">
        <v>2</v>
      </c>
      <c r="G1322">
        <v>0.84599999999999997</v>
      </c>
      <c r="H1322">
        <v>7</v>
      </c>
      <c r="I1322">
        <v>1</v>
      </c>
      <c r="J1322">
        <v>0.875</v>
      </c>
      <c r="K1322">
        <v>29.5</v>
      </c>
      <c r="L1322">
        <v>14.2</v>
      </c>
      <c r="M1322">
        <v>14.18</v>
      </c>
      <c r="N1322">
        <v>2.48</v>
      </c>
      <c r="O1322">
        <v>5</v>
      </c>
      <c r="P1322">
        <v>3</v>
      </c>
      <c r="Q1322">
        <v>6</v>
      </c>
      <c r="R1322" s="19">
        <f>SUMIFS(Recruits!J:J,Recruits!D:D,'Wins by Year'!C1322,Recruits!A:A,'Wins by Year'!A1322)</f>
        <v>3.69</v>
      </c>
      <c r="S1322" s="19">
        <f t="shared" si="40"/>
        <v>3.69</v>
      </c>
      <c r="T1322" s="19">
        <f>(SUMIFS(S:S,C:C,C1322,A:A,A1322)+SUMIFS(S:S,C:C,C1322,A:A,A1322-1)+SUMIFS(S:S,C:C,C1322,A:A,A1322-2))/3</f>
        <v>3.6733333333333333</v>
      </c>
      <c r="U1322" s="19">
        <f>(SUMIFS($S:$S,$C:$C,$C1322,$A:$A,$A1322)+SUMIFS($S:$S,$C:$C,$C1322,$A:$A,$A1322-1)+SUMIFS($S:$S,$C:$C,$C1322,$A:$A,$A1322-2))/3</f>
        <v>3.6733333333333333</v>
      </c>
      <c r="W1322" t="str">
        <f>VLOOKUP(D1322,Conferences!$A$9:$B$57,2,FALSE)</f>
        <v>SEC</v>
      </c>
      <c r="X1322">
        <f>COUNTIF(C:C,C1322)</f>
        <v>16</v>
      </c>
      <c r="Y1322">
        <f t="shared" si="41"/>
        <v>6</v>
      </c>
    </row>
    <row r="1323" spans="1:25">
      <c r="A1323">
        <v>2005</v>
      </c>
      <c r="B1323">
        <v>98</v>
      </c>
      <c r="C1323" t="s">
        <v>9</v>
      </c>
      <c r="D1323" t="s">
        <v>187</v>
      </c>
      <c r="E1323">
        <v>9</v>
      </c>
      <c r="F1323">
        <v>3</v>
      </c>
      <c r="G1323">
        <v>0.75</v>
      </c>
      <c r="H1323">
        <v>7</v>
      </c>
      <c r="I1323">
        <v>1</v>
      </c>
      <c r="J1323">
        <v>0.875</v>
      </c>
      <c r="K1323">
        <v>32.200000000000003</v>
      </c>
      <c r="L1323">
        <v>15.5</v>
      </c>
      <c r="M1323">
        <v>13.63</v>
      </c>
      <c r="N1323">
        <v>1.54</v>
      </c>
      <c r="O1323">
        <v>16</v>
      </c>
      <c r="P1323">
        <v>7</v>
      </c>
      <c r="Q1323">
        <v>14</v>
      </c>
      <c r="R1323" s="19">
        <f>SUMIFS(Recruits!J:J,Recruits!D:D,'Wins by Year'!C1323,Recruits!A:A,'Wins by Year'!A1323)</f>
        <v>3.14</v>
      </c>
      <c r="S1323" s="19">
        <f t="shared" si="40"/>
        <v>3.14</v>
      </c>
      <c r="T1323" s="19">
        <f>(SUMIFS(S:S,C:C,C1323,A:A,A1323)+SUMIFS(S:S,C:C,C1323,A:A,A1323-1)+SUMIFS(S:S,C:C,C1323,A:A,A1323-2))/3</f>
        <v>2.936666666666667</v>
      </c>
      <c r="U1323" s="19">
        <f>(SUMIFS($S:$S,$C:$C,$C1323,$A:$A,$A1323)+SUMIFS($S:$S,$C:$C,$C1323,$A:$A,$A1323-1)+SUMIFS($S:$S,$C:$C,$C1323,$A:$A,$A1323-2))/3</f>
        <v>2.936666666666667</v>
      </c>
      <c r="W1323" t="str">
        <f>VLOOKUP(D1323,Conferences!$A$9:$B$57,2,FALSE)</f>
        <v>SEC</v>
      </c>
      <c r="X1323">
        <f>COUNTIF(C:C,C1323)</f>
        <v>16</v>
      </c>
      <c r="Y1323">
        <f t="shared" si="41"/>
        <v>14</v>
      </c>
    </row>
    <row r="1324" spans="1:25">
      <c r="A1324">
        <v>2005</v>
      </c>
      <c r="B1324">
        <v>99</v>
      </c>
      <c r="C1324" t="s">
        <v>1</v>
      </c>
      <c r="D1324" t="s">
        <v>187</v>
      </c>
      <c r="E1324">
        <v>10</v>
      </c>
      <c r="F1324">
        <v>2</v>
      </c>
      <c r="G1324">
        <v>0.83299999999999996</v>
      </c>
      <c r="H1324">
        <v>6</v>
      </c>
      <c r="I1324">
        <v>2</v>
      </c>
      <c r="J1324">
        <v>0.75</v>
      </c>
      <c r="K1324">
        <v>21.9</v>
      </c>
      <c r="L1324">
        <v>10.7</v>
      </c>
      <c r="M1324">
        <v>12.89</v>
      </c>
      <c r="N1324">
        <v>1.97</v>
      </c>
      <c r="P1324">
        <v>4</v>
      </c>
      <c r="Q1324">
        <v>8</v>
      </c>
      <c r="R1324" s="19">
        <f>SUMIFS(Recruits!J:J,Recruits!D:D,'Wins by Year'!C1324,Recruits!A:A,'Wins by Year'!A1324)</f>
        <v>3.03</v>
      </c>
      <c r="S1324" s="19">
        <f t="shared" si="40"/>
        <v>3.03</v>
      </c>
      <c r="T1324" s="19">
        <f>(SUMIFS(S:S,C:C,C1324,A:A,A1324)+SUMIFS(S:S,C:C,C1324,A:A,A1324-1)+SUMIFS(S:S,C:C,C1324,A:A,A1324-2))/3</f>
        <v>2.9766666666666666</v>
      </c>
      <c r="U1324" s="19">
        <f>(SUMIFS($S:$S,$C:$C,$C1324,$A:$A,$A1324)+SUMIFS($S:$S,$C:$C,$C1324,$A:$A,$A1324-1)+SUMIFS($S:$S,$C:$C,$C1324,$A:$A,$A1324-2))/3</f>
        <v>2.9766666666666666</v>
      </c>
      <c r="W1324" t="str">
        <f>VLOOKUP(D1324,Conferences!$A$9:$B$57,2,FALSE)</f>
        <v>SEC</v>
      </c>
      <c r="X1324">
        <f>COUNTIF(C:C,C1324)</f>
        <v>16</v>
      </c>
      <c r="Y1324">
        <f t="shared" si="41"/>
        <v>8</v>
      </c>
    </row>
    <row r="1325" spans="1:25">
      <c r="A1325">
        <v>2005</v>
      </c>
      <c r="B1325">
        <v>100</v>
      </c>
      <c r="C1325" t="s">
        <v>32</v>
      </c>
      <c r="D1325" t="s">
        <v>187</v>
      </c>
      <c r="E1325">
        <v>4</v>
      </c>
      <c r="F1325">
        <v>7</v>
      </c>
      <c r="G1325">
        <v>0.36399999999999999</v>
      </c>
      <c r="H1325">
        <v>2</v>
      </c>
      <c r="I1325">
        <v>6</v>
      </c>
      <c r="J1325">
        <v>0.25</v>
      </c>
      <c r="K1325">
        <v>25.7</v>
      </c>
      <c r="L1325">
        <v>24.6</v>
      </c>
      <c r="M1325">
        <v>3.44</v>
      </c>
      <c r="N1325">
        <v>3.16</v>
      </c>
      <c r="R1325" s="19">
        <f>SUMIFS(Recruits!J:J,Recruits!D:D,'Wins by Year'!C1325,Recruits!A:A,'Wins by Year'!A1325)</f>
        <v>3</v>
      </c>
      <c r="S1325" s="19">
        <f t="shared" si="40"/>
        <v>3</v>
      </c>
      <c r="T1325" s="19">
        <f>(SUMIFS(S:S,C:C,C1325,A:A,A1325)+SUMIFS(S:S,C:C,C1325,A:A,A1325-1)+SUMIFS(S:S,C:C,C1325,A:A,A1325-2))/3</f>
        <v>2.84</v>
      </c>
      <c r="U1325" s="19">
        <f>(SUMIFS($S:$S,$C:$C,$C1325,$A:$A,$A1325)+SUMIFS($S:$S,$C:$C,$C1325,$A:$A,$A1325-1)+SUMIFS($S:$S,$C:$C,$C1325,$A:$A,$A1325-2))/3</f>
        <v>2.84</v>
      </c>
      <c r="W1325" t="str">
        <f>VLOOKUP(D1325,Conferences!$A$9:$B$57,2,FALSE)</f>
        <v>SEC</v>
      </c>
      <c r="X1325">
        <f>COUNTIF(C:C,C1325)</f>
        <v>16</v>
      </c>
    </row>
    <row r="1326" spans="1:25">
      <c r="A1326">
        <v>2005</v>
      </c>
      <c r="B1326">
        <v>101</v>
      </c>
      <c r="C1326" t="s">
        <v>8</v>
      </c>
      <c r="D1326" t="s">
        <v>187</v>
      </c>
      <c r="E1326">
        <v>3</v>
      </c>
      <c r="F1326">
        <v>8</v>
      </c>
      <c r="G1326">
        <v>0.27300000000000002</v>
      </c>
      <c r="H1326">
        <v>1</v>
      </c>
      <c r="I1326">
        <v>7</v>
      </c>
      <c r="J1326">
        <v>0.125</v>
      </c>
      <c r="K1326">
        <v>13.5</v>
      </c>
      <c r="L1326">
        <v>22.3</v>
      </c>
      <c r="M1326">
        <v>-7.48</v>
      </c>
      <c r="N1326">
        <v>0.52</v>
      </c>
      <c r="R1326" s="19">
        <f>SUMIFS(Recruits!J:J,Recruits!D:D,'Wins by Year'!C1326,Recruits!A:A,'Wins by Year'!A1326)</f>
        <v>2.54</v>
      </c>
      <c r="S1326" s="19">
        <f t="shared" si="40"/>
        <v>2.54</v>
      </c>
      <c r="T1326" s="19">
        <f>(SUMIFS(S:S,C:C,C1326,A:A,A1326)+SUMIFS(S:S,C:C,C1326,A:A,A1326-1)+SUMIFS(S:S,C:C,C1326,A:A,A1326-2))/3</f>
        <v>2.6666666666666665</v>
      </c>
      <c r="U1326" s="19">
        <f>(SUMIFS($S:$S,$C:$C,$C1326,$A:$A,$A1326)+SUMIFS($S:$S,$C:$C,$C1326,$A:$A,$A1326-1)+SUMIFS($S:$S,$C:$C,$C1326,$A:$A,$A1326-2))/3</f>
        <v>2.6666666666666665</v>
      </c>
      <c r="W1326" t="str">
        <f>VLOOKUP(D1326,Conferences!$A$9:$B$57,2,FALSE)</f>
        <v>SEC</v>
      </c>
      <c r="X1326">
        <f>COUNTIF(C:C,C1326)</f>
        <v>16</v>
      </c>
    </row>
    <row r="1327" spans="1:25">
      <c r="A1327">
        <v>2005</v>
      </c>
      <c r="B1327">
        <v>102</v>
      </c>
      <c r="C1327" t="s">
        <v>25</v>
      </c>
      <c r="D1327" t="s">
        <v>187</v>
      </c>
      <c r="E1327">
        <v>3</v>
      </c>
      <c r="F1327">
        <v>8</v>
      </c>
      <c r="G1327">
        <v>0.27300000000000002</v>
      </c>
      <c r="H1327">
        <v>1</v>
      </c>
      <c r="I1327">
        <v>7</v>
      </c>
      <c r="J1327">
        <v>0.125</v>
      </c>
      <c r="K1327">
        <v>13.9</v>
      </c>
      <c r="L1327">
        <v>23.5</v>
      </c>
      <c r="M1327">
        <v>-7.03</v>
      </c>
      <c r="N1327">
        <v>1.43</v>
      </c>
      <c r="R1327" s="19">
        <f>SUMIFS(Recruits!J:J,Recruits!D:D,'Wins by Year'!C1327,Recruits!A:A,'Wins by Year'!A1327)</f>
        <v>2.5499999999999998</v>
      </c>
      <c r="S1327" s="19">
        <f t="shared" si="40"/>
        <v>2.5499999999999998</v>
      </c>
      <c r="T1327" s="19">
        <f>(SUMIFS(S:S,C:C,C1327,A:A,A1327)+SUMIFS(S:S,C:C,C1327,A:A,A1327-1)+SUMIFS(S:S,C:C,C1327,A:A,A1327-2))/3</f>
        <v>2.6266666666666665</v>
      </c>
      <c r="U1327" s="19">
        <f>(SUMIFS($S:$S,$C:$C,$C1327,$A:$A,$A1327)+SUMIFS($S:$S,$C:$C,$C1327,$A:$A,$A1327-1)+SUMIFS($S:$S,$C:$C,$C1327,$A:$A,$A1327-2))/3</f>
        <v>2.6266666666666665</v>
      </c>
      <c r="W1327" t="str">
        <f>VLOOKUP(D1327,Conferences!$A$9:$B$57,2,FALSE)</f>
        <v>SEC</v>
      </c>
      <c r="X1327">
        <f>COUNTIF(C:C,C1327)</f>
        <v>16</v>
      </c>
    </row>
    <row r="1328" spans="1:25">
      <c r="A1328">
        <v>2005</v>
      </c>
      <c r="B1328">
        <v>103</v>
      </c>
      <c r="C1328" t="s">
        <v>114</v>
      </c>
      <c r="D1328" t="s">
        <v>150</v>
      </c>
      <c r="E1328">
        <v>6</v>
      </c>
      <c r="F1328">
        <v>5</v>
      </c>
      <c r="G1328">
        <v>0.54500000000000004</v>
      </c>
      <c r="H1328">
        <v>5</v>
      </c>
      <c r="I1328">
        <v>2</v>
      </c>
      <c r="J1328">
        <v>0.71399999999999997</v>
      </c>
      <c r="K1328">
        <v>26</v>
      </c>
      <c r="L1328">
        <v>27.6</v>
      </c>
      <c r="M1328">
        <v>-9.19</v>
      </c>
      <c r="N1328">
        <v>-10.1</v>
      </c>
      <c r="R1328" s="19">
        <f>SUMIFS(Recruits!J:J,Recruits!D:D,'Wins by Year'!C1328,Recruits!A:A,'Wins by Year'!A1328)</f>
        <v>2.13</v>
      </c>
      <c r="S1328" s="19">
        <f t="shared" si="40"/>
        <v>2.13</v>
      </c>
      <c r="T1328" s="19">
        <f>(SUMIFS(S:S,C:C,C1328,A:A,A1328)+SUMIFS(S:S,C:C,C1328,A:A,A1328-1)+SUMIFS(S:S,C:C,C1328,A:A,A1328-2))/3</f>
        <v>2.0866666666666664</v>
      </c>
      <c r="U1328" s="19">
        <f>(SUMIFS($S:$S,$C:$C,$C1328,$A:$A,$A1328)+SUMIFS($S:$S,$C:$C,$C1328,$A:$A,$A1328-1)+SUMIFS($S:$S,$C:$C,$C1328,$A:$A,$A1328-2))/3</f>
        <v>2.0866666666666664</v>
      </c>
      <c r="W1328" t="str">
        <f>VLOOKUP(D1328,Conferences!$A$9:$B$57,2,FALSE)</f>
        <v>Sun Belt</v>
      </c>
      <c r="X1328">
        <f>COUNTIF(C:C,C1328)</f>
        <v>16</v>
      </c>
    </row>
    <row r="1329" spans="1:24">
      <c r="A1329">
        <v>2005</v>
      </c>
      <c r="B1329">
        <v>104</v>
      </c>
      <c r="C1329" t="s">
        <v>88</v>
      </c>
      <c r="D1329" t="s">
        <v>150</v>
      </c>
      <c r="E1329">
        <v>6</v>
      </c>
      <c r="F1329">
        <v>6</v>
      </c>
      <c r="G1329">
        <v>0.5</v>
      </c>
      <c r="H1329">
        <v>5</v>
      </c>
      <c r="I1329">
        <v>2</v>
      </c>
      <c r="J1329">
        <v>0.71399999999999997</v>
      </c>
      <c r="K1329">
        <v>24.5</v>
      </c>
      <c r="L1329">
        <v>25.3</v>
      </c>
      <c r="M1329">
        <v>-12.8</v>
      </c>
      <c r="N1329">
        <v>-10.72</v>
      </c>
      <c r="R1329" s="19">
        <f>SUMIFS(Recruits!J:J,Recruits!D:D,'Wins by Year'!C1329,Recruits!A:A,'Wins by Year'!A1329)</f>
        <v>2</v>
      </c>
      <c r="S1329" s="19">
        <f t="shared" si="40"/>
        <v>2</v>
      </c>
      <c r="T1329" s="19">
        <f>(SUMIFS(S:S,C:C,C1329,A:A,A1329)+SUMIFS(S:S,C:C,C1329,A:A,A1329-1)+SUMIFS(S:S,C:C,C1329,A:A,A1329-2))/3</f>
        <v>2.0366666666666666</v>
      </c>
      <c r="U1329" s="19">
        <f>(SUMIFS($S:$S,$C:$C,$C1329,$A:$A,$A1329)+SUMIFS($S:$S,$C:$C,$C1329,$A:$A,$A1329-1)+SUMIFS($S:$S,$C:$C,$C1329,$A:$A,$A1329-2))/3</f>
        <v>2.0366666666666666</v>
      </c>
      <c r="W1329" t="str">
        <f>VLOOKUP(D1329,Conferences!$A$9:$B$57,2,FALSE)</f>
        <v>Sun Belt</v>
      </c>
      <c r="X1329">
        <f>COUNTIF(C:C,C1329)</f>
        <v>16</v>
      </c>
    </row>
    <row r="1330" spans="1:24">
      <c r="A1330">
        <v>2005</v>
      </c>
      <c r="B1330">
        <v>105</v>
      </c>
      <c r="C1330" t="s">
        <v>120</v>
      </c>
      <c r="D1330" t="s">
        <v>150</v>
      </c>
      <c r="E1330">
        <v>5</v>
      </c>
      <c r="F1330">
        <v>6</v>
      </c>
      <c r="G1330">
        <v>0.45500000000000002</v>
      </c>
      <c r="H1330">
        <v>5</v>
      </c>
      <c r="I1330">
        <v>2</v>
      </c>
      <c r="J1330">
        <v>0.71399999999999997</v>
      </c>
      <c r="K1330">
        <v>21.7</v>
      </c>
      <c r="L1330">
        <v>30.8</v>
      </c>
      <c r="M1330">
        <v>-15</v>
      </c>
      <c r="N1330">
        <v>-9.73</v>
      </c>
      <c r="R1330" s="19">
        <f>SUMIFS(Recruits!J:J,Recruits!D:D,'Wins by Year'!C1330,Recruits!A:A,'Wins by Year'!A1330)</f>
        <v>2</v>
      </c>
      <c r="S1330" s="19">
        <f t="shared" si="40"/>
        <v>2</v>
      </c>
      <c r="T1330" s="19">
        <f>(SUMIFS(S:S,C:C,C1330,A:A,A1330)+SUMIFS(S:S,C:C,C1330,A:A,A1330-1)+SUMIFS(S:S,C:C,C1330,A:A,A1330-2))/3</f>
        <v>2</v>
      </c>
      <c r="U1330" s="19">
        <f>(SUMIFS($S:$S,$C:$C,$C1330,$A:$A,$A1330)+SUMIFS($S:$S,$C:$C,$C1330,$A:$A,$A1330-1)+SUMIFS($S:$S,$C:$C,$C1330,$A:$A,$A1330-2))/3</f>
        <v>2</v>
      </c>
      <c r="W1330" t="str">
        <f>VLOOKUP(D1330,Conferences!$A$9:$B$57,2,FALSE)</f>
        <v>Sun Belt</v>
      </c>
      <c r="X1330">
        <f>COUNTIF(C:C,C1330)</f>
        <v>16</v>
      </c>
    </row>
    <row r="1331" spans="1:24">
      <c r="A1331">
        <v>2005</v>
      </c>
      <c r="B1331">
        <v>106</v>
      </c>
      <c r="C1331" t="s">
        <v>119</v>
      </c>
      <c r="D1331" t="s">
        <v>150</v>
      </c>
      <c r="E1331">
        <v>5</v>
      </c>
      <c r="F1331">
        <v>6</v>
      </c>
      <c r="G1331">
        <v>0.45500000000000002</v>
      </c>
      <c r="H1331">
        <v>3</v>
      </c>
      <c r="I1331">
        <v>4</v>
      </c>
      <c r="J1331">
        <v>0.42899999999999999</v>
      </c>
      <c r="K1331">
        <v>23.4</v>
      </c>
      <c r="L1331">
        <v>29.4</v>
      </c>
      <c r="M1331">
        <v>-14.88</v>
      </c>
      <c r="N1331">
        <v>-11.69</v>
      </c>
      <c r="R1331" s="19">
        <f>SUMIFS(Recruits!J:J,Recruits!D:D,'Wins by Year'!C1331,Recruits!A:A,'Wins by Year'!A1331)</f>
        <v>0</v>
      </c>
      <c r="S1331" s="19">
        <f t="shared" si="40"/>
        <v>1</v>
      </c>
      <c r="T1331" s="19">
        <f>(SUMIFS(S:S,C:C,C1331,A:A,A1331)+SUMIFS(S:S,C:C,C1331,A:A,A1331-1)+SUMIFS(S:S,C:C,C1331,A:A,A1331-2))/3</f>
        <v>0.66666666666666663</v>
      </c>
      <c r="U1331" s="19">
        <f>(SUMIFS($S:$S,$C:$C,$C1331,$A:$A,$A1331)+SUMIFS($S:$S,$C:$C,$C1331,$A:$A,$A1331-1))/2</f>
        <v>1</v>
      </c>
      <c r="W1331" t="str">
        <f>VLOOKUP(D1331,Conferences!$A$9:$B$57,2,FALSE)</f>
        <v>Sun Belt</v>
      </c>
      <c r="X1331">
        <f>COUNTIF(C:C,C1331)</f>
        <v>15</v>
      </c>
    </row>
    <row r="1332" spans="1:24">
      <c r="A1332">
        <v>2005</v>
      </c>
      <c r="B1332">
        <v>107</v>
      </c>
      <c r="C1332" t="s">
        <v>86</v>
      </c>
      <c r="D1332" t="s">
        <v>150</v>
      </c>
      <c r="E1332">
        <v>4</v>
      </c>
      <c r="F1332">
        <v>7</v>
      </c>
      <c r="G1332">
        <v>0.36399999999999999</v>
      </c>
      <c r="H1332">
        <v>3</v>
      </c>
      <c r="I1332">
        <v>4</v>
      </c>
      <c r="J1332">
        <v>0.42899999999999999</v>
      </c>
      <c r="K1332">
        <v>19.100000000000001</v>
      </c>
      <c r="L1332">
        <v>18.7</v>
      </c>
      <c r="M1332">
        <v>-9.89</v>
      </c>
      <c r="N1332">
        <v>-8.44</v>
      </c>
      <c r="R1332" s="19">
        <f>SUMIFS(Recruits!J:J,Recruits!D:D,'Wins by Year'!C1332,Recruits!A:A,'Wins by Year'!A1332)</f>
        <v>2.08</v>
      </c>
      <c r="S1332" s="19">
        <f t="shared" si="40"/>
        <v>2.08</v>
      </c>
      <c r="T1332" s="19">
        <f>(SUMIFS(S:S,C:C,C1332,A:A,A1332)+SUMIFS(S:S,C:C,C1332,A:A,A1332-1)+SUMIFS(S:S,C:C,C1332,A:A,A1332-2))/3</f>
        <v>2.1300000000000003</v>
      </c>
      <c r="U1332" s="19">
        <f>(SUMIFS($S:$S,$C:$C,$C1332,$A:$A,$A1332)+SUMIFS($S:$S,$C:$C,$C1332,$A:$A,$A1332-1)+SUMIFS($S:$S,$C:$C,$C1332,$A:$A,$A1332-2))/3</f>
        <v>2.1300000000000003</v>
      </c>
      <c r="W1332" t="str">
        <f>VLOOKUP(D1332,Conferences!$A$9:$B$57,2,FALSE)</f>
        <v>Sun Belt</v>
      </c>
      <c r="X1332">
        <f>COUNTIF(C:C,C1332)</f>
        <v>16</v>
      </c>
    </row>
    <row r="1333" spans="1:24">
      <c r="A1333">
        <v>2005</v>
      </c>
      <c r="B1333">
        <v>108</v>
      </c>
      <c r="C1333" t="s">
        <v>99</v>
      </c>
      <c r="D1333" t="s">
        <v>150</v>
      </c>
      <c r="E1333">
        <v>4</v>
      </c>
      <c r="F1333">
        <v>7</v>
      </c>
      <c r="G1333">
        <v>0.36399999999999999</v>
      </c>
      <c r="H1333">
        <v>3</v>
      </c>
      <c r="I1333">
        <v>4</v>
      </c>
      <c r="J1333">
        <v>0.42899999999999999</v>
      </c>
      <c r="K1333">
        <v>15.9</v>
      </c>
      <c r="L1333">
        <v>23.2</v>
      </c>
      <c r="M1333">
        <v>-16.7</v>
      </c>
      <c r="N1333">
        <v>-10.25</v>
      </c>
      <c r="R1333" s="19">
        <f>SUMIFS(Recruits!J:J,Recruits!D:D,'Wins by Year'!C1333,Recruits!A:A,'Wins by Year'!A1333)</f>
        <v>2.09</v>
      </c>
      <c r="S1333" s="19">
        <f t="shared" si="40"/>
        <v>2.09</v>
      </c>
      <c r="T1333" s="19">
        <f>(SUMIFS(S:S,C:C,C1333,A:A,A1333)+SUMIFS(S:S,C:C,C1333,A:A,A1333-1)+SUMIFS(S:S,C:C,C1333,A:A,A1333-2))/3</f>
        <v>1.7366666666666666</v>
      </c>
      <c r="U1333" s="19">
        <f>(SUMIFS($S:$S,$C:$C,$C1333,$A:$A,$A1333)+SUMIFS($S:$S,$C:$C,$C1333,$A:$A,$A1333-1)+SUMIFS($S:$S,$C:$C,$C1333,$A:$A,$A1333-2))/3</f>
        <v>1.7366666666666666</v>
      </c>
      <c r="W1333" t="str">
        <f>VLOOKUP(D1333,Conferences!$A$9:$B$57,2,FALSE)</f>
        <v>Sun Belt</v>
      </c>
      <c r="X1333">
        <f>COUNTIF(C:C,C1333)</f>
        <v>16</v>
      </c>
    </row>
    <row r="1334" spans="1:24">
      <c r="A1334">
        <v>2005</v>
      </c>
      <c r="B1334">
        <v>109</v>
      </c>
      <c r="C1334" t="s">
        <v>83</v>
      </c>
      <c r="D1334" t="s">
        <v>150</v>
      </c>
      <c r="E1334">
        <v>2</v>
      </c>
      <c r="F1334">
        <v>9</v>
      </c>
      <c r="G1334">
        <v>0.182</v>
      </c>
      <c r="H1334">
        <v>2</v>
      </c>
      <c r="I1334">
        <v>5</v>
      </c>
      <c r="J1334">
        <v>0.28599999999999998</v>
      </c>
      <c r="K1334">
        <v>13.5</v>
      </c>
      <c r="L1334">
        <v>30.8</v>
      </c>
      <c r="M1334">
        <v>-18.39</v>
      </c>
      <c r="N1334">
        <v>-6.85</v>
      </c>
      <c r="R1334" s="19">
        <f>SUMIFS(Recruits!J:J,Recruits!D:D,'Wins by Year'!C1334,Recruits!A:A,'Wins by Year'!A1334)</f>
        <v>0</v>
      </c>
      <c r="S1334" s="19">
        <f t="shared" si="40"/>
        <v>1</v>
      </c>
      <c r="T1334" s="19">
        <f>(SUMIFS(S:S,C:C,C1334,A:A,A1334)+SUMIFS(S:S,C:C,C1334,A:A,A1334-1)+SUMIFS(S:S,C:C,C1334,A:A,A1334-2))/3</f>
        <v>0.66666666666666663</v>
      </c>
      <c r="U1334" s="19">
        <f>(SUMIFS($S:$S,$C:$C,$C1334,$A:$A,$A1334)+SUMIFS($S:$S,$C:$C,$C1334,$A:$A,$A1334-1))/2</f>
        <v>1</v>
      </c>
      <c r="W1334" t="str">
        <f>VLOOKUP(D1334,Conferences!$A$9:$B$57,2,FALSE)</f>
        <v>Sun Belt</v>
      </c>
      <c r="X1334">
        <f>COUNTIF(C:C,C1334)</f>
        <v>15</v>
      </c>
    </row>
    <row r="1335" spans="1:24">
      <c r="A1335">
        <v>2005</v>
      </c>
      <c r="B1335">
        <v>110</v>
      </c>
      <c r="C1335" t="s">
        <v>115</v>
      </c>
      <c r="D1335" t="s">
        <v>150</v>
      </c>
      <c r="E1335">
        <v>2</v>
      </c>
      <c r="F1335">
        <v>9</v>
      </c>
      <c r="G1335">
        <v>0.182</v>
      </c>
      <c r="H1335">
        <v>2</v>
      </c>
      <c r="I1335">
        <v>5</v>
      </c>
      <c r="J1335">
        <v>0.28599999999999998</v>
      </c>
      <c r="K1335">
        <v>14.3</v>
      </c>
      <c r="L1335">
        <v>31.5</v>
      </c>
      <c r="M1335">
        <v>-18.23</v>
      </c>
      <c r="N1335">
        <v>-7.6</v>
      </c>
      <c r="R1335" s="19">
        <f>SUMIFS(Recruits!J:J,Recruits!D:D,'Wins by Year'!C1335,Recruits!A:A,'Wins by Year'!A1335)</f>
        <v>0</v>
      </c>
      <c r="S1335" s="19">
        <f t="shared" si="40"/>
        <v>1</v>
      </c>
      <c r="T1335" s="19">
        <f>(SUMIFS(S:S,C:C,C1335,A:A,A1335)+SUMIFS(S:S,C:C,C1335,A:A,A1335-1)+SUMIFS(S:S,C:C,C1335,A:A,A1335-2))/3</f>
        <v>1.36</v>
      </c>
      <c r="U1335" s="19">
        <f>(SUMIFS($S:$S,$C:$C,$C1335,$A:$A,$A1335)+SUMIFS($S:$S,$C:$C,$C1335,$A:$A,$A1335-1)+SUMIFS($S:$S,$C:$C,$C1335,$A:$A,$A1335-2))/3</f>
        <v>1.36</v>
      </c>
      <c r="W1335" t="str">
        <f>VLOOKUP(D1335,Conferences!$A$9:$B$57,2,FALSE)</f>
        <v>Sun Belt</v>
      </c>
      <c r="X1335">
        <f>COUNTIF(C:C,C1335)</f>
        <v>16</v>
      </c>
    </row>
    <row r="1336" spans="1:24">
      <c r="A1336">
        <v>2005</v>
      </c>
      <c r="B1336">
        <v>111</v>
      </c>
      <c r="C1336" t="s">
        <v>122</v>
      </c>
      <c r="D1336" t="s">
        <v>193</v>
      </c>
      <c r="E1336">
        <v>9</v>
      </c>
      <c r="F1336">
        <v>3</v>
      </c>
      <c r="G1336">
        <v>0.75</v>
      </c>
      <c r="H1336">
        <v>7</v>
      </c>
      <c r="I1336">
        <v>1</v>
      </c>
      <c r="J1336">
        <v>0.875</v>
      </c>
      <c r="K1336">
        <v>34.200000000000003</v>
      </c>
      <c r="L1336">
        <v>31.9</v>
      </c>
      <c r="M1336">
        <v>-5.21</v>
      </c>
      <c r="N1336">
        <v>-8.1199999999999992</v>
      </c>
      <c r="R1336" s="19">
        <f>SUMIFS(Recruits!J:J,Recruits!D:D,'Wins by Year'!C1336,Recruits!A:A,'Wins by Year'!A1336)</f>
        <v>0</v>
      </c>
      <c r="S1336" s="19">
        <f t="shared" si="40"/>
        <v>1</v>
      </c>
      <c r="T1336" s="19">
        <f>(SUMIFS(S:S,C:C,C1336,A:A,A1336)+SUMIFS(S:S,C:C,C1336,A:A,A1336-1)+SUMIFS(S:S,C:C,C1336,A:A,A1336-2))/3</f>
        <v>1.3733333333333333</v>
      </c>
      <c r="U1336" s="19">
        <f>(SUMIFS($S:$S,$C:$C,$C1336,$A:$A,$A1336)+SUMIFS($S:$S,$C:$C,$C1336,$A:$A,$A1336-1)+SUMIFS($S:$S,$C:$C,$C1336,$A:$A,$A1336-2))/3</f>
        <v>1.3733333333333333</v>
      </c>
      <c r="W1336" t="str">
        <f>VLOOKUP(D1336,Conferences!$A$9:$B$57,2,FALSE)</f>
        <v>WAC</v>
      </c>
      <c r="X1336">
        <f>COUNTIF(C:C,C1336)</f>
        <v>16</v>
      </c>
    </row>
    <row r="1337" spans="1:24">
      <c r="A1337">
        <v>2005</v>
      </c>
      <c r="B1337">
        <v>112</v>
      </c>
      <c r="C1337" t="s">
        <v>57</v>
      </c>
      <c r="D1337" t="s">
        <v>193</v>
      </c>
      <c r="E1337">
        <v>9</v>
      </c>
      <c r="F1337">
        <v>4</v>
      </c>
      <c r="G1337">
        <v>0.69199999999999995</v>
      </c>
      <c r="H1337">
        <v>7</v>
      </c>
      <c r="I1337">
        <v>1</v>
      </c>
      <c r="J1337">
        <v>0.875</v>
      </c>
      <c r="K1337">
        <v>36.1</v>
      </c>
      <c r="L1337">
        <v>24.4</v>
      </c>
      <c r="M1337">
        <v>2.11</v>
      </c>
      <c r="N1337">
        <v>-6.36</v>
      </c>
      <c r="O1337">
        <v>18</v>
      </c>
      <c r="P1337">
        <v>18</v>
      </c>
      <c r="R1337" s="19">
        <f>SUMIFS(Recruits!J:J,Recruits!D:D,'Wins by Year'!C1337,Recruits!A:A,'Wins by Year'!A1337)</f>
        <v>2.44</v>
      </c>
      <c r="S1337" s="19">
        <f t="shared" si="40"/>
        <v>2.44</v>
      </c>
      <c r="T1337" s="19">
        <f>(SUMIFS(S:S,C:C,C1337,A:A,A1337)+SUMIFS(S:S,C:C,C1337,A:A,A1337-1)+SUMIFS(S:S,C:C,C1337,A:A,A1337-2))/3</f>
        <v>1.8366666666666667</v>
      </c>
      <c r="U1337" s="19">
        <f>(SUMIFS($S:$S,$C:$C,$C1337,$A:$A,$A1337)+SUMIFS($S:$S,$C:$C,$C1337,$A:$A,$A1337-1)+SUMIFS($S:$S,$C:$C,$C1337,$A:$A,$A1337-2))/3</f>
        <v>1.8366666666666667</v>
      </c>
      <c r="W1337" t="str">
        <f>VLOOKUP(D1337,Conferences!$A$9:$B$57,2,FALSE)</f>
        <v>WAC</v>
      </c>
      <c r="X1337">
        <f>COUNTIF(C:C,C1337)</f>
        <v>16</v>
      </c>
    </row>
    <row r="1338" spans="1:24">
      <c r="A1338">
        <v>2005</v>
      </c>
      <c r="B1338">
        <v>113</v>
      </c>
      <c r="C1338" t="s">
        <v>89</v>
      </c>
      <c r="D1338" t="s">
        <v>193</v>
      </c>
      <c r="E1338">
        <v>7</v>
      </c>
      <c r="F1338">
        <v>4</v>
      </c>
      <c r="G1338">
        <v>0.63600000000000001</v>
      </c>
      <c r="H1338">
        <v>6</v>
      </c>
      <c r="I1338">
        <v>2</v>
      </c>
      <c r="J1338">
        <v>0.75</v>
      </c>
      <c r="K1338">
        <v>28.7</v>
      </c>
      <c r="L1338">
        <v>25.5</v>
      </c>
      <c r="M1338">
        <v>-3.39</v>
      </c>
      <c r="N1338">
        <v>-7.3</v>
      </c>
      <c r="R1338" s="19">
        <f>SUMIFS(Recruits!J:J,Recruits!D:D,'Wins by Year'!C1338,Recruits!A:A,'Wins by Year'!A1338)</f>
        <v>0</v>
      </c>
      <c r="S1338" s="19">
        <f t="shared" si="40"/>
        <v>1</v>
      </c>
      <c r="T1338" s="19">
        <f>(SUMIFS(S:S,C:C,C1338,A:A,A1338)+SUMIFS(S:S,C:C,C1338,A:A,A1338-1)+SUMIFS(S:S,C:C,C1338,A:A,A1338-2))/3</f>
        <v>1.343333333333333</v>
      </c>
      <c r="U1338" s="19">
        <f>(SUMIFS($S:$S,$C:$C,$C1338,$A:$A,$A1338)+SUMIFS($S:$S,$C:$C,$C1338,$A:$A,$A1338-1)+SUMIFS($S:$S,$C:$C,$C1338,$A:$A,$A1338-2))/3</f>
        <v>1.343333333333333</v>
      </c>
      <c r="W1338" t="str">
        <f>VLOOKUP(D1338,Conferences!$A$9:$B$57,2,FALSE)</f>
        <v>WAC</v>
      </c>
      <c r="X1338">
        <f>COUNTIF(C:C,C1338)</f>
        <v>16</v>
      </c>
    </row>
    <row r="1339" spans="1:24">
      <c r="A1339">
        <v>2005</v>
      </c>
      <c r="B1339">
        <v>114</v>
      </c>
      <c r="C1339" t="s">
        <v>78</v>
      </c>
      <c r="D1339" t="s">
        <v>193</v>
      </c>
      <c r="E1339">
        <v>8</v>
      </c>
      <c r="F1339">
        <v>5</v>
      </c>
      <c r="G1339">
        <v>0.61499999999999999</v>
      </c>
      <c r="H1339">
        <v>6</v>
      </c>
      <c r="I1339">
        <v>2</v>
      </c>
      <c r="J1339">
        <v>0.75</v>
      </c>
      <c r="K1339">
        <v>37.799999999999997</v>
      </c>
      <c r="L1339">
        <v>22.5</v>
      </c>
      <c r="M1339">
        <v>5.72</v>
      </c>
      <c r="N1339">
        <v>-4.82</v>
      </c>
      <c r="O1339">
        <v>24</v>
      </c>
      <c r="P1339">
        <v>16</v>
      </c>
      <c r="R1339" s="19">
        <f>SUMIFS(Recruits!J:J,Recruits!D:D,'Wins by Year'!C1339,Recruits!A:A,'Wins by Year'!A1339)</f>
        <v>2.2400000000000002</v>
      </c>
      <c r="S1339" s="19">
        <f t="shared" si="40"/>
        <v>2.2400000000000002</v>
      </c>
      <c r="T1339" s="19">
        <f>(SUMIFS(S:S,C:C,C1339,A:A,A1339)+SUMIFS(S:S,C:C,C1339,A:A,A1339-1)+SUMIFS(S:S,C:C,C1339,A:A,A1339-2))/3</f>
        <v>1.4133333333333333</v>
      </c>
      <c r="U1339" s="19">
        <f>(SUMIFS($S:$S,$C:$C,$C1339,$A:$A,$A1339)+SUMIFS($S:$S,$C:$C,$C1339,$A:$A,$A1339-1)+SUMIFS($S:$S,$C:$C,$C1339,$A:$A,$A1339-2))/3</f>
        <v>1.4133333333333333</v>
      </c>
      <c r="W1339" t="str">
        <f>VLOOKUP(D1339,Conferences!$A$9:$B$57,2,FALSE)</f>
        <v>WAC</v>
      </c>
      <c r="X1339">
        <f>COUNTIF(C:C,C1339)</f>
        <v>16</v>
      </c>
    </row>
    <row r="1340" spans="1:24">
      <c r="A1340">
        <v>2005</v>
      </c>
      <c r="B1340">
        <v>115</v>
      </c>
      <c r="C1340" t="s">
        <v>128</v>
      </c>
      <c r="D1340" t="s">
        <v>193</v>
      </c>
      <c r="E1340">
        <v>5</v>
      </c>
      <c r="F1340">
        <v>7</v>
      </c>
      <c r="G1340">
        <v>0.41699999999999998</v>
      </c>
      <c r="H1340">
        <v>4</v>
      </c>
      <c r="I1340">
        <v>4</v>
      </c>
      <c r="J1340">
        <v>0.5</v>
      </c>
      <c r="K1340">
        <v>30.7</v>
      </c>
      <c r="L1340">
        <v>35.700000000000003</v>
      </c>
      <c r="M1340">
        <v>-5.61</v>
      </c>
      <c r="N1340">
        <v>-2.86</v>
      </c>
      <c r="R1340" s="19">
        <f>SUMIFS(Recruits!J:J,Recruits!D:D,'Wins by Year'!C1340,Recruits!A:A,'Wins by Year'!A1340)</f>
        <v>2.21</v>
      </c>
      <c r="S1340" s="19">
        <f t="shared" si="40"/>
        <v>2.21</v>
      </c>
      <c r="T1340" s="19">
        <f>(SUMIFS(S:S,C:C,C1340,A:A,A1340)+SUMIFS(S:S,C:C,C1340,A:A,A1340-1)+SUMIFS(S:S,C:C,C1340,A:A,A1340-2))/3</f>
        <v>1.8</v>
      </c>
      <c r="U1340" s="19">
        <f>(SUMIFS($S:$S,$C:$C,$C1340,$A:$A,$A1340)+SUMIFS($S:$S,$C:$C,$C1340,$A:$A,$A1340-1)+SUMIFS($S:$S,$C:$C,$C1340,$A:$A,$A1340-2))/3</f>
        <v>1.8</v>
      </c>
      <c r="W1340" t="str">
        <f>VLOOKUP(D1340,Conferences!$A$9:$B$57,2,FALSE)</f>
        <v>WAC</v>
      </c>
      <c r="X1340">
        <f>COUNTIF(C:C,C1340)</f>
        <v>16</v>
      </c>
    </row>
    <row r="1341" spans="1:24">
      <c r="A1341">
        <v>2005</v>
      </c>
      <c r="B1341">
        <v>116</v>
      </c>
      <c r="C1341" t="s">
        <v>111</v>
      </c>
      <c r="D1341" t="s">
        <v>193</v>
      </c>
      <c r="E1341">
        <v>3</v>
      </c>
      <c r="F1341">
        <v>8</v>
      </c>
      <c r="G1341">
        <v>0.27300000000000002</v>
      </c>
      <c r="H1341">
        <v>2</v>
      </c>
      <c r="I1341">
        <v>6</v>
      </c>
      <c r="J1341">
        <v>0.25</v>
      </c>
      <c r="K1341">
        <v>22.5</v>
      </c>
      <c r="L1341">
        <v>32.5</v>
      </c>
      <c r="M1341">
        <v>-16.61</v>
      </c>
      <c r="N1341">
        <v>-8.61</v>
      </c>
      <c r="R1341" s="19">
        <f>SUMIFS(Recruits!J:J,Recruits!D:D,'Wins by Year'!C1341,Recruits!A:A,'Wins by Year'!A1341)</f>
        <v>2.08</v>
      </c>
      <c r="S1341" s="19">
        <f t="shared" si="40"/>
        <v>2.08</v>
      </c>
      <c r="T1341" s="19">
        <f>(SUMIFS(S:S,C:C,C1341,A:A,A1341)+SUMIFS(S:S,C:C,C1341,A:A,A1341-1)+SUMIFS(S:S,C:C,C1341,A:A,A1341-2))/3</f>
        <v>1.7166666666666668</v>
      </c>
      <c r="U1341" s="19">
        <f>(SUMIFS($S:$S,$C:$C,$C1341,$A:$A,$A1341)+SUMIFS($S:$S,$C:$C,$C1341,$A:$A,$A1341-1)+SUMIFS($S:$S,$C:$C,$C1341,$A:$A,$A1341-2))/3</f>
        <v>1.7166666666666668</v>
      </c>
      <c r="W1341" t="str">
        <f>VLOOKUP(D1341,Conferences!$A$9:$B$57,2,FALSE)</f>
        <v>WAC</v>
      </c>
      <c r="X1341">
        <f>COUNTIF(C:C,C1341)</f>
        <v>16</v>
      </c>
    </row>
    <row r="1342" spans="1:24">
      <c r="A1342">
        <v>2005</v>
      </c>
      <c r="B1342">
        <v>117</v>
      </c>
      <c r="C1342" t="s">
        <v>90</v>
      </c>
      <c r="D1342" t="s">
        <v>193</v>
      </c>
      <c r="E1342">
        <v>3</v>
      </c>
      <c r="F1342">
        <v>8</v>
      </c>
      <c r="G1342">
        <v>0.27300000000000002</v>
      </c>
      <c r="H1342">
        <v>2</v>
      </c>
      <c r="I1342">
        <v>6</v>
      </c>
      <c r="J1342">
        <v>0.25</v>
      </c>
      <c r="K1342">
        <v>18.899999999999999</v>
      </c>
      <c r="L1342">
        <v>32.700000000000003</v>
      </c>
      <c r="M1342">
        <v>-17.68</v>
      </c>
      <c r="N1342">
        <v>-5.87</v>
      </c>
      <c r="R1342" s="19">
        <f>SUMIFS(Recruits!J:J,Recruits!D:D,'Wins by Year'!C1342,Recruits!A:A,'Wins by Year'!A1342)</f>
        <v>2</v>
      </c>
      <c r="S1342" s="19">
        <f t="shared" si="40"/>
        <v>2</v>
      </c>
      <c r="T1342" s="19">
        <f>(SUMIFS(S:S,C:C,C1342,A:A,A1342)+SUMIFS(S:S,C:C,C1342,A:A,A1342-1)+SUMIFS(S:S,C:C,C1342,A:A,A1342-2))/3</f>
        <v>2.1033333333333335</v>
      </c>
      <c r="U1342" s="19">
        <f>(SUMIFS($S:$S,$C:$C,$C1342,$A:$A,$A1342)+SUMIFS($S:$S,$C:$C,$C1342,$A:$A,$A1342-1)+SUMIFS($S:$S,$C:$C,$C1342,$A:$A,$A1342-2))/3</f>
        <v>2.1033333333333335</v>
      </c>
      <c r="W1342" t="str">
        <f>VLOOKUP(D1342,Conferences!$A$9:$B$57,2,FALSE)</f>
        <v>WAC</v>
      </c>
      <c r="X1342">
        <f>COUNTIF(C:C,C1342)</f>
        <v>16</v>
      </c>
    </row>
    <row r="1343" spans="1:24">
      <c r="A1343">
        <v>2005</v>
      </c>
      <c r="B1343">
        <v>118</v>
      </c>
      <c r="C1343" t="s">
        <v>126</v>
      </c>
      <c r="D1343" t="s">
        <v>193</v>
      </c>
      <c r="E1343">
        <v>2</v>
      </c>
      <c r="F1343">
        <v>9</v>
      </c>
      <c r="G1343">
        <v>0.182</v>
      </c>
      <c r="H1343">
        <v>2</v>
      </c>
      <c r="I1343">
        <v>6</v>
      </c>
      <c r="J1343">
        <v>0.25</v>
      </c>
      <c r="K1343">
        <v>22.1</v>
      </c>
      <c r="L1343">
        <v>38.1</v>
      </c>
      <c r="M1343">
        <v>-19.37</v>
      </c>
      <c r="N1343">
        <v>-7.28</v>
      </c>
      <c r="R1343" s="19">
        <f>SUMIFS(Recruits!J:J,Recruits!D:D,'Wins by Year'!C1343,Recruits!A:A,'Wins by Year'!A1343)</f>
        <v>0</v>
      </c>
      <c r="S1343" s="19">
        <f t="shared" si="40"/>
        <v>1</v>
      </c>
      <c r="T1343" s="19">
        <f>(SUMIFS(S:S,C:C,C1343,A:A,A1343)+SUMIFS(S:S,C:C,C1343,A:A,A1343-1)+SUMIFS(S:S,C:C,C1343,A:A,A1343-2))/3</f>
        <v>1</v>
      </c>
      <c r="U1343" s="19">
        <f>(SUMIFS($S:$S,$C:$C,$C1343,$A:$A,$A1343)+SUMIFS($S:$S,$C:$C,$C1343,$A:$A,$A1343-1)+SUMIFS($S:$S,$C:$C,$C1343,$A:$A,$A1343-2))/3</f>
        <v>1</v>
      </c>
      <c r="W1343" t="str">
        <f>VLOOKUP(D1343,Conferences!$A$9:$B$57,2,FALSE)</f>
        <v>WAC</v>
      </c>
      <c r="X1343">
        <f>COUNTIF(C:C,C1343)</f>
        <v>15</v>
      </c>
    </row>
    <row r="1344" spans="1:24">
      <c r="A1344">
        <v>2005</v>
      </c>
      <c r="B1344">
        <v>119</v>
      </c>
      <c r="C1344" t="s">
        <v>133</v>
      </c>
      <c r="D1344" t="s">
        <v>193</v>
      </c>
      <c r="E1344">
        <v>0</v>
      </c>
      <c r="F1344">
        <v>12</v>
      </c>
      <c r="G1344">
        <v>0</v>
      </c>
      <c r="H1344">
        <v>0</v>
      </c>
      <c r="I1344">
        <v>8</v>
      </c>
      <c r="J1344">
        <v>0</v>
      </c>
      <c r="K1344">
        <v>16.5</v>
      </c>
      <c r="L1344">
        <v>38.799999999999997</v>
      </c>
      <c r="M1344">
        <v>-22.98</v>
      </c>
      <c r="N1344">
        <v>-4.1500000000000004</v>
      </c>
      <c r="R1344" s="19">
        <f>SUMIFS(Recruits!J:J,Recruits!D:D,'Wins by Year'!C1344,Recruits!A:A,'Wins by Year'!A1344)</f>
        <v>2</v>
      </c>
      <c r="S1344" s="19">
        <f t="shared" si="40"/>
        <v>2</v>
      </c>
      <c r="T1344" s="19">
        <f>(SUMIFS(S:S,C:C,C1344,A:A,A1344)+SUMIFS(S:S,C:C,C1344,A:A,A1344-1)+SUMIFS(S:S,C:C,C1344,A:A,A1344-2))/3</f>
        <v>1.3333333333333333</v>
      </c>
      <c r="U1344" s="19">
        <f>(SUMIFS($S:$S,$C:$C,$C1344,$A:$A,$A1344)+SUMIFS($S:$S,$C:$C,$C1344,$A:$A,$A1344-1)+SUMIFS($S:$S,$C:$C,$C1344,$A:$A,$A1344-2))/3</f>
        <v>1.3333333333333333</v>
      </c>
      <c r="W1344" t="str">
        <f>VLOOKUP(D1344,Conferences!$A$9:$B$57,2,FALSE)</f>
        <v>WAC</v>
      </c>
      <c r="X1344">
        <f>COUNTIF(C:C,C1344)</f>
        <v>16</v>
      </c>
    </row>
    <row r="1345" spans="1:25">
      <c r="A1345">
        <v>2004</v>
      </c>
      <c r="B1345">
        <v>1</v>
      </c>
      <c r="C1345" t="s">
        <v>43</v>
      </c>
      <c r="D1345" t="s">
        <v>143</v>
      </c>
      <c r="E1345">
        <v>10</v>
      </c>
      <c r="F1345">
        <v>3</v>
      </c>
      <c r="G1345">
        <v>0.76900000000000002</v>
      </c>
      <c r="H1345">
        <v>7</v>
      </c>
      <c r="I1345">
        <v>1</v>
      </c>
      <c r="J1345">
        <v>0.875</v>
      </c>
      <c r="K1345">
        <v>30.8</v>
      </c>
      <c r="L1345">
        <v>12.8</v>
      </c>
      <c r="M1345">
        <v>14.1</v>
      </c>
      <c r="N1345">
        <v>4.33</v>
      </c>
      <c r="P1345">
        <v>9</v>
      </c>
      <c r="Q1345">
        <v>10</v>
      </c>
      <c r="R1345" s="19">
        <f>SUMIFS(Recruits!J:J,Recruits!D:D,'Wins by Year'!C1345,Recruits!A:A,'Wins by Year'!A1345)</f>
        <v>2.8</v>
      </c>
      <c r="S1345" s="19">
        <f t="shared" si="40"/>
        <v>2.8</v>
      </c>
      <c r="T1345" s="19">
        <f>(SUMIFS(S:S,C:C,C1345,A:A,A1345)+SUMIFS(S:S,C:C,C1345,A:A,A1345-1))/2</f>
        <v>2.855</v>
      </c>
      <c r="U1345" s="19">
        <f>(SUMIFS($S:$S,$C:$C,$C1345,$A:$A,$A1345)+SUMIFS($S:$S,$C:$C,$C1345,$A:$A,$A1345-1))/2</f>
        <v>2.855</v>
      </c>
      <c r="W1345" t="str">
        <f>VLOOKUP(D1345,Conferences!$A$9:$B$57,2,FALSE)</f>
        <v>ACC</v>
      </c>
      <c r="X1345">
        <f>COUNTIF(C:C,C1345)</f>
        <v>16</v>
      </c>
      <c r="Y1345">
        <f t="shared" si="41"/>
        <v>10</v>
      </c>
    </row>
    <row r="1346" spans="1:25">
      <c r="A1346">
        <v>2004</v>
      </c>
      <c r="B1346">
        <v>2</v>
      </c>
      <c r="C1346" t="s">
        <v>2</v>
      </c>
      <c r="D1346" t="s">
        <v>143</v>
      </c>
      <c r="E1346">
        <v>9</v>
      </c>
      <c r="F1346">
        <v>3</v>
      </c>
      <c r="G1346">
        <v>0.75</v>
      </c>
      <c r="H1346">
        <v>6</v>
      </c>
      <c r="I1346">
        <v>2</v>
      </c>
      <c r="J1346">
        <v>0.75</v>
      </c>
      <c r="K1346">
        <v>25.2</v>
      </c>
      <c r="L1346">
        <v>14.1</v>
      </c>
      <c r="M1346">
        <v>15</v>
      </c>
      <c r="N1346">
        <v>4.75</v>
      </c>
      <c r="O1346">
        <v>5</v>
      </c>
      <c r="P1346">
        <v>4</v>
      </c>
      <c r="Q1346">
        <v>15</v>
      </c>
      <c r="R1346" s="19">
        <f>SUMIFS(Recruits!J:J,Recruits!D:D,'Wins by Year'!C1346,Recruits!A:A,'Wins by Year'!A1346)</f>
        <v>3.62</v>
      </c>
      <c r="S1346" s="19">
        <f t="shared" si="40"/>
        <v>3.62</v>
      </c>
      <c r="T1346" s="19">
        <f>(SUMIFS(S:S,C:C,C1346,A:A,A1346)+SUMIFS(S:S,C:C,C1346,A:A,A1346-1))/2</f>
        <v>3.5350000000000001</v>
      </c>
      <c r="U1346" s="19">
        <f>(SUMIFS($S:$S,$C:$C,$C1346,$A:$A,$A1346)+SUMIFS($S:$S,$C:$C,$C1346,$A:$A,$A1346-1))/2</f>
        <v>3.5350000000000001</v>
      </c>
      <c r="W1346" t="str">
        <f>VLOOKUP(D1346,Conferences!$A$9:$B$57,2,FALSE)</f>
        <v>ACC</v>
      </c>
      <c r="X1346">
        <f>COUNTIF(C:C,C1346)</f>
        <v>16</v>
      </c>
      <c r="Y1346">
        <f t="shared" si="41"/>
        <v>15</v>
      </c>
    </row>
    <row r="1347" spans="1:25">
      <c r="A1347">
        <v>2004</v>
      </c>
      <c r="B1347">
        <v>3</v>
      </c>
      <c r="C1347" t="s">
        <v>21</v>
      </c>
      <c r="D1347" t="s">
        <v>143</v>
      </c>
      <c r="E1347">
        <v>9</v>
      </c>
      <c r="F1347">
        <v>3</v>
      </c>
      <c r="G1347">
        <v>0.75</v>
      </c>
      <c r="H1347">
        <v>5</v>
      </c>
      <c r="I1347">
        <v>3</v>
      </c>
      <c r="J1347">
        <v>0.625</v>
      </c>
      <c r="K1347">
        <v>31.7</v>
      </c>
      <c r="L1347">
        <v>17</v>
      </c>
      <c r="M1347">
        <v>18.03</v>
      </c>
      <c r="N1347">
        <v>7.2</v>
      </c>
      <c r="O1347">
        <v>6</v>
      </c>
      <c r="P1347">
        <v>3</v>
      </c>
      <c r="Q1347">
        <v>11</v>
      </c>
      <c r="R1347" s="19">
        <f>SUMIFS(Recruits!J:J,Recruits!D:D,'Wins by Year'!C1347,Recruits!A:A,'Wins by Year'!A1347)</f>
        <v>3.36</v>
      </c>
      <c r="S1347" s="19">
        <f t="shared" ref="S1347:S1410" si="42">IF(R1347&gt;1,R1347,1)</f>
        <v>3.36</v>
      </c>
      <c r="T1347" s="19">
        <f>(SUMIFS(S:S,C:C,C1347,A:A,A1347)+SUMIFS(S:S,C:C,C1347,A:A,A1347-1))/2</f>
        <v>3.4950000000000001</v>
      </c>
      <c r="U1347" s="19">
        <f>(SUMIFS($S:$S,$C:$C,$C1347,$A:$A,$A1347)+SUMIFS($S:$S,$C:$C,$C1347,$A:$A,$A1347-1))/2</f>
        <v>3.4950000000000001</v>
      </c>
      <c r="W1347" t="str">
        <f>VLOOKUP(D1347,Conferences!$A$9:$B$57,2,FALSE)</f>
        <v>ACC</v>
      </c>
      <c r="X1347">
        <f>COUNTIF(C:C,C1347)</f>
        <v>16</v>
      </c>
      <c r="Y1347">
        <f t="shared" ref="Y1347:Y1397" si="43">Q1347</f>
        <v>11</v>
      </c>
    </row>
    <row r="1348" spans="1:25">
      <c r="A1348">
        <v>2004</v>
      </c>
      <c r="B1348">
        <v>4</v>
      </c>
      <c r="C1348" t="s">
        <v>61</v>
      </c>
      <c r="D1348" t="s">
        <v>143</v>
      </c>
      <c r="E1348">
        <v>8</v>
      </c>
      <c r="F1348">
        <v>4</v>
      </c>
      <c r="G1348">
        <v>0.66700000000000004</v>
      </c>
      <c r="H1348">
        <v>5</v>
      </c>
      <c r="I1348">
        <v>3</v>
      </c>
      <c r="J1348">
        <v>0.625</v>
      </c>
      <c r="K1348">
        <v>30.3</v>
      </c>
      <c r="L1348">
        <v>17.7</v>
      </c>
      <c r="M1348">
        <v>13.57</v>
      </c>
      <c r="N1348">
        <v>3.99</v>
      </c>
      <c r="O1348">
        <v>16</v>
      </c>
      <c r="P1348">
        <v>6</v>
      </c>
      <c r="Q1348">
        <v>23</v>
      </c>
      <c r="R1348" s="19">
        <f>SUMIFS(Recruits!J:J,Recruits!D:D,'Wins by Year'!C1348,Recruits!A:A,'Wins by Year'!A1348)</f>
        <v>2.74</v>
      </c>
      <c r="S1348" s="19">
        <f t="shared" si="42"/>
        <v>2.74</v>
      </c>
      <c r="T1348" s="19">
        <f>(SUMIFS(S:S,C:C,C1348,A:A,A1348)+SUMIFS(S:S,C:C,C1348,A:A,A1348-1))/2</f>
        <v>3.0049999999999999</v>
      </c>
      <c r="U1348" s="19">
        <f>(SUMIFS($S:$S,$C:$C,$C1348,$A:$A,$A1348)+SUMIFS($S:$S,$C:$C,$C1348,$A:$A,$A1348-1))/2</f>
        <v>3.0049999999999999</v>
      </c>
      <c r="W1348" t="str">
        <f>VLOOKUP(D1348,Conferences!$A$9:$B$57,2,FALSE)</f>
        <v>ACC</v>
      </c>
      <c r="X1348">
        <f>COUNTIF(C:C,C1348)</f>
        <v>16</v>
      </c>
      <c r="Y1348">
        <f t="shared" si="43"/>
        <v>23</v>
      </c>
    </row>
    <row r="1349" spans="1:25">
      <c r="A1349">
        <v>2004</v>
      </c>
      <c r="B1349">
        <v>5</v>
      </c>
      <c r="C1349" t="s">
        <v>24</v>
      </c>
      <c r="D1349" t="s">
        <v>143</v>
      </c>
      <c r="E1349">
        <v>6</v>
      </c>
      <c r="F1349">
        <v>6</v>
      </c>
      <c r="G1349">
        <v>0.5</v>
      </c>
      <c r="H1349">
        <v>5</v>
      </c>
      <c r="I1349">
        <v>3</v>
      </c>
      <c r="J1349">
        <v>0.625</v>
      </c>
      <c r="K1349">
        <v>26.6</v>
      </c>
      <c r="L1349">
        <v>31.8</v>
      </c>
      <c r="M1349">
        <v>4.47</v>
      </c>
      <c r="N1349">
        <v>7.63</v>
      </c>
      <c r="R1349" s="19">
        <f>SUMIFS(Recruits!J:J,Recruits!D:D,'Wins by Year'!C1349,Recruits!A:A,'Wins by Year'!A1349)</f>
        <v>2.56</v>
      </c>
      <c r="S1349" s="19">
        <f t="shared" si="42"/>
        <v>2.56</v>
      </c>
      <c r="T1349" s="19">
        <f>(SUMIFS(S:S,C:C,C1349,A:A,A1349)+SUMIFS(S:S,C:C,C1349,A:A,A1349-1))/2</f>
        <v>2.855</v>
      </c>
      <c r="U1349" s="19">
        <f>(SUMIFS($S:$S,$C:$C,$C1349,$A:$A,$A1349)+SUMIFS($S:$S,$C:$C,$C1349,$A:$A,$A1349-1))/2</f>
        <v>2.855</v>
      </c>
      <c r="W1349" t="str">
        <f>VLOOKUP(D1349,Conferences!$A$9:$B$57,2,FALSE)</f>
        <v>ACC</v>
      </c>
      <c r="X1349">
        <f>COUNTIF(C:C,C1349)</f>
        <v>16</v>
      </c>
    </row>
    <row r="1350" spans="1:25">
      <c r="A1350">
        <v>2004</v>
      </c>
      <c r="B1350">
        <v>6</v>
      </c>
      <c r="C1350" t="s">
        <v>69</v>
      </c>
      <c r="D1350" t="s">
        <v>143</v>
      </c>
      <c r="E1350">
        <v>7</v>
      </c>
      <c r="F1350">
        <v>5</v>
      </c>
      <c r="G1350">
        <v>0.58299999999999996</v>
      </c>
      <c r="H1350">
        <v>4</v>
      </c>
      <c r="I1350">
        <v>4</v>
      </c>
      <c r="J1350">
        <v>0.5</v>
      </c>
      <c r="K1350">
        <v>22</v>
      </c>
      <c r="L1350">
        <v>18.899999999999999</v>
      </c>
      <c r="M1350">
        <v>6.41</v>
      </c>
      <c r="N1350">
        <v>4.25</v>
      </c>
      <c r="R1350" s="19">
        <f>SUMIFS(Recruits!J:J,Recruits!D:D,'Wins by Year'!C1350,Recruits!A:A,'Wins by Year'!A1350)</f>
        <v>2.21</v>
      </c>
      <c r="S1350" s="19">
        <f t="shared" si="42"/>
        <v>2.21</v>
      </c>
      <c r="T1350" s="19">
        <f>(SUMIFS(S:S,C:C,C1350,A:A,A1350)+SUMIFS(S:S,C:C,C1350,A:A,A1350-1))/2</f>
        <v>2.44</v>
      </c>
      <c r="U1350" s="19">
        <f>(SUMIFS($S:$S,$C:$C,$C1350,$A:$A,$A1350)+SUMIFS($S:$S,$C:$C,$C1350,$A:$A,$A1350-1))/2</f>
        <v>2.44</v>
      </c>
      <c r="W1350" t="str">
        <f>VLOOKUP(D1350,Conferences!$A$9:$B$57,2,FALSE)</f>
        <v>ACC</v>
      </c>
      <c r="X1350">
        <f>COUNTIF(C:C,C1350)</f>
        <v>16</v>
      </c>
    </row>
    <row r="1351" spans="1:25">
      <c r="A1351">
        <v>2004</v>
      </c>
      <c r="B1351">
        <v>7</v>
      </c>
      <c r="C1351" t="s">
        <v>6</v>
      </c>
      <c r="D1351" t="s">
        <v>143</v>
      </c>
      <c r="E1351">
        <v>6</v>
      </c>
      <c r="F1351">
        <v>5</v>
      </c>
      <c r="G1351">
        <v>0.54500000000000004</v>
      </c>
      <c r="H1351">
        <v>4</v>
      </c>
      <c r="I1351">
        <v>4</v>
      </c>
      <c r="J1351">
        <v>0.5</v>
      </c>
      <c r="K1351">
        <v>21.5</v>
      </c>
      <c r="L1351">
        <v>20.8</v>
      </c>
      <c r="M1351">
        <v>5.23</v>
      </c>
      <c r="N1351">
        <v>5.23</v>
      </c>
      <c r="O1351">
        <v>15</v>
      </c>
      <c r="P1351">
        <v>15</v>
      </c>
      <c r="R1351" s="19">
        <f>SUMIFS(Recruits!J:J,Recruits!D:D,'Wins by Year'!C1351,Recruits!A:A,'Wins by Year'!A1351)</f>
        <v>2.33</v>
      </c>
      <c r="S1351" s="19">
        <f t="shared" si="42"/>
        <v>2.33</v>
      </c>
      <c r="T1351" s="19">
        <f>(SUMIFS(S:S,C:C,C1351,A:A,A1351)+SUMIFS(S:S,C:C,C1351,A:A,A1351-1))/2</f>
        <v>2.5750000000000002</v>
      </c>
      <c r="U1351" s="19">
        <f>(SUMIFS($S:$S,$C:$C,$C1351,$A:$A,$A1351)+SUMIFS($S:$S,$C:$C,$C1351,$A:$A,$A1351-1))/2</f>
        <v>2.5750000000000002</v>
      </c>
      <c r="W1351" t="str">
        <f>VLOOKUP(D1351,Conferences!$A$9:$B$57,2,FALSE)</f>
        <v>ACC</v>
      </c>
      <c r="X1351">
        <f>COUNTIF(C:C,C1351)</f>
        <v>16</v>
      </c>
    </row>
    <row r="1352" spans="1:25">
      <c r="A1352">
        <v>2004</v>
      </c>
      <c r="B1352">
        <v>8</v>
      </c>
      <c r="C1352" t="s">
        <v>39</v>
      </c>
      <c r="D1352" t="s">
        <v>143</v>
      </c>
      <c r="E1352">
        <v>5</v>
      </c>
      <c r="F1352">
        <v>6</v>
      </c>
      <c r="G1352">
        <v>0.45500000000000002</v>
      </c>
      <c r="H1352">
        <v>3</v>
      </c>
      <c r="I1352">
        <v>5</v>
      </c>
      <c r="J1352">
        <v>0.375</v>
      </c>
      <c r="K1352">
        <v>17.7</v>
      </c>
      <c r="L1352">
        <v>20</v>
      </c>
      <c r="M1352">
        <v>3.54</v>
      </c>
      <c r="N1352">
        <v>4.3499999999999996</v>
      </c>
      <c r="O1352">
        <v>22</v>
      </c>
      <c r="P1352">
        <v>21</v>
      </c>
      <c r="R1352" s="19">
        <f>SUMIFS(Recruits!J:J,Recruits!D:D,'Wins by Year'!C1352,Recruits!A:A,'Wins by Year'!A1352)</f>
        <v>2.95</v>
      </c>
      <c r="S1352" s="19">
        <f t="shared" si="42"/>
        <v>2.95</v>
      </c>
      <c r="T1352" s="19">
        <f>(SUMIFS(S:S,C:C,C1352,A:A,A1352)+SUMIFS(S:S,C:C,C1352,A:A,A1352-1))/2</f>
        <v>3</v>
      </c>
      <c r="U1352" s="19">
        <f>(SUMIFS($S:$S,$C:$C,$C1352,$A:$A,$A1352)+SUMIFS($S:$S,$C:$C,$C1352,$A:$A,$A1352-1))/2</f>
        <v>3</v>
      </c>
      <c r="W1352" t="str">
        <f>VLOOKUP(D1352,Conferences!$A$9:$B$57,2,FALSE)</f>
        <v>ACC</v>
      </c>
      <c r="X1352">
        <f>COUNTIF(C:C,C1352)</f>
        <v>16</v>
      </c>
    </row>
    <row r="1353" spans="1:25">
      <c r="A1353">
        <v>2004</v>
      </c>
      <c r="B1353">
        <v>9</v>
      </c>
      <c r="C1353" t="s">
        <v>44</v>
      </c>
      <c r="D1353" t="s">
        <v>143</v>
      </c>
      <c r="E1353">
        <v>5</v>
      </c>
      <c r="F1353">
        <v>6</v>
      </c>
      <c r="G1353">
        <v>0.45500000000000002</v>
      </c>
      <c r="H1353">
        <v>3</v>
      </c>
      <c r="I1353">
        <v>5</v>
      </c>
      <c r="J1353">
        <v>0.375</v>
      </c>
      <c r="K1353">
        <v>24</v>
      </c>
      <c r="L1353">
        <v>19.8</v>
      </c>
      <c r="M1353">
        <v>6.04</v>
      </c>
      <c r="N1353">
        <v>4.3099999999999996</v>
      </c>
      <c r="R1353" s="19">
        <f>SUMIFS(Recruits!J:J,Recruits!D:D,'Wins by Year'!C1353,Recruits!A:A,'Wins by Year'!A1353)</f>
        <v>2.89</v>
      </c>
      <c r="S1353" s="19">
        <f t="shared" si="42"/>
        <v>2.89</v>
      </c>
      <c r="T1353" s="19">
        <f>(SUMIFS(S:S,C:C,C1353,A:A,A1353)+SUMIFS(S:S,C:C,C1353,A:A,A1353-1))/2</f>
        <v>3.0150000000000001</v>
      </c>
      <c r="U1353" s="19">
        <f>(SUMIFS($S:$S,$C:$C,$C1353,$A:$A,$A1353)+SUMIFS($S:$S,$C:$C,$C1353,$A:$A,$A1353-1))/2</f>
        <v>3.0150000000000001</v>
      </c>
      <c r="W1353" t="str">
        <f>VLOOKUP(D1353,Conferences!$A$9:$B$57,2,FALSE)</f>
        <v>ACC</v>
      </c>
      <c r="X1353">
        <f>COUNTIF(C:C,C1353)</f>
        <v>16</v>
      </c>
    </row>
    <row r="1354" spans="1:25">
      <c r="A1354">
        <v>2004</v>
      </c>
      <c r="B1354">
        <v>10</v>
      </c>
      <c r="C1354" t="s">
        <v>62</v>
      </c>
      <c r="D1354" t="s">
        <v>143</v>
      </c>
      <c r="E1354">
        <v>4</v>
      </c>
      <c r="F1354">
        <v>7</v>
      </c>
      <c r="G1354">
        <v>0.36399999999999999</v>
      </c>
      <c r="H1354">
        <v>1</v>
      </c>
      <c r="I1354">
        <v>7</v>
      </c>
      <c r="J1354">
        <v>0.125</v>
      </c>
      <c r="K1354">
        <v>20.9</v>
      </c>
      <c r="L1354">
        <v>23</v>
      </c>
      <c r="M1354">
        <v>1.58</v>
      </c>
      <c r="N1354">
        <v>2.85</v>
      </c>
      <c r="R1354" s="19">
        <f>SUMIFS(Recruits!J:J,Recruits!D:D,'Wins by Year'!C1354,Recruits!A:A,'Wins by Year'!A1354)</f>
        <v>2.17</v>
      </c>
      <c r="S1354" s="19">
        <f t="shared" si="42"/>
        <v>2.17</v>
      </c>
      <c r="T1354" s="19">
        <f>(SUMIFS(S:S,C:C,C1354,A:A,A1354)+SUMIFS(S:S,C:C,C1354,A:A,A1354-1))/2</f>
        <v>2.3449999999999998</v>
      </c>
      <c r="U1354" s="19">
        <f>(SUMIFS($S:$S,$C:$C,$C1354,$A:$A,$A1354)+SUMIFS($S:$S,$C:$C,$C1354,$A:$A,$A1354-1))/2</f>
        <v>2.3449999999999998</v>
      </c>
      <c r="W1354" t="str">
        <f>VLOOKUP(D1354,Conferences!$A$9:$B$57,2,FALSE)</f>
        <v>ACC</v>
      </c>
      <c r="X1354">
        <f>COUNTIF(C:C,C1354)</f>
        <v>16</v>
      </c>
    </row>
    <row r="1355" spans="1:25">
      <c r="A1355">
        <v>2004</v>
      </c>
      <c r="B1355">
        <v>11</v>
      </c>
      <c r="C1355" t="s">
        <v>33</v>
      </c>
      <c r="D1355" t="s">
        <v>143</v>
      </c>
      <c r="E1355">
        <v>2</v>
      </c>
      <c r="F1355">
        <v>9</v>
      </c>
      <c r="G1355">
        <v>0.182</v>
      </c>
      <c r="H1355">
        <v>1</v>
      </c>
      <c r="I1355">
        <v>7</v>
      </c>
      <c r="J1355">
        <v>0.125</v>
      </c>
      <c r="K1355">
        <v>16.600000000000001</v>
      </c>
      <c r="L1355">
        <v>29.3</v>
      </c>
      <c r="M1355">
        <v>-8.0399999999999991</v>
      </c>
      <c r="N1355">
        <v>4.2300000000000004</v>
      </c>
      <c r="R1355" s="19">
        <f>SUMIFS(Recruits!J:J,Recruits!D:D,'Wins by Year'!C1355,Recruits!A:A,'Wins by Year'!A1355)</f>
        <v>2.08</v>
      </c>
      <c r="S1355" s="19">
        <f t="shared" si="42"/>
        <v>2.08</v>
      </c>
      <c r="T1355" s="19">
        <f>(SUMIFS(S:S,C:C,C1355,A:A,A1355)+SUMIFS(S:S,C:C,C1355,A:A,A1355-1))/2</f>
        <v>2.3250000000000002</v>
      </c>
      <c r="U1355" s="19">
        <f>(SUMIFS($S:$S,$C:$C,$C1355,$A:$A,$A1355)+SUMIFS($S:$S,$C:$C,$C1355,$A:$A,$A1355-1))/2</f>
        <v>2.3250000000000002</v>
      </c>
      <c r="W1355" t="str">
        <f>VLOOKUP(D1355,Conferences!$A$9:$B$57,2,FALSE)</f>
        <v>ACC</v>
      </c>
      <c r="X1355">
        <f>COUNTIF(C:C,C1355)</f>
        <v>16</v>
      </c>
    </row>
    <row r="1356" spans="1:25">
      <c r="A1356">
        <v>2004</v>
      </c>
      <c r="B1356">
        <v>12</v>
      </c>
      <c r="C1356" t="s">
        <v>66</v>
      </c>
      <c r="D1356" t="s">
        <v>194</v>
      </c>
      <c r="E1356">
        <v>8</v>
      </c>
      <c r="F1356">
        <v>5</v>
      </c>
      <c r="G1356">
        <v>0.61499999999999999</v>
      </c>
      <c r="H1356">
        <v>4</v>
      </c>
      <c r="I1356">
        <v>4</v>
      </c>
      <c r="J1356">
        <v>0.5</v>
      </c>
      <c r="K1356">
        <v>23.4</v>
      </c>
      <c r="L1356">
        <v>25.5</v>
      </c>
      <c r="M1356">
        <v>4.96</v>
      </c>
      <c r="N1356">
        <v>5.81</v>
      </c>
      <c r="R1356" s="19">
        <f>SUMIFS(Recruits!J:J,Recruits!D:D,'Wins by Year'!C1356,Recruits!A:A,'Wins by Year'!A1356)</f>
        <v>2.5</v>
      </c>
      <c r="S1356" s="19">
        <f t="shared" si="42"/>
        <v>2.5</v>
      </c>
      <c r="T1356" s="19">
        <f>(SUMIFS(S:S,C:C,C1356,A:A,A1356)+SUMIFS(S:S,C:C,C1356,A:A,A1356-1))/2</f>
        <v>2.81</v>
      </c>
      <c r="U1356" s="19">
        <f>(SUMIFS($S:$S,$C:$C,$C1356,$A:$A,$A1356)+SUMIFS($S:$S,$C:$C,$C1356,$A:$A,$A1356-1))/2</f>
        <v>2.81</v>
      </c>
      <c r="W1356" t="str">
        <f>VLOOKUP(D1356,Conferences!$A$9:$B$57,2,FALSE)</f>
        <v>Big 12</v>
      </c>
      <c r="X1356">
        <f>COUNTIF(C:C,C1356)</f>
        <v>16</v>
      </c>
    </row>
    <row r="1357" spans="1:25">
      <c r="A1357">
        <v>2004</v>
      </c>
      <c r="B1357">
        <v>13</v>
      </c>
      <c r="C1357" t="s">
        <v>53</v>
      </c>
      <c r="D1357" t="s">
        <v>194</v>
      </c>
      <c r="E1357">
        <v>7</v>
      </c>
      <c r="F1357">
        <v>5</v>
      </c>
      <c r="G1357">
        <v>0.58299999999999996</v>
      </c>
      <c r="H1357">
        <v>4</v>
      </c>
      <c r="I1357">
        <v>4</v>
      </c>
      <c r="J1357">
        <v>0.5</v>
      </c>
      <c r="K1357">
        <v>20.5</v>
      </c>
      <c r="L1357">
        <v>21.6</v>
      </c>
      <c r="M1357">
        <v>2.08</v>
      </c>
      <c r="N1357">
        <v>1.83</v>
      </c>
      <c r="R1357" s="19">
        <f>SUMIFS(Recruits!J:J,Recruits!D:D,'Wins by Year'!C1357,Recruits!A:A,'Wins by Year'!A1357)</f>
        <v>2.38</v>
      </c>
      <c r="S1357" s="19">
        <f t="shared" si="42"/>
        <v>2.38</v>
      </c>
      <c r="T1357" s="19">
        <f>(SUMIFS(S:S,C:C,C1357,A:A,A1357)+SUMIFS(S:S,C:C,C1357,A:A,A1357-1))/2</f>
        <v>2.42</v>
      </c>
      <c r="U1357" s="19">
        <f>(SUMIFS($S:$S,$C:$C,$C1357,$A:$A,$A1357)+SUMIFS($S:$S,$C:$C,$C1357,$A:$A,$A1357-1))/2</f>
        <v>2.42</v>
      </c>
      <c r="W1357" t="str">
        <f>VLOOKUP(D1357,Conferences!$A$9:$B$57,2,FALSE)</f>
        <v>Big 12</v>
      </c>
      <c r="X1357">
        <f>COUNTIF(C:C,C1357)</f>
        <v>16</v>
      </c>
    </row>
    <row r="1358" spans="1:25">
      <c r="A1358">
        <v>2004</v>
      </c>
      <c r="B1358">
        <v>14</v>
      </c>
      <c r="C1358" t="s">
        <v>46</v>
      </c>
      <c r="D1358" t="s">
        <v>194</v>
      </c>
      <c r="E1358">
        <v>5</v>
      </c>
      <c r="F1358">
        <v>6</v>
      </c>
      <c r="G1358">
        <v>0.45500000000000002</v>
      </c>
      <c r="H1358">
        <v>3</v>
      </c>
      <c r="I1358">
        <v>5</v>
      </c>
      <c r="J1358">
        <v>0.375</v>
      </c>
      <c r="K1358">
        <v>23.3</v>
      </c>
      <c r="L1358">
        <v>19.5</v>
      </c>
      <c r="M1358">
        <v>1.27</v>
      </c>
      <c r="N1358">
        <v>0.46</v>
      </c>
      <c r="O1358">
        <v>18</v>
      </c>
      <c r="P1358">
        <v>18</v>
      </c>
      <c r="R1358" s="19">
        <f>SUMIFS(Recruits!J:J,Recruits!D:D,'Wins by Year'!C1358,Recruits!A:A,'Wins by Year'!A1358)</f>
        <v>2.56</v>
      </c>
      <c r="S1358" s="19">
        <f t="shared" si="42"/>
        <v>2.56</v>
      </c>
      <c r="T1358" s="19">
        <f>(SUMIFS(S:S,C:C,C1358,A:A,A1358)+SUMIFS(S:S,C:C,C1358,A:A,A1358-1))/2</f>
        <v>2.7800000000000002</v>
      </c>
      <c r="U1358" s="19">
        <f>(SUMIFS($S:$S,$C:$C,$C1358,$A:$A,$A1358)+SUMIFS($S:$S,$C:$C,$C1358,$A:$A,$A1358-1))/2</f>
        <v>2.7800000000000002</v>
      </c>
      <c r="W1358" t="str">
        <f>VLOOKUP(D1358,Conferences!$A$9:$B$57,2,FALSE)</f>
        <v>Big 12</v>
      </c>
      <c r="X1358">
        <f>COUNTIF(C:C,C1358)</f>
        <v>16</v>
      </c>
    </row>
    <row r="1359" spans="1:25">
      <c r="A1359">
        <v>2004</v>
      </c>
      <c r="B1359">
        <v>15</v>
      </c>
      <c r="C1359" t="s">
        <v>26</v>
      </c>
      <c r="D1359" t="s">
        <v>194</v>
      </c>
      <c r="E1359">
        <v>5</v>
      </c>
      <c r="F1359">
        <v>6</v>
      </c>
      <c r="G1359">
        <v>0.45500000000000002</v>
      </c>
      <c r="H1359">
        <v>3</v>
      </c>
      <c r="I1359">
        <v>5</v>
      </c>
      <c r="J1359">
        <v>0.375</v>
      </c>
      <c r="K1359">
        <v>25</v>
      </c>
      <c r="L1359">
        <v>27.1</v>
      </c>
      <c r="M1359">
        <v>1.32</v>
      </c>
      <c r="N1359">
        <v>2.23</v>
      </c>
      <c r="R1359" s="19">
        <f>SUMIFS(Recruits!J:J,Recruits!D:D,'Wins by Year'!C1359,Recruits!A:A,'Wins by Year'!A1359)</f>
        <v>2.5499999999999998</v>
      </c>
      <c r="S1359" s="19">
        <f t="shared" si="42"/>
        <v>2.5499999999999998</v>
      </c>
      <c r="T1359" s="19">
        <f>(SUMIFS(S:S,C:C,C1359,A:A,A1359)+SUMIFS(S:S,C:C,C1359,A:A,A1359-1))/2</f>
        <v>2.8</v>
      </c>
      <c r="U1359" s="19">
        <f>(SUMIFS($S:$S,$C:$C,$C1359,$A:$A,$A1359)+SUMIFS($S:$S,$C:$C,$C1359,$A:$A,$A1359-1))/2</f>
        <v>2.8</v>
      </c>
      <c r="W1359" t="str">
        <f>VLOOKUP(D1359,Conferences!$A$9:$B$57,2,FALSE)</f>
        <v>Big 12</v>
      </c>
      <c r="X1359">
        <f>COUNTIF(C:C,C1359)</f>
        <v>16</v>
      </c>
    </row>
    <row r="1360" spans="1:25">
      <c r="A1360">
        <v>2004</v>
      </c>
      <c r="B1360">
        <v>16</v>
      </c>
      <c r="C1360" t="s">
        <v>85</v>
      </c>
      <c r="D1360" t="s">
        <v>194</v>
      </c>
      <c r="E1360">
        <v>4</v>
      </c>
      <c r="F1360">
        <v>7</v>
      </c>
      <c r="G1360">
        <v>0.36399999999999999</v>
      </c>
      <c r="H1360">
        <v>2</v>
      </c>
      <c r="I1360">
        <v>6</v>
      </c>
      <c r="J1360">
        <v>0.25</v>
      </c>
      <c r="K1360">
        <v>23.8</v>
      </c>
      <c r="L1360">
        <v>21.4</v>
      </c>
      <c r="M1360">
        <v>5.05</v>
      </c>
      <c r="N1360">
        <v>5.23</v>
      </c>
      <c r="R1360" s="19">
        <f>SUMIFS(Recruits!J:J,Recruits!D:D,'Wins by Year'!C1360,Recruits!A:A,'Wins by Year'!A1360)</f>
        <v>2.33</v>
      </c>
      <c r="S1360" s="19">
        <f t="shared" si="42"/>
        <v>2.33</v>
      </c>
      <c r="T1360" s="19">
        <f>(SUMIFS(S:S,C:C,C1360,A:A,A1360)+SUMIFS(S:S,C:C,C1360,A:A,A1360-1))/2</f>
        <v>2.48</v>
      </c>
      <c r="U1360" s="19">
        <f>(SUMIFS($S:$S,$C:$C,$C1360,$A:$A,$A1360)+SUMIFS($S:$S,$C:$C,$C1360,$A:$A,$A1360-1))/2</f>
        <v>2.48</v>
      </c>
      <c r="W1360" t="str">
        <f>VLOOKUP(D1360,Conferences!$A$9:$B$57,2,FALSE)</f>
        <v>Big 12</v>
      </c>
      <c r="X1360">
        <f>COUNTIF(C:C,C1360)</f>
        <v>16</v>
      </c>
    </row>
    <row r="1361" spans="1:25">
      <c r="A1361">
        <v>2004</v>
      </c>
      <c r="B1361">
        <v>17</v>
      </c>
      <c r="C1361" t="s">
        <v>76</v>
      </c>
      <c r="D1361" t="s">
        <v>194</v>
      </c>
      <c r="E1361">
        <v>4</v>
      </c>
      <c r="F1361">
        <v>7</v>
      </c>
      <c r="G1361">
        <v>0.36399999999999999</v>
      </c>
      <c r="H1361">
        <v>2</v>
      </c>
      <c r="I1361">
        <v>6</v>
      </c>
      <c r="J1361">
        <v>0.25</v>
      </c>
      <c r="K1361">
        <v>29.6</v>
      </c>
      <c r="L1361">
        <v>30.6</v>
      </c>
      <c r="M1361">
        <v>2.04</v>
      </c>
      <c r="N1361">
        <v>3.4</v>
      </c>
      <c r="O1361">
        <v>13</v>
      </c>
      <c r="P1361">
        <v>13</v>
      </c>
      <c r="R1361" s="19">
        <f>SUMIFS(Recruits!J:J,Recruits!D:D,'Wins by Year'!C1361,Recruits!A:A,'Wins by Year'!A1361)</f>
        <v>2.81</v>
      </c>
      <c r="S1361" s="19">
        <f t="shared" si="42"/>
        <v>2.81</v>
      </c>
      <c r="T1361" s="19">
        <f>(SUMIFS(S:S,C:C,C1361,A:A,A1361)+SUMIFS(S:S,C:C,C1361,A:A,A1361-1))/2</f>
        <v>2.875</v>
      </c>
      <c r="U1361" s="19">
        <f>(SUMIFS($S:$S,$C:$C,$C1361,$A:$A,$A1361)+SUMIFS($S:$S,$C:$C,$C1361,$A:$A,$A1361-1))/2</f>
        <v>2.875</v>
      </c>
      <c r="W1361" t="str">
        <f>VLOOKUP(D1361,Conferences!$A$9:$B$57,2,FALSE)</f>
        <v>Big 12</v>
      </c>
      <c r="X1361">
        <f>COUNTIF(C:C,C1361)</f>
        <v>16</v>
      </c>
    </row>
    <row r="1362" spans="1:25">
      <c r="A1362">
        <v>2004</v>
      </c>
      <c r="B1362">
        <v>18</v>
      </c>
      <c r="C1362" t="s">
        <v>16</v>
      </c>
      <c r="D1362" t="s">
        <v>195</v>
      </c>
      <c r="E1362">
        <v>12</v>
      </c>
      <c r="F1362">
        <v>1</v>
      </c>
      <c r="G1362">
        <v>0.92300000000000004</v>
      </c>
      <c r="H1362">
        <v>8</v>
      </c>
      <c r="I1362">
        <v>0</v>
      </c>
      <c r="J1362">
        <v>1</v>
      </c>
      <c r="K1362">
        <v>34.799999999999997</v>
      </c>
      <c r="L1362">
        <v>16.8</v>
      </c>
      <c r="M1362">
        <v>21.23</v>
      </c>
      <c r="N1362">
        <v>6.85</v>
      </c>
      <c r="O1362">
        <v>2</v>
      </c>
      <c r="P1362">
        <v>2</v>
      </c>
      <c r="Q1362">
        <v>3</v>
      </c>
      <c r="R1362" s="19">
        <f>SUMIFS(Recruits!J:J,Recruits!D:D,'Wins by Year'!C1362,Recruits!A:A,'Wins by Year'!A1362)</f>
        <v>3.72</v>
      </c>
      <c r="S1362" s="19">
        <f t="shared" si="42"/>
        <v>3.72</v>
      </c>
      <c r="T1362" s="19">
        <f>(SUMIFS(S:S,C:C,C1362,A:A,A1362)+SUMIFS(S:S,C:C,C1362,A:A,A1362-1))/2</f>
        <v>3.6500000000000004</v>
      </c>
      <c r="U1362" s="19">
        <f>(SUMIFS($S:$S,$C:$C,$C1362,$A:$A,$A1362)+SUMIFS($S:$S,$C:$C,$C1362,$A:$A,$A1362-1))/2</f>
        <v>3.6500000000000004</v>
      </c>
      <c r="W1362" t="str">
        <f>VLOOKUP(D1362,Conferences!$A$9:$B$57,2,FALSE)</f>
        <v>Big 12</v>
      </c>
      <c r="X1362">
        <f>COUNTIF(C:C,C1362)</f>
        <v>16</v>
      </c>
      <c r="Y1362">
        <f t="shared" si="43"/>
        <v>3</v>
      </c>
    </row>
    <row r="1363" spans="1:25">
      <c r="A1363">
        <v>2004</v>
      </c>
      <c r="B1363">
        <v>19</v>
      </c>
      <c r="C1363" t="s">
        <v>7</v>
      </c>
      <c r="D1363" t="s">
        <v>195</v>
      </c>
      <c r="E1363">
        <v>11</v>
      </c>
      <c r="F1363">
        <v>1</v>
      </c>
      <c r="G1363">
        <v>0.91700000000000004</v>
      </c>
      <c r="H1363">
        <v>7</v>
      </c>
      <c r="I1363">
        <v>1</v>
      </c>
      <c r="J1363">
        <v>0.875</v>
      </c>
      <c r="K1363">
        <v>35.299999999999997</v>
      </c>
      <c r="L1363">
        <v>17.899999999999999</v>
      </c>
      <c r="M1363">
        <v>19.27</v>
      </c>
      <c r="N1363">
        <v>5.18</v>
      </c>
      <c r="O1363">
        <v>7</v>
      </c>
      <c r="P1363">
        <v>5</v>
      </c>
      <c r="Q1363">
        <v>5</v>
      </c>
      <c r="R1363" s="19">
        <f>SUMIFS(Recruits!J:J,Recruits!D:D,'Wins by Year'!C1363,Recruits!A:A,'Wins by Year'!A1363)</f>
        <v>3.5</v>
      </c>
      <c r="S1363" s="19">
        <f t="shared" si="42"/>
        <v>3.5</v>
      </c>
      <c r="T1363" s="19">
        <f>(SUMIFS(S:S,C:C,C1363,A:A,A1363)+SUMIFS(S:S,C:C,C1363,A:A,A1363-1))/2</f>
        <v>3.6100000000000003</v>
      </c>
      <c r="U1363" s="19">
        <f>(SUMIFS($S:$S,$C:$C,$C1363,$A:$A,$A1363)+SUMIFS($S:$S,$C:$C,$C1363,$A:$A,$A1363-1))/2</f>
        <v>3.6100000000000003</v>
      </c>
      <c r="W1363" t="str">
        <f>VLOOKUP(D1363,Conferences!$A$9:$B$57,2,FALSE)</f>
        <v>Big 12</v>
      </c>
      <c r="X1363">
        <f>COUNTIF(C:C,C1363)</f>
        <v>16</v>
      </c>
      <c r="Y1363">
        <f t="shared" si="43"/>
        <v>5</v>
      </c>
    </row>
    <row r="1364" spans="1:25">
      <c r="A1364">
        <v>2004</v>
      </c>
      <c r="B1364">
        <v>20</v>
      </c>
      <c r="C1364" t="s">
        <v>47</v>
      </c>
      <c r="D1364" t="s">
        <v>195</v>
      </c>
      <c r="E1364">
        <v>8</v>
      </c>
      <c r="F1364">
        <v>4</v>
      </c>
      <c r="G1364">
        <v>0.66700000000000004</v>
      </c>
      <c r="H1364">
        <v>5</v>
      </c>
      <c r="I1364">
        <v>3</v>
      </c>
      <c r="J1364">
        <v>0.625</v>
      </c>
      <c r="K1364">
        <v>36.200000000000003</v>
      </c>
      <c r="L1364">
        <v>26.2</v>
      </c>
      <c r="M1364">
        <v>12.88</v>
      </c>
      <c r="N1364">
        <v>6.22</v>
      </c>
      <c r="P1364">
        <v>18</v>
      </c>
      <c r="Q1364">
        <v>18</v>
      </c>
      <c r="R1364" s="19">
        <f>SUMIFS(Recruits!J:J,Recruits!D:D,'Wins by Year'!C1364,Recruits!A:A,'Wins by Year'!A1364)</f>
        <v>2.69</v>
      </c>
      <c r="S1364" s="19">
        <f t="shared" si="42"/>
        <v>2.69</v>
      </c>
      <c r="T1364" s="19">
        <f>(SUMIFS(S:S,C:C,C1364,A:A,A1364)+SUMIFS(S:S,C:C,C1364,A:A,A1364-1))/2</f>
        <v>2.645</v>
      </c>
      <c r="U1364" s="19">
        <f>(SUMIFS($S:$S,$C:$C,$C1364,$A:$A,$A1364)+SUMIFS($S:$S,$C:$C,$C1364,$A:$A,$A1364-1))/2</f>
        <v>2.645</v>
      </c>
      <c r="W1364" t="str">
        <f>VLOOKUP(D1364,Conferences!$A$9:$B$57,2,FALSE)</f>
        <v>Big 12</v>
      </c>
      <c r="X1364">
        <f>COUNTIF(C:C,C1364)</f>
        <v>16</v>
      </c>
      <c r="Y1364">
        <f t="shared" si="43"/>
        <v>18</v>
      </c>
    </row>
    <row r="1365" spans="1:25">
      <c r="A1365">
        <v>2004</v>
      </c>
      <c r="B1365">
        <v>21</v>
      </c>
      <c r="C1365" t="s">
        <v>17</v>
      </c>
      <c r="D1365" t="s">
        <v>195</v>
      </c>
      <c r="E1365">
        <v>7</v>
      </c>
      <c r="F1365">
        <v>5</v>
      </c>
      <c r="G1365">
        <v>0.58299999999999996</v>
      </c>
      <c r="H1365">
        <v>5</v>
      </c>
      <c r="I1365">
        <v>3</v>
      </c>
      <c r="J1365">
        <v>0.625</v>
      </c>
      <c r="K1365">
        <v>28.4</v>
      </c>
      <c r="L1365">
        <v>24.3</v>
      </c>
      <c r="M1365">
        <v>12.07</v>
      </c>
      <c r="N1365">
        <v>8.74</v>
      </c>
      <c r="P1365">
        <v>16</v>
      </c>
      <c r="R1365" s="19">
        <f>SUMIFS(Recruits!J:J,Recruits!D:D,'Wins by Year'!C1365,Recruits!A:A,'Wins by Year'!A1365)</f>
        <v>2.93</v>
      </c>
      <c r="S1365" s="19">
        <f t="shared" si="42"/>
        <v>2.93</v>
      </c>
      <c r="T1365" s="19">
        <f>(SUMIFS(S:S,C:C,C1365,A:A,A1365)+SUMIFS(S:S,C:C,C1365,A:A,A1365-1))/2</f>
        <v>3.09</v>
      </c>
      <c r="U1365" s="19">
        <f>(SUMIFS($S:$S,$C:$C,$C1365,$A:$A,$A1365)+SUMIFS($S:$S,$C:$C,$C1365,$A:$A,$A1365-1))/2</f>
        <v>3.09</v>
      </c>
      <c r="W1365" t="str">
        <f>VLOOKUP(D1365,Conferences!$A$9:$B$57,2,FALSE)</f>
        <v>Big 12</v>
      </c>
      <c r="X1365">
        <f>COUNTIF(C:C,C1365)</f>
        <v>16</v>
      </c>
    </row>
    <row r="1366" spans="1:25">
      <c r="A1366">
        <v>2004</v>
      </c>
      <c r="B1366">
        <v>22</v>
      </c>
      <c r="C1366" t="s">
        <v>48</v>
      </c>
      <c r="D1366" t="s">
        <v>195</v>
      </c>
      <c r="E1366">
        <v>7</v>
      </c>
      <c r="F1366">
        <v>5</v>
      </c>
      <c r="G1366">
        <v>0.58299999999999996</v>
      </c>
      <c r="H1366">
        <v>4</v>
      </c>
      <c r="I1366">
        <v>4</v>
      </c>
      <c r="J1366">
        <v>0.5</v>
      </c>
      <c r="K1366">
        <v>32.299999999999997</v>
      </c>
      <c r="L1366">
        <v>25.1</v>
      </c>
      <c r="M1366">
        <v>9.64</v>
      </c>
      <c r="N1366">
        <v>5.72</v>
      </c>
      <c r="P1366">
        <v>16</v>
      </c>
      <c r="R1366" s="19">
        <f>SUMIFS(Recruits!J:J,Recruits!D:D,'Wins by Year'!C1366,Recruits!A:A,'Wins by Year'!A1366)</f>
        <v>2.68</v>
      </c>
      <c r="S1366" s="19">
        <f t="shared" si="42"/>
        <v>2.68</v>
      </c>
      <c r="T1366" s="19">
        <f>(SUMIFS(S:S,C:C,C1366,A:A,A1366)+SUMIFS(S:S,C:C,C1366,A:A,A1366-1))/2</f>
        <v>2.7450000000000001</v>
      </c>
      <c r="U1366" s="19">
        <f>(SUMIFS($S:$S,$C:$C,$C1366,$A:$A,$A1366)+SUMIFS($S:$S,$C:$C,$C1366,$A:$A,$A1366-1))/2</f>
        <v>2.7450000000000001</v>
      </c>
      <c r="W1366" t="str">
        <f>VLOOKUP(D1366,Conferences!$A$9:$B$57,2,FALSE)</f>
        <v>Big 12</v>
      </c>
      <c r="X1366">
        <f>COUNTIF(C:C,C1366)</f>
        <v>16</v>
      </c>
    </row>
    <row r="1367" spans="1:25">
      <c r="A1367">
        <v>2004</v>
      </c>
      <c r="B1367">
        <v>23</v>
      </c>
      <c r="C1367" t="s">
        <v>56</v>
      </c>
      <c r="D1367" t="s">
        <v>195</v>
      </c>
      <c r="E1367">
        <v>3</v>
      </c>
      <c r="F1367">
        <v>8</v>
      </c>
      <c r="G1367">
        <v>0.27300000000000002</v>
      </c>
      <c r="H1367">
        <v>1</v>
      </c>
      <c r="I1367">
        <v>7</v>
      </c>
      <c r="J1367">
        <v>0.125</v>
      </c>
      <c r="K1367">
        <v>20.399999999999999</v>
      </c>
      <c r="L1367">
        <v>36.9</v>
      </c>
      <c r="M1367">
        <v>-7.51</v>
      </c>
      <c r="N1367">
        <v>4.67</v>
      </c>
      <c r="R1367" s="19">
        <f>SUMIFS(Recruits!J:J,Recruits!D:D,'Wins by Year'!C1367,Recruits!A:A,'Wins by Year'!A1367)</f>
        <v>0</v>
      </c>
      <c r="S1367" s="19">
        <f t="shared" si="42"/>
        <v>1</v>
      </c>
      <c r="T1367" s="19">
        <f>(SUMIFS(S:S,C:C,C1367,A:A,A1367)+SUMIFS(S:S,C:C,C1367,A:A,A1367-1))/2</f>
        <v>1.615</v>
      </c>
      <c r="U1367" s="19">
        <f>(SUMIFS($S:$S,$C:$C,$C1367,$A:$A,$A1367)+SUMIFS($S:$S,$C:$C,$C1367,$A:$A,$A1367-1))/2</f>
        <v>1.615</v>
      </c>
      <c r="W1367" t="str">
        <f>VLOOKUP(D1367,Conferences!$A$9:$B$57,2,FALSE)</f>
        <v>Big 12</v>
      </c>
      <c r="X1367">
        <f>COUNTIF(C:C,C1367)</f>
        <v>16</v>
      </c>
    </row>
    <row r="1368" spans="1:25">
      <c r="A1368">
        <v>2004</v>
      </c>
      <c r="B1368">
        <v>24</v>
      </c>
      <c r="C1368" t="s">
        <v>82</v>
      </c>
      <c r="D1368" t="s">
        <v>192</v>
      </c>
      <c r="E1368">
        <v>9</v>
      </c>
      <c r="F1368">
        <v>3</v>
      </c>
      <c r="G1368">
        <v>0.75</v>
      </c>
      <c r="H1368">
        <v>4</v>
      </c>
      <c r="I1368">
        <v>2</v>
      </c>
      <c r="J1368">
        <v>0.66700000000000004</v>
      </c>
      <c r="K1368">
        <v>24.7</v>
      </c>
      <c r="L1368">
        <v>16.899999999999999</v>
      </c>
      <c r="M1368">
        <v>5.28</v>
      </c>
      <c r="N1368">
        <v>-2.4700000000000002</v>
      </c>
      <c r="P1368">
        <v>17</v>
      </c>
      <c r="Q1368">
        <v>21</v>
      </c>
      <c r="R1368" s="19">
        <f>SUMIFS(Recruits!J:J,Recruits!D:D,'Wins by Year'!C1368,Recruits!A:A,'Wins by Year'!A1368)</f>
        <v>2.8</v>
      </c>
      <c r="S1368" s="19">
        <f t="shared" si="42"/>
        <v>2.8</v>
      </c>
      <c r="T1368" s="19">
        <f>(SUMIFS(S:S,C:C,C1368,A:A,A1368)+SUMIFS(S:S,C:C,C1368,A:A,A1368-1))/2</f>
        <v>2.94</v>
      </c>
      <c r="U1368" s="19">
        <f>(SUMIFS($S:$S,$C:$C,$C1368,$A:$A,$A1368)+SUMIFS($S:$S,$C:$C,$C1368,$A:$A,$A1368-1))/2</f>
        <v>2.94</v>
      </c>
      <c r="W1368" t="str">
        <f>VLOOKUP(D1368,Conferences!$A$9:$B$57,2,FALSE)</f>
        <v>Big East</v>
      </c>
      <c r="X1368">
        <f>COUNTIF(C:C,C1368)</f>
        <v>16</v>
      </c>
      <c r="Y1368">
        <f t="shared" si="43"/>
        <v>21</v>
      </c>
    </row>
    <row r="1369" spans="1:25">
      <c r="A1369">
        <v>2004</v>
      </c>
      <c r="B1369">
        <v>25</v>
      </c>
      <c r="C1369" t="s">
        <v>31</v>
      </c>
      <c r="D1369" t="s">
        <v>192</v>
      </c>
      <c r="E1369">
        <v>8</v>
      </c>
      <c r="F1369">
        <v>4</v>
      </c>
      <c r="G1369">
        <v>0.66700000000000004</v>
      </c>
      <c r="H1369">
        <v>4</v>
      </c>
      <c r="I1369">
        <v>2</v>
      </c>
      <c r="J1369">
        <v>0.66700000000000004</v>
      </c>
      <c r="K1369">
        <v>27.1</v>
      </c>
      <c r="L1369">
        <v>24</v>
      </c>
      <c r="M1369">
        <v>2.96</v>
      </c>
      <c r="N1369">
        <v>-1.54</v>
      </c>
      <c r="P1369">
        <v>19</v>
      </c>
      <c r="Q1369">
        <v>25</v>
      </c>
      <c r="R1369" s="19">
        <f>SUMIFS(Recruits!J:J,Recruits!D:D,'Wins by Year'!C1369,Recruits!A:A,'Wins by Year'!A1369)</f>
        <v>2.08</v>
      </c>
      <c r="S1369" s="19">
        <f t="shared" si="42"/>
        <v>2.08</v>
      </c>
      <c r="T1369" s="19">
        <f>(SUMIFS(S:S,C:C,C1369,A:A,A1369)+SUMIFS(S:S,C:C,C1369,A:A,A1369-1))/2</f>
        <v>2.4050000000000002</v>
      </c>
      <c r="U1369" s="19">
        <f>(SUMIFS($S:$S,$C:$C,$C1369,$A:$A,$A1369)+SUMIFS($S:$S,$C:$C,$C1369,$A:$A,$A1369-1))/2</f>
        <v>2.4050000000000002</v>
      </c>
      <c r="W1369" t="str">
        <f>VLOOKUP(D1369,Conferences!$A$9:$B$57,2,FALSE)</f>
        <v>Big East</v>
      </c>
      <c r="X1369">
        <f>COUNTIF(C:C,C1369)</f>
        <v>16</v>
      </c>
      <c r="Y1369">
        <f t="shared" si="43"/>
        <v>25</v>
      </c>
    </row>
    <row r="1370" spans="1:25">
      <c r="A1370">
        <v>2004</v>
      </c>
      <c r="B1370">
        <v>26</v>
      </c>
      <c r="C1370" t="s">
        <v>38</v>
      </c>
      <c r="D1370" t="s">
        <v>192</v>
      </c>
      <c r="E1370">
        <v>8</v>
      </c>
      <c r="F1370">
        <v>4</v>
      </c>
      <c r="G1370">
        <v>0.66700000000000004</v>
      </c>
      <c r="H1370">
        <v>4</v>
      </c>
      <c r="I1370">
        <v>2</v>
      </c>
      <c r="J1370">
        <v>0.66700000000000004</v>
      </c>
      <c r="K1370">
        <v>30.1</v>
      </c>
      <c r="L1370">
        <v>20.5</v>
      </c>
      <c r="M1370">
        <v>5.27</v>
      </c>
      <c r="N1370">
        <v>-2.65</v>
      </c>
      <c r="O1370">
        <v>10</v>
      </c>
      <c r="P1370">
        <v>6</v>
      </c>
      <c r="R1370" s="19">
        <f>SUMIFS(Recruits!J:J,Recruits!D:D,'Wins by Year'!C1370,Recruits!A:A,'Wins by Year'!A1370)</f>
        <v>2.38</v>
      </c>
      <c r="S1370" s="19">
        <f t="shared" si="42"/>
        <v>2.38</v>
      </c>
      <c r="T1370" s="19">
        <f>(SUMIFS(S:S,C:C,C1370,A:A,A1370)+SUMIFS(S:S,C:C,C1370,A:A,A1370-1))/2</f>
        <v>2.4500000000000002</v>
      </c>
      <c r="U1370" s="19">
        <f>(SUMIFS($S:$S,$C:$C,$C1370,$A:$A,$A1370)+SUMIFS($S:$S,$C:$C,$C1370,$A:$A,$A1370-1))/2</f>
        <v>2.4500000000000002</v>
      </c>
      <c r="W1370" t="str">
        <f>VLOOKUP(D1370,Conferences!$A$9:$B$57,2,FALSE)</f>
        <v>Big East</v>
      </c>
      <c r="X1370">
        <f>COUNTIF(C:C,C1370)</f>
        <v>16</v>
      </c>
    </row>
    <row r="1371" spans="1:25">
      <c r="A1371">
        <v>2004</v>
      </c>
      <c r="B1371">
        <v>27</v>
      </c>
      <c r="C1371" t="s">
        <v>59</v>
      </c>
      <c r="D1371" t="s">
        <v>192</v>
      </c>
      <c r="E1371">
        <v>6</v>
      </c>
      <c r="F1371">
        <v>6</v>
      </c>
      <c r="G1371">
        <v>0.5</v>
      </c>
      <c r="H1371">
        <v>4</v>
      </c>
      <c r="I1371">
        <v>2</v>
      </c>
      <c r="J1371">
        <v>0.66700000000000004</v>
      </c>
      <c r="K1371">
        <v>23.9</v>
      </c>
      <c r="L1371">
        <v>28.7</v>
      </c>
      <c r="M1371">
        <v>-7.0000000000000007E-2</v>
      </c>
      <c r="N1371">
        <v>1.76</v>
      </c>
      <c r="R1371" s="19">
        <f>SUMIFS(Recruits!J:J,Recruits!D:D,'Wins by Year'!C1371,Recruits!A:A,'Wins by Year'!A1371)</f>
        <v>2.2799999999999998</v>
      </c>
      <c r="S1371" s="19">
        <f t="shared" si="42"/>
        <v>2.2799999999999998</v>
      </c>
      <c r="T1371" s="19">
        <f>(SUMIFS(S:S,C:C,C1371,A:A,A1371)+SUMIFS(S:S,C:C,C1371,A:A,A1371-1))/2</f>
        <v>2.38</v>
      </c>
      <c r="U1371" s="19">
        <f>(SUMIFS($S:$S,$C:$C,$C1371,$A:$A,$A1371)+SUMIFS($S:$S,$C:$C,$C1371,$A:$A,$A1371-1))/2</f>
        <v>2.38</v>
      </c>
      <c r="W1371" t="str">
        <f>VLOOKUP(D1371,Conferences!$A$9:$B$57,2,FALSE)</f>
        <v>Big East</v>
      </c>
      <c r="X1371">
        <f>COUNTIF(C:C,C1371)</f>
        <v>16</v>
      </c>
    </row>
    <row r="1372" spans="1:25">
      <c r="A1372">
        <v>2004</v>
      </c>
      <c r="B1372">
        <v>28</v>
      </c>
      <c r="C1372" t="s">
        <v>117</v>
      </c>
      <c r="D1372" t="s">
        <v>192</v>
      </c>
      <c r="E1372">
        <v>8</v>
      </c>
      <c r="F1372">
        <v>4</v>
      </c>
      <c r="G1372">
        <v>0.66700000000000004</v>
      </c>
      <c r="H1372">
        <v>3</v>
      </c>
      <c r="I1372">
        <v>3</v>
      </c>
      <c r="J1372">
        <v>0.5</v>
      </c>
      <c r="K1372">
        <v>30.3</v>
      </c>
      <c r="L1372">
        <v>21.7</v>
      </c>
      <c r="M1372">
        <v>0.83</v>
      </c>
      <c r="N1372">
        <v>-5.17</v>
      </c>
      <c r="R1372" s="19">
        <f>SUMIFS(Recruits!J:J,Recruits!D:D,'Wins by Year'!C1372,Recruits!A:A,'Wins by Year'!A1372)</f>
        <v>2.04</v>
      </c>
      <c r="S1372" s="19">
        <f t="shared" si="42"/>
        <v>2.04</v>
      </c>
      <c r="T1372" s="19">
        <f>(SUMIFS(S:S,C:C,C1372,A:A,A1372)+SUMIFS(S:S,C:C,C1372,A:A,A1372-1))/2</f>
        <v>2.145</v>
      </c>
      <c r="U1372" s="19">
        <f>(SUMIFS($S:$S,$C:$C,$C1372,$A:$A,$A1372)+SUMIFS($S:$S,$C:$C,$C1372,$A:$A,$A1372-1))/2</f>
        <v>2.145</v>
      </c>
      <c r="W1372" t="str">
        <f>VLOOKUP(D1372,Conferences!$A$9:$B$57,2,FALSE)</f>
        <v>Big East</v>
      </c>
      <c r="X1372">
        <f>COUNTIF(C:C,C1372)</f>
        <v>16</v>
      </c>
    </row>
    <row r="1373" spans="1:25">
      <c r="A1373">
        <v>2004</v>
      </c>
      <c r="B1373">
        <v>29</v>
      </c>
      <c r="C1373" t="s">
        <v>79</v>
      </c>
      <c r="D1373" t="s">
        <v>192</v>
      </c>
      <c r="E1373">
        <v>4</v>
      </c>
      <c r="F1373">
        <v>7</v>
      </c>
      <c r="G1373">
        <v>0.36399999999999999</v>
      </c>
      <c r="H1373">
        <v>1</v>
      </c>
      <c r="I1373">
        <v>5</v>
      </c>
      <c r="J1373">
        <v>0.16700000000000001</v>
      </c>
      <c r="K1373">
        <v>24.5</v>
      </c>
      <c r="L1373">
        <v>31.2</v>
      </c>
      <c r="M1373">
        <v>-8.16</v>
      </c>
      <c r="N1373">
        <v>-2.52</v>
      </c>
      <c r="R1373" s="19">
        <f>SUMIFS(Recruits!J:J,Recruits!D:D,'Wins by Year'!C1373,Recruits!A:A,'Wins by Year'!A1373)</f>
        <v>2.2599999999999998</v>
      </c>
      <c r="S1373" s="19">
        <f t="shared" si="42"/>
        <v>2.2599999999999998</v>
      </c>
      <c r="T1373" s="19">
        <f>(SUMIFS(S:S,C:C,C1373,A:A,A1373)+SUMIFS(S:S,C:C,C1373,A:A,A1373-1))/2</f>
        <v>2.4900000000000002</v>
      </c>
      <c r="U1373" s="19">
        <f>(SUMIFS($S:$S,$C:$C,$C1373,$A:$A,$A1373)+SUMIFS($S:$S,$C:$C,$C1373,$A:$A,$A1373-1))/2</f>
        <v>2.4900000000000002</v>
      </c>
      <c r="W1373" t="str">
        <f>VLOOKUP(D1373,Conferences!$A$9:$B$57,2,FALSE)</f>
        <v>Big East</v>
      </c>
      <c r="X1373">
        <f>COUNTIF(C:C,C1373)</f>
        <v>16</v>
      </c>
    </row>
    <row r="1374" spans="1:25">
      <c r="A1374">
        <v>2004</v>
      </c>
      <c r="B1374">
        <v>30</v>
      </c>
      <c r="C1374" t="s">
        <v>60</v>
      </c>
      <c r="D1374" t="s">
        <v>192</v>
      </c>
      <c r="E1374">
        <v>2</v>
      </c>
      <c r="F1374">
        <v>9</v>
      </c>
      <c r="G1374">
        <v>0.182</v>
      </c>
      <c r="H1374">
        <v>1</v>
      </c>
      <c r="I1374">
        <v>5</v>
      </c>
      <c r="J1374">
        <v>0.16700000000000001</v>
      </c>
      <c r="K1374">
        <v>21.6</v>
      </c>
      <c r="L1374">
        <v>36.299999999999997</v>
      </c>
      <c r="M1374">
        <v>-11.33</v>
      </c>
      <c r="N1374">
        <v>0.49</v>
      </c>
      <c r="R1374" s="19">
        <f>SUMIFS(Recruits!J:J,Recruits!D:D,'Wins by Year'!C1374,Recruits!A:A,'Wins by Year'!A1374)</f>
        <v>2.0299999999999998</v>
      </c>
      <c r="S1374" s="19">
        <f t="shared" si="42"/>
        <v>2.0299999999999998</v>
      </c>
      <c r="T1374" s="19">
        <f>(SUMIFS(S:S,C:C,C1374,A:A,A1374)+SUMIFS(S:S,C:C,C1374,A:A,A1374-1))/2</f>
        <v>2.12</v>
      </c>
      <c r="U1374" s="19">
        <f>(SUMIFS($S:$S,$C:$C,$C1374,$A:$A,$A1374)+SUMIFS($S:$S,$C:$C,$C1374,$A:$A,$A1374-1))/2</f>
        <v>2.12</v>
      </c>
      <c r="W1374" t="str">
        <f>VLOOKUP(D1374,Conferences!$A$9:$B$57,2,FALSE)</f>
        <v>Big East</v>
      </c>
      <c r="X1374">
        <f>COUNTIF(C:C,C1374)</f>
        <v>16</v>
      </c>
    </row>
    <row r="1375" spans="1:25">
      <c r="A1375">
        <v>2004</v>
      </c>
      <c r="B1375">
        <v>31</v>
      </c>
      <c r="C1375" t="s">
        <v>42</v>
      </c>
      <c r="D1375" t="s">
        <v>146</v>
      </c>
      <c r="E1375">
        <v>10</v>
      </c>
      <c r="F1375">
        <v>2</v>
      </c>
      <c r="G1375">
        <v>0.83299999999999996</v>
      </c>
      <c r="H1375">
        <v>7</v>
      </c>
      <c r="I1375">
        <v>1</v>
      </c>
      <c r="J1375">
        <v>0.875</v>
      </c>
      <c r="K1375">
        <v>24.3</v>
      </c>
      <c r="L1375">
        <v>17.600000000000001</v>
      </c>
      <c r="M1375">
        <v>14.39</v>
      </c>
      <c r="N1375">
        <v>5.97</v>
      </c>
      <c r="O1375">
        <v>19</v>
      </c>
      <c r="P1375">
        <v>8</v>
      </c>
      <c r="Q1375">
        <v>8</v>
      </c>
      <c r="R1375" s="19">
        <f>SUMIFS(Recruits!J:J,Recruits!D:D,'Wins by Year'!C1375,Recruits!A:A,'Wins by Year'!A1375)</f>
        <v>2.48</v>
      </c>
      <c r="S1375" s="19">
        <f t="shared" si="42"/>
        <v>2.48</v>
      </c>
      <c r="T1375" s="19">
        <f>(SUMIFS(S:S,C:C,C1375,A:A,A1375)+SUMIFS(S:S,C:C,C1375,A:A,A1375-1))/2</f>
        <v>2.625</v>
      </c>
      <c r="U1375" s="19">
        <f>(SUMIFS($S:$S,$C:$C,$C1375,$A:$A,$A1375)+SUMIFS($S:$S,$C:$C,$C1375,$A:$A,$A1375-1))/2</f>
        <v>2.625</v>
      </c>
      <c r="W1375" t="str">
        <f>VLOOKUP(D1375,Conferences!$A$9:$B$57,2,FALSE)</f>
        <v>Big Ten</v>
      </c>
      <c r="X1375">
        <f>COUNTIF(C:C,C1375)</f>
        <v>16</v>
      </c>
      <c r="Y1375">
        <f t="shared" si="43"/>
        <v>8</v>
      </c>
    </row>
    <row r="1376" spans="1:25">
      <c r="A1376">
        <v>2004</v>
      </c>
      <c r="B1376">
        <v>32</v>
      </c>
      <c r="C1376" t="s">
        <v>4</v>
      </c>
      <c r="D1376" t="s">
        <v>146</v>
      </c>
      <c r="E1376">
        <v>9</v>
      </c>
      <c r="F1376">
        <v>3</v>
      </c>
      <c r="G1376">
        <v>0.75</v>
      </c>
      <c r="H1376">
        <v>7</v>
      </c>
      <c r="I1376">
        <v>1</v>
      </c>
      <c r="J1376">
        <v>0.875</v>
      </c>
      <c r="K1376">
        <v>30.8</v>
      </c>
      <c r="L1376">
        <v>23.3</v>
      </c>
      <c r="M1376">
        <v>12.24</v>
      </c>
      <c r="N1376">
        <v>4.82</v>
      </c>
      <c r="O1376">
        <v>8</v>
      </c>
      <c r="P1376">
        <v>7</v>
      </c>
      <c r="Q1376">
        <v>14</v>
      </c>
      <c r="R1376" s="19">
        <f>SUMIFS(Recruits!J:J,Recruits!D:D,'Wins by Year'!C1376,Recruits!A:A,'Wins by Year'!A1376)</f>
        <v>3.59</v>
      </c>
      <c r="S1376" s="19">
        <f t="shared" si="42"/>
        <v>3.59</v>
      </c>
      <c r="T1376" s="19">
        <f>(SUMIFS(S:S,C:C,C1376,A:A,A1376)+SUMIFS(S:S,C:C,C1376,A:A,A1376-1))/2</f>
        <v>3.7050000000000001</v>
      </c>
      <c r="U1376" s="19">
        <f>(SUMIFS($S:$S,$C:$C,$C1376,$A:$A,$A1376)+SUMIFS($S:$S,$C:$C,$C1376,$A:$A,$A1376-1))/2</f>
        <v>3.7050000000000001</v>
      </c>
      <c r="W1376" t="str">
        <f>VLOOKUP(D1376,Conferences!$A$9:$B$57,2,FALSE)</f>
        <v>Big Ten</v>
      </c>
      <c r="X1376">
        <f>COUNTIF(C:C,C1376)</f>
        <v>16</v>
      </c>
      <c r="Y1376">
        <f t="shared" si="43"/>
        <v>14</v>
      </c>
    </row>
    <row r="1377" spans="1:25">
      <c r="A1377">
        <v>2004</v>
      </c>
      <c r="B1377">
        <v>33</v>
      </c>
      <c r="C1377" t="s">
        <v>35</v>
      </c>
      <c r="D1377" t="s">
        <v>146</v>
      </c>
      <c r="E1377">
        <v>9</v>
      </c>
      <c r="F1377">
        <v>3</v>
      </c>
      <c r="G1377">
        <v>0.75</v>
      </c>
      <c r="H1377">
        <v>6</v>
      </c>
      <c r="I1377">
        <v>2</v>
      </c>
      <c r="J1377">
        <v>0.75</v>
      </c>
      <c r="K1377">
        <v>20.8</v>
      </c>
      <c r="L1377">
        <v>15.4</v>
      </c>
      <c r="M1377">
        <v>8.69</v>
      </c>
      <c r="N1377">
        <v>2.35</v>
      </c>
      <c r="O1377">
        <v>21</v>
      </c>
      <c r="P1377">
        <v>4</v>
      </c>
      <c r="Q1377">
        <v>17</v>
      </c>
      <c r="R1377" s="19">
        <f>SUMIFS(Recruits!J:J,Recruits!D:D,'Wins by Year'!C1377,Recruits!A:A,'Wins by Year'!A1377)</f>
        <v>2.48</v>
      </c>
      <c r="S1377" s="19">
        <f t="shared" si="42"/>
        <v>2.48</v>
      </c>
      <c r="T1377" s="19">
        <f>(SUMIFS(S:S,C:C,C1377,A:A,A1377)+SUMIFS(S:S,C:C,C1377,A:A,A1377-1))/2</f>
        <v>2.645</v>
      </c>
      <c r="U1377" s="19">
        <f>(SUMIFS($S:$S,$C:$C,$C1377,$A:$A,$A1377)+SUMIFS($S:$S,$C:$C,$C1377,$A:$A,$A1377-1))/2</f>
        <v>2.645</v>
      </c>
      <c r="W1377" t="str">
        <f>VLOOKUP(D1377,Conferences!$A$9:$B$57,2,FALSE)</f>
        <v>Big Ten</v>
      </c>
      <c r="X1377">
        <f>COUNTIF(C:C,C1377)</f>
        <v>16</v>
      </c>
      <c r="Y1377">
        <f t="shared" si="43"/>
        <v>17</v>
      </c>
    </row>
    <row r="1378" spans="1:25">
      <c r="A1378">
        <v>2004</v>
      </c>
      <c r="B1378">
        <v>34</v>
      </c>
      <c r="C1378" t="s">
        <v>49</v>
      </c>
      <c r="D1378" t="s">
        <v>146</v>
      </c>
      <c r="E1378">
        <v>6</v>
      </c>
      <c r="F1378">
        <v>6</v>
      </c>
      <c r="G1378">
        <v>0.5</v>
      </c>
      <c r="H1378">
        <v>5</v>
      </c>
      <c r="I1378">
        <v>3</v>
      </c>
      <c r="J1378">
        <v>0.625</v>
      </c>
      <c r="K1378">
        <v>24.6</v>
      </c>
      <c r="L1378">
        <v>28.5</v>
      </c>
      <c r="M1378">
        <v>1.71</v>
      </c>
      <c r="N1378">
        <v>5.04</v>
      </c>
      <c r="R1378" s="19">
        <f>SUMIFS(Recruits!J:J,Recruits!D:D,'Wins by Year'!C1378,Recruits!A:A,'Wins by Year'!A1378)</f>
        <v>2.13</v>
      </c>
      <c r="S1378" s="19">
        <f t="shared" si="42"/>
        <v>2.13</v>
      </c>
      <c r="T1378" s="19">
        <f>(SUMIFS(S:S,C:C,C1378,A:A,A1378)+SUMIFS(S:S,C:C,C1378,A:A,A1378-1))/2</f>
        <v>2.2450000000000001</v>
      </c>
      <c r="U1378" s="19">
        <f>(SUMIFS($S:$S,$C:$C,$C1378,$A:$A,$A1378)+SUMIFS($S:$S,$C:$C,$C1378,$A:$A,$A1378-1))/2</f>
        <v>2.2450000000000001</v>
      </c>
      <c r="W1378" t="str">
        <f>VLOOKUP(D1378,Conferences!$A$9:$B$57,2,FALSE)</f>
        <v>Big Ten</v>
      </c>
      <c r="X1378">
        <f>COUNTIF(C:C,C1378)</f>
        <v>16</v>
      </c>
    </row>
    <row r="1379" spans="1:25">
      <c r="A1379">
        <v>2004</v>
      </c>
      <c r="B1379">
        <v>35</v>
      </c>
      <c r="C1379" t="s">
        <v>3</v>
      </c>
      <c r="D1379" t="s">
        <v>146</v>
      </c>
      <c r="E1379">
        <v>8</v>
      </c>
      <c r="F1379">
        <v>4</v>
      </c>
      <c r="G1379">
        <v>0.66700000000000004</v>
      </c>
      <c r="H1379">
        <v>4</v>
      </c>
      <c r="I1379">
        <v>4</v>
      </c>
      <c r="J1379">
        <v>0.5</v>
      </c>
      <c r="K1379">
        <v>24.2</v>
      </c>
      <c r="L1379">
        <v>18.3</v>
      </c>
      <c r="M1379">
        <v>11.31</v>
      </c>
      <c r="N1379">
        <v>5.14</v>
      </c>
      <c r="O1379">
        <v>9</v>
      </c>
      <c r="P1379">
        <v>7</v>
      </c>
      <c r="Q1379">
        <v>20</v>
      </c>
      <c r="R1379" s="19">
        <f>SUMIFS(Recruits!J:J,Recruits!D:D,'Wins by Year'!C1379,Recruits!A:A,'Wins by Year'!A1379)</f>
        <v>3.25</v>
      </c>
      <c r="S1379" s="19">
        <f t="shared" si="42"/>
        <v>3.25</v>
      </c>
      <c r="T1379" s="19">
        <f>(SUMIFS(S:S,C:C,C1379,A:A,A1379)+SUMIFS(S:S,C:C,C1379,A:A,A1379-1))/2</f>
        <v>3.3149999999999999</v>
      </c>
      <c r="U1379" s="19">
        <f>(SUMIFS($S:$S,$C:$C,$C1379,$A:$A,$A1379)+SUMIFS($S:$S,$C:$C,$C1379,$A:$A,$A1379-1))/2</f>
        <v>3.3149999999999999</v>
      </c>
      <c r="W1379" t="str">
        <f>VLOOKUP(D1379,Conferences!$A$9:$B$57,2,FALSE)</f>
        <v>Big Ten</v>
      </c>
      <c r="X1379">
        <f>COUNTIF(C:C,C1379)</f>
        <v>16</v>
      </c>
      <c r="Y1379">
        <f t="shared" si="43"/>
        <v>20</v>
      </c>
    </row>
    <row r="1380" spans="1:25">
      <c r="A1380">
        <v>2004</v>
      </c>
      <c r="B1380">
        <v>36</v>
      </c>
      <c r="C1380" t="s">
        <v>74</v>
      </c>
      <c r="D1380" t="s">
        <v>146</v>
      </c>
      <c r="E1380">
        <v>7</v>
      </c>
      <c r="F1380">
        <v>5</v>
      </c>
      <c r="G1380">
        <v>0.58299999999999996</v>
      </c>
      <c r="H1380">
        <v>4</v>
      </c>
      <c r="I1380">
        <v>4</v>
      </c>
      <c r="J1380">
        <v>0.5</v>
      </c>
      <c r="K1380">
        <v>31.8</v>
      </c>
      <c r="L1380">
        <v>17.2</v>
      </c>
      <c r="M1380">
        <v>10.93</v>
      </c>
      <c r="N1380">
        <v>4.0199999999999996</v>
      </c>
      <c r="O1380">
        <v>24</v>
      </c>
      <c r="P1380">
        <v>5</v>
      </c>
      <c r="R1380" s="19">
        <f>SUMIFS(Recruits!J:J,Recruits!D:D,'Wins by Year'!C1380,Recruits!A:A,'Wins by Year'!A1380)</f>
        <v>2.79</v>
      </c>
      <c r="S1380" s="19">
        <f t="shared" si="42"/>
        <v>2.79</v>
      </c>
      <c r="T1380" s="19">
        <f>(SUMIFS(S:S,C:C,C1380,A:A,A1380)+SUMIFS(S:S,C:C,C1380,A:A,A1380-1))/2</f>
        <v>2.74</v>
      </c>
      <c r="U1380" s="19">
        <f>(SUMIFS($S:$S,$C:$C,$C1380,$A:$A,$A1380)+SUMIFS($S:$S,$C:$C,$C1380,$A:$A,$A1380-1))/2</f>
        <v>2.74</v>
      </c>
      <c r="W1380" t="str">
        <f>VLOOKUP(D1380,Conferences!$A$9:$B$57,2,FALSE)</f>
        <v>Big Ten</v>
      </c>
      <c r="X1380">
        <f>COUNTIF(C:C,C1380)</f>
        <v>16</v>
      </c>
    </row>
    <row r="1381" spans="1:25">
      <c r="A1381">
        <v>2004</v>
      </c>
      <c r="B1381">
        <v>37</v>
      </c>
      <c r="C1381" t="s">
        <v>18</v>
      </c>
      <c r="D1381" t="s">
        <v>146</v>
      </c>
      <c r="E1381">
        <v>5</v>
      </c>
      <c r="F1381">
        <v>7</v>
      </c>
      <c r="G1381">
        <v>0.41699999999999998</v>
      </c>
      <c r="H1381">
        <v>4</v>
      </c>
      <c r="I1381">
        <v>4</v>
      </c>
      <c r="J1381">
        <v>0.5</v>
      </c>
      <c r="K1381">
        <v>29.4</v>
      </c>
      <c r="L1381">
        <v>27.2</v>
      </c>
      <c r="M1381">
        <v>2.2999999999999998</v>
      </c>
      <c r="N1381">
        <v>2.2999999999999998</v>
      </c>
      <c r="R1381" s="19">
        <f>SUMIFS(Recruits!J:J,Recruits!D:D,'Wins by Year'!C1381,Recruits!A:A,'Wins by Year'!A1381)</f>
        <v>2.94</v>
      </c>
      <c r="S1381" s="19">
        <f t="shared" si="42"/>
        <v>2.94</v>
      </c>
      <c r="T1381" s="19">
        <f>(SUMIFS(S:S,C:C,C1381,A:A,A1381)+SUMIFS(S:S,C:C,C1381,A:A,A1381-1))/2</f>
        <v>2.73</v>
      </c>
      <c r="U1381" s="19">
        <f>(SUMIFS($S:$S,$C:$C,$C1381,$A:$A,$A1381)+SUMIFS($S:$S,$C:$C,$C1381,$A:$A,$A1381-1))/2</f>
        <v>2.73</v>
      </c>
      <c r="W1381" t="str">
        <f>VLOOKUP(D1381,Conferences!$A$9:$B$57,2,FALSE)</f>
        <v>Big Ten</v>
      </c>
      <c r="X1381">
        <f>COUNTIF(C:C,C1381)</f>
        <v>16</v>
      </c>
    </row>
    <row r="1382" spans="1:25">
      <c r="A1382">
        <v>2004</v>
      </c>
      <c r="B1382">
        <v>38</v>
      </c>
      <c r="C1382" t="s">
        <v>51</v>
      </c>
      <c r="D1382" t="s">
        <v>146</v>
      </c>
      <c r="E1382">
        <v>7</v>
      </c>
      <c r="F1382">
        <v>5</v>
      </c>
      <c r="G1382">
        <v>0.58299999999999996</v>
      </c>
      <c r="H1382">
        <v>3</v>
      </c>
      <c r="I1382">
        <v>5</v>
      </c>
      <c r="J1382">
        <v>0.375</v>
      </c>
      <c r="K1382">
        <v>30.1</v>
      </c>
      <c r="L1382">
        <v>22.8</v>
      </c>
      <c r="M1382">
        <v>5.74</v>
      </c>
      <c r="N1382">
        <v>1.49</v>
      </c>
      <c r="O1382">
        <v>25</v>
      </c>
      <c r="P1382">
        <v>13</v>
      </c>
      <c r="R1382" s="19">
        <f>SUMIFS(Recruits!J:J,Recruits!D:D,'Wins by Year'!C1382,Recruits!A:A,'Wins by Year'!A1382)</f>
        <v>2.25</v>
      </c>
      <c r="S1382" s="19">
        <f t="shared" si="42"/>
        <v>2.25</v>
      </c>
      <c r="T1382" s="19">
        <f>(SUMIFS(S:S,C:C,C1382,A:A,A1382)+SUMIFS(S:S,C:C,C1382,A:A,A1382-1))/2</f>
        <v>2.46</v>
      </c>
      <c r="U1382" s="19">
        <f>(SUMIFS($S:$S,$C:$C,$C1382,$A:$A,$A1382)+SUMIFS($S:$S,$C:$C,$C1382,$A:$A,$A1382-1))/2</f>
        <v>2.46</v>
      </c>
      <c r="W1382" t="str">
        <f>VLOOKUP(D1382,Conferences!$A$9:$B$57,2,FALSE)</f>
        <v>Big Ten</v>
      </c>
      <c r="X1382">
        <f>COUNTIF(C:C,C1382)</f>
        <v>16</v>
      </c>
    </row>
    <row r="1383" spans="1:25">
      <c r="A1383">
        <v>2004</v>
      </c>
      <c r="B1383">
        <v>39</v>
      </c>
      <c r="C1383" t="s">
        <v>23</v>
      </c>
      <c r="D1383" t="s">
        <v>146</v>
      </c>
      <c r="E1383">
        <v>4</v>
      </c>
      <c r="F1383">
        <v>7</v>
      </c>
      <c r="G1383">
        <v>0.36399999999999999</v>
      </c>
      <c r="H1383">
        <v>2</v>
      </c>
      <c r="I1383">
        <v>6</v>
      </c>
      <c r="J1383">
        <v>0.25</v>
      </c>
      <c r="K1383">
        <v>17.7</v>
      </c>
      <c r="L1383">
        <v>15.3</v>
      </c>
      <c r="M1383">
        <v>3.24</v>
      </c>
      <c r="N1383">
        <v>2.2400000000000002</v>
      </c>
      <c r="R1383" s="19">
        <f>SUMIFS(Recruits!J:J,Recruits!D:D,'Wins by Year'!C1383,Recruits!A:A,'Wins by Year'!A1383)</f>
        <v>3</v>
      </c>
      <c r="S1383" s="19">
        <f t="shared" si="42"/>
        <v>3</v>
      </c>
      <c r="T1383" s="19">
        <f>(SUMIFS(S:S,C:C,C1383,A:A,A1383)+SUMIFS(S:S,C:C,C1383,A:A,A1383-1))/2</f>
        <v>2</v>
      </c>
      <c r="U1383" s="19">
        <f>(SUMIFS($S:$S,$C:$C,$C1383,$A:$A,$A1383)+SUMIFS($S:$S,$C:$C,$C1383,$A:$A,$A1383-1))/2</f>
        <v>2</v>
      </c>
      <c r="W1383" t="str">
        <f>VLOOKUP(D1383,Conferences!$A$9:$B$57,2,FALSE)</f>
        <v>Big Ten</v>
      </c>
      <c r="X1383">
        <f>COUNTIF(C:C,C1383)</f>
        <v>16</v>
      </c>
    </row>
    <row r="1384" spans="1:25">
      <c r="A1384">
        <v>2004</v>
      </c>
      <c r="B1384">
        <v>40</v>
      </c>
      <c r="C1384" t="s">
        <v>70</v>
      </c>
      <c r="D1384" t="s">
        <v>146</v>
      </c>
      <c r="E1384">
        <v>3</v>
      </c>
      <c r="F1384">
        <v>8</v>
      </c>
      <c r="G1384">
        <v>0.27300000000000002</v>
      </c>
      <c r="H1384">
        <v>1</v>
      </c>
      <c r="I1384">
        <v>7</v>
      </c>
      <c r="J1384">
        <v>0.125</v>
      </c>
      <c r="K1384">
        <v>21.8</v>
      </c>
      <c r="L1384">
        <v>29.4</v>
      </c>
      <c r="M1384">
        <v>-4.53</v>
      </c>
      <c r="N1384">
        <v>1.83</v>
      </c>
      <c r="R1384" s="19">
        <f>SUMIFS(Recruits!J:J,Recruits!D:D,'Wins by Year'!C1384,Recruits!A:A,'Wins by Year'!A1384)</f>
        <v>2.29</v>
      </c>
      <c r="S1384" s="19">
        <f t="shared" si="42"/>
        <v>2.29</v>
      </c>
      <c r="T1384" s="19">
        <f>(SUMIFS(S:S,C:C,C1384,A:A,A1384)+SUMIFS(S:S,C:C,C1384,A:A,A1384-1))/2</f>
        <v>2.48</v>
      </c>
      <c r="U1384" s="19">
        <f>(SUMIFS($S:$S,$C:$C,$C1384,$A:$A,$A1384)+SUMIFS($S:$S,$C:$C,$C1384,$A:$A,$A1384-1))/2</f>
        <v>2.48</v>
      </c>
      <c r="W1384" t="str">
        <f>VLOOKUP(D1384,Conferences!$A$9:$B$57,2,FALSE)</f>
        <v>Big Ten</v>
      </c>
      <c r="X1384">
        <f>COUNTIF(C:C,C1384)</f>
        <v>16</v>
      </c>
    </row>
    <row r="1385" spans="1:25">
      <c r="A1385">
        <v>2004</v>
      </c>
      <c r="B1385">
        <v>41</v>
      </c>
      <c r="C1385" t="s">
        <v>58</v>
      </c>
      <c r="D1385" t="s">
        <v>146</v>
      </c>
      <c r="E1385">
        <v>3</v>
      </c>
      <c r="F1385">
        <v>8</v>
      </c>
      <c r="G1385">
        <v>0.27300000000000002</v>
      </c>
      <c r="H1385">
        <v>1</v>
      </c>
      <c r="I1385">
        <v>7</v>
      </c>
      <c r="J1385">
        <v>0.125</v>
      </c>
      <c r="K1385">
        <v>23.8</v>
      </c>
      <c r="L1385">
        <v>31.2</v>
      </c>
      <c r="M1385">
        <v>-4.9800000000000004</v>
      </c>
      <c r="N1385">
        <v>2.11</v>
      </c>
      <c r="R1385" s="19">
        <f>SUMIFS(Recruits!J:J,Recruits!D:D,'Wins by Year'!C1385,Recruits!A:A,'Wins by Year'!A1385)</f>
        <v>2.12</v>
      </c>
      <c r="S1385" s="19">
        <f t="shared" si="42"/>
        <v>2.12</v>
      </c>
      <c r="T1385" s="19">
        <f>(SUMIFS(S:S,C:C,C1385,A:A,A1385)+SUMIFS(S:S,C:C,C1385,A:A,A1385-1))/2</f>
        <v>2.2000000000000002</v>
      </c>
      <c r="U1385" s="19">
        <f>(SUMIFS($S:$S,$C:$C,$C1385,$A:$A,$A1385)+SUMIFS($S:$S,$C:$C,$C1385,$A:$A,$A1385-1))/2</f>
        <v>2.2000000000000002</v>
      </c>
      <c r="W1385" t="str">
        <f>VLOOKUP(D1385,Conferences!$A$9:$B$57,2,FALSE)</f>
        <v>Big Ten</v>
      </c>
      <c r="X1385">
        <f>COUNTIF(C:C,C1385)</f>
        <v>16</v>
      </c>
    </row>
    <row r="1386" spans="1:25">
      <c r="A1386">
        <v>2004</v>
      </c>
      <c r="B1386">
        <v>42</v>
      </c>
      <c r="C1386" t="s">
        <v>36</v>
      </c>
      <c r="D1386" t="s">
        <v>147</v>
      </c>
      <c r="E1386">
        <v>11</v>
      </c>
      <c r="F1386">
        <v>1</v>
      </c>
      <c r="G1386">
        <v>0.91700000000000004</v>
      </c>
      <c r="H1386">
        <v>8</v>
      </c>
      <c r="I1386">
        <v>0</v>
      </c>
      <c r="J1386">
        <v>1</v>
      </c>
      <c r="K1386">
        <v>49.8</v>
      </c>
      <c r="L1386">
        <v>19.7</v>
      </c>
      <c r="M1386">
        <v>17.21</v>
      </c>
      <c r="N1386">
        <v>-1.37</v>
      </c>
      <c r="P1386">
        <v>6</v>
      </c>
      <c r="Q1386">
        <v>6</v>
      </c>
      <c r="R1386" s="19">
        <f>SUMIFS(Recruits!J:J,Recruits!D:D,'Wins by Year'!C1386,Recruits!A:A,'Wins by Year'!A1386)</f>
        <v>2.04</v>
      </c>
      <c r="S1386" s="19">
        <f t="shared" si="42"/>
        <v>2.04</v>
      </c>
      <c r="T1386" s="19">
        <f>(SUMIFS(S:S,C:C,C1386,A:A,A1386)+SUMIFS(S:S,C:C,C1386,A:A,A1386-1))/2</f>
        <v>2.2199999999999998</v>
      </c>
      <c r="U1386" s="19">
        <f>(SUMIFS($S:$S,$C:$C,$C1386,$A:$A,$A1386)+SUMIFS($S:$S,$C:$C,$C1386,$A:$A,$A1386-1))/2</f>
        <v>2.2199999999999998</v>
      </c>
      <c r="W1386" t="str">
        <f>VLOOKUP(D1386,Conferences!$A$9:$B$57,2,FALSE)</f>
        <v>CUSA</v>
      </c>
      <c r="X1386">
        <f>COUNTIF(C:C,C1386)</f>
        <v>16</v>
      </c>
      <c r="Y1386">
        <f t="shared" si="43"/>
        <v>6</v>
      </c>
    </row>
    <row r="1387" spans="1:25">
      <c r="A1387">
        <v>2004</v>
      </c>
      <c r="B1387">
        <v>43</v>
      </c>
      <c r="C1387" t="s">
        <v>64</v>
      </c>
      <c r="D1387" t="s">
        <v>147</v>
      </c>
      <c r="E1387">
        <v>8</v>
      </c>
      <c r="F1387">
        <v>4</v>
      </c>
      <c r="G1387">
        <v>0.66700000000000004</v>
      </c>
      <c r="H1387">
        <v>5</v>
      </c>
      <c r="I1387">
        <v>3</v>
      </c>
      <c r="J1387">
        <v>0.625</v>
      </c>
      <c r="K1387">
        <v>35.799999999999997</v>
      </c>
      <c r="L1387">
        <v>31.3</v>
      </c>
      <c r="M1387">
        <v>1.28</v>
      </c>
      <c r="N1387">
        <v>-4.22</v>
      </c>
      <c r="P1387">
        <v>25</v>
      </c>
      <c r="R1387" s="19">
        <f>SUMIFS(Recruits!J:J,Recruits!D:D,'Wins by Year'!C1387,Recruits!A:A,'Wins by Year'!A1387)</f>
        <v>2.21</v>
      </c>
      <c r="S1387" s="19">
        <f t="shared" si="42"/>
        <v>2.21</v>
      </c>
      <c r="T1387" s="19">
        <f>(SUMIFS(S:S,C:C,C1387,A:A,A1387)+SUMIFS(S:S,C:C,C1387,A:A,A1387-1))/2</f>
        <v>2.2649999999999997</v>
      </c>
      <c r="U1387" s="19">
        <f>(SUMIFS($S:$S,$C:$C,$C1387,$A:$A,$A1387)+SUMIFS($S:$S,$C:$C,$C1387,$A:$A,$A1387-1))/2</f>
        <v>2.2649999999999997</v>
      </c>
      <c r="W1387" t="str">
        <f>VLOOKUP(D1387,Conferences!$A$9:$B$57,2,FALSE)</f>
        <v>CUSA</v>
      </c>
      <c r="X1387">
        <f>COUNTIF(C:C,C1387)</f>
        <v>16</v>
      </c>
    </row>
    <row r="1388" spans="1:25">
      <c r="A1388">
        <v>2004</v>
      </c>
      <c r="B1388">
        <v>44</v>
      </c>
      <c r="C1388" t="s">
        <v>129</v>
      </c>
      <c r="D1388" t="s">
        <v>147</v>
      </c>
      <c r="E1388">
        <v>7</v>
      </c>
      <c r="F1388">
        <v>5</v>
      </c>
      <c r="G1388">
        <v>0.58299999999999996</v>
      </c>
      <c r="H1388">
        <v>5</v>
      </c>
      <c r="I1388">
        <v>3</v>
      </c>
      <c r="J1388">
        <v>0.625</v>
      </c>
      <c r="K1388">
        <v>31</v>
      </c>
      <c r="L1388">
        <v>29.3</v>
      </c>
      <c r="M1388">
        <v>-2.15</v>
      </c>
      <c r="N1388">
        <v>-2.74</v>
      </c>
      <c r="R1388" s="19">
        <f>SUMIFS(Recruits!J:J,Recruits!D:D,'Wins by Year'!C1388,Recruits!A:A,'Wins by Year'!A1388)</f>
        <v>0</v>
      </c>
      <c r="S1388" s="19">
        <f t="shared" si="42"/>
        <v>1</v>
      </c>
      <c r="T1388" s="19">
        <f>(SUMIFS(S:S,C:C,C1388,A:A,A1388)+SUMIFS(S:S,C:C,C1388,A:A,A1388-1))/2</f>
        <v>1.5349999999999999</v>
      </c>
      <c r="U1388" s="19">
        <f>(SUMIFS($S:$S,$C:$C,$C1388,$A:$A,$A1388)+SUMIFS($S:$S,$C:$C,$C1388,$A:$A,$A1388-1))/2</f>
        <v>1.5349999999999999</v>
      </c>
      <c r="W1388" t="str">
        <f>VLOOKUP(D1388,Conferences!$A$9:$B$57,2,FALSE)</f>
        <v>CUSA</v>
      </c>
      <c r="X1388">
        <f>COUNTIF(C:C,C1388)</f>
        <v>14</v>
      </c>
    </row>
    <row r="1389" spans="1:25">
      <c r="A1389">
        <v>2004</v>
      </c>
      <c r="B1389">
        <v>45</v>
      </c>
      <c r="C1389" t="s">
        <v>68</v>
      </c>
      <c r="D1389" t="s">
        <v>147</v>
      </c>
      <c r="E1389">
        <v>7</v>
      </c>
      <c r="F1389">
        <v>5</v>
      </c>
      <c r="G1389">
        <v>0.58299999999999996</v>
      </c>
      <c r="H1389">
        <v>5</v>
      </c>
      <c r="I1389">
        <v>3</v>
      </c>
      <c r="J1389">
        <v>0.625</v>
      </c>
      <c r="K1389">
        <v>28.7</v>
      </c>
      <c r="L1389">
        <v>26.7</v>
      </c>
      <c r="M1389">
        <v>2.29</v>
      </c>
      <c r="N1389">
        <v>-1.21</v>
      </c>
      <c r="R1389" s="19">
        <f>SUMIFS(Recruits!J:J,Recruits!D:D,'Wins by Year'!C1389,Recruits!A:A,'Wins by Year'!A1389)</f>
        <v>2.06</v>
      </c>
      <c r="S1389" s="19">
        <f t="shared" si="42"/>
        <v>2.06</v>
      </c>
      <c r="T1389" s="19">
        <f>(SUMIFS(S:S,C:C,C1389,A:A,A1389)+SUMIFS(S:S,C:C,C1389,A:A,A1389-1))/2</f>
        <v>1.53</v>
      </c>
      <c r="U1389" s="19">
        <f>(SUMIFS($S:$S,$C:$C,$C1389,$A:$A,$A1389)+SUMIFS($S:$S,$C:$C,$C1389,$A:$A,$A1389-1))/2</f>
        <v>1.53</v>
      </c>
      <c r="W1389" t="str">
        <f>VLOOKUP(D1389,Conferences!$A$9:$B$57,2,FALSE)</f>
        <v>CUSA</v>
      </c>
      <c r="X1389">
        <f>COUNTIF(C:C,C1389)</f>
        <v>16</v>
      </c>
    </row>
    <row r="1390" spans="1:25">
      <c r="A1390">
        <v>2004</v>
      </c>
      <c r="B1390">
        <v>46</v>
      </c>
      <c r="C1390" t="s">
        <v>80</v>
      </c>
      <c r="D1390" t="s">
        <v>147</v>
      </c>
      <c r="E1390">
        <v>7</v>
      </c>
      <c r="F1390">
        <v>5</v>
      </c>
      <c r="G1390">
        <v>0.58299999999999996</v>
      </c>
      <c r="H1390">
        <v>5</v>
      </c>
      <c r="I1390">
        <v>3</v>
      </c>
      <c r="J1390">
        <v>0.625</v>
      </c>
      <c r="K1390">
        <v>25.8</v>
      </c>
      <c r="L1390">
        <v>24.8</v>
      </c>
      <c r="M1390">
        <v>-1.0900000000000001</v>
      </c>
      <c r="N1390">
        <v>-1.25</v>
      </c>
      <c r="P1390">
        <v>21</v>
      </c>
      <c r="R1390" s="19">
        <f>SUMIFS(Recruits!J:J,Recruits!D:D,'Wins by Year'!C1390,Recruits!A:A,'Wins by Year'!A1390)</f>
        <v>2.14</v>
      </c>
      <c r="S1390" s="19">
        <f t="shared" si="42"/>
        <v>2.14</v>
      </c>
      <c r="T1390" s="19">
        <f>(SUMIFS(S:S,C:C,C1390,A:A,A1390)+SUMIFS(S:S,C:C,C1390,A:A,A1390-1))/2</f>
        <v>2.1349999999999998</v>
      </c>
      <c r="U1390" s="19">
        <f>(SUMIFS($S:$S,$C:$C,$C1390,$A:$A,$A1390)+SUMIFS($S:$S,$C:$C,$C1390,$A:$A,$A1390-1))/2</f>
        <v>2.1349999999999998</v>
      </c>
      <c r="W1390" t="str">
        <f>VLOOKUP(D1390,Conferences!$A$9:$B$57,2,FALSE)</f>
        <v>CUSA</v>
      </c>
      <c r="X1390">
        <f>COUNTIF(C:C,C1390)</f>
        <v>16</v>
      </c>
    </row>
    <row r="1391" spans="1:25">
      <c r="A1391">
        <v>2004</v>
      </c>
      <c r="B1391">
        <v>47</v>
      </c>
      <c r="C1391" t="s">
        <v>20</v>
      </c>
      <c r="D1391" t="s">
        <v>147</v>
      </c>
      <c r="E1391">
        <v>5</v>
      </c>
      <c r="F1391">
        <v>6</v>
      </c>
      <c r="G1391">
        <v>0.45500000000000002</v>
      </c>
      <c r="H1391">
        <v>3</v>
      </c>
      <c r="I1391">
        <v>5</v>
      </c>
      <c r="J1391">
        <v>0.375</v>
      </c>
      <c r="K1391">
        <v>32.9</v>
      </c>
      <c r="L1391">
        <v>33.9</v>
      </c>
      <c r="M1391">
        <v>-3.04</v>
      </c>
      <c r="N1391">
        <v>-1.22</v>
      </c>
      <c r="R1391" s="19">
        <f>SUMIFS(Recruits!J:J,Recruits!D:D,'Wins by Year'!C1391,Recruits!A:A,'Wins by Year'!A1391)</f>
        <v>2.38</v>
      </c>
      <c r="S1391" s="19">
        <f t="shared" si="42"/>
        <v>2.38</v>
      </c>
      <c r="T1391" s="19">
        <f>(SUMIFS(S:S,C:C,C1391,A:A,A1391)+SUMIFS(S:S,C:C,C1391,A:A,A1391-1))/2</f>
        <v>2.38</v>
      </c>
      <c r="U1391" s="19">
        <f>(SUMIFS($S:$S,$C:$C,$C1391,$A:$A,$A1391)+SUMIFS($S:$S,$C:$C,$C1391,$A:$A,$A1391-1))/2</f>
        <v>2.38</v>
      </c>
      <c r="W1391" t="str">
        <f>VLOOKUP(D1391,Conferences!$A$9:$B$57,2,FALSE)</f>
        <v>CUSA</v>
      </c>
      <c r="X1391">
        <f>COUNTIF(C:C,C1391)</f>
        <v>16</v>
      </c>
    </row>
    <row r="1392" spans="1:25">
      <c r="A1392">
        <v>2004</v>
      </c>
      <c r="B1392">
        <v>48</v>
      </c>
      <c r="C1392" t="s">
        <v>91</v>
      </c>
      <c r="D1392" t="s">
        <v>147</v>
      </c>
      <c r="E1392">
        <v>5</v>
      </c>
      <c r="F1392">
        <v>6</v>
      </c>
      <c r="G1392">
        <v>0.45500000000000002</v>
      </c>
      <c r="H1392">
        <v>3</v>
      </c>
      <c r="I1392">
        <v>5</v>
      </c>
      <c r="J1392">
        <v>0.375</v>
      </c>
      <c r="K1392">
        <v>27.3</v>
      </c>
      <c r="L1392">
        <v>32.799999999999997</v>
      </c>
      <c r="M1392">
        <v>-8.1199999999999992</v>
      </c>
      <c r="N1392">
        <v>-4.21</v>
      </c>
      <c r="R1392" s="19">
        <f>SUMIFS(Recruits!J:J,Recruits!D:D,'Wins by Year'!C1392,Recruits!A:A,'Wins by Year'!A1392)</f>
        <v>2.16</v>
      </c>
      <c r="S1392" s="19">
        <f t="shared" si="42"/>
        <v>2.16</v>
      </c>
      <c r="T1392" s="19">
        <f>(SUMIFS(S:S,C:C,C1392,A:A,A1392)+SUMIFS(S:S,C:C,C1392,A:A,A1392-1))/2</f>
        <v>2.17</v>
      </c>
      <c r="U1392" s="19">
        <f>(SUMIFS($S:$S,$C:$C,$C1392,$A:$A,$A1392)+SUMIFS($S:$S,$C:$C,$C1392,$A:$A,$A1392-1))/2</f>
        <v>2.17</v>
      </c>
      <c r="W1392" t="str">
        <f>VLOOKUP(D1392,Conferences!$A$9:$B$57,2,FALSE)</f>
        <v>CUSA</v>
      </c>
      <c r="X1392">
        <f>COUNTIF(C:C,C1392)</f>
        <v>16</v>
      </c>
    </row>
    <row r="1393" spans="1:25">
      <c r="A1393">
        <v>2004</v>
      </c>
      <c r="B1393">
        <v>49</v>
      </c>
      <c r="C1393" t="s">
        <v>73</v>
      </c>
      <c r="D1393" t="s">
        <v>147</v>
      </c>
      <c r="E1393">
        <v>4</v>
      </c>
      <c r="F1393">
        <v>7</v>
      </c>
      <c r="G1393">
        <v>0.36399999999999999</v>
      </c>
      <c r="H1393">
        <v>3</v>
      </c>
      <c r="I1393">
        <v>5</v>
      </c>
      <c r="J1393">
        <v>0.375</v>
      </c>
      <c r="K1393">
        <v>24.6</v>
      </c>
      <c r="L1393">
        <v>31.9</v>
      </c>
      <c r="M1393">
        <v>-7.03</v>
      </c>
      <c r="N1393">
        <v>-2.0299999999999998</v>
      </c>
      <c r="R1393" s="19">
        <f>SUMIFS(Recruits!J:J,Recruits!D:D,'Wins by Year'!C1393,Recruits!A:A,'Wins by Year'!A1393)</f>
        <v>2.36</v>
      </c>
      <c r="S1393" s="19">
        <f t="shared" si="42"/>
        <v>2.36</v>
      </c>
      <c r="T1393" s="19">
        <f>(SUMIFS(S:S,C:C,C1393,A:A,A1393)+SUMIFS(S:S,C:C,C1393,A:A,A1393-1))/2</f>
        <v>2.27</v>
      </c>
      <c r="U1393" s="19">
        <f>(SUMIFS($S:$S,$C:$C,$C1393,$A:$A,$A1393)+SUMIFS($S:$S,$C:$C,$C1393,$A:$A,$A1393-1))/2</f>
        <v>2.27</v>
      </c>
      <c r="W1393" t="str">
        <f>VLOOKUP(D1393,Conferences!$A$9:$B$57,2,FALSE)</f>
        <v>CUSA</v>
      </c>
      <c r="X1393">
        <f>COUNTIF(C:C,C1393)</f>
        <v>16</v>
      </c>
    </row>
    <row r="1394" spans="1:25">
      <c r="A1394">
        <v>2004</v>
      </c>
      <c r="B1394">
        <v>50</v>
      </c>
      <c r="C1394" t="s">
        <v>41</v>
      </c>
      <c r="D1394" t="s">
        <v>147</v>
      </c>
      <c r="E1394">
        <v>3</v>
      </c>
      <c r="F1394">
        <v>8</v>
      </c>
      <c r="G1394">
        <v>0.27300000000000002</v>
      </c>
      <c r="H1394">
        <v>3</v>
      </c>
      <c r="I1394">
        <v>5</v>
      </c>
      <c r="J1394">
        <v>0.375</v>
      </c>
      <c r="K1394">
        <v>20.9</v>
      </c>
      <c r="L1394">
        <v>32.200000000000003</v>
      </c>
      <c r="M1394">
        <v>-6.84</v>
      </c>
      <c r="N1394">
        <v>0.89</v>
      </c>
      <c r="R1394" s="19">
        <f>SUMIFS(Recruits!J:J,Recruits!D:D,'Wins by Year'!C1394,Recruits!A:A,'Wins by Year'!A1394)</f>
        <v>0</v>
      </c>
      <c r="S1394" s="19">
        <f t="shared" si="42"/>
        <v>1</v>
      </c>
      <c r="T1394" s="19">
        <f>(SUMIFS(S:S,C:C,C1394,A:A,A1394)+SUMIFS(S:S,C:C,C1394,A:A,A1394-1))/2</f>
        <v>1.645</v>
      </c>
      <c r="U1394" s="19">
        <f>(SUMIFS($S:$S,$C:$C,$C1394,$A:$A,$A1394)+SUMIFS($S:$S,$C:$C,$C1394,$A:$A,$A1394-1))/2</f>
        <v>1.645</v>
      </c>
      <c r="W1394" t="str">
        <f>VLOOKUP(D1394,Conferences!$A$9:$B$57,2,FALSE)</f>
        <v>CUSA</v>
      </c>
      <c r="X1394">
        <f>COUNTIF(C:C,C1394)</f>
        <v>16</v>
      </c>
    </row>
    <row r="1395" spans="1:25">
      <c r="A1395">
        <v>2004</v>
      </c>
      <c r="B1395">
        <v>51</v>
      </c>
      <c r="C1395" t="s">
        <v>96</v>
      </c>
      <c r="D1395" t="s">
        <v>147</v>
      </c>
      <c r="E1395">
        <v>2</v>
      </c>
      <c r="F1395">
        <v>9</v>
      </c>
      <c r="G1395">
        <v>0.182</v>
      </c>
      <c r="H1395">
        <v>2</v>
      </c>
      <c r="I1395">
        <v>6</v>
      </c>
      <c r="J1395">
        <v>0.25</v>
      </c>
      <c r="K1395">
        <v>23.6</v>
      </c>
      <c r="L1395">
        <v>35.299999999999997</v>
      </c>
      <c r="M1395">
        <v>-11.36</v>
      </c>
      <c r="N1395">
        <v>-1.64</v>
      </c>
      <c r="R1395" s="19">
        <f>SUMIFS(Recruits!J:J,Recruits!D:D,'Wins by Year'!C1395,Recruits!A:A,'Wins by Year'!A1395)</f>
        <v>0</v>
      </c>
      <c r="S1395" s="19">
        <f t="shared" si="42"/>
        <v>1</v>
      </c>
      <c r="T1395" s="19">
        <f>(SUMIFS(S:S,C:C,C1395,A:A,A1395)+SUMIFS(S:S,C:C,C1395,A:A,A1395-1))/2</f>
        <v>1.5</v>
      </c>
      <c r="U1395" s="19">
        <f>(SUMIFS($S:$S,$C:$C,$C1395,$A:$A,$A1395)+SUMIFS($S:$S,$C:$C,$C1395,$A:$A,$A1395-1))/2</f>
        <v>1.5</v>
      </c>
      <c r="W1395" t="str">
        <f>VLOOKUP(D1395,Conferences!$A$9:$B$57,2,FALSE)</f>
        <v>CUSA</v>
      </c>
      <c r="X1395">
        <f>COUNTIF(C:C,C1395)</f>
        <v>16</v>
      </c>
    </row>
    <row r="1396" spans="1:25">
      <c r="A1396">
        <v>2004</v>
      </c>
      <c r="B1396">
        <v>52</v>
      </c>
      <c r="C1396" t="s">
        <v>81</v>
      </c>
      <c r="D1396" t="s">
        <v>147</v>
      </c>
      <c r="E1396">
        <v>2</v>
      </c>
      <c r="F1396">
        <v>9</v>
      </c>
      <c r="G1396">
        <v>0.182</v>
      </c>
      <c r="H1396">
        <v>2</v>
      </c>
      <c r="I1396">
        <v>6</v>
      </c>
      <c r="J1396">
        <v>0.25</v>
      </c>
      <c r="K1396">
        <v>21</v>
      </c>
      <c r="L1396">
        <v>39.9</v>
      </c>
      <c r="M1396">
        <v>-12.89</v>
      </c>
      <c r="N1396">
        <v>-7.0000000000000007E-2</v>
      </c>
      <c r="R1396" s="19">
        <f>SUMIFS(Recruits!J:J,Recruits!D:D,'Wins by Year'!C1396,Recruits!A:A,'Wins by Year'!A1396)</f>
        <v>2.1800000000000002</v>
      </c>
      <c r="S1396" s="19">
        <f t="shared" si="42"/>
        <v>2.1800000000000002</v>
      </c>
      <c r="T1396" s="19">
        <f>(SUMIFS(S:S,C:C,C1396,A:A,A1396)+SUMIFS(S:S,C:C,C1396,A:A,A1396-1))/2</f>
        <v>2.14</v>
      </c>
      <c r="U1396" s="19">
        <f>(SUMIFS($S:$S,$C:$C,$C1396,$A:$A,$A1396)+SUMIFS($S:$S,$C:$C,$C1396,$A:$A,$A1396-1))/2</f>
        <v>2.14</v>
      </c>
      <c r="W1396" t="str">
        <f>VLOOKUP(D1396,Conferences!$A$9:$B$57,2,FALSE)</f>
        <v>CUSA</v>
      </c>
      <c r="X1396">
        <f>COUNTIF(C:C,C1396)</f>
        <v>16</v>
      </c>
    </row>
    <row r="1397" spans="1:25">
      <c r="A1397">
        <v>2004</v>
      </c>
      <c r="B1397">
        <v>53</v>
      </c>
      <c r="C1397" t="s">
        <v>97</v>
      </c>
      <c r="D1397" t="s">
        <v>148</v>
      </c>
      <c r="E1397">
        <v>10</v>
      </c>
      <c r="F1397">
        <v>2</v>
      </c>
      <c r="G1397">
        <v>0.83299999999999996</v>
      </c>
      <c r="H1397">
        <v>0</v>
      </c>
      <c r="I1397">
        <v>0</v>
      </c>
      <c r="K1397">
        <v>27.8</v>
      </c>
      <c r="L1397">
        <v>19.8</v>
      </c>
      <c r="M1397">
        <v>1.2</v>
      </c>
      <c r="N1397">
        <v>-7.3</v>
      </c>
      <c r="P1397">
        <v>24</v>
      </c>
      <c r="Q1397">
        <v>24</v>
      </c>
      <c r="R1397" s="19">
        <f>SUMIFS(Recruits!J:J,Recruits!D:D,'Wins by Year'!C1397,Recruits!A:A,'Wins by Year'!A1397)</f>
        <v>0</v>
      </c>
      <c r="S1397" s="19">
        <f t="shared" si="42"/>
        <v>1</v>
      </c>
      <c r="T1397" s="19">
        <f>(SUMIFS(S:S,C:C,C1397,A:A,A1397)+SUMIFS(S:S,C:C,C1397,A:A,A1397-1))/2</f>
        <v>1.5</v>
      </c>
      <c r="U1397" s="19">
        <f>(SUMIFS($S:$S,$C:$C,$C1397,$A:$A,$A1397)+SUMIFS($S:$S,$C:$C,$C1397,$A:$A,$A1397-1))/2</f>
        <v>1.5</v>
      </c>
      <c r="W1397" t="str">
        <f>VLOOKUP(D1397,Conferences!$A$9:$B$57,2,FALSE)</f>
        <v>Ind</v>
      </c>
      <c r="X1397">
        <f>COUNTIF(C:C,C1397)</f>
        <v>16</v>
      </c>
      <c r="Y1397">
        <f t="shared" si="43"/>
        <v>24</v>
      </c>
    </row>
    <row r="1398" spans="1:25">
      <c r="A1398">
        <v>2004</v>
      </c>
      <c r="B1398">
        <v>54</v>
      </c>
      <c r="C1398" t="s">
        <v>13</v>
      </c>
      <c r="D1398" t="s">
        <v>148</v>
      </c>
      <c r="E1398">
        <v>6</v>
      </c>
      <c r="F1398">
        <v>6</v>
      </c>
      <c r="G1398">
        <v>0.5</v>
      </c>
      <c r="H1398">
        <v>0</v>
      </c>
      <c r="I1398">
        <v>0</v>
      </c>
      <c r="K1398">
        <v>24.1</v>
      </c>
      <c r="L1398">
        <v>24.1</v>
      </c>
      <c r="M1398">
        <v>6.22</v>
      </c>
      <c r="N1398">
        <v>7.39</v>
      </c>
      <c r="P1398">
        <v>24</v>
      </c>
      <c r="R1398" s="19">
        <f>SUMIFS(Recruits!J:J,Recruits!D:D,'Wins by Year'!C1398,Recruits!A:A,'Wins by Year'!A1398)</f>
        <v>2.75</v>
      </c>
      <c r="S1398" s="19">
        <f t="shared" si="42"/>
        <v>2.75</v>
      </c>
      <c r="T1398" s="19">
        <f>(SUMIFS(S:S,C:C,C1398,A:A,A1398)+SUMIFS(S:S,C:C,C1398,A:A,A1398-1))/2</f>
        <v>3.04</v>
      </c>
      <c r="U1398" s="19">
        <f>(SUMIFS($S:$S,$C:$C,$C1398,$A:$A,$A1398)+SUMIFS($S:$S,$C:$C,$C1398,$A:$A,$A1398-1))/2</f>
        <v>3.04</v>
      </c>
      <c r="W1398" t="str">
        <f>VLOOKUP(D1398,Conferences!$A$9:$B$57,2,FALSE)</f>
        <v>Ind</v>
      </c>
      <c r="X1398">
        <f>COUNTIF(C:C,C1398)</f>
        <v>16</v>
      </c>
    </row>
    <row r="1399" spans="1:25">
      <c r="A1399">
        <v>2004</v>
      </c>
      <c r="B1399">
        <v>55</v>
      </c>
      <c r="C1399" t="s">
        <v>205</v>
      </c>
      <c r="D1399" t="s">
        <v>148</v>
      </c>
      <c r="E1399">
        <v>3</v>
      </c>
      <c r="F1399">
        <v>8</v>
      </c>
      <c r="G1399">
        <v>0.27300000000000002</v>
      </c>
      <c r="H1399">
        <v>0</v>
      </c>
      <c r="I1399">
        <v>0</v>
      </c>
      <c r="K1399">
        <v>23</v>
      </c>
      <c r="L1399">
        <v>37.1</v>
      </c>
      <c r="M1399">
        <v>-21.65</v>
      </c>
      <c r="N1399">
        <v>-12.38</v>
      </c>
      <c r="R1399" s="19">
        <f>SUMIFS(Recruits!J:J,Recruits!D:D,'Wins by Year'!C1399,Recruits!A:A,'Wins by Year'!A1399)</f>
        <v>0</v>
      </c>
      <c r="S1399" s="19">
        <f t="shared" si="42"/>
        <v>1</v>
      </c>
      <c r="T1399" s="19">
        <f>(SUMIFS(S:S,C:C,C1399,A:A,A1399)+SUMIFS(S:S,C:C,C1399,A:A,A1399-1))/2</f>
        <v>0.5</v>
      </c>
      <c r="U1399" s="19">
        <f>(SUMIFS($S:$S,$C:$C,$C1399,$A:$A,$A1399))</f>
        <v>1</v>
      </c>
      <c r="W1399" t="str">
        <f>VLOOKUP(D1399,Conferences!$A$9:$B$57,2,FALSE)</f>
        <v>Ind</v>
      </c>
      <c r="X1399">
        <f>COUNTIF(C:C,C1399)</f>
        <v>1</v>
      </c>
    </row>
    <row r="1400" spans="1:25">
      <c r="A1400">
        <v>2004</v>
      </c>
      <c r="B1400">
        <v>56</v>
      </c>
      <c r="C1400" t="s">
        <v>84</v>
      </c>
      <c r="D1400" t="s">
        <v>178</v>
      </c>
      <c r="E1400">
        <v>8</v>
      </c>
      <c r="F1400">
        <v>5</v>
      </c>
      <c r="G1400">
        <v>0.61499999999999999</v>
      </c>
      <c r="H1400">
        <v>7</v>
      </c>
      <c r="I1400">
        <v>1</v>
      </c>
      <c r="J1400">
        <v>0.875</v>
      </c>
      <c r="K1400">
        <v>31.3</v>
      </c>
      <c r="L1400">
        <v>22.9</v>
      </c>
      <c r="M1400">
        <v>-1.93</v>
      </c>
      <c r="N1400">
        <v>-7.93</v>
      </c>
      <c r="R1400" s="19">
        <f>SUMIFS(Recruits!J:J,Recruits!D:D,'Wins by Year'!C1400,Recruits!A:A,'Wins by Year'!A1400)</f>
        <v>0</v>
      </c>
      <c r="S1400" s="19">
        <f t="shared" si="42"/>
        <v>1</v>
      </c>
      <c r="T1400" s="19">
        <f>(SUMIFS(S:S,C:C,C1400,A:A,A1400)+SUMIFS(S:S,C:C,C1400,A:A,A1400-1))/2</f>
        <v>1</v>
      </c>
      <c r="U1400" s="19">
        <f>(SUMIFS($S:$S,$C:$C,$C1400,$A:$A,$A1400)+SUMIFS($S:$S,$C:$C,$C1400,$A:$A,$A1400-1))/2</f>
        <v>1</v>
      </c>
      <c r="W1400" t="str">
        <f>VLOOKUP(D1400,Conferences!$A$9:$B$57,2,FALSE)</f>
        <v>MAC</v>
      </c>
      <c r="X1400">
        <f>COUNTIF(C:C,C1400)</f>
        <v>16</v>
      </c>
    </row>
    <row r="1401" spans="1:25">
      <c r="A1401">
        <v>2004</v>
      </c>
      <c r="B1401">
        <v>57</v>
      </c>
      <c r="C1401" t="s">
        <v>135</v>
      </c>
      <c r="D1401" t="s">
        <v>178</v>
      </c>
      <c r="E1401">
        <v>6</v>
      </c>
      <c r="F1401">
        <v>5</v>
      </c>
      <c r="G1401">
        <v>0.54500000000000004</v>
      </c>
      <c r="H1401">
        <v>6</v>
      </c>
      <c r="I1401">
        <v>2</v>
      </c>
      <c r="J1401">
        <v>0.75</v>
      </c>
      <c r="K1401">
        <v>24.6</v>
      </c>
      <c r="L1401">
        <v>31.5</v>
      </c>
      <c r="M1401">
        <v>-9.06</v>
      </c>
      <c r="N1401">
        <v>-7.16</v>
      </c>
      <c r="R1401" s="19">
        <f>SUMIFS(Recruits!J:J,Recruits!D:D,'Wins by Year'!C1401,Recruits!A:A,'Wins by Year'!A1401)</f>
        <v>0</v>
      </c>
      <c r="S1401" s="19">
        <f t="shared" si="42"/>
        <v>1</v>
      </c>
      <c r="T1401" s="19">
        <f>(SUMIFS(S:S,C:C,C1401,A:A,A1401)+SUMIFS(S:S,C:C,C1401,A:A,A1401-1))/2</f>
        <v>1</v>
      </c>
      <c r="U1401" s="19">
        <f>(SUMIFS($S:$S,$C:$C,$C1401,$A:$A,$A1401)+SUMIFS($S:$S,$C:$C,$C1401,$A:$A,$A1401-1))/2</f>
        <v>1</v>
      </c>
      <c r="W1401" t="str">
        <f>VLOOKUP(D1401,Conferences!$A$9:$B$57,2,FALSE)</f>
        <v>MAC</v>
      </c>
      <c r="X1401">
        <f>COUNTIF(C:C,C1401)</f>
        <v>16</v>
      </c>
    </row>
    <row r="1402" spans="1:25">
      <c r="A1402">
        <v>2004</v>
      </c>
      <c r="B1402">
        <v>58</v>
      </c>
      <c r="C1402" t="s">
        <v>67</v>
      </c>
      <c r="D1402" t="s">
        <v>178</v>
      </c>
      <c r="E1402">
        <v>6</v>
      </c>
      <c r="F1402">
        <v>6</v>
      </c>
      <c r="G1402">
        <v>0.5</v>
      </c>
      <c r="H1402">
        <v>6</v>
      </c>
      <c r="I1402">
        <v>2</v>
      </c>
      <c r="J1402">
        <v>0.75</v>
      </c>
      <c r="K1402">
        <v>24.3</v>
      </c>
      <c r="L1402">
        <v>22.2</v>
      </c>
      <c r="M1402">
        <v>-4.74</v>
      </c>
      <c r="N1402">
        <v>-5.24</v>
      </c>
      <c r="R1402" s="19">
        <f>SUMIFS(Recruits!J:J,Recruits!D:D,'Wins by Year'!C1402,Recruits!A:A,'Wins by Year'!A1402)</f>
        <v>0</v>
      </c>
      <c r="S1402" s="19">
        <f t="shared" si="42"/>
        <v>1</v>
      </c>
      <c r="T1402" s="19">
        <f>(SUMIFS(S:S,C:C,C1402,A:A,A1402)+SUMIFS(S:S,C:C,C1402,A:A,A1402-1))/2</f>
        <v>1</v>
      </c>
      <c r="U1402" s="19">
        <f>(SUMIFS($S:$S,$C:$C,$C1402,$A:$A,$A1402)+SUMIFS($S:$S,$C:$C,$C1402,$A:$A,$A1402-1))/2</f>
        <v>1</v>
      </c>
      <c r="W1402" t="str">
        <f>VLOOKUP(D1402,Conferences!$A$9:$B$57,2,FALSE)</f>
        <v>MAC</v>
      </c>
      <c r="X1402">
        <f>COUNTIF(C:C,C1402)</f>
        <v>16</v>
      </c>
    </row>
    <row r="1403" spans="1:25">
      <c r="A1403">
        <v>2004</v>
      </c>
      <c r="B1403">
        <v>59</v>
      </c>
      <c r="C1403" t="s">
        <v>131</v>
      </c>
      <c r="D1403" t="s">
        <v>178</v>
      </c>
      <c r="E1403">
        <v>5</v>
      </c>
      <c r="F1403">
        <v>6</v>
      </c>
      <c r="G1403">
        <v>0.45500000000000002</v>
      </c>
      <c r="H1403">
        <v>4</v>
      </c>
      <c r="I1403">
        <v>4</v>
      </c>
      <c r="J1403">
        <v>0.5</v>
      </c>
      <c r="K1403">
        <v>30.5</v>
      </c>
      <c r="L1403">
        <v>24</v>
      </c>
      <c r="M1403">
        <v>-7.53</v>
      </c>
      <c r="N1403">
        <v>-10.89</v>
      </c>
      <c r="R1403" s="19">
        <f>SUMIFS(Recruits!J:J,Recruits!D:D,'Wins by Year'!C1403,Recruits!A:A,'Wins by Year'!A1403)</f>
        <v>0</v>
      </c>
      <c r="S1403" s="19">
        <f t="shared" si="42"/>
        <v>1</v>
      </c>
      <c r="T1403" s="19">
        <f>(SUMIFS(S:S,C:C,C1403,A:A,A1403)+SUMIFS(S:S,C:C,C1403,A:A,A1403-1))/2</f>
        <v>1.5</v>
      </c>
      <c r="U1403" s="19">
        <f>(SUMIFS($S:$S,$C:$C,$C1403,$A:$A,$A1403)+SUMIFS($S:$S,$C:$C,$C1403,$A:$A,$A1403-1))/2</f>
        <v>1.5</v>
      </c>
      <c r="W1403" t="str">
        <f>VLOOKUP(D1403,Conferences!$A$9:$B$57,2,FALSE)</f>
        <v>MAC</v>
      </c>
      <c r="X1403">
        <f>COUNTIF(C:C,C1403)</f>
        <v>16</v>
      </c>
    </row>
    <row r="1404" spans="1:25">
      <c r="A1404">
        <v>2004</v>
      </c>
      <c r="B1404">
        <v>60</v>
      </c>
      <c r="C1404" t="s">
        <v>130</v>
      </c>
      <c r="D1404" t="s">
        <v>178</v>
      </c>
      <c r="E1404">
        <v>4</v>
      </c>
      <c r="F1404">
        <v>7</v>
      </c>
      <c r="G1404">
        <v>0.36399999999999999</v>
      </c>
      <c r="H1404">
        <v>2</v>
      </c>
      <c r="I1404">
        <v>6</v>
      </c>
      <c r="J1404">
        <v>0.25</v>
      </c>
      <c r="K1404">
        <v>20.100000000000001</v>
      </c>
      <c r="L1404">
        <v>24.6</v>
      </c>
      <c r="M1404">
        <v>-13.25</v>
      </c>
      <c r="N1404">
        <v>-7.88</v>
      </c>
      <c r="R1404" s="19">
        <f>SUMIFS(Recruits!J:J,Recruits!D:D,'Wins by Year'!C1404,Recruits!A:A,'Wins by Year'!A1404)</f>
        <v>0</v>
      </c>
      <c r="S1404" s="19">
        <f t="shared" si="42"/>
        <v>1</v>
      </c>
      <c r="T1404" s="19">
        <f>(SUMIFS(S:S,C:C,C1404,A:A,A1404)+SUMIFS(S:S,C:C,C1404,A:A,A1404-1))/2</f>
        <v>1.5</v>
      </c>
      <c r="U1404" s="19">
        <f>(SUMIFS($S:$S,$C:$C,$C1404,$A:$A,$A1404)+SUMIFS($S:$S,$C:$C,$C1404,$A:$A,$A1404-1))/2</f>
        <v>1.5</v>
      </c>
      <c r="W1404" t="str">
        <f>VLOOKUP(D1404,Conferences!$A$9:$B$57,2,FALSE)</f>
        <v>MAC</v>
      </c>
      <c r="X1404">
        <f>COUNTIF(C:C,C1404)</f>
        <v>16</v>
      </c>
    </row>
    <row r="1405" spans="1:25">
      <c r="A1405">
        <v>2004</v>
      </c>
      <c r="B1405">
        <v>61</v>
      </c>
      <c r="C1405" t="s">
        <v>136</v>
      </c>
      <c r="D1405" t="s">
        <v>178</v>
      </c>
      <c r="E1405">
        <v>2</v>
      </c>
      <c r="F1405">
        <v>9</v>
      </c>
      <c r="G1405">
        <v>0.182</v>
      </c>
      <c r="H1405">
        <v>2</v>
      </c>
      <c r="I1405">
        <v>6</v>
      </c>
      <c r="J1405">
        <v>0.25</v>
      </c>
      <c r="K1405">
        <v>17.899999999999999</v>
      </c>
      <c r="L1405">
        <v>31.9</v>
      </c>
      <c r="M1405">
        <v>-21.95</v>
      </c>
      <c r="N1405">
        <v>-9.2200000000000006</v>
      </c>
      <c r="R1405" s="19">
        <f>SUMIFS(Recruits!J:J,Recruits!D:D,'Wins by Year'!C1405,Recruits!A:A,'Wins by Year'!A1405)</f>
        <v>0</v>
      </c>
      <c r="S1405" s="19">
        <f t="shared" si="42"/>
        <v>1</v>
      </c>
      <c r="T1405" s="19">
        <f>(SUMIFS(S:S,C:C,C1405,A:A,A1405)+SUMIFS(S:S,C:C,C1405,A:A,A1405-1))/2</f>
        <v>1</v>
      </c>
      <c r="U1405" s="19">
        <f>(SUMIFS($S:$S,$C:$C,$C1405,$A:$A,$A1405)+SUMIFS($S:$S,$C:$C,$C1405,$A:$A,$A1405-1))/2</f>
        <v>1</v>
      </c>
      <c r="W1405" t="str">
        <f>VLOOKUP(D1405,Conferences!$A$9:$B$57,2,FALSE)</f>
        <v>MAC</v>
      </c>
      <c r="X1405">
        <f>COUNTIF(C:C,C1405)</f>
        <v>16</v>
      </c>
    </row>
    <row r="1406" spans="1:25">
      <c r="A1406">
        <v>2004</v>
      </c>
      <c r="B1406">
        <v>62</v>
      </c>
      <c r="C1406" t="s">
        <v>55</v>
      </c>
      <c r="D1406" t="s">
        <v>178</v>
      </c>
      <c r="E1406">
        <v>0</v>
      </c>
      <c r="F1406">
        <v>11</v>
      </c>
      <c r="G1406">
        <v>0</v>
      </c>
      <c r="H1406">
        <v>0</v>
      </c>
      <c r="I1406">
        <v>8</v>
      </c>
      <c r="J1406">
        <v>0</v>
      </c>
      <c r="K1406">
        <v>15.9</v>
      </c>
      <c r="L1406">
        <v>32.9</v>
      </c>
      <c r="M1406">
        <v>-21.68</v>
      </c>
      <c r="N1406">
        <v>-5.14</v>
      </c>
      <c r="R1406" s="19">
        <f>SUMIFS(Recruits!J:J,Recruits!D:D,'Wins by Year'!C1406,Recruits!A:A,'Wins by Year'!A1406)</f>
        <v>0</v>
      </c>
      <c r="S1406" s="19">
        <f t="shared" si="42"/>
        <v>1</v>
      </c>
      <c r="T1406" s="19">
        <f>(SUMIFS(S:S,C:C,C1406,A:A,A1406)+SUMIFS(S:S,C:C,C1406,A:A,A1406-1))/2</f>
        <v>1.66</v>
      </c>
      <c r="U1406" s="19">
        <f>(SUMIFS($S:$S,$C:$C,$C1406,$A:$A,$A1406)+SUMIFS($S:$S,$C:$C,$C1406,$A:$A,$A1406-1))/2</f>
        <v>1.66</v>
      </c>
      <c r="W1406" t="str">
        <f>VLOOKUP(D1406,Conferences!$A$9:$B$57,2,FALSE)</f>
        <v>MAC</v>
      </c>
      <c r="X1406">
        <f>COUNTIF(C:C,C1406)</f>
        <v>16</v>
      </c>
    </row>
    <row r="1407" spans="1:25">
      <c r="A1407">
        <v>2004</v>
      </c>
      <c r="B1407">
        <v>63</v>
      </c>
      <c r="C1407" t="s">
        <v>112</v>
      </c>
      <c r="D1407" t="s">
        <v>179</v>
      </c>
      <c r="E1407">
        <v>9</v>
      </c>
      <c r="F1407">
        <v>3</v>
      </c>
      <c r="G1407">
        <v>0.75</v>
      </c>
      <c r="H1407">
        <v>7</v>
      </c>
      <c r="I1407">
        <v>1</v>
      </c>
      <c r="J1407">
        <v>0.875</v>
      </c>
      <c r="K1407">
        <v>35.1</v>
      </c>
      <c r="L1407">
        <v>25.3</v>
      </c>
      <c r="M1407">
        <v>0.06</v>
      </c>
      <c r="N1407">
        <v>-9.11</v>
      </c>
      <c r="R1407" s="19">
        <f>SUMIFS(Recruits!J:J,Recruits!D:D,'Wins by Year'!C1407,Recruits!A:A,'Wins by Year'!A1407)</f>
        <v>0</v>
      </c>
      <c r="S1407" s="19">
        <f t="shared" si="42"/>
        <v>1</v>
      </c>
      <c r="T1407" s="19">
        <f>(SUMIFS(S:S,C:C,C1407,A:A,A1407)+SUMIFS(S:S,C:C,C1407,A:A,A1407-1))/2</f>
        <v>1</v>
      </c>
      <c r="U1407" s="19">
        <f>(SUMIFS($S:$S,$C:$C,$C1407,$A:$A,$A1407)+SUMIFS($S:$S,$C:$C,$C1407,$A:$A,$A1407-1))/2</f>
        <v>1</v>
      </c>
      <c r="W1407" t="str">
        <f>VLOOKUP(D1407,Conferences!$A$9:$B$57,2,FALSE)</f>
        <v>MAC</v>
      </c>
      <c r="X1407">
        <f>COUNTIF(C:C,C1407)</f>
        <v>16</v>
      </c>
    </row>
    <row r="1408" spans="1:25">
      <c r="A1408">
        <v>2004</v>
      </c>
      <c r="B1408">
        <v>64</v>
      </c>
      <c r="C1408" t="s">
        <v>98</v>
      </c>
      <c r="D1408" t="s">
        <v>179</v>
      </c>
      <c r="E1408">
        <v>9</v>
      </c>
      <c r="F1408">
        <v>4</v>
      </c>
      <c r="G1408">
        <v>0.69199999999999995</v>
      </c>
      <c r="H1408">
        <v>7</v>
      </c>
      <c r="I1408">
        <v>1</v>
      </c>
      <c r="J1408">
        <v>0.875</v>
      </c>
      <c r="K1408">
        <v>33.200000000000003</v>
      </c>
      <c r="L1408">
        <v>31.1</v>
      </c>
      <c r="M1408">
        <v>-1.65</v>
      </c>
      <c r="N1408">
        <v>-6.11</v>
      </c>
      <c r="R1408" s="19">
        <f>SUMIFS(Recruits!J:J,Recruits!D:D,'Wins by Year'!C1408,Recruits!A:A,'Wins by Year'!A1408)</f>
        <v>0</v>
      </c>
      <c r="S1408" s="19">
        <f t="shared" si="42"/>
        <v>1</v>
      </c>
      <c r="T1408" s="19">
        <f>(SUMIFS(S:S,C:C,C1408,A:A,A1408)+SUMIFS(S:S,C:C,C1408,A:A,A1408-1))/2</f>
        <v>1.57</v>
      </c>
      <c r="U1408" s="19">
        <f>(SUMIFS($S:$S,$C:$C,$C1408,$A:$A,$A1408)+SUMIFS($S:$S,$C:$C,$C1408,$A:$A,$A1408-1))/2</f>
        <v>1.57</v>
      </c>
      <c r="W1408" t="str">
        <f>VLOOKUP(D1408,Conferences!$A$9:$B$57,2,FALSE)</f>
        <v>MAC</v>
      </c>
      <c r="X1408">
        <f>COUNTIF(C:C,C1408)</f>
        <v>16</v>
      </c>
    </row>
    <row r="1409" spans="1:25">
      <c r="A1409">
        <v>2004</v>
      </c>
      <c r="B1409">
        <v>65</v>
      </c>
      <c r="C1409" t="s">
        <v>116</v>
      </c>
      <c r="D1409" t="s">
        <v>179</v>
      </c>
      <c r="E1409">
        <v>9</v>
      </c>
      <c r="F1409">
        <v>3</v>
      </c>
      <c r="G1409">
        <v>0.75</v>
      </c>
      <c r="H1409">
        <v>6</v>
      </c>
      <c r="I1409">
        <v>2</v>
      </c>
      <c r="J1409">
        <v>0.75</v>
      </c>
      <c r="K1409">
        <v>44.3</v>
      </c>
      <c r="L1409">
        <v>23.5</v>
      </c>
      <c r="M1409">
        <v>5.5</v>
      </c>
      <c r="N1409">
        <v>-8</v>
      </c>
      <c r="P1409">
        <v>25</v>
      </c>
      <c r="R1409" s="19">
        <f>SUMIFS(Recruits!J:J,Recruits!D:D,'Wins by Year'!C1409,Recruits!A:A,'Wins by Year'!A1409)</f>
        <v>0</v>
      </c>
      <c r="S1409" s="19">
        <f t="shared" si="42"/>
        <v>1</v>
      </c>
      <c r="T1409" s="19">
        <f>(SUMIFS(S:S,C:C,C1409,A:A,A1409)+SUMIFS(S:S,C:C,C1409,A:A,A1409-1))/2</f>
        <v>1.585</v>
      </c>
      <c r="U1409" s="19">
        <f>(SUMIFS($S:$S,$C:$C,$C1409,$A:$A,$A1409)+SUMIFS($S:$S,$C:$C,$C1409,$A:$A,$A1409-1))/2</f>
        <v>1.585</v>
      </c>
      <c r="W1409" t="str">
        <f>VLOOKUP(D1409,Conferences!$A$9:$B$57,2,FALSE)</f>
        <v>MAC</v>
      </c>
      <c r="X1409">
        <f>COUNTIF(C:C,C1409)</f>
        <v>16</v>
      </c>
    </row>
    <row r="1410" spans="1:25">
      <c r="A1410">
        <v>2004</v>
      </c>
      <c r="B1410">
        <v>66</v>
      </c>
      <c r="C1410" t="s">
        <v>134</v>
      </c>
      <c r="D1410" t="s">
        <v>179</v>
      </c>
      <c r="E1410">
        <v>4</v>
      </c>
      <c r="F1410">
        <v>7</v>
      </c>
      <c r="G1410">
        <v>0.36399999999999999</v>
      </c>
      <c r="H1410">
        <v>4</v>
      </c>
      <c r="I1410">
        <v>4</v>
      </c>
      <c r="J1410">
        <v>0.5</v>
      </c>
      <c r="K1410">
        <v>29.8</v>
      </c>
      <c r="L1410">
        <v>41.6</v>
      </c>
      <c r="M1410">
        <v>-17.010000000000002</v>
      </c>
      <c r="N1410">
        <v>-9.4700000000000006</v>
      </c>
      <c r="R1410" s="19">
        <f>SUMIFS(Recruits!J:J,Recruits!D:D,'Wins by Year'!C1410,Recruits!A:A,'Wins by Year'!A1410)</f>
        <v>0</v>
      </c>
      <c r="S1410" s="19">
        <f t="shared" si="42"/>
        <v>1</v>
      </c>
      <c r="T1410" s="19">
        <f>(SUMIFS(S:S,C:C,C1410,A:A,A1410)+SUMIFS(S:S,C:C,C1410,A:A,A1410-1))/2</f>
        <v>1.5</v>
      </c>
      <c r="U1410" s="19">
        <f>(SUMIFS($S:$S,$C:$C,$C1410,$A:$A,$A1410)+SUMIFS($S:$S,$C:$C,$C1410,$A:$A,$A1410-1))/2</f>
        <v>1.5</v>
      </c>
      <c r="W1410" t="str">
        <f>VLOOKUP(D1410,Conferences!$A$9:$B$57,2,FALSE)</f>
        <v>MAC</v>
      </c>
      <c r="X1410">
        <f>COUNTIF(C:C,C1410)</f>
        <v>16</v>
      </c>
    </row>
    <row r="1411" spans="1:25">
      <c r="A1411">
        <v>2004</v>
      </c>
      <c r="B1411">
        <v>67</v>
      </c>
      <c r="C1411" t="s">
        <v>127</v>
      </c>
      <c r="D1411" t="s">
        <v>179</v>
      </c>
      <c r="E1411">
        <v>4</v>
      </c>
      <c r="F1411">
        <v>7</v>
      </c>
      <c r="G1411">
        <v>0.36399999999999999</v>
      </c>
      <c r="H1411">
        <v>3</v>
      </c>
      <c r="I1411">
        <v>5</v>
      </c>
      <c r="J1411">
        <v>0.375</v>
      </c>
      <c r="K1411">
        <v>23.6</v>
      </c>
      <c r="L1411">
        <v>34.4</v>
      </c>
      <c r="M1411">
        <v>-17.07</v>
      </c>
      <c r="N1411">
        <v>-8.98</v>
      </c>
      <c r="R1411" s="19">
        <f>SUMIFS(Recruits!J:J,Recruits!D:D,'Wins by Year'!C1411,Recruits!A:A,'Wins by Year'!A1411)</f>
        <v>0</v>
      </c>
      <c r="S1411" s="19">
        <f t="shared" ref="S1411:S1474" si="44">IF(R1411&gt;1,R1411,1)</f>
        <v>1</v>
      </c>
      <c r="T1411" s="19">
        <f>(SUMIFS(S:S,C:C,C1411,A:A,A1411)+SUMIFS(S:S,C:C,C1411,A:A,A1411-1))/2</f>
        <v>1</v>
      </c>
      <c r="U1411" s="19">
        <f>(SUMIFS($S:$S,$C:$C,$C1411,$A:$A,$A1411)+SUMIFS($S:$S,$C:$C,$C1411,$A:$A,$A1411-1))/2</f>
        <v>1</v>
      </c>
      <c r="W1411" t="str">
        <f>VLOOKUP(D1411,Conferences!$A$9:$B$57,2,FALSE)</f>
        <v>MAC</v>
      </c>
      <c r="X1411">
        <f>COUNTIF(C:C,C1411)</f>
        <v>16</v>
      </c>
    </row>
    <row r="1412" spans="1:25">
      <c r="A1412">
        <v>2004</v>
      </c>
      <c r="B1412">
        <v>68</v>
      </c>
      <c r="C1412" t="s">
        <v>125</v>
      </c>
      <c r="D1412" t="s">
        <v>179</v>
      </c>
      <c r="E1412">
        <v>2</v>
      </c>
      <c r="F1412">
        <v>9</v>
      </c>
      <c r="G1412">
        <v>0.182</v>
      </c>
      <c r="H1412">
        <v>2</v>
      </c>
      <c r="I1412">
        <v>6</v>
      </c>
      <c r="J1412">
        <v>0.25</v>
      </c>
      <c r="K1412">
        <v>20.5</v>
      </c>
      <c r="L1412">
        <v>36.799999999999997</v>
      </c>
      <c r="M1412">
        <v>-15.3</v>
      </c>
      <c r="N1412">
        <v>-5.66</v>
      </c>
      <c r="R1412" s="19">
        <f>SUMIFS(Recruits!J:J,Recruits!D:D,'Wins by Year'!C1412,Recruits!A:A,'Wins by Year'!A1412)</f>
        <v>0</v>
      </c>
      <c r="S1412" s="19">
        <f t="shared" si="44"/>
        <v>1</v>
      </c>
      <c r="T1412" s="19">
        <f>(SUMIFS(S:S,C:C,C1412,A:A,A1412)+SUMIFS(S:S,C:C,C1412,A:A,A1412-1))/2</f>
        <v>1.5</v>
      </c>
      <c r="U1412" s="19">
        <f>(SUMIFS($S:$S,$C:$C,$C1412,$A:$A,$A1412)+SUMIFS($S:$S,$C:$C,$C1412,$A:$A,$A1412-1))/2</f>
        <v>1.5</v>
      </c>
      <c r="W1412" t="str">
        <f>VLOOKUP(D1412,Conferences!$A$9:$B$57,2,FALSE)</f>
        <v>MAC</v>
      </c>
      <c r="X1412">
        <f>COUNTIF(C:C,C1412)</f>
        <v>16</v>
      </c>
    </row>
    <row r="1413" spans="1:25">
      <c r="A1413">
        <v>2004</v>
      </c>
      <c r="B1413">
        <v>69</v>
      </c>
      <c r="C1413" t="s">
        <v>65</v>
      </c>
      <c r="D1413" t="s">
        <v>179</v>
      </c>
      <c r="E1413">
        <v>1</v>
      </c>
      <c r="F1413">
        <v>10</v>
      </c>
      <c r="G1413">
        <v>9.0999999999999998E-2</v>
      </c>
      <c r="H1413">
        <v>0</v>
      </c>
      <c r="I1413">
        <v>8</v>
      </c>
      <c r="J1413">
        <v>0</v>
      </c>
      <c r="K1413">
        <v>22.5</v>
      </c>
      <c r="L1413">
        <v>39.6</v>
      </c>
      <c r="M1413">
        <v>-18.809999999999999</v>
      </c>
      <c r="N1413">
        <v>-5.63</v>
      </c>
      <c r="R1413" s="19">
        <f>SUMIFS(Recruits!J:J,Recruits!D:D,'Wins by Year'!C1413,Recruits!A:A,'Wins by Year'!A1413)</f>
        <v>2.0499999999999998</v>
      </c>
      <c r="S1413" s="19">
        <f t="shared" si="44"/>
        <v>2.0499999999999998</v>
      </c>
      <c r="T1413" s="19">
        <f>(SUMIFS(S:S,C:C,C1413,A:A,A1413)+SUMIFS(S:S,C:C,C1413,A:A,A1413-1))/2</f>
        <v>2.0249999999999999</v>
      </c>
      <c r="U1413" s="19">
        <f>(SUMIFS($S:$S,$C:$C,$C1413,$A:$A,$A1413)+SUMIFS($S:$S,$C:$C,$C1413,$A:$A,$A1413-1))/2</f>
        <v>2.0249999999999999</v>
      </c>
      <c r="W1413" t="str">
        <f>VLOOKUP(D1413,Conferences!$A$9:$B$57,2,FALSE)</f>
        <v>MAC</v>
      </c>
      <c r="X1413">
        <f>COUNTIF(C:C,C1413)</f>
        <v>16</v>
      </c>
    </row>
    <row r="1414" spans="1:25">
      <c r="A1414">
        <v>2004</v>
      </c>
      <c r="B1414">
        <v>70</v>
      </c>
      <c r="C1414" t="s">
        <v>34</v>
      </c>
      <c r="D1414" t="s">
        <v>149</v>
      </c>
      <c r="E1414">
        <v>12</v>
      </c>
      <c r="F1414">
        <v>0</v>
      </c>
      <c r="G1414">
        <v>1</v>
      </c>
      <c r="H1414">
        <v>7</v>
      </c>
      <c r="I1414">
        <v>0</v>
      </c>
      <c r="J1414">
        <v>1</v>
      </c>
      <c r="K1414">
        <v>45.3</v>
      </c>
      <c r="L1414">
        <v>19.5</v>
      </c>
      <c r="M1414">
        <v>21.76</v>
      </c>
      <c r="N1414">
        <v>0.43</v>
      </c>
      <c r="O1414">
        <v>20</v>
      </c>
      <c r="P1414">
        <v>4</v>
      </c>
      <c r="Q1414">
        <v>4</v>
      </c>
      <c r="R1414" s="19">
        <f>SUMIFS(Recruits!J:J,Recruits!D:D,'Wins by Year'!C1414,Recruits!A:A,'Wins by Year'!A1414)</f>
        <v>2.2400000000000002</v>
      </c>
      <c r="S1414" s="19">
        <f t="shared" si="44"/>
        <v>2.2400000000000002</v>
      </c>
      <c r="T1414" s="19">
        <f>(SUMIFS(S:S,C:C,C1414,A:A,A1414)+SUMIFS(S:S,C:C,C1414,A:A,A1414-1))/2</f>
        <v>2.3050000000000002</v>
      </c>
      <c r="U1414" s="19">
        <f>(SUMIFS($S:$S,$C:$C,$C1414,$A:$A,$A1414)+SUMIFS($S:$S,$C:$C,$C1414,$A:$A,$A1414-1))/2</f>
        <v>2.3050000000000002</v>
      </c>
      <c r="W1414" t="str">
        <f>VLOOKUP(D1414,Conferences!$A$9:$B$57,2,FALSE)</f>
        <v>MWC</v>
      </c>
      <c r="X1414">
        <f>COUNTIF(C:C,C1414)</f>
        <v>16</v>
      </c>
      <c r="Y1414">
        <f t="shared" ref="Y1414:Y1474" si="45">Q1414</f>
        <v>4</v>
      </c>
    </row>
    <row r="1415" spans="1:25">
      <c r="A1415">
        <v>2004</v>
      </c>
      <c r="B1415">
        <v>71</v>
      </c>
      <c r="C1415" t="s">
        <v>123</v>
      </c>
      <c r="D1415" t="s">
        <v>149</v>
      </c>
      <c r="E1415">
        <v>7</v>
      </c>
      <c r="F1415">
        <v>5</v>
      </c>
      <c r="G1415">
        <v>0.58299999999999996</v>
      </c>
      <c r="H1415">
        <v>5</v>
      </c>
      <c r="I1415">
        <v>2</v>
      </c>
      <c r="J1415">
        <v>0.71399999999999997</v>
      </c>
      <c r="K1415">
        <v>20.3</v>
      </c>
      <c r="L1415">
        <v>18.7</v>
      </c>
      <c r="M1415">
        <v>4.24</v>
      </c>
      <c r="N1415">
        <v>3.33</v>
      </c>
      <c r="R1415" s="19">
        <f>SUMIFS(Recruits!J:J,Recruits!D:D,'Wins by Year'!C1415,Recruits!A:A,'Wins by Year'!A1415)</f>
        <v>2.04</v>
      </c>
      <c r="S1415" s="19">
        <f t="shared" si="44"/>
        <v>2.04</v>
      </c>
      <c r="T1415" s="19">
        <f>(SUMIFS(S:S,C:C,C1415,A:A,A1415)+SUMIFS(S:S,C:C,C1415,A:A,A1415-1))/2</f>
        <v>2.06</v>
      </c>
      <c r="U1415" s="19">
        <f>(SUMIFS($S:$S,$C:$C,$C1415,$A:$A,$A1415)+SUMIFS($S:$S,$C:$C,$C1415,$A:$A,$A1415-1))/2</f>
        <v>2.06</v>
      </c>
      <c r="W1415" t="str">
        <f>VLOOKUP(D1415,Conferences!$A$9:$B$57,2,FALSE)</f>
        <v>MWC</v>
      </c>
      <c r="X1415">
        <f>COUNTIF(C:C,C1415)</f>
        <v>16</v>
      </c>
    </row>
    <row r="1416" spans="1:25">
      <c r="A1416">
        <v>2004</v>
      </c>
      <c r="B1416">
        <v>72</v>
      </c>
      <c r="C1416" t="s">
        <v>50</v>
      </c>
      <c r="D1416" t="s">
        <v>149</v>
      </c>
      <c r="E1416">
        <v>5</v>
      </c>
      <c r="F1416">
        <v>6</v>
      </c>
      <c r="G1416">
        <v>0.45500000000000002</v>
      </c>
      <c r="H1416">
        <v>4</v>
      </c>
      <c r="I1416">
        <v>3</v>
      </c>
      <c r="J1416">
        <v>0.57099999999999995</v>
      </c>
      <c r="K1416">
        <v>24.3</v>
      </c>
      <c r="L1416">
        <v>26.8</v>
      </c>
      <c r="M1416">
        <v>4.18</v>
      </c>
      <c r="N1416">
        <v>6.36</v>
      </c>
      <c r="R1416" s="19">
        <f>SUMIFS(Recruits!J:J,Recruits!D:D,'Wins by Year'!C1416,Recruits!A:A,'Wins by Year'!A1416)</f>
        <v>2.29</v>
      </c>
      <c r="S1416" s="19">
        <f t="shared" si="44"/>
        <v>2.29</v>
      </c>
      <c r="T1416" s="19">
        <f>(SUMIFS(S:S,C:C,C1416,A:A,A1416)+SUMIFS(S:S,C:C,C1416,A:A,A1416-1))/2</f>
        <v>2.4900000000000002</v>
      </c>
      <c r="U1416" s="19">
        <f>(SUMIFS($S:$S,$C:$C,$C1416,$A:$A,$A1416)+SUMIFS($S:$S,$C:$C,$C1416,$A:$A,$A1416-1))/2</f>
        <v>2.4900000000000002</v>
      </c>
      <c r="W1416" t="str">
        <f>VLOOKUP(D1416,Conferences!$A$9:$B$57,2,FALSE)</f>
        <v>MWC</v>
      </c>
      <c r="X1416">
        <f>COUNTIF(C:C,C1416)</f>
        <v>16</v>
      </c>
    </row>
    <row r="1417" spans="1:25">
      <c r="A1417">
        <v>2004</v>
      </c>
      <c r="B1417">
        <v>73</v>
      </c>
      <c r="C1417" t="s">
        <v>121</v>
      </c>
      <c r="D1417" t="s">
        <v>149</v>
      </c>
      <c r="E1417">
        <v>7</v>
      </c>
      <c r="F1417">
        <v>5</v>
      </c>
      <c r="G1417">
        <v>0.58299999999999996</v>
      </c>
      <c r="H1417">
        <v>3</v>
      </c>
      <c r="I1417">
        <v>4</v>
      </c>
      <c r="J1417">
        <v>0.42899999999999999</v>
      </c>
      <c r="K1417">
        <v>26.5</v>
      </c>
      <c r="L1417">
        <v>24.8</v>
      </c>
      <c r="M1417">
        <v>1.56</v>
      </c>
      <c r="N1417">
        <v>0.56000000000000005</v>
      </c>
      <c r="R1417" s="19">
        <f>SUMIFS(Recruits!J:J,Recruits!D:D,'Wins by Year'!C1417,Recruits!A:A,'Wins by Year'!A1417)</f>
        <v>0</v>
      </c>
      <c r="S1417" s="19">
        <f t="shared" si="44"/>
        <v>1</v>
      </c>
      <c r="T1417" s="19">
        <f>(SUMIFS(S:S,C:C,C1417,A:A,A1417)+SUMIFS(S:S,C:C,C1417,A:A,A1417-1))/2</f>
        <v>1</v>
      </c>
      <c r="U1417" s="19">
        <f>(SUMIFS($S:$S,$C:$C,$C1417,$A:$A,$A1417)+SUMIFS($S:$S,$C:$C,$C1417,$A:$A,$A1417-1))/2</f>
        <v>1</v>
      </c>
      <c r="W1417" t="str">
        <f>VLOOKUP(D1417,Conferences!$A$9:$B$57,2,FALSE)</f>
        <v>MWC</v>
      </c>
      <c r="X1417">
        <f>COUNTIF(C:C,C1417)</f>
        <v>16</v>
      </c>
    </row>
    <row r="1418" spans="1:25">
      <c r="A1418">
        <v>2004</v>
      </c>
      <c r="B1418">
        <v>74</v>
      </c>
      <c r="C1418" t="s">
        <v>95</v>
      </c>
      <c r="D1418" t="s">
        <v>149</v>
      </c>
      <c r="E1418">
        <v>5</v>
      </c>
      <c r="F1418">
        <v>6</v>
      </c>
      <c r="G1418">
        <v>0.45500000000000002</v>
      </c>
      <c r="H1418">
        <v>3</v>
      </c>
      <c r="I1418">
        <v>4</v>
      </c>
      <c r="J1418">
        <v>0.42899999999999999</v>
      </c>
      <c r="K1418">
        <v>29.6</v>
      </c>
      <c r="L1418">
        <v>31.1</v>
      </c>
      <c r="M1418">
        <v>0.52</v>
      </c>
      <c r="N1418">
        <v>1.1599999999999999</v>
      </c>
      <c r="R1418" s="19">
        <f>SUMIFS(Recruits!J:J,Recruits!D:D,'Wins by Year'!C1418,Recruits!A:A,'Wins by Year'!A1418)</f>
        <v>1.65</v>
      </c>
      <c r="S1418" s="19">
        <f t="shared" si="44"/>
        <v>1.65</v>
      </c>
      <c r="T1418" s="19">
        <f>(SUMIFS(S:S,C:C,C1418,A:A,A1418)+SUMIFS(S:S,C:C,C1418,A:A,A1418-1))/2</f>
        <v>1.325</v>
      </c>
      <c r="U1418" s="19">
        <f>(SUMIFS($S:$S,$C:$C,$C1418,$A:$A,$A1418)+SUMIFS($S:$S,$C:$C,$C1418,$A:$A,$A1418-1))/2</f>
        <v>1.325</v>
      </c>
      <c r="W1418" t="str">
        <f>VLOOKUP(D1418,Conferences!$A$9:$B$57,2,FALSE)</f>
        <v>MWC</v>
      </c>
      <c r="X1418">
        <f>COUNTIF(C:C,C1418)</f>
        <v>16</v>
      </c>
    </row>
    <row r="1419" spans="1:25">
      <c r="A1419">
        <v>2004</v>
      </c>
      <c r="B1419">
        <v>75</v>
      </c>
      <c r="C1419" t="s">
        <v>63</v>
      </c>
      <c r="D1419" t="s">
        <v>149</v>
      </c>
      <c r="E1419">
        <v>4</v>
      </c>
      <c r="F1419">
        <v>7</v>
      </c>
      <c r="G1419">
        <v>0.36399999999999999</v>
      </c>
      <c r="H1419">
        <v>3</v>
      </c>
      <c r="I1419">
        <v>4</v>
      </c>
      <c r="J1419">
        <v>0.42899999999999999</v>
      </c>
      <c r="K1419">
        <v>23.7</v>
      </c>
      <c r="L1419">
        <v>29.5</v>
      </c>
      <c r="M1419">
        <v>0.08</v>
      </c>
      <c r="N1419">
        <v>3.53</v>
      </c>
      <c r="R1419" s="19">
        <f>SUMIFS(Recruits!J:J,Recruits!D:D,'Wins by Year'!C1419,Recruits!A:A,'Wins by Year'!A1419)</f>
        <v>2.15</v>
      </c>
      <c r="S1419" s="19">
        <f t="shared" si="44"/>
        <v>2.15</v>
      </c>
      <c r="T1419" s="19">
        <f>(SUMIFS(S:S,C:C,C1419,A:A,A1419)+SUMIFS(S:S,C:C,C1419,A:A,A1419-1))/2</f>
        <v>2.2549999999999999</v>
      </c>
      <c r="U1419" s="19">
        <f>(SUMIFS($S:$S,$C:$C,$C1419,$A:$A,$A1419)+SUMIFS($S:$S,$C:$C,$C1419,$A:$A,$A1419-1))/2</f>
        <v>2.2549999999999999</v>
      </c>
      <c r="W1419" t="str">
        <f>VLOOKUP(D1419,Conferences!$A$9:$B$57,2,FALSE)</f>
        <v>MWC</v>
      </c>
      <c r="X1419">
        <f>COUNTIF(C:C,C1419)</f>
        <v>16</v>
      </c>
    </row>
    <row r="1420" spans="1:25">
      <c r="A1420">
        <v>2004</v>
      </c>
      <c r="B1420">
        <v>76</v>
      </c>
      <c r="C1420" t="s">
        <v>72</v>
      </c>
      <c r="D1420" t="s">
        <v>149</v>
      </c>
      <c r="E1420">
        <v>4</v>
      </c>
      <c r="F1420">
        <v>7</v>
      </c>
      <c r="G1420">
        <v>0.36399999999999999</v>
      </c>
      <c r="H1420">
        <v>2</v>
      </c>
      <c r="I1420">
        <v>5</v>
      </c>
      <c r="J1420">
        <v>0.28599999999999998</v>
      </c>
      <c r="K1420">
        <v>21.3</v>
      </c>
      <c r="L1420">
        <v>25.6</v>
      </c>
      <c r="M1420">
        <v>-2.57</v>
      </c>
      <c r="N1420">
        <v>1.52</v>
      </c>
      <c r="R1420" s="19">
        <f>SUMIFS(Recruits!J:J,Recruits!D:D,'Wins by Year'!C1420,Recruits!A:A,'Wins by Year'!A1420)</f>
        <v>2.39</v>
      </c>
      <c r="S1420" s="19">
        <f t="shared" si="44"/>
        <v>2.39</v>
      </c>
      <c r="T1420" s="19">
        <f>(SUMIFS(S:S,C:C,C1420,A:A,A1420)+SUMIFS(S:S,C:C,C1420,A:A,A1420-1))/2</f>
        <v>2.34</v>
      </c>
      <c r="U1420" s="19">
        <f>(SUMIFS($S:$S,$C:$C,$C1420,$A:$A,$A1420)+SUMIFS($S:$S,$C:$C,$C1420,$A:$A,$A1420-1))/2</f>
        <v>2.34</v>
      </c>
      <c r="W1420" t="str">
        <f>VLOOKUP(D1420,Conferences!$A$9:$B$57,2,FALSE)</f>
        <v>MWC</v>
      </c>
      <c r="X1420">
        <f>COUNTIF(C:C,C1420)</f>
        <v>16</v>
      </c>
    </row>
    <row r="1421" spans="1:25">
      <c r="A1421">
        <v>2004</v>
      </c>
      <c r="B1421">
        <v>77</v>
      </c>
      <c r="C1421" t="s">
        <v>71</v>
      </c>
      <c r="D1421" t="s">
        <v>149</v>
      </c>
      <c r="E1421">
        <v>2</v>
      </c>
      <c r="F1421">
        <v>9</v>
      </c>
      <c r="G1421">
        <v>0.182</v>
      </c>
      <c r="H1421">
        <v>1</v>
      </c>
      <c r="I1421">
        <v>6</v>
      </c>
      <c r="J1421">
        <v>0.14299999999999999</v>
      </c>
      <c r="K1421">
        <v>20.8</v>
      </c>
      <c r="L1421">
        <v>32.5</v>
      </c>
      <c r="M1421">
        <v>-8.2100000000000009</v>
      </c>
      <c r="N1421">
        <v>2.33</v>
      </c>
      <c r="R1421" s="19">
        <f>SUMIFS(Recruits!J:J,Recruits!D:D,'Wins by Year'!C1421,Recruits!A:A,'Wins by Year'!A1421)</f>
        <v>0</v>
      </c>
      <c r="S1421" s="19">
        <f t="shared" si="44"/>
        <v>1</v>
      </c>
      <c r="T1421" s="19">
        <f>(SUMIFS(S:S,C:C,C1421,A:A,A1421)+SUMIFS(S:S,C:C,C1421,A:A,A1421-1))/2</f>
        <v>1.635</v>
      </c>
      <c r="U1421" s="19">
        <f>(SUMIFS($S:$S,$C:$C,$C1421,$A:$A,$A1421)+SUMIFS($S:$S,$C:$C,$C1421,$A:$A,$A1421-1))/2</f>
        <v>1.635</v>
      </c>
      <c r="W1421" t="str">
        <f>VLOOKUP(D1421,Conferences!$A$9:$B$57,2,FALSE)</f>
        <v>MWC</v>
      </c>
      <c r="X1421">
        <f>COUNTIF(C:C,C1421)</f>
        <v>16</v>
      </c>
    </row>
    <row r="1422" spans="1:25">
      <c r="A1422">
        <v>2004</v>
      </c>
      <c r="B1422">
        <v>78</v>
      </c>
      <c r="C1422" t="s">
        <v>12</v>
      </c>
      <c r="D1422" t="s">
        <v>197</v>
      </c>
      <c r="E1422">
        <v>13</v>
      </c>
      <c r="F1422">
        <v>0</v>
      </c>
      <c r="G1422">
        <v>1</v>
      </c>
      <c r="H1422">
        <v>8</v>
      </c>
      <c r="I1422">
        <v>0</v>
      </c>
      <c r="J1422">
        <v>1</v>
      </c>
      <c r="K1422">
        <v>38.200000000000003</v>
      </c>
      <c r="L1422">
        <v>13</v>
      </c>
      <c r="M1422">
        <v>26.06</v>
      </c>
      <c r="N1422">
        <v>8.2200000000000006</v>
      </c>
      <c r="O1422">
        <v>1</v>
      </c>
      <c r="P1422">
        <v>1</v>
      </c>
      <c r="Q1422">
        <v>1</v>
      </c>
      <c r="R1422" s="19">
        <f>SUMIFS(Recruits!J:J,Recruits!D:D,'Wins by Year'!C1422,Recruits!A:A,'Wins by Year'!A1422)</f>
        <v>4.05</v>
      </c>
      <c r="S1422" s="19">
        <f t="shared" si="44"/>
        <v>4.05</v>
      </c>
      <c r="T1422" s="19">
        <f>(SUMIFS(S:S,C:C,C1422,A:A,A1422)+SUMIFS(S:S,C:C,C1422,A:A,A1422-1))/2</f>
        <v>3.6849999999999996</v>
      </c>
      <c r="U1422" s="19">
        <f>(SUMIFS($S:$S,$C:$C,$C1422,$A:$A,$A1422)+SUMIFS($S:$S,$C:$C,$C1422,$A:$A,$A1422-1))/2</f>
        <v>3.6849999999999996</v>
      </c>
      <c r="W1422" t="str">
        <f>VLOOKUP(D1422,Conferences!$A$9:$B$57,2,FALSE)</f>
        <v>Pac-10</v>
      </c>
      <c r="X1422">
        <f>COUNTIF(C:C,C1422)</f>
        <v>16</v>
      </c>
      <c r="Y1422">
        <f t="shared" si="45"/>
        <v>1</v>
      </c>
    </row>
    <row r="1423" spans="1:25">
      <c r="A1423">
        <v>2004</v>
      </c>
      <c r="B1423">
        <v>79</v>
      </c>
      <c r="C1423" t="s">
        <v>22</v>
      </c>
      <c r="D1423" t="s">
        <v>197</v>
      </c>
      <c r="E1423">
        <v>10</v>
      </c>
      <c r="F1423">
        <v>2</v>
      </c>
      <c r="G1423">
        <v>0.83299999999999996</v>
      </c>
      <c r="H1423">
        <v>7</v>
      </c>
      <c r="I1423">
        <v>1</v>
      </c>
      <c r="J1423">
        <v>0.875</v>
      </c>
      <c r="K1423">
        <v>36.799999999999997</v>
      </c>
      <c r="L1423">
        <v>16</v>
      </c>
      <c r="M1423">
        <v>21.26</v>
      </c>
      <c r="N1423">
        <v>6.18</v>
      </c>
      <c r="O1423">
        <v>12</v>
      </c>
      <c r="P1423">
        <v>4</v>
      </c>
      <c r="Q1423">
        <v>9</v>
      </c>
      <c r="R1423" s="19">
        <f>SUMIFS(Recruits!J:J,Recruits!D:D,'Wins by Year'!C1423,Recruits!A:A,'Wins by Year'!A1423)</f>
        <v>2.95</v>
      </c>
      <c r="S1423" s="19">
        <f t="shared" si="44"/>
        <v>2.95</v>
      </c>
      <c r="T1423" s="19">
        <f>(SUMIFS(S:S,C:C,C1423,A:A,A1423)+SUMIFS(S:S,C:C,C1423,A:A,A1423-1))/2</f>
        <v>2.9750000000000001</v>
      </c>
      <c r="U1423" s="19">
        <f>(SUMIFS($S:$S,$C:$C,$C1423,$A:$A,$A1423)+SUMIFS($S:$S,$C:$C,$C1423,$A:$A,$A1423-1))/2</f>
        <v>2.9750000000000001</v>
      </c>
      <c r="W1423" t="str">
        <f>VLOOKUP(D1423,Conferences!$A$9:$B$57,2,FALSE)</f>
        <v>Pac-10</v>
      </c>
      <c r="X1423">
        <f>COUNTIF(C:C,C1423)</f>
        <v>16</v>
      </c>
      <c r="Y1423">
        <f t="shared" si="45"/>
        <v>9</v>
      </c>
    </row>
    <row r="1424" spans="1:25">
      <c r="A1424">
        <v>2004</v>
      </c>
      <c r="B1424">
        <v>80</v>
      </c>
      <c r="C1424" t="s">
        <v>30</v>
      </c>
      <c r="D1424" t="s">
        <v>197</v>
      </c>
      <c r="E1424">
        <v>9</v>
      </c>
      <c r="F1424">
        <v>3</v>
      </c>
      <c r="G1424">
        <v>0.75</v>
      </c>
      <c r="H1424">
        <v>5</v>
      </c>
      <c r="I1424">
        <v>3</v>
      </c>
      <c r="J1424">
        <v>0.625</v>
      </c>
      <c r="K1424">
        <v>29.8</v>
      </c>
      <c r="L1424">
        <v>24.5</v>
      </c>
      <c r="M1424">
        <v>15.28</v>
      </c>
      <c r="N1424">
        <v>9.61</v>
      </c>
      <c r="P1424">
        <v>15</v>
      </c>
      <c r="Q1424">
        <v>19</v>
      </c>
      <c r="R1424" s="19">
        <f>SUMIFS(Recruits!J:J,Recruits!D:D,'Wins by Year'!C1424,Recruits!A:A,'Wins by Year'!A1424)</f>
        <v>2.64</v>
      </c>
      <c r="S1424" s="19">
        <f t="shared" si="44"/>
        <v>2.64</v>
      </c>
      <c r="T1424" s="19">
        <f>(SUMIFS(S:S,C:C,C1424,A:A,A1424)+SUMIFS(S:S,C:C,C1424,A:A,A1424-1))/2</f>
        <v>2.8650000000000002</v>
      </c>
      <c r="U1424" s="19">
        <f>(SUMIFS($S:$S,$C:$C,$C1424,$A:$A,$A1424)+SUMIFS($S:$S,$C:$C,$C1424,$A:$A,$A1424-1))/2</f>
        <v>2.8650000000000002</v>
      </c>
      <c r="W1424" t="str">
        <f>VLOOKUP(D1424,Conferences!$A$9:$B$57,2,FALSE)</f>
        <v>Pac-10</v>
      </c>
      <c r="X1424">
        <f>COUNTIF(C:C,C1424)</f>
        <v>16</v>
      </c>
      <c r="Y1424">
        <f t="shared" si="45"/>
        <v>19</v>
      </c>
    </row>
    <row r="1425" spans="1:25">
      <c r="A1425">
        <v>2004</v>
      </c>
      <c r="B1425">
        <v>81</v>
      </c>
      <c r="C1425" t="s">
        <v>40</v>
      </c>
      <c r="D1425" t="s">
        <v>197</v>
      </c>
      <c r="E1425">
        <v>7</v>
      </c>
      <c r="F1425">
        <v>5</v>
      </c>
      <c r="G1425">
        <v>0.58299999999999996</v>
      </c>
      <c r="H1425">
        <v>5</v>
      </c>
      <c r="I1425">
        <v>3</v>
      </c>
      <c r="J1425">
        <v>0.625</v>
      </c>
      <c r="K1425">
        <v>26.7</v>
      </c>
      <c r="L1425">
        <v>24.5</v>
      </c>
      <c r="M1425">
        <v>11.8</v>
      </c>
      <c r="N1425">
        <v>8.89</v>
      </c>
      <c r="R1425" s="19">
        <f>SUMIFS(Recruits!J:J,Recruits!D:D,'Wins by Year'!C1425,Recruits!A:A,'Wins by Year'!A1425)</f>
        <v>2.46</v>
      </c>
      <c r="S1425" s="19">
        <f t="shared" si="44"/>
        <v>2.46</v>
      </c>
      <c r="T1425" s="19">
        <f>(SUMIFS(S:S,C:C,C1425,A:A,A1425)+SUMIFS(S:S,C:C,C1425,A:A,A1425-1))/2</f>
        <v>2.4350000000000001</v>
      </c>
      <c r="U1425" s="19">
        <f>(SUMIFS($S:$S,$C:$C,$C1425,$A:$A,$A1425)+SUMIFS($S:$S,$C:$C,$C1425,$A:$A,$A1425-1))/2</f>
        <v>2.4350000000000001</v>
      </c>
      <c r="W1425" t="str">
        <f>VLOOKUP(D1425,Conferences!$A$9:$B$57,2,FALSE)</f>
        <v>Pac-10</v>
      </c>
      <c r="X1425">
        <f>COUNTIF(C:C,C1425)</f>
        <v>16</v>
      </c>
    </row>
    <row r="1426" spans="1:25">
      <c r="A1426">
        <v>2004</v>
      </c>
      <c r="B1426">
        <v>82</v>
      </c>
      <c r="C1426" t="s">
        <v>10</v>
      </c>
      <c r="D1426" t="s">
        <v>197</v>
      </c>
      <c r="E1426">
        <v>6</v>
      </c>
      <c r="F1426">
        <v>6</v>
      </c>
      <c r="G1426">
        <v>0.5</v>
      </c>
      <c r="H1426">
        <v>4</v>
      </c>
      <c r="I1426">
        <v>4</v>
      </c>
      <c r="J1426">
        <v>0.5</v>
      </c>
      <c r="K1426">
        <v>30.1</v>
      </c>
      <c r="L1426">
        <v>25.8</v>
      </c>
      <c r="M1426">
        <v>9.61</v>
      </c>
      <c r="N1426">
        <v>6.2</v>
      </c>
      <c r="R1426" s="19">
        <f>SUMIFS(Recruits!J:J,Recruits!D:D,'Wins by Year'!C1426,Recruits!A:A,'Wins by Year'!A1426)</f>
        <v>2.62</v>
      </c>
      <c r="S1426" s="19">
        <f t="shared" si="44"/>
        <v>2.62</v>
      </c>
      <c r="T1426" s="19">
        <f>(SUMIFS(S:S,C:C,C1426,A:A,A1426)+SUMIFS(S:S,C:C,C1426,A:A,A1426-1))/2</f>
        <v>2.8650000000000002</v>
      </c>
      <c r="U1426" s="19">
        <f>(SUMIFS($S:$S,$C:$C,$C1426,$A:$A,$A1426)+SUMIFS($S:$S,$C:$C,$C1426,$A:$A,$A1426-1))/2</f>
        <v>2.8650000000000002</v>
      </c>
      <c r="W1426" t="str">
        <f>VLOOKUP(D1426,Conferences!$A$9:$B$57,2,FALSE)</f>
        <v>Pac-10</v>
      </c>
      <c r="X1426">
        <f>COUNTIF(C:C,C1426)</f>
        <v>16</v>
      </c>
    </row>
    <row r="1427" spans="1:25">
      <c r="A1427">
        <v>2004</v>
      </c>
      <c r="B1427">
        <v>83</v>
      </c>
      <c r="C1427" t="s">
        <v>28</v>
      </c>
      <c r="D1427" t="s">
        <v>197</v>
      </c>
      <c r="E1427">
        <v>5</v>
      </c>
      <c r="F1427">
        <v>6</v>
      </c>
      <c r="G1427">
        <v>0.45500000000000002</v>
      </c>
      <c r="H1427">
        <v>4</v>
      </c>
      <c r="I1427">
        <v>4</v>
      </c>
      <c r="J1427">
        <v>0.5</v>
      </c>
      <c r="K1427">
        <v>25.6</v>
      </c>
      <c r="L1427">
        <v>25.6</v>
      </c>
      <c r="M1427">
        <v>4.5999999999999996</v>
      </c>
      <c r="N1427">
        <v>5.42</v>
      </c>
      <c r="O1427">
        <v>23</v>
      </c>
      <c r="P1427">
        <v>23</v>
      </c>
      <c r="R1427" s="19">
        <f>SUMIFS(Recruits!J:J,Recruits!D:D,'Wins by Year'!C1427,Recruits!A:A,'Wins by Year'!A1427)</f>
        <v>3.03</v>
      </c>
      <c r="S1427" s="19">
        <f t="shared" si="44"/>
        <v>3.03</v>
      </c>
      <c r="T1427" s="19">
        <f>(SUMIFS(S:S,C:C,C1427,A:A,A1427)+SUMIFS(S:S,C:C,C1427,A:A,A1427-1))/2</f>
        <v>2.9950000000000001</v>
      </c>
      <c r="U1427" s="19">
        <f>(SUMIFS($S:$S,$C:$C,$C1427,$A:$A,$A1427)+SUMIFS($S:$S,$C:$C,$C1427,$A:$A,$A1427-1))/2</f>
        <v>2.9950000000000001</v>
      </c>
      <c r="W1427" t="str">
        <f>VLOOKUP(D1427,Conferences!$A$9:$B$57,2,FALSE)</f>
        <v>Pac-10</v>
      </c>
      <c r="X1427">
        <f>COUNTIF(C:C,C1427)</f>
        <v>16</v>
      </c>
    </row>
    <row r="1428" spans="1:25">
      <c r="A1428">
        <v>2004</v>
      </c>
      <c r="B1428">
        <v>84</v>
      </c>
      <c r="C1428" t="s">
        <v>52</v>
      </c>
      <c r="D1428" t="s">
        <v>197</v>
      </c>
      <c r="E1428">
        <v>5</v>
      </c>
      <c r="F1428">
        <v>6</v>
      </c>
      <c r="G1428">
        <v>0.45500000000000002</v>
      </c>
      <c r="H1428">
        <v>3</v>
      </c>
      <c r="I1428">
        <v>5</v>
      </c>
      <c r="J1428">
        <v>0.375</v>
      </c>
      <c r="K1428">
        <v>25</v>
      </c>
      <c r="L1428">
        <v>27.9</v>
      </c>
      <c r="M1428">
        <v>2.67</v>
      </c>
      <c r="N1428">
        <v>5.39</v>
      </c>
      <c r="R1428" s="19">
        <f>SUMIFS(Recruits!J:J,Recruits!D:D,'Wins by Year'!C1428,Recruits!A:A,'Wins by Year'!A1428)</f>
        <v>2.63</v>
      </c>
      <c r="S1428" s="19">
        <f t="shared" si="44"/>
        <v>2.63</v>
      </c>
      <c r="T1428" s="19">
        <f>(SUMIFS(S:S,C:C,C1428,A:A,A1428)+SUMIFS(S:S,C:C,C1428,A:A,A1428-1))/2</f>
        <v>1.8149999999999999</v>
      </c>
      <c r="U1428" s="19">
        <f>(SUMIFS($S:$S,$C:$C,$C1428,$A:$A,$A1428)+SUMIFS($S:$S,$C:$C,$C1428,$A:$A,$A1428-1))/2</f>
        <v>1.8149999999999999</v>
      </c>
      <c r="W1428" t="str">
        <f>VLOOKUP(D1428,Conferences!$A$9:$B$57,2,FALSE)</f>
        <v>Pac-10</v>
      </c>
      <c r="X1428">
        <f>COUNTIF(C:C,C1428)</f>
        <v>16</v>
      </c>
    </row>
    <row r="1429" spans="1:25">
      <c r="A1429">
        <v>2004</v>
      </c>
      <c r="B1429">
        <v>85</v>
      </c>
      <c r="C1429" t="s">
        <v>19</v>
      </c>
      <c r="D1429" t="s">
        <v>197</v>
      </c>
      <c r="E1429">
        <v>4</v>
      </c>
      <c r="F1429">
        <v>7</v>
      </c>
      <c r="G1429">
        <v>0.36399999999999999</v>
      </c>
      <c r="H1429">
        <v>2</v>
      </c>
      <c r="I1429">
        <v>6</v>
      </c>
      <c r="J1429">
        <v>0.25</v>
      </c>
      <c r="K1429">
        <v>22</v>
      </c>
      <c r="L1429">
        <v>21.2</v>
      </c>
      <c r="M1429">
        <v>6.27</v>
      </c>
      <c r="N1429">
        <v>7.37</v>
      </c>
      <c r="R1429" s="19">
        <f>SUMIFS(Recruits!J:J,Recruits!D:D,'Wins by Year'!C1429,Recruits!A:A,'Wins by Year'!A1429)</f>
        <v>2.58</v>
      </c>
      <c r="S1429" s="19">
        <f t="shared" si="44"/>
        <v>2.58</v>
      </c>
      <c r="T1429" s="19">
        <f>(SUMIFS(S:S,C:C,C1429,A:A,A1429)+SUMIFS(S:S,C:C,C1429,A:A,A1429-1))/2</f>
        <v>2.6749999999999998</v>
      </c>
      <c r="U1429" s="19">
        <f>(SUMIFS($S:$S,$C:$C,$C1429,$A:$A,$A1429)+SUMIFS($S:$S,$C:$C,$C1429,$A:$A,$A1429-1))/2</f>
        <v>2.6749999999999998</v>
      </c>
      <c r="W1429" t="str">
        <f>VLOOKUP(D1429,Conferences!$A$9:$B$57,2,FALSE)</f>
        <v>Pac-10</v>
      </c>
      <c r="X1429">
        <f>COUNTIF(C:C,C1429)</f>
        <v>16</v>
      </c>
    </row>
    <row r="1430" spans="1:25">
      <c r="A1430">
        <v>2004</v>
      </c>
      <c r="B1430">
        <v>86</v>
      </c>
      <c r="C1430" t="s">
        <v>45</v>
      </c>
      <c r="D1430" t="s">
        <v>197</v>
      </c>
      <c r="E1430">
        <v>3</v>
      </c>
      <c r="F1430">
        <v>8</v>
      </c>
      <c r="G1430">
        <v>0.27300000000000002</v>
      </c>
      <c r="H1430">
        <v>2</v>
      </c>
      <c r="I1430">
        <v>6</v>
      </c>
      <c r="J1430">
        <v>0.25</v>
      </c>
      <c r="K1430">
        <v>14.9</v>
      </c>
      <c r="L1430">
        <v>25</v>
      </c>
      <c r="M1430">
        <v>0.37</v>
      </c>
      <c r="N1430">
        <v>8.74</v>
      </c>
      <c r="R1430" s="19">
        <f>SUMIFS(Recruits!J:J,Recruits!D:D,'Wins by Year'!C1430,Recruits!A:A,'Wins by Year'!A1430)</f>
        <v>2.38</v>
      </c>
      <c r="S1430" s="19">
        <f t="shared" si="44"/>
        <v>2.38</v>
      </c>
      <c r="T1430" s="19">
        <f>(SUMIFS(S:S,C:C,C1430,A:A,A1430)+SUMIFS(S:S,C:C,C1430,A:A,A1430-1))/2</f>
        <v>2.5750000000000002</v>
      </c>
      <c r="U1430" s="19">
        <f>(SUMIFS($S:$S,$C:$C,$C1430,$A:$A,$A1430)+SUMIFS($S:$S,$C:$C,$C1430,$A:$A,$A1430-1))/2</f>
        <v>2.5750000000000002</v>
      </c>
      <c r="W1430" t="str">
        <f>VLOOKUP(D1430,Conferences!$A$9:$B$57,2,FALSE)</f>
        <v>Pac-10</v>
      </c>
      <c r="X1430">
        <f>COUNTIF(C:C,C1430)</f>
        <v>16</v>
      </c>
    </row>
    <row r="1431" spans="1:25">
      <c r="A1431">
        <v>2004</v>
      </c>
      <c r="B1431">
        <v>87</v>
      </c>
      <c r="C1431" t="s">
        <v>37</v>
      </c>
      <c r="D1431" t="s">
        <v>197</v>
      </c>
      <c r="E1431">
        <v>1</v>
      </c>
      <c r="F1431">
        <v>10</v>
      </c>
      <c r="G1431">
        <v>9.0999999999999998E-2</v>
      </c>
      <c r="H1431">
        <v>0</v>
      </c>
      <c r="I1431">
        <v>8</v>
      </c>
      <c r="J1431">
        <v>0</v>
      </c>
      <c r="K1431">
        <v>14</v>
      </c>
      <c r="L1431">
        <v>30.4</v>
      </c>
      <c r="M1431">
        <v>-6.27</v>
      </c>
      <c r="N1431">
        <v>7.64</v>
      </c>
      <c r="R1431" s="19">
        <f>SUMIFS(Recruits!J:J,Recruits!D:D,'Wins by Year'!C1431,Recruits!A:A,'Wins by Year'!A1431)</f>
        <v>2.78</v>
      </c>
      <c r="S1431" s="19">
        <f t="shared" si="44"/>
        <v>2.78</v>
      </c>
      <c r="T1431" s="19">
        <f>(SUMIFS(S:S,C:C,C1431,A:A,A1431)+SUMIFS(S:S,C:C,C1431,A:A,A1431-1))/2</f>
        <v>2.87</v>
      </c>
      <c r="U1431" s="19">
        <f>(SUMIFS($S:$S,$C:$C,$C1431,$A:$A,$A1431)+SUMIFS($S:$S,$C:$C,$C1431,$A:$A,$A1431-1))/2</f>
        <v>2.87</v>
      </c>
      <c r="W1431" t="str">
        <f>VLOOKUP(D1431,Conferences!$A$9:$B$57,2,FALSE)</f>
        <v>Pac-10</v>
      </c>
      <c r="X1431">
        <f>COUNTIF(C:C,C1431)</f>
        <v>16</v>
      </c>
    </row>
    <row r="1432" spans="1:25">
      <c r="A1432">
        <v>2004</v>
      </c>
      <c r="B1432">
        <v>88</v>
      </c>
      <c r="C1432" t="s">
        <v>15</v>
      </c>
      <c r="D1432" t="s">
        <v>186</v>
      </c>
      <c r="E1432">
        <v>10</v>
      </c>
      <c r="F1432">
        <v>3</v>
      </c>
      <c r="G1432">
        <v>0.76900000000000002</v>
      </c>
      <c r="H1432">
        <v>7</v>
      </c>
      <c r="I1432">
        <v>1</v>
      </c>
      <c r="J1432">
        <v>0.875</v>
      </c>
      <c r="K1432">
        <v>29.1</v>
      </c>
      <c r="L1432">
        <v>22.7</v>
      </c>
      <c r="M1432">
        <v>11.69</v>
      </c>
      <c r="N1432">
        <v>5</v>
      </c>
      <c r="O1432">
        <v>14</v>
      </c>
      <c r="P1432">
        <v>9</v>
      </c>
      <c r="Q1432">
        <v>13</v>
      </c>
      <c r="R1432" s="19">
        <f>SUMIFS(Recruits!J:J,Recruits!D:D,'Wins by Year'!C1432,Recruits!A:A,'Wins by Year'!A1432)</f>
        <v>3.25</v>
      </c>
      <c r="S1432" s="19">
        <f t="shared" si="44"/>
        <v>3.25</v>
      </c>
      <c r="T1432" s="19">
        <f>(SUMIFS(S:S,C:C,C1432,A:A,A1432)+SUMIFS(S:S,C:C,C1432,A:A,A1432-1))/2</f>
        <v>3.26</v>
      </c>
      <c r="U1432" s="19">
        <f>(SUMIFS($S:$S,$C:$C,$C1432,$A:$A,$A1432)+SUMIFS($S:$S,$C:$C,$C1432,$A:$A,$A1432-1))/2</f>
        <v>3.26</v>
      </c>
      <c r="W1432" t="str">
        <f>VLOOKUP(D1432,Conferences!$A$9:$B$57,2,FALSE)</f>
        <v>SEC</v>
      </c>
      <c r="X1432">
        <f>COUNTIF(C:C,C1432)</f>
        <v>16</v>
      </c>
      <c r="Y1432">
        <f t="shared" si="45"/>
        <v>13</v>
      </c>
    </row>
    <row r="1433" spans="1:25">
      <c r="A1433">
        <v>2004</v>
      </c>
      <c r="B1433">
        <v>89</v>
      </c>
      <c r="C1433" t="s">
        <v>11</v>
      </c>
      <c r="D1433" t="s">
        <v>186</v>
      </c>
      <c r="E1433">
        <v>10</v>
      </c>
      <c r="F1433">
        <v>2</v>
      </c>
      <c r="G1433">
        <v>0.83299999999999996</v>
      </c>
      <c r="H1433">
        <v>6</v>
      </c>
      <c r="I1433">
        <v>2</v>
      </c>
      <c r="J1433">
        <v>0.75</v>
      </c>
      <c r="K1433">
        <v>27.9</v>
      </c>
      <c r="L1433">
        <v>16.5</v>
      </c>
      <c r="M1433">
        <v>12.66</v>
      </c>
      <c r="N1433">
        <v>3.33</v>
      </c>
      <c r="O1433">
        <v>3</v>
      </c>
      <c r="P1433">
        <v>3</v>
      </c>
      <c r="Q1433">
        <v>7</v>
      </c>
      <c r="R1433" s="19">
        <f>SUMIFS(Recruits!J:J,Recruits!D:D,'Wins by Year'!C1433,Recruits!A:A,'Wins by Year'!A1433)</f>
        <v>3.55</v>
      </c>
      <c r="S1433" s="19">
        <f t="shared" si="44"/>
        <v>3.55</v>
      </c>
      <c r="T1433" s="19">
        <f>(SUMIFS(S:S,C:C,C1433,A:A,A1433)+SUMIFS(S:S,C:C,C1433,A:A,A1433-1))/2</f>
        <v>3.4749999999999996</v>
      </c>
      <c r="U1433" s="19">
        <f>(SUMIFS($S:$S,$C:$C,$C1433,$A:$A,$A1433)+SUMIFS($S:$S,$C:$C,$C1433,$A:$A,$A1433-1))/2</f>
        <v>3.4749999999999996</v>
      </c>
      <c r="W1433" t="str">
        <f>VLOOKUP(D1433,Conferences!$A$9:$B$57,2,FALSE)</f>
        <v>SEC</v>
      </c>
      <c r="X1433">
        <f>COUNTIF(C:C,C1433)</f>
        <v>16</v>
      </c>
      <c r="Y1433">
        <f t="shared" si="45"/>
        <v>7</v>
      </c>
    </row>
    <row r="1434" spans="1:25">
      <c r="A1434">
        <v>2004</v>
      </c>
      <c r="B1434">
        <v>90</v>
      </c>
      <c r="C1434" t="s">
        <v>14</v>
      </c>
      <c r="D1434" t="s">
        <v>186</v>
      </c>
      <c r="E1434">
        <v>7</v>
      </c>
      <c r="F1434">
        <v>5</v>
      </c>
      <c r="G1434">
        <v>0.58299999999999996</v>
      </c>
      <c r="H1434">
        <v>4</v>
      </c>
      <c r="I1434">
        <v>4</v>
      </c>
      <c r="J1434">
        <v>0.5</v>
      </c>
      <c r="K1434">
        <v>31.8</v>
      </c>
      <c r="L1434">
        <v>21.1</v>
      </c>
      <c r="M1434">
        <v>9.58</v>
      </c>
      <c r="N1434">
        <v>2.67</v>
      </c>
      <c r="O1434">
        <v>11</v>
      </c>
      <c r="P1434">
        <v>11</v>
      </c>
      <c r="R1434" s="19">
        <f>SUMIFS(Recruits!J:J,Recruits!D:D,'Wins by Year'!C1434,Recruits!A:A,'Wins by Year'!A1434)</f>
        <v>3.52</v>
      </c>
      <c r="S1434" s="19">
        <f t="shared" si="44"/>
        <v>3.52</v>
      </c>
      <c r="T1434" s="19">
        <f>(SUMIFS(S:S,C:C,C1434,A:A,A1434)+SUMIFS(S:S,C:C,C1434,A:A,A1434-1))/2</f>
        <v>3.585</v>
      </c>
      <c r="U1434" s="19">
        <f>(SUMIFS($S:$S,$C:$C,$C1434,$A:$A,$A1434)+SUMIFS($S:$S,$C:$C,$C1434,$A:$A,$A1434-1))/2</f>
        <v>3.585</v>
      </c>
      <c r="W1434" t="str">
        <f>VLOOKUP(D1434,Conferences!$A$9:$B$57,2,FALSE)</f>
        <v>SEC</v>
      </c>
      <c r="X1434">
        <f>COUNTIF(C:C,C1434)</f>
        <v>16</v>
      </c>
    </row>
    <row r="1435" spans="1:25">
      <c r="A1435">
        <v>2004</v>
      </c>
      <c r="B1435">
        <v>91</v>
      </c>
      <c r="C1435" t="s">
        <v>27</v>
      </c>
      <c r="D1435" t="s">
        <v>186</v>
      </c>
      <c r="E1435">
        <v>6</v>
      </c>
      <c r="F1435">
        <v>5</v>
      </c>
      <c r="G1435">
        <v>0.54500000000000004</v>
      </c>
      <c r="H1435">
        <v>4</v>
      </c>
      <c r="I1435">
        <v>4</v>
      </c>
      <c r="J1435">
        <v>0.5</v>
      </c>
      <c r="K1435">
        <v>22.1</v>
      </c>
      <c r="L1435">
        <v>20.8</v>
      </c>
      <c r="M1435">
        <v>3.85</v>
      </c>
      <c r="N1435">
        <v>2.48</v>
      </c>
      <c r="P1435">
        <v>25</v>
      </c>
      <c r="R1435" s="19">
        <f>SUMIFS(Recruits!J:J,Recruits!D:D,'Wins by Year'!C1435,Recruits!A:A,'Wins by Year'!A1435)</f>
        <v>2.59</v>
      </c>
      <c r="S1435" s="19">
        <f t="shared" si="44"/>
        <v>2.59</v>
      </c>
      <c r="T1435" s="19">
        <f>(SUMIFS(S:S,C:C,C1435,A:A,A1435)+SUMIFS(S:S,C:C,C1435,A:A,A1435-1))/2</f>
        <v>2.7749999999999999</v>
      </c>
      <c r="U1435" s="19">
        <f>(SUMIFS($S:$S,$C:$C,$C1435,$A:$A,$A1435)+SUMIFS($S:$S,$C:$C,$C1435,$A:$A,$A1435-1))/2</f>
        <v>2.7749999999999999</v>
      </c>
      <c r="W1435" t="str">
        <f>VLOOKUP(D1435,Conferences!$A$9:$B$57,2,FALSE)</f>
        <v>SEC</v>
      </c>
      <c r="X1435">
        <f>COUNTIF(C:C,C1435)</f>
        <v>16</v>
      </c>
    </row>
    <row r="1436" spans="1:25">
      <c r="A1436">
        <v>2004</v>
      </c>
      <c r="B1436">
        <v>92</v>
      </c>
      <c r="C1436" t="s">
        <v>29</v>
      </c>
      <c r="D1436" t="s">
        <v>186</v>
      </c>
      <c r="E1436">
        <v>2</v>
      </c>
      <c r="F1436">
        <v>9</v>
      </c>
      <c r="G1436">
        <v>0.182</v>
      </c>
      <c r="H1436">
        <v>1</v>
      </c>
      <c r="I1436">
        <v>7</v>
      </c>
      <c r="J1436">
        <v>0.125</v>
      </c>
      <c r="K1436">
        <v>15.7</v>
      </c>
      <c r="L1436">
        <v>31</v>
      </c>
      <c r="M1436">
        <v>-7.26</v>
      </c>
      <c r="N1436">
        <v>4.38</v>
      </c>
      <c r="R1436" s="19">
        <f>SUMIFS(Recruits!J:J,Recruits!D:D,'Wins by Year'!C1436,Recruits!A:A,'Wins by Year'!A1436)</f>
        <v>2.36</v>
      </c>
      <c r="S1436" s="19">
        <f t="shared" si="44"/>
        <v>2.36</v>
      </c>
      <c r="T1436" s="19">
        <f>(SUMIFS(S:S,C:C,C1436,A:A,A1436)+SUMIFS(S:S,C:C,C1436,A:A,A1436-1))/2</f>
        <v>2.4299999999999997</v>
      </c>
      <c r="U1436" s="19">
        <f>(SUMIFS($S:$S,$C:$C,$C1436,$A:$A,$A1436)+SUMIFS($S:$S,$C:$C,$C1436,$A:$A,$A1436-1))/2</f>
        <v>2.4299999999999997</v>
      </c>
      <c r="W1436" t="str">
        <f>VLOOKUP(D1436,Conferences!$A$9:$B$57,2,FALSE)</f>
        <v>SEC</v>
      </c>
      <c r="X1436">
        <f>COUNTIF(C:C,C1436)</f>
        <v>16</v>
      </c>
    </row>
    <row r="1437" spans="1:25">
      <c r="A1437">
        <v>2004</v>
      </c>
      <c r="B1437">
        <v>93</v>
      </c>
      <c r="C1437" t="s">
        <v>54</v>
      </c>
      <c r="D1437" t="s">
        <v>186</v>
      </c>
      <c r="E1437">
        <v>2</v>
      </c>
      <c r="F1437">
        <v>9</v>
      </c>
      <c r="G1437">
        <v>0.182</v>
      </c>
      <c r="H1437">
        <v>1</v>
      </c>
      <c r="I1437">
        <v>7</v>
      </c>
      <c r="J1437">
        <v>0.125</v>
      </c>
      <c r="K1437">
        <v>19.3</v>
      </c>
      <c r="L1437">
        <v>26</v>
      </c>
      <c r="M1437">
        <v>-7.28</v>
      </c>
      <c r="N1437">
        <v>0.63</v>
      </c>
      <c r="R1437" s="19">
        <f>SUMIFS(Recruits!J:J,Recruits!D:D,'Wins by Year'!C1437,Recruits!A:A,'Wins by Year'!A1437)</f>
        <v>2.1</v>
      </c>
      <c r="S1437" s="19">
        <f t="shared" si="44"/>
        <v>2.1</v>
      </c>
      <c r="T1437" s="19">
        <f>(SUMIFS(S:S,C:C,C1437,A:A,A1437)+SUMIFS(S:S,C:C,C1437,A:A,A1437-1))/2</f>
        <v>2.165</v>
      </c>
      <c r="U1437" s="19">
        <f>(SUMIFS($S:$S,$C:$C,$C1437,$A:$A,$A1437)+SUMIFS($S:$S,$C:$C,$C1437,$A:$A,$A1437-1))/2</f>
        <v>2.165</v>
      </c>
      <c r="W1437" t="str">
        <f>VLOOKUP(D1437,Conferences!$A$9:$B$57,2,FALSE)</f>
        <v>SEC</v>
      </c>
      <c r="X1437">
        <f>COUNTIF(C:C,C1437)</f>
        <v>16</v>
      </c>
    </row>
    <row r="1438" spans="1:25">
      <c r="A1438">
        <v>2004</v>
      </c>
      <c r="B1438">
        <v>94</v>
      </c>
      <c r="C1438" t="s">
        <v>9</v>
      </c>
      <c r="D1438" t="s">
        <v>187</v>
      </c>
      <c r="E1438">
        <v>13</v>
      </c>
      <c r="F1438">
        <v>0</v>
      </c>
      <c r="G1438">
        <v>1</v>
      </c>
      <c r="H1438">
        <v>8</v>
      </c>
      <c r="I1438">
        <v>0</v>
      </c>
      <c r="J1438">
        <v>1</v>
      </c>
      <c r="K1438">
        <v>32.1</v>
      </c>
      <c r="L1438">
        <v>11.3</v>
      </c>
      <c r="M1438">
        <v>19.86</v>
      </c>
      <c r="N1438">
        <v>1.94</v>
      </c>
      <c r="O1438">
        <v>17</v>
      </c>
      <c r="P1438">
        <v>2</v>
      </c>
      <c r="Q1438">
        <v>2</v>
      </c>
      <c r="R1438" s="19">
        <f>SUMIFS(Recruits!J:J,Recruits!D:D,'Wins by Year'!C1438,Recruits!A:A,'Wins by Year'!A1438)</f>
        <v>2.48</v>
      </c>
      <c r="S1438" s="19">
        <f t="shared" si="44"/>
        <v>2.48</v>
      </c>
      <c r="T1438" s="19">
        <f>(SUMIFS(S:S,C:C,C1438,A:A,A1438)+SUMIFS(S:S,C:C,C1438,A:A,A1438-1))/2</f>
        <v>2.835</v>
      </c>
      <c r="U1438" s="19">
        <f>(SUMIFS($S:$S,$C:$C,$C1438,$A:$A,$A1438)+SUMIFS($S:$S,$C:$C,$C1438,$A:$A,$A1438-1))/2</f>
        <v>2.835</v>
      </c>
      <c r="W1438" t="str">
        <f>VLOOKUP(D1438,Conferences!$A$9:$B$57,2,FALSE)</f>
        <v>SEC</v>
      </c>
      <c r="X1438">
        <f>COUNTIF(C:C,C1438)</f>
        <v>16</v>
      </c>
      <c r="Y1438">
        <f t="shared" si="45"/>
        <v>2</v>
      </c>
    </row>
    <row r="1439" spans="1:25">
      <c r="A1439">
        <v>2004</v>
      </c>
      <c r="B1439">
        <v>95</v>
      </c>
      <c r="C1439" t="s">
        <v>5</v>
      </c>
      <c r="D1439" t="s">
        <v>187</v>
      </c>
      <c r="E1439">
        <v>9</v>
      </c>
      <c r="F1439">
        <v>3</v>
      </c>
      <c r="G1439">
        <v>0.75</v>
      </c>
      <c r="H1439">
        <v>6</v>
      </c>
      <c r="I1439">
        <v>2</v>
      </c>
      <c r="J1439">
        <v>0.75</v>
      </c>
      <c r="K1439">
        <v>28.7</v>
      </c>
      <c r="L1439">
        <v>17.100000000000001</v>
      </c>
      <c r="M1439">
        <v>11.89</v>
      </c>
      <c r="N1439">
        <v>3.98</v>
      </c>
      <c r="O1439">
        <v>4</v>
      </c>
      <c r="P1439">
        <v>4</v>
      </c>
      <c r="Q1439">
        <v>16</v>
      </c>
      <c r="R1439" s="19">
        <f>SUMIFS(Recruits!J:J,Recruits!D:D,'Wins by Year'!C1439,Recruits!A:A,'Wins by Year'!A1439)</f>
        <v>3.65</v>
      </c>
      <c r="S1439" s="19">
        <f t="shared" si="44"/>
        <v>3.65</v>
      </c>
      <c r="T1439" s="19">
        <f>(SUMIFS(S:S,C:C,C1439,A:A,A1439)+SUMIFS(S:S,C:C,C1439,A:A,A1439-1))/2</f>
        <v>3.665</v>
      </c>
      <c r="U1439" s="19">
        <f>(SUMIFS($S:$S,$C:$C,$C1439,$A:$A,$A1439)+SUMIFS($S:$S,$C:$C,$C1439,$A:$A,$A1439-1))/2</f>
        <v>3.665</v>
      </c>
      <c r="W1439" t="str">
        <f>VLOOKUP(D1439,Conferences!$A$9:$B$57,2,FALSE)</f>
        <v>SEC</v>
      </c>
      <c r="X1439">
        <f>COUNTIF(C:C,C1439)</f>
        <v>16</v>
      </c>
      <c r="Y1439">
        <f t="shared" si="45"/>
        <v>16</v>
      </c>
    </row>
    <row r="1440" spans="1:25">
      <c r="A1440">
        <v>2004</v>
      </c>
      <c r="B1440">
        <v>96</v>
      </c>
      <c r="C1440" t="s">
        <v>1</v>
      </c>
      <c r="D1440" t="s">
        <v>187</v>
      </c>
      <c r="E1440">
        <v>6</v>
      </c>
      <c r="F1440">
        <v>6</v>
      </c>
      <c r="G1440">
        <v>0.5</v>
      </c>
      <c r="H1440">
        <v>3</v>
      </c>
      <c r="I1440">
        <v>5</v>
      </c>
      <c r="J1440">
        <v>0.375</v>
      </c>
      <c r="K1440">
        <v>24.6</v>
      </c>
      <c r="L1440">
        <v>15.8</v>
      </c>
      <c r="M1440">
        <v>5.77</v>
      </c>
      <c r="N1440">
        <v>0.68</v>
      </c>
      <c r="R1440" s="19">
        <f>SUMIFS(Recruits!J:J,Recruits!D:D,'Wins by Year'!C1440,Recruits!A:A,'Wins by Year'!A1440)</f>
        <v>2.9</v>
      </c>
      <c r="S1440" s="19">
        <f t="shared" si="44"/>
        <v>2.9</v>
      </c>
      <c r="T1440" s="19">
        <f>(SUMIFS(S:S,C:C,C1440,A:A,A1440)+SUMIFS(S:S,C:C,C1440,A:A,A1440-1))/2</f>
        <v>2.95</v>
      </c>
      <c r="U1440" s="19">
        <f>(SUMIFS($S:$S,$C:$C,$C1440,$A:$A,$A1440)+SUMIFS($S:$S,$C:$C,$C1440,$A:$A,$A1440-1))/2</f>
        <v>2.95</v>
      </c>
      <c r="W1440" t="str">
        <f>VLOOKUP(D1440,Conferences!$A$9:$B$57,2,FALSE)</f>
        <v>SEC</v>
      </c>
      <c r="X1440">
        <f>COUNTIF(C:C,C1440)</f>
        <v>16</v>
      </c>
    </row>
    <row r="1441" spans="1:25">
      <c r="A1441">
        <v>2004</v>
      </c>
      <c r="B1441">
        <v>97</v>
      </c>
      <c r="C1441" t="s">
        <v>32</v>
      </c>
      <c r="D1441" t="s">
        <v>187</v>
      </c>
      <c r="E1441">
        <v>5</v>
      </c>
      <c r="F1441">
        <v>6</v>
      </c>
      <c r="G1441">
        <v>0.45500000000000002</v>
      </c>
      <c r="H1441">
        <v>3</v>
      </c>
      <c r="I1441">
        <v>5</v>
      </c>
      <c r="J1441">
        <v>0.375</v>
      </c>
      <c r="K1441">
        <v>29.8</v>
      </c>
      <c r="L1441">
        <v>24.5</v>
      </c>
      <c r="M1441">
        <v>6.58</v>
      </c>
      <c r="N1441">
        <v>4.9400000000000004</v>
      </c>
      <c r="R1441" s="19">
        <f>SUMIFS(Recruits!J:J,Recruits!D:D,'Wins by Year'!C1441,Recruits!A:A,'Wins by Year'!A1441)</f>
        <v>2.72</v>
      </c>
      <c r="S1441" s="19">
        <f t="shared" si="44"/>
        <v>2.72</v>
      </c>
      <c r="T1441" s="19">
        <f>(SUMIFS(S:S,C:C,C1441,A:A,A1441)+SUMIFS(S:S,C:C,C1441,A:A,A1441-1))/2</f>
        <v>2.76</v>
      </c>
      <c r="U1441" s="19">
        <f>(SUMIFS($S:$S,$C:$C,$C1441,$A:$A,$A1441)+SUMIFS($S:$S,$C:$C,$C1441,$A:$A,$A1441-1))/2</f>
        <v>2.76</v>
      </c>
      <c r="W1441" t="str">
        <f>VLOOKUP(D1441,Conferences!$A$9:$B$57,2,FALSE)</f>
        <v>SEC</v>
      </c>
      <c r="X1441">
        <f>COUNTIF(C:C,C1441)</f>
        <v>16</v>
      </c>
    </row>
    <row r="1442" spans="1:25">
      <c r="A1442">
        <v>2004</v>
      </c>
      <c r="B1442">
        <v>98</v>
      </c>
      <c r="C1442" t="s">
        <v>8</v>
      </c>
      <c r="D1442" t="s">
        <v>187</v>
      </c>
      <c r="E1442">
        <v>4</v>
      </c>
      <c r="F1442">
        <v>7</v>
      </c>
      <c r="G1442">
        <v>0.36399999999999999</v>
      </c>
      <c r="H1442">
        <v>3</v>
      </c>
      <c r="I1442">
        <v>5</v>
      </c>
      <c r="J1442">
        <v>0.375</v>
      </c>
      <c r="K1442">
        <v>19.5</v>
      </c>
      <c r="L1442">
        <v>25.3</v>
      </c>
      <c r="M1442">
        <v>-2.17</v>
      </c>
      <c r="N1442">
        <v>2.93</v>
      </c>
      <c r="R1442" s="19">
        <f>SUMIFS(Recruits!J:J,Recruits!D:D,'Wins by Year'!C1442,Recruits!A:A,'Wins by Year'!A1442)</f>
        <v>2.6</v>
      </c>
      <c r="S1442" s="19">
        <f t="shared" si="44"/>
        <v>2.6</v>
      </c>
      <c r="T1442" s="19">
        <f>(SUMIFS(S:S,C:C,C1442,A:A,A1442)+SUMIFS(S:S,C:C,C1442,A:A,A1442-1))/2</f>
        <v>2.73</v>
      </c>
      <c r="U1442" s="19">
        <f>(SUMIFS($S:$S,$C:$C,$C1442,$A:$A,$A1442)+SUMIFS($S:$S,$C:$C,$C1442,$A:$A,$A1442-1))/2</f>
        <v>2.73</v>
      </c>
      <c r="W1442" t="str">
        <f>VLOOKUP(D1442,Conferences!$A$9:$B$57,2,FALSE)</f>
        <v>SEC</v>
      </c>
      <c r="X1442">
        <f>COUNTIF(C:C,C1442)</f>
        <v>16</v>
      </c>
    </row>
    <row r="1443" spans="1:25">
      <c r="A1443">
        <v>2004</v>
      </c>
      <c r="B1443">
        <v>99</v>
      </c>
      <c r="C1443" t="s">
        <v>25</v>
      </c>
      <c r="D1443" t="s">
        <v>187</v>
      </c>
      <c r="E1443">
        <v>3</v>
      </c>
      <c r="F1443">
        <v>8</v>
      </c>
      <c r="G1443">
        <v>0.27300000000000002</v>
      </c>
      <c r="H1443">
        <v>2</v>
      </c>
      <c r="I1443">
        <v>6</v>
      </c>
      <c r="J1443">
        <v>0.25</v>
      </c>
      <c r="K1443">
        <v>15.7</v>
      </c>
      <c r="L1443">
        <v>25.5</v>
      </c>
      <c r="M1443">
        <v>-6.97</v>
      </c>
      <c r="N1443">
        <v>0.67</v>
      </c>
      <c r="R1443" s="19">
        <f>SUMIFS(Recruits!J:J,Recruits!D:D,'Wins by Year'!C1443,Recruits!A:A,'Wins by Year'!A1443)</f>
        <v>2.2599999999999998</v>
      </c>
      <c r="S1443" s="19">
        <f t="shared" si="44"/>
        <v>2.2599999999999998</v>
      </c>
      <c r="T1443" s="19">
        <f>(SUMIFS(S:S,C:C,C1443,A:A,A1443)+SUMIFS(S:S,C:C,C1443,A:A,A1443-1))/2</f>
        <v>2.665</v>
      </c>
      <c r="U1443" s="19">
        <f>(SUMIFS($S:$S,$C:$C,$C1443,$A:$A,$A1443)+SUMIFS($S:$S,$C:$C,$C1443,$A:$A,$A1443-1))/2</f>
        <v>2.665</v>
      </c>
      <c r="W1443" t="str">
        <f>VLOOKUP(D1443,Conferences!$A$9:$B$57,2,FALSE)</f>
        <v>SEC</v>
      </c>
      <c r="X1443">
        <f>COUNTIF(C:C,C1443)</f>
        <v>16</v>
      </c>
    </row>
    <row r="1444" spans="1:25">
      <c r="A1444">
        <v>2004</v>
      </c>
      <c r="B1444">
        <v>100</v>
      </c>
      <c r="C1444" t="s">
        <v>115</v>
      </c>
      <c r="D1444" t="s">
        <v>150</v>
      </c>
      <c r="E1444">
        <v>7</v>
      </c>
      <c r="F1444">
        <v>5</v>
      </c>
      <c r="G1444">
        <v>0.58299999999999996</v>
      </c>
      <c r="H1444">
        <v>7</v>
      </c>
      <c r="I1444">
        <v>1</v>
      </c>
      <c r="J1444">
        <v>0.875</v>
      </c>
      <c r="K1444">
        <v>25.8</v>
      </c>
      <c r="L1444">
        <v>29.8</v>
      </c>
      <c r="M1444">
        <v>-6.9</v>
      </c>
      <c r="N1444">
        <v>-6.82</v>
      </c>
      <c r="R1444" s="19">
        <f>SUMIFS(Recruits!J:J,Recruits!D:D,'Wins by Year'!C1444,Recruits!A:A,'Wins by Year'!A1444)</f>
        <v>0</v>
      </c>
      <c r="S1444" s="19">
        <f t="shared" si="44"/>
        <v>1</v>
      </c>
      <c r="T1444" s="19">
        <f>(SUMIFS(S:S,C:C,C1444,A:A,A1444)+SUMIFS(S:S,C:C,C1444,A:A,A1444-1))/2</f>
        <v>1.54</v>
      </c>
      <c r="U1444" s="19">
        <f>(SUMIFS($S:$S,$C:$C,$C1444,$A:$A,$A1444)+SUMIFS($S:$S,$C:$C,$C1444,$A:$A,$A1444-1))/2</f>
        <v>1.54</v>
      </c>
      <c r="W1444" t="str">
        <f>VLOOKUP(D1444,Conferences!$A$9:$B$57,2,FALSE)</f>
        <v>Sun Belt</v>
      </c>
      <c r="X1444">
        <f>COUNTIF(C:C,C1444)</f>
        <v>16</v>
      </c>
    </row>
    <row r="1445" spans="1:25">
      <c r="A1445">
        <v>2004</v>
      </c>
      <c r="B1445">
        <v>101</v>
      </c>
      <c r="C1445" t="s">
        <v>99</v>
      </c>
      <c r="D1445" t="s">
        <v>150</v>
      </c>
      <c r="E1445">
        <v>7</v>
      </c>
      <c r="F1445">
        <v>5</v>
      </c>
      <c r="G1445">
        <v>0.58299999999999996</v>
      </c>
      <c r="H1445">
        <v>5</v>
      </c>
      <c r="I1445">
        <v>2</v>
      </c>
      <c r="J1445">
        <v>0.71399999999999997</v>
      </c>
      <c r="K1445">
        <v>23.8</v>
      </c>
      <c r="L1445">
        <v>16.7</v>
      </c>
      <c r="M1445">
        <v>-0.47</v>
      </c>
      <c r="N1445">
        <v>-5.97</v>
      </c>
      <c r="R1445" s="19">
        <f>SUMIFS(Recruits!J:J,Recruits!D:D,'Wins by Year'!C1445,Recruits!A:A,'Wins by Year'!A1445)</f>
        <v>0</v>
      </c>
      <c r="S1445" s="19">
        <f t="shared" si="44"/>
        <v>1</v>
      </c>
      <c r="T1445" s="19">
        <f>(SUMIFS(S:S,C:C,C1445,A:A,A1445)+SUMIFS(S:S,C:C,C1445,A:A,A1445-1))/2</f>
        <v>1.56</v>
      </c>
      <c r="U1445" s="19">
        <f>(SUMIFS($S:$S,$C:$C,$C1445,$A:$A,$A1445)+SUMIFS($S:$S,$C:$C,$C1445,$A:$A,$A1445-1))/2</f>
        <v>1.56</v>
      </c>
      <c r="W1445" t="str">
        <f>VLOOKUP(D1445,Conferences!$A$9:$B$57,2,FALSE)</f>
        <v>Sun Belt</v>
      </c>
      <c r="X1445">
        <f>COUNTIF(C:C,C1445)</f>
        <v>16</v>
      </c>
    </row>
    <row r="1446" spans="1:25">
      <c r="A1446">
        <v>2004</v>
      </c>
      <c r="B1446">
        <v>102</v>
      </c>
      <c r="C1446" t="s">
        <v>133</v>
      </c>
      <c r="D1446" t="s">
        <v>150</v>
      </c>
      <c r="E1446">
        <v>5</v>
      </c>
      <c r="F1446">
        <v>6</v>
      </c>
      <c r="G1446">
        <v>0.45500000000000002</v>
      </c>
      <c r="H1446">
        <v>5</v>
      </c>
      <c r="I1446">
        <v>2</v>
      </c>
      <c r="J1446">
        <v>0.71399999999999997</v>
      </c>
      <c r="K1446">
        <v>24.8</v>
      </c>
      <c r="L1446">
        <v>32.299999999999997</v>
      </c>
      <c r="M1446">
        <v>-5.95</v>
      </c>
      <c r="N1446">
        <v>-3.32</v>
      </c>
      <c r="R1446" s="19">
        <f>SUMIFS(Recruits!J:J,Recruits!D:D,'Wins by Year'!C1446,Recruits!A:A,'Wins by Year'!A1446)</f>
        <v>0</v>
      </c>
      <c r="S1446" s="19">
        <f t="shared" si="44"/>
        <v>1</v>
      </c>
      <c r="T1446" s="19">
        <f>(SUMIFS(S:S,C:C,C1446,A:A,A1446)+SUMIFS(S:S,C:C,C1446,A:A,A1446-1))/2</f>
        <v>1</v>
      </c>
      <c r="U1446" s="19">
        <f>(SUMIFS($S:$S,$C:$C,$C1446,$A:$A,$A1446)+SUMIFS($S:$S,$C:$C,$C1446,$A:$A,$A1446-1))/2</f>
        <v>1</v>
      </c>
      <c r="W1446" t="str">
        <f>VLOOKUP(D1446,Conferences!$A$9:$B$57,2,FALSE)</f>
        <v>Sun Belt</v>
      </c>
      <c r="X1446">
        <f>COUNTIF(C:C,C1446)</f>
        <v>16</v>
      </c>
    </row>
    <row r="1447" spans="1:25">
      <c r="A1447">
        <v>2004</v>
      </c>
      <c r="B1447">
        <v>103</v>
      </c>
      <c r="C1447" t="s">
        <v>120</v>
      </c>
      <c r="D1447" t="s">
        <v>150</v>
      </c>
      <c r="E1447">
        <v>5</v>
      </c>
      <c r="F1447">
        <v>6</v>
      </c>
      <c r="G1447">
        <v>0.45500000000000002</v>
      </c>
      <c r="H1447">
        <v>5</v>
      </c>
      <c r="I1447">
        <v>3</v>
      </c>
      <c r="J1447">
        <v>0.625</v>
      </c>
      <c r="K1447">
        <v>19.2</v>
      </c>
      <c r="L1447">
        <v>27.5</v>
      </c>
      <c r="M1447">
        <v>-13.4</v>
      </c>
      <c r="N1447">
        <v>-7.22</v>
      </c>
      <c r="R1447" s="19">
        <f>SUMIFS(Recruits!J:J,Recruits!D:D,'Wins by Year'!C1447,Recruits!A:A,'Wins by Year'!A1447)</f>
        <v>2</v>
      </c>
      <c r="S1447" s="19">
        <f t="shared" si="44"/>
        <v>2</v>
      </c>
      <c r="T1447" s="19">
        <f>(SUMIFS(S:S,C:C,C1447,A:A,A1447)+SUMIFS(S:S,C:C,C1447,A:A,A1447-1))/2</f>
        <v>2</v>
      </c>
      <c r="U1447" s="19">
        <f>(SUMIFS($S:$S,$C:$C,$C1447,$A:$A,$A1447)+SUMIFS($S:$S,$C:$C,$C1447,$A:$A,$A1447-1))/2</f>
        <v>2</v>
      </c>
      <c r="W1447" t="str">
        <f>VLOOKUP(D1447,Conferences!$A$9:$B$57,2,FALSE)</f>
        <v>Sun Belt</v>
      </c>
      <c r="X1447">
        <f>COUNTIF(C:C,C1447)</f>
        <v>16</v>
      </c>
    </row>
    <row r="1448" spans="1:25">
      <c r="A1448">
        <v>2004</v>
      </c>
      <c r="B1448">
        <v>104</v>
      </c>
      <c r="C1448" t="s">
        <v>83</v>
      </c>
      <c r="D1448" t="s">
        <v>150</v>
      </c>
      <c r="E1448">
        <v>9</v>
      </c>
      <c r="F1448">
        <v>3</v>
      </c>
      <c r="G1448">
        <v>0.75</v>
      </c>
      <c r="H1448">
        <v>3</v>
      </c>
      <c r="I1448">
        <v>3</v>
      </c>
      <c r="J1448">
        <v>0.5</v>
      </c>
      <c r="K1448">
        <v>24.9</v>
      </c>
      <c r="L1448">
        <v>17.3</v>
      </c>
      <c r="M1448">
        <v>-6.99</v>
      </c>
      <c r="N1448">
        <v>-13.08</v>
      </c>
      <c r="R1448" s="19">
        <f>SUMIFS(Recruits!J:J,Recruits!D:D,'Wins by Year'!C1448,Recruits!A:A,'Wins by Year'!A1448)</f>
        <v>0</v>
      </c>
      <c r="S1448" s="19">
        <f t="shared" si="44"/>
        <v>1</v>
      </c>
      <c r="T1448" s="19">
        <f>(SUMIFS(S:S,C:C,C1448,A:A,A1448)+SUMIFS(S:S,C:C,C1448,A:A,A1448-1))/2</f>
        <v>0.5</v>
      </c>
      <c r="U1448" s="19">
        <f>(SUMIFS($S:$S,$C:$C,$C1448,$A:$A,$A1448))</f>
        <v>1</v>
      </c>
      <c r="W1448" t="str">
        <f>VLOOKUP(D1448,Conferences!$A$9:$B$57,2,FALSE)</f>
        <v>Sun Belt</v>
      </c>
      <c r="X1448">
        <f>COUNTIF(C:C,C1448)</f>
        <v>15</v>
      </c>
    </row>
    <row r="1449" spans="1:25">
      <c r="A1449">
        <v>2004</v>
      </c>
      <c r="B1449">
        <v>105</v>
      </c>
      <c r="C1449" t="s">
        <v>86</v>
      </c>
      <c r="D1449" t="s">
        <v>150</v>
      </c>
      <c r="E1449">
        <v>5</v>
      </c>
      <c r="F1449">
        <v>6</v>
      </c>
      <c r="G1449">
        <v>0.45500000000000002</v>
      </c>
      <c r="H1449">
        <v>4</v>
      </c>
      <c r="I1449">
        <v>5</v>
      </c>
      <c r="J1449">
        <v>0.44400000000000001</v>
      </c>
      <c r="K1449">
        <v>24.5</v>
      </c>
      <c r="L1449">
        <v>26.6</v>
      </c>
      <c r="M1449">
        <v>-9.19</v>
      </c>
      <c r="N1449">
        <v>-8.64</v>
      </c>
      <c r="R1449" s="19">
        <f>SUMIFS(Recruits!J:J,Recruits!D:D,'Wins by Year'!C1449,Recruits!A:A,'Wins by Year'!A1449)</f>
        <v>2.17</v>
      </c>
      <c r="S1449" s="19">
        <f t="shared" si="44"/>
        <v>2.17</v>
      </c>
      <c r="T1449" s="19">
        <f>(SUMIFS(S:S,C:C,C1449,A:A,A1449)+SUMIFS(S:S,C:C,C1449,A:A,A1449-1))/2</f>
        <v>2.1550000000000002</v>
      </c>
      <c r="U1449" s="19">
        <f>(SUMIFS($S:$S,$C:$C,$C1449,$A:$A,$A1449)+SUMIFS($S:$S,$C:$C,$C1449,$A:$A,$A1449-1))/2</f>
        <v>2.1550000000000002</v>
      </c>
      <c r="W1449" t="str">
        <f>VLOOKUP(D1449,Conferences!$A$9:$B$57,2,FALSE)</f>
        <v>Sun Belt</v>
      </c>
      <c r="X1449">
        <f>COUNTIF(C:C,C1449)</f>
        <v>16</v>
      </c>
    </row>
    <row r="1450" spans="1:25">
      <c r="A1450">
        <v>2004</v>
      </c>
      <c r="B1450">
        <v>106</v>
      </c>
      <c r="C1450" t="s">
        <v>88</v>
      </c>
      <c r="D1450" t="s">
        <v>150</v>
      </c>
      <c r="E1450">
        <v>3</v>
      </c>
      <c r="F1450">
        <v>8</v>
      </c>
      <c r="G1450">
        <v>0.27300000000000002</v>
      </c>
      <c r="H1450">
        <v>3</v>
      </c>
      <c r="I1450">
        <v>4</v>
      </c>
      <c r="J1450">
        <v>0.42899999999999999</v>
      </c>
      <c r="K1450">
        <v>19.5</v>
      </c>
      <c r="L1450">
        <v>33.200000000000003</v>
      </c>
      <c r="M1450">
        <v>-16.05</v>
      </c>
      <c r="N1450">
        <v>-5.77</v>
      </c>
      <c r="R1450" s="19">
        <f>SUMIFS(Recruits!J:J,Recruits!D:D,'Wins by Year'!C1450,Recruits!A:A,'Wins by Year'!A1450)</f>
        <v>2.04</v>
      </c>
      <c r="S1450" s="19">
        <f t="shared" si="44"/>
        <v>2.04</v>
      </c>
      <c r="T1450" s="19">
        <f>(SUMIFS(S:S,C:C,C1450,A:A,A1450)+SUMIFS(S:S,C:C,C1450,A:A,A1450-1))/2</f>
        <v>2.0549999999999997</v>
      </c>
      <c r="U1450" s="19">
        <f>(SUMIFS($S:$S,$C:$C,$C1450,$A:$A,$A1450)+SUMIFS($S:$S,$C:$C,$C1450,$A:$A,$A1450-1))/2</f>
        <v>2.0549999999999997</v>
      </c>
      <c r="W1450" t="str">
        <f>VLOOKUP(D1450,Conferences!$A$9:$B$57,2,FALSE)</f>
        <v>Sun Belt</v>
      </c>
      <c r="X1450">
        <f>COUNTIF(C:C,C1450)</f>
        <v>16</v>
      </c>
    </row>
    <row r="1451" spans="1:25">
      <c r="A1451">
        <v>2004</v>
      </c>
      <c r="B1451">
        <v>107</v>
      </c>
      <c r="C1451" t="s">
        <v>114</v>
      </c>
      <c r="D1451" t="s">
        <v>150</v>
      </c>
      <c r="E1451">
        <v>4</v>
      </c>
      <c r="F1451">
        <v>7</v>
      </c>
      <c r="G1451">
        <v>0.36399999999999999</v>
      </c>
      <c r="H1451">
        <v>3</v>
      </c>
      <c r="I1451">
        <v>5</v>
      </c>
      <c r="J1451">
        <v>0.375</v>
      </c>
      <c r="K1451">
        <v>22</v>
      </c>
      <c r="L1451">
        <v>24.7</v>
      </c>
      <c r="M1451">
        <v>-13.67</v>
      </c>
      <c r="N1451">
        <v>-9.94</v>
      </c>
      <c r="R1451" s="19">
        <f>SUMIFS(Recruits!J:J,Recruits!D:D,'Wins by Year'!C1451,Recruits!A:A,'Wins by Year'!A1451)</f>
        <v>2</v>
      </c>
      <c r="S1451" s="19">
        <f t="shared" si="44"/>
        <v>2</v>
      </c>
      <c r="T1451" s="19">
        <f>(SUMIFS(S:S,C:C,C1451,A:A,A1451)+SUMIFS(S:S,C:C,C1451,A:A,A1451-1))/2</f>
        <v>2.0649999999999999</v>
      </c>
      <c r="U1451" s="19">
        <f>(SUMIFS($S:$S,$C:$C,$C1451,$A:$A,$A1451)+SUMIFS($S:$S,$C:$C,$C1451,$A:$A,$A1451-1))/2</f>
        <v>2.0649999999999999</v>
      </c>
      <c r="W1451" t="str">
        <f>VLOOKUP(D1451,Conferences!$A$9:$B$57,2,FALSE)</f>
        <v>Sun Belt</v>
      </c>
      <c r="X1451">
        <f>COUNTIF(C:C,C1451)</f>
        <v>16</v>
      </c>
    </row>
    <row r="1452" spans="1:25">
      <c r="A1452">
        <v>2004</v>
      </c>
      <c r="B1452">
        <v>108</v>
      </c>
      <c r="C1452" t="s">
        <v>90</v>
      </c>
      <c r="D1452" t="s">
        <v>150</v>
      </c>
      <c r="E1452">
        <v>3</v>
      </c>
      <c r="F1452">
        <v>8</v>
      </c>
      <c r="G1452">
        <v>0.27300000000000002</v>
      </c>
      <c r="H1452">
        <v>2</v>
      </c>
      <c r="I1452">
        <v>5</v>
      </c>
      <c r="J1452">
        <v>0.28599999999999998</v>
      </c>
      <c r="K1452">
        <v>16.7</v>
      </c>
      <c r="L1452">
        <v>30.3</v>
      </c>
      <c r="M1452">
        <v>-14.55</v>
      </c>
      <c r="N1452">
        <v>-4.09</v>
      </c>
      <c r="R1452" s="19">
        <f>SUMIFS(Recruits!J:J,Recruits!D:D,'Wins by Year'!C1452,Recruits!A:A,'Wins by Year'!A1452)</f>
        <v>2.17</v>
      </c>
      <c r="S1452" s="19">
        <f t="shared" si="44"/>
        <v>2.17</v>
      </c>
      <c r="T1452" s="19">
        <f>(SUMIFS(S:S,C:C,C1452,A:A,A1452)+SUMIFS(S:S,C:C,C1452,A:A,A1452-1))/2</f>
        <v>2.1550000000000002</v>
      </c>
      <c r="U1452" s="19">
        <f>(SUMIFS($S:$S,$C:$C,$C1452,$A:$A,$A1452)+SUMIFS($S:$S,$C:$C,$C1452,$A:$A,$A1452-1))/2</f>
        <v>2.1550000000000002</v>
      </c>
      <c r="W1452" t="str">
        <f>VLOOKUP(D1452,Conferences!$A$9:$B$57,2,FALSE)</f>
        <v>Sun Belt</v>
      </c>
      <c r="X1452">
        <f>COUNTIF(C:C,C1452)</f>
        <v>16</v>
      </c>
    </row>
    <row r="1453" spans="1:25">
      <c r="A1453">
        <v>2004</v>
      </c>
      <c r="B1453">
        <v>109</v>
      </c>
      <c r="C1453" t="s">
        <v>126</v>
      </c>
      <c r="D1453" t="s">
        <v>150</v>
      </c>
      <c r="E1453">
        <v>3</v>
      </c>
      <c r="F1453">
        <v>9</v>
      </c>
      <c r="G1453">
        <v>0.25</v>
      </c>
      <c r="H1453">
        <v>2</v>
      </c>
      <c r="I1453">
        <v>5</v>
      </c>
      <c r="J1453">
        <v>0.28599999999999998</v>
      </c>
      <c r="K1453">
        <v>20.399999999999999</v>
      </c>
      <c r="L1453">
        <v>39.4</v>
      </c>
      <c r="M1453">
        <v>-17.61</v>
      </c>
      <c r="N1453">
        <v>-5.78</v>
      </c>
      <c r="R1453" s="19">
        <f>SUMIFS(Recruits!J:J,Recruits!D:D,'Wins by Year'!C1453,Recruits!A:A,'Wins by Year'!A1453)</f>
        <v>0</v>
      </c>
      <c r="S1453" s="19">
        <f t="shared" si="44"/>
        <v>1</v>
      </c>
      <c r="T1453" s="19">
        <f>(SUMIFS(S:S,C:C,C1453,A:A,A1453)+SUMIFS(S:S,C:C,C1453,A:A,A1453-1))/2</f>
        <v>1</v>
      </c>
      <c r="U1453" s="19">
        <f>(SUMIFS($S:$S,$C:$C,$C1453,$A:$A,$A1453)+SUMIFS($S:$S,$C:$C,$C1453,$A:$A,$A1453-1))/2</f>
        <v>1</v>
      </c>
      <c r="W1453" t="str">
        <f>VLOOKUP(D1453,Conferences!$A$9:$B$57,2,FALSE)</f>
        <v>Sun Belt</v>
      </c>
      <c r="X1453">
        <f>COUNTIF(C:C,C1453)</f>
        <v>15</v>
      </c>
    </row>
    <row r="1454" spans="1:25">
      <c r="A1454">
        <v>2004</v>
      </c>
      <c r="B1454">
        <v>110</v>
      </c>
      <c r="C1454" t="s">
        <v>119</v>
      </c>
      <c r="D1454" t="s">
        <v>150</v>
      </c>
      <c r="E1454">
        <v>3</v>
      </c>
      <c r="F1454">
        <v>7</v>
      </c>
      <c r="G1454">
        <v>0.3</v>
      </c>
      <c r="H1454">
        <v>0</v>
      </c>
      <c r="I1454">
        <v>4</v>
      </c>
      <c r="J1454">
        <v>0</v>
      </c>
      <c r="K1454">
        <v>26.1</v>
      </c>
      <c r="L1454">
        <v>32.5</v>
      </c>
      <c r="M1454">
        <v>-22.45</v>
      </c>
      <c r="N1454">
        <v>-15.85</v>
      </c>
      <c r="R1454" s="19">
        <f>SUMIFS(Recruits!J:J,Recruits!D:D,'Wins by Year'!C1454,Recruits!A:A,'Wins by Year'!A1454)</f>
        <v>0</v>
      </c>
      <c r="S1454" s="19">
        <f t="shared" si="44"/>
        <v>1</v>
      </c>
      <c r="T1454" s="19">
        <f>(SUMIFS(S:S,C:C,C1454,A:A,A1454)+SUMIFS(S:S,C:C,C1454,A:A,A1454-1))/2</f>
        <v>0.5</v>
      </c>
      <c r="U1454" s="19">
        <f>(SUMIFS($S:$S,$C:$C,$C1454,$A:$A,$A1454))</f>
        <v>1</v>
      </c>
      <c r="W1454" t="str">
        <f>VLOOKUP(D1454,Conferences!$A$9:$B$57,2,FALSE)</f>
        <v>Sun Belt</v>
      </c>
      <c r="X1454">
        <f>COUNTIF(C:C,C1454)</f>
        <v>15</v>
      </c>
    </row>
    <row r="1455" spans="1:25">
      <c r="A1455">
        <v>2004</v>
      </c>
      <c r="B1455">
        <v>111</v>
      </c>
      <c r="C1455" t="s">
        <v>57</v>
      </c>
      <c r="D1455" t="s">
        <v>193</v>
      </c>
      <c r="E1455">
        <v>11</v>
      </c>
      <c r="F1455">
        <v>1</v>
      </c>
      <c r="G1455">
        <v>0.91700000000000004</v>
      </c>
      <c r="H1455">
        <v>8</v>
      </c>
      <c r="I1455">
        <v>0</v>
      </c>
      <c r="J1455">
        <v>1</v>
      </c>
      <c r="K1455">
        <v>48.9</v>
      </c>
      <c r="L1455">
        <v>25.7</v>
      </c>
      <c r="M1455">
        <v>14.04</v>
      </c>
      <c r="N1455">
        <v>-0.96</v>
      </c>
      <c r="P1455">
        <v>10</v>
      </c>
      <c r="Q1455">
        <v>12</v>
      </c>
      <c r="R1455" s="19">
        <f>SUMIFS(Recruits!J:J,Recruits!D:D,'Wins by Year'!C1455,Recruits!A:A,'Wins by Year'!A1455)</f>
        <v>2.0699999999999998</v>
      </c>
      <c r="S1455" s="19">
        <f t="shared" si="44"/>
        <v>2.0699999999999998</v>
      </c>
      <c r="T1455" s="19">
        <f>(SUMIFS(S:S,C:C,C1455,A:A,A1455)+SUMIFS(S:S,C:C,C1455,A:A,A1455-1))/2</f>
        <v>1.5349999999999999</v>
      </c>
      <c r="U1455" s="19">
        <f>(SUMIFS($S:$S,$C:$C,$C1455,$A:$A,$A1455)+SUMIFS($S:$S,$C:$C,$C1455,$A:$A,$A1455-1))/2</f>
        <v>1.5349999999999999</v>
      </c>
      <c r="W1455" t="str">
        <f>VLOOKUP(D1455,Conferences!$A$9:$B$57,2,FALSE)</f>
        <v>WAC</v>
      </c>
      <c r="X1455">
        <f>COUNTIF(C:C,C1455)</f>
        <v>16</v>
      </c>
      <c r="Y1455">
        <f t="shared" si="45"/>
        <v>12</v>
      </c>
    </row>
    <row r="1456" spans="1:25">
      <c r="A1456">
        <v>2004</v>
      </c>
      <c r="B1456">
        <v>112</v>
      </c>
      <c r="C1456" t="s">
        <v>132</v>
      </c>
      <c r="D1456" t="s">
        <v>193</v>
      </c>
      <c r="E1456">
        <v>8</v>
      </c>
      <c r="F1456">
        <v>4</v>
      </c>
      <c r="G1456">
        <v>0.66700000000000004</v>
      </c>
      <c r="H1456">
        <v>6</v>
      </c>
      <c r="I1456">
        <v>2</v>
      </c>
      <c r="J1456">
        <v>0.75</v>
      </c>
      <c r="K1456">
        <v>35.799999999999997</v>
      </c>
      <c r="L1456">
        <v>25.1</v>
      </c>
      <c r="M1456">
        <v>5.65</v>
      </c>
      <c r="N1456">
        <v>-1.93</v>
      </c>
      <c r="P1456">
        <v>23</v>
      </c>
      <c r="R1456" s="19">
        <f>SUMIFS(Recruits!J:J,Recruits!D:D,'Wins by Year'!C1456,Recruits!A:A,'Wins by Year'!A1456)</f>
        <v>0</v>
      </c>
      <c r="S1456" s="19">
        <f t="shared" si="44"/>
        <v>1</v>
      </c>
      <c r="T1456" s="19">
        <f>(SUMIFS(S:S,C:C,C1456,A:A,A1456)+SUMIFS(S:S,C:C,C1456,A:A,A1456-1))/2</f>
        <v>1</v>
      </c>
      <c r="U1456" s="19">
        <f>(SUMIFS($S:$S,$C:$C,$C1456,$A:$A,$A1456)+SUMIFS($S:$S,$C:$C,$C1456,$A:$A,$A1456-1))/2</f>
        <v>1</v>
      </c>
      <c r="W1456" t="str">
        <f>VLOOKUP(D1456,Conferences!$A$9:$B$57,2,FALSE)</f>
        <v>WAC</v>
      </c>
      <c r="X1456">
        <f>COUNTIF(C:C,C1456)</f>
        <v>16</v>
      </c>
    </row>
    <row r="1457" spans="1:25">
      <c r="A1457">
        <v>2004</v>
      </c>
      <c r="B1457">
        <v>113</v>
      </c>
      <c r="C1457" t="s">
        <v>78</v>
      </c>
      <c r="D1457" t="s">
        <v>193</v>
      </c>
      <c r="E1457">
        <v>9</v>
      </c>
      <c r="F1457">
        <v>3</v>
      </c>
      <c r="G1457">
        <v>0.75</v>
      </c>
      <c r="H1457">
        <v>5</v>
      </c>
      <c r="I1457">
        <v>3</v>
      </c>
      <c r="J1457">
        <v>0.625</v>
      </c>
      <c r="K1457">
        <v>40.200000000000003</v>
      </c>
      <c r="L1457">
        <v>21.1</v>
      </c>
      <c r="M1457">
        <v>9.5500000000000007</v>
      </c>
      <c r="N1457">
        <v>-2.87</v>
      </c>
      <c r="P1457">
        <v>17</v>
      </c>
      <c r="Q1457">
        <v>22</v>
      </c>
      <c r="R1457" s="19">
        <f>SUMIFS(Recruits!J:J,Recruits!D:D,'Wins by Year'!C1457,Recruits!A:A,'Wins by Year'!A1457)</f>
        <v>0</v>
      </c>
      <c r="S1457" s="19">
        <f t="shared" si="44"/>
        <v>1</v>
      </c>
      <c r="T1457" s="19">
        <f>(SUMIFS(S:S,C:C,C1457,A:A,A1457)+SUMIFS(S:S,C:C,C1457,A:A,A1457-1))/2</f>
        <v>1</v>
      </c>
      <c r="U1457" s="19">
        <f>(SUMIFS($S:$S,$C:$C,$C1457,$A:$A,$A1457)+SUMIFS($S:$S,$C:$C,$C1457,$A:$A,$A1457-1))/2</f>
        <v>1</v>
      </c>
      <c r="W1457" t="str">
        <f>VLOOKUP(D1457,Conferences!$A$9:$B$57,2,FALSE)</f>
        <v>WAC</v>
      </c>
      <c r="X1457">
        <f>COUNTIF(C:C,C1457)</f>
        <v>16</v>
      </c>
      <c r="Y1457">
        <f t="shared" si="45"/>
        <v>22</v>
      </c>
    </row>
    <row r="1458" spans="1:25">
      <c r="A1458">
        <v>2004</v>
      </c>
      <c r="B1458">
        <v>114</v>
      </c>
      <c r="C1458" t="s">
        <v>89</v>
      </c>
      <c r="D1458" t="s">
        <v>193</v>
      </c>
      <c r="E1458">
        <v>6</v>
      </c>
      <c r="F1458">
        <v>6</v>
      </c>
      <c r="G1458">
        <v>0.5</v>
      </c>
      <c r="H1458">
        <v>5</v>
      </c>
      <c r="I1458">
        <v>3</v>
      </c>
      <c r="J1458">
        <v>0.625</v>
      </c>
      <c r="K1458">
        <v>25.7</v>
      </c>
      <c r="L1458">
        <v>31.8</v>
      </c>
      <c r="M1458">
        <v>0</v>
      </c>
      <c r="N1458">
        <v>2.33</v>
      </c>
      <c r="R1458" s="19">
        <f>SUMIFS(Recruits!J:J,Recruits!D:D,'Wins by Year'!C1458,Recruits!A:A,'Wins by Year'!A1458)</f>
        <v>2.0299999999999998</v>
      </c>
      <c r="S1458" s="19">
        <f t="shared" si="44"/>
        <v>2.0299999999999998</v>
      </c>
      <c r="T1458" s="19">
        <f>(SUMIFS(S:S,C:C,C1458,A:A,A1458)+SUMIFS(S:S,C:C,C1458,A:A,A1458-1))/2</f>
        <v>1.5149999999999999</v>
      </c>
      <c r="U1458" s="19">
        <f>(SUMIFS($S:$S,$C:$C,$C1458,$A:$A,$A1458)+SUMIFS($S:$S,$C:$C,$C1458,$A:$A,$A1458-1))/2</f>
        <v>1.5149999999999999</v>
      </c>
      <c r="W1458" t="str">
        <f>VLOOKUP(D1458,Conferences!$A$9:$B$57,2,FALSE)</f>
        <v>WAC</v>
      </c>
      <c r="X1458">
        <f>COUNTIF(C:C,C1458)</f>
        <v>16</v>
      </c>
    </row>
    <row r="1459" spans="1:25">
      <c r="A1459">
        <v>2004</v>
      </c>
      <c r="B1459">
        <v>115</v>
      </c>
      <c r="C1459" t="s">
        <v>128</v>
      </c>
      <c r="D1459" t="s">
        <v>193</v>
      </c>
      <c r="E1459">
        <v>8</v>
      </c>
      <c r="F1459">
        <v>5</v>
      </c>
      <c r="G1459">
        <v>0.61499999999999999</v>
      </c>
      <c r="H1459">
        <v>4</v>
      </c>
      <c r="I1459">
        <v>4</v>
      </c>
      <c r="J1459">
        <v>0.5</v>
      </c>
      <c r="K1459">
        <v>35.9</v>
      </c>
      <c r="L1459">
        <v>38.4</v>
      </c>
      <c r="M1459">
        <v>0.56000000000000005</v>
      </c>
      <c r="N1459">
        <v>-2.67</v>
      </c>
      <c r="R1459" s="19">
        <f>SUMIFS(Recruits!J:J,Recruits!D:D,'Wins by Year'!C1459,Recruits!A:A,'Wins by Year'!A1459)</f>
        <v>0</v>
      </c>
      <c r="S1459" s="19">
        <f t="shared" si="44"/>
        <v>1</v>
      </c>
      <c r="T1459" s="19">
        <f>(SUMIFS(S:S,C:C,C1459,A:A,A1459)+SUMIFS(S:S,C:C,C1459,A:A,A1459-1))/2</f>
        <v>1.595</v>
      </c>
      <c r="U1459" s="19">
        <f>(SUMIFS($S:$S,$C:$C,$C1459,$A:$A,$A1459)+SUMIFS($S:$S,$C:$C,$C1459,$A:$A,$A1459-1))/2</f>
        <v>1.595</v>
      </c>
      <c r="W1459" t="str">
        <f>VLOOKUP(D1459,Conferences!$A$9:$B$57,2,FALSE)</f>
        <v>WAC</v>
      </c>
      <c r="X1459">
        <f>COUNTIF(C:C,C1459)</f>
        <v>16</v>
      </c>
    </row>
    <row r="1460" spans="1:25">
      <c r="A1460">
        <v>2004</v>
      </c>
      <c r="B1460">
        <v>116</v>
      </c>
      <c r="C1460" t="s">
        <v>122</v>
      </c>
      <c r="D1460" t="s">
        <v>193</v>
      </c>
      <c r="E1460">
        <v>5</v>
      </c>
      <c r="F1460">
        <v>7</v>
      </c>
      <c r="G1460">
        <v>0.41699999999999998</v>
      </c>
      <c r="H1460">
        <v>3</v>
      </c>
      <c r="I1460">
        <v>5</v>
      </c>
      <c r="J1460">
        <v>0.375</v>
      </c>
      <c r="K1460">
        <v>29.7</v>
      </c>
      <c r="L1460">
        <v>34.4</v>
      </c>
      <c r="M1460">
        <v>-9.93</v>
      </c>
      <c r="N1460">
        <v>-5.85</v>
      </c>
      <c r="R1460" s="19">
        <f>SUMIFS(Recruits!J:J,Recruits!D:D,'Wins by Year'!C1460,Recruits!A:A,'Wins by Year'!A1460)</f>
        <v>0</v>
      </c>
      <c r="S1460" s="19">
        <f t="shared" si="44"/>
        <v>1</v>
      </c>
      <c r="T1460" s="19">
        <f>(SUMIFS(S:S,C:C,C1460,A:A,A1460)+SUMIFS(S:S,C:C,C1460,A:A,A1460-1))/2</f>
        <v>1.56</v>
      </c>
      <c r="U1460" s="19">
        <f>(SUMIFS($S:$S,$C:$C,$C1460,$A:$A,$A1460)+SUMIFS($S:$S,$C:$C,$C1460,$A:$A,$A1460-1))/2</f>
        <v>1.56</v>
      </c>
      <c r="W1460" t="str">
        <f>VLOOKUP(D1460,Conferences!$A$9:$B$57,2,FALSE)</f>
        <v>WAC</v>
      </c>
      <c r="X1460">
        <f>COUNTIF(C:C,C1460)</f>
        <v>16</v>
      </c>
    </row>
    <row r="1461" spans="1:25">
      <c r="A1461">
        <v>2004</v>
      </c>
      <c r="B1461">
        <v>117</v>
      </c>
      <c r="C1461" t="s">
        <v>92</v>
      </c>
      <c r="D1461" t="s">
        <v>193</v>
      </c>
      <c r="E1461">
        <v>4</v>
      </c>
      <c r="F1461">
        <v>8</v>
      </c>
      <c r="G1461">
        <v>0.33300000000000002</v>
      </c>
      <c r="H1461">
        <v>3</v>
      </c>
      <c r="I1461">
        <v>5</v>
      </c>
      <c r="J1461">
        <v>0.375</v>
      </c>
      <c r="K1461">
        <v>28.8</v>
      </c>
      <c r="L1461">
        <v>33.200000000000003</v>
      </c>
      <c r="M1461">
        <v>-7.57</v>
      </c>
      <c r="N1461">
        <v>-2.3199999999999998</v>
      </c>
      <c r="R1461" s="19">
        <f>SUMIFS(Recruits!J:J,Recruits!D:D,'Wins by Year'!C1461,Recruits!A:A,'Wins by Year'!A1461)</f>
        <v>2.19</v>
      </c>
      <c r="S1461" s="19">
        <f t="shared" si="44"/>
        <v>2.19</v>
      </c>
      <c r="T1461" s="19">
        <f>(SUMIFS(S:S,C:C,C1461,A:A,A1461)+SUMIFS(S:S,C:C,C1461,A:A,A1461-1))/2</f>
        <v>2.1799999999999997</v>
      </c>
      <c r="U1461" s="19">
        <f>(SUMIFS($S:$S,$C:$C,$C1461,$A:$A,$A1461)+SUMIFS($S:$S,$C:$C,$C1461,$A:$A,$A1461-1))/2</f>
        <v>2.1799999999999997</v>
      </c>
      <c r="W1461" t="str">
        <f>VLOOKUP(D1461,Conferences!$A$9:$B$57,2,FALSE)</f>
        <v>WAC</v>
      </c>
      <c r="X1461">
        <f>COUNTIF(C:C,C1461)</f>
        <v>16</v>
      </c>
    </row>
    <row r="1462" spans="1:25">
      <c r="A1462">
        <v>2004</v>
      </c>
      <c r="B1462">
        <v>118</v>
      </c>
      <c r="C1462" t="s">
        <v>75</v>
      </c>
      <c r="D1462" t="s">
        <v>193</v>
      </c>
      <c r="E1462">
        <v>3</v>
      </c>
      <c r="F1462">
        <v>8</v>
      </c>
      <c r="G1462">
        <v>0.27300000000000002</v>
      </c>
      <c r="H1462">
        <v>3</v>
      </c>
      <c r="I1462">
        <v>5</v>
      </c>
      <c r="J1462">
        <v>0.375</v>
      </c>
      <c r="K1462">
        <v>18.399999999999999</v>
      </c>
      <c r="L1462">
        <v>38.200000000000003</v>
      </c>
      <c r="M1462">
        <v>-10.95</v>
      </c>
      <c r="N1462">
        <v>0.68</v>
      </c>
      <c r="R1462" s="19">
        <f>SUMIFS(Recruits!J:J,Recruits!D:D,'Wins by Year'!C1462,Recruits!A:A,'Wins by Year'!A1462)</f>
        <v>2.0499999999999998</v>
      </c>
      <c r="S1462" s="19">
        <f t="shared" si="44"/>
        <v>2.0499999999999998</v>
      </c>
      <c r="T1462" s="19">
        <f>(SUMIFS(S:S,C:C,C1462,A:A,A1462)+SUMIFS(S:S,C:C,C1462,A:A,A1462-1))/2</f>
        <v>2.2400000000000002</v>
      </c>
      <c r="U1462" s="19">
        <f>(SUMIFS($S:$S,$C:$C,$C1462,$A:$A,$A1462)+SUMIFS($S:$S,$C:$C,$C1462,$A:$A,$A1462-1))/2</f>
        <v>2.2400000000000002</v>
      </c>
      <c r="W1462" t="str">
        <f>VLOOKUP(D1462,Conferences!$A$9:$B$57,2,FALSE)</f>
        <v>WAC</v>
      </c>
      <c r="X1462">
        <f>COUNTIF(C:C,C1462)</f>
        <v>16</v>
      </c>
    </row>
    <row r="1463" spans="1:25">
      <c r="A1463">
        <v>2004</v>
      </c>
      <c r="B1463">
        <v>119</v>
      </c>
      <c r="C1463" t="s">
        <v>124</v>
      </c>
      <c r="D1463" t="s">
        <v>193</v>
      </c>
      <c r="E1463">
        <v>3</v>
      </c>
      <c r="F1463">
        <v>8</v>
      </c>
      <c r="G1463">
        <v>0.27300000000000002</v>
      </c>
      <c r="H1463">
        <v>2</v>
      </c>
      <c r="I1463">
        <v>6</v>
      </c>
      <c r="J1463">
        <v>0.25</v>
      </c>
      <c r="K1463">
        <v>25.4</v>
      </c>
      <c r="L1463">
        <v>34.299999999999997</v>
      </c>
      <c r="M1463">
        <v>-9.31</v>
      </c>
      <c r="N1463">
        <v>-1.22</v>
      </c>
      <c r="R1463" s="19">
        <f>SUMIFS(Recruits!J:J,Recruits!D:D,'Wins by Year'!C1463,Recruits!A:A,'Wins by Year'!A1463)</f>
        <v>0</v>
      </c>
      <c r="S1463" s="19">
        <f t="shared" si="44"/>
        <v>1</v>
      </c>
      <c r="T1463" s="19">
        <f>(SUMIFS(S:S,C:C,C1463,A:A,A1463)+SUMIFS(S:S,C:C,C1463,A:A,A1463-1))/2</f>
        <v>1.5649999999999999</v>
      </c>
      <c r="U1463" s="19">
        <f>(SUMIFS($S:$S,$C:$C,$C1463,$A:$A,$A1463)+SUMIFS($S:$S,$C:$C,$C1463,$A:$A,$A1463-1))/2</f>
        <v>1.5649999999999999</v>
      </c>
      <c r="W1463" t="str">
        <f>VLOOKUP(D1463,Conferences!$A$9:$B$57,2,FALSE)</f>
        <v>WAC</v>
      </c>
      <c r="X1463">
        <f>COUNTIF(C:C,C1463)</f>
        <v>16</v>
      </c>
    </row>
    <row r="1464" spans="1:25">
      <c r="A1464">
        <v>2004</v>
      </c>
      <c r="B1464">
        <v>120</v>
      </c>
      <c r="C1464" t="s">
        <v>111</v>
      </c>
      <c r="D1464" t="s">
        <v>193</v>
      </c>
      <c r="E1464">
        <v>2</v>
      </c>
      <c r="F1464">
        <v>9</v>
      </c>
      <c r="G1464">
        <v>0.182</v>
      </c>
      <c r="H1464">
        <v>1</v>
      </c>
      <c r="I1464">
        <v>7</v>
      </c>
      <c r="J1464">
        <v>0.125</v>
      </c>
      <c r="K1464">
        <v>28.4</v>
      </c>
      <c r="L1464">
        <v>42.6</v>
      </c>
      <c r="M1464">
        <v>-14.39</v>
      </c>
      <c r="N1464">
        <v>-2.48</v>
      </c>
      <c r="R1464" s="19">
        <f>SUMIFS(Recruits!J:J,Recruits!D:D,'Wins by Year'!C1464,Recruits!A:A,'Wins by Year'!A1464)</f>
        <v>0</v>
      </c>
      <c r="S1464" s="19">
        <f t="shared" si="44"/>
        <v>1</v>
      </c>
      <c r="T1464" s="19">
        <f>(SUMIFS(S:S,C:C,C1464,A:A,A1464)+SUMIFS(S:S,C:C,C1464,A:A,A1464-1))/2</f>
        <v>1.5349999999999999</v>
      </c>
      <c r="U1464" s="19">
        <f>(SUMIFS($S:$S,$C:$C,$C1464,$A:$A,$A1464)+SUMIFS($S:$S,$C:$C,$C1464,$A:$A,$A1464-1))/2</f>
        <v>1.5349999999999999</v>
      </c>
      <c r="W1464" t="str">
        <f>VLOOKUP(D1464,Conferences!$A$9:$B$57,2,FALSE)</f>
        <v>WAC</v>
      </c>
      <c r="X1464">
        <f>COUNTIF(C:C,C1464)</f>
        <v>16</v>
      </c>
    </row>
    <row r="1465" spans="1:25">
      <c r="A1465">
        <v>2003</v>
      </c>
      <c r="B1465">
        <v>1</v>
      </c>
      <c r="C1465" t="s">
        <v>2</v>
      </c>
      <c r="D1465" t="s">
        <v>143</v>
      </c>
      <c r="E1465">
        <v>10</v>
      </c>
      <c r="F1465">
        <v>3</v>
      </c>
      <c r="G1465">
        <v>0.76900000000000002</v>
      </c>
      <c r="H1465">
        <v>7</v>
      </c>
      <c r="I1465">
        <v>1</v>
      </c>
      <c r="J1465">
        <v>0.875</v>
      </c>
      <c r="K1465">
        <v>32.200000000000003</v>
      </c>
      <c r="L1465">
        <v>16.7</v>
      </c>
      <c r="M1465">
        <v>17.75</v>
      </c>
      <c r="N1465">
        <v>6.9</v>
      </c>
      <c r="O1465">
        <v>13</v>
      </c>
      <c r="P1465">
        <v>3</v>
      </c>
      <c r="Q1465">
        <v>11</v>
      </c>
      <c r="R1465" s="19">
        <f>SUMIFS(Recruits!J:J,Recruits!D:D,'Wins by Year'!C1465,Recruits!A:A,'Wins by Year'!A1465)</f>
        <v>3.45</v>
      </c>
      <c r="S1465" s="19">
        <f t="shared" si="44"/>
        <v>3.45</v>
      </c>
      <c r="T1465" s="19">
        <f>(SUMIFS(S:S,C:C,C1465,A:A,A1465)+SUMIFS(S:S,C:C,C1465,A:A,A1465-1)+SUMIFS(S:S,C:C,C1465,A:A,A1465-2))</f>
        <v>3.45</v>
      </c>
      <c r="U1465" s="19">
        <f>(SUMIFS($S:$S,$C:$C,$C1465,$A:$A,$A1465))</f>
        <v>3.45</v>
      </c>
      <c r="W1465" t="str">
        <f>VLOOKUP(D1465,Conferences!$A$9:$B$57,2,FALSE)</f>
        <v>ACC</v>
      </c>
      <c r="X1465">
        <f>COUNTIF(C:C,C1465)</f>
        <v>16</v>
      </c>
      <c r="Y1465">
        <f t="shared" si="45"/>
        <v>11</v>
      </c>
    </row>
    <row r="1466" spans="1:25">
      <c r="A1466">
        <v>2003</v>
      </c>
      <c r="B1466">
        <v>2</v>
      </c>
      <c r="C1466" t="s">
        <v>39</v>
      </c>
      <c r="D1466" t="s">
        <v>143</v>
      </c>
      <c r="E1466">
        <v>10</v>
      </c>
      <c r="F1466">
        <v>3</v>
      </c>
      <c r="G1466">
        <v>0.76900000000000002</v>
      </c>
      <c r="H1466">
        <v>6</v>
      </c>
      <c r="I1466">
        <v>2</v>
      </c>
      <c r="J1466">
        <v>0.75</v>
      </c>
      <c r="K1466">
        <v>31.2</v>
      </c>
      <c r="L1466">
        <v>15.8</v>
      </c>
      <c r="M1466">
        <v>12.92</v>
      </c>
      <c r="N1466">
        <v>2.23</v>
      </c>
      <c r="O1466">
        <v>15</v>
      </c>
      <c r="P1466">
        <v>15</v>
      </c>
      <c r="Q1466">
        <v>17</v>
      </c>
      <c r="R1466" s="19">
        <f>SUMIFS(Recruits!J:J,Recruits!D:D,'Wins by Year'!C1466,Recruits!A:A,'Wins by Year'!A1466)</f>
        <v>3.05</v>
      </c>
      <c r="S1466" s="19">
        <f t="shared" si="44"/>
        <v>3.05</v>
      </c>
      <c r="T1466" s="19">
        <f>(SUMIFS(S:S,C:C,C1466,A:A,A1466)+SUMIFS(S:S,C:C,C1466,A:A,A1466-1)+SUMIFS(S:S,C:C,C1466,A:A,A1466-2))</f>
        <v>3.05</v>
      </c>
      <c r="U1466" s="19">
        <f>(SUMIFS($S:$S,$C:$C,$C1466,$A:$A,$A1466))</f>
        <v>3.05</v>
      </c>
      <c r="W1466" t="str">
        <f>VLOOKUP(D1466,Conferences!$A$9:$B$57,2,FALSE)</f>
        <v>ACC</v>
      </c>
      <c r="X1466">
        <f>COUNTIF(C:C,C1466)</f>
        <v>16</v>
      </c>
      <c r="Y1466">
        <f t="shared" si="45"/>
        <v>17</v>
      </c>
    </row>
    <row r="1467" spans="1:25">
      <c r="A1467">
        <v>2003</v>
      </c>
      <c r="B1467">
        <v>3</v>
      </c>
      <c r="C1467" t="s">
        <v>6</v>
      </c>
      <c r="D1467" t="s">
        <v>143</v>
      </c>
      <c r="E1467">
        <v>9</v>
      </c>
      <c r="F1467">
        <v>4</v>
      </c>
      <c r="G1467">
        <v>0.69199999999999995</v>
      </c>
      <c r="H1467">
        <v>5</v>
      </c>
      <c r="I1467">
        <v>3</v>
      </c>
      <c r="J1467">
        <v>0.625</v>
      </c>
      <c r="K1467">
        <v>28.1</v>
      </c>
      <c r="L1467">
        <v>19.2</v>
      </c>
      <c r="M1467">
        <v>10.49</v>
      </c>
      <c r="N1467">
        <v>4.26</v>
      </c>
      <c r="P1467">
        <v>22</v>
      </c>
      <c r="Q1467">
        <v>22</v>
      </c>
      <c r="R1467" s="19">
        <f>SUMIFS(Recruits!J:J,Recruits!D:D,'Wins by Year'!C1467,Recruits!A:A,'Wins by Year'!A1467)</f>
        <v>2.82</v>
      </c>
      <c r="S1467" s="19">
        <f t="shared" si="44"/>
        <v>2.82</v>
      </c>
      <c r="T1467" s="19">
        <f>(SUMIFS(S:S,C:C,C1467,A:A,A1467)+SUMIFS(S:S,C:C,C1467,A:A,A1467-1)+SUMIFS(S:S,C:C,C1467,A:A,A1467-2))</f>
        <v>2.82</v>
      </c>
      <c r="U1467" s="19">
        <f>(SUMIFS($S:$S,$C:$C,$C1467,$A:$A,$A1467))</f>
        <v>2.82</v>
      </c>
      <c r="W1467" t="str">
        <f>VLOOKUP(D1467,Conferences!$A$9:$B$57,2,FALSE)</f>
        <v>ACC</v>
      </c>
      <c r="X1467">
        <f>COUNTIF(C:C,C1467)</f>
        <v>16</v>
      </c>
      <c r="Y1467">
        <f t="shared" si="45"/>
        <v>22</v>
      </c>
    </row>
    <row r="1468" spans="1:25">
      <c r="A1468">
        <v>2003</v>
      </c>
      <c r="B1468">
        <v>4</v>
      </c>
      <c r="C1468" t="s">
        <v>44</v>
      </c>
      <c r="D1468" t="s">
        <v>143</v>
      </c>
      <c r="E1468">
        <v>8</v>
      </c>
      <c r="F1468">
        <v>5</v>
      </c>
      <c r="G1468">
        <v>0.61499999999999999</v>
      </c>
      <c r="H1468">
        <v>4</v>
      </c>
      <c r="I1468">
        <v>4</v>
      </c>
      <c r="J1468">
        <v>0.5</v>
      </c>
      <c r="K1468">
        <v>37.6</v>
      </c>
      <c r="L1468">
        <v>29.6</v>
      </c>
      <c r="M1468">
        <v>10.41</v>
      </c>
      <c r="N1468">
        <v>4.4800000000000004</v>
      </c>
      <c r="O1468">
        <v>16</v>
      </c>
      <c r="P1468">
        <v>14</v>
      </c>
      <c r="R1468" s="19">
        <f>SUMIFS(Recruits!J:J,Recruits!D:D,'Wins by Year'!C1468,Recruits!A:A,'Wins by Year'!A1468)</f>
        <v>3.14</v>
      </c>
      <c r="S1468" s="19">
        <f t="shared" si="44"/>
        <v>3.14</v>
      </c>
      <c r="T1468" s="19">
        <f>(SUMIFS(S:S,C:C,C1468,A:A,A1468)+SUMIFS(S:S,C:C,C1468,A:A,A1468-1)+SUMIFS(S:S,C:C,C1468,A:A,A1468-2))</f>
        <v>3.14</v>
      </c>
      <c r="U1468" s="19">
        <f>(SUMIFS($S:$S,$C:$C,$C1468,$A:$A,$A1468))</f>
        <v>3.14</v>
      </c>
      <c r="W1468" t="str">
        <f>VLOOKUP(D1468,Conferences!$A$9:$B$57,2,FALSE)</f>
        <v>ACC</v>
      </c>
      <c r="X1468">
        <f>COUNTIF(C:C,C1468)</f>
        <v>16</v>
      </c>
    </row>
    <row r="1469" spans="1:25">
      <c r="A1469">
        <v>2003</v>
      </c>
      <c r="B1469">
        <v>5</v>
      </c>
      <c r="C1469" t="s">
        <v>61</v>
      </c>
      <c r="D1469" t="s">
        <v>143</v>
      </c>
      <c r="E1469">
        <v>8</v>
      </c>
      <c r="F1469">
        <v>5</v>
      </c>
      <c r="G1469">
        <v>0.61499999999999999</v>
      </c>
      <c r="H1469">
        <v>4</v>
      </c>
      <c r="I1469">
        <v>4</v>
      </c>
      <c r="J1469">
        <v>0.5</v>
      </c>
      <c r="K1469">
        <v>28</v>
      </c>
      <c r="L1469">
        <v>20.399999999999999</v>
      </c>
      <c r="M1469">
        <v>10.15</v>
      </c>
      <c r="N1469">
        <v>4.46</v>
      </c>
      <c r="O1469">
        <v>18</v>
      </c>
      <c r="P1469">
        <v>15</v>
      </c>
      <c r="R1469" s="19">
        <f>SUMIFS(Recruits!J:J,Recruits!D:D,'Wins by Year'!C1469,Recruits!A:A,'Wins by Year'!A1469)</f>
        <v>3.27</v>
      </c>
      <c r="S1469" s="19">
        <f t="shared" si="44"/>
        <v>3.27</v>
      </c>
      <c r="T1469" s="19">
        <f>(SUMIFS(S:S,C:C,C1469,A:A,A1469)+SUMIFS(S:S,C:C,C1469,A:A,A1469-1)+SUMIFS(S:S,C:C,C1469,A:A,A1469-2))</f>
        <v>3.27</v>
      </c>
      <c r="U1469" s="19">
        <f>(SUMIFS($S:$S,$C:$C,$C1469,$A:$A,$A1469))</f>
        <v>3.27</v>
      </c>
      <c r="W1469" t="str">
        <f>VLOOKUP(D1469,Conferences!$A$9:$B$57,2,FALSE)</f>
        <v>ACC</v>
      </c>
      <c r="X1469">
        <f>COUNTIF(C:C,C1469)</f>
        <v>16</v>
      </c>
    </row>
    <row r="1470" spans="1:25">
      <c r="A1470">
        <v>2003</v>
      </c>
      <c r="B1470">
        <v>6</v>
      </c>
      <c r="C1470" t="s">
        <v>69</v>
      </c>
      <c r="D1470" t="s">
        <v>143</v>
      </c>
      <c r="E1470">
        <v>7</v>
      </c>
      <c r="F1470">
        <v>6</v>
      </c>
      <c r="G1470">
        <v>0.53800000000000003</v>
      </c>
      <c r="H1470">
        <v>4</v>
      </c>
      <c r="I1470">
        <v>4</v>
      </c>
      <c r="J1470">
        <v>0.5</v>
      </c>
      <c r="K1470">
        <v>21.1</v>
      </c>
      <c r="L1470">
        <v>20.5</v>
      </c>
      <c r="M1470">
        <v>5.6</v>
      </c>
      <c r="N1470">
        <v>5.68</v>
      </c>
      <c r="R1470" s="19">
        <f>SUMIFS(Recruits!J:J,Recruits!D:D,'Wins by Year'!C1470,Recruits!A:A,'Wins by Year'!A1470)</f>
        <v>2.67</v>
      </c>
      <c r="S1470" s="19">
        <f t="shared" si="44"/>
        <v>2.67</v>
      </c>
      <c r="T1470" s="19">
        <f>(SUMIFS(S:S,C:C,C1470,A:A,A1470)+SUMIFS(S:S,C:C,C1470,A:A,A1470-1)+SUMIFS(S:S,C:C,C1470,A:A,A1470-2))</f>
        <v>2.67</v>
      </c>
      <c r="U1470" s="19">
        <f>(SUMIFS($S:$S,$C:$C,$C1470,$A:$A,$A1470))</f>
        <v>2.67</v>
      </c>
      <c r="W1470" t="str">
        <f>VLOOKUP(D1470,Conferences!$A$9:$B$57,2,FALSE)</f>
        <v>ACC</v>
      </c>
      <c r="X1470">
        <f>COUNTIF(C:C,C1470)</f>
        <v>16</v>
      </c>
    </row>
    <row r="1471" spans="1:25">
      <c r="A1471">
        <v>2003</v>
      </c>
      <c r="B1471">
        <v>7</v>
      </c>
      <c r="C1471" t="s">
        <v>62</v>
      </c>
      <c r="D1471" t="s">
        <v>143</v>
      </c>
      <c r="E1471">
        <v>5</v>
      </c>
      <c r="F1471">
        <v>7</v>
      </c>
      <c r="G1471">
        <v>0.41699999999999998</v>
      </c>
      <c r="H1471">
        <v>3</v>
      </c>
      <c r="I1471">
        <v>5</v>
      </c>
      <c r="J1471">
        <v>0.375</v>
      </c>
      <c r="K1471">
        <v>27.9</v>
      </c>
      <c r="L1471">
        <v>28.9</v>
      </c>
      <c r="M1471">
        <v>4.1900000000000004</v>
      </c>
      <c r="N1471">
        <v>5.28</v>
      </c>
      <c r="P1471">
        <v>20</v>
      </c>
      <c r="R1471" s="19">
        <f>SUMIFS(Recruits!J:J,Recruits!D:D,'Wins by Year'!C1471,Recruits!A:A,'Wins by Year'!A1471)</f>
        <v>2.52</v>
      </c>
      <c r="S1471" s="19">
        <f t="shared" si="44"/>
        <v>2.52</v>
      </c>
      <c r="T1471" s="19">
        <f>(SUMIFS(S:S,C:C,C1471,A:A,A1471)+SUMIFS(S:S,C:C,C1471,A:A,A1471-1)+SUMIFS(S:S,C:C,C1471,A:A,A1471-2))</f>
        <v>2.52</v>
      </c>
      <c r="U1471" s="19">
        <f>(SUMIFS($S:$S,$C:$C,$C1471,$A:$A,$A1471))</f>
        <v>2.52</v>
      </c>
      <c r="W1471" t="str">
        <f>VLOOKUP(D1471,Conferences!$A$9:$B$57,2,FALSE)</f>
        <v>ACC</v>
      </c>
      <c r="X1471">
        <f>COUNTIF(C:C,C1471)</f>
        <v>16</v>
      </c>
    </row>
    <row r="1472" spans="1:25">
      <c r="A1472">
        <v>2003</v>
      </c>
      <c r="B1472">
        <v>8</v>
      </c>
      <c r="C1472" t="s">
        <v>33</v>
      </c>
      <c r="D1472" t="s">
        <v>143</v>
      </c>
      <c r="E1472">
        <v>4</v>
      </c>
      <c r="F1472">
        <v>8</v>
      </c>
      <c r="G1472">
        <v>0.33300000000000002</v>
      </c>
      <c r="H1472">
        <v>2</v>
      </c>
      <c r="I1472">
        <v>6</v>
      </c>
      <c r="J1472">
        <v>0.25</v>
      </c>
      <c r="K1472">
        <v>17.600000000000001</v>
      </c>
      <c r="L1472">
        <v>28.6</v>
      </c>
      <c r="M1472">
        <v>-3.02</v>
      </c>
      <c r="N1472">
        <v>4.3099999999999996</v>
      </c>
      <c r="R1472" s="19">
        <f>SUMIFS(Recruits!J:J,Recruits!D:D,'Wins by Year'!C1472,Recruits!A:A,'Wins by Year'!A1472)</f>
        <v>2.57</v>
      </c>
      <c r="S1472" s="19">
        <f t="shared" si="44"/>
        <v>2.57</v>
      </c>
      <c r="T1472" s="19">
        <f>(SUMIFS(S:S,C:C,C1472,A:A,A1472)+SUMIFS(S:S,C:C,C1472,A:A,A1472-1)+SUMIFS(S:S,C:C,C1472,A:A,A1472-2))</f>
        <v>2.57</v>
      </c>
      <c r="U1472" s="19">
        <f>(SUMIFS($S:$S,$C:$C,$C1472,$A:$A,$A1472))</f>
        <v>2.57</v>
      </c>
      <c r="W1472" t="str">
        <f>VLOOKUP(D1472,Conferences!$A$9:$B$57,2,FALSE)</f>
        <v>ACC</v>
      </c>
      <c r="X1472">
        <f>COUNTIF(C:C,C1472)</f>
        <v>16</v>
      </c>
    </row>
    <row r="1473" spans="1:25">
      <c r="A1473">
        <v>2003</v>
      </c>
      <c r="B1473">
        <v>9</v>
      </c>
      <c r="C1473" t="s">
        <v>24</v>
      </c>
      <c r="D1473" t="s">
        <v>143</v>
      </c>
      <c r="E1473">
        <v>2</v>
      </c>
      <c r="F1473">
        <v>10</v>
      </c>
      <c r="G1473">
        <v>0.16700000000000001</v>
      </c>
      <c r="H1473">
        <v>1</v>
      </c>
      <c r="I1473">
        <v>7</v>
      </c>
      <c r="J1473">
        <v>0.125</v>
      </c>
      <c r="K1473">
        <v>26.4</v>
      </c>
      <c r="L1473">
        <v>38.299999999999997</v>
      </c>
      <c r="M1473">
        <v>-5.15</v>
      </c>
      <c r="N1473">
        <v>5.18</v>
      </c>
      <c r="R1473" s="19">
        <f>SUMIFS(Recruits!J:J,Recruits!D:D,'Wins by Year'!C1473,Recruits!A:A,'Wins by Year'!A1473)</f>
        <v>3.15</v>
      </c>
      <c r="S1473" s="19">
        <f t="shared" si="44"/>
        <v>3.15</v>
      </c>
      <c r="T1473" s="19">
        <f>(SUMIFS(S:S,C:C,C1473,A:A,A1473)+SUMIFS(S:S,C:C,C1473,A:A,A1473-1)+SUMIFS(S:S,C:C,C1473,A:A,A1473-2))</f>
        <v>3.15</v>
      </c>
      <c r="U1473" s="19">
        <f>(SUMIFS($S:$S,$C:$C,$C1473,$A:$A,$A1473))</f>
        <v>3.15</v>
      </c>
      <c r="W1473" t="str">
        <f>VLOOKUP(D1473,Conferences!$A$9:$B$57,2,FALSE)</f>
        <v>ACC</v>
      </c>
      <c r="X1473">
        <f>COUNTIF(C:C,C1473)</f>
        <v>16</v>
      </c>
    </row>
    <row r="1474" spans="1:25">
      <c r="A1474">
        <v>2003</v>
      </c>
      <c r="B1474">
        <v>10</v>
      </c>
      <c r="C1474" t="s">
        <v>76</v>
      </c>
      <c r="D1474" t="s">
        <v>194</v>
      </c>
      <c r="E1474">
        <v>11</v>
      </c>
      <c r="F1474">
        <v>4</v>
      </c>
      <c r="G1474">
        <v>0.73299999999999998</v>
      </c>
      <c r="H1474">
        <v>6</v>
      </c>
      <c r="I1474">
        <v>2</v>
      </c>
      <c r="J1474">
        <v>0.75</v>
      </c>
      <c r="K1474">
        <v>36.6</v>
      </c>
      <c r="L1474">
        <v>16.3</v>
      </c>
      <c r="M1474">
        <v>15.74</v>
      </c>
      <c r="N1474">
        <v>1.61</v>
      </c>
      <c r="O1474">
        <v>7</v>
      </c>
      <c r="P1474">
        <v>6</v>
      </c>
      <c r="Q1474">
        <v>14</v>
      </c>
      <c r="R1474" s="19">
        <f>SUMIFS(Recruits!J:J,Recruits!D:D,'Wins by Year'!C1474,Recruits!A:A,'Wins by Year'!A1474)</f>
        <v>2.94</v>
      </c>
      <c r="S1474" s="19">
        <f t="shared" si="44"/>
        <v>2.94</v>
      </c>
      <c r="T1474" s="19">
        <f>(SUMIFS(S:S,C:C,C1474,A:A,A1474)+SUMIFS(S:S,C:C,C1474,A:A,A1474-1)+SUMIFS(S:S,C:C,C1474,A:A,A1474-2))</f>
        <v>2.94</v>
      </c>
      <c r="U1474" s="19">
        <f>(SUMIFS($S:$S,$C:$C,$C1474,$A:$A,$A1474))</f>
        <v>2.94</v>
      </c>
      <c r="W1474" t="str">
        <f>VLOOKUP(D1474,Conferences!$A$9:$B$57,2,FALSE)</f>
        <v>Big 12</v>
      </c>
      <c r="X1474">
        <f>COUNTIF(C:C,C1474)</f>
        <v>16</v>
      </c>
      <c r="Y1474">
        <f t="shared" si="45"/>
        <v>14</v>
      </c>
    </row>
    <row r="1475" spans="1:25">
      <c r="A1475">
        <v>2003</v>
      </c>
      <c r="B1475">
        <v>11</v>
      </c>
      <c r="C1475" t="s">
        <v>26</v>
      </c>
      <c r="D1475" t="s">
        <v>194</v>
      </c>
      <c r="E1475">
        <v>10</v>
      </c>
      <c r="F1475">
        <v>3</v>
      </c>
      <c r="G1475">
        <v>0.76900000000000002</v>
      </c>
      <c r="H1475">
        <v>5</v>
      </c>
      <c r="I1475">
        <v>3</v>
      </c>
      <c r="J1475">
        <v>0.625</v>
      </c>
      <c r="K1475">
        <v>24.8</v>
      </c>
      <c r="L1475">
        <v>14.5</v>
      </c>
      <c r="M1475">
        <v>11.18</v>
      </c>
      <c r="N1475">
        <v>2.1800000000000002</v>
      </c>
      <c r="P1475">
        <v>10</v>
      </c>
      <c r="Q1475">
        <v>19</v>
      </c>
      <c r="R1475" s="19">
        <f>SUMIFS(Recruits!J:J,Recruits!D:D,'Wins by Year'!C1475,Recruits!A:A,'Wins by Year'!A1475)</f>
        <v>3.05</v>
      </c>
      <c r="S1475" s="19">
        <f t="shared" ref="S1475:S1538" si="46">IF(R1475&gt;1,R1475,1)</f>
        <v>3.05</v>
      </c>
      <c r="T1475" s="19">
        <f>(SUMIFS(S:S,C:C,C1475,A:A,A1475)+SUMIFS(S:S,C:C,C1475,A:A,A1475-1)+SUMIFS(S:S,C:C,C1475,A:A,A1475-2))</f>
        <v>3.05</v>
      </c>
      <c r="U1475" s="19">
        <f>(SUMIFS($S:$S,$C:$C,$C1475,$A:$A,$A1475))</f>
        <v>3.05</v>
      </c>
      <c r="W1475" t="str">
        <f>VLOOKUP(D1475,Conferences!$A$9:$B$57,2,FALSE)</f>
        <v>Big 12</v>
      </c>
      <c r="X1475">
        <f>COUNTIF(C:C,C1475)</f>
        <v>16</v>
      </c>
      <c r="Y1475">
        <f t="shared" ref="Y1475:Y1534" si="47">Q1475</f>
        <v>19</v>
      </c>
    </row>
    <row r="1476" spans="1:25">
      <c r="A1476">
        <v>2003</v>
      </c>
      <c r="B1476">
        <v>12</v>
      </c>
      <c r="C1476" t="s">
        <v>46</v>
      </c>
      <c r="D1476" t="s">
        <v>194</v>
      </c>
      <c r="E1476">
        <v>8</v>
      </c>
      <c r="F1476">
        <v>5</v>
      </c>
      <c r="G1476">
        <v>0.61499999999999999</v>
      </c>
      <c r="H1476">
        <v>4</v>
      </c>
      <c r="I1476">
        <v>4</v>
      </c>
      <c r="J1476">
        <v>0.5</v>
      </c>
      <c r="K1476">
        <v>30.7</v>
      </c>
      <c r="L1476">
        <v>22.1</v>
      </c>
      <c r="M1476">
        <v>6.45</v>
      </c>
      <c r="N1476">
        <v>0.45</v>
      </c>
      <c r="P1476">
        <v>21</v>
      </c>
      <c r="R1476" s="19">
        <f>SUMIFS(Recruits!J:J,Recruits!D:D,'Wins by Year'!C1476,Recruits!A:A,'Wins by Year'!A1476)</f>
        <v>3</v>
      </c>
      <c r="S1476" s="19">
        <f t="shared" si="46"/>
        <v>3</v>
      </c>
      <c r="T1476" s="19">
        <f>(SUMIFS(S:S,C:C,C1476,A:A,A1476)+SUMIFS(S:S,C:C,C1476,A:A,A1476-1)+SUMIFS(S:S,C:C,C1476,A:A,A1476-2))</f>
        <v>3</v>
      </c>
      <c r="U1476" s="19">
        <f>(SUMIFS($S:$S,$C:$C,$C1476,$A:$A,$A1476))</f>
        <v>3</v>
      </c>
      <c r="W1476" t="str">
        <f>VLOOKUP(D1476,Conferences!$A$9:$B$57,2,FALSE)</f>
        <v>Big 12</v>
      </c>
      <c r="X1476">
        <f>COUNTIF(C:C,C1476)</f>
        <v>16</v>
      </c>
    </row>
    <row r="1477" spans="1:25">
      <c r="A1477">
        <v>2003</v>
      </c>
      <c r="B1477">
        <v>13</v>
      </c>
      <c r="C1477" t="s">
        <v>85</v>
      </c>
      <c r="D1477" t="s">
        <v>194</v>
      </c>
      <c r="E1477">
        <v>6</v>
      </c>
      <c r="F1477">
        <v>7</v>
      </c>
      <c r="G1477">
        <v>0.46200000000000002</v>
      </c>
      <c r="H1477">
        <v>3</v>
      </c>
      <c r="I1477">
        <v>5</v>
      </c>
      <c r="J1477">
        <v>0.375</v>
      </c>
      <c r="K1477">
        <v>29.5</v>
      </c>
      <c r="L1477">
        <v>30.5</v>
      </c>
      <c r="M1477">
        <v>-0.59</v>
      </c>
      <c r="N1477">
        <v>0.49</v>
      </c>
      <c r="R1477" s="19">
        <f>SUMIFS(Recruits!J:J,Recruits!D:D,'Wins by Year'!C1477,Recruits!A:A,'Wins by Year'!A1477)</f>
        <v>2.63</v>
      </c>
      <c r="S1477" s="19">
        <f t="shared" si="46"/>
        <v>2.63</v>
      </c>
      <c r="T1477" s="19">
        <f>(SUMIFS(S:S,C:C,C1477,A:A,A1477)+SUMIFS(S:S,C:C,C1477,A:A,A1477-1)+SUMIFS(S:S,C:C,C1477,A:A,A1477-2))</f>
        <v>2.63</v>
      </c>
      <c r="U1477" s="19">
        <f>(SUMIFS($S:$S,$C:$C,$C1477,$A:$A,$A1477))</f>
        <v>2.63</v>
      </c>
      <c r="W1477" t="str">
        <f>VLOOKUP(D1477,Conferences!$A$9:$B$57,2,FALSE)</f>
        <v>Big 12</v>
      </c>
      <c r="X1477">
        <f>COUNTIF(C:C,C1477)</f>
        <v>16</v>
      </c>
    </row>
    <row r="1478" spans="1:25">
      <c r="A1478">
        <v>2003</v>
      </c>
      <c r="B1478">
        <v>14</v>
      </c>
      <c r="C1478" t="s">
        <v>66</v>
      </c>
      <c r="D1478" t="s">
        <v>194</v>
      </c>
      <c r="E1478">
        <v>5</v>
      </c>
      <c r="F1478">
        <v>7</v>
      </c>
      <c r="G1478">
        <v>0.41699999999999998</v>
      </c>
      <c r="H1478">
        <v>3</v>
      </c>
      <c r="I1478">
        <v>5</v>
      </c>
      <c r="J1478">
        <v>0.375</v>
      </c>
      <c r="K1478">
        <v>26.6</v>
      </c>
      <c r="L1478">
        <v>33.200000000000003</v>
      </c>
      <c r="M1478">
        <v>1.45</v>
      </c>
      <c r="N1478">
        <v>6.36</v>
      </c>
      <c r="P1478">
        <v>17</v>
      </c>
      <c r="R1478" s="19">
        <f>SUMIFS(Recruits!J:J,Recruits!D:D,'Wins by Year'!C1478,Recruits!A:A,'Wins by Year'!A1478)</f>
        <v>3.12</v>
      </c>
      <c r="S1478" s="19">
        <f t="shared" si="46"/>
        <v>3.12</v>
      </c>
      <c r="T1478" s="19">
        <f>(SUMIFS(S:S,C:C,C1478,A:A,A1478)+SUMIFS(S:S,C:C,C1478,A:A,A1478-1)+SUMIFS(S:S,C:C,C1478,A:A,A1478-2))</f>
        <v>3.12</v>
      </c>
      <c r="U1478" s="19">
        <f>(SUMIFS($S:$S,$C:$C,$C1478,$A:$A,$A1478))</f>
        <v>3.12</v>
      </c>
      <c r="W1478" t="str">
        <f>VLOOKUP(D1478,Conferences!$A$9:$B$57,2,FALSE)</f>
        <v>Big 12</v>
      </c>
      <c r="X1478">
        <f>COUNTIF(C:C,C1478)</f>
        <v>16</v>
      </c>
    </row>
    <row r="1479" spans="1:25">
      <c r="A1479">
        <v>2003</v>
      </c>
      <c r="B1479">
        <v>15</v>
      </c>
      <c r="C1479" t="s">
        <v>53</v>
      </c>
      <c r="D1479" t="s">
        <v>194</v>
      </c>
      <c r="E1479">
        <v>2</v>
      </c>
      <c r="F1479">
        <v>10</v>
      </c>
      <c r="G1479">
        <v>0.16700000000000001</v>
      </c>
      <c r="H1479">
        <v>0</v>
      </c>
      <c r="I1479">
        <v>8</v>
      </c>
      <c r="J1479">
        <v>0</v>
      </c>
      <c r="K1479">
        <v>14.4</v>
      </c>
      <c r="L1479">
        <v>36.4</v>
      </c>
      <c r="M1479">
        <v>-10.27</v>
      </c>
      <c r="N1479">
        <v>5.15</v>
      </c>
      <c r="R1479" s="19">
        <f>SUMIFS(Recruits!J:J,Recruits!D:D,'Wins by Year'!C1479,Recruits!A:A,'Wins by Year'!A1479)</f>
        <v>2.46</v>
      </c>
      <c r="S1479" s="19">
        <f t="shared" si="46"/>
        <v>2.46</v>
      </c>
      <c r="T1479" s="19">
        <f>(SUMIFS(S:S,C:C,C1479,A:A,A1479)+SUMIFS(S:S,C:C,C1479,A:A,A1479-1)+SUMIFS(S:S,C:C,C1479,A:A,A1479-2))</f>
        <v>2.46</v>
      </c>
      <c r="U1479" s="19">
        <f>(SUMIFS($S:$S,$C:$C,$C1479,$A:$A,$A1479))</f>
        <v>2.46</v>
      </c>
      <c r="W1479" t="str">
        <f>VLOOKUP(D1479,Conferences!$A$9:$B$57,2,FALSE)</f>
        <v>Big 12</v>
      </c>
      <c r="X1479">
        <f>COUNTIF(C:C,C1479)</f>
        <v>16</v>
      </c>
    </row>
    <row r="1480" spans="1:25">
      <c r="A1480">
        <v>2003</v>
      </c>
      <c r="B1480">
        <v>16</v>
      </c>
      <c r="C1480" t="s">
        <v>16</v>
      </c>
      <c r="D1480" t="s">
        <v>195</v>
      </c>
      <c r="E1480">
        <v>12</v>
      </c>
      <c r="F1480">
        <v>2</v>
      </c>
      <c r="G1480">
        <v>0.85699999999999998</v>
      </c>
      <c r="H1480">
        <v>8</v>
      </c>
      <c r="I1480">
        <v>0</v>
      </c>
      <c r="J1480">
        <v>1</v>
      </c>
      <c r="K1480">
        <v>42.9</v>
      </c>
      <c r="L1480">
        <v>15.3</v>
      </c>
      <c r="M1480">
        <v>20.27</v>
      </c>
      <c r="N1480">
        <v>4.0599999999999996</v>
      </c>
      <c r="O1480">
        <v>1</v>
      </c>
      <c r="P1480">
        <v>1</v>
      </c>
      <c r="Q1480">
        <v>3</v>
      </c>
      <c r="R1480" s="19">
        <f>SUMIFS(Recruits!J:J,Recruits!D:D,'Wins by Year'!C1480,Recruits!A:A,'Wins by Year'!A1480)</f>
        <v>3.58</v>
      </c>
      <c r="S1480" s="19">
        <f t="shared" si="46"/>
        <v>3.58</v>
      </c>
      <c r="T1480" s="19">
        <f>(SUMIFS(S:S,C:C,C1480,A:A,A1480)+SUMIFS(S:S,C:C,C1480,A:A,A1480-1)+SUMIFS(S:S,C:C,C1480,A:A,A1480-2))</f>
        <v>3.58</v>
      </c>
      <c r="U1480" s="19">
        <f>(SUMIFS($S:$S,$C:$C,$C1480,$A:$A,$A1480))</f>
        <v>3.58</v>
      </c>
      <c r="W1480" t="str">
        <f>VLOOKUP(D1480,Conferences!$A$9:$B$57,2,FALSE)</f>
        <v>Big 12</v>
      </c>
      <c r="X1480">
        <f>COUNTIF(C:C,C1480)</f>
        <v>16</v>
      </c>
      <c r="Y1480">
        <f t="shared" si="47"/>
        <v>3</v>
      </c>
    </row>
    <row r="1481" spans="1:25">
      <c r="A1481">
        <v>2003</v>
      </c>
      <c r="B1481">
        <v>17</v>
      </c>
      <c r="C1481" t="s">
        <v>7</v>
      </c>
      <c r="D1481" t="s">
        <v>195</v>
      </c>
      <c r="E1481">
        <v>10</v>
      </c>
      <c r="F1481">
        <v>3</v>
      </c>
      <c r="G1481">
        <v>0.76900000000000002</v>
      </c>
      <c r="H1481">
        <v>7</v>
      </c>
      <c r="I1481">
        <v>1</v>
      </c>
      <c r="J1481">
        <v>0.875</v>
      </c>
      <c r="K1481">
        <v>41</v>
      </c>
      <c r="L1481">
        <v>21.5</v>
      </c>
      <c r="M1481">
        <v>15.35</v>
      </c>
      <c r="N1481">
        <v>2.97</v>
      </c>
      <c r="O1481">
        <v>5</v>
      </c>
      <c r="P1481">
        <v>5</v>
      </c>
      <c r="Q1481">
        <v>12</v>
      </c>
      <c r="R1481" s="19">
        <f>SUMIFS(Recruits!J:J,Recruits!D:D,'Wins by Year'!C1481,Recruits!A:A,'Wins by Year'!A1481)</f>
        <v>3.72</v>
      </c>
      <c r="S1481" s="19">
        <f t="shared" si="46"/>
        <v>3.72</v>
      </c>
      <c r="T1481" s="19">
        <f>(SUMIFS(S:S,C:C,C1481,A:A,A1481)+SUMIFS(S:S,C:C,C1481,A:A,A1481-1)+SUMIFS(S:S,C:C,C1481,A:A,A1481-2))</f>
        <v>3.72</v>
      </c>
      <c r="U1481" s="19">
        <f>(SUMIFS($S:$S,$C:$C,$C1481,$A:$A,$A1481))</f>
        <v>3.72</v>
      </c>
      <c r="W1481" t="str">
        <f>VLOOKUP(D1481,Conferences!$A$9:$B$57,2,FALSE)</f>
        <v>Big 12</v>
      </c>
      <c r="X1481">
        <f>COUNTIF(C:C,C1481)</f>
        <v>16</v>
      </c>
      <c r="Y1481">
        <f t="shared" si="47"/>
        <v>12</v>
      </c>
    </row>
    <row r="1482" spans="1:25">
      <c r="A1482">
        <v>2003</v>
      </c>
      <c r="B1482">
        <v>18</v>
      </c>
      <c r="C1482" t="s">
        <v>48</v>
      </c>
      <c r="D1482" t="s">
        <v>195</v>
      </c>
      <c r="E1482">
        <v>9</v>
      </c>
      <c r="F1482">
        <v>4</v>
      </c>
      <c r="G1482">
        <v>0.69199999999999995</v>
      </c>
      <c r="H1482">
        <v>5</v>
      </c>
      <c r="I1482">
        <v>3</v>
      </c>
      <c r="J1482">
        <v>0.625</v>
      </c>
      <c r="K1482">
        <v>35.9</v>
      </c>
      <c r="L1482">
        <v>25.1</v>
      </c>
      <c r="M1482">
        <v>9.32</v>
      </c>
      <c r="N1482">
        <v>0.93</v>
      </c>
      <c r="O1482">
        <v>24</v>
      </c>
      <c r="P1482">
        <v>14</v>
      </c>
      <c r="R1482" s="19">
        <f>SUMIFS(Recruits!J:J,Recruits!D:D,'Wins by Year'!C1482,Recruits!A:A,'Wins by Year'!A1482)</f>
        <v>2.81</v>
      </c>
      <c r="S1482" s="19">
        <f t="shared" si="46"/>
        <v>2.81</v>
      </c>
      <c r="T1482" s="19">
        <f>(SUMIFS(S:S,C:C,C1482,A:A,A1482)+SUMIFS(S:S,C:C,C1482,A:A,A1482-1)+SUMIFS(S:S,C:C,C1482,A:A,A1482-2))</f>
        <v>2.81</v>
      </c>
      <c r="U1482" s="19">
        <f>(SUMIFS($S:$S,$C:$C,$C1482,$A:$A,$A1482))</f>
        <v>2.81</v>
      </c>
      <c r="W1482" t="str">
        <f>VLOOKUP(D1482,Conferences!$A$9:$B$57,2,FALSE)</f>
        <v>Big 12</v>
      </c>
      <c r="X1482">
        <f>COUNTIF(C:C,C1482)</f>
        <v>16</v>
      </c>
    </row>
    <row r="1483" spans="1:25">
      <c r="A1483">
        <v>2003</v>
      </c>
      <c r="B1483">
        <v>19</v>
      </c>
      <c r="C1483" t="s">
        <v>47</v>
      </c>
      <c r="D1483" t="s">
        <v>195</v>
      </c>
      <c r="E1483">
        <v>8</v>
      </c>
      <c r="F1483">
        <v>5</v>
      </c>
      <c r="G1483">
        <v>0.61499999999999999</v>
      </c>
      <c r="H1483">
        <v>4</v>
      </c>
      <c r="I1483">
        <v>4</v>
      </c>
      <c r="J1483">
        <v>0.5</v>
      </c>
      <c r="K1483">
        <v>42.5</v>
      </c>
      <c r="L1483">
        <v>34</v>
      </c>
      <c r="M1483">
        <v>7.5</v>
      </c>
      <c r="N1483">
        <v>2.73</v>
      </c>
      <c r="R1483" s="19">
        <f>SUMIFS(Recruits!J:J,Recruits!D:D,'Wins by Year'!C1483,Recruits!A:A,'Wins by Year'!A1483)</f>
        <v>2.6</v>
      </c>
      <c r="S1483" s="19">
        <f t="shared" si="46"/>
        <v>2.6</v>
      </c>
      <c r="T1483" s="19">
        <f>(SUMIFS(S:S,C:C,C1483,A:A,A1483)+SUMIFS(S:S,C:C,C1483,A:A,A1483-1)+SUMIFS(S:S,C:C,C1483,A:A,A1483-2))</f>
        <v>2.6</v>
      </c>
      <c r="U1483" s="19">
        <f>(SUMIFS($S:$S,$C:$C,$C1483,$A:$A,$A1483))</f>
        <v>2.6</v>
      </c>
      <c r="W1483" t="str">
        <f>VLOOKUP(D1483,Conferences!$A$9:$B$57,2,FALSE)</f>
        <v>Big 12</v>
      </c>
      <c r="X1483">
        <f>COUNTIF(C:C,C1483)</f>
        <v>16</v>
      </c>
    </row>
    <row r="1484" spans="1:25">
      <c r="A1484">
        <v>2003</v>
      </c>
      <c r="B1484">
        <v>20</v>
      </c>
      <c r="C1484" t="s">
        <v>17</v>
      </c>
      <c r="D1484" t="s">
        <v>195</v>
      </c>
      <c r="E1484">
        <v>4</v>
      </c>
      <c r="F1484">
        <v>8</v>
      </c>
      <c r="G1484">
        <v>0.33300000000000002</v>
      </c>
      <c r="H1484">
        <v>2</v>
      </c>
      <c r="I1484">
        <v>6</v>
      </c>
      <c r="J1484">
        <v>0.25</v>
      </c>
      <c r="K1484">
        <v>25.3</v>
      </c>
      <c r="L1484">
        <v>38.799999999999997</v>
      </c>
      <c r="M1484">
        <v>-3.46</v>
      </c>
      <c r="N1484">
        <v>5.88</v>
      </c>
      <c r="R1484" s="19">
        <f>SUMIFS(Recruits!J:J,Recruits!D:D,'Wins by Year'!C1484,Recruits!A:A,'Wins by Year'!A1484)</f>
        <v>3.25</v>
      </c>
      <c r="S1484" s="19">
        <f t="shared" si="46"/>
        <v>3.25</v>
      </c>
      <c r="T1484" s="19">
        <f>(SUMIFS(S:S,C:C,C1484,A:A,A1484)+SUMIFS(S:S,C:C,C1484,A:A,A1484-1)+SUMIFS(S:S,C:C,C1484,A:A,A1484-2))</f>
        <v>3.25</v>
      </c>
      <c r="U1484" s="19">
        <f>(SUMIFS($S:$S,$C:$C,$C1484,$A:$A,$A1484))</f>
        <v>3.25</v>
      </c>
      <c r="W1484" t="str">
        <f>VLOOKUP(D1484,Conferences!$A$9:$B$57,2,FALSE)</f>
        <v>Big 12</v>
      </c>
      <c r="X1484">
        <f>COUNTIF(C:C,C1484)</f>
        <v>16</v>
      </c>
    </row>
    <row r="1485" spans="1:25">
      <c r="A1485">
        <v>2003</v>
      </c>
      <c r="B1485">
        <v>21</v>
      </c>
      <c r="C1485" t="s">
        <v>56</v>
      </c>
      <c r="D1485" t="s">
        <v>195</v>
      </c>
      <c r="E1485">
        <v>3</v>
      </c>
      <c r="F1485">
        <v>9</v>
      </c>
      <c r="G1485">
        <v>0.25</v>
      </c>
      <c r="H1485">
        <v>1</v>
      </c>
      <c r="I1485">
        <v>7</v>
      </c>
      <c r="J1485">
        <v>0.125</v>
      </c>
      <c r="K1485">
        <v>15.9</v>
      </c>
      <c r="L1485">
        <v>37.9</v>
      </c>
      <c r="M1485">
        <v>-9.4600000000000009</v>
      </c>
      <c r="N1485">
        <v>1.79</v>
      </c>
      <c r="R1485" s="19">
        <f>SUMIFS(Recruits!J:J,Recruits!D:D,'Wins by Year'!C1485,Recruits!A:A,'Wins by Year'!A1485)</f>
        <v>2.23</v>
      </c>
      <c r="S1485" s="19">
        <f t="shared" si="46"/>
        <v>2.23</v>
      </c>
      <c r="T1485" s="19">
        <f>(SUMIFS(S:S,C:C,C1485,A:A,A1485)+SUMIFS(S:S,C:C,C1485,A:A,A1485-1)+SUMIFS(S:S,C:C,C1485,A:A,A1485-2))</f>
        <v>2.23</v>
      </c>
      <c r="U1485" s="19">
        <f>(SUMIFS($S:$S,$C:$C,$C1485,$A:$A,$A1485))</f>
        <v>2.23</v>
      </c>
      <c r="W1485" t="str">
        <f>VLOOKUP(D1485,Conferences!$A$9:$B$57,2,FALSE)</f>
        <v>Big 12</v>
      </c>
      <c r="X1485">
        <f>COUNTIF(C:C,C1485)</f>
        <v>16</v>
      </c>
    </row>
    <row r="1486" spans="1:25">
      <c r="A1486">
        <v>2003</v>
      </c>
      <c r="B1486">
        <v>22</v>
      </c>
      <c r="C1486" t="s">
        <v>21</v>
      </c>
      <c r="D1486" t="s">
        <v>192</v>
      </c>
      <c r="E1486">
        <v>11</v>
      </c>
      <c r="F1486">
        <v>2</v>
      </c>
      <c r="G1486">
        <v>0.84599999999999997</v>
      </c>
      <c r="H1486">
        <v>6</v>
      </c>
      <c r="I1486">
        <v>1</v>
      </c>
      <c r="J1486">
        <v>0.85699999999999998</v>
      </c>
      <c r="K1486">
        <v>27.8</v>
      </c>
      <c r="L1486">
        <v>15.1</v>
      </c>
      <c r="M1486">
        <v>14.47</v>
      </c>
      <c r="N1486">
        <v>4.16</v>
      </c>
      <c r="O1486">
        <v>3</v>
      </c>
      <c r="P1486">
        <v>2</v>
      </c>
      <c r="Q1486">
        <v>5</v>
      </c>
      <c r="R1486" s="19">
        <f>SUMIFS(Recruits!J:J,Recruits!D:D,'Wins by Year'!C1486,Recruits!A:A,'Wins by Year'!A1486)</f>
        <v>3.63</v>
      </c>
      <c r="S1486" s="19">
        <f t="shared" si="46"/>
        <v>3.63</v>
      </c>
      <c r="T1486" s="19">
        <f>(SUMIFS(S:S,C:C,C1486,A:A,A1486)+SUMIFS(S:S,C:C,C1486,A:A,A1486-1)+SUMIFS(S:S,C:C,C1486,A:A,A1486-2))</f>
        <v>3.63</v>
      </c>
      <c r="U1486" s="19">
        <f>(SUMIFS($S:$S,$C:$C,$C1486,$A:$A,$A1486))</f>
        <v>3.63</v>
      </c>
      <c r="W1486" t="str">
        <f>VLOOKUP(D1486,Conferences!$A$9:$B$57,2,FALSE)</f>
        <v>Big East</v>
      </c>
      <c r="X1486">
        <f>COUNTIF(C:C,C1486)</f>
        <v>16</v>
      </c>
      <c r="Y1486">
        <f t="shared" si="47"/>
        <v>5</v>
      </c>
    </row>
    <row r="1487" spans="1:25">
      <c r="A1487">
        <v>2003</v>
      </c>
      <c r="B1487">
        <v>23</v>
      </c>
      <c r="C1487" t="s">
        <v>38</v>
      </c>
      <c r="D1487" t="s">
        <v>192</v>
      </c>
      <c r="E1487">
        <v>8</v>
      </c>
      <c r="F1487">
        <v>5</v>
      </c>
      <c r="G1487">
        <v>0.61499999999999999</v>
      </c>
      <c r="H1487">
        <v>6</v>
      </c>
      <c r="I1487">
        <v>1</v>
      </c>
      <c r="J1487">
        <v>0.85699999999999998</v>
      </c>
      <c r="K1487">
        <v>28.9</v>
      </c>
      <c r="L1487">
        <v>22.8</v>
      </c>
      <c r="M1487">
        <v>6.51</v>
      </c>
      <c r="N1487">
        <v>1.51</v>
      </c>
      <c r="P1487">
        <v>20</v>
      </c>
      <c r="R1487" s="19">
        <f>SUMIFS(Recruits!J:J,Recruits!D:D,'Wins by Year'!C1487,Recruits!A:A,'Wins by Year'!A1487)</f>
        <v>2.52</v>
      </c>
      <c r="S1487" s="19">
        <f t="shared" si="46"/>
        <v>2.52</v>
      </c>
      <c r="T1487" s="19">
        <f>(SUMIFS(S:S,C:C,C1487,A:A,A1487)+SUMIFS(S:S,C:C,C1487,A:A,A1487-1)+SUMIFS(S:S,C:C,C1487,A:A,A1487-2))</f>
        <v>2.52</v>
      </c>
      <c r="U1487" s="19">
        <f>(SUMIFS($S:$S,$C:$C,$C1487,$A:$A,$A1487))</f>
        <v>2.52</v>
      </c>
      <c r="W1487" t="str">
        <f>VLOOKUP(D1487,Conferences!$A$9:$B$57,2,FALSE)</f>
        <v>Big East</v>
      </c>
      <c r="X1487">
        <f>COUNTIF(C:C,C1487)</f>
        <v>16</v>
      </c>
    </row>
    <row r="1488" spans="1:25">
      <c r="A1488">
        <v>2003</v>
      </c>
      <c r="B1488">
        <v>24</v>
      </c>
      <c r="C1488" t="s">
        <v>31</v>
      </c>
      <c r="D1488" t="s">
        <v>192</v>
      </c>
      <c r="E1488">
        <v>8</v>
      </c>
      <c r="F1488">
        <v>5</v>
      </c>
      <c r="G1488">
        <v>0.61499999999999999</v>
      </c>
      <c r="H1488">
        <v>5</v>
      </c>
      <c r="I1488">
        <v>2</v>
      </c>
      <c r="J1488">
        <v>0.71399999999999997</v>
      </c>
      <c r="K1488">
        <v>29.9</v>
      </c>
      <c r="L1488">
        <v>23.9</v>
      </c>
      <c r="M1488">
        <v>6.1</v>
      </c>
      <c r="N1488">
        <v>1.33</v>
      </c>
      <c r="O1488">
        <v>10</v>
      </c>
      <c r="P1488">
        <v>9</v>
      </c>
      <c r="R1488" s="19">
        <f>SUMIFS(Recruits!J:J,Recruits!D:D,'Wins by Year'!C1488,Recruits!A:A,'Wins by Year'!A1488)</f>
        <v>2.73</v>
      </c>
      <c r="S1488" s="19">
        <f t="shared" si="46"/>
        <v>2.73</v>
      </c>
      <c r="T1488" s="19">
        <f>(SUMIFS(S:S,C:C,C1488,A:A,A1488)+SUMIFS(S:S,C:C,C1488,A:A,A1488-1)+SUMIFS(S:S,C:C,C1488,A:A,A1488-2))</f>
        <v>2.73</v>
      </c>
      <c r="U1488" s="19">
        <f>(SUMIFS($S:$S,$C:$C,$C1488,$A:$A,$A1488))</f>
        <v>2.73</v>
      </c>
      <c r="W1488" t="str">
        <f>VLOOKUP(D1488,Conferences!$A$9:$B$57,2,FALSE)</f>
        <v>Big East</v>
      </c>
      <c r="X1488">
        <f>COUNTIF(C:C,C1488)</f>
        <v>16</v>
      </c>
    </row>
    <row r="1489" spans="1:25">
      <c r="A1489">
        <v>2003</v>
      </c>
      <c r="B1489">
        <v>25</v>
      </c>
      <c r="C1489" t="s">
        <v>43</v>
      </c>
      <c r="D1489" t="s">
        <v>192</v>
      </c>
      <c r="E1489">
        <v>8</v>
      </c>
      <c r="F1489">
        <v>5</v>
      </c>
      <c r="G1489">
        <v>0.61499999999999999</v>
      </c>
      <c r="H1489">
        <v>4</v>
      </c>
      <c r="I1489">
        <v>3</v>
      </c>
      <c r="J1489">
        <v>0.57099999999999995</v>
      </c>
      <c r="K1489">
        <v>35.4</v>
      </c>
      <c r="L1489">
        <v>23</v>
      </c>
      <c r="M1489">
        <v>8.91</v>
      </c>
      <c r="N1489">
        <v>0.6</v>
      </c>
      <c r="O1489">
        <v>9</v>
      </c>
      <c r="P1489">
        <v>3</v>
      </c>
      <c r="R1489" s="19">
        <f>SUMIFS(Recruits!J:J,Recruits!D:D,'Wins by Year'!C1489,Recruits!A:A,'Wins by Year'!A1489)</f>
        <v>2.91</v>
      </c>
      <c r="S1489" s="19">
        <f t="shared" si="46"/>
        <v>2.91</v>
      </c>
      <c r="T1489" s="19">
        <f>(SUMIFS(S:S,C:C,C1489,A:A,A1489)+SUMIFS(S:S,C:C,C1489,A:A,A1489-1)+SUMIFS(S:S,C:C,C1489,A:A,A1489-2))</f>
        <v>2.91</v>
      </c>
      <c r="U1489" s="19">
        <f>(SUMIFS($S:$S,$C:$C,$C1489,$A:$A,$A1489))</f>
        <v>2.91</v>
      </c>
      <c r="W1489" t="str">
        <f>VLOOKUP(D1489,Conferences!$A$9:$B$57,2,FALSE)</f>
        <v>Big East</v>
      </c>
      <c r="X1489">
        <f>COUNTIF(C:C,C1489)</f>
        <v>16</v>
      </c>
    </row>
    <row r="1490" spans="1:25">
      <c r="A1490">
        <v>2003</v>
      </c>
      <c r="B1490">
        <v>26</v>
      </c>
      <c r="C1490" t="s">
        <v>82</v>
      </c>
      <c r="D1490" t="s">
        <v>192</v>
      </c>
      <c r="E1490">
        <v>8</v>
      </c>
      <c r="F1490">
        <v>5</v>
      </c>
      <c r="G1490">
        <v>0.61499999999999999</v>
      </c>
      <c r="H1490">
        <v>3</v>
      </c>
      <c r="I1490">
        <v>4</v>
      </c>
      <c r="J1490">
        <v>0.42899999999999999</v>
      </c>
      <c r="K1490">
        <v>28.5</v>
      </c>
      <c r="L1490">
        <v>25.5</v>
      </c>
      <c r="M1490">
        <v>5.69</v>
      </c>
      <c r="N1490">
        <v>2.5299999999999998</v>
      </c>
      <c r="R1490" s="19">
        <f>SUMIFS(Recruits!J:J,Recruits!D:D,'Wins by Year'!C1490,Recruits!A:A,'Wins by Year'!A1490)</f>
        <v>3.08</v>
      </c>
      <c r="S1490" s="19">
        <f t="shared" si="46"/>
        <v>3.08</v>
      </c>
      <c r="T1490" s="19">
        <f>(SUMIFS(S:S,C:C,C1490,A:A,A1490)+SUMIFS(S:S,C:C,C1490,A:A,A1490-1)+SUMIFS(S:S,C:C,C1490,A:A,A1490-2))</f>
        <v>3.08</v>
      </c>
      <c r="U1490" s="19">
        <f>(SUMIFS($S:$S,$C:$C,$C1490,$A:$A,$A1490))</f>
        <v>3.08</v>
      </c>
      <c r="W1490" t="str">
        <f>VLOOKUP(D1490,Conferences!$A$9:$B$57,2,FALSE)</f>
        <v>Big East</v>
      </c>
      <c r="X1490">
        <f>COUNTIF(C:C,C1490)</f>
        <v>16</v>
      </c>
    </row>
    <row r="1491" spans="1:25">
      <c r="A1491">
        <v>2003</v>
      </c>
      <c r="B1491">
        <v>27</v>
      </c>
      <c r="C1491" t="s">
        <v>59</v>
      </c>
      <c r="D1491" t="s">
        <v>192</v>
      </c>
      <c r="E1491">
        <v>6</v>
      </c>
      <c r="F1491">
        <v>6</v>
      </c>
      <c r="G1491">
        <v>0.5</v>
      </c>
      <c r="H1491">
        <v>2</v>
      </c>
      <c r="I1491">
        <v>5</v>
      </c>
      <c r="J1491">
        <v>0.28599999999999998</v>
      </c>
      <c r="K1491">
        <v>26.7</v>
      </c>
      <c r="L1491">
        <v>25.1</v>
      </c>
      <c r="M1491">
        <v>4.1100000000000003</v>
      </c>
      <c r="N1491">
        <v>0.95</v>
      </c>
      <c r="R1491" s="19">
        <f>SUMIFS(Recruits!J:J,Recruits!D:D,'Wins by Year'!C1491,Recruits!A:A,'Wins by Year'!A1491)</f>
        <v>2.48</v>
      </c>
      <c r="S1491" s="19">
        <f t="shared" si="46"/>
        <v>2.48</v>
      </c>
      <c r="T1491" s="19">
        <f>(SUMIFS(S:S,C:C,C1491,A:A,A1491)+SUMIFS(S:S,C:C,C1491,A:A,A1491-1)+SUMIFS(S:S,C:C,C1491,A:A,A1491-2))</f>
        <v>2.48</v>
      </c>
      <c r="U1491" s="19">
        <f>(SUMIFS($S:$S,$C:$C,$C1491,$A:$A,$A1491))</f>
        <v>2.48</v>
      </c>
      <c r="W1491" t="str">
        <f>VLOOKUP(D1491,Conferences!$A$9:$B$57,2,FALSE)</f>
        <v>Big East</v>
      </c>
      <c r="X1491">
        <f>COUNTIF(C:C,C1491)</f>
        <v>16</v>
      </c>
    </row>
    <row r="1492" spans="1:25">
      <c r="A1492">
        <v>2003</v>
      </c>
      <c r="B1492">
        <v>28</v>
      </c>
      <c r="C1492" t="s">
        <v>79</v>
      </c>
      <c r="D1492" t="s">
        <v>192</v>
      </c>
      <c r="E1492">
        <v>5</v>
      </c>
      <c r="F1492">
        <v>7</v>
      </c>
      <c r="G1492">
        <v>0.41699999999999998</v>
      </c>
      <c r="H1492">
        <v>2</v>
      </c>
      <c r="I1492">
        <v>5</v>
      </c>
      <c r="J1492">
        <v>0.28599999999999998</v>
      </c>
      <c r="K1492">
        <v>27.4</v>
      </c>
      <c r="L1492">
        <v>29.5</v>
      </c>
      <c r="M1492">
        <v>-1.65</v>
      </c>
      <c r="N1492">
        <v>0.27</v>
      </c>
      <c r="R1492" s="19">
        <f>SUMIFS(Recruits!J:J,Recruits!D:D,'Wins by Year'!C1492,Recruits!A:A,'Wins by Year'!A1492)</f>
        <v>2.72</v>
      </c>
      <c r="S1492" s="19">
        <f t="shared" si="46"/>
        <v>2.72</v>
      </c>
      <c r="T1492" s="19">
        <f>(SUMIFS(S:S,C:C,C1492,A:A,A1492)+SUMIFS(S:S,C:C,C1492,A:A,A1492-1)+SUMIFS(S:S,C:C,C1492,A:A,A1492-2))</f>
        <v>2.72</v>
      </c>
      <c r="U1492" s="19">
        <f>(SUMIFS($S:$S,$C:$C,$C1492,$A:$A,$A1492))</f>
        <v>2.72</v>
      </c>
      <c r="W1492" t="str">
        <f>VLOOKUP(D1492,Conferences!$A$9:$B$57,2,FALSE)</f>
        <v>Big East</v>
      </c>
      <c r="X1492">
        <f>COUNTIF(C:C,C1492)</f>
        <v>16</v>
      </c>
    </row>
    <row r="1493" spans="1:25">
      <c r="A1493">
        <v>2003</v>
      </c>
      <c r="B1493">
        <v>29</v>
      </c>
      <c r="C1493" t="s">
        <v>60</v>
      </c>
      <c r="D1493" t="s">
        <v>192</v>
      </c>
      <c r="E1493">
        <v>1</v>
      </c>
      <c r="F1493">
        <v>11</v>
      </c>
      <c r="G1493">
        <v>8.3000000000000004E-2</v>
      </c>
      <c r="H1493">
        <v>0</v>
      </c>
      <c r="I1493">
        <v>7</v>
      </c>
      <c r="J1493">
        <v>0</v>
      </c>
      <c r="K1493">
        <v>19.600000000000001</v>
      </c>
      <c r="L1493">
        <v>32.799999999999997</v>
      </c>
      <c r="M1493">
        <v>-11.95</v>
      </c>
      <c r="N1493">
        <v>0.88</v>
      </c>
      <c r="R1493" s="19">
        <f>SUMIFS(Recruits!J:J,Recruits!D:D,'Wins by Year'!C1493,Recruits!A:A,'Wins by Year'!A1493)</f>
        <v>2.21</v>
      </c>
      <c r="S1493" s="19">
        <f t="shared" si="46"/>
        <v>2.21</v>
      </c>
      <c r="T1493" s="19">
        <f>(SUMIFS(S:S,C:C,C1493,A:A,A1493)+SUMIFS(S:S,C:C,C1493,A:A,A1493-1)+SUMIFS(S:S,C:C,C1493,A:A,A1493-2))</f>
        <v>2.21</v>
      </c>
      <c r="U1493" s="19">
        <f>(SUMIFS($S:$S,$C:$C,$C1493,$A:$A,$A1493))</f>
        <v>2.21</v>
      </c>
      <c r="W1493" t="str">
        <f>VLOOKUP(D1493,Conferences!$A$9:$B$57,2,FALSE)</f>
        <v>Big East</v>
      </c>
      <c r="X1493">
        <f>COUNTIF(C:C,C1493)</f>
        <v>16</v>
      </c>
    </row>
    <row r="1494" spans="1:25">
      <c r="A1494">
        <v>2003</v>
      </c>
      <c r="B1494">
        <v>30</v>
      </c>
      <c r="C1494" t="s">
        <v>4</v>
      </c>
      <c r="D1494" t="s">
        <v>146</v>
      </c>
      <c r="E1494">
        <v>10</v>
      </c>
      <c r="F1494">
        <v>3</v>
      </c>
      <c r="G1494">
        <v>0.76900000000000002</v>
      </c>
      <c r="H1494">
        <v>7</v>
      </c>
      <c r="I1494">
        <v>1</v>
      </c>
      <c r="J1494">
        <v>0.875</v>
      </c>
      <c r="K1494">
        <v>35.4</v>
      </c>
      <c r="L1494">
        <v>16.8</v>
      </c>
      <c r="M1494">
        <v>16.100000000000001</v>
      </c>
      <c r="N1494">
        <v>3.94</v>
      </c>
      <c r="O1494">
        <v>4</v>
      </c>
      <c r="P1494">
        <v>3</v>
      </c>
      <c r="Q1494">
        <v>6</v>
      </c>
      <c r="R1494" s="19">
        <f>SUMIFS(Recruits!J:J,Recruits!D:D,'Wins by Year'!C1494,Recruits!A:A,'Wins by Year'!A1494)</f>
        <v>3.82</v>
      </c>
      <c r="S1494" s="19">
        <f t="shared" si="46"/>
        <v>3.82</v>
      </c>
      <c r="T1494" s="19">
        <f>(SUMIFS(S:S,C:C,C1494,A:A,A1494)+SUMIFS(S:S,C:C,C1494,A:A,A1494-1)+SUMIFS(S:S,C:C,C1494,A:A,A1494-2))</f>
        <v>3.82</v>
      </c>
      <c r="U1494" s="19">
        <f>(SUMIFS($S:$S,$C:$C,$C1494,$A:$A,$A1494))</f>
        <v>3.82</v>
      </c>
      <c r="W1494" t="str">
        <f>VLOOKUP(D1494,Conferences!$A$9:$B$57,2,FALSE)</f>
        <v>Big Ten</v>
      </c>
      <c r="X1494">
        <f>COUNTIF(C:C,C1494)</f>
        <v>16</v>
      </c>
      <c r="Y1494">
        <f t="shared" si="47"/>
        <v>6</v>
      </c>
    </row>
    <row r="1495" spans="1:25">
      <c r="A1495">
        <v>2003</v>
      </c>
      <c r="B1495">
        <v>31</v>
      </c>
      <c r="C1495" t="s">
        <v>3</v>
      </c>
      <c r="D1495" t="s">
        <v>146</v>
      </c>
      <c r="E1495">
        <v>11</v>
      </c>
      <c r="F1495">
        <v>2</v>
      </c>
      <c r="G1495">
        <v>0.84599999999999997</v>
      </c>
      <c r="H1495">
        <v>6</v>
      </c>
      <c r="I1495">
        <v>2</v>
      </c>
      <c r="J1495">
        <v>0.75</v>
      </c>
      <c r="K1495">
        <v>24.8</v>
      </c>
      <c r="L1495">
        <v>17.600000000000001</v>
      </c>
      <c r="M1495">
        <v>14</v>
      </c>
      <c r="N1495">
        <v>6.07</v>
      </c>
      <c r="O1495">
        <v>2</v>
      </c>
      <c r="P1495">
        <v>2</v>
      </c>
      <c r="Q1495">
        <v>4</v>
      </c>
      <c r="R1495" s="19">
        <f>SUMIFS(Recruits!J:J,Recruits!D:D,'Wins by Year'!C1495,Recruits!A:A,'Wins by Year'!A1495)</f>
        <v>3.38</v>
      </c>
      <c r="S1495" s="19">
        <f t="shared" si="46"/>
        <v>3.38</v>
      </c>
      <c r="T1495" s="19">
        <f>(SUMIFS(S:S,C:C,C1495,A:A,A1495)+SUMIFS(S:S,C:C,C1495,A:A,A1495-1)+SUMIFS(S:S,C:C,C1495,A:A,A1495-2))</f>
        <v>3.38</v>
      </c>
      <c r="U1495" s="19">
        <f>(SUMIFS($S:$S,$C:$C,$C1495,$A:$A,$A1495))</f>
        <v>3.38</v>
      </c>
      <c r="W1495" t="str">
        <f>VLOOKUP(D1495,Conferences!$A$9:$B$57,2,FALSE)</f>
        <v>Big Ten</v>
      </c>
      <c r="X1495">
        <f>COUNTIF(C:C,C1495)</f>
        <v>16</v>
      </c>
      <c r="Y1495">
        <f t="shared" si="47"/>
        <v>4</v>
      </c>
    </row>
    <row r="1496" spans="1:25">
      <c r="A1496">
        <v>2003</v>
      </c>
      <c r="B1496">
        <v>32</v>
      </c>
      <c r="C1496" t="s">
        <v>74</v>
      </c>
      <c r="D1496" t="s">
        <v>146</v>
      </c>
      <c r="E1496">
        <v>9</v>
      </c>
      <c r="F1496">
        <v>4</v>
      </c>
      <c r="G1496">
        <v>0.69199999999999995</v>
      </c>
      <c r="H1496">
        <v>6</v>
      </c>
      <c r="I1496">
        <v>2</v>
      </c>
      <c r="J1496">
        <v>0.75</v>
      </c>
      <c r="K1496">
        <v>26.8</v>
      </c>
      <c r="L1496">
        <v>17.399999999999999</v>
      </c>
      <c r="M1496">
        <v>10.79</v>
      </c>
      <c r="N1496">
        <v>4.25</v>
      </c>
      <c r="O1496">
        <v>19</v>
      </c>
      <c r="P1496">
        <v>10</v>
      </c>
      <c r="Q1496">
        <v>18</v>
      </c>
      <c r="R1496" s="19">
        <f>SUMIFS(Recruits!J:J,Recruits!D:D,'Wins by Year'!C1496,Recruits!A:A,'Wins by Year'!A1496)</f>
        <v>2.69</v>
      </c>
      <c r="S1496" s="19">
        <f t="shared" si="46"/>
        <v>2.69</v>
      </c>
      <c r="T1496" s="19">
        <f>(SUMIFS(S:S,C:C,C1496,A:A,A1496)+SUMIFS(S:S,C:C,C1496,A:A,A1496-1)+SUMIFS(S:S,C:C,C1496,A:A,A1496-2))</f>
        <v>2.69</v>
      </c>
      <c r="U1496" s="19">
        <f>(SUMIFS($S:$S,$C:$C,$C1496,$A:$A,$A1496))</f>
        <v>2.69</v>
      </c>
      <c r="W1496" t="str">
        <f>VLOOKUP(D1496,Conferences!$A$9:$B$57,2,FALSE)</f>
        <v>Big Ten</v>
      </c>
      <c r="X1496">
        <f>COUNTIF(C:C,C1496)</f>
        <v>16</v>
      </c>
      <c r="Y1496">
        <f t="shared" si="47"/>
        <v>18</v>
      </c>
    </row>
    <row r="1497" spans="1:25">
      <c r="A1497">
        <v>2003</v>
      </c>
      <c r="B1497">
        <v>33</v>
      </c>
      <c r="C1497" t="s">
        <v>42</v>
      </c>
      <c r="D1497" t="s">
        <v>146</v>
      </c>
      <c r="E1497">
        <v>10</v>
      </c>
      <c r="F1497">
        <v>3</v>
      </c>
      <c r="G1497">
        <v>0.76900000000000002</v>
      </c>
      <c r="H1497">
        <v>5</v>
      </c>
      <c r="I1497">
        <v>3</v>
      </c>
      <c r="J1497">
        <v>0.625</v>
      </c>
      <c r="K1497">
        <v>28.7</v>
      </c>
      <c r="L1497">
        <v>16.2</v>
      </c>
      <c r="M1497">
        <v>14.66</v>
      </c>
      <c r="N1497">
        <v>4.2</v>
      </c>
      <c r="P1497">
        <v>8</v>
      </c>
      <c r="Q1497">
        <v>8</v>
      </c>
      <c r="R1497" s="19">
        <f>SUMIFS(Recruits!J:J,Recruits!D:D,'Wins by Year'!C1497,Recruits!A:A,'Wins by Year'!A1497)</f>
        <v>2.77</v>
      </c>
      <c r="S1497" s="19">
        <f t="shared" si="46"/>
        <v>2.77</v>
      </c>
      <c r="T1497" s="19">
        <f>(SUMIFS(S:S,C:C,C1497,A:A,A1497)+SUMIFS(S:S,C:C,C1497,A:A,A1497-1)+SUMIFS(S:S,C:C,C1497,A:A,A1497-2))</f>
        <v>2.77</v>
      </c>
      <c r="U1497" s="19">
        <f>(SUMIFS($S:$S,$C:$C,$C1497,$A:$A,$A1497))</f>
        <v>2.77</v>
      </c>
      <c r="W1497" t="str">
        <f>VLOOKUP(D1497,Conferences!$A$9:$B$57,2,FALSE)</f>
        <v>Big Ten</v>
      </c>
      <c r="X1497">
        <f>COUNTIF(C:C,C1497)</f>
        <v>16</v>
      </c>
      <c r="Y1497">
        <f t="shared" si="47"/>
        <v>8</v>
      </c>
    </row>
    <row r="1498" spans="1:25">
      <c r="A1498">
        <v>2003</v>
      </c>
      <c r="B1498">
        <v>34</v>
      </c>
      <c r="C1498" t="s">
        <v>51</v>
      </c>
      <c r="D1498" t="s">
        <v>146</v>
      </c>
      <c r="E1498">
        <v>10</v>
      </c>
      <c r="F1498">
        <v>3</v>
      </c>
      <c r="G1498">
        <v>0.76900000000000002</v>
      </c>
      <c r="H1498">
        <v>5</v>
      </c>
      <c r="I1498">
        <v>3</v>
      </c>
      <c r="J1498">
        <v>0.625</v>
      </c>
      <c r="K1498">
        <v>38.700000000000003</v>
      </c>
      <c r="L1498">
        <v>21.9</v>
      </c>
      <c r="M1498">
        <v>11.88</v>
      </c>
      <c r="N1498">
        <v>-0.04</v>
      </c>
      <c r="P1498">
        <v>17</v>
      </c>
      <c r="Q1498">
        <v>20</v>
      </c>
      <c r="R1498" s="19">
        <f>SUMIFS(Recruits!J:J,Recruits!D:D,'Wins by Year'!C1498,Recruits!A:A,'Wins by Year'!A1498)</f>
        <v>2.67</v>
      </c>
      <c r="S1498" s="19">
        <f t="shared" si="46"/>
        <v>2.67</v>
      </c>
      <c r="T1498" s="19">
        <f>(SUMIFS(S:S,C:C,C1498,A:A,A1498)+SUMIFS(S:S,C:C,C1498,A:A,A1498-1)+SUMIFS(S:S,C:C,C1498,A:A,A1498-2))</f>
        <v>2.67</v>
      </c>
      <c r="U1498" s="19">
        <f>(SUMIFS($S:$S,$C:$C,$C1498,$A:$A,$A1498))</f>
        <v>2.67</v>
      </c>
      <c r="W1498" t="str">
        <f>VLOOKUP(D1498,Conferences!$A$9:$B$57,2,FALSE)</f>
        <v>Big Ten</v>
      </c>
      <c r="X1498">
        <f>COUNTIF(C:C,C1498)</f>
        <v>16</v>
      </c>
      <c r="Y1498">
        <f t="shared" si="47"/>
        <v>20</v>
      </c>
    </row>
    <row r="1499" spans="1:25">
      <c r="A1499">
        <v>2003</v>
      </c>
      <c r="B1499">
        <v>35</v>
      </c>
      <c r="C1499" t="s">
        <v>18</v>
      </c>
      <c r="D1499" t="s">
        <v>146</v>
      </c>
      <c r="E1499">
        <v>8</v>
      </c>
      <c r="F1499">
        <v>5</v>
      </c>
      <c r="G1499">
        <v>0.61499999999999999</v>
      </c>
      <c r="H1499">
        <v>5</v>
      </c>
      <c r="I1499">
        <v>3</v>
      </c>
      <c r="J1499">
        <v>0.625</v>
      </c>
      <c r="K1499">
        <v>27.9</v>
      </c>
      <c r="L1499">
        <v>22.5</v>
      </c>
      <c r="M1499">
        <v>7.95</v>
      </c>
      <c r="N1499">
        <v>3.56</v>
      </c>
      <c r="P1499">
        <v>9</v>
      </c>
      <c r="R1499" s="19">
        <f>SUMIFS(Recruits!J:J,Recruits!D:D,'Wins by Year'!C1499,Recruits!A:A,'Wins by Year'!A1499)</f>
        <v>2.52</v>
      </c>
      <c r="S1499" s="19">
        <f t="shared" si="46"/>
        <v>2.52</v>
      </c>
      <c r="T1499" s="19">
        <f>(SUMIFS(S:S,C:C,C1499,A:A,A1499)+SUMIFS(S:S,C:C,C1499,A:A,A1499-1)+SUMIFS(S:S,C:C,C1499,A:A,A1499-2))</f>
        <v>2.52</v>
      </c>
      <c r="U1499" s="19">
        <f>(SUMIFS($S:$S,$C:$C,$C1499,$A:$A,$A1499))</f>
        <v>2.52</v>
      </c>
      <c r="W1499" t="str">
        <f>VLOOKUP(D1499,Conferences!$A$9:$B$57,2,FALSE)</f>
        <v>Big Ten</v>
      </c>
      <c r="X1499">
        <f>COUNTIF(C:C,C1499)</f>
        <v>16</v>
      </c>
    </row>
    <row r="1500" spans="1:25">
      <c r="A1500">
        <v>2003</v>
      </c>
      <c r="B1500">
        <v>36</v>
      </c>
      <c r="C1500" t="s">
        <v>35</v>
      </c>
      <c r="D1500" t="s">
        <v>146</v>
      </c>
      <c r="E1500">
        <v>7</v>
      </c>
      <c r="F1500">
        <v>6</v>
      </c>
      <c r="G1500">
        <v>0.53800000000000003</v>
      </c>
      <c r="H1500">
        <v>4</v>
      </c>
      <c r="I1500">
        <v>4</v>
      </c>
      <c r="J1500">
        <v>0.5</v>
      </c>
      <c r="K1500">
        <v>27.3</v>
      </c>
      <c r="L1500">
        <v>23.5</v>
      </c>
      <c r="M1500">
        <v>6.44</v>
      </c>
      <c r="N1500">
        <v>4.21</v>
      </c>
      <c r="O1500">
        <v>21</v>
      </c>
      <c r="P1500">
        <v>14</v>
      </c>
      <c r="R1500" s="19">
        <f>SUMIFS(Recruits!J:J,Recruits!D:D,'Wins by Year'!C1500,Recruits!A:A,'Wins by Year'!A1500)</f>
        <v>2.81</v>
      </c>
      <c r="S1500" s="19">
        <f t="shared" si="46"/>
        <v>2.81</v>
      </c>
      <c r="T1500" s="19">
        <f>(SUMIFS(S:S,C:C,C1500,A:A,A1500)+SUMIFS(S:S,C:C,C1500,A:A,A1500-1)+SUMIFS(S:S,C:C,C1500,A:A,A1500-2))</f>
        <v>2.81</v>
      </c>
      <c r="U1500" s="19">
        <f>(SUMIFS($S:$S,$C:$C,$C1500,$A:$A,$A1500))</f>
        <v>2.81</v>
      </c>
      <c r="W1500" t="str">
        <f>VLOOKUP(D1500,Conferences!$A$9:$B$57,2,FALSE)</f>
        <v>Big Ten</v>
      </c>
      <c r="X1500">
        <f>COUNTIF(C:C,C1500)</f>
        <v>16</v>
      </c>
    </row>
    <row r="1501" spans="1:25">
      <c r="A1501">
        <v>2003</v>
      </c>
      <c r="B1501">
        <v>37</v>
      </c>
      <c r="C1501" t="s">
        <v>49</v>
      </c>
      <c r="D1501" t="s">
        <v>146</v>
      </c>
      <c r="E1501">
        <v>6</v>
      </c>
      <c r="F1501">
        <v>7</v>
      </c>
      <c r="G1501">
        <v>0.46200000000000002</v>
      </c>
      <c r="H1501">
        <v>4</v>
      </c>
      <c r="I1501">
        <v>4</v>
      </c>
      <c r="J1501">
        <v>0.5</v>
      </c>
      <c r="K1501">
        <v>20.2</v>
      </c>
      <c r="L1501">
        <v>25.1</v>
      </c>
      <c r="M1501">
        <v>0.09</v>
      </c>
      <c r="N1501">
        <v>4.47</v>
      </c>
      <c r="R1501" s="19">
        <f>SUMIFS(Recruits!J:J,Recruits!D:D,'Wins by Year'!C1501,Recruits!A:A,'Wins by Year'!A1501)</f>
        <v>2.36</v>
      </c>
      <c r="S1501" s="19">
        <f t="shared" si="46"/>
        <v>2.36</v>
      </c>
      <c r="T1501" s="19">
        <f>(SUMIFS(S:S,C:C,C1501,A:A,A1501)+SUMIFS(S:S,C:C,C1501,A:A,A1501-1)+SUMIFS(S:S,C:C,C1501,A:A,A1501-2))</f>
        <v>2.36</v>
      </c>
      <c r="U1501" s="19">
        <f>(SUMIFS($S:$S,$C:$C,$C1501,$A:$A,$A1501))</f>
        <v>2.36</v>
      </c>
      <c r="W1501" t="str">
        <f>VLOOKUP(D1501,Conferences!$A$9:$B$57,2,FALSE)</f>
        <v>Big Ten</v>
      </c>
      <c r="X1501">
        <f>COUNTIF(C:C,C1501)</f>
        <v>16</v>
      </c>
    </row>
    <row r="1502" spans="1:25">
      <c r="A1502">
        <v>2003</v>
      </c>
      <c r="B1502">
        <v>38</v>
      </c>
      <c r="C1502" t="s">
        <v>23</v>
      </c>
      <c r="D1502" t="s">
        <v>146</v>
      </c>
      <c r="E1502">
        <v>3</v>
      </c>
      <c r="F1502">
        <v>9</v>
      </c>
      <c r="G1502">
        <v>0.25</v>
      </c>
      <c r="H1502">
        <v>1</v>
      </c>
      <c r="I1502">
        <v>7</v>
      </c>
      <c r="J1502">
        <v>0.125</v>
      </c>
      <c r="K1502">
        <v>19.399999999999999</v>
      </c>
      <c r="L1502">
        <v>21.3</v>
      </c>
      <c r="M1502">
        <v>0.77</v>
      </c>
      <c r="N1502">
        <v>4.3499999999999996</v>
      </c>
      <c r="R1502" s="19">
        <f>SUMIFS(Recruits!J:J,Recruits!D:D,'Wins by Year'!C1502,Recruits!A:A,'Wins by Year'!A1502)</f>
        <v>0</v>
      </c>
      <c r="S1502" s="19">
        <f t="shared" si="46"/>
        <v>1</v>
      </c>
      <c r="T1502" s="19">
        <f>(SUMIFS(S:S,C:C,C1502,A:A,A1502)+SUMIFS(S:S,C:C,C1502,A:A,A1502-1)+SUMIFS(S:S,C:C,C1502,A:A,A1502-2))</f>
        <v>1</v>
      </c>
      <c r="U1502" s="19">
        <f>(SUMIFS($S:$S,$C:$C,$C1502,$A:$A,$A1502))</f>
        <v>1</v>
      </c>
      <c r="W1502" t="str">
        <f>VLOOKUP(D1502,Conferences!$A$9:$B$57,2,FALSE)</f>
        <v>Big Ten</v>
      </c>
      <c r="X1502">
        <f>COUNTIF(C:C,C1502)</f>
        <v>16</v>
      </c>
    </row>
    <row r="1503" spans="1:25">
      <c r="A1503">
        <v>2003</v>
      </c>
      <c r="B1503">
        <v>39</v>
      </c>
      <c r="C1503" t="s">
        <v>58</v>
      </c>
      <c r="D1503" t="s">
        <v>146</v>
      </c>
      <c r="E1503">
        <v>2</v>
      </c>
      <c r="F1503">
        <v>10</v>
      </c>
      <c r="G1503">
        <v>0.16700000000000001</v>
      </c>
      <c r="H1503">
        <v>1</v>
      </c>
      <c r="I1503">
        <v>7</v>
      </c>
      <c r="J1503">
        <v>0.125</v>
      </c>
      <c r="K1503">
        <v>14.8</v>
      </c>
      <c r="L1503">
        <v>32.299999999999997</v>
      </c>
      <c r="M1503">
        <v>-9.8699999999999992</v>
      </c>
      <c r="N1503">
        <v>3.38</v>
      </c>
      <c r="R1503" s="19">
        <f>SUMIFS(Recruits!J:J,Recruits!D:D,'Wins by Year'!C1503,Recruits!A:A,'Wins by Year'!A1503)</f>
        <v>2.2799999999999998</v>
      </c>
      <c r="S1503" s="19">
        <f t="shared" si="46"/>
        <v>2.2799999999999998</v>
      </c>
      <c r="T1503" s="19">
        <f>(SUMIFS(S:S,C:C,C1503,A:A,A1503)+SUMIFS(S:S,C:C,C1503,A:A,A1503-1)+SUMIFS(S:S,C:C,C1503,A:A,A1503-2))</f>
        <v>2.2799999999999998</v>
      </c>
      <c r="U1503" s="19">
        <f>(SUMIFS($S:$S,$C:$C,$C1503,$A:$A,$A1503))</f>
        <v>2.2799999999999998</v>
      </c>
      <c r="W1503" t="str">
        <f>VLOOKUP(D1503,Conferences!$A$9:$B$57,2,FALSE)</f>
        <v>Big Ten</v>
      </c>
      <c r="X1503">
        <f>COUNTIF(C:C,C1503)</f>
        <v>16</v>
      </c>
    </row>
    <row r="1504" spans="1:25">
      <c r="A1504">
        <v>2003</v>
      </c>
      <c r="B1504">
        <v>40</v>
      </c>
      <c r="C1504" t="s">
        <v>70</v>
      </c>
      <c r="D1504" t="s">
        <v>146</v>
      </c>
      <c r="E1504">
        <v>1</v>
      </c>
      <c r="F1504">
        <v>11</v>
      </c>
      <c r="G1504">
        <v>8.3000000000000004E-2</v>
      </c>
      <c r="H1504">
        <v>0</v>
      </c>
      <c r="I1504">
        <v>8</v>
      </c>
      <c r="J1504">
        <v>0</v>
      </c>
      <c r="K1504">
        <v>16.899999999999999</v>
      </c>
      <c r="L1504">
        <v>33.200000000000003</v>
      </c>
      <c r="M1504">
        <v>-8.6300000000000008</v>
      </c>
      <c r="N1504">
        <v>4.62</v>
      </c>
      <c r="R1504" s="19">
        <f>SUMIFS(Recruits!J:J,Recruits!D:D,'Wins by Year'!C1504,Recruits!A:A,'Wins by Year'!A1504)</f>
        <v>2.67</v>
      </c>
      <c r="S1504" s="19">
        <f t="shared" si="46"/>
        <v>2.67</v>
      </c>
      <c r="T1504" s="19">
        <f>(SUMIFS(S:S,C:C,C1504,A:A,A1504)+SUMIFS(S:S,C:C,C1504,A:A,A1504-1)+SUMIFS(S:S,C:C,C1504,A:A,A1504-2))</f>
        <v>2.67</v>
      </c>
      <c r="U1504" s="19">
        <f>(SUMIFS($S:$S,$C:$C,$C1504,$A:$A,$A1504))</f>
        <v>2.67</v>
      </c>
      <c r="W1504" t="str">
        <f>VLOOKUP(D1504,Conferences!$A$9:$B$57,2,FALSE)</f>
        <v>Big Ten</v>
      </c>
      <c r="X1504">
        <f>COUNTIF(C:C,C1504)</f>
        <v>16</v>
      </c>
    </row>
    <row r="1505" spans="1:25">
      <c r="A1505">
        <v>2003</v>
      </c>
      <c r="B1505">
        <v>41</v>
      </c>
      <c r="C1505" t="s">
        <v>80</v>
      </c>
      <c r="D1505" t="s">
        <v>147</v>
      </c>
      <c r="E1505">
        <v>9</v>
      </c>
      <c r="F1505">
        <v>4</v>
      </c>
      <c r="G1505">
        <v>0.69199999999999995</v>
      </c>
      <c r="H1505">
        <v>8</v>
      </c>
      <c r="I1505">
        <v>0</v>
      </c>
      <c r="J1505">
        <v>1</v>
      </c>
      <c r="K1505">
        <v>22.5</v>
      </c>
      <c r="L1505">
        <v>17.399999999999999</v>
      </c>
      <c r="M1505">
        <v>3.58</v>
      </c>
      <c r="N1505">
        <v>-1.1200000000000001</v>
      </c>
      <c r="R1505" s="19">
        <f>SUMIFS(Recruits!J:J,Recruits!D:D,'Wins by Year'!C1505,Recruits!A:A,'Wins by Year'!A1505)</f>
        <v>2.13</v>
      </c>
      <c r="S1505" s="19">
        <f t="shared" si="46"/>
        <v>2.13</v>
      </c>
      <c r="T1505" s="19">
        <f>(SUMIFS(S:S,C:C,C1505,A:A,A1505)+SUMIFS(S:S,C:C,C1505,A:A,A1505-1)+SUMIFS(S:S,C:C,C1505,A:A,A1505-2))</f>
        <v>2.13</v>
      </c>
      <c r="U1505" s="19">
        <f>(SUMIFS($S:$S,$C:$C,$C1505,$A:$A,$A1505))</f>
        <v>2.13</v>
      </c>
      <c r="W1505" t="str">
        <f>VLOOKUP(D1505,Conferences!$A$9:$B$57,2,FALSE)</f>
        <v>CUSA</v>
      </c>
      <c r="X1505">
        <f>COUNTIF(C:C,C1505)</f>
        <v>16</v>
      </c>
    </row>
    <row r="1506" spans="1:25">
      <c r="A1506">
        <v>2003</v>
      </c>
      <c r="B1506">
        <v>42</v>
      </c>
      <c r="C1506" t="s">
        <v>20</v>
      </c>
      <c r="D1506" t="s">
        <v>147</v>
      </c>
      <c r="E1506">
        <v>11</v>
      </c>
      <c r="F1506">
        <v>2</v>
      </c>
      <c r="G1506">
        <v>0.84599999999999997</v>
      </c>
      <c r="H1506">
        <v>7</v>
      </c>
      <c r="I1506">
        <v>1</v>
      </c>
      <c r="J1506">
        <v>0.875</v>
      </c>
      <c r="K1506">
        <v>29.2</v>
      </c>
      <c r="L1506">
        <v>21.2</v>
      </c>
      <c r="M1506">
        <v>2.83</v>
      </c>
      <c r="N1506">
        <v>-5.48</v>
      </c>
      <c r="O1506">
        <v>25</v>
      </c>
      <c r="P1506">
        <v>10</v>
      </c>
      <c r="Q1506">
        <v>25</v>
      </c>
      <c r="R1506" s="19">
        <f>SUMIFS(Recruits!J:J,Recruits!D:D,'Wins by Year'!C1506,Recruits!A:A,'Wins by Year'!A1506)</f>
        <v>2.38</v>
      </c>
      <c r="S1506" s="19">
        <f t="shared" si="46"/>
        <v>2.38</v>
      </c>
      <c r="T1506" s="19">
        <f>(SUMIFS(S:S,C:C,C1506,A:A,A1506)+SUMIFS(S:S,C:C,C1506,A:A,A1506-1)+SUMIFS(S:S,C:C,C1506,A:A,A1506-2))</f>
        <v>2.38</v>
      </c>
      <c r="U1506" s="19">
        <f>(SUMIFS($S:$S,$C:$C,$C1506,$A:$A,$A1506))</f>
        <v>2.38</v>
      </c>
      <c r="W1506" t="str">
        <f>VLOOKUP(D1506,Conferences!$A$9:$B$57,2,FALSE)</f>
        <v>CUSA</v>
      </c>
      <c r="X1506">
        <f>COUNTIF(C:C,C1506)</f>
        <v>16</v>
      </c>
      <c r="Y1506">
        <f t="shared" si="47"/>
        <v>25</v>
      </c>
    </row>
    <row r="1507" spans="1:25">
      <c r="A1507">
        <v>2003</v>
      </c>
      <c r="B1507">
        <v>43</v>
      </c>
      <c r="C1507" t="s">
        <v>36</v>
      </c>
      <c r="D1507" t="s">
        <v>147</v>
      </c>
      <c r="E1507">
        <v>9</v>
      </c>
      <c r="F1507">
        <v>4</v>
      </c>
      <c r="G1507">
        <v>0.69199999999999995</v>
      </c>
      <c r="H1507">
        <v>5</v>
      </c>
      <c r="I1507">
        <v>3</v>
      </c>
      <c r="J1507">
        <v>0.625</v>
      </c>
      <c r="K1507">
        <v>34.6</v>
      </c>
      <c r="L1507">
        <v>27.8</v>
      </c>
      <c r="M1507">
        <v>1.32</v>
      </c>
      <c r="N1507">
        <v>-5.38</v>
      </c>
      <c r="R1507" s="19">
        <f>SUMIFS(Recruits!J:J,Recruits!D:D,'Wins by Year'!C1507,Recruits!A:A,'Wins by Year'!A1507)</f>
        <v>2.4</v>
      </c>
      <c r="S1507" s="19">
        <f t="shared" si="46"/>
        <v>2.4</v>
      </c>
      <c r="T1507" s="19">
        <f>(SUMIFS(S:S,C:C,C1507,A:A,A1507)+SUMIFS(S:S,C:C,C1507,A:A,A1507-1)+SUMIFS(S:S,C:C,C1507,A:A,A1507-2))</f>
        <v>2.4</v>
      </c>
      <c r="U1507" s="19">
        <f>(SUMIFS($S:$S,$C:$C,$C1507,$A:$A,$A1507))</f>
        <v>2.4</v>
      </c>
      <c r="W1507" t="str">
        <f>VLOOKUP(D1507,Conferences!$A$9:$B$57,2,FALSE)</f>
        <v>CUSA</v>
      </c>
      <c r="X1507">
        <f>COUNTIF(C:C,C1507)</f>
        <v>16</v>
      </c>
    </row>
    <row r="1508" spans="1:25">
      <c r="A1508">
        <v>2003</v>
      </c>
      <c r="B1508">
        <v>44</v>
      </c>
      <c r="C1508" t="s">
        <v>64</v>
      </c>
      <c r="D1508" t="s">
        <v>147</v>
      </c>
      <c r="E1508">
        <v>9</v>
      </c>
      <c r="F1508">
        <v>4</v>
      </c>
      <c r="G1508">
        <v>0.69199999999999995</v>
      </c>
      <c r="H1508">
        <v>5</v>
      </c>
      <c r="I1508">
        <v>3</v>
      </c>
      <c r="J1508">
        <v>0.625</v>
      </c>
      <c r="K1508">
        <v>30.2</v>
      </c>
      <c r="L1508">
        <v>19.2</v>
      </c>
      <c r="M1508">
        <v>3.31</v>
      </c>
      <c r="N1508">
        <v>-5.62</v>
      </c>
      <c r="R1508" s="19">
        <f>SUMIFS(Recruits!J:J,Recruits!D:D,'Wins by Year'!C1508,Recruits!A:A,'Wins by Year'!A1508)</f>
        <v>2.3199999999999998</v>
      </c>
      <c r="S1508" s="19">
        <f t="shared" si="46"/>
        <v>2.3199999999999998</v>
      </c>
      <c r="T1508" s="19">
        <f>(SUMIFS(S:S,C:C,C1508,A:A,A1508)+SUMIFS(S:S,C:C,C1508,A:A,A1508-1)+SUMIFS(S:S,C:C,C1508,A:A,A1508-2))</f>
        <v>2.3199999999999998</v>
      </c>
      <c r="U1508" s="19">
        <f>(SUMIFS($S:$S,$C:$C,$C1508,$A:$A,$A1508))</f>
        <v>2.3199999999999998</v>
      </c>
      <c r="W1508" t="str">
        <f>VLOOKUP(D1508,Conferences!$A$9:$B$57,2,FALSE)</f>
        <v>CUSA</v>
      </c>
      <c r="X1508">
        <f>COUNTIF(C:C,C1508)</f>
        <v>16</v>
      </c>
    </row>
    <row r="1509" spans="1:25">
      <c r="A1509">
        <v>2003</v>
      </c>
      <c r="B1509">
        <v>45</v>
      </c>
      <c r="C1509" t="s">
        <v>73</v>
      </c>
      <c r="D1509" t="s">
        <v>147</v>
      </c>
      <c r="E1509">
        <v>7</v>
      </c>
      <c r="F1509">
        <v>4</v>
      </c>
      <c r="G1509">
        <v>0.63600000000000001</v>
      </c>
      <c r="H1509">
        <v>5</v>
      </c>
      <c r="I1509">
        <v>3</v>
      </c>
      <c r="J1509">
        <v>0.625</v>
      </c>
      <c r="K1509">
        <v>25.1</v>
      </c>
      <c r="L1509">
        <v>20.399999999999999</v>
      </c>
      <c r="M1509">
        <v>-3.98</v>
      </c>
      <c r="N1509">
        <v>-6.53</v>
      </c>
      <c r="R1509" s="19">
        <f>SUMIFS(Recruits!J:J,Recruits!D:D,'Wins by Year'!C1509,Recruits!A:A,'Wins by Year'!A1509)</f>
        <v>2.1800000000000002</v>
      </c>
      <c r="S1509" s="19">
        <f t="shared" si="46"/>
        <v>2.1800000000000002</v>
      </c>
      <c r="T1509" s="19">
        <f>(SUMIFS(S:S,C:C,C1509,A:A,A1509)+SUMIFS(S:S,C:C,C1509,A:A,A1509-1)+SUMIFS(S:S,C:C,C1509,A:A,A1509-2))</f>
        <v>2.1800000000000002</v>
      </c>
      <c r="U1509" s="19">
        <f>(SUMIFS($S:$S,$C:$C,$C1509,$A:$A,$A1509))</f>
        <v>2.1800000000000002</v>
      </c>
      <c r="W1509" t="str">
        <f>VLOOKUP(D1509,Conferences!$A$9:$B$57,2,FALSE)</f>
        <v>CUSA</v>
      </c>
      <c r="X1509">
        <f>COUNTIF(C:C,C1509)</f>
        <v>16</v>
      </c>
    </row>
    <row r="1510" spans="1:25">
      <c r="A1510">
        <v>2003</v>
      </c>
      <c r="B1510">
        <v>46</v>
      </c>
      <c r="C1510" t="s">
        <v>41</v>
      </c>
      <c r="D1510" t="s">
        <v>147</v>
      </c>
      <c r="E1510">
        <v>7</v>
      </c>
      <c r="F1510">
        <v>6</v>
      </c>
      <c r="G1510">
        <v>0.53800000000000003</v>
      </c>
      <c r="H1510">
        <v>4</v>
      </c>
      <c r="I1510">
        <v>4</v>
      </c>
      <c r="J1510">
        <v>0.5</v>
      </c>
      <c r="K1510">
        <v>34.5</v>
      </c>
      <c r="L1510">
        <v>36</v>
      </c>
      <c r="M1510">
        <v>-4.2300000000000004</v>
      </c>
      <c r="N1510">
        <v>-4.16</v>
      </c>
      <c r="R1510" s="19">
        <f>SUMIFS(Recruits!J:J,Recruits!D:D,'Wins by Year'!C1510,Recruits!A:A,'Wins by Year'!A1510)</f>
        <v>2.29</v>
      </c>
      <c r="S1510" s="19">
        <f t="shared" si="46"/>
        <v>2.29</v>
      </c>
      <c r="T1510" s="19">
        <f>(SUMIFS(S:S,C:C,C1510,A:A,A1510)+SUMIFS(S:S,C:C,C1510,A:A,A1510-1)+SUMIFS(S:S,C:C,C1510,A:A,A1510-2))</f>
        <v>2.29</v>
      </c>
      <c r="U1510" s="19">
        <f>(SUMIFS($S:$S,$C:$C,$C1510,$A:$A,$A1510))</f>
        <v>2.29</v>
      </c>
      <c r="W1510" t="str">
        <f>VLOOKUP(D1510,Conferences!$A$9:$B$57,2,FALSE)</f>
        <v>CUSA</v>
      </c>
      <c r="X1510">
        <f>COUNTIF(C:C,C1510)</f>
        <v>16</v>
      </c>
    </row>
    <row r="1511" spans="1:25">
      <c r="A1511">
        <v>2003</v>
      </c>
      <c r="B1511">
        <v>47</v>
      </c>
      <c r="C1511" t="s">
        <v>129</v>
      </c>
      <c r="D1511" t="s">
        <v>147</v>
      </c>
      <c r="E1511">
        <v>5</v>
      </c>
      <c r="F1511">
        <v>7</v>
      </c>
      <c r="G1511">
        <v>0.41699999999999998</v>
      </c>
      <c r="H1511">
        <v>4</v>
      </c>
      <c r="I1511">
        <v>4</v>
      </c>
      <c r="J1511">
        <v>0.5</v>
      </c>
      <c r="K1511">
        <v>20.399999999999999</v>
      </c>
      <c r="L1511">
        <v>23.9</v>
      </c>
      <c r="M1511">
        <v>-5.47</v>
      </c>
      <c r="N1511">
        <v>-2.64</v>
      </c>
      <c r="R1511" s="19">
        <f>SUMIFS(Recruits!J:J,Recruits!D:D,'Wins by Year'!C1511,Recruits!A:A,'Wins by Year'!A1511)</f>
        <v>2.0699999999999998</v>
      </c>
      <c r="S1511" s="19">
        <f t="shared" si="46"/>
        <v>2.0699999999999998</v>
      </c>
      <c r="T1511" s="19">
        <f>(SUMIFS(S:S,C:C,C1511,A:A,A1511)+SUMIFS(S:S,C:C,C1511,A:A,A1511-1)+SUMIFS(S:S,C:C,C1511,A:A,A1511-2))</f>
        <v>2.0699999999999998</v>
      </c>
      <c r="U1511" s="19">
        <f>(SUMIFS($S:$S,$C:$C,$C1511,$A:$A,$A1511))</f>
        <v>2.0699999999999998</v>
      </c>
      <c r="W1511" t="str">
        <f>VLOOKUP(D1511,Conferences!$A$9:$B$57,2,FALSE)</f>
        <v>CUSA</v>
      </c>
      <c r="X1511">
        <f>COUNTIF(C:C,C1511)</f>
        <v>14</v>
      </c>
    </row>
    <row r="1512" spans="1:25">
      <c r="A1512">
        <v>2003</v>
      </c>
      <c r="B1512">
        <v>48</v>
      </c>
      <c r="C1512" t="s">
        <v>91</v>
      </c>
      <c r="D1512" t="s">
        <v>147</v>
      </c>
      <c r="E1512">
        <v>5</v>
      </c>
      <c r="F1512">
        <v>7</v>
      </c>
      <c r="G1512">
        <v>0.41699999999999998</v>
      </c>
      <c r="H1512">
        <v>3</v>
      </c>
      <c r="I1512">
        <v>5</v>
      </c>
      <c r="J1512">
        <v>0.375</v>
      </c>
      <c r="K1512">
        <v>28.1</v>
      </c>
      <c r="L1512">
        <v>35.299999999999997</v>
      </c>
      <c r="M1512">
        <v>-9.17</v>
      </c>
      <c r="N1512">
        <v>-4.34</v>
      </c>
      <c r="R1512" s="19">
        <f>SUMIFS(Recruits!J:J,Recruits!D:D,'Wins by Year'!C1512,Recruits!A:A,'Wins by Year'!A1512)</f>
        <v>2.1800000000000002</v>
      </c>
      <c r="S1512" s="19">
        <f t="shared" si="46"/>
        <v>2.1800000000000002</v>
      </c>
      <c r="T1512" s="19">
        <f>(SUMIFS(S:S,C:C,C1512,A:A,A1512)+SUMIFS(S:S,C:C,C1512,A:A,A1512-1)+SUMIFS(S:S,C:C,C1512,A:A,A1512-2))</f>
        <v>2.1800000000000002</v>
      </c>
      <c r="U1512" s="19">
        <f>(SUMIFS($S:$S,$C:$C,$C1512,$A:$A,$A1512))</f>
        <v>2.1800000000000002</v>
      </c>
      <c r="W1512" t="str">
        <f>VLOOKUP(D1512,Conferences!$A$9:$B$57,2,FALSE)</f>
        <v>CUSA</v>
      </c>
      <c r="X1512">
        <f>COUNTIF(C:C,C1512)</f>
        <v>16</v>
      </c>
    </row>
    <row r="1513" spans="1:25">
      <c r="A1513">
        <v>2003</v>
      </c>
      <c r="B1513">
        <v>49</v>
      </c>
      <c r="C1513" t="s">
        <v>68</v>
      </c>
      <c r="D1513" t="s">
        <v>147</v>
      </c>
      <c r="E1513">
        <v>5</v>
      </c>
      <c r="F1513">
        <v>7</v>
      </c>
      <c r="G1513">
        <v>0.41699999999999998</v>
      </c>
      <c r="H1513">
        <v>2</v>
      </c>
      <c r="I1513">
        <v>6</v>
      </c>
      <c r="J1513">
        <v>0.25</v>
      </c>
      <c r="K1513">
        <v>25.3</v>
      </c>
      <c r="L1513">
        <v>26.6</v>
      </c>
      <c r="M1513">
        <v>-5.93</v>
      </c>
      <c r="N1513">
        <v>-3.93</v>
      </c>
      <c r="R1513" s="19">
        <f>SUMIFS(Recruits!J:J,Recruits!D:D,'Wins by Year'!C1513,Recruits!A:A,'Wins by Year'!A1513)</f>
        <v>0</v>
      </c>
      <c r="S1513" s="19">
        <f t="shared" si="46"/>
        <v>1</v>
      </c>
      <c r="T1513" s="19">
        <f>(SUMIFS(S:S,C:C,C1513,A:A,A1513)+SUMIFS(S:S,C:C,C1513,A:A,A1513-1)+SUMIFS(S:S,C:C,C1513,A:A,A1513-2))</f>
        <v>1</v>
      </c>
      <c r="U1513" s="19">
        <f>(SUMIFS($S:$S,$C:$C,$C1513,$A:$A,$A1513))</f>
        <v>1</v>
      </c>
      <c r="W1513" t="str">
        <f>VLOOKUP(D1513,Conferences!$A$9:$B$57,2,FALSE)</f>
        <v>CUSA</v>
      </c>
      <c r="X1513">
        <f>COUNTIF(C:C,C1513)</f>
        <v>16</v>
      </c>
    </row>
    <row r="1514" spans="1:25">
      <c r="A1514">
        <v>2003</v>
      </c>
      <c r="B1514">
        <v>50</v>
      </c>
      <c r="C1514" t="s">
        <v>81</v>
      </c>
      <c r="D1514" t="s">
        <v>147</v>
      </c>
      <c r="E1514">
        <v>1</v>
      </c>
      <c r="F1514">
        <v>11</v>
      </c>
      <c r="G1514">
        <v>8.3000000000000004E-2</v>
      </c>
      <c r="H1514">
        <v>1</v>
      </c>
      <c r="I1514">
        <v>7</v>
      </c>
      <c r="J1514">
        <v>0.125</v>
      </c>
      <c r="K1514">
        <v>18.100000000000001</v>
      </c>
      <c r="L1514">
        <v>35.700000000000003</v>
      </c>
      <c r="M1514">
        <v>-16.02</v>
      </c>
      <c r="N1514">
        <v>-1.44</v>
      </c>
      <c r="R1514" s="19">
        <f>SUMIFS(Recruits!J:J,Recruits!D:D,'Wins by Year'!C1514,Recruits!A:A,'Wins by Year'!A1514)</f>
        <v>2.1</v>
      </c>
      <c r="S1514" s="19">
        <f t="shared" si="46"/>
        <v>2.1</v>
      </c>
      <c r="T1514" s="19">
        <f>(SUMIFS(S:S,C:C,C1514,A:A,A1514)+SUMIFS(S:S,C:C,C1514,A:A,A1514-1)+SUMIFS(S:S,C:C,C1514,A:A,A1514-2))</f>
        <v>2.1</v>
      </c>
      <c r="U1514" s="19">
        <f>(SUMIFS($S:$S,$C:$C,$C1514,$A:$A,$A1514))</f>
        <v>2.1</v>
      </c>
      <c r="W1514" t="str">
        <f>VLOOKUP(D1514,Conferences!$A$9:$B$57,2,FALSE)</f>
        <v>CUSA</v>
      </c>
      <c r="X1514">
        <f>COUNTIF(C:C,C1514)</f>
        <v>16</v>
      </c>
    </row>
    <row r="1515" spans="1:25">
      <c r="A1515">
        <v>2003</v>
      </c>
      <c r="B1515">
        <v>51</v>
      </c>
      <c r="C1515" t="s">
        <v>96</v>
      </c>
      <c r="D1515" t="s">
        <v>147</v>
      </c>
      <c r="E1515">
        <v>0</v>
      </c>
      <c r="F1515">
        <v>13</v>
      </c>
      <c r="G1515">
        <v>0</v>
      </c>
      <c r="H1515">
        <v>0</v>
      </c>
      <c r="I1515">
        <v>8</v>
      </c>
      <c r="J1515">
        <v>0</v>
      </c>
      <c r="K1515">
        <v>15.8</v>
      </c>
      <c r="L1515">
        <v>36.6</v>
      </c>
      <c r="M1515">
        <v>-22.15</v>
      </c>
      <c r="N1515">
        <v>-3</v>
      </c>
      <c r="R1515" s="19">
        <f>SUMIFS(Recruits!J:J,Recruits!D:D,'Wins by Year'!C1515,Recruits!A:A,'Wins by Year'!A1515)</f>
        <v>2</v>
      </c>
      <c r="S1515" s="19">
        <f t="shared" si="46"/>
        <v>2</v>
      </c>
      <c r="T1515" s="19">
        <f>(SUMIFS(S:S,C:C,C1515,A:A,A1515)+SUMIFS(S:S,C:C,C1515,A:A,A1515-1)+SUMIFS(S:S,C:C,C1515,A:A,A1515-2))</f>
        <v>2</v>
      </c>
      <c r="U1515" s="19">
        <f>(SUMIFS($S:$S,$C:$C,$C1515,$A:$A,$A1515))</f>
        <v>2</v>
      </c>
      <c r="W1515" t="str">
        <f>VLOOKUP(D1515,Conferences!$A$9:$B$57,2,FALSE)</f>
        <v>CUSA</v>
      </c>
      <c r="X1515">
        <f>COUNTIF(C:C,C1515)</f>
        <v>16</v>
      </c>
    </row>
    <row r="1516" spans="1:25">
      <c r="A1516">
        <v>2003</v>
      </c>
      <c r="B1516">
        <v>52</v>
      </c>
      <c r="C1516" t="s">
        <v>117</v>
      </c>
      <c r="D1516" t="s">
        <v>148</v>
      </c>
      <c r="E1516">
        <v>9</v>
      </c>
      <c r="F1516">
        <v>3</v>
      </c>
      <c r="G1516">
        <v>0.75</v>
      </c>
      <c r="H1516">
        <v>0</v>
      </c>
      <c r="I1516">
        <v>0</v>
      </c>
      <c r="K1516">
        <v>34</v>
      </c>
      <c r="L1516">
        <v>25</v>
      </c>
      <c r="M1516">
        <v>3.73</v>
      </c>
      <c r="N1516">
        <v>-5.27</v>
      </c>
      <c r="R1516" s="19">
        <f>SUMIFS(Recruits!J:J,Recruits!D:D,'Wins by Year'!C1516,Recruits!A:A,'Wins by Year'!A1516)</f>
        <v>2.25</v>
      </c>
      <c r="S1516" s="19">
        <f t="shared" si="46"/>
        <v>2.25</v>
      </c>
      <c r="T1516" s="19">
        <f>(SUMIFS(S:S,C:C,C1516,A:A,A1516)+SUMIFS(S:S,C:C,C1516,A:A,A1516-1)+SUMIFS(S:S,C:C,C1516,A:A,A1516-2))</f>
        <v>2.25</v>
      </c>
      <c r="U1516" s="19">
        <f>(SUMIFS($S:$S,$C:$C,$C1516,$A:$A,$A1516))</f>
        <v>2.25</v>
      </c>
      <c r="W1516" t="str">
        <f>VLOOKUP(D1516,Conferences!$A$9:$B$57,2,FALSE)</f>
        <v>Ind</v>
      </c>
      <c r="X1516">
        <f>COUNTIF(C:C,C1516)</f>
        <v>16</v>
      </c>
    </row>
    <row r="1517" spans="1:25">
      <c r="A1517">
        <v>2003</v>
      </c>
      <c r="B1517">
        <v>53</v>
      </c>
      <c r="C1517" t="s">
        <v>97</v>
      </c>
      <c r="D1517" t="s">
        <v>148</v>
      </c>
      <c r="E1517">
        <v>8</v>
      </c>
      <c r="F1517">
        <v>5</v>
      </c>
      <c r="G1517">
        <v>0.61499999999999999</v>
      </c>
      <c r="H1517">
        <v>0</v>
      </c>
      <c r="I1517">
        <v>0</v>
      </c>
      <c r="K1517">
        <v>30.5</v>
      </c>
      <c r="L1517">
        <v>21.8</v>
      </c>
      <c r="M1517">
        <v>-1.73</v>
      </c>
      <c r="N1517">
        <v>-8.0399999999999991</v>
      </c>
      <c r="R1517" s="19">
        <f>SUMIFS(Recruits!J:J,Recruits!D:D,'Wins by Year'!C1517,Recruits!A:A,'Wins by Year'!A1517)</f>
        <v>2</v>
      </c>
      <c r="S1517" s="19">
        <f t="shared" si="46"/>
        <v>2</v>
      </c>
      <c r="T1517" s="19">
        <f>(SUMIFS(S:S,C:C,C1517,A:A,A1517)+SUMIFS(S:S,C:C,C1517,A:A,A1517-1)+SUMIFS(S:S,C:C,C1517,A:A,A1517-2))</f>
        <v>2</v>
      </c>
      <c r="U1517" s="19">
        <f>(SUMIFS($S:$S,$C:$C,$C1517,$A:$A,$A1517))</f>
        <v>2</v>
      </c>
      <c r="W1517" t="str">
        <f>VLOOKUP(D1517,Conferences!$A$9:$B$57,2,FALSE)</f>
        <v>Ind</v>
      </c>
      <c r="X1517">
        <f>COUNTIF(C:C,C1517)</f>
        <v>16</v>
      </c>
    </row>
    <row r="1518" spans="1:25">
      <c r="A1518">
        <v>2003</v>
      </c>
      <c r="B1518">
        <v>54</v>
      </c>
      <c r="C1518" t="s">
        <v>99</v>
      </c>
      <c r="D1518" t="s">
        <v>148</v>
      </c>
      <c r="E1518">
        <v>6</v>
      </c>
      <c r="F1518">
        <v>6</v>
      </c>
      <c r="G1518">
        <v>0.5</v>
      </c>
      <c r="H1518">
        <v>0</v>
      </c>
      <c r="I1518">
        <v>0</v>
      </c>
      <c r="K1518">
        <v>15.4</v>
      </c>
      <c r="L1518">
        <v>22.7</v>
      </c>
      <c r="M1518">
        <v>-7.15</v>
      </c>
      <c r="N1518">
        <v>-2.74</v>
      </c>
      <c r="R1518" s="19">
        <f>SUMIFS(Recruits!J:J,Recruits!D:D,'Wins by Year'!C1518,Recruits!A:A,'Wins by Year'!A1518)</f>
        <v>2.12</v>
      </c>
      <c r="S1518" s="19">
        <f t="shared" si="46"/>
        <v>2.12</v>
      </c>
      <c r="T1518" s="19">
        <f>(SUMIFS(S:S,C:C,C1518,A:A,A1518)+SUMIFS(S:S,C:C,C1518,A:A,A1518-1)+SUMIFS(S:S,C:C,C1518,A:A,A1518-2))</f>
        <v>2.12</v>
      </c>
      <c r="U1518" s="19">
        <f>(SUMIFS($S:$S,$C:$C,$C1518,$A:$A,$A1518))</f>
        <v>2.12</v>
      </c>
      <c r="W1518" t="str">
        <f>VLOOKUP(D1518,Conferences!$A$9:$B$57,2,FALSE)</f>
        <v>Ind</v>
      </c>
      <c r="X1518">
        <f>COUNTIF(C:C,C1518)</f>
        <v>16</v>
      </c>
    </row>
    <row r="1519" spans="1:25">
      <c r="A1519">
        <v>2003</v>
      </c>
      <c r="B1519">
        <v>55</v>
      </c>
      <c r="C1519" t="s">
        <v>13</v>
      </c>
      <c r="D1519" t="s">
        <v>148</v>
      </c>
      <c r="E1519">
        <v>5</v>
      </c>
      <c r="F1519">
        <v>7</v>
      </c>
      <c r="G1519">
        <v>0.41699999999999998</v>
      </c>
      <c r="H1519">
        <v>0</v>
      </c>
      <c r="I1519">
        <v>0</v>
      </c>
      <c r="K1519">
        <v>20.3</v>
      </c>
      <c r="L1519">
        <v>26.3</v>
      </c>
      <c r="M1519">
        <v>3.12</v>
      </c>
      <c r="N1519">
        <v>8.0399999999999991</v>
      </c>
      <c r="O1519">
        <v>20</v>
      </c>
      <c r="P1519">
        <v>15</v>
      </c>
      <c r="R1519" s="19">
        <f>SUMIFS(Recruits!J:J,Recruits!D:D,'Wins by Year'!C1519,Recruits!A:A,'Wins by Year'!A1519)</f>
        <v>3.33</v>
      </c>
      <c r="S1519" s="19">
        <f t="shared" si="46"/>
        <v>3.33</v>
      </c>
      <c r="T1519" s="19">
        <f>(SUMIFS(S:S,C:C,C1519,A:A,A1519)+SUMIFS(S:S,C:C,C1519,A:A,A1519-1)+SUMIFS(S:S,C:C,C1519,A:A,A1519-2))</f>
        <v>3.33</v>
      </c>
      <c r="U1519" s="19">
        <f>(SUMIFS($S:$S,$C:$C,$C1519,$A:$A,$A1519))</f>
        <v>3.33</v>
      </c>
      <c r="V1519" t="s">
        <v>247</v>
      </c>
      <c r="W1519" t="str">
        <f>VLOOKUP(D1519,Conferences!$A$9:$B$57,2,FALSE)</f>
        <v>Ind</v>
      </c>
      <c r="X1519">
        <f>COUNTIF(C:C,C1519)</f>
        <v>16</v>
      </c>
    </row>
    <row r="1520" spans="1:25">
      <c r="A1520">
        <v>2003</v>
      </c>
      <c r="B1520">
        <v>56</v>
      </c>
      <c r="C1520" t="s">
        <v>84</v>
      </c>
      <c r="D1520" t="s">
        <v>178</v>
      </c>
      <c r="E1520">
        <v>13</v>
      </c>
      <c r="F1520">
        <v>1</v>
      </c>
      <c r="G1520">
        <v>0.92900000000000005</v>
      </c>
      <c r="H1520">
        <v>8</v>
      </c>
      <c r="I1520">
        <v>0</v>
      </c>
      <c r="J1520">
        <v>1</v>
      </c>
      <c r="K1520">
        <v>43</v>
      </c>
      <c r="L1520">
        <v>19.399999999999999</v>
      </c>
      <c r="M1520">
        <v>14.21</v>
      </c>
      <c r="N1520">
        <v>-3.29</v>
      </c>
      <c r="P1520">
        <v>10</v>
      </c>
      <c r="Q1520">
        <v>10</v>
      </c>
      <c r="R1520" s="19">
        <f>SUMIFS(Recruits!J:J,Recruits!D:D,'Wins by Year'!C1520,Recruits!A:A,'Wins by Year'!A1520)</f>
        <v>0</v>
      </c>
      <c r="S1520" s="19">
        <f t="shared" si="46"/>
        <v>1</v>
      </c>
      <c r="T1520" s="19">
        <f>(SUMIFS(S:S,C:C,C1520,A:A,A1520)+SUMIFS(S:S,C:C,C1520,A:A,A1520-1)+SUMIFS(S:S,C:C,C1520,A:A,A1520-2))</f>
        <v>1</v>
      </c>
      <c r="U1520" s="19">
        <f>(SUMIFS($S:$S,$C:$C,$C1520,$A:$A,$A1520))</f>
        <v>1</v>
      </c>
      <c r="W1520" t="str">
        <f>VLOOKUP(D1520,Conferences!$A$9:$B$57,2,FALSE)</f>
        <v>MAC</v>
      </c>
      <c r="X1520">
        <f>COUNTIF(C:C,C1520)</f>
        <v>16</v>
      </c>
      <c r="Y1520">
        <f t="shared" si="47"/>
        <v>10</v>
      </c>
    </row>
    <row r="1521" spans="1:25">
      <c r="A1521">
        <v>2003</v>
      </c>
      <c r="B1521">
        <v>57</v>
      </c>
      <c r="C1521" t="s">
        <v>67</v>
      </c>
      <c r="D1521" t="s">
        <v>178</v>
      </c>
      <c r="E1521">
        <v>8</v>
      </c>
      <c r="F1521">
        <v>4</v>
      </c>
      <c r="G1521">
        <v>0.66700000000000004</v>
      </c>
      <c r="H1521">
        <v>6</v>
      </c>
      <c r="I1521">
        <v>2</v>
      </c>
      <c r="J1521">
        <v>0.75</v>
      </c>
      <c r="K1521">
        <v>29.2</v>
      </c>
      <c r="L1521">
        <v>23.2</v>
      </c>
      <c r="M1521">
        <v>2.42</v>
      </c>
      <c r="N1521">
        <v>-4.49</v>
      </c>
      <c r="R1521" s="19">
        <f>SUMIFS(Recruits!J:J,Recruits!D:D,'Wins by Year'!C1521,Recruits!A:A,'Wins by Year'!A1521)</f>
        <v>0</v>
      </c>
      <c r="S1521" s="19">
        <f t="shared" si="46"/>
        <v>1</v>
      </c>
      <c r="T1521" s="19">
        <f>(SUMIFS(S:S,C:C,C1521,A:A,A1521)+SUMIFS(S:S,C:C,C1521,A:A,A1521-1)+SUMIFS(S:S,C:C,C1521,A:A,A1521-2))</f>
        <v>1</v>
      </c>
      <c r="U1521" s="19">
        <f>(SUMIFS($S:$S,$C:$C,$C1521,$A:$A,$A1521))</f>
        <v>1</v>
      </c>
      <c r="W1521" t="str">
        <f>VLOOKUP(D1521,Conferences!$A$9:$B$57,2,FALSE)</f>
        <v>MAC</v>
      </c>
      <c r="X1521">
        <f>COUNTIF(C:C,C1521)</f>
        <v>16</v>
      </c>
    </row>
    <row r="1522" spans="1:25">
      <c r="A1522">
        <v>2003</v>
      </c>
      <c r="B1522">
        <v>58</v>
      </c>
      <c r="C1522" t="s">
        <v>135</v>
      </c>
      <c r="D1522" t="s">
        <v>178</v>
      </c>
      <c r="E1522">
        <v>7</v>
      </c>
      <c r="F1522">
        <v>5</v>
      </c>
      <c r="G1522">
        <v>0.58299999999999996</v>
      </c>
      <c r="H1522">
        <v>5</v>
      </c>
      <c r="I1522">
        <v>3</v>
      </c>
      <c r="J1522">
        <v>0.625</v>
      </c>
      <c r="K1522">
        <v>36.299999999999997</v>
      </c>
      <c r="L1522">
        <v>29.4</v>
      </c>
      <c r="M1522">
        <v>-5.96</v>
      </c>
      <c r="N1522">
        <v>-8.6199999999999992</v>
      </c>
      <c r="R1522" s="19">
        <f>SUMIFS(Recruits!J:J,Recruits!D:D,'Wins by Year'!C1522,Recruits!A:A,'Wins by Year'!A1522)</f>
        <v>0</v>
      </c>
      <c r="S1522" s="19">
        <f t="shared" si="46"/>
        <v>1</v>
      </c>
      <c r="T1522" s="19">
        <f>(SUMIFS(S:S,C:C,C1522,A:A,A1522)+SUMIFS(S:S,C:C,C1522,A:A,A1522-1)+SUMIFS(S:S,C:C,C1522,A:A,A1522-2))</f>
        <v>1</v>
      </c>
      <c r="U1522" s="19">
        <f>(SUMIFS($S:$S,$C:$C,$C1522,$A:$A,$A1522))</f>
        <v>1</v>
      </c>
      <c r="W1522" t="str">
        <f>VLOOKUP(D1522,Conferences!$A$9:$B$57,2,FALSE)</f>
        <v>MAC</v>
      </c>
      <c r="X1522">
        <f>COUNTIF(C:C,C1522)</f>
        <v>16</v>
      </c>
    </row>
    <row r="1523" spans="1:25">
      <c r="A1523">
        <v>2003</v>
      </c>
      <c r="B1523">
        <v>59</v>
      </c>
      <c r="C1523" t="s">
        <v>131</v>
      </c>
      <c r="D1523" t="s">
        <v>178</v>
      </c>
      <c r="E1523">
        <v>5</v>
      </c>
      <c r="F1523">
        <v>7</v>
      </c>
      <c r="G1523">
        <v>0.41699999999999998</v>
      </c>
      <c r="H1523">
        <v>4</v>
      </c>
      <c r="I1523">
        <v>4</v>
      </c>
      <c r="J1523">
        <v>0.5</v>
      </c>
      <c r="K1523">
        <v>26.8</v>
      </c>
      <c r="L1523">
        <v>33</v>
      </c>
      <c r="M1523">
        <v>-8.65</v>
      </c>
      <c r="N1523">
        <v>-4.3099999999999996</v>
      </c>
      <c r="R1523" s="19">
        <f>SUMIFS(Recruits!J:J,Recruits!D:D,'Wins by Year'!C1523,Recruits!A:A,'Wins by Year'!A1523)</f>
        <v>2</v>
      </c>
      <c r="S1523" s="19">
        <f t="shared" si="46"/>
        <v>2</v>
      </c>
      <c r="T1523" s="19">
        <f>(SUMIFS(S:S,C:C,C1523,A:A,A1523)+SUMIFS(S:S,C:C,C1523,A:A,A1523-1)+SUMIFS(S:S,C:C,C1523,A:A,A1523-2))</f>
        <v>2</v>
      </c>
      <c r="U1523" s="19">
        <f>(SUMIFS($S:$S,$C:$C,$C1523,$A:$A,$A1523))</f>
        <v>2</v>
      </c>
      <c r="W1523" t="str">
        <f>VLOOKUP(D1523,Conferences!$A$9:$B$57,2,FALSE)</f>
        <v>MAC</v>
      </c>
      <c r="X1523">
        <f>COUNTIF(C:C,C1523)</f>
        <v>16</v>
      </c>
    </row>
    <row r="1524" spans="1:25">
      <c r="A1524">
        <v>2003</v>
      </c>
      <c r="B1524">
        <v>60</v>
      </c>
      <c r="C1524" t="s">
        <v>55</v>
      </c>
      <c r="D1524" t="s">
        <v>178</v>
      </c>
      <c r="E1524">
        <v>3</v>
      </c>
      <c r="F1524">
        <v>9</v>
      </c>
      <c r="G1524">
        <v>0.25</v>
      </c>
      <c r="H1524">
        <v>2</v>
      </c>
      <c r="I1524">
        <v>6</v>
      </c>
      <c r="J1524">
        <v>0.25</v>
      </c>
      <c r="K1524">
        <v>18.7</v>
      </c>
      <c r="L1524">
        <v>31.1</v>
      </c>
      <c r="M1524">
        <v>-16.37</v>
      </c>
      <c r="N1524">
        <v>-5.37</v>
      </c>
      <c r="R1524" s="19">
        <f>SUMIFS(Recruits!J:J,Recruits!D:D,'Wins by Year'!C1524,Recruits!A:A,'Wins by Year'!A1524)</f>
        <v>2.3199999999999998</v>
      </c>
      <c r="S1524" s="19">
        <f t="shared" si="46"/>
        <v>2.3199999999999998</v>
      </c>
      <c r="T1524" s="19">
        <f>(SUMIFS(S:S,C:C,C1524,A:A,A1524)+SUMIFS(S:S,C:C,C1524,A:A,A1524-1)+SUMIFS(S:S,C:C,C1524,A:A,A1524-2))</f>
        <v>2.3199999999999998</v>
      </c>
      <c r="U1524" s="19">
        <f>(SUMIFS($S:$S,$C:$C,$C1524,$A:$A,$A1524))</f>
        <v>2.3199999999999998</v>
      </c>
      <c r="W1524" t="str">
        <f>VLOOKUP(D1524,Conferences!$A$9:$B$57,2,FALSE)</f>
        <v>MAC</v>
      </c>
      <c r="X1524">
        <f>COUNTIF(C:C,C1524)</f>
        <v>16</v>
      </c>
    </row>
    <row r="1525" spans="1:25">
      <c r="A1525">
        <v>2003</v>
      </c>
      <c r="B1525">
        <v>61</v>
      </c>
      <c r="C1525" t="s">
        <v>130</v>
      </c>
      <c r="D1525" t="s">
        <v>178</v>
      </c>
      <c r="E1525">
        <v>2</v>
      </c>
      <c r="F1525">
        <v>10</v>
      </c>
      <c r="G1525">
        <v>0.16700000000000001</v>
      </c>
      <c r="H1525">
        <v>1</v>
      </c>
      <c r="I1525">
        <v>7</v>
      </c>
      <c r="J1525">
        <v>0.125</v>
      </c>
      <c r="K1525">
        <v>21.9</v>
      </c>
      <c r="L1525">
        <v>31</v>
      </c>
      <c r="M1525">
        <v>-13.54</v>
      </c>
      <c r="N1525">
        <v>-4.54</v>
      </c>
      <c r="R1525" s="19">
        <f>SUMIFS(Recruits!J:J,Recruits!D:D,'Wins by Year'!C1525,Recruits!A:A,'Wins by Year'!A1525)</f>
        <v>2</v>
      </c>
      <c r="S1525" s="19">
        <f t="shared" si="46"/>
        <v>2</v>
      </c>
      <c r="T1525" s="19">
        <f>(SUMIFS(S:S,C:C,C1525,A:A,A1525)+SUMIFS(S:S,C:C,C1525,A:A,A1525-1)+SUMIFS(S:S,C:C,C1525,A:A,A1525-2))</f>
        <v>2</v>
      </c>
      <c r="U1525" s="19">
        <f>(SUMIFS($S:$S,$C:$C,$C1525,$A:$A,$A1525))</f>
        <v>2</v>
      </c>
      <c r="W1525" t="str">
        <f>VLOOKUP(D1525,Conferences!$A$9:$B$57,2,FALSE)</f>
        <v>MAC</v>
      </c>
      <c r="X1525">
        <f>COUNTIF(C:C,C1525)</f>
        <v>16</v>
      </c>
    </row>
    <row r="1526" spans="1:25">
      <c r="A1526">
        <v>2003</v>
      </c>
      <c r="B1526">
        <v>62</v>
      </c>
      <c r="C1526" t="s">
        <v>136</v>
      </c>
      <c r="D1526" t="s">
        <v>178</v>
      </c>
      <c r="E1526">
        <v>1</v>
      </c>
      <c r="F1526">
        <v>11</v>
      </c>
      <c r="G1526">
        <v>8.3000000000000004E-2</v>
      </c>
      <c r="H1526">
        <v>1</v>
      </c>
      <c r="I1526">
        <v>7</v>
      </c>
      <c r="J1526">
        <v>0.125</v>
      </c>
      <c r="K1526">
        <v>14.8</v>
      </c>
      <c r="L1526">
        <v>37.1</v>
      </c>
      <c r="M1526">
        <v>-18.46</v>
      </c>
      <c r="N1526">
        <v>-2.29</v>
      </c>
      <c r="R1526" s="19">
        <f>SUMIFS(Recruits!J:J,Recruits!D:D,'Wins by Year'!C1526,Recruits!A:A,'Wins by Year'!A1526)</f>
        <v>0</v>
      </c>
      <c r="S1526" s="19">
        <f t="shared" si="46"/>
        <v>1</v>
      </c>
      <c r="T1526" s="19">
        <f>(SUMIFS(S:S,C:C,C1526,A:A,A1526)+SUMIFS(S:S,C:C,C1526,A:A,A1526-1)+SUMIFS(S:S,C:C,C1526,A:A,A1526-2))</f>
        <v>1</v>
      </c>
      <c r="U1526" s="19">
        <f>(SUMIFS($S:$S,$C:$C,$C1526,$A:$A,$A1526))</f>
        <v>1</v>
      </c>
      <c r="W1526" t="str">
        <f>VLOOKUP(D1526,Conferences!$A$9:$B$57,2,FALSE)</f>
        <v>MAC</v>
      </c>
      <c r="X1526">
        <f>COUNTIF(C:C,C1526)</f>
        <v>16</v>
      </c>
    </row>
    <row r="1527" spans="1:25">
      <c r="A1527">
        <v>2003</v>
      </c>
      <c r="B1527">
        <v>63</v>
      </c>
      <c r="C1527" t="s">
        <v>116</v>
      </c>
      <c r="D1527" t="s">
        <v>179</v>
      </c>
      <c r="E1527">
        <v>11</v>
      </c>
      <c r="F1527">
        <v>3</v>
      </c>
      <c r="G1527">
        <v>0.78600000000000003</v>
      </c>
      <c r="H1527">
        <v>7</v>
      </c>
      <c r="I1527">
        <v>1</v>
      </c>
      <c r="J1527">
        <v>0.875</v>
      </c>
      <c r="K1527">
        <v>33.6</v>
      </c>
      <c r="L1527">
        <v>21.7</v>
      </c>
      <c r="M1527">
        <v>4.9000000000000004</v>
      </c>
      <c r="N1527">
        <v>-3.03</v>
      </c>
      <c r="P1527">
        <v>15</v>
      </c>
      <c r="Q1527">
        <v>23</v>
      </c>
      <c r="R1527" s="19">
        <f>SUMIFS(Recruits!J:J,Recruits!D:D,'Wins by Year'!C1527,Recruits!A:A,'Wins by Year'!A1527)</f>
        <v>2.17</v>
      </c>
      <c r="S1527" s="19">
        <f t="shared" si="46"/>
        <v>2.17</v>
      </c>
      <c r="T1527" s="19">
        <f>(SUMIFS(S:S,C:C,C1527,A:A,A1527)+SUMIFS(S:S,C:C,C1527,A:A,A1527-1)+SUMIFS(S:S,C:C,C1527,A:A,A1527-2))</f>
        <v>2.17</v>
      </c>
      <c r="U1527" s="19">
        <f>(SUMIFS($S:$S,$C:$C,$C1527,$A:$A,$A1527))</f>
        <v>2.17</v>
      </c>
      <c r="W1527" t="str">
        <f>VLOOKUP(D1527,Conferences!$A$9:$B$57,2,FALSE)</f>
        <v>MAC</v>
      </c>
      <c r="X1527">
        <f>COUNTIF(C:C,C1527)</f>
        <v>16</v>
      </c>
      <c r="Y1527">
        <f t="shared" si="47"/>
        <v>23</v>
      </c>
    </row>
    <row r="1528" spans="1:25">
      <c r="A1528">
        <v>2003</v>
      </c>
      <c r="B1528">
        <v>64</v>
      </c>
      <c r="C1528" t="s">
        <v>112</v>
      </c>
      <c r="D1528" t="s">
        <v>179</v>
      </c>
      <c r="E1528">
        <v>10</v>
      </c>
      <c r="F1528">
        <v>2</v>
      </c>
      <c r="G1528">
        <v>0.83299999999999996</v>
      </c>
      <c r="H1528">
        <v>6</v>
      </c>
      <c r="I1528">
        <v>2</v>
      </c>
      <c r="J1528">
        <v>0.75</v>
      </c>
      <c r="K1528">
        <v>32.200000000000003</v>
      </c>
      <c r="L1528">
        <v>21.5</v>
      </c>
      <c r="M1528">
        <v>2.54</v>
      </c>
      <c r="N1528">
        <v>-7.46</v>
      </c>
      <c r="P1528">
        <v>12</v>
      </c>
      <c r="R1528" s="19">
        <f>SUMIFS(Recruits!J:J,Recruits!D:D,'Wins by Year'!C1528,Recruits!A:A,'Wins by Year'!A1528)</f>
        <v>0</v>
      </c>
      <c r="S1528" s="19">
        <f t="shared" si="46"/>
        <v>1</v>
      </c>
      <c r="T1528" s="19">
        <f>(SUMIFS(S:S,C:C,C1528,A:A,A1528)+SUMIFS(S:S,C:C,C1528,A:A,A1528-1)+SUMIFS(S:S,C:C,C1528,A:A,A1528-2))</f>
        <v>1</v>
      </c>
      <c r="U1528" s="19">
        <f>(SUMIFS($S:$S,$C:$C,$C1528,$A:$A,$A1528))</f>
        <v>1</v>
      </c>
      <c r="W1528" t="str">
        <f>VLOOKUP(D1528,Conferences!$A$9:$B$57,2,FALSE)</f>
        <v>MAC</v>
      </c>
      <c r="X1528">
        <f>COUNTIF(C:C,C1528)</f>
        <v>16</v>
      </c>
    </row>
    <row r="1529" spans="1:25">
      <c r="A1529">
        <v>2003</v>
      </c>
      <c r="B1529">
        <v>65</v>
      </c>
      <c r="C1529" t="s">
        <v>98</v>
      </c>
      <c r="D1529" t="s">
        <v>179</v>
      </c>
      <c r="E1529">
        <v>8</v>
      </c>
      <c r="F1529">
        <v>4</v>
      </c>
      <c r="G1529">
        <v>0.66700000000000004</v>
      </c>
      <c r="H1529">
        <v>6</v>
      </c>
      <c r="I1529">
        <v>2</v>
      </c>
      <c r="J1529">
        <v>0.75</v>
      </c>
      <c r="K1529">
        <v>32.4</v>
      </c>
      <c r="L1529">
        <v>23.8</v>
      </c>
      <c r="M1529">
        <v>0.39</v>
      </c>
      <c r="N1529">
        <v>-5.78</v>
      </c>
      <c r="R1529" s="19">
        <f>SUMIFS(Recruits!J:J,Recruits!D:D,'Wins by Year'!C1529,Recruits!A:A,'Wins by Year'!A1529)</f>
        <v>2.14</v>
      </c>
      <c r="S1529" s="19">
        <f t="shared" si="46"/>
        <v>2.14</v>
      </c>
      <c r="T1529" s="19">
        <f>(SUMIFS(S:S,C:C,C1529,A:A,A1529)+SUMIFS(S:S,C:C,C1529,A:A,A1529-1)+SUMIFS(S:S,C:C,C1529,A:A,A1529-2))</f>
        <v>2.14</v>
      </c>
      <c r="U1529" s="19">
        <f>(SUMIFS($S:$S,$C:$C,$C1529,$A:$A,$A1529))</f>
        <v>2.14</v>
      </c>
      <c r="W1529" t="str">
        <f>VLOOKUP(D1529,Conferences!$A$9:$B$57,2,FALSE)</f>
        <v>MAC</v>
      </c>
      <c r="X1529">
        <f>COUNTIF(C:C,C1529)</f>
        <v>16</v>
      </c>
    </row>
    <row r="1530" spans="1:25">
      <c r="A1530">
        <v>2003</v>
      </c>
      <c r="B1530">
        <v>66</v>
      </c>
      <c r="C1530" t="s">
        <v>65</v>
      </c>
      <c r="D1530" t="s">
        <v>179</v>
      </c>
      <c r="E1530">
        <v>5</v>
      </c>
      <c r="F1530">
        <v>7</v>
      </c>
      <c r="G1530">
        <v>0.41699999999999998</v>
      </c>
      <c r="H1530">
        <v>4</v>
      </c>
      <c r="I1530">
        <v>4</v>
      </c>
      <c r="J1530">
        <v>0.5</v>
      </c>
      <c r="K1530">
        <v>27.6</v>
      </c>
      <c r="L1530">
        <v>30.8</v>
      </c>
      <c r="M1530">
        <v>-6.4</v>
      </c>
      <c r="N1530">
        <v>-3.81</v>
      </c>
      <c r="R1530" s="19">
        <f>SUMIFS(Recruits!J:J,Recruits!D:D,'Wins by Year'!C1530,Recruits!A:A,'Wins by Year'!A1530)</f>
        <v>2</v>
      </c>
      <c r="S1530" s="19">
        <f t="shared" si="46"/>
        <v>2</v>
      </c>
      <c r="T1530" s="19">
        <f>(SUMIFS(S:S,C:C,C1530,A:A,A1530)+SUMIFS(S:S,C:C,C1530,A:A,A1530-1)+SUMIFS(S:S,C:C,C1530,A:A,A1530-2))</f>
        <v>2</v>
      </c>
      <c r="U1530" s="19">
        <f>(SUMIFS($S:$S,$C:$C,$C1530,$A:$A,$A1530))</f>
        <v>2</v>
      </c>
      <c r="W1530" t="str">
        <f>VLOOKUP(D1530,Conferences!$A$9:$B$57,2,FALSE)</f>
        <v>MAC</v>
      </c>
      <c r="X1530">
        <f>COUNTIF(C:C,C1530)</f>
        <v>16</v>
      </c>
    </row>
    <row r="1531" spans="1:25">
      <c r="A1531">
        <v>2003</v>
      </c>
      <c r="B1531">
        <v>67</v>
      </c>
      <c r="C1531" t="s">
        <v>125</v>
      </c>
      <c r="D1531" t="s">
        <v>179</v>
      </c>
      <c r="E1531">
        <v>4</v>
      </c>
      <c r="F1531">
        <v>8</v>
      </c>
      <c r="G1531">
        <v>0.33300000000000002</v>
      </c>
      <c r="H1531">
        <v>3</v>
      </c>
      <c r="I1531">
        <v>5</v>
      </c>
      <c r="J1531">
        <v>0.375</v>
      </c>
      <c r="K1531">
        <v>21.8</v>
      </c>
      <c r="L1531">
        <v>32.200000000000003</v>
      </c>
      <c r="M1531">
        <v>-10.31</v>
      </c>
      <c r="N1531">
        <v>-2.4</v>
      </c>
      <c r="R1531" s="19">
        <f>SUMIFS(Recruits!J:J,Recruits!D:D,'Wins by Year'!C1531,Recruits!A:A,'Wins by Year'!A1531)</f>
        <v>2</v>
      </c>
      <c r="S1531" s="19">
        <f t="shared" si="46"/>
        <v>2</v>
      </c>
      <c r="T1531" s="19">
        <f>(SUMIFS(S:S,C:C,C1531,A:A,A1531)+SUMIFS(S:S,C:C,C1531,A:A,A1531-1)+SUMIFS(S:S,C:C,C1531,A:A,A1531-2))</f>
        <v>2</v>
      </c>
      <c r="U1531" s="19">
        <f>(SUMIFS($S:$S,$C:$C,$C1531,$A:$A,$A1531))</f>
        <v>2</v>
      </c>
      <c r="W1531" t="str">
        <f>VLOOKUP(D1531,Conferences!$A$9:$B$57,2,FALSE)</f>
        <v>MAC</v>
      </c>
      <c r="X1531">
        <f>COUNTIF(C:C,C1531)</f>
        <v>16</v>
      </c>
    </row>
    <row r="1532" spans="1:25">
      <c r="A1532">
        <v>2003</v>
      </c>
      <c r="B1532">
        <v>68</v>
      </c>
      <c r="C1532" t="s">
        <v>134</v>
      </c>
      <c r="D1532" t="s">
        <v>179</v>
      </c>
      <c r="E1532">
        <v>3</v>
      </c>
      <c r="F1532">
        <v>9</v>
      </c>
      <c r="G1532">
        <v>0.25</v>
      </c>
      <c r="H1532">
        <v>2</v>
      </c>
      <c r="I1532">
        <v>6</v>
      </c>
      <c r="J1532">
        <v>0.25</v>
      </c>
      <c r="K1532">
        <v>17.100000000000001</v>
      </c>
      <c r="L1532">
        <v>30.9</v>
      </c>
      <c r="M1532">
        <v>-17.79</v>
      </c>
      <c r="N1532">
        <v>-6.29</v>
      </c>
      <c r="R1532" s="19">
        <f>SUMIFS(Recruits!J:J,Recruits!D:D,'Wins by Year'!C1532,Recruits!A:A,'Wins by Year'!A1532)</f>
        <v>2</v>
      </c>
      <c r="S1532" s="19">
        <f t="shared" si="46"/>
        <v>2</v>
      </c>
      <c r="T1532" s="19">
        <f>(SUMIFS(S:S,C:C,C1532,A:A,A1532)+SUMIFS(S:S,C:C,C1532,A:A,A1532-1)+SUMIFS(S:S,C:C,C1532,A:A,A1532-2))</f>
        <v>2</v>
      </c>
      <c r="U1532" s="19">
        <f>(SUMIFS($S:$S,$C:$C,$C1532,$A:$A,$A1532))</f>
        <v>2</v>
      </c>
      <c r="W1532" t="str">
        <f>VLOOKUP(D1532,Conferences!$A$9:$B$57,2,FALSE)</f>
        <v>MAC</v>
      </c>
      <c r="X1532">
        <f>COUNTIF(C:C,C1532)</f>
        <v>16</v>
      </c>
    </row>
    <row r="1533" spans="1:25">
      <c r="A1533">
        <v>2003</v>
      </c>
      <c r="B1533">
        <v>69</v>
      </c>
      <c r="C1533" t="s">
        <v>127</v>
      </c>
      <c r="D1533" t="s">
        <v>179</v>
      </c>
      <c r="E1533">
        <v>3</v>
      </c>
      <c r="F1533">
        <v>9</v>
      </c>
      <c r="G1533">
        <v>0.25</v>
      </c>
      <c r="H1533">
        <v>1</v>
      </c>
      <c r="I1533">
        <v>7</v>
      </c>
      <c r="J1533">
        <v>0.125</v>
      </c>
      <c r="K1533">
        <v>23.1</v>
      </c>
      <c r="L1533">
        <v>35.700000000000003</v>
      </c>
      <c r="M1533">
        <v>-16.93</v>
      </c>
      <c r="N1533">
        <v>-6.1</v>
      </c>
      <c r="R1533" s="19">
        <f>SUMIFS(Recruits!J:J,Recruits!D:D,'Wins by Year'!C1533,Recruits!A:A,'Wins by Year'!A1533)</f>
        <v>0</v>
      </c>
      <c r="S1533" s="19">
        <f t="shared" si="46"/>
        <v>1</v>
      </c>
      <c r="T1533" s="19">
        <f>(SUMIFS(S:S,C:C,C1533,A:A,A1533)+SUMIFS(S:S,C:C,C1533,A:A,A1533-1)+SUMIFS(S:S,C:C,C1533,A:A,A1533-2))</f>
        <v>1</v>
      </c>
      <c r="U1533" s="19">
        <f>(SUMIFS($S:$S,$C:$C,$C1533,$A:$A,$A1533))</f>
        <v>1</v>
      </c>
      <c r="W1533" t="str">
        <f>VLOOKUP(D1533,Conferences!$A$9:$B$57,2,FALSE)</f>
        <v>MAC</v>
      </c>
      <c r="X1533">
        <f>COUNTIF(C:C,C1533)</f>
        <v>16</v>
      </c>
    </row>
    <row r="1534" spans="1:25">
      <c r="A1534">
        <v>2003</v>
      </c>
      <c r="B1534">
        <v>70</v>
      </c>
      <c r="C1534" t="s">
        <v>34</v>
      </c>
      <c r="D1534" t="s">
        <v>149</v>
      </c>
      <c r="E1534">
        <v>10</v>
      </c>
      <c r="F1534">
        <v>2</v>
      </c>
      <c r="G1534">
        <v>0.83299999999999996</v>
      </c>
      <c r="H1534">
        <v>6</v>
      </c>
      <c r="I1534">
        <v>1</v>
      </c>
      <c r="J1534">
        <v>0.85699999999999998</v>
      </c>
      <c r="K1534">
        <v>28.7</v>
      </c>
      <c r="L1534">
        <v>19.100000000000001</v>
      </c>
      <c r="M1534">
        <v>10.01</v>
      </c>
      <c r="N1534">
        <v>0.34</v>
      </c>
      <c r="P1534">
        <v>21</v>
      </c>
      <c r="Q1534">
        <v>21</v>
      </c>
      <c r="R1534" s="19">
        <f>SUMIFS(Recruits!J:J,Recruits!D:D,'Wins by Year'!C1534,Recruits!A:A,'Wins by Year'!A1534)</f>
        <v>2.37</v>
      </c>
      <c r="S1534" s="19">
        <f t="shared" si="46"/>
        <v>2.37</v>
      </c>
      <c r="T1534" s="19">
        <f>(SUMIFS(S:S,C:C,C1534,A:A,A1534)+SUMIFS(S:S,C:C,C1534,A:A,A1534-1)+SUMIFS(S:S,C:C,C1534,A:A,A1534-2))</f>
        <v>2.37</v>
      </c>
      <c r="U1534" s="19">
        <f>(SUMIFS($S:$S,$C:$C,$C1534,$A:$A,$A1534))</f>
        <v>2.37</v>
      </c>
      <c r="W1534" t="str">
        <f>VLOOKUP(D1534,Conferences!$A$9:$B$57,2,FALSE)</f>
        <v>MWC</v>
      </c>
      <c r="X1534">
        <f>COUNTIF(C:C,C1534)</f>
        <v>16</v>
      </c>
      <c r="Y1534">
        <f t="shared" si="47"/>
        <v>21</v>
      </c>
    </row>
    <row r="1535" spans="1:25">
      <c r="A1535">
        <v>2003</v>
      </c>
      <c r="B1535">
        <v>71</v>
      </c>
      <c r="C1535" t="s">
        <v>123</v>
      </c>
      <c r="D1535" t="s">
        <v>149</v>
      </c>
      <c r="E1535">
        <v>8</v>
      </c>
      <c r="F1535">
        <v>5</v>
      </c>
      <c r="G1535">
        <v>0.61499999999999999</v>
      </c>
      <c r="H1535">
        <v>5</v>
      </c>
      <c r="I1535">
        <v>2</v>
      </c>
      <c r="J1535">
        <v>0.71399999999999997</v>
      </c>
      <c r="K1535">
        <v>30.1</v>
      </c>
      <c r="L1535">
        <v>22.3</v>
      </c>
      <c r="M1535">
        <v>4.74</v>
      </c>
      <c r="N1535">
        <v>-0.65</v>
      </c>
      <c r="R1535" s="19">
        <f>SUMIFS(Recruits!J:J,Recruits!D:D,'Wins by Year'!C1535,Recruits!A:A,'Wins by Year'!A1535)</f>
        <v>2.08</v>
      </c>
      <c r="S1535" s="19">
        <f t="shared" si="46"/>
        <v>2.08</v>
      </c>
      <c r="T1535" s="19">
        <f>(SUMIFS(S:S,C:C,C1535,A:A,A1535)+SUMIFS(S:S,C:C,C1535,A:A,A1535-1)+SUMIFS(S:S,C:C,C1535,A:A,A1535-2))</f>
        <v>2.08</v>
      </c>
      <c r="U1535" s="19">
        <f>(SUMIFS($S:$S,$C:$C,$C1535,$A:$A,$A1535))</f>
        <v>2.08</v>
      </c>
      <c r="W1535" t="str">
        <f>VLOOKUP(D1535,Conferences!$A$9:$B$57,2,FALSE)</f>
        <v>MWC</v>
      </c>
      <c r="X1535">
        <f>COUNTIF(C:C,C1535)</f>
        <v>16</v>
      </c>
    </row>
    <row r="1536" spans="1:25">
      <c r="A1536">
        <v>2003</v>
      </c>
      <c r="B1536">
        <v>72</v>
      </c>
      <c r="C1536" t="s">
        <v>63</v>
      </c>
      <c r="D1536" t="s">
        <v>149</v>
      </c>
      <c r="E1536">
        <v>7</v>
      </c>
      <c r="F1536">
        <v>6</v>
      </c>
      <c r="G1536">
        <v>0.53800000000000003</v>
      </c>
      <c r="H1536">
        <v>4</v>
      </c>
      <c r="I1536">
        <v>3</v>
      </c>
      <c r="J1536">
        <v>0.57099999999999995</v>
      </c>
      <c r="K1536">
        <v>29.3</v>
      </c>
      <c r="L1536">
        <v>24.5</v>
      </c>
      <c r="M1536">
        <v>4.91</v>
      </c>
      <c r="N1536">
        <v>1.1499999999999999</v>
      </c>
      <c r="O1536">
        <v>23</v>
      </c>
      <c r="P1536">
        <v>23</v>
      </c>
      <c r="R1536" s="19">
        <f>SUMIFS(Recruits!J:J,Recruits!D:D,'Wins by Year'!C1536,Recruits!A:A,'Wins by Year'!A1536)</f>
        <v>2.36</v>
      </c>
      <c r="S1536" s="19">
        <f t="shared" si="46"/>
        <v>2.36</v>
      </c>
      <c r="T1536" s="19">
        <f>(SUMIFS(S:S,C:C,C1536,A:A,A1536)+SUMIFS(S:S,C:C,C1536,A:A,A1536-1)+SUMIFS(S:S,C:C,C1536,A:A,A1536-2))</f>
        <v>2.36</v>
      </c>
      <c r="U1536" s="19">
        <f>(SUMIFS($S:$S,$C:$C,$C1536,$A:$A,$A1536))</f>
        <v>2.36</v>
      </c>
      <c r="W1536" t="str">
        <f>VLOOKUP(D1536,Conferences!$A$9:$B$57,2,FALSE)</f>
        <v>MWC</v>
      </c>
      <c r="X1536">
        <f>COUNTIF(C:C,C1536)</f>
        <v>16</v>
      </c>
    </row>
    <row r="1537" spans="1:25">
      <c r="A1537">
        <v>2003</v>
      </c>
      <c r="B1537">
        <v>73</v>
      </c>
      <c r="C1537" t="s">
        <v>95</v>
      </c>
      <c r="D1537" t="s">
        <v>149</v>
      </c>
      <c r="E1537">
        <v>7</v>
      </c>
      <c r="F1537">
        <v>5</v>
      </c>
      <c r="G1537">
        <v>0.58299999999999996</v>
      </c>
      <c r="H1537">
        <v>3</v>
      </c>
      <c r="I1537">
        <v>4</v>
      </c>
      <c r="J1537">
        <v>0.42899999999999999</v>
      </c>
      <c r="K1537">
        <v>26.8</v>
      </c>
      <c r="L1537">
        <v>20.2</v>
      </c>
      <c r="M1537">
        <v>1.1399999999999999</v>
      </c>
      <c r="N1537">
        <v>-2.94</v>
      </c>
      <c r="R1537" s="19">
        <f>SUMIFS(Recruits!J:J,Recruits!D:D,'Wins by Year'!C1537,Recruits!A:A,'Wins by Year'!A1537)</f>
        <v>0</v>
      </c>
      <c r="S1537" s="19">
        <f t="shared" si="46"/>
        <v>1</v>
      </c>
      <c r="T1537" s="19">
        <f>(SUMIFS(S:S,C:C,C1537,A:A,A1537)+SUMIFS(S:S,C:C,C1537,A:A,A1537-1)+SUMIFS(S:S,C:C,C1537,A:A,A1537-2))</f>
        <v>1</v>
      </c>
      <c r="U1537" s="19">
        <f>(SUMIFS($S:$S,$C:$C,$C1537,$A:$A,$A1537))</f>
        <v>1</v>
      </c>
      <c r="W1537" t="str">
        <f>VLOOKUP(D1537,Conferences!$A$9:$B$57,2,FALSE)</f>
        <v>MWC</v>
      </c>
      <c r="X1537">
        <f>COUNTIF(C:C,C1537)</f>
        <v>16</v>
      </c>
    </row>
    <row r="1538" spans="1:25">
      <c r="A1538">
        <v>2003</v>
      </c>
      <c r="B1538">
        <v>74</v>
      </c>
      <c r="C1538" t="s">
        <v>72</v>
      </c>
      <c r="D1538" t="s">
        <v>149</v>
      </c>
      <c r="E1538">
        <v>6</v>
      </c>
      <c r="F1538">
        <v>6</v>
      </c>
      <c r="G1538">
        <v>0.5</v>
      </c>
      <c r="H1538">
        <v>3</v>
      </c>
      <c r="I1538">
        <v>4</v>
      </c>
      <c r="J1538">
        <v>0.42899999999999999</v>
      </c>
      <c r="K1538">
        <v>18.7</v>
      </c>
      <c r="L1538">
        <v>17.3</v>
      </c>
      <c r="M1538">
        <v>-2.31</v>
      </c>
      <c r="N1538">
        <v>-2.73</v>
      </c>
      <c r="R1538" s="19">
        <f>SUMIFS(Recruits!J:J,Recruits!D:D,'Wins by Year'!C1538,Recruits!A:A,'Wins by Year'!A1538)</f>
        <v>2.29</v>
      </c>
      <c r="S1538" s="19">
        <f t="shared" si="46"/>
        <v>2.29</v>
      </c>
      <c r="T1538" s="19">
        <f>(SUMIFS(S:S,C:C,C1538,A:A,A1538)+SUMIFS(S:S,C:C,C1538,A:A,A1538-1)+SUMIFS(S:S,C:C,C1538,A:A,A1538-2))</f>
        <v>2.29</v>
      </c>
      <c r="U1538" s="19">
        <f>(SUMIFS($S:$S,$C:$C,$C1538,$A:$A,$A1538))</f>
        <v>2.29</v>
      </c>
      <c r="W1538" t="str">
        <f>VLOOKUP(D1538,Conferences!$A$9:$B$57,2,FALSE)</f>
        <v>MWC</v>
      </c>
      <c r="X1538">
        <f>COUNTIF(C:C,C1538)</f>
        <v>16</v>
      </c>
    </row>
    <row r="1539" spans="1:25">
      <c r="A1539">
        <v>2003</v>
      </c>
      <c r="B1539">
        <v>75</v>
      </c>
      <c r="C1539" t="s">
        <v>50</v>
      </c>
      <c r="D1539" t="s">
        <v>149</v>
      </c>
      <c r="E1539">
        <v>4</v>
      </c>
      <c r="F1539">
        <v>8</v>
      </c>
      <c r="G1539">
        <v>0.33300000000000002</v>
      </c>
      <c r="H1539">
        <v>3</v>
      </c>
      <c r="I1539">
        <v>4</v>
      </c>
      <c r="J1539">
        <v>0.42899999999999999</v>
      </c>
      <c r="K1539">
        <v>16.3</v>
      </c>
      <c r="L1539">
        <v>25.8</v>
      </c>
      <c r="M1539">
        <v>-2.95</v>
      </c>
      <c r="N1539">
        <v>4.22</v>
      </c>
      <c r="R1539" s="19">
        <f>SUMIFS(Recruits!J:J,Recruits!D:D,'Wins by Year'!C1539,Recruits!A:A,'Wins by Year'!A1539)</f>
        <v>2.69</v>
      </c>
      <c r="S1539" s="19">
        <f t="shared" ref="S1539:S1602" si="48">IF(R1539&gt;1,R1539,1)</f>
        <v>2.69</v>
      </c>
      <c r="T1539" s="19">
        <f>(SUMIFS(S:S,C:C,C1539,A:A,A1539)+SUMIFS(S:S,C:C,C1539,A:A,A1539-1)+SUMIFS(S:S,C:C,C1539,A:A,A1539-2))</f>
        <v>2.69</v>
      </c>
      <c r="U1539" s="19">
        <f>(SUMIFS($S:$S,$C:$C,$C1539,$A:$A,$A1539))</f>
        <v>2.69</v>
      </c>
      <c r="W1539" t="str">
        <f>VLOOKUP(D1539,Conferences!$A$9:$B$57,2,FALSE)</f>
        <v>MWC</v>
      </c>
      <c r="X1539">
        <f>COUNTIF(C:C,C1539)</f>
        <v>16</v>
      </c>
    </row>
    <row r="1540" spans="1:25">
      <c r="A1540">
        <v>2003</v>
      </c>
      <c r="B1540">
        <v>76</v>
      </c>
      <c r="C1540" t="s">
        <v>71</v>
      </c>
      <c r="D1540" t="s">
        <v>149</v>
      </c>
      <c r="E1540">
        <v>6</v>
      </c>
      <c r="F1540">
        <v>6</v>
      </c>
      <c r="G1540">
        <v>0.5</v>
      </c>
      <c r="H1540">
        <v>2</v>
      </c>
      <c r="I1540">
        <v>5</v>
      </c>
      <c r="J1540">
        <v>0.28599999999999998</v>
      </c>
      <c r="K1540">
        <v>21.3</v>
      </c>
      <c r="L1540">
        <v>22.7</v>
      </c>
      <c r="M1540">
        <v>-0.26</v>
      </c>
      <c r="N1540">
        <v>0.91</v>
      </c>
      <c r="R1540" s="19">
        <f>SUMIFS(Recruits!J:J,Recruits!D:D,'Wins by Year'!C1540,Recruits!A:A,'Wins by Year'!A1540)</f>
        <v>2.27</v>
      </c>
      <c r="S1540" s="19">
        <f t="shared" si="48"/>
        <v>2.27</v>
      </c>
      <c r="T1540" s="19">
        <f>(SUMIFS(S:S,C:C,C1540,A:A,A1540)+SUMIFS(S:S,C:C,C1540,A:A,A1540-1)+SUMIFS(S:S,C:C,C1540,A:A,A1540-2))</f>
        <v>2.27</v>
      </c>
      <c r="U1540" s="19">
        <f>(SUMIFS($S:$S,$C:$C,$C1540,$A:$A,$A1540))</f>
        <v>2.27</v>
      </c>
      <c r="W1540" t="str">
        <f>VLOOKUP(D1540,Conferences!$A$9:$B$57,2,FALSE)</f>
        <v>MWC</v>
      </c>
      <c r="X1540">
        <f>COUNTIF(C:C,C1540)</f>
        <v>16</v>
      </c>
    </row>
    <row r="1541" spans="1:25">
      <c r="A1541">
        <v>2003</v>
      </c>
      <c r="B1541">
        <v>77</v>
      </c>
      <c r="C1541" t="s">
        <v>121</v>
      </c>
      <c r="D1541" t="s">
        <v>149</v>
      </c>
      <c r="E1541">
        <v>4</v>
      </c>
      <c r="F1541">
        <v>8</v>
      </c>
      <c r="G1541">
        <v>0.33300000000000002</v>
      </c>
      <c r="H1541">
        <v>2</v>
      </c>
      <c r="I1541">
        <v>5</v>
      </c>
      <c r="J1541">
        <v>0.28599999999999998</v>
      </c>
      <c r="K1541">
        <v>23.8</v>
      </c>
      <c r="L1541">
        <v>30</v>
      </c>
      <c r="M1541">
        <v>-5.59</v>
      </c>
      <c r="N1541">
        <v>0.24</v>
      </c>
      <c r="R1541" s="19">
        <f>SUMIFS(Recruits!J:J,Recruits!D:D,'Wins by Year'!C1541,Recruits!A:A,'Wins by Year'!A1541)</f>
        <v>0</v>
      </c>
      <c r="S1541" s="19">
        <f t="shared" si="48"/>
        <v>1</v>
      </c>
      <c r="T1541" s="19">
        <f>(SUMIFS(S:S,C:C,C1541,A:A,A1541)+SUMIFS(S:S,C:C,C1541,A:A,A1541-1)+SUMIFS(S:S,C:C,C1541,A:A,A1541-2))</f>
        <v>1</v>
      </c>
      <c r="U1541" s="19">
        <f>(SUMIFS($S:$S,$C:$C,$C1541,$A:$A,$A1541))</f>
        <v>1</v>
      </c>
      <c r="W1541" t="str">
        <f>VLOOKUP(D1541,Conferences!$A$9:$B$57,2,FALSE)</f>
        <v>MWC</v>
      </c>
      <c r="X1541">
        <f>COUNTIF(C:C,C1541)</f>
        <v>16</v>
      </c>
    </row>
    <row r="1542" spans="1:25">
      <c r="A1542">
        <v>2003</v>
      </c>
      <c r="B1542">
        <v>78</v>
      </c>
      <c r="C1542" t="s">
        <v>12</v>
      </c>
      <c r="D1542" t="s">
        <v>197</v>
      </c>
      <c r="E1542">
        <v>12</v>
      </c>
      <c r="F1542">
        <v>1</v>
      </c>
      <c r="G1542">
        <v>0.92300000000000004</v>
      </c>
      <c r="H1542">
        <v>7</v>
      </c>
      <c r="I1542">
        <v>1</v>
      </c>
      <c r="J1542">
        <v>0.875</v>
      </c>
      <c r="K1542">
        <v>41.1</v>
      </c>
      <c r="L1542">
        <v>18.399999999999999</v>
      </c>
      <c r="M1542">
        <v>23.14</v>
      </c>
      <c r="N1542">
        <v>3.6</v>
      </c>
      <c r="O1542">
        <v>8</v>
      </c>
      <c r="P1542">
        <v>1</v>
      </c>
      <c r="Q1542">
        <v>1</v>
      </c>
      <c r="R1542" s="19">
        <f>SUMIFS(Recruits!J:J,Recruits!D:D,'Wins by Year'!C1542,Recruits!A:A,'Wins by Year'!A1542)</f>
        <v>3.32</v>
      </c>
      <c r="S1542" s="19">
        <f t="shared" si="48"/>
        <v>3.32</v>
      </c>
      <c r="T1542" s="19">
        <f>(SUMIFS(S:S,C:C,C1542,A:A,A1542)+SUMIFS(S:S,C:C,C1542,A:A,A1542-1)+SUMIFS(S:S,C:C,C1542,A:A,A1542-2))</f>
        <v>3.32</v>
      </c>
      <c r="U1542" s="19">
        <f>(SUMIFS($S:$S,$C:$C,$C1542,$A:$A,$A1542))</f>
        <v>3.32</v>
      </c>
      <c r="W1542" t="str">
        <f>VLOOKUP(D1542,Conferences!$A$9:$B$57,2,FALSE)</f>
        <v>Pac-10</v>
      </c>
      <c r="X1542">
        <f>COUNTIF(C:C,C1542)</f>
        <v>16</v>
      </c>
      <c r="Y1542">
        <f t="shared" ref="Y1542:Y1596" si="49">Q1542</f>
        <v>1</v>
      </c>
    </row>
    <row r="1543" spans="1:25">
      <c r="A1543">
        <v>2003</v>
      </c>
      <c r="B1543">
        <v>79</v>
      </c>
      <c r="C1543" t="s">
        <v>52</v>
      </c>
      <c r="D1543" t="s">
        <v>197</v>
      </c>
      <c r="E1543">
        <v>10</v>
      </c>
      <c r="F1543">
        <v>3</v>
      </c>
      <c r="G1543">
        <v>0.76900000000000002</v>
      </c>
      <c r="H1543">
        <v>6</v>
      </c>
      <c r="I1543">
        <v>2</v>
      </c>
      <c r="J1543">
        <v>0.75</v>
      </c>
      <c r="K1543">
        <v>30.3</v>
      </c>
      <c r="L1543">
        <v>19.8</v>
      </c>
      <c r="M1543">
        <v>12.31</v>
      </c>
      <c r="N1543">
        <v>3</v>
      </c>
      <c r="P1543">
        <v>6</v>
      </c>
      <c r="Q1543">
        <v>9</v>
      </c>
      <c r="R1543" s="19">
        <f>SUMIFS(Recruits!J:J,Recruits!D:D,'Wins by Year'!C1543,Recruits!A:A,'Wins by Year'!A1543)</f>
        <v>0</v>
      </c>
      <c r="S1543" s="19">
        <f t="shared" si="48"/>
        <v>1</v>
      </c>
      <c r="T1543" s="19">
        <f>(SUMIFS(S:S,C:C,C1543,A:A,A1543)+SUMIFS(S:S,C:C,C1543,A:A,A1543-1)+SUMIFS(S:S,C:C,C1543,A:A,A1543-2))</f>
        <v>1</v>
      </c>
      <c r="U1543" s="19">
        <f>(SUMIFS($S:$S,$C:$C,$C1543,$A:$A,$A1543))</f>
        <v>1</v>
      </c>
      <c r="W1543" t="str">
        <f>VLOOKUP(D1543,Conferences!$A$9:$B$57,2,FALSE)</f>
        <v>Pac-10</v>
      </c>
      <c r="X1543">
        <f>COUNTIF(C:C,C1543)</f>
        <v>16</v>
      </c>
      <c r="Y1543">
        <f t="shared" si="49"/>
        <v>9</v>
      </c>
    </row>
    <row r="1544" spans="1:25">
      <c r="A1544">
        <v>2003</v>
      </c>
      <c r="B1544">
        <v>80</v>
      </c>
      <c r="C1544" t="s">
        <v>28</v>
      </c>
      <c r="D1544" t="s">
        <v>197</v>
      </c>
      <c r="E1544">
        <v>8</v>
      </c>
      <c r="F1544">
        <v>5</v>
      </c>
      <c r="G1544">
        <v>0.61499999999999999</v>
      </c>
      <c r="H1544">
        <v>5</v>
      </c>
      <c r="I1544">
        <v>3</v>
      </c>
      <c r="J1544">
        <v>0.625</v>
      </c>
      <c r="K1544">
        <v>27.4</v>
      </c>
      <c r="L1544">
        <v>26.8</v>
      </c>
      <c r="M1544">
        <v>5.32</v>
      </c>
      <c r="N1544">
        <v>3.48</v>
      </c>
      <c r="P1544">
        <v>10</v>
      </c>
      <c r="R1544" s="19">
        <f>SUMIFS(Recruits!J:J,Recruits!D:D,'Wins by Year'!C1544,Recruits!A:A,'Wins by Year'!A1544)</f>
        <v>2.96</v>
      </c>
      <c r="S1544" s="19">
        <f t="shared" si="48"/>
        <v>2.96</v>
      </c>
      <c r="T1544" s="19">
        <f>(SUMIFS(S:S,C:C,C1544,A:A,A1544)+SUMIFS(S:S,C:C,C1544,A:A,A1544-1)+SUMIFS(S:S,C:C,C1544,A:A,A1544-2))</f>
        <v>2.96</v>
      </c>
      <c r="U1544" s="19">
        <f>(SUMIFS($S:$S,$C:$C,$C1544,$A:$A,$A1544))</f>
        <v>2.96</v>
      </c>
      <c r="W1544" t="str">
        <f>VLOOKUP(D1544,Conferences!$A$9:$B$57,2,FALSE)</f>
        <v>Pac-10</v>
      </c>
      <c r="X1544">
        <f>COUNTIF(C:C,C1544)</f>
        <v>16</v>
      </c>
    </row>
    <row r="1545" spans="1:25">
      <c r="A1545">
        <v>2003</v>
      </c>
      <c r="B1545">
        <v>81</v>
      </c>
      <c r="C1545" t="s">
        <v>22</v>
      </c>
      <c r="D1545" t="s">
        <v>197</v>
      </c>
      <c r="E1545">
        <v>8</v>
      </c>
      <c r="F1545">
        <v>6</v>
      </c>
      <c r="G1545">
        <v>0.57099999999999995</v>
      </c>
      <c r="H1545">
        <v>5</v>
      </c>
      <c r="I1545">
        <v>3</v>
      </c>
      <c r="J1545">
        <v>0.625</v>
      </c>
      <c r="K1545">
        <v>32.6</v>
      </c>
      <c r="L1545">
        <v>24.4</v>
      </c>
      <c r="M1545">
        <v>9.73</v>
      </c>
      <c r="N1545">
        <v>4.51</v>
      </c>
      <c r="R1545" s="19">
        <f>SUMIFS(Recruits!J:J,Recruits!D:D,'Wins by Year'!C1545,Recruits!A:A,'Wins by Year'!A1545)</f>
        <v>3</v>
      </c>
      <c r="S1545" s="19">
        <f t="shared" si="48"/>
        <v>3</v>
      </c>
      <c r="T1545" s="19">
        <f>(SUMIFS(S:S,C:C,C1545,A:A,A1545)+SUMIFS(S:S,C:C,C1545,A:A,A1545-1)+SUMIFS(S:S,C:C,C1545,A:A,A1545-2))</f>
        <v>3</v>
      </c>
      <c r="U1545" s="19">
        <f>(SUMIFS($S:$S,$C:$C,$C1545,$A:$A,$A1545))</f>
        <v>3</v>
      </c>
      <c r="W1545" t="str">
        <f>VLOOKUP(D1545,Conferences!$A$9:$B$57,2,FALSE)</f>
        <v>Pac-10</v>
      </c>
      <c r="X1545">
        <f>COUNTIF(C:C,C1545)</f>
        <v>16</v>
      </c>
    </row>
    <row r="1546" spans="1:25">
      <c r="A1546">
        <v>2003</v>
      </c>
      <c r="B1546">
        <v>82</v>
      </c>
      <c r="C1546" t="s">
        <v>40</v>
      </c>
      <c r="D1546" t="s">
        <v>197</v>
      </c>
      <c r="E1546">
        <v>8</v>
      </c>
      <c r="F1546">
        <v>5</v>
      </c>
      <c r="G1546">
        <v>0.61499999999999999</v>
      </c>
      <c r="H1546">
        <v>4</v>
      </c>
      <c r="I1546">
        <v>4</v>
      </c>
      <c r="J1546">
        <v>0.5</v>
      </c>
      <c r="K1546">
        <v>33.299999999999997</v>
      </c>
      <c r="L1546">
        <v>23.2</v>
      </c>
      <c r="M1546">
        <v>7.98</v>
      </c>
      <c r="N1546">
        <v>1.82</v>
      </c>
      <c r="P1546">
        <v>22</v>
      </c>
      <c r="R1546" s="19">
        <f>SUMIFS(Recruits!J:J,Recruits!D:D,'Wins by Year'!C1546,Recruits!A:A,'Wins by Year'!A1546)</f>
        <v>2.41</v>
      </c>
      <c r="S1546" s="19">
        <f t="shared" si="48"/>
        <v>2.41</v>
      </c>
      <c r="T1546" s="19">
        <f>(SUMIFS(S:S,C:C,C1546,A:A,A1546)+SUMIFS(S:S,C:C,C1546,A:A,A1546-1)+SUMIFS(S:S,C:C,C1546,A:A,A1546-2))</f>
        <v>2.41</v>
      </c>
      <c r="U1546" s="19">
        <f>(SUMIFS($S:$S,$C:$C,$C1546,$A:$A,$A1546))</f>
        <v>2.41</v>
      </c>
      <c r="W1546" t="str">
        <f>VLOOKUP(D1546,Conferences!$A$9:$B$57,2,FALSE)</f>
        <v>Pac-10</v>
      </c>
      <c r="X1546">
        <f>COUNTIF(C:C,C1546)</f>
        <v>16</v>
      </c>
    </row>
    <row r="1547" spans="1:25">
      <c r="A1547">
        <v>2003</v>
      </c>
      <c r="B1547">
        <v>83</v>
      </c>
      <c r="C1547" t="s">
        <v>37</v>
      </c>
      <c r="D1547" t="s">
        <v>197</v>
      </c>
      <c r="E1547">
        <v>6</v>
      </c>
      <c r="F1547">
        <v>6</v>
      </c>
      <c r="G1547">
        <v>0.5</v>
      </c>
      <c r="H1547">
        <v>4</v>
      </c>
      <c r="I1547">
        <v>4</v>
      </c>
      <c r="J1547">
        <v>0.5</v>
      </c>
      <c r="K1547">
        <v>26</v>
      </c>
      <c r="L1547">
        <v>26.3</v>
      </c>
      <c r="M1547">
        <v>3.3</v>
      </c>
      <c r="N1547">
        <v>2.72</v>
      </c>
      <c r="O1547">
        <v>17</v>
      </c>
      <c r="P1547">
        <v>17</v>
      </c>
      <c r="R1547" s="19">
        <f>SUMIFS(Recruits!J:J,Recruits!D:D,'Wins by Year'!C1547,Recruits!A:A,'Wins by Year'!A1547)</f>
        <v>2.96</v>
      </c>
      <c r="S1547" s="19">
        <f t="shared" si="48"/>
        <v>2.96</v>
      </c>
      <c r="T1547" s="19">
        <f>(SUMIFS(S:S,C:C,C1547,A:A,A1547)+SUMIFS(S:S,C:C,C1547,A:A,A1547-1)+SUMIFS(S:S,C:C,C1547,A:A,A1547-2))</f>
        <v>2.96</v>
      </c>
      <c r="U1547" s="19">
        <f>(SUMIFS($S:$S,$C:$C,$C1547,$A:$A,$A1547))</f>
        <v>2.96</v>
      </c>
      <c r="W1547" t="str">
        <f>VLOOKUP(D1547,Conferences!$A$9:$B$57,2,FALSE)</f>
        <v>Pac-10</v>
      </c>
      <c r="X1547">
        <f>COUNTIF(C:C,C1547)</f>
        <v>16</v>
      </c>
    </row>
    <row r="1548" spans="1:25">
      <c r="A1548">
        <v>2003</v>
      </c>
      <c r="B1548">
        <v>84</v>
      </c>
      <c r="C1548" t="s">
        <v>10</v>
      </c>
      <c r="D1548" t="s">
        <v>197</v>
      </c>
      <c r="E1548">
        <v>6</v>
      </c>
      <c r="F1548">
        <v>7</v>
      </c>
      <c r="G1548">
        <v>0.46200000000000002</v>
      </c>
      <c r="H1548">
        <v>4</v>
      </c>
      <c r="I1548">
        <v>4</v>
      </c>
      <c r="J1548">
        <v>0.5</v>
      </c>
      <c r="K1548">
        <v>19.100000000000001</v>
      </c>
      <c r="L1548">
        <v>23.5</v>
      </c>
      <c r="M1548">
        <v>0.56000000000000005</v>
      </c>
      <c r="N1548">
        <v>3.94</v>
      </c>
      <c r="R1548" s="19">
        <f>SUMIFS(Recruits!J:J,Recruits!D:D,'Wins by Year'!C1548,Recruits!A:A,'Wins by Year'!A1548)</f>
        <v>3.11</v>
      </c>
      <c r="S1548" s="19">
        <f t="shared" si="48"/>
        <v>3.11</v>
      </c>
      <c r="T1548" s="19">
        <f>(SUMIFS(S:S,C:C,C1548,A:A,A1548)+SUMIFS(S:S,C:C,C1548,A:A,A1548-1)+SUMIFS(S:S,C:C,C1548,A:A,A1548-2))</f>
        <v>3.11</v>
      </c>
      <c r="U1548" s="19">
        <f>(SUMIFS($S:$S,$C:$C,$C1548,$A:$A,$A1548))</f>
        <v>3.11</v>
      </c>
      <c r="W1548" t="str">
        <f>VLOOKUP(D1548,Conferences!$A$9:$B$57,2,FALSE)</f>
        <v>Pac-10</v>
      </c>
      <c r="X1548">
        <f>COUNTIF(C:C,C1548)</f>
        <v>16</v>
      </c>
    </row>
    <row r="1549" spans="1:25">
      <c r="A1549">
        <v>2003</v>
      </c>
      <c r="B1549">
        <v>85</v>
      </c>
      <c r="C1549" t="s">
        <v>30</v>
      </c>
      <c r="D1549" t="s">
        <v>197</v>
      </c>
      <c r="E1549">
        <v>5</v>
      </c>
      <c r="F1549">
        <v>7</v>
      </c>
      <c r="G1549">
        <v>0.41699999999999998</v>
      </c>
      <c r="H1549">
        <v>2</v>
      </c>
      <c r="I1549">
        <v>6</v>
      </c>
      <c r="J1549">
        <v>0.25</v>
      </c>
      <c r="K1549">
        <v>24.8</v>
      </c>
      <c r="L1549">
        <v>27.3</v>
      </c>
      <c r="M1549">
        <v>-0.86</v>
      </c>
      <c r="N1549">
        <v>2.31</v>
      </c>
      <c r="O1549">
        <v>22</v>
      </c>
      <c r="P1549">
        <v>16</v>
      </c>
      <c r="R1549" s="19">
        <f>SUMIFS(Recruits!J:J,Recruits!D:D,'Wins by Year'!C1549,Recruits!A:A,'Wins by Year'!A1549)</f>
        <v>3.09</v>
      </c>
      <c r="S1549" s="19">
        <f t="shared" si="48"/>
        <v>3.09</v>
      </c>
      <c r="T1549" s="19">
        <f>(SUMIFS(S:S,C:C,C1549,A:A,A1549)+SUMIFS(S:S,C:C,C1549,A:A,A1549-1)+SUMIFS(S:S,C:C,C1549,A:A,A1549-2))</f>
        <v>3.09</v>
      </c>
      <c r="U1549" s="19">
        <f>(SUMIFS($S:$S,$C:$C,$C1549,$A:$A,$A1549))</f>
        <v>3.09</v>
      </c>
      <c r="W1549" t="str">
        <f>VLOOKUP(D1549,Conferences!$A$9:$B$57,2,FALSE)</f>
        <v>Pac-10</v>
      </c>
      <c r="X1549">
        <f>COUNTIF(C:C,C1549)</f>
        <v>16</v>
      </c>
    </row>
    <row r="1550" spans="1:25">
      <c r="A1550">
        <v>2003</v>
      </c>
      <c r="B1550">
        <v>86</v>
      </c>
      <c r="C1550" t="s">
        <v>19</v>
      </c>
      <c r="D1550" t="s">
        <v>197</v>
      </c>
      <c r="E1550">
        <v>4</v>
      </c>
      <c r="F1550">
        <v>7</v>
      </c>
      <c r="G1550">
        <v>0.36399999999999999</v>
      </c>
      <c r="H1550">
        <v>2</v>
      </c>
      <c r="I1550">
        <v>6</v>
      </c>
      <c r="J1550">
        <v>0.25</v>
      </c>
      <c r="K1550">
        <v>16.899999999999999</v>
      </c>
      <c r="L1550">
        <v>29.5</v>
      </c>
      <c r="M1550">
        <v>-2.82</v>
      </c>
      <c r="N1550">
        <v>4.63</v>
      </c>
      <c r="R1550" s="19">
        <f>SUMIFS(Recruits!J:J,Recruits!D:D,'Wins by Year'!C1550,Recruits!A:A,'Wins by Year'!A1550)</f>
        <v>2.77</v>
      </c>
      <c r="S1550" s="19">
        <f t="shared" si="48"/>
        <v>2.77</v>
      </c>
      <c r="T1550" s="19">
        <f>(SUMIFS(S:S,C:C,C1550,A:A,A1550)+SUMIFS(S:S,C:C,C1550,A:A,A1550-1)+SUMIFS(S:S,C:C,C1550,A:A,A1550-2))</f>
        <v>2.77</v>
      </c>
      <c r="U1550" s="19">
        <f>(SUMIFS($S:$S,$C:$C,$C1550,$A:$A,$A1550))</f>
        <v>2.77</v>
      </c>
      <c r="W1550" t="str">
        <f>VLOOKUP(D1550,Conferences!$A$9:$B$57,2,FALSE)</f>
        <v>Pac-10</v>
      </c>
      <c r="X1550">
        <f>COUNTIF(C:C,C1550)</f>
        <v>16</v>
      </c>
    </row>
    <row r="1551" spans="1:25">
      <c r="A1551">
        <v>2003</v>
      </c>
      <c r="B1551">
        <v>87</v>
      </c>
      <c r="C1551" t="s">
        <v>45</v>
      </c>
      <c r="D1551" t="s">
        <v>197</v>
      </c>
      <c r="E1551">
        <v>2</v>
      </c>
      <c r="F1551">
        <v>10</v>
      </c>
      <c r="G1551">
        <v>0.16700000000000001</v>
      </c>
      <c r="H1551">
        <v>1</v>
      </c>
      <c r="I1551">
        <v>7</v>
      </c>
      <c r="J1551">
        <v>0.125</v>
      </c>
      <c r="K1551">
        <v>15.1</v>
      </c>
      <c r="L1551">
        <v>35.799999999999997</v>
      </c>
      <c r="M1551">
        <v>-7.99</v>
      </c>
      <c r="N1551">
        <v>6.26</v>
      </c>
      <c r="R1551" s="19">
        <f>SUMIFS(Recruits!J:J,Recruits!D:D,'Wins by Year'!C1551,Recruits!A:A,'Wins by Year'!A1551)</f>
        <v>2.77</v>
      </c>
      <c r="S1551" s="19">
        <f t="shared" si="48"/>
        <v>2.77</v>
      </c>
      <c r="T1551" s="19">
        <f>(SUMIFS(S:S,C:C,C1551,A:A,A1551)+SUMIFS(S:S,C:C,C1551,A:A,A1551-1)+SUMIFS(S:S,C:C,C1551,A:A,A1551-2))</f>
        <v>2.77</v>
      </c>
      <c r="U1551" s="19">
        <f>(SUMIFS($S:$S,$C:$C,$C1551,$A:$A,$A1551))</f>
        <v>2.77</v>
      </c>
      <c r="W1551" t="str">
        <f>VLOOKUP(D1551,Conferences!$A$9:$B$57,2,FALSE)</f>
        <v>Pac-10</v>
      </c>
      <c r="X1551">
        <f>COUNTIF(C:C,C1551)</f>
        <v>16</v>
      </c>
    </row>
    <row r="1552" spans="1:25">
      <c r="A1552">
        <v>2003</v>
      </c>
      <c r="B1552">
        <v>88</v>
      </c>
      <c r="C1552" t="s">
        <v>11</v>
      </c>
      <c r="D1552" t="s">
        <v>186</v>
      </c>
      <c r="E1552">
        <v>11</v>
      </c>
      <c r="F1552">
        <v>3</v>
      </c>
      <c r="G1552">
        <v>0.78600000000000003</v>
      </c>
      <c r="H1552">
        <v>6</v>
      </c>
      <c r="I1552">
        <v>2</v>
      </c>
      <c r="J1552">
        <v>0.75</v>
      </c>
      <c r="K1552">
        <v>26.5</v>
      </c>
      <c r="L1552">
        <v>14.5</v>
      </c>
      <c r="M1552">
        <v>17.46</v>
      </c>
      <c r="N1552">
        <v>6.11</v>
      </c>
      <c r="O1552">
        <v>11</v>
      </c>
      <c r="P1552">
        <v>4</v>
      </c>
      <c r="Q1552">
        <v>7</v>
      </c>
      <c r="R1552" s="19">
        <f>SUMIFS(Recruits!J:J,Recruits!D:D,'Wins by Year'!C1552,Recruits!A:A,'Wins by Year'!A1552)</f>
        <v>3.4</v>
      </c>
      <c r="S1552" s="19">
        <f t="shared" si="48"/>
        <v>3.4</v>
      </c>
      <c r="T1552" s="19">
        <f>(SUMIFS(S:S,C:C,C1552,A:A,A1552)+SUMIFS(S:S,C:C,C1552,A:A,A1552-1)+SUMIFS(S:S,C:C,C1552,A:A,A1552-2))</f>
        <v>3.4</v>
      </c>
      <c r="U1552" s="19">
        <f>(SUMIFS($S:$S,$C:$C,$C1552,$A:$A,$A1552))</f>
        <v>3.4</v>
      </c>
      <c r="W1552" t="str">
        <f>VLOOKUP(D1552,Conferences!$A$9:$B$57,2,FALSE)</f>
        <v>SEC</v>
      </c>
      <c r="X1552">
        <f>COUNTIF(C:C,C1552)</f>
        <v>16</v>
      </c>
      <c r="Y1552">
        <f t="shared" si="49"/>
        <v>7</v>
      </c>
    </row>
    <row r="1553" spans="1:25">
      <c r="A1553">
        <v>2003</v>
      </c>
      <c r="B1553">
        <v>89</v>
      </c>
      <c r="C1553" t="s">
        <v>15</v>
      </c>
      <c r="D1553" t="s">
        <v>186</v>
      </c>
      <c r="E1553">
        <v>10</v>
      </c>
      <c r="F1553">
        <v>3</v>
      </c>
      <c r="G1553">
        <v>0.76900000000000002</v>
      </c>
      <c r="H1553">
        <v>6</v>
      </c>
      <c r="I1553">
        <v>2</v>
      </c>
      <c r="J1553">
        <v>0.75</v>
      </c>
      <c r="K1553">
        <v>28.1</v>
      </c>
      <c r="L1553">
        <v>18.399999999999999</v>
      </c>
      <c r="M1553">
        <v>11.53</v>
      </c>
      <c r="N1553">
        <v>3.99</v>
      </c>
      <c r="O1553">
        <v>12</v>
      </c>
      <c r="P1553">
        <v>6</v>
      </c>
      <c r="Q1553">
        <v>15</v>
      </c>
      <c r="R1553" s="19">
        <f>SUMIFS(Recruits!J:J,Recruits!D:D,'Wins by Year'!C1553,Recruits!A:A,'Wins by Year'!A1553)</f>
        <v>3.27</v>
      </c>
      <c r="S1553" s="19">
        <f t="shared" si="48"/>
        <v>3.27</v>
      </c>
      <c r="T1553" s="19">
        <f>(SUMIFS(S:S,C:C,C1553,A:A,A1553)+SUMIFS(S:S,C:C,C1553,A:A,A1553-1)+SUMIFS(S:S,C:C,C1553,A:A,A1553-2))</f>
        <v>3.27</v>
      </c>
      <c r="U1553" s="19">
        <f>(SUMIFS($S:$S,$C:$C,$C1553,$A:$A,$A1553))</f>
        <v>3.27</v>
      </c>
      <c r="W1553" t="str">
        <f>VLOOKUP(D1553,Conferences!$A$9:$B$57,2,FALSE)</f>
        <v>SEC</v>
      </c>
      <c r="X1553">
        <f>COUNTIF(C:C,C1553)</f>
        <v>16</v>
      </c>
      <c r="Y1553">
        <f t="shared" si="49"/>
        <v>15</v>
      </c>
    </row>
    <row r="1554" spans="1:25">
      <c r="A1554">
        <v>2003</v>
      </c>
      <c r="B1554">
        <v>90</v>
      </c>
      <c r="C1554" t="s">
        <v>14</v>
      </c>
      <c r="D1554" t="s">
        <v>186</v>
      </c>
      <c r="E1554">
        <v>8</v>
      </c>
      <c r="F1554">
        <v>5</v>
      </c>
      <c r="G1554">
        <v>0.61499999999999999</v>
      </c>
      <c r="H1554">
        <v>6</v>
      </c>
      <c r="I1554">
        <v>2</v>
      </c>
      <c r="J1554">
        <v>0.75</v>
      </c>
      <c r="K1554">
        <v>30</v>
      </c>
      <c r="L1554">
        <v>20.8</v>
      </c>
      <c r="M1554">
        <v>10.67</v>
      </c>
      <c r="N1554">
        <v>6.75</v>
      </c>
      <c r="P1554">
        <v>11</v>
      </c>
      <c r="Q1554">
        <v>24</v>
      </c>
      <c r="R1554" s="19">
        <f>SUMIFS(Recruits!J:J,Recruits!D:D,'Wins by Year'!C1554,Recruits!A:A,'Wins by Year'!A1554)</f>
        <v>3.65</v>
      </c>
      <c r="S1554" s="19">
        <f t="shared" si="48"/>
        <v>3.65</v>
      </c>
      <c r="T1554" s="19">
        <f>(SUMIFS(S:S,C:C,C1554,A:A,A1554)+SUMIFS(S:S,C:C,C1554,A:A,A1554-1)+SUMIFS(S:S,C:C,C1554,A:A,A1554-2))</f>
        <v>3.65</v>
      </c>
      <c r="U1554" s="19">
        <f>(SUMIFS($S:$S,$C:$C,$C1554,$A:$A,$A1554))</f>
        <v>3.65</v>
      </c>
      <c r="W1554" t="str">
        <f>VLOOKUP(D1554,Conferences!$A$9:$B$57,2,FALSE)</f>
        <v>SEC</v>
      </c>
      <c r="X1554">
        <f>COUNTIF(C:C,C1554)</f>
        <v>16</v>
      </c>
      <c r="Y1554">
        <f t="shared" si="49"/>
        <v>24</v>
      </c>
    </row>
    <row r="1555" spans="1:25">
      <c r="A1555">
        <v>2003</v>
      </c>
      <c r="B1555">
        <v>91</v>
      </c>
      <c r="C1555" t="s">
        <v>27</v>
      </c>
      <c r="D1555" t="s">
        <v>186</v>
      </c>
      <c r="E1555">
        <v>5</v>
      </c>
      <c r="F1555">
        <v>7</v>
      </c>
      <c r="G1555">
        <v>0.41699999999999998</v>
      </c>
      <c r="H1555">
        <v>2</v>
      </c>
      <c r="I1555">
        <v>6</v>
      </c>
      <c r="J1555">
        <v>0.25</v>
      </c>
      <c r="K1555">
        <v>22.3</v>
      </c>
      <c r="L1555">
        <v>26.2</v>
      </c>
      <c r="M1555">
        <v>3.27</v>
      </c>
      <c r="N1555">
        <v>6.77</v>
      </c>
      <c r="P1555">
        <v>25</v>
      </c>
      <c r="R1555" s="19">
        <f>SUMIFS(Recruits!J:J,Recruits!D:D,'Wins by Year'!C1555,Recruits!A:A,'Wins by Year'!A1555)</f>
        <v>2.96</v>
      </c>
      <c r="S1555" s="19">
        <f t="shared" si="48"/>
        <v>2.96</v>
      </c>
      <c r="T1555" s="19">
        <f>(SUMIFS(S:S,C:C,C1555,A:A,A1555)+SUMIFS(S:S,C:C,C1555,A:A,A1555-1)+SUMIFS(S:S,C:C,C1555,A:A,A1555-2))</f>
        <v>2.96</v>
      </c>
      <c r="U1555" s="19">
        <f>(SUMIFS($S:$S,$C:$C,$C1555,$A:$A,$A1555))</f>
        <v>2.96</v>
      </c>
      <c r="W1555" t="str">
        <f>VLOOKUP(D1555,Conferences!$A$9:$B$57,2,FALSE)</f>
        <v>SEC</v>
      </c>
      <c r="X1555">
        <f>COUNTIF(C:C,C1555)</f>
        <v>16</v>
      </c>
    </row>
    <row r="1556" spans="1:25">
      <c r="A1556">
        <v>2003</v>
      </c>
      <c r="B1556">
        <v>92</v>
      </c>
      <c r="C1556" t="s">
        <v>29</v>
      </c>
      <c r="D1556" t="s">
        <v>186</v>
      </c>
      <c r="E1556">
        <v>4</v>
      </c>
      <c r="F1556">
        <v>8</v>
      </c>
      <c r="G1556">
        <v>0.33300000000000002</v>
      </c>
      <c r="H1556">
        <v>1</v>
      </c>
      <c r="I1556">
        <v>7</v>
      </c>
      <c r="J1556">
        <v>0.125</v>
      </c>
      <c r="K1556">
        <v>27.3</v>
      </c>
      <c r="L1556">
        <v>26.8</v>
      </c>
      <c r="M1556">
        <v>-0.16</v>
      </c>
      <c r="N1556">
        <v>0.34</v>
      </c>
      <c r="R1556" s="19">
        <f>SUMIFS(Recruits!J:J,Recruits!D:D,'Wins by Year'!C1556,Recruits!A:A,'Wins by Year'!A1556)</f>
        <v>2.5</v>
      </c>
      <c r="S1556" s="19">
        <f t="shared" si="48"/>
        <v>2.5</v>
      </c>
      <c r="T1556" s="19">
        <f>(SUMIFS(S:S,C:C,C1556,A:A,A1556)+SUMIFS(S:S,C:C,C1556,A:A,A1556-1)+SUMIFS(S:S,C:C,C1556,A:A,A1556-2))</f>
        <v>2.5</v>
      </c>
      <c r="U1556" s="19">
        <f>(SUMIFS($S:$S,$C:$C,$C1556,$A:$A,$A1556))</f>
        <v>2.5</v>
      </c>
      <c r="W1556" t="str">
        <f>VLOOKUP(D1556,Conferences!$A$9:$B$57,2,FALSE)</f>
        <v>SEC</v>
      </c>
      <c r="X1556">
        <f>COUNTIF(C:C,C1556)</f>
        <v>16</v>
      </c>
    </row>
    <row r="1557" spans="1:25">
      <c r="A1557">
        <v>2003</v>
      </c>
      <c r="B1557">
        <v>93</v>
      </c>
      <c r="C1557" t="s">
        <v>54</v>
      </c>
      <c r="D1557" t="s">
        <v>186</v>
      </c>
      <c r="E1557">
        <v>2</v>
      </c>
      <c r="F1557">
        <v>10</v>
      </c>
      <c r="G1557">
        <v>0.16700000000000001</v>
      </c>
      <c r="H1557">
        <v>1</v>
      </c>
      <c r="I1557">
        <v>7</v>
      </c>
      <c r="J1557">
        <v>0.125</v>
      </c>
      <c r="K1557">
        <v>19.600000000000001</v>
      </c>
      <c r="L1557">
        <v>29.8</v>
      </c>
      <c r="M1557">
        <v>-5.85</v>
      </c>
      <c r="N1557">
        <v>3.31</v>
      </c>
      <c r="R1557" s="19">
        <f>SUMIFS(Recruits!J:J,Recruits!D:D,'Wins by Year'!C1557,Recruits!A:A,'Wins by Year'!A1557)</f>
        <v>2.23</v>
      </c>
      <c r="S1557" s="19">
        <f t="shared" si="48"/>
        <v>2.23</v>
      </c>
      <c r="T1557" s="19">
        <f>(SUMIFS(S:S,C:C,C1557,A:A,A1557)+SUMIFS(S:S,C:C,C1557,A:A,A1557-1)+SUMIFS(S:S,C:C,C1557,A:A,A1557-2))</f>
        <v>2.23</v>
      </c>
      <c r="U1557" s="19">
        <f>(SUMIFS($S:$S,$C:$C,$C1557,$A:$A,$A1557))</f>
        <v>2.23</v>
      </c>
      <c r="W1557" t="str">
        <f>VLOOKUP(D1557,Conferences!$A$9:$B$57,2,FALSE)</f>
        <v>SEC</v>
      </c>
      <c r="X1557">
        <f>COUNTIF(C:C,C1557)</f>
        <v>16</v>
      </c>
    </row>
    <row r="1558" spans="1:25">
      <c r="A1558">
        <v>2003</v>
      </c>
      <c r="B1558">
        <v>94</v>
      </c>
      <c r="C1558" t="s">
        <v>5</v>
      </c>
      <c r="D1558" t="s">
        <v>187</v>
      </c>
      <c r="E1558">
        <v>13</v>
      </c>
      <c r="F1558">
        <v>1</v>
      </c>
      <c r="G1558">
        <v>0.92900000000000005</v>
      </c>
      <c r="H1558">
        <v>7</v>
      </c>
      <c r="I1558">
        <v>1</v>
      </c>
      <c r="J1558">
        <v>0.875</v>
      </c>
      <c r="K1558">
        <v>33.9</v>
      </c>
      <c r="L1558">
        <v>11</v>
      </c>
      <c r="M1558">
        <v>20.85</v>
      </c>
      <c r="N1558">
        <v>3.28</v>
      </c>
      <c r="O1558">
        <v>14</v>
      </c>
      <c r="P1558">
        <v>2</v>
      </c>
      <c r="Q1558">
        <v>2</v>
      </c>
      <c r="R1558" s="19">
        <f>SUMIFS(Recruits!J:J,Recruits!D:D,'Wins by Year'!C1558,Recruits!A:A,'Wins by Year'!A1558)</f>
        <v>3.68</v>
      </c>
      <c r="S1558" s="19">
        <f t="shared" si="48"/>
        <v>3.68</v>
      </c>
      <c r="T1558" s="19">
        <f>(SUMIFS(S:S,C:C,C1558,A:A,A1558)+SUMIFS(S:S,C:C,C1558,A:A,A1558-1)+SUMIFS(S:S,C:C,C1558,A:A,A1558-2))</f>
        <v>3.68</v>
      </c>
      <c r="U1558" s="19">
        <f>(SUMIFS($S:$S,$C:$C,$C1558,$A:$A,$A1558))</f>
        <v>3.68</v>
      </c>
      <c r="W1558" t="str">
        <f>VLOOKUP(D1558,Conferences!$A$9:$B$57,2,FALSE)</f>
        <v>SEC</v>
      </c>
      <c r="X1558">
        <f>COUNTIF(C:C,C1558)</f>
        <v>16</v>
      </c>
      <c r="Y1558">
        <f t="shared" si="49"/>
        <v>2</v>
      </c>
    </row>
    <row r="1559" spans="1:25">
      <c r="A1559">
        <v>2003</v>
      </c>
      <c r="B1559">
        <v>95</v>
      </c>
      <c r="C1559" t="s">
        <v>8</v>
      </c>
      <c r="D1559" t="s">
        <v>187</v>
      </c>
      <c r="E1559">
        <v>10</v>
      </c>
      <c r="F1559">
        <v>3</v>
      </c>
      <c r="G1559">
        <v>0.76900000000000002</v>
      </c>
      <c r="H1559">
        <v>7</v>
      </c>
      <c r="I1559">
        <v>1</v>
      </c>
      <c r="J1559">
        <v>0.875</v>
      </c>
      <c r="K1559">
        <v>34</v>
      </c>
      <c r="L1559">
        <v>21.9</v>
      </c>
      <c r="M1559">
        <v>10.99</v>
      </c>
      <c r="N1559">
        <v>2.5299999999999998</v>
      </c>
      <c r="P1559">
        <v>13</v>
      </c>
      <c r="Q1559">
        <v>13</v>
      </c>
      <c r="R1559" s="19">
        <f>SUMIFS(Recruits!J:J,Recruits!D:D,'Wins by Year'!C1559,Recruits!A:A,'Wins by Year'!A1559)</f>
        <v>2.86</v>
      </c>
      <c r="S1559" s="19">
        <f t="shared" si="48"/>
        <v>2.86</v>
      </c>
      <c r="T1559" s="19">
        <f>(SUMIFS(S:S,C:C,C1559,A:A,A1559)+SUMIFS(S:S,C:C,C1559,A:A,A1559-1)+SUMIFS(S:S,C:C,C1559,A:A,A1559-2))</f>
        <v>2.86</v>
      </c>
      <c r="U1559" s="19">
        <f>(SUMIFS($S:$S,$C:$C,$C1559,$A:$A,$A1559))</f>
        <v>2.86</v>
      </c>
      <c r="W1559" t="str">
        <f>VLOOKUP(D1559,Conferences!$A$9:$B$57,2,FALSE)</f>
        <v>SEC</v>
      </c>
      <c r="X1559">
        <f>COUNTIF(C:C,C1559)</f>
        <v>16</v>
      </c>
      <c r="Y1559">
        <f t="shared" si="49"/>
        <v>13</v>
      </c>
    </row>
    <row r="1560" spans="1:25">
      <c r="A1560">
        <v>2003</v>
      </c>
      <c r="B1560">
        <v>96</v>
      </c>
      <c r="C1560" t="s">
        <v>9</v>
      </c>
      <c r="D1560" t="s">
        <v>187</v>
      </c>
      <c r="E1560">
        <v>8</v>
      </c>
      <c r="F1560">
        <v>5</v>
      </c>
      <c r="G1560">
        <v>0.61499999999999999</v>
      </c>
      <c r="H1560">
        <v>5</v>
      </c>
      <c r="I1560">
        <v>3</v>
      </c>
      <c r="J1560">
        <v>0.625</v>
      </c>
      <c r="K1560">
        <v>26.3</v>
      </c>
      <c r="L1560">
        <v>16.3</v>
      </c>
      <c r="M1560">
        <v>8.09</v>
      </c>
      <c r="N1560">
        <v>4.7</v>
      </c>
      <c r="O1560">
        <v>6</v>
      </c>
      <c r="P1560">
        <v>6</v>
      </c>
      <c r="R1560" s="19">
        <f>SUMIFS(Recruits!J:J,Recruits!D:D,'Wins by Year'!C1560,Recruits!A:A,'Wins by Year'!A1560)</f>
        <v>3.19</v>
      </c>
      <c r="S1560" s="19">
        <f t="shared" si="48"/>
        <v>3.19</v>
      </c>
      <c r="T1560" s="19">
        <f>(SUMIFS(S:S,C:C,C1560,A:A,A1560)+SUMIFS(S:S,C:C,C1560,A:A,A1560-1)+SUMIFS(S:S,C:C,C1560,A:A,A1560-2))</f>
        <v>3.19</v>
      </c>
      <c r="U1560" s="19">
        <f>(SUMIFS($S:$S,$C:$C,$C1560,$A:$A,$A1560))</f>
        <v>3.19</v>
      </c>
      <c r="W1560" t="str">
        <f>VLOOKUP(D1560,Conferences!$A$9:$B$57,2,FALSE)</f>
        <v>SEC</v>
      </c>
      <c r="X1560">
        <f>COUNTIF(C:C,C1560)</f>
        <v>16</v>
      </c>
    </row>
    <row r="1561" spans="1:25">
      <c r="A1561">
        <v>2003</v>
      </c>
      <c r="B1561">
        <v>97</v>
      </c>
      <c r="C1561" t="s">
        <v>32</v>
      </c>
      <c r="D1561" t="s">
        <v>187</v>
      </c>
      <c r="E1561">
        <v>9</v>
      </c>
      <c r="F1561">
        <v>4</v>
      </c>
      <c r="G1561">
        <v>0.69199999999999995</v>
      </c>
      <c r="H1561">
        <v>4</v>
      </c>
      <c r="I1561">
        <v>4</v>
      </c>
      <c r="J1561">
        <v>0.5</v>
      </c>
      <c r="K1561">
        <v>33.5</v>
      </c>
      <c r="L1561">
        <v>23.5</v>
      </c>
      <c r="M1561">
        <v>12.67</v>
      </c>
      <c r="N1561">
        <v>4.51</v>
      </c>
      <c r="P1561">
        <v>7</v>
      </c>
      <c r="R1561" s="19">
        <f>SUMIFS(Recruits!J:J,Recruits!D:D,'Wins by Year'!C1561,Recruits!A:A,'Wins by Year'!A1561)</f>
        <v>2.8</v>
      </c>
      <c r="S1561" s="19">
        <f t="shared" si="48"/>
        <v>2.8</v>
      </c>
      <c r="T1561" s="19">
        <f>(SUMIFS(S:S,C:C,C1561,A:A,A1561)+SUMIFS(S:S,C:C,C1561,A:A,A1561-1)+SUMIFS(S:S,C:C,C1561,A:A,A1561-2))</f>
        <v>2.8</v>
      </c>
      <c r="U1561" s="19">
        <f>(SUMIFS($S:$S,$C:$C,$C1561,$A:$A,$A1561))</f>
        <v>2.8</v>
      </c>
      <c r="W1561" t="str">
        <f>VLOOKUP(D1561,Conferences!$A$9:$B$57,2,FALSE)</f>
        <v>SEC</v>
      </c>
      <c r="X1561">
        <f>COUNTIF(C:C,C1561)</f>
        <v>16</v>
      </c>
    </row>
    <row r="1562" spans="1:25">
      <c r="A1562">
        <v>2003</v>
      </c>
      <c r="B1562">
        <v>98</v>
      </c>
      <c r="C1562" t="s">
        <v>1</v>
      </c>
      <c r="D1562" t="s">
        <v>187</v>
      </c>
      <c r="E1562">
        <v>4</v>
      </c>
      <c r="F1562">
        <v>9</v>
      </c>
      <c r="G1562">
        <v>0.308</v>
      </c>
      <c r="H1562">
        <v>2</v>
      </c>
      <c r="I1562">
        <v>6</v>
      </c>
      <c r="J1562">
        <v>0.25</v>
      </c>
      <c r="K1562">
        <v>25.5</v>
      </c>
      <c r="L1562">
        <v>25.6</v>
      </c>
      <c r="M1562">
        <v>5.27</v>
      </c>
      <c r="N1562">
        <v>7.27</v>
      </c>
      <c r="P1562">
        <v>21</v>
      </c>
      <c r="R1562" s="19">
        <f>SUMIFS(Recruits!J:J,Recruits!D:D,'Wins by Year'!C1562,Recruits!A:A,'Wins by Year'!A1562)</f>
        <v>3</v>
      </c>
      <c r="S1562" s="19">
        <f t="shared" si="48"/>
        <v>3</v>
      </c>
      <c r="T1562" s="19">
        <f>(SUMIFS(S:S,C:C,C1562,A:A,A1562)+SUMIFS(S:S,C:C,C1562,A:A,A1562-1)+SUMIFS(S:S,C:C,C1562,A:A,A1562-2))</f>
        <v>3</v>
      </c>
      <c r="U1562" s="19">
        <f>(SUMIFS($S:$S,$C:$C,$C1562,$A:$A,$A1562))</f>
        <v>3</v>
      </c>
      <c r="W1562" t="str">
        <f>VLOOKUP(D1562,Conferences!$A$9:$B$57,2,FALSE)</f>
        <v>SEC</v>
      </c>
      <c r="X1562">
        <f>COUNTIF(C:C,C1562)</f>
        <v>16</v>
      </c>
    </row>
    <row r="1563" spans="1:25">
      <c r="A1563">
        <v>2003</v>
      </c>
      <c r="B1563">
        <v>99</v>
      </c>
      <c r="C1563" t="s">
        <v>25</v>
      </c>
      <c r="D1563" t="s">
        <v>187</v>
      </c>
      <c r="E1563">
        <v>2</v>
      </c>
      <c r="F1563">
        <v>10</v>
      </c>
      <c r="G1563">
        <v>0.16700000000000001</v>
      </c>
      <c r="H1563">
        <v>1</v>
      </c>
      <c r="I1563">
        <v>7</v>
      </c>
      <c r="J1563">
        <v>0.125</v>
      </c>
      <c r="K1563">
        <v>18.8</v>
      </c>
      <c r="L1563">
        <v>39.299999999999997</v>
      </c>
      <c r="M1563">
        <v>-9.5299999999999994</v>
      </c>
      <c r="N1563">
        <v>4.88</v>
      </c>
      <c r="R1563" s="19">
        <f>SUMIFS(Recruits!J:J,Recruits!D:D,'Wins by Year'!C1563,Recruits!A:A,'Wins by Year'!A1563)</f>
        <v>3.07</v>
      </c>
      <c r="S1563" s="19">
        <f t="shared" si="48"/>
        <v>3.07</v>
      </c>
      <c r="T1563" s="19">
        <f>(SUMIFS(S:S,C:C,C1563,A:A,A1563)+SUMIFS(S:S,C:C,C1563,A:A,A1563-1)+SUMIFS(S:S,C:C,C1563,A:A,A1563-2))</f>
        <v>3.07</v>
      </c>
      <c r="U1563" s="19">
        <f>(SUMIFS($S:$S,$C:$C,$C1563,$A:$A,$A1563))</f>
        <v>3.07</v>
      </c>
      <c r="W1563" t="str">
        <f>VLOOKUP(D1563,Conferences!$A$9:$B$57,2,FALSE)</f>
        <v>SEC</v>
      </c>
      <c r="X1563">
        <f>COUNTIF(C:C,C1563)</f>
        <v>16</v>
      </c>
    </row>
    <row r="1564" spans="1:25">
      <c r="A1564">
        <v>2003</v>
      </c>
      <c r="B1564">
        <v>100</v>
      </c>
      <c r="C1564" t="s">
        <v>115</v>
      </c>
      <c r="D1564" t="s">
        <v>150</v>
      </c>
      <c r="E1564">
        <v>9</v>
      </c>
      <c r="F1564">
        <v>4</v>
      </c>
      <c r="G1564">
        <v>0.69199999999999995</v>
      </c>
      <c r="H1564">
        <v>7</v>
      </c>
      <c r="I1564">
        <v>0</v>
      </c>
      <c r="J1564">
        <v>1</v>
      </c>
      <c r="K1564">
        <v>27.5</v>
      </c>
      <c r="L1564">
        <v>21.9</v>
      </c>
      <c r="M1564">
        <v>-0.81</v>
      </c>
      <c r="N1564">
        <v>-5.43</v>
      </c>
      <c r="R1564" s="19">
        <f>SUMIFS(Recruits!J:J,Recruits!D:D,'Wins by Year'!C1564,Recruits!A:A,'Wins by Year'!A1564)</f>
        <v>2.08</v>
      </c>
      <c r="S1564" s="19">
        <f t="shared" si="48"/>
        <v>2.08</v>
      </c>
      <c r="T1564" s="19">
        <f>(SUMIFS(S:S,C:C,C1564,A:A,A1564)+SUMIFS(S:S,C:C,C1564,A:A,A1564-1)+SUMIFS(S:S,C:C,C1564,A:A,A1564-2))</f>
        <v>2.08</v>
      </c>
      <c r="U1564" s="19">
        <f>(SUMIFS($S:$S,$C:$C,$C1564,$A:$A,$A1564))</f>
        <v>2.08</v>
      </c>
      <c r="W1564" t="str">
        <f>VLOOKUP(D1564,Conferences!$A$9:$B$57,2,FALSE)</f>
        <v>Sun Belt</v>
      </c>
      <c r="X1564">
        <f>COUNTIF(C:C,C1564)</f>
        <v>16</v>
      </c>
    </row>
    <row r="1565" spans="1:25">
      <c r="A1565">
        <v>2003</v>
      </c>
      <c r="B1565">
        <v>101</v>
      </c>
      <c r="C1565" t="s">
        <v>114</v>
      </c>
      <c r="D1565" t="s">
        <v>150</v>
      </c>
      <c r="E1565">
        <v>4</v>
      </c>
      <c r="F1565">
        <v>8</v>
      </c>
      <c r="G1565">
        <v>0.33300000000000002</v>
      </c>
      <c r="H1565">
        <v>3</v>
      </c>
      <c r="I1565">
        <v>2</v>
      </c>
      <c r="J1565">
        <v>0.6</v>
      </c>
      <c r="K1565">
        <v>22.2</v>
      </c>
      <c r="L1565">
        <v>34.6</v>
      </c>
      <c r="M1565">
        <v>-12.05</v>
      </c>
      <c r="N1565">
        <v>-4.63</v>
      </c>
      <c r="R1565" s="19">
        <f>SUMIFS(Recruits!J:J,Recruits!D:D,'Wins by Year'!C1565,Recruits!A:A,'Wins by Year'!A1565)</f>
        <v>2.13</v>
      </c>
      <c r="S1565" s="19">
        <f t="shared" si="48"/>
        <v>2.13</v>
      </c>
      <c r="T1565" s="19">
        <f>(SUMIFS(S:S,C:C,C1565,A:A,A1565)+SUMIFS(S:S,C:C,C1565,A:A,A1565-1)+SUMIFS(S:S,C:C,C1565,A:A,A1565-2))</f>
        <v>2.13</v>
      </c>
      <c r="U1565" s="19">
        <f>(SUMIFS($S:$S,$C:$C,$C1565,$A:$A,$A1565))</f>
        <v>2.13</v>
      </c>
      <c r="W1565" t="str">
        <f>VLOOKUP(D1565,Conferences!$A$9:$B$57,2,FALSE)</f>
        <v>Sun Belt</v>
      </c>
      <c r="X1565">
        <f>COUNTIF(C:C,C1565)</f>
        <v>16</v>
      </c>
    </row>
    <row r="1566" spans="1:25">
      <c r="A1566">
        <v>2003</v>
      </c>
      <c r="B1566">
        <v>102</v>
      </c>
      <c r="C1566" t="s">
        <v>88</v>
      </c>
      <c r="D1566" t="s">
        <v>150</v>
      </c>
      <c r="E1566">
        <v>5</v>
      </c>
      <c r="F1566">
        <v>7</v>
      </c>
      <c r="G1566">
        <v>0.41699999999999998</v>
      </c>
      <c r="H1566">
        <v>3</v>
      </c>
      <c r="I1566">
        <v>3</v>
      </c>
      <c r="J1566">
        <v>0.5</v>
      </c>
      <c r="K1566">
        <v>20.2</v>
      </c>
      <c r="L1566">
        <v>33.4</v>
      </c>
      <c r="M1566">
        <v>-14.49</v>
      </c>
      <c r="N1566">
        <v>-7.83</v>
      </c>
      <c r="R1566" s="19">
        <f>SUMIFS(Recruits!J:J,Recruits!D:D,'Wins by Year'!C1566,Recruits!A:A,'Wins by Year'!A1566)</f>
        <v>2.0699999999999998</v>
      </c>
      <c r="S1566" s="19">
        <f t="shared" si="48"/>
        <v>2.0699999999999998</v>
      </c>
      <c r="T1566" s="19">
        <f>(SUMIFS(S:S,C:C,C1566,A:A,A1566)+SUMIFS(S:S,C:C,C1566,A:A,A1566-1)+SUMIFS(S:S,C:C,C1566,A:A,A1566-2))</f>
        <v>2.0699999999999998</v>
      </c>
      <c r="U1566" s="19">
        <f>(SUMIFS($S:$S,$C:$C,$C1566,$A:$A,$A1566))</f>
        <v>2.0699999999999998</v>
      </c>
      <c r="W1566" t="str">
        <f>VLOOKUP(D1566,Conferences!$A$9:$B$57,2,FALSE)</f>
        <v>Sun Belt</v>
      </c>
      <c r="X1566">
        <f>COUNTIF(C:C,C1566)</f>
        <v>16</v>
      </c>
    </row>
    <row r="1567" spans="1:25">
      <c r="A1567">
        <v>2003</v>
      </c>
      <c r="B1567">
        <v>103</v>
      </c>
      <c r="C1567" t="s">
        <v>86</v>
      </c>
      <c r="D1567" t="s">
        <v>150</v>
      </c>
      <c r="E1567">
        <v>4</v>
      </c>
      <c r="F1567">
        <v>8</v>
      </c>
      <c r="G1567">
        <v>0.33300000000000002</v>
      </c>
      <c r="H1567">
        <v>3</v>
      </c>
      <c r="I1567">
        <v>3</v>
      </c>
      <c r="J1567">
        <v>0.5</v>
      </c>
      <c r="K1567">
        <v>27.7</v>
      </c>
      <c r="L1567">
        <v>31.3</v>
      </c>
      <c r="M1567">
        <v>-10.45</v>
      </c>
      <c r="N1567">
        <v>-5.62</v>
      </c>
      <c r="R1567" s="19">
        <f>SUMIFS(Recruits!J:J,Recruits!D:D,'Wins by Year'!C1567,Recruits!A:A,'Wins by Year'!A1567)</f>
        <v>2.14</v>
      </c>
      <c r="S1567" s="19">
        <f t="shared" si="48"/>
        <v>2.14</v>
      </c>
      <c r="T1567" s="19">
        <f>(SUMIFS(S:S,C:C,C1567,A:A,A1567)+SUMIFS(S:S,C:C,C1567,A:A,A1567-1)+SUMIFS(S:S,C:C,C1567,A:A,A1567-2))</f>
        <v>2.14</v>
      </c>
      <c r="U1567" s="19">
        <f>(SUMIFS($S:$S,$C:$C,$C1567,$A:$A,$A1567))</f>
        <v>2.14</v>
      </c>
      <c r="W1567" t="str">
        <f>VLOOKUP(D1567,Conferences!$A$9:$B$57,2,FALSE)</f>
        <v>Sun Belt</v>
      </c>
      <c r="X1567">
        <f>COUNTIF(C:C,C1567)</f>
        <v>16</v>
      </c>
    </row>
    <row r="1568" spans="1:25">
      <c r="A1568">
        <v>2003</v>
      </c>
      <c r="B1568">
        <v>104</v>
      </c>
      <c r="C1568" t="s">
        <v>90</v>
      </c>
      <c r="D1568" t="s">
        <v>150</v>
      </c>
      <c r="E1568">
        <v>3</v>
      </c>
      <c r="F1568">
        <v>9</v>
      </c>
      <c r="G1568">
        <v>0.25</v>
      </c>
      <c r="H1568">
        <v>3</v>
      </c>
      <c r="I1568">
        <v>3</v>
      </c>
      <c r="J1568">
        <v>0.5</v>
      </c>
      <c r="K1568">
        <v>22</v>
      </c>
      <c r="L1568">
        <v>26.3</v>
      </c>
      <c r="M1568">
        <v>-10.75</v>
      </c>
      <c r="N1568">
        <v>-4.75</v>
      </c>
      <c r="R1568" s="19">
        <f>SUMIFS(Recruits!J:J,Recruits!D:D,'Wins by Year'!C1568,Recruits!A:A,'Wins by Year'!A1568)</f>
        <v>2.14</v>
      </c>
      <c r="S1568" s="19">
        <f t="shared" si="48"/>
        <v>2.14</v>
      </c>
      <c r="T1568" s="19">
        <f>(SUMIFS(S:S,C:C,C1568,A:A,A1568)+SUMIFS(S:S,C:C,C1568,A:A,A1568-1)+SUMIFS(S:S,C:C,C1568,A:A,A1568-2))</f>
        <v>2.14</v>
      </c>
      <c r="U1568" s="19">
        <f>(SUMIFS($S:$S,$C:$C,$C1568,$A:$A,$A1568))</f>
        <v>2.14</v>
      </c>
      <c r="W1568" t="str">
        <f>VLOOKUP(D1568,Conferences!$A$9:$B$57,2,FALSE)</f>
        <v>Sun Belt</v>
      </c>
      <c r="X1568">
        <f>COUNTIF(C:C,C1568)</f>
        <v>16</v>
      </c>
    </row>
    <row r="1569" spans="1:25">
      <c r="A1569">
        <v>2003</v>
      </c>
      <c r="B1569">
        <v>105</v>
      </c>
      <c r="C1569" t="s">
        <v>126</v>
      </c>
      <c r="D1569" t="s">
        <v>150</v>
      </c>
      <c r="E1569">
        <v>3</v>
      </c>
      <c r="F1569">
        <v>9</v>
      </c>
      <c r="G1569">
        <v>0.25</v>
      </c>
      <c r="H1569">
        <v>3</v>
      </c>
      <c r="I1569">
        <v>4</v>
      </c>
      <c r="J1569">
        <v>0.42899999999999999</v>
      </c>
      <c r="K1569">
        <v>20.7</v>
      </c>
      <c r="L1569">
        <v>26.2</v>
      </c>
      <c r="M1569">
        <v>-14.24</v>
      </c>
      <c r="N1569">
        <v>-7.66</v>
      </c>
      <c r="R1569" s="19">
        <f>SUMIFS(Recruits!J:J,Recruits!D:D,'Wins by Year'!C1569,Recruits!A:A,'Wins by Year'!A1569)</f>
        <v>0</v>
      </c>
      <c r="S1569" s="19">
        <f t="shared" si="48"/>
        <v>1</v>
      </c>
      <c r="T1569" s="19">
        <f>(SUMIFS(S:S,C:C,C1569,A:A,A1569)+SUMIFS(S:S,C:C,C1569,A:A,A1569-1)+SUMIFS(S:S,C:C,C1569,A:A,A1569-2))</f>
        <v>1</v>
      </c>
      <c r="U1569" s="19">
        <f>(SUMIFS($S:$S,$C:$C,$C1569,$A:$A,$A1569))</f>
        <v>1</v>
      </c>
      <c r="W1569" t="str">
        <f>VLOOKUP(D1569,Conferences!$A$9:$B$57,2,FALSE)</f>
        <v>Sun Belt</v>
      </c>
      <c r="X1569">
        <f>COUNTIF(C:C,C1569)</f>
        <v>15</v>
      </c>
    </row>
    <row r="1570" spans="1:25">
      <c r="A1570">
        <v>2003</v>
      </c>
      <c r="B1570">
        <v>106</v>
      </c>
      <c r="C1570" t="s">
        <v>133</v>
      </c>
      <c r="D1570" t="s">
        <v>150</v>
      </c>
      <c r="E1570">
        <v>3</v>
      </c>
      <c r="F1570">
        <v>9</v>
      </c>
      <c r="G1570">
        <v>0.25</v>
      </c>
      <c r="H1570">
        <v>2</v>
      </c>
      <c r="I1570">
        <v>5</v>
      </c>
      <c r="J1570">
        <v>0.28599999999999998</v>
      </c>
      <c r="K1570">
        <v>21.8</v>
      </c>
      <c r="L1570">
        <v>28.4</v>
      </c>
      <c r="M1570">
        <v>-11.13</v>
      </c>
      <c r="N1570">
        <v>-4.96</v>
      </c>
      <c r="R1570" s="19">
        <f>SUMIFS(Recruits!J:J,Recruits!D:D,'Wins by Year'!C1570,Recruits!A:A,'Wins by Year'!A1570)</f>
        <v>0</v>
      </c>
      <c r="S1570" s="19">
        <f t="shared" si="48"/>
        <v>1</v>
      </c>
      <c r="T1570" s="19">
        <f>SUMIFS(S:S,C:C,C1570,A:A,A1570)</f>
        <v>1</v>
      </c>
      <c r="U1570" s="19">
        <f>(SUMIFS($S:$S,$C:$C,$C1570,$A:$A,$A1570))</f>
        <v>1</v>
      </c>
      <c r="W1570" t="str">
        <f>VLOOKUP(D1570,Conferences!$A$9:$B$57,2,FALSE)</f>
        <v>Sun Belt</v>
      </c>
      <c r="X1570">
        <f>COUNTIF(C:C,C1570)</f>
        <v>16</v>
      </c>
    </row>
    <row r="1571" spans="1:25">
      <c r="A1571">
        <v>2003</v>
      </c>
      <c r="B1571">
        <v>107</v>
      </c>
      <c r="C1571" t="s">
        <v>120</v>
      </c>
      <c r="D1571" t="s">
        <v>150</v>
      </c>
      <c r="E1571">
        <v>1</v>
      </c>
      <c r="F1571">
        <v>11</v>
      </c>
      <c r="G1571">
        <v>8.3000000000000004E-2</v>
      </c>
      <c r="H1571">
        <v>1</v>
      </c>
      <c r="I1571">
        <v>5</v>
      </c>
      <c r="J1571">
        <v>0.16700000000000001</v>
      </c>
      <c r="K1571">
        <v>19.899999999999999</v>
      </c>
      <c r="L1571">
        <v>38.9</v>
      </c>
      <c r="M1571">
        <v>-18.190000000000001</v>
      </c>
      <c r="N1571">
        <v>-5.77</v>
      </c>
      <c r="R1571" s="19">
        <f>SUMIFS(Recruits!J:J,Recruits!D:D,'Wins by Year'!C1571,Recruits!A:A,'Wins by Year'!A1571)</f>
        <v>2</v>
      </c>
      <c r="S1571" s="19">
        <f t="shared" si="48"/>
        <v>2</v>
      </c>
      <c r="T1571" s="19">
        <f>SUMIFS(S:S,C:C,C1571,A:A,A1571)</f>
        <v>2</v>
      </c>
      <c r="U1571" s="19">
        <f>(SUMIFS($S:$S,$C:$C,$C1571,$A:$A,$A1571))</f>
        <v>2</v>
      </c>
      <c r="W1571" t="str">
        <f>VLOOKUP(D1571,Conferences!$A$9:$B$57,2,FALSE)</f>
        <v>Sun Belt</v>
      </c>
      <c r="X1571">
        <f>COUNTIF(C:C,C1571)</f>
        <v>16</v>
      </c>
    </row>
    <row r="1572" spans="1:25">
      <c r="A1572">
        <v>2003</v>
      </c>
      <c r="B1572">
        <v>108</v>
      </c>
      <c r="C1572" t="s">
        <v>57</v>
      </c>
      <c r="D1572" t="s">
        <v>193</v>
      </c>
      <c r="E1572">
        <v>13</v>
      </c>
      <c r="F1572">
        <v>1</v>
      </c>
      <c r="G1572">
        <v>0.92900000000000005</v>
      </c>
      <c r="H1572">
        <v>8</v>
      </c>
      <c r="I1572">
        <v>0</v>
      </c>
      <c r="J1572">
        <v>1</v>
      </c>
      <c r="K1572">
        <v>43</v>
      </c>
      <c r="L1572">
        <v>17.100000000000001</v>
      </c>
      <c r="M1572">
        <v>8.92</v>
      </c>
      <c r="N1572">
        <v>-6.72</v>
      </c>
      <c r="P1572">
        <v>16</v>
      </c>
      <c r="Q1572">
        <v>16</v>
      </c>
      <c r="R1572" s="19">
        <f>SUMIFS(Recruits!J:J,Recruits!D:D,'Wins by Year'!C1572,Recruits!A:A,'Wins by Year'!A1572)</f>
        <v>0</v>
      </c>
      <c r="S1572" s="19">
        <f t="shared" si="48"/>
        <v>1</v>
      </c>
      <c r="T1572" s="19">
        <f>SUMIFS(S:S,C:C,C1572,A:A,A1572)</f>
        <v>1</v>
      </c>
      <c r="U1572" s="19">
        <f>(SUMIFS($S:$S,$C:$C,$C1572,$A:$A,$A1572))</f>
        <v>1</v>
      </c>
      <c r="W1572" t="str">
        <f>VLOOKUP(D1572,Conferences!$A$9:$B$57,2,FALSE)</f>
        <v>WAC</v>
      </c>
      <c r="X1572">
        <f>COUNTIF(C:C,C1572)</f>
        <v>16</v>
      </c>
      <c r="Y1572">
        <f t="shared" si="49"/>
        <v>16</v>
      </c>
    </row>
    <row r="1573" spans="1:25">
      <c r="A1573">
        <v>2003</v>
      </c>
      <c r="B1573">
        <v>109</v>
      </c>
      <c r="C1573" t="s">
        <v>78</v>
      </c>
      <c r="D1573" t="s">
        <v>193</v>
      </c>
      <c r="E1573">
        <v>9</v>
      </c>
      <c r="F1573">
        <v>5</v>
      </c>
      <c r="G1573">
        <v>0.64300000000000002</v>
      </c>
      <c r="H1573">
        <v>6</v>
      </c>
      <c r="I1573">
        <v>2</v>
      </c>
      <c r="J1573">
        <v>0.75</v>
      </c>
      <c r="K1573">
        <v>23</v>
      </c>
      <c r="L1573">
        <v>22.6</v>
      </c>
      <c r="M1573">
        <v>-1.69</v>
      </c>
      <c r="N1573">
        <v>-2.33</v>
      </c>
      <c r="R1573" s="19">
        <f>SUMIFS(Recruits!J:J,Recruits!D:D,'Wins by Year'!C1573,Recruits!A:A,'Wins by Year'!A1573)</f>
        <v>0</v>
      </c>
      <c r="S1573" s="19">
        <f t="shared" si="48"/>
        <v>1</v>
      </c>
      <c r="T1573" s="19">
        <f>SUMIFS(S:S,C:C,C1573,A:A,A1573)</f>
        <v>1</v>
      </c>
      <c r="U1573" s="19">
        <f>(SUMIFS($S:$S,$C:$C,$C1573,$A:$A,$A1573))</f>
        <v>1</v>
      </c>
      <c r="W1573" t="str">
        <f>VLOOKUP(D1573,Conferences!$A$9:$B$57,2,FALSE)</f>
        <v>WAC</v>
      </c>
      <c r="X1573">
        <f>COUNTIF(C:C,C1573)</f>
        <v>16</v>
      </c>
    </row>
    <row r="1574" spans="1:25">
      <c r="A1574">
        <v>2003</v>
      </c>
      <c r="B1574">
        <v>110</v>
      </c>
      <c r="C1574" t="s">
        <v>92</v>
      </c>
      <c r="D1574" t="s">
        <v>193</v>
      </c>
      <c r="E1574">
        <v>8</v>
      </c>
      <c r="F1574">
        <v>5</v>
      </c>
      <c r="G1574">
        <v>0.61499999999999999</v>
      </c>
      <c r="H1574">
        <v>6</v>
      </c>
      <c r="I1574">
        <v>2</v>
      </c>
      <c r="J1574">
        <v>0.75</v>
      </c>
      <c r="K1574">
        <v>30.8</v>
      </c>
      <c r="L1574">
        <v>27.8</v>
      </c>
      <c r="M1574">
        <v>-0.63</v>
      </c>
      <c r="N1574">
        <v>-4.78</v>
      </c>
      <c r="R1574" s="19">
        <f>SUMIFS(Recruits!J:J,Recruits!D:D,'Wins by Year'!C1574,Recruits!A:A,'Wins by Year'!A1574)</f>
        <v>2.17</v>
      </c>
      <c r="S1574" s="19">
        <f t="shared" si="48"/>
        <v>2.17</v>
      </c>
      <c r="T1574" s="19">
        <f>SUMIFS(S:S,C:C,C1574,A:A,A1574)</f>
        <v>2.17</v>
      </c>
      <c r="U1574" s="19">
        <f>(SUMIFS($S:$S,$C:$C,$C1574,$A:$A,$A1574))</f>
        <v>2.17</v>
      </c>
      <c r="W1574" t="str">
        <f>VLOOKUP(D1574,Conferences!$A$9:$B$57,2,FALSE)</f>
        <v>WAC</v>
      </c>
      <c r="X1574">
        <f>COUNTIF(C:C,C1574)</f>
        <v>16</v>
      </c>
    </row>
    <row r="1575" spans="1:25">
      <c r="A1575">
        <v>2003</v>
      </c>
      <c r="B1575">
        <v>111</v>
      </c>
      <c r="C1575" t="s">
        <v>128</v>
      </c>
      <c r="D1575" t="s">
        <v>193</v>
      </c>
      <c r="E1575">
        <v>9</v>
      </c>
      <c r="F1575">
        <v>5</v>
      </c>
      <c r="G1575">
        <v>0.64300000000000002</v>
      </c>
      <c r="H1575">
        <v>5</v>
      </c>
      <c r="I1575">
        <v>3</v>
      </c>
      <c r="J1575">
        <v>0.625</v>
      </c>
      <c r="K1575">
        <v>34.700000000000003</v>
      </c>
      <c r="L1575">
        <v>30.5</v>
      </c>
      <c r="M1575">
        <v>0.21</v>
      </c>
      <c r="N1575">
        <v>-4.29</v>
      </c>
      <c r="R1575" s="19">
        <f>SUMIFS(Recruits!J:J,Recruits!D:D,'Wins by Year'!C1575,Recruits!A:A,'Wins by Year'!A1575)</f>
        <v>2.19</v>
      </c>
      <c r="S1575" s="19">
        <f t="shared" si="48"/>
        <v>2.19</v>
      </c>
      <c r="T1575" s="19">
        <f>SUMIFS(S:S,C:C,C1575,A:A,A1575)</f>
        <v>2.19</v>
      </c>
      <c r="U1575" s="19">
        <f>(SUMIFS($S:$S,$C:$C,$C1575,$A:$A,$A1575))</f>
        <v>2.19</v>
      </c>
      <c r="W1575" t="str">
        <f>VLOOKUP(D1575,Conferences!$A$9:$B$57,2,FALSE)</f>
        <v>WAC</v>
      </c>
      <c r="X1575">
        <f>COUNTIF(C:C,C1575)</f>
        <v>16</v>
      </c>
    </row>
    <row r="1576" spans="1:25">
      <c r="A1576">
        <v>2003</v>
      </c>
      <c r="B1576">
        <v>112</v>
      </c>
      <c r="C1576" t="s">
        <v>124</v>
      </c>
      <c r="D1576" t="s">
        <v>193</v>
      </c>
      <c r="E1576">
        <v>5</v>
      </c>
      <c r="F1576">
        <v>7</v>
      </c>
      <c r="G1576">
        <v>0.41699999999999998</v>
      </c>
      <c r="H1576">
        <v>5</v>
      </c>
      <c r="I1576">
        <v>3</v>
      </c>
      <c r="J1576">
        <v>0.625</v>
      </c>
      <c r="K1576">
        <v>28.6</v>
      </c>
      <c r="L1576">
        <v>31.5</v>
      </c>
      <c r="M1576">
        <v>-6.96</v>
      </c>
      <c r="N1576">
        <v>-4.71</v>
      </c>
      <c r="R1576" s="19">
        <f>SUMIFS(Recruits!J:J,Recruits!D:D,'Wins by Year'!C1576,Recruits!A:A,'Wins by Year'!A1576)</f>
        <v>2.13</v>
      </c>
      <c r="S1576" s="19">
        <f t="shared" si="48"/>
        <v>2.13</v>
      </c>
      <c r="T1576" s="19">
        <f>SUMIFS(S:S,C:C,C1576,A:A,A1576)</f>
        <v>2.13</v>
      </c>
      <c r="U1576" s="19">
        <f>(SUMIFS($S:$S,$C:$C,$C1576,$A:$A,$A1576))</f>
        <v>2.13</v>
      </c>
      <c r="W1576" t="str">
        <f>VLOOKUP(D1576,Conferences!$A$9:$B$57,2,FALSE)</f>
        <v>WAC</v>
      </c>
      <c r="X1576">
        <f>COUNTIF(C:C,C1576)</f>
        <v>16</v>
      </c>
    </row>
    <row r="1577" spans="1:25">
      <c r="A1577">
        <v>2003</v>
      </c>
      <c r="B1577">
        <v>113</v>
      </c>
      <c r="C1577" t="s">
        <v>122</v>
      </c>
      <c r="D1577" t="s">
        <v>193</v>
      </c>
      <c r="E1577">
        <v>6</v>
      </c>
      <c r="F1577">
        <v>6</v>
      </c>
      <c r="G1577">
        <v>0.5</v>
      </c>
      <c r="H1577">
        <v>4</v>
      </c>
      <c r="I1577">
        <v>4</v>
      </c>
      <c r="J1577">
        <v>0.5</v>
      </c>
      <c r="K1577">
        <v>23.5</v>
      </c>
      <c r="L1577">
        <v>28.2</v>
      </c>
      <c r="M1577">
        <v>-5.46</v>
      </c>
      <c r="N1577">
        <v>-3.8</v>
      </c>
      <c r="R1577" s="19">
        <f>SUMIFS(Recruits!J:J,Recruits!D:D,'Wins by Year'!C1577,Recruits!A:A,'Wins by Year'!A1577)</f>
        <v>2.12</v>
      </c>
      <c r="S1577" s="19">
        <f t="shared" si="48"/>
        <v>2.12</v>
      </c>
      <c r="T1577" s="19">
        <f>SUMIFS(S:S,C:C,C1577,A:A,A1577)</f>
        <v>2.12</v>
      </c>
      <c r="U1577" s="19">
        <f>(SUMIFS($S:$S,$C:$C,$C1577,$A:$A,$A1577))</f>
        <v>2.12</v>
      </c>
      <c r="W1577" t="str">
        <f>VLOOKUP(D1577,Conferences!$A$9:$B$57,2,FALSE)</f>
        <v>WAC</v>
      </c>
      <c r="X1577">
        <f>COUNTIF(C:C,C1577)</f>
        <v>16</v>
      </c>
    </row>
    <row r="1578" spans="1:25">
      <c r="A1578">
        <v>2003</v>
      </c>
      <c r="B1578">
        <v>114</v>
      </c>
      <c r="C1578" t="s">
        <v>89</v>
      </c>
      <c r="D1578" t="s">
        <v>193</v>
      </c>
      <c r="E1578">
        <v>5</v>
      </c>
      <c r="F1578">
        <v>7</v>
      </c>
      <c r="G1578">
        <v>0.41699999999999998</v>
      </c>
      <c r="H1578">
        <v>3</v>
      </c>
      <c r="I1578">
        <v>5</v>
      </c>
      <c r="J1578">
        <v>0.375</v>
      </c>
      <c r="K1578">
        <v>25.8</v>
      </c>
      <c r="L1578">
        <v>32.799999999999997</v>
      </c>
      <c r="M1578">
        <v>-5.31</v>
      </c>
      <c r="N1578">
        <v>-1.1399999999999999</v>
      </c>
      <c r="R1578" s="19">
        <f>SUMIFS(Recruits!J:J,Recruits!D:D,'Wins by Year'!C1578,Recruits!A:A,'Wins by Year'!A1578)</f>
        <v>0</v>
      </c>
      <c r="S1578" s="19">
        <f t="shared" si="48"/>
        <v>1</v>
      </c>
      <c r="T1578" s="19">
        <f>SUMIFS(S:S,C:C,C1578,A:A,A1578)</f>
        <v>1</v>
      </c>
      <c r="U1578" s="19">
        <f>(SUMIFS($S:$S,$C:$C,$C1578,$A:$A,$A1578))</f>
        <v>1</v>
      </c>
      <c r="W1578" t="str">
        <f>VLOOKUP(D1578,Conferences!$A$9:$B$57,2,FALSE)</f>
        <v>WAC</v>
      </c>
      <c r="X1578">
        <f>COUNTIF(C:C,C1578)</f>
        <v>16</v>
      </c>
    </row>
    <row r="1579" spans="1:25">
      <c r="A1579">
        <v>2003</v>
      </c>
      <c r="B1579">
        <v>115</v>
      </c>
      <c r="C1579" t="s">
        <v>111</v>
      </c>
      <c r="D1579" t="s">
        <v>193</v>
      </c>
      <c r="E1579">
        <v>3</v>
      </c>
      <c r="F1579">
        <v>8</v>
      </c>
      <c r="G1579">
        <v>0.27300000000000002</v>
      </c>
      <c r="H1579">
        <v>2</v>
      </c>
      <c r="I1579">
        <v>6</v>
      </c>
      <c r="J1579">
        <v>0.25</v>
      </c>
      <c r="K1579">
        <v>23.5</v>
      </c>
      <c r="L1579">
        <v>35.1</v>
      </c>
      <c r="M1579">
        <v>-10.67</v>
      </c>
      <c r="N1579">
        <v>-5.12</v>
      </c>
      <c r="R1579" s="19">
        <f>SUMIFS(Recruits!J:J,Recruits!D:D,'Wins by Year'!C1579,Recruits!A:A,'Wins by Year'!A1579)</f>
        <v>2.0699999999999998</v>
      </c>
      <c r="S1579" s="19">
        <f t="shared" si="48"/>
        <v>2.0699999999999998</v>
      </c>
      <c r="T1579" s="19">
        <f>SUMIFS(S:S,C:C,C1579,A:A,A1579)</f>
        <v>2.0699999999999998</v>
      </c>
      <c r="U1579" s="19">
        <f>(SUMIFS($S:$S,$C:$C,$C1579,$A:$A,$A1579))</f>
        <v>2.0699999999999998</v>
      </c>
      <c r="W1579" t="str">
        <f>VLOOKUP(D1579,Conferences!$A$9:$B$57,2,FALSE)</f>
        <v>WAC</v>
      </c>
      <c r="X1579">
        <f>COUNTIF(C:C,C1579)</f>
        <v>16</v>
      </c>
    </row>
    <row r="1580" spans="1:25">
      <c r="A1580">
        <v>2003</v>
      </c>
      <c r="B1580">
        <v>116</v>
      </c>
      <c r="C1580" t="s">
        <v>132</v>
      </c>
      <c r="D1580" t="s">
        <v>193</v>
      </c>
      <c r="E1580">
        <v>2</v>
      </c>
      <c r="F1580">
        <v>11</v>
      </c>
      <c r="G1580">
        <v>0.154</v>
      </c>
      <c r="H1580">
        <v>1</v>
      </c>
      <c r="I1580">
        <v>7</v>
      </c>
      <c r="J1580">
        <v>0.125</v>
      </c>
      <c r="K1580">
        <v>22.2</v>
      </c>
      <c r="L1580">
        <v>38.299999999999997</v>
      </c>
      <c r="M1580">
        <v>-20.78</v>
      </c>
      <c r="N1580">
        <v>-6.32</v>
      </c>
      <c r="R1580" s="19">
        <f>SUMIFS(Recruits!J:J,Recruits!D:D,'Wins by Year'!C1580,Recruits!A:A,'Wins by Year'!A1580)</f>
        <v>0</v>
      </c>
      <c r="S1580" s="19">
        <f t="shared" si="48"/>
        <v>1</v>
      </c>
      <c r="T1580" s="19">
        <f>SUMIFS(S:S,C:C,C1580,A:A,A1580)</f>
        <v>1</v>
      </c>
      <c r="U1580" s="19">
        <f>(SUMIFS($S:$S,$C:$C,$C1580,$A:$A,$A1580))</f>
        <v>1</v>
      </c>
      <c r="W1580" t="str">
        <f>VLOOKUP(D1580,Conferences!$A$9:$B$57,2,FALSE)</f>
        <v>WAC</v>
      </c>
      <c r="X1580">
        <f>COUNTIF(C:C,C1580)</f>
        <v>16</v>
      </c>
    </row>
    <row r="1581" spans="1:25">
      <c r="A1581">
        <v>2003</v>
      </c>
      <c r="B1581">
        <v>117</v>
      </c>
      <c r="C1581" t="s">
        <v>75</v>
      </c>
      <c r="D1581" t="s">
        <v>193</v>
      </c>
      <c r="E1581">
        <v>0</v>
      </c>
      <c r="F1581">
        <v>12</v>
      </c>
      <c r="G1581">
        <v>0</v>
      </c>
      <c r="H1581">
        <v>0</v>
      </c>
      <c r="I1581">
        <v>8</v>
      </c>
      <c r="J1581">
        <v>0</v>
      </c>
      <c r="K1581">
        <v>11.2</v>
      </c>
      <c r="L1581">
        <v>32.200000000000003</v>
      </c>
      <c r="M1581">
        <v>-18.53</v>
      </c>
      <c r="N1581">
        <v>-2.7</v>
      </c>
      <c r="R1581" s="19">
        <f>SUMIFS(Recruits!J:J,Recruits!D:D,'Wins by Year'!C1581,Recruits!A:A,'Wins by Year'!A1581)</f>
        <v>2.4300000000000002</v>
      </c>
      <c r="S1581" s="19">
        <f t="shared" si="48"/>
        <v>2.4300000000000002</v>
      </c>
      <c r="T1581" s="19">
        <f>SUMIFS(S:S,C:C,C1581,A:A,A1581)</f>
        <v>2.4300000000000002</v>
      </c>
      <c r="U1581" s="19">
        <f>(SUMIFS($S:$S,$C:$C,$C1581,$A:$A,$A1581))</f>
        <v>2.4300000000000002</v>
      </c>
      <c r="W1581" t="str">
        <f>VLOOKUP(D1581,Conferences!$A$9:$B$57,2,FALSE)</f>
        <v>WAC</v>
      </c>
      <c r="X1581">
        <f>COUNTIF(C:C,C1581)</f>
        <v>16</v>
      </c>
    </row>
    <row r="1582" spans="1:25">
      <c r="A1582">
        <v>2016</v>
      </c>
      <c r="B1582">
        <v>1</v>
      </c>
      <c r="C1582" t="s">
        <v>6</v>
      </c>
      <c r="D1582" t="s">
        <v>218</v>
      </c>
      <c r="E1582">
        <v>14</v>
      </c>
      <c r="F1582">
        <v>1</v>
      </c>
      <c r="G1582">
        <v>0.93300000000000005</v>
      </c>
      <c r="H1582">
        <v>7</v>
      </c>
      <c r="I1582">
        <v>1</v>
      </c>
      <c r="J1582">
        <v>0.875</v>
      </c>
      <c r="K1582">
        <v>39.200000000000003</v>
      </c>
      <c r="L1582">
        <v>18</v>
      </c>
      <c r="M1582">
        <v>20.079999999999998</v>
      </c>
      <c r="N1582">
        <v>6.55</v>
      </c>
      <c r="O1582">
        <v>2</v>
      </c>
      <c r="P1582">
        <v>1</v>
      </c>
      <c r="Q1582">
        <v>1</v>
      </c>
      <c r="R1582" s="19">
        <f>SUMIFS(Recruits!J:J,Recruits!D:D,'Wins by Year'!C1582,Recruits!A:A,'Wins by Year'!A1582)</f>
        <v>3.59</v>
      </c>
      <c r="S1582" s="19">
        <f t="shared" si="48"/>
        <v>3.59</v>
      </c>
      <c r="T1582" s="19">
        <f>(SUMIFS(S:S,C:C,C1582,A:A,A1582)+SUMIFS(S:S,C:C,C1582,A:A,A1582-1)+SUMIFS(S:S,C:C,C1582,A:A,A1582-2))/3</f>
        <v>3.4633333333333334</v>
      </c>
      <c r="U1582" s="19">
        <f>(SUMIFS($S:$S,$C:$C,$C1582,$A:$A,$A1582)+SUMIFS($S:$S,$C:$C,$C1582,$A:$A,$A1582-1)+SUMIFS($S:$S,$C:$C,$C1582,$A:$A,$A1582-2)+SUMIFS($S:$S,$C:$C,$C1582,$A:$A,$A1582-3))/4</f>
        <v>3.4225000000000003</v>
      </c>
      <c r="W1582" t="str">
        <f>VLOOKUP(D1582,Conferences!$A$9:$B$57,2,FALSE)</f>
        <v>ACC</v>
      </c>
      <c r="X1582">
        <f>COUNTIF(C:C,C1582)</f>
        <v>16</v>
      </c>
      <c r="Y1582">
        <f t="shared" si="49"/>
        <v>1</v>
      </c>
    </row>
    <row r="1583" spans="1:25">
      <c r="A1583">
        <v>2016</v>
      </c>
      <c r="B1583">
        <v>2</v>
      </c>
      <c r="C1583" t="s">
        <v>36</v>
      </c>
      <c r="D1583" t="s">
        <v>218</v>
      </c>
      <c r="E1583">
        <v>9</v>
      </c>
      <c r="F1583">
        <v>4</v>
      </c>
      <c r="G1583">
        <v>0.69199999999999995</v>
      </c>
      <c r="H1583">
        <v>7</v>
      </c>
      <c r="I1583">
        <v>1</v>
      </c>
      <c r="J1583">
        <v>0.875</v>
      </c>
      <c r="K1583">
        <v>42.5</v>
      </c>
      <c r="L1583">
        <v>23.8</v>
      </c>
      <c r="M1583">
        <v>11.87</v>
      </c>
      <c r="N1583">
        <v>2.1</v>
      </c>
      <c r="O1583">
        <v>19</v>
      </c>
      <c r="P1583">
        <v>3</v>
      </c>
      <c r="Q1583">
        <v>21</v>
      </c>
      <c r="R1583" s="19">
        <f>SUMIFS(Recruits!J:J,Recruits!D:D,'Wins by Year'!C1583,Recruits!A:A,'Wins by Year'!A1583)</f>
        <v>2.71</v>
      </c>
      <c r="S1583" s="19">
        <f t="shared" si="48"/>
        <v>2.71</v>
      </c>
      <c r="T1583" s="19">
        <f>(SUMIFS(S:S,C:C,C1583,A:A,A1583)+SUMIFS(S:S,C:C,C1583,A:A,A1583-1)+SUMIFS(S:S,C:C,C1583,A:A,A1583-2))/3</f>
        <v>2.85</v>
      </c>
      <c r="U1583" s="19">
        <f>(SUMIFS($S:$S,$C:$C,$C1583,$A:$A,$A1583)+SUMIFS($S:$S,$C:$C,$C1583,$A:$A,$A1583-1)+SUMIFS($S:$S,$C:$C,$C1583,$A:$A,$A1583-2)+SUMIFS($S:$S,$C:$C,$C1583,$A:$A,$A1583-3))/4</f>
        <v>2.8875000000000002</v>
      </c>
      <c r="W1583" t="str">
        <f>VLOOKUP(D1583,Conferences!$A$9:$B$57,2,FALSE)</f>
        <v>ACC</v>
      </c>
      <c r="X1583">
        <f>COUNTIF(C:C,C1583)</f>
        <v>16</v>
      </c>
      <c r="Y1583">
        <f t="shared" si="49"/>
        <v>21</v>
      </c>
    </row>
    <row r="1584" spans="1:25">
      <c r="A1584">
        <v>2016</v>
      </c>
      <c r="B1584">
        <v>3</v>
      </c>
      <c r="C1584" t="s">
        <v>2</v>
      </c>
      <c r="D1584" t="s">
        <v>218</v>
      </c>
      <c r="E1584">
        <v>10</v>
      </c>
      <c r="F1584">
        <v>3</v>
      </c>
      <c r="G1584">
        <v>0.76900000000000002</v>
      </c>
      <c r="H1584">
        <v>5</v>
      </c>
      <c r="I1584">
        <v>3</v>
      </c>
      <c r="J1584">
        <v>0.625</v>
      </c>
      <c r="K1584">
        <v>35.1</v>
      </c>
      <c r="L1584">
        <v>25</v>
      </c>
      <c r="M1584">
        <v>15.01</v>
      </c>
      <c r="N1584">
        <v>6.16</v>
      </c>
      <c r="O1584">
        <v>4</v>
      </c>
      <c r="P1584">
        <v>2</v>
      </c>
      <c r="Q1584">
        <v>8</v>
      </c>
      <c r="R1584" s="19">
        <f>SUMIFS(Recruits!J:J,Recruits!D:D,'Wins by Year'!C1584,Recruits!A:A,'Wins by Year'!A1584)</f>
        <v>3.72</v>
      </c>
      <c r="S1584" s="19">
        <f t="shared" si="48"/>
        <v>3.72</v>
      </c>
      <c r="T1584" s="19">
        <f>(SUMIFS(S:S,C:C,C1584,A:A,A1584)+SUMIFS(S:S,C:C,C1584,A:A,A1584-1)+SUMIFS(S:S,C:C,C1584,A:A,A1584-2))/3</f>
        <v>3.77</v>
      </c>
      <c r="U1584" s="19">
        <f>(SUMIFS($S:$S,$C:$C,$C1584,$A:$A,$A1584)+SUMIFS($S:$S,$C:$C,$C1584,$A:$A,$A1584-1)+SUMIFS($S:$S,$C:$C,$C1584,$A:$A,$A1584-2)+SUMIFS($S:$S,$C:$C,$C1584,$A:$A,$A1584-3))/4</f>
        <v>3.72</v>
      </c>
      <c r="W1584" t="str">
        <f>VLOOKUP(D1584,Conferences!$A$9:$B$57,2,FALSE)</f>
        <v>ACC</v>
      </c>
      <c r="X1584">
        <f>COUNTIF(C:C,C1584)</f>
        <v>16</v>
      </c>
      <c r="Y1584">
        <f t="shared" si="49"/>
        <v>8</v>
      </c>
    </row>
    <row r="1585" spans="1:25">
      <c r="A1585">
        <v>2016</v>
      </c>
      <c r="B1585">
        <v>4</v>
      </c>
      <c r="C1585" t="s">
        <v>44</v>
      </c>
      <c r="D1585" t="s">
        <v>218</v>
      </c>
      <c r="E1585">
        <v>7</v>
      </c>
      <c r="F1585">
        <v>6</v>
      </c>
      <c r="G1585">
        <v>0.53800000000000003</v>
      </c>
      <c r="H1585">
        <v>3</v>
      </c>
      <c r="I1585">
        <v>5</v>
      </c>
      <c r="J1585">
        <v>0.375</v>
      </c>
      <c r="K1585">
        <v>27</v>
      </c>
      <c r="L1585">
        <v>22.8</v>
      </c>
      <c r="M1585">
        <v>7.49</v>
      </c>
      <c r="N1585">
        <v>3.49</v>
      </c>
      <c r="R1585" s="19">
        <f>SUMIFS(Recruits!J:J,Recruits!D:D,'Wins by Year'!C1585,Recruits!A:A,'Wins by Year'!A1585)</f>
        <v>2.83</v>
      </c>
      <c r="S1585" s="19">
        <f t="shared" si="48"/>
        <v>2.83</v>
      </c>
      <c r="T1585" s="19">
        <f>(SUMIFS(S:S,C:C,C1585,A:A,A1585)+SUMIFS(S:S,C:C,C1585,A:A,A1585-1)+SUMIFS(S:S,C:C,C1585,A:A,A1585-2))/3</f>
        <v>2.8933333333333331</v>
      </c>
      <c r="U1585" s="19">
        <f>(SUMIFS($S:$S,$C:$C,$C1585,$A:$A,$A1585)+SUMIFS($S:$S,$C:$C,$C1585,$A:$A,$A1585-1)+SUMIFS($S:$S,$C:$C,$C1585,$A:$A,$A1585-2)+SUMIFS($S:$S,$C:$C,$C1585,$A:$A,$A1585-3))/4</f>
        <v>2.8774999999999999</v>
      </c>
      <c r="W1585" t="str">
        <f>VLOOKUP(D1585,Conferences!$A$9:$B$57,2,FALSE)</f>
        <v>ACC</v>
      </c>
      <c r="X1585">
        <f>COUNTIF(C:C,C1585)</f>
        <v>16</v>
      </c>
    </row>
    <row r="1586" spans="1:25">
      <c r="A1586">
        <v>2016</v>
      </c>
      <c r="B1586">
        <v>5</v>
      </c>
      <c r="C1586" t="s">
        <v>62</v>
      </c>
      <c r="D1586" t="s">
        <v>218</v>
      </c>
      <c r="E1586">
        <v>7</v>
      </c>
      <c r="F1586">
        <v>6</v>
      </c>
      <c r="G1586">
        <v>0.53800000000000003</v>
      </c>
      <c r="H1586">
        <v>3</v>
      </c>
      <c r="I1586">
        <v>5</v>
      </c>
      <c r="J1586">
        <v>0.375</v>
      </c>
      <c r="K1586">
        <v>20.399999999999999</v>
      </c>
      <c r="L1586">
        <v>22.2</v>
      </c>
      <c r="M1586">
        <v>0.73</v>
      </c>
      <c r="N1586">
        <v>1.8</v>
      </c>
      <c r="R1586" s="19">
        <f>SUMIFS(Recruits!J:J,Recruits!D:D,'Wins by Year'!C1586,Recruits!A:A,'Wins by Year'!A1586)</f>
        <v>2.71</v>
      </c>
      <c r="S1586" s="19">
        <f t="shared" si="48"/>
        <v>2.71</v>
      </c>
      <c r="T1586" s="19">
        <f>(SUMIFS(S:S,C:C,C1586,A:A,A1586)+SUMIFS(S:S,C:C,C1586,A:A,A1586-1)+SUMIFS(S:S,C:C,C1586,A:A,A1586-2))/3</f>
        <v>2.5966666666666662</v>
      </c>
      <c r="U1586" s="19">
        <f>(SUMIFS($S:$S,$C:$C,$C1586,$A:$A,$A1586)+SUMIFS($S:$S,$C:$C,$C1586,$A:$A,$A1586-1)+SUMIFS($S:$S,$C:$C,$C1586,$A:$A,$A1586-2)+SUMIFS($S:$S,$C:$C,$C1586,$A:$A,$A1586-3))/4</f>
        <v>2.6224999999999996</v>
      </c>
      <c r="W1586" t="str">
        <f>VLOOKUP(D1586,Conferences!$A$9:$B$57,2,FALSE)</f>
        <v>ACC</v>
      </c>
      <c r="X1586">
        <f>COUNTIF(C:C,C1586)</f>
        <v>16</v>
      </c>
    </row>
    <row r="1587" spans="1:25">
      <c r="A1587">
        <v>2016</v>
      </c>
      <c r="B1587">
        <v>6</v>
      </c>
      <c r="C1587" t="s">
        <v>82</v>
      </c>
      <c r="D1587" t="s">
        <v>218</v>
      </c>
      <c r="E1587">
        <v>7</v>
      </c>
      <c r="F1587">
        <v>6</v>
      </c>
      <c r="G1587">
        <v>0.53800000000000003</v>
      </c>
      <c r="H1587">
        <v>2</v>
      </c>
      <c r="I1587">
        <v>6</v>
      </c>
      <c r="J1587">
        <v>0.25</v>
      </c>
      <c r="K1587">
        <v>20.399999999999999</v>
      </c>
      <c r="L1587">
        <v>25</v>
      </c>
      <c r="M1587">
        <v>0.57999999999999996</v>
      </c>
      <c r="N1587">
        <v>0.5</v>
      </c>
      <c r="R1587" s="19">
        <f>SUMIFS(Recruits!J:J,Recruits!D:D,'Wins by Year'!C1587,Recruits!A:A,'Wins by Year'!A1587)</f>
        <v>2.4700000000000002</v>
      </c>
      <c r="S1587" s="19">
        <f t="shared" si="48"/>
        <v>2.4700000000000002</v>
      </c>
      <c r="T1587" s="19">
        <f>(SUMIFS(S:S,C:C,C1587,A:A,A1587)+SUMIFS(S:S,C:C,C1587,A:A,A1587-1)+SUMIFS(S:S,C:C,C1587,A:A,A1587-2))/3</f>
        <v>2.6366666666666667</v>
      </c>
      <c r="U1587" s="19">
        <f>(SUMIFS($S:$S,$C:$C,$C1587,$A:$A,$A1587)+SUMIFS($S:$S,$C:$C,$C1587,$A:$A,$A1587-1)+SUMIFS($S:$S,$C:$C,$C1587,$A:$A,$A1587-2)+SUMIFS($S:$S,$C:$C,$C1587,$A:$A,$A1587-3))/4</f>
        <v>2.61</v>
      </c>
      <c r="W1587" t="str">
        <f>VLOOKUP(D1587,Conferences!$A$9:$B$57,2,FALSE)</f>
        <v>ACC</v>
      </c>
      <c r="X1587">
        <f>COUNTIF(C:C,C1587)</f>
        <v>16</v>
      </c>
    </row>
    <row r="1588" spans="1:25">
      <c r="A1588">
        <v>2016</v>
      </c>
      <c r="B1588">
        <v>7</v>
      </c>
      <c r="C1588" t="s">
        <v>59</v>
      </c>
      <c r="D1588" t="s">
        <v>218</v>
      </c>
      <c r="E1588">
        <v>4</v>
      </c>
      <c r="F1588">
        <v>8</v>
      </c>
      <c r="G1588">
        <v>0.33300000000000002</v>
      </c>
      <c r="H1588">
        <v>2</v>
      </c>
      <c r="I1588">
        <v>6</v>
      </c>
      <c r="J1588">
        <v>0.25</v>
      </c>
      <c r="K1588">
        <v>25.7</v>
      </c>
      <c r="L1588">
        <v>38.6</v>
      </c>
      <c r="M1588">
        <v>-4.51</v>
      </c>
      <c r="N1588">
        <v>4.57</v>
      </c>
      <c r="R1588" s="19">
        <f>SUMIFS(Recruits!J:J,Recruits!D:D,'Wins by Year'!C1588,Recruits!A:A,'Wins by Year'!A1588)</f>
        <v>2.75</v>
      </c>
      <c r="S1588" s="19">
        <f t="shared" si="48"/>
        <v>2.75</v>
      </c>
      <c r="T1588" s="19">
        <f>(SUMIFS(S:S,C:C,C1588,A:A,A1588)+SUMIFS(S:S,C:C,C1588,A:A,A1588-1)+SUMIFS(S:S,C:C,C1588,A:A,A1588-2))/3</f>
        <v>2.6533333333333333</v>
      </c>
      <c r="U1588" s="19">
        <f>(SUMIFS($S:$S,$C:$C,$C1588,$A:$A,$A1588)+SUMIFS($S:$S,$C:$C,$C1588,$A:$A,$A1588-1)+SUMIFS($S:$S,$C:$C,$C1588,$A:$A,$A1588-2)+SUMIFS($S:$S,$C:$C,$C1588,$A:$A,$A1588-3))/4</f>
        <v>2.58</v>
      </c>
      <c r="W1588" t="str">
        <f>VLOOKUP(D1588,Conferences!$A$9:$B$57,2,FALSE)</f>
        <v>ACC</v>
      </c>
      <c r="X1588">
        <f>COUNTIF(C:C,C1588)</f>
        <v>16</v>
      </c>
    </row>
    <row r="1589" spans="1:25">
      <c r="A1589">
        <v>2016</v>
      </c>
      <c r="B1589">
        <v>8</v>
      </c>
      <c r="C1589" t="s">
        <v>43</v>
      </c>
      <c r="D1589" t="s">
        <v>219</v>
      </c>
      <c r="E1589">
        <v>10</v>
      </c>
      <c r="F1589">
        <v>4</v>
      </c>
      <c r="G1589">
        <v>0.71399999999999997</v>
      </c>
      <c r="H1589">
        <v>6</v>
      </c>
      <c r="I1589">
        <v>2</v>
      </c>
      <c r="J1589">
        <v>0.75</v>
      </c>
      <c r="K1589">
        <v>35</v>
      </c>
      <c r="L1589">
        <v>22.8</v>
      </c>
      <c r="M1589">
        <v>11</v>
      </c>
      <c r="N1589">
        <v>2.4300000000000002</v>
      </c>
      <c r="P1589">
        <v>16</v>
      </c>
      <c r="Q1589">
        <v>16</v>
      </c>
      <c r="R1589" s="19">
        <f>SUMIFS(Recruits!J:J,Recruits!D:D,'Wins by Year'!C1589,Recruits!A:A,'Wins by Year'!A1589)</f>
        <v>2.86</v>
      </c>
      <c r="S1589" s="19">
        <f t="shared" si="48"/>
        <v>2.86</v>
      </c>
      <c r="T1589" s="19">
        <f>(SUMIFS(S:S,C:C,C1589,A:A,A1589)+SUMIFS(S:S,C:C,C1589,A:A,A1589-1)+SUMIFS(S:S,C:C,C1589,A:A,A1589-2))/3</f>
        <v>3.0366666666666666</v>
      </c>
      <c r="U1589" s="19">
        <f>(SUMIFS($S:$S,$C:$C,$C1589,$A:$A,$A1589)+SUMIFS($S:$S,$C:$C,$C1589,$A:$A,$A1589-1)+SUMIFS($S:$S,$C:$C,$C1589,$A:$A,$A1589-2)+SUMIFS($S:$S,$C:$C,$C1589,$A:$A,$A1589-3))/4</f>
        <v>3.0924999999999998</v>
      </c>
      <c r="W1589" t="str">
        <f>VLOOKUP(D1589,Conferences!$A$9:$B$57,2,FALSE)</f>
        <v>ACC</v>
      </c>
      <c r="X1589">
        <f>COUNTIF(C:C,C1589)</f>
        <v>16</v>
      </c>
      <c r="Y1589">
        <f t="shared" si="49"/>
        <v>16</v>
      </c>
    </row>
    <row r="1590" spans="1:25">
      <c r="A1590">
        <v>2016</v>
      </c>
      <c r="B1590">
        <v>9</v>
      </c>
      <c r="C1590" t="s">
        <v>21</v>
      </c>
      <c r="D1590" t="s">
        <v>219</v>
      </c>
      <c r="E1590">
        <v>9</v>
      </c>
      <c r="F1590">
        <v>4</v>
      </c>
      <c r="G1590">
        <v>0.69199999999999995</v>
      </c>
      <c r="H1590">
        <v>5</v>
      </c>
      <c r="I1590">
        <v>3</v>
      </c>
      <c r="J1590">
        <v>0.625</v>
      </c>
      <c r="K1590">
        <v>34.299999999999997</v>
      </c>
      <c r="L1590">
        <v>18.5</v>
      </c>
      <c r="M1590">
        <v>13.36</v>
      </c>
      <c r="N1590">
        <v>2.82</v>
      </c>
      <c r="P1590">
        <v>10</v>
      </c>
      <c r="Q1590">
        <v>20</v>
      </c>
      <c r="R1590" s="19">
        <f>SUMIFS(Recruits!J:J,Recruits!D:D,'Wins by Year'!C1590,Recruits!A:A,'Wins by Year'!A1590)</f>
        <v>3.32</v>
      </c>
      <c r="S1590" s="19">
        <f t="shared" si="48"/>
        <v>3.32</v>
      </c>
      <c r="T1590" s="19">
        <f>(SUMIFS(S:S,C:C,C1590,A:A,A1590)+SUMIFS(S:S,C:C,C1590,A:A,A1590-1)+SUMIFS(S:S,C:C,C1590,A:A,A1590-2))/3</f>
        <v>3.2533333333333334</v>
      </c>
      <c r="U1590" s="19">
        <f>(SUMIFS($S:$S,$C:$C,$C1590,$A:$A,$A1590)+SUMIFS($S:$S,$C:$C,$C1590,$A:$A,$A1590-1)+SUMIFS($S:$S,$C:$C,$C1590,$A:$A,$A1590-2)+SUMIFS($S:$S,$C:$C,$C1590,$A:$A,$A1590-3))/4</f>
        <v>3.2824999999999998</v>
      </c>
      <c r="W1590" t="str">
        <f>VLOOKUP(D1590,Conferences!$A$9:$B$57,2,FALSE)</f>
        <v>ACC</v>
      </c>
      <c r="X1590">
        <f>COUNTIF(C:C,C1590)</f>
        <v>16</v>
      </c>
      <c r="Y1590">
        <f t="shared" si="49"/>
        <v>20</v>
      </c>
    </row>
    <row r="1591" spans="1:25">
      <c r="A1591">
        <v>2016</v>
      </c>
      <c r="B1591">
        <v>10</v>
      </c>
      <c r="C1591" t="s">
        <v>24</v>
      </c>
      <c r="D1591" t="s">
        <v>219</v>
      </c>
      <c r="E1591">
        <v>8</v>
      </c>
      <c r="F1591">
        <v>5</v>
      </c>
      <c r="G1591">
        <v>0.61499999999999999</v>
      </c>
      <c r="H1591">
        <v>5</v>
      </c>
      <c r="I1591">
        <v>3</v>
      </c>
      <c r="J1591">
        <v>0.625</v>
      </c>
      <c r="K1591">
        <v>32.299999999999997</v>
      </c>
      <c r="L1591">
        <v>24.9</v>
      </c>
      <c r="M1591">
        <v>8.25</v>
      </c>
      <c r="N1591">
        <v>1.79</v>
      </c>
      <c r="O1591">
        <v>22</v>
      </c>
      <c r="P1591">
        <v>15</v>
      </c>
      <c r="R1591" s="19">
        <f>SUMIFS(Recruits!J:J,Recruits!D:D,'Wins by Year'!C1591,Recruits!A:A,'Wins by Year'!A1591)</f>
        <v>3.15</v>
      </c>
      <c r="S1591" s="19">
        <f t="shared" si="48"/>
        <v>3.15</v>
      </c>
      <c r="T1591" s="19">
        <f>(SUMIFS(S:S,C:C,C1591,A:A,A1591)+SUMIFS(S:S,C:C,C1591,A:A,A1591-1)+SUMIFS(S:S,C:C,C1591,A:A,A1591-2))/3</f>
        <v>3.2133333333333334</v>
      </c>
      <c r="U1591" s="19">
        <f>(SUMIFS($S:$S,$C:$C,$C1591,$A:$A,$A1591)+SUMIFS($S:$S,$C:$C,$C1591,$A:$A,$A1591-1)+SUMIFS($S:$S,$C:$C,$C1591,$A:$A,$A1591-2)+SUMIFS($S:$S,$C:$C,$C1591,$A:$A,$A1591-3))/4</f>
        <v>3.1750000000000003</v>
      </c>
      <c r="W1591" t="str">
        <f>VLOOKUP(D1591,Conferences!$A$9:$B$57,2,FALSE)</f>
        <v>ACC</v>
      </c>
      <c r="X1591">
        <f>COUNTIF(C:C,C1591)</f>
        <v>16</v>
      </c>
    </row>
    <row r="1592" spans="1:25">
      <c r="A1592">
        <v>2016</v>
      </c>
      <c r="B1592">
        <v>11</v>
      </c>
      <c r="C1592" t="s">
        <v>31</v>
      </c>
      <c r="D1592" t="s">
        <v>219</v>
      </c>
      <c r="E1592">
        <v>8</v>
      </c>
      <c r="F1592">
        <v>5</v>
      </c>
      <c r="G1592">
        <v>0.61499999999999999</v>
      </c>
      <c r="H1592">
        <v>5</v>
      </c>
      <c r="I1592">
        <v>3</v>
      </c>
      <c r="J1592">
        <v>0.625</v>
      </c>
      <c r="K1592">
        <v>40.9</v>
      </c>
      <c r="L1592">
        <v>35.200000000000003</v>
      </c>
      <c r="M1592">
        <v>8.1199999999999992</v>
      </c>
      <c r="N1592">
        <v>3.51</v>
      </c>
      <c r="P1592">
        <v>22</v>
      </c>
      <c r="R1592" s="19">
        <f>SUMIFS(Recruits!J:J,Recruits!D:D,'Wins by Year'!C1592,Recruits!A:A,'Wins by Year'!A1592)</f>
        <v>3.08</v>
      </c>
      <c r="S1592" s="19">
        <f t="shared" si="48"/>
        <v>3.08</v>
      </c>
      <c r="T1592" s="19">
        <f>(SUMIFS(S:S,C:C,C1592,A:A,A1592)+SUMIFS(S:S,C:C,C1592,A:A,A1592-1)+SUMIFS(S:S,C:C,C1592,A:A,A1592-2))/3</f>
        <v>2.9599999999999995</v>
      </c>
      <c r="U1592" s="19">
        <f>(SUMIFS($S:$S,$C:$C,$C1592,$A:$A,$A1592)+SUMIFS($S:$S,$C:$C,$C1592,$A:$A,$A1592-1)+SUMIFS($S:$S,$C:$C,$C1592,$A:$A,$A1592-2)+SUMIFS($S:$S,$C:$C,$C1592,$A:$A,$A1592-3))/4</f>
        <v>2.9224999999999999</v>
      </c>
      <c r="W1592" t="str">
        <f>VLOOKUP(D1592,Conferences!$A$9:$B$57,2,FALSE)</f>
        <v>ACC</v>
      </c>
      <c r="X1592">
        <f>COUNTIF(C:C,C1592)</f>
        <v>16</v>
      </c>
    </row>
    <row r="1593" spans="1:25">
      <c r="A1593">
        <v>2016</v>
      </c>
      <c r="B1593">
        <v>12</v>
      </c>
      <c r="C1593" t="s">
        <v>69</v>
      </c>
      <c r="D1593" t="s">
        <v>219</v>
      </c>
      <c r="E1593">
        <v>9</v>
      </c>
      <c r="F1593">
        <v>4</v>
      </c>
      <c r="G1593">
        <v>0.69199999999999995</v>
      </c>
      <c r="H1593">
        <v>4</v>
      </c>
      <c r="I1593">
        <v>4</v>
      </c>
      <c r="J1593">
        <v>0.5</v>
      </c>
      <c r="K1593">
        <v>28.2</v>
      </c>
      <c r="L1593">
        <v>24.5</v>
      </c>
      <c r="M1593">
        <v>7.13</v>
      </c>
      <c r="N1593">
        <v>2.9</v>
      </c>
      <c r="R1593" s="19">
        <f>SUMIFS(Recruits!J:J,Recruits!D:D,'Wins by Year'!C1593,Recruits!A:A,'Wins by Year'!A1593)</f>
        <v>2.67</v>
      </c>
      <c r="S1593" s="19">
        <f t="shared" si="48"/>
        <v>2.67</v>
      </c>
      <c r="T1593" s="19">
        <f>(SUMIFS(S:S,C:C,C1593,A:A,A1593)+SUMIFS(S:S,C:C,C1593,A:A,A1593-1)+SUMIFS(S:S,C:C,C1593,A:A,A1593-2))/3</f>
        <v>2.86</v>
      </c>
      <c r="U1593" s="19">
        <f>(SUMIFS($S:$S,$C:$C,$C1593,$A:$A,$A1593)+SUMIFS($S:$S,$C:$C,$C1593,$A:$A,$A1593-1)+SUMIFS($S:$S,$C:$C,$C1593,$A:$A,$A1593-2)+SUMIFS($S:$S,$C:$C,$C1593,$A:$A,$A1593-3))/4</f>
        <v>2.8224999999999998</v>
      </c>
      <c r="W1593" t="str">
        <f>VLOOKUP(D1593,Conferences!$A$9:$B$57,2,FALSE)</f>
        <v>ACC</v>
      </c>
      <c r="X1593">
        <f>COUNTIF(C:C,C1593)</f>
        <v>16</v>
      </c>
    </row>
    <row r="1594" spans="1:25">
      <c r="A1594">
        <v>2016</v>
      </c>
      <c r="B1594">
        <v>13</v>
      </c>
      <c r="C1594" t="s">
        <v>33</v>
      </c>
      <c r="D1594" t="s">
        <v>219</v>
      </c>
      <c r="E1594">
        <v>4</v>
      </c>
      <c r="F1594">
        <v>8</v>
      </c>
      <c r="G1594">
        <v>0.33300000000000002</v>
      </c>
      <c r="H1594">
        <v>1</v>
      </c>
      <c r="I1594">
        <v>7</v>
      </c>
      <c r="J1594">
        <v>0.125</v>
      </c>
      <c r="K1594">
        <v>23.3</v>
      </c>
      <c r="L1594">
        <v>28.2</v>
      </c>
      <c r="M1594">
        <v>-1.36</v>
      </c>
      <c r="N1594">
        <v>3.39</v>
      </c>
      <c r="R1594" s="19">
        <f>SUMIFS(Recruits!J:J,Recruits!D:D,'Wins by Year'!C1594,Recruits!A:A,'Wins by Year'!A1594)</f>
        <v>3.05</v>
      </c>
      <c r="S1594" s="19">
        <f t="shared" si="48"/>
        <v>3.05</v>
      </c>
      <c r="T1594" s="19">
        <f>(SUMIFS(S:S,C:C,C1594,A:A,A1594)+SUMIFS(S:S,C:C,C1594,A:A,A1594-1)+SUMIFS(S:S,C:C,C1594,A:A,A1594-2))/3</f>
        <v>2.94</v>
      </c>
      <c r="U1594" s="19">
        <f>(SUMIFS($S:$S,$C:$C,$C1594,$A:$A,$A1594)+SUMIFS($S:$S,$C:$C,$C1594,$A:$A,$A1594-1)+SUMIFS($S:$S,$C:$C,$C1594,$A:$A,$A1594-2)+SUMIFS($S:$S,$C:$C,$C1594,$A:$A,$A1594-3))/4</f>
        <v>2.8425000000000002</v>
      </c>
      <c r="W1594" t="str">
        <f>VLOOKUP(D1594,Conferences!$A$9:$B$57,2,FALSE)</f>
        <v>ACC</v>
      </c>
      <c r="X1594">
        <f>COUNTIF(C:C,C1594)</f>
        <v>16</v>
      </c>
    </row>
    <row r="1595" spans="1:25">
      <c r="A1595">
        <v>2016</v>
      </c>
      <c r="B1595">
        <v>14</v>
      </c>
      <c r="C1595" t="s">
        <v>61</v>
      </c>
      <c r="D1595" t="s">
        <v>219</v>
      </c>
      <c r="E1595">
        <v>2</v>
      </c>
      <c r="F1595">
        <v>10</v>
      </c>
      <c r="G1595">
        <v>0.16700000000000001</v>
      </c>
      <c r="H1595">
        <v>1</v>
      </c>
      <c r="I1595">
        <v>7</v>
      </c>
      <c r="J1595">
        <v>0.125</v>
      </c>
      <c r="K1595">
        <v>22.5</v>
      </c>
      <c r="L1595">
        <v>33.799999999999997</v>
      </c>
      <c r="M1595">
        <v>-8.25</v>
      </c>
      <c r="N1595">
        <v>1.84</v>
      </c>
      <c r="R1595" s="19">
        <f>SUMIFS(Recruits!J:J,Recruits!D:D,'Wins by Year'!C1595,Recruits!A:A,'Wins by Year'!A1595)</f>
        <v>2.48</v>
      </c>
      <c r="S1595" s="19">
        <f t="shared" si="48"/>
        <v>2.48</v>
      </c>
      <c r="T1595" s="19">
        <f>(SUMIFS(S:S,C:C,C1595,A:A,A1595)+SUMIFS(S:S,C:C,C1595,A:A,A1595-1)+SUMIFS(S:S,C:C,C1595,A:A,A1595-2))/3</f>
        <v>2.7266666666666666</v>
      </c>
      <c r="U1595" s="19">
        <f>(SUMIFS($S:$S,$C:$C,$C1595,$A:$A,$A1595)+SUMIFS($S:$S,$C:$C,$C1595,$A:$A,$A1595-1)+SUMIFS($S:$S,$C:$C,$C1595,$A:$A,$A1595-2)+SUMIFS($S:$S,$C:$C,$C1595,$A:$A,$A1595-3))/4</f>
        <v>2.7949999999999999</v>
      </c>
      <c r="W1595" t="str">
        <f>VLOOKUP(D1595,Conferences!$A$9:$B$57,2,FALSE)</f>
        <v>ACC</v>
      </c>
      <c r="X1595">
        <f>COUNTIF(C:C,C1595)</f>
        <v>16</v>
      </c>
    </row>
    <row r="1596" spans="1:25">
      <c r="A1596">
        <v>2016</v>
      </c>
      <c r="B1596">
        <v>15</v>
      </c>
      <c r="C1596" t="s">
        <v>73</v>
      </c>
      <c r="D1596" t="s">
        <v>221</v>
      </c>
      <c r="E1596">
        <v>11</v>
      </c>
      <c r="F1596">
        <v>2</v>
      </c>
      <c r="G1596">
        <v>0.84599999999999997</v>
      </c>
      <c r="H1596">
        <v>7</v>
      </c>
      <c r="I1596">
        <v>1</v>
      </c>
      <c r="J1596">
        <v>0.875</v>
      </c>
      <c r="K1596">
        <v>43.8</v>
      </c>
      <c r="L1596">
        <v>31.6</v>
      </c>
      <c r="M1596">
        <v>7.83</v>
      </c>
      <c r="N1596">
        <v>-2.7</v>
      </c>
      <c r="P1596">
        <v>19</v>
      </c>
      <c r="Q1596">
        <v>19</v>
      </c>
      <c r="R1596" s="19">
        <f>SUMIFS(Recruits!J:J,Recruits!D:D,'Wins by Year'!C1596,Recruits!A:A,'Wins by Year'!A1596)</f>
        <v>2.65</v>
      </c>
      <c r="S1596" s="19">
        <f t="shared" si="48"/>
        <v>2.65</v>
      </c>
      <c r="T1596" s="19">
        <f>(SUMIFS(S:S,C:C,C1596,A:A,A1596)+SUMIFS(S:S,C:C,C1596,A:A,A1596-1)+SUMIFS(S:S,C:C,C1596,A:A,A1596-2))/3</f>
        <v>2.7166666666666668</v>
      </c>
      <c r="U1596" s="19">
        <f>(SUMIFS($S:$S,$C:$C,$C1596,$A:$A,$A1596)+SUMIFS($S:$S,$C:$C,$C1596,$A:$A,$A1596-1)+SUMIFS($S:$S,$C:$C,$C1596,$A:$A,$A1596-2)+SUMIFS($S:$S,$C:$C,$C1596,$A:$A,$A1596-3))/4</f>
        <v>2.7450000000000001</v>
      </c>
      <c r="W1596" t="str">
        <f>VLOOKUP(D1596,Conferences!$A$9:$B$57,2,FALSE)</f>
        <v>American</v>
      </c>
      <c r="X1596">
        <f>COUNTIF(C:C,C1596)</f>
        <v>16</v>
      </c>
      <c r="Y1596">
        <f t="shared" si="49"/>
        <v>19</v>
      </c>
    </row>
    <row r="1597" spans="1:25">
      <c r="A1597">
        <v>2016</v>
      </c>
      <c r="B1597">
        <v>16</v>
      </c>
      <c r="C1597" t="s">
        <v>60</v>
      </c>
      <c r="D1597" t="s">
        <v>221</v>
      </c>
      <c r="E1597">
        <v>10</v>
      </c>
      <c r="F1597">
        <v>4</v>
      </c>
      <c r="G1597">
        <v>0.71399999999999997</v>
      </c>
      <c r="H1597">
        <v>7</v>
      </c>
      <c r="I1597">
        <v>1</v>
      </c>
      <c r="J1597">
        <v>0.875</v>
      </c>
      <c r="K1597">
        <v>32.4</v>
      </c>
      <c r="L1597">
        <v>18.399999999999999</v>
      </c>
      <c r="M1597">
        <v>8.9700000000000006</v>
      </c>
      <c r="N1597">
        <v>-3.32</v>
      </c>
      <c r="P1597">
        <v>23</v>
      </c>
      <c r="R1597" s="19">
        <f>SUMIFS(Recruits!J:J,Recruits!D:D,'Wins by Year'!C1597,Recruits!A:A,'Wins by Year'!A1597)</f>
        <v>2.56</v>
      </c>
      <c r="S1597" s="19">
        <f t="shared" si="48"/>
        <v>2.56</v>
      </c>
      <c r="T1597" s="19">
        <f>(SUMIFS(S:S,C:C,C1597,A:A,A1597)+SUMIFS(S:S,C:C,C1597,A:A,A1597-1)+SUMIFS(S:S,C:C,C1597,A:A,A1597-2))/3</f>
        <v>2.5266666666666668</v>
      </c>
      <c r="U1597" s="19">
        <f>(SUMIFS($S:$S,$C:$C,$C1597,$A:$A,$A1597)+SUMIFS($S:$S,$C:$C,$C1597,$A:$A,$A1597-1)+SUMIFS($S:$S,$C:$C,$C1597,$A:$A,$A1597-2)+SUMIFS($S:$S,$C:$C,$C1597,$A:$A,$A1597-3))/4</f>
        <v>2.4775</v>
      </c>
      <c r="W1597" t="str">
        <f>VLOOKUP(D1597,Conferences!$A$9:$B$57,2,FALSE)</f>
        <v>American</v>
      </c>
      <c r="X1597">
        <f>COUNTIF(C:C,C1597)</f>
        <v>16</v>
      </c>
    </row>
    <row r="1598" spans="1:25">
      <c r="A1598">
        <v>2016</v>
      </c>
      <c r="B1598">
        <v>17</v>
      </c>
      <c r="C1598" t="s">
        <v>55</v>
      </c>
      <c r="D1598" t="s">
        <v>221</v>
      </c>
      <c r="E1598">
        <v>6</v>
      </c>
      <c r="F1598">
        <v>7</v>
      </c>
      <c r="G1598">
        <v>0.46200000000000002</v>
      </c>
      <c r="H1598">
        <v>4</v>
      </c>
      <c r="I1598">
        <v>4</v>
      </c>
      <c r="J1598">
        <v>0.5</v>
      </c>
      <c r="K1598">
        <v>28.8</v>
      </c>
      <c r="L1598">
        <v>24.6</v>
      </c>
      <c r="M1598">
        <v>-0.01</v>
      </c>
      <c r="N1598">
        <v>-1.86</v>
      </c>
      <c r="R1598" s="19">
        <f>SUMIFS(Recruits!J:J,Recruits!D:D,'Wins by Year'!C1598,Recruits!A:A,'Wins by Year'!A1598)</f>
        <v>2.5</v>
      </c>
      <c r="S1598" s="19">
        <f t="shared" si="48"/>
        <v>2.5</v>
      </c>
      <c r="T1598" s="19">
        <f>(SUMIFS(S:S,C:C,C1598,A:A,A1598)+SUMIFS(S:S,C:C,C1598,A:A,A1598-1)+SUMIFS(S:S,C:C,C1598,A:A,A1598-2))/3</f>
        <v>2.6066666666666669</v>
      </c>
      <c r="U1598" s="19">
        <f>(SUMIFS($S:$S,$C:$C,$C1598,$A:$A,$A1598)+SUMIFS($S:$S,$C:$C,$C1598,$A:$A,$A1598-1)+SUMIFS($S:$S,$C:$C,$C1598,$A:$A,$A1598-2)+SUMIFS($S:$S,$C:$C,$C1598,$A:$A,$A1598-3))/4</f>
        <v>2.6</v>
      </c>
      <c r="W1598" t="str">
        <f>VLOOKUP(D1598,Conferences!$A$9:$B$57,2,FALSE)</f>
        <v>American</v>
      </c>
      <c r="X1598">
        <f>COUNTIF(C:C,C1598)</f>
        <v>16</v>
      </c>
    </row>
    <row r="1599" spans="1:25">
      <c r="A1599">
        <v>2016</v>
      </c>
      <c r="B1599">
        <v>18</v>
      </c>
      <c r="C1599" t="s">
        <v>68</v>
      </c>
      <c r="D1599" t="s">
        <v>221</v>
      </c>
      <c r="E1599">
        <v>4</v>
      </c>
      <c r="F1599">
        <v>8</v>
      </c>
      <c r="G1599">
        <v>0.33300000000000002</v>
      </c>
      <c r="H1599">
        <v>1</v>
      </c>
      <c r="I1599">
        <v>7</v>
      </c>
      <c r="J1599">
        <v>0.125</v>
      </c>
      <c r="K1599">
        <v>19.3</v>
      </c>
      <c r="L1599">
        <v>26.9</v>
      </c>
      <c r="M1599">
        <v>-9.17</v>
      </c>
      <c r="N1599">
        <v>-1.58</v>
      </c>
      <c r="R1599" s="19">
        <f>SUMIFS(Recruits!J:J,Recruits!D:D,'Wins by Year'!C1599,Recruits!A:A,'Wins by Year'!A1599)</f>
        <v>2.4300000000000002</v>
      </c>
      <c r="S1599" s="19">
        <f t="shared" si="48"/>
        <v>2.4300000000000002</v>
      </c>
      <c r="T1599" s="19">
        <f>(SUMIFS(S:S,C:C,C1599,A:A,A1599)+SUMIFS(S:S,C:C,C1599,A:A,A1599-1)+SUMIFS(S:S,C:C,C1599,A:A,A1599-2))/3</f>
        <v>2.5100000000000002</v>
      </c>
      <c r="U1599" s="19">
        <f>(SUMIFS($S:$S,$C:$C,$C1599,$A:$A,$A1599)+SUMIFS($S:$S,$C:$C,$C1599,$A:$A,$A1599-1)+SUMIFS($S:$S,$C:$C,$C1599,$A:$A,$A1599-2)+SUMIFS($S:$S,$C:$C,$C1599,$A:$A,$A1599-3))/4</f>
        <v>2.5325000000000002</v>
      </c>
      <c r="W1599" t="str">
        <f>VLOOKUP(D1599,Conferences!$A$9:$B$57,2,FALSE)</f>
        <v>American</v>
      </c>
      <c r="X1599">
        <f>COUNTIF(C:C,C1599)</f>
        <v>16</v>
      </c>
    </row>
    <row r="1600" spans="1:25">
      <c r="A1600">
        <v>2016</v>
      </c>
      <c r="B1600">
        <v>19</v>
      </c>
      <c r="C1600" t="s">
        <v>117</v>
      </c>
      <c r="D1600" t="s">
        <v>221</v>
      </c>
      <c r="E1600">
        <v>3</v>
      </c>
      <c r="F1600">
        <v>9</v>
      </c>
      <c r="G1600">
        <v>0.25</v>
      </c>
      <c r="H1600">
        <v>1</v>
      </c>
      <c r="I1600">
        <v>7</v>
      </c>
      <c r="J1600">
        <v>0.125</v>
      </c>
      <c r="K1600">
        <v>14.8</v>
      </c>
      <c r="L1600">
        <v>28.1</v>
      </c>
      <c r="M1600">
        <v>-13.3</v>
      </c>
      <c r="N1600">
        <v>-2.5499999999999998</v>
      </c>
      <c r="R1600" s="19">
        <f>SUMIFS(Recruits!J:J,Recruits!D:D,'Wins by Year'!C1600,Recruits!A:A,'Wins by Year'!A1600)</f>
        <v>0</v>
      </c>
      <c r="S1600" s="19">
        <f t="shared" si="48"/>
        <v>1</v>
      </c>
      <c r="T1600" s="19">
        <f>(SUMIFS(S:S,C:C,C1600,A:A,A1600)+SUMIFS(S:S,C:C,C1600,A:A,A1600-1)+SUMIFS(S:S,C:C,C1600,A:A,A1600-2))/3</f>
        <v>1.3633333333333333</v>
      </c>
      <c r="U1600" s="19">
        <f>(SUMIFS($S:$S,$C:$C,$C1600,$A:$A,$A1600)+SUMIFS($S:$S,$C:$C,$C1600,$A:$A,$A1600-1)+SUMIFS($S:$S,$C:$C,$C1600,$A:$A,$A1600-2)+SUMIFS($S:$S,$C:$C,$C1600,$A:$A,$A1600-3))/4</f>
        <v>1.6425000000000001</v>
      </c>
      <c r="W1600" t="str">
        <f>VLOOKUP(D1600,Conferences!$A$9:$B$57,2,FALSE)</f>
        <v>American</v>
      </c>
      <c r="X1600">
        <f>COUNTIF(C:C,C1600)</f>
        <v>16</v>
      </c>
    </row>
    <row r="1601" spans="1:25">
      <c r="A1601">
        <v>2016</v>
      </c>
      <c r="B1601">
        <v>20</v>
      </c>
      <c r="C1601" t="s">
        <v>81</v>
      </c>
      <c r="D1601" t="s">
        <v>221</v>
      </c>
      <c r="E1601">
        <v>3</v>
      </c>
      <c r="F1601">
        <v>9</v>
      </c>
      <c r="G1601">
        <v>0.25</v>
      </c>
      <c r="H1601">
        <v>1</v>
      </c>
      <c r="I1601">
        <v>7</v>
      </c>
      <c r="J1601">
        <v>0.125</v>
      </c>
      <c r="K1601">
        <v>27</v>
      </c>
      <c r="L1601">
        <v>36.1</v>
      </c>
      <c r="M1601">
        <v>-9.69</v>
      </c>
      <c r="N1601">
        <v>-0.11</v>
      </c>
      <c r="R1601" s="19">
        <f>SUMIFS(Recruits!J:J,Recruits!D:D,'Wins by Year'!C1601,Recruits!A:A,'Wins by Year'!A1601)</f>
        <v>2.04</v>
      </c>
      <c r="S1601" s="19">
        <f t="shared" si="48"/>
        <v>2.04</v>
      </c>
      <c r="T1601" s="19">
        <f>(SUMIFS(S:S,C:C,C1601,A:A,A1601)+SUMIFS(S:S,C:C,C1601,A:A,A1601-1)+SUMIFS(S:S,C:C,C1601,A:A,A1601-2))/3</f>
        <v>1.7033333333333331</v>
      </c>
      <c r="U1601" s="19">
        <f>(SUMIFS($S:$S,$C:$C,$C1601,$A:$A,$A1601)+SUMIFS($S:$S,$C:$C,$C1601,$A:$A,$A1601-1)+SUMIFS($S:$S,$C:$C,$C1601,$A:$A,$A1601-2)+SUMIFS($S:$S,$C:$C,$C1601,$A:$A,$A1601-3))/4</f>
        <v>1.7974999999999999</v>
      </c>
      <c r="W1601" t="str">
        <f>VLOOKUP(D1601,Conferences!$A$9:$B$57,2,FALSE)</f>
        <v>American</v>
      </c>
      <c r="X1601">
        <f>COUNTIF(C:C,C1601)</f>
        <v>16</v>
      </c>
    </row>
    <row r="1602" spans="1:25">
      <c r="A1602">
        <v>2016</v>
      </c>
      <c r="B1602">
        <v>21</v>
      </c>
      <c r="C1602" t="s">
        <v>97</v>
      </c>
      <c r="D1602" t="s">
        <v>222</v>
      </c>
      <c r="E1602">
        <v>9</v>
      </c>
      <c r="F1602">
        <v>5</v>
      </c>
      <c r="G1602">
        <v>0.64300000000000002</v>
      </c>
      <c r="H1602">
        <v>7</v>
      </c>
      <c r="I1602">
        <v>1</v>
      </c>
      <c r="J1602">
        <v>0.875</v>
      </c>
      <c r="K1602">
        <v>37.9</v>
      </c>
      <c r="L1602">
        <v>31</v>
      </c>
      <c r="M1602">
        <v>3.59</v>
      </c>
      <c r="N1602">
        <v>-0.84</v>
      </c>
      <c r="P1602">
        <v>20</v>
      </c>
      <c r="R1602" s="19">
        <f>SUMIFS(Recruits!J:J,Recruits!D:D,'Wins by Year'!C1602,Recruits!A:A,'Wins by Year'!A1602)</f>
        <v>1.97</v>
      </c>
      <c r="S1602" s="19">
        <f t="shared" si="48"/>
        <v>1.97</v>
      </c>
      <c r="T1602" s="19">
        <f>(SUMIFS(S:S,C:C,C1602,A:A,A1602)+SUMIFS(S:S,C:C,C1602,A:A,A1602-1)+SUMIFS(S:S,C:C,C1602,A:A,A1602-2))/3</f>
        <v>1.3233333333333333</v>
      </c>
      <c r="U1602" s="19">
        <f>(SUMIFS($S:$S,$C:$C,$C1602,$A:$A,$A1602)+SUMIFS($S:$S,$C:$C,$C1602,$A:$A,$A1602-1)+SUMIFS($S:$S,$C:$C,$C1602,$A:$A,$A1602-2)+SUMIFS($S:$S,$C:$C,$C1602,$A:$A,$A1602-3))/4</f>
        <v>1.4575</v>
      </c>
      <c r="W1602" t="str">
        <f>VLOOKUP(D1602,Conferences!$A$9:$B$57,2,FALSE)</f>
        <v>American</v>
      </c>
      <c r="X1602">
        <f>COUNTIF(C:C,C1602)</f>
        <v>16</v>
      </c>
    </row>
    <row r="1603" spans="1:25">
      <c r="A1603">
        <v>2016</v>
      </c>
      <c r="B1603">
        <v>22</v>
      </c>
      <c r="C1603" t="s">
        <v>92</v>
      </c>
      <c r="D1603" t="s">
        <v>222</v>
      </c>
      <c r="E1603">
        <v>10</v>
      </c>
      <c r="F1603">
        <v>3</v>
      </c>
      <c r="G1603">
        <v>0.76900000000000002</v>
      </c>
      <c r="H1603">
        <v>6</v>
      </c>
      <c r="I1603">
        <v>2</v>
      </c>
      <c r="J1603">
        <v>0.75</v>
      </c>
      <c r="K1603">
        <v>42.5</v>
      </c>
      <c r="L1603">
        <v>29.8</v>
      </c>
      <c r="M1603">
        <v>6.91</v>
      </c>
      <c r="N1603">
        <v>-3.71</v>
      </c>
      <c r="R1603" s="19">
        <f>SUMIFS(Recruits!J:J,Recruits!D:D,'Wins by Year'!C1603,Recruits!A:A,'Wins by Year'!A1603)</f>
        <v>2.0499999999999998</v>
      </c>
      <c r="S1603" s="19">
        <f t="shared" ref="S1603:S1666" si="50">IF(R1603&gt;1,R1603,1)</f>
        <v>2.0499999999999998</v>
      </c>
      <c r="T1603" s="19">
        <f>(SUMIFS(S:S,C:C,C1603,A:A,A1603)+SUMIFS(S:S,C:C,C1603,A:A,A1603-1)+SUMIFS(S:S,C:C,C1603,A:A,A1603-2))/3</f>
        <v>2.1466666666666665</v>
      </c>
      <c r="U1603" s="19">
        <f>(SUMIFS($S:$S,$C:$C,$C1603,$A:$A,$A1603)+SUMIFS($S:$S,$C:$C,$C1603,$A:$A,$A1603-1)+SUMIFS($S:$S,$C:$C,$C1603,$A:$A,$A1603-2)+SUMIFS($S:$S,$C:$C,$C1603,$A:$A,$A1603-3))/4</f>
        <v>2.1924999999999999</v>
      </c>
      <c r="W1603" t="str">
        <f>VLOOKUP(D1603,Conferences!$A$9:$B$57,2,FALSE)</f>
        <v>American</v>
      </c>
      <c r="X1603">
        <f>COUNTIF(C:C,C1603)</f>
        <v>16</v>
      </c>
    </row>
    <row r="1604" spans="1:25">
      <c r="A1604">
        <v>2016</v>
      </c>
      <c r="B1604">
        <v>23</v>
      </c>
      <c r="C1604" t="s">
        <v>41</v>
      </c>
      <c r="D1604" t="s">
        <v>222</v>
      </c>
      <c r="E1604">
        <v>9</v>
      </c>
      <c r="F1604">
        <v>4</v>
      </c>
      <c r="G1604">
        <v>0.69199999999999995</v>
      </c>
      <c r="H1604">
        <v>5</v>
      </c>
      <c r="I1604">
        <v>3</v>
      </c>
      <c r="J1604">
        <v>0.625</v>
      </c>
      <c r="K1604">
        <v>35.799999999999997</v>
      </c>
      <c r="L1604">
        <v>23.5</v>
      </c>
      <c r="M1604">
        <v>5.44</v>
      </c>
      <c r="N1604">
        <v>-1.95</v>
      </c>
      <c r="O1604">
        <v>15</v>
      </c>
      <c r="P1604">
        <v>6</v>
      </c>
      <c r="R1604" s="19">
        <f>SUMIFS(Recruits!J:J,Recruits!D:D,'Wins by Year'!C1604,Recruits!A:A,'Wins by Year'!A1604)</f>
        <v>2.85</v>
      </c>
      <c r="S1604" s="19">
        <f t="shared" si="50"/>
        <v>2.85</v>
      </c>
      <c r="T1604" s="19">
        <f>(SUMIFS(S:S,C:C,C1604,A:A,A1604)+SUMIFS(S:S,C:C,C1604,A:A,A1604-1)+SUMIFS(S:S,C:C,C1604,A:A,A1604-2))/3</f>
        <v>2.4133333333333336</v>
      </c>
      <c r="U1604" s="19">
        <f>(SUMIFS($S:$S,$C:$C,$C1604,$A:$A,$A1604)+SUMIFS($S:$S,$C:$C,$C1604,$A:$A,$A1604-1)+SUMIFS($S:$S,$C:$C,$C1604,$A:$A,$A1604-2)+SUMIFS($S:$S,$C:$C,$C1604,$A:$A,$A1604-3))/4</f>
        <v>2.4824999999999999</v>
      </c>
      <c r="W1604" t="str">
        <f>VLOOKUP(D1604,Conferences!$A$9:$B$57,2,FALSE)</f>
        <v>American</v>
      </c>
      <c r="X1604">
        <f>COUNTIF(C:C,C1604)</f>
        <v>16</v>
      </c>
    </row>
    <row r="1605" spans="1:25">
      <c r="A1605">
        <v>2016</v>
      </c>
      <c r="B1605">
        <v>24</v>
      </c>
      <c r="C1605" t="s">
        <v>64</v>
      </c>
      <c r="D1605" t="s">
        <v>222</v>
      </c>
      <c r="E1605">
        <v>8</v>
      </c>
      <c r="F1605">
        <v>5</v>
      </c>
      <c r="G1605">
        <v>0.61499999999999999</v>
      </c>
      <c r="H1605">
        <v>5</v>
      </c>
      <c r="I1605">
        <v>3</v>
      </c>
      <c r="J1605">
        <v>0.625</v>
      </c>
      <c r="K1605">
        <v>38.799999999999997</v>
      </c>
      <c r="L1605">
        <v>28.8</v>
      </c>
      <c r="M1605">
        <v>2.96</v>
      </c>
      <c r="N1605">
        <v>-1.1100000000000001</v>
      </c>
      <c r="R1605" s="19">
        <f>SUMIFS(Recruits!J:J,Recruits!D:D,'Wins by Year'!C1605,Recruits!A:A,'Wins by Year'!A1605)</f>
        <v>2.29</v>
      </c>
      <c r="S1605" s="19">
        <f t="shared" si="50"/>
        <v>2.29</v>
      </c>
      <c r="T1605" s="19">
        <f>(SUMIFS(S:S,C:C,C1605,A:A,A1605)+SUMIFS(S:S,C:C,C1605,A:A,A1605-1)+SUMIFS(S:S,C:C,C1605,A:A,A1605-2))/3</f>
        <v>2.0500000000000003</v>
      </c>
      <c r="U1605" s="19">
        <f>(SUMIFS($S:$S,$C:$C,$C1605,$A:$A,$A1605)+SUMIFS($S:$S,$C:$C,$C1605,$A:$A,$A1605-1)+SUMIFS($S:$S,$C:$C,$C1605,$A:$A,$A1605-2)+SUMIFS($S:$S,$C:$C,$C1605,$A:$A,$A1605-3))/4</f>
        <v>2.09</v>
      </c>
      <c r="W1605" t="str">
        <f>VLOOKUP(D1605,Conferences!$A$9:$B$57,2,FALSE)</f>
        <v>American</v>
      </c>
      <c r="X1605">
        <f>COUNTIF(C:C,C1605)</f>
        <v>16</v>
      </c>
    </row>
    <row r="1606" spans="1:25">
      <c r="A1606">
        <v>2016</v>
      </c>
      <c r="B1606">
        <v>25</v>
      </c>
      <c r="C1606" t="s">
        <v>75</v>
      </c>
      <c r="D1606" t="s">
        <v>222</v>
      </c>
      <c r="E1606">
        <v>5</v>
      </c>
      <c r="F1606">
        <v>7</v>
      </c>
      <c r="G1606">
        <v>0.41699999999999998</v>
      </c>
      <c r="H1606">
        <v>3</v>
      </c>
      <c r="I1606">
        <v>5</v>
      </c>
      <c r="J1606">
        <v>0.375</v>
      </c>
      <c r="K1606">
        <v>27.7</v>
      </c>
      <c r="L1606">
        <v>36.299999999999997</v>
      </c>
      <c r="M1606">
        <v>-4.84</v>
      </c>
      <c r="N1606">
        <v>-0.34</v>
      </c>
      <c r="R1606" s="19">
        <f>SUMIFS(Recruits!J:J,Recruits!D:D,'Wins by Year'!C1606,Recruits!A:A,'Wins by Year'!A1606)</f>
        <v>2.13</v>
      </c>
      <c r="S1606" s="19">
        <f t="shared" si="50"/>
        <v>2.13</v>
      </c>
      <c r="T1606" s="19">
        <f>(SUMIFS(S:S,C:C,C1606,A:A,A1606)+SUMIFS(S:S,C:C,C1606,A:A,A1606-1)+SUMIFS(S:S,C:C,C1606,A:A,A1606-2))/3</f>
        <v>2.0866666666666664</v>
      </c>
      <c r="U1606" s="19">
        <f>(SUMIFS($S:$S,$C:$C,$C1606,$A:$A,$A1606)+SUMIFS($S:$S,$C:$C,$C1606,$A:$A,$A1606-1)+SUMIFS($S:$S,$C:$C,$C1606,$A:$A,$A1606-2)+SUMIFS($S:$S,$C:$C,$C1606,$A:$A,$A1606-3))/4</f>
        <v>2.1375000000000002</v>
      </c>
      <c r="W1606" t="str">
        <f>VLOOKUP(D1606,Conferences!$A$9:$B$57,2,FALSE)</f>
        <v>American</v>
      </c>
      <c r="X1606">
        <f>COUNTIF(C:C,C1606)</f>
        <v>16</v>
      </c>
    </row>
    <row r="1607" spans="1:25">
      <c r="A1607">
        <v>2016</v>
      </c>
      <c r="B1607">
        <v>26</v>
      </c>
      <c r="C1607" t="s">
        <v>91</v>
      </c>
      <c r="D1607" t="s">
        <v>222</v>
      </c>
      <c r="E1607">
        <v>4</v>
      </c>
      <c r="F1607">
        <v>8</v>
      </c>
      <c r="G1607">
        <v>0.33300000000000002</v>
      </c>
      <c r="H1607">
        <v>1</v>
      </c>
      <c r="I1607">
        <v>7</v>
      </c>
      <c r="J1607">
        <v>0.125</v>
      </c>
      <c r="K1607">
        <v>24.1</v>
      </c>
      <c r="L1607">
        <v>27.7</v>
      </c>
      <c r="M1607">
        <v>-6.54</v>
      </c>
      <c r="N1607">
        <v>-2.21</v>
      </c>
      <c r="R1607" s="19">
        <f>SUMIFS(Recruits!J:J,Recruits!D:D,'Wins by Year'!C1607,Recruits!A:A,'Wins by Year'!A1607)</f>
        <v>1.95</v>
      </c>
      <c r="S1607" s="19">
        <f t="shared" si="50"/>
        <v>1.95</v>
      </c>
      <c r="T1607" s="19">
        <f>(SUMIFS(S:S,C:C,C1607,A:A,A1607)+SUMIFS(S:S,C:C,C1607,A:A,A1607-1)+SUMIFS(S:S,C:C,C1607,A:A,A1607-2))/3</f>
        <v>1.7266666666666666</v>
      </c>
      <c r="U1607" s="19">
        <f>(SUMIFS($S:$S,$C:$C,$C1607,$A:$A,$A1607)+SUMIFS($S:$S,$C:$C,$C1607,$A:$A,$A1607-1)+SUMIFS($S:$S,$C:$C,$C1607,$A:$A,$A1607-2)+SUMIFS($S:$S,$C:$C,$C1607,$A:$A,$A1607-3))/4</f>
        <v>1.8699999999999999</v>
      </c>
      <c r="W1607" t="str">
        <f>VLOOKUP(D1607,Conferences!$A$9:$B$57,2,FALSE)</f>
        <v>American</v>
      </c>
      <c r="X1607">
        <f>COUNTIF(C:C,C1607)</f>
        <v>16</v>
      </c>
    </row>
    <row r="1608" spans="1:25">
      <c r="A1608">
        <v>2016</v>
      </c>
      <c r="B1608">
        <v>27</v>
      </c>
      <c r="C1608" t="s">
        <v>16</v>
      </c>
      <c r="D1608" t="s">
        <v>145</v>
      </c>
      <c r="E1608">
        <v>11</v>
      </c>
      <c r="F1608">
        <v>2</v>
      </c>
      <c r="G1608">
        <v>0.84599999999999997</v>
      </c>
      <c r="H1608">
        <v>9</v>
      </c>
      <c r="I1608">
        <v>0</v>
      </c>
      <c r="J1608">
        <v>1</v>
      </c>
      <c r="K1608">
        <v>43.9</v>
      </c>
      <c r="L1608">
        <v>28.8</v>
      </c>
      <c r="M1608">
        <v>14.98</v>
      </c>
      <c r="N1608">
        <v>3.6</v>
      </c>
      <c r="O1608">
        <v>3</v>
      </c>
      <c r="P1608">
        <v>3</v>
      </c>
      <c r="Q1608">
        <v>5</v>
      </c>
      <c r="R1608" s="19">
        <f>SUMIFS(Recruits!J:J,Recruits!D:D,'Wins by Year'!C1608,Recruits!A:A,'Wins by Year'!A1608)</f>
        <v>3.43</v>
      </c>
      <c r="S1608" s="19">
        <f t="shared" si="50"/>
        <v>3.43</v>
      </c>
      <c r="T1608" s="19">
        <f>(SUMIFS(S:S,C:C,C1608,A:A,A1608)+SUMIFS(S:S,C:C,C1608,A:A,A1608-1)+SUMIFS(S:S,C:C,C1608,A:A,A1608-2))/3</f>
        <v>3.3966666666666669</v>
      </c>
      <c r="U1608" s="19">
        <f>(SUMIFS($S:$S,$C:$C,$C1608,$A:$A,$A1608)+SUMIFS($S:$S,$C:$C,$C1608,$A:$A,$A1608-1)+SUMIFS($S:$S,$C:$C,$C1608,$A:$A,$A1608-2)+SUMIFS($S:$S,$C:$C,$C1608,$A:$A,$A1608-3))/4</f>
        <v>3.3075000000000001</v>
      </c>
      <c r="W1608" t="str">
        <f>VLOOKUP(D1608,Conferences!$A$9:$B$57,2,FALSE)</f>
        <v>Big 12</v>
      </c>
      <c r="X1608">
        <f>COUNTIF(C:C,C1608)</f>
        <v>16</v>
      </c>
      <c r="Y1608">
        <f t="shared" ref="Y1608:Y1655" si="51">Q1608</f>
        <v>5</v>
      </c>
    </row>
    <row r="1609" spans="1:25">
      <c r="A1609">
        <v>2016</v>
      </c>
      <c r="B1609">
        <v>28</v>
      </c>
      <c r="C1609" t="s">
        <v>48</v>
      </c>
      <c r="D1609" t="s">
        <v>145</v>
      </c>
      <c r="E1609">
        <v>10</v>
      </c>
      <c r="F1609">
        <v>3</v>
      </c>
      <c r="G1609">
        <v>0.76900000000000002</v>
      </c>
      <c r="H1609">
        <v>7</v>
      </c>
      <c r="I1609">
        <v>2</v>
      </c>
      <c r="J1609">
        <v>0.77800000000000002</v>
      </c>
      <c r="K1609">
        <v>38.6</v>
      </c>
      <c r="L1609">
        <v>26.5</v>
      </c>
      <c r="M1609">
        <v>11.16</v>
      </c>
      <c r="N1609">
        <v>1.7</v>
      </c>
      <c r="O1609">
        <v>21</v>
      </c>
      <c r="P1609">
        <v>10</v>
      </c>
      <c r="Q1609">
        <v>11</v>
      </c>
      <c r="R1609" s="19">
        <f>SUMIFS(Recruits!J:J,Recruits!D:D,'Wins by Year'!C1609,Recruits!A:A,'Wins by Year'!A1609)</f>
        <v>2.95</v>
      </c>
      <c r="S1609" s="19">
        <f t="shared" si="50"/>
        <v>2.95</v>
      </c>
      <c r="T1609" s="19">
        <f>(SUMIFS(S:S,C:C,C1609,A:A,A1609)+SUMIFS(S:S,C:C,C1609,A:A,A1609-1)+SUMIFS(S:S,C:C,C1609,A:A,A1609-2))/3</f>
        <v>2.9133333333333336</v>
      </c>
      <c r="U1609" s="19">
        <f>(SUMIFS($S:$S,$C:$C,$C1609,$A:$A,$A1609)+SUMIFS($S:$S,$C:$C,$C1609,$A:$A,$A1609-1)+SUMIFS($S:$S,$C:$C,$C1609,$A:$A,$A1609-2)+SUMIFS($S:$S,$C:$C,$C1609,$A:$A,$A1609-3))/4</f>
        <v>2.9050000000000002</v>
      </c>
      <c r="W1609" t="str">
        <f>VLOOKUP(D1609,Conferences!$A$9:$B$57,2,FALSE)</f>
        <v>Big 12</v>
      </c>
      <c r="X1609">
        <f>COUNTIF(C:C,C1609)</f>
        <v>16</v>
      </c>
      <c r="Y1609">
        <f t="shared" si="51"/>
        <v>11</v>
      </c>
    </row>
    <row r="1610" spans="1:25">
      <c r="A1610">
        <v>2016</v>
      </c>
      <c r="B1610">
        <v>29</v>
      </c>
      <c r="C1610" t="s">
        <v>38</v>
      </c>
      <c r="D1610" t="s">
        <v>145</v>
      </c>
      <c r="E1610">
        <v>10</v>
      </c>
      <c r="F1610">
        <v>3</v>
      </c>
      <c r="G1610">
        <v>0.76900000000000002</v>
      </c>
      <c r="H1610">
        <v>7</v>
      </c>
      <c r="I1610">
        <v>2</v>
      </c>
      <c r="J1610">
        <v>0.77800000000000002</v>
      </c>
      <c r="K1610">
        <v>31.2</v>
      </c>
      <c r="L1610">
        <v>24</v>
      </c>
      <c r="M1610">
        <v>9.57</v>
      </c>
      <c r="N1610">
        <v>2.0299999999999998</v>
      </c>
      <c r="P1610">
        <v>10</v>
      </c>
      <c r="Q1610">
        <v>18</v>
      </c>
      <c r="R1610" s="19">
        <f>SUMIFS(Recruits!J:J,Recruits!D:D,'Wins by Year'!C1610,Recruits!A:A,'Wins by Year'!A1610)</f>
        <v>2.64</v>
      </c>
      <c r="S1610" s="19">
        <f t="shared" si="50"/>
        <v>2.64</v>
      </c>
      <c r="T1610" s="19">
        <f>(SUMIFS(S:S,C:C,C1610,A:A,A1610)+SUMIFS(S:S,C:C,C1610,A:A,A1610-1)+SUMIFS(S:S,C:C,C1610,A:A,A1610-2))/3</f>
        <v>2.8800000000000003</v>
      </c>
      <c r="U1610" s="19">
        <f>(SUMIFS($S:$S,$C:$C,$C1610,$A:$A,$A1610)+SUMIFS($S:$S,$C:$C,$C1610,$A:$A,$A1610-1)+SUMIFS($S:$S,$C:$C,$C1610,$A:$A,$A1610-2)+SUMIFS($S:$S,$C:$C,$C1610,$A:$A,$A1610-3))/4</f>
        <v>2.8725000000000001</v>
      </c>
      <c r="W1610" t="str">
        <f>VLOOKUP(D1610,Conferences!$A$9:$B$57,2,FALSE)</f>
        <v>Big 12</v>
      </c>
      <c r="X1610">
        <f>COUNTIF(C:C,C1610)</f>
        <v>16</v>
      </c>
      <c r="Y1610">
        <f t="shared" si="51"/>
        <v>18</v>
      </c>
    </row>
    <row r="1611" spans="1:25">
      <c r="A1611">
        <v>2016</v>
      </c>
      <c r="B1611">
        <v>30</v>
      </c>
      <c r="C1611" t="s">
        <v>76</v>
      </c>
      <c r="D1611" t="s">
        <v>145</v>
      </c>
      <c r="E1611">
        <v>9</v>
      </c>
      <c r="F1611">
        <v>4</v>
      </c>
      <c r="G1611">
        <v>0.69199999999999995</v>
      </c>
      <c r="H1611">
        <v>6</v>
      </c>
      <c r="I1611">
        <v>3</v>
      </c>
      <c r="J1611">
        <v>0.66700000000000004</v>
      </c>
      <c r="K1611">
        <v>32.200000000000003</v>
      </c>
      <c r="L1611">
        <v>22.3</v>
      </c>
      <c r="M1611">
        <v>8.09</v>
      </c>
      <c r="N1611">
        <v>1.33</v>
      </c>
      <c r="R1611" s="19">
        <f>SUMIFS(Recruits!J:J,Recruits!D:D,'Wins by Year'!C1611,Recruits!A:A,'Wins by Year'!A1611)</f>
        <v>2.2000000000000002</v>
      </c>
      <c r="S1611" s="19">
        <f t="shared" si="50"/>
        <v>2.2000000000000002</v>
      </c>
      <c r="T1611" s="19">
        <f>(SUMIFS(S:S,C:C,C1611,A:A,A1611)+SUMIFS(S:S,C:C,C1611,A:A,A1611-1)+SUMIFS(S:S,C:C,C1611,A:A,A1611-2))/3</f>
        <v>2.4833333333333329</v>
      </c>
      <c r="U1611" s="19">
        <f>(SUMIFS($S:$S,$C:$C,$C1611,$A:$A,$A1611)+SUMIFS($S:$S,$C:$C,$C1611,$A:$A,$A1611-1)+SUMIFS($S:$S,$C:$C,$C1611,$A:$A,$A1611-2)+SUMIFS($S:$S,$C:$C,$C1611,$A:$A,$A1611-3))/4</f>
        <v>2.4424999999999999</v>
      </c>
      <c r="W1611" t="str">
        <f>VLOOKUP(D1611,Conferences!$A$9:$B$57,2,FALSE)</f>
        <v>Big 12</v>
      </c>
      <c r="X1611">
        <f>COUNTIF(C:C,C1611)</f>
        <v>16</v>
      </c>
    </row>
    <row r="1612" spans="1:25">
      <c r="A1612">
        <v>2016</v>
      </c>
      <c r="B1612">
        <v>31</v>
      </c>
      <c r="C1612" t="s">
        <v>20</v>
      </c>
      <c r="D1612" t="s">
        <v>145</v>
      </c>
      <c r="E1612">
        <v>6</v>
      </c>
      <c r="F1612">
        <v>7</v>
      </c>
      <c r="G1612">
        <v>0.46200000000000002</v>
      </c>
      <c r="H1612">
        <v>4</v>
      </c>
      <c r="I1612">
        <v>5</v>
      </c>
      <c r="J1612">
        <v>0.44400000000000001</v>
      </c>
      <c r="K1612">
        <v>31</v>
      </c>
      <c r="L1612">
        <v>28</v>
      </c>
      <c r="M1612">
        <v>2.63</v>
      </c>
      <c r="N1612">
        <v>1.47</v>
      </c>
      <c r="O1612">
        <v>13</v>
      </c>
      <c r="P1612">
        <v>13</v>
      </c>
      <c r="R1612" s="19">
        <f>SUMIFS(Recruits!J:J,Recruits!D:D,'Wins by Year'!C1612,Recruits!A:A,'Wins by Year'!A1612)</f>
        <v>3.21</v>
      </c>
      <c r="S1612" s="19">
        <f t="shared" si="50"/>
        <v>3.21</v>
      </c>
      <c r="T1612" s="19">
        <f>(SUMIFS(S:S,C:C,C1612,A:A,A1612)+SUMIFS(S:S,C:C,C1612,A:A,A1612-1)+SUMIFS(S:S,C:C,C1612,A:A,A1612-2))/3</f>
        <v>2.8733333333333335</v>
      </c>
      <c r="U1612" s="19">
        <f>(SUMIFS($S:$S,$C:$C,$C1612,$A:$A,$A1612)+SUMIFS($S:$S,$C:$C,$C1612,$A:$A,$A1612-1)+SUMIFS($S:$S,$C:$C,$C1612,$A:$A,$A1612-2)+SUMIFS($S:$S,$C:$C,$C1612,$A:$A,$A1612-3))/4</f>
        <v>2.8625000000000003</v>
      </c>
      <c r="W1612" t="str">
        <f>VLOOKUP(D1612,Conferences!$A$9:$B$57,2,FALSE)</f>
        <v>Big 12</v>
      </c>
      <c r="X1612">
        <f>COUNTIF(C:C,C1612)</f>
        <v>16</v>
      </c>
    </row>
    <row r="1613" spans="1:25">
      <c r="A1613">
        <v>2016</v>
      </c>
      <c r="B1613">
        <v>32</v>
      </c>
      <c r="C1613" t="s">
        <v>56</v>
      </c>
      <c r="D1613" t="s">
        <v>145</v>
      </c>
      <c r="E1613">
        <v>7</v>
      </c>
      <c r="F1613">
        <v>6</v>
      </c>
      <c r="G1613">
        <v>0.53800000000000003</v>
      </c>
      <c r="H1613">
        <v>3</v>
      </c>
      <c r="I1613">
        <v>6</v>
      </c>
      <c r="J1613">
        <v>0.33300000000000002</v>
      </c>
      <c r="K1613">
        <v>34.6</v>
      </c>
      <c r="L1613">
        <v>29</v>
      </c>
      <c r="M1613">
        <v>3.01</v>
      </c>
      <c r="N1613">
        <v>0.39</v>
      </c>
      <c r="O1613">
        <v>23</v>
      </c>
      <c r="P1613">
        <v>8</v>
      </c>
      <c r="R1613" s="19">
        <f>SUMIFS(Recruits!J:J,Recruits!D:D,'Wins by Year'!C1613,Recruits!A:A,'Wins by Year'!A1613)</f>
        <v>3.13</v>
      </c>
      <c r="S1613" s="19">
        <f t="shared" si="50"/>
        <v>3.13</v>
      </c>
      <c r="T1613" s="19">
        <f>(SUMIFS(S:S,C:C,C1613,A:A,A1613)+SUMIFS(S:S,C:C,C1613,A:A,A1613-1)+SUMIFS(S:S,C:C,C1613,A:A,A1613-2))/3</f>
        <v>2.99</v>
      </c>
      <c r="U1613" s="19">
        <f>(SUMIFS($S:$S,$C:$C,$C1613,$A:$A,$A1613)+SUMIFS($S:$S,$C:$C,$C1613,$A:$A,$A1613-1)+SUMIFS($S:$S,$C:$C,$C1613,$A:$A,$A1613-2)+SUMIFS($S:$S,$C:$C,$C1613,$A:$A,$A1613-3))/4</f>
        <v>2.9800000000000004</v>
      </c>
      <c r="W1613" t="str">
        <f>VLOOKUP(D1613,Conferences!$A$9:$B$57,2,FALSE)</f>
        <v>Big 12</v>
      </c>
      <c r="X1613">
        <f>COUNTIF(C:C,C1613)</f>
        <v>16</v>
      </c>
    </row>
    <row r="1614" spans="1:25">
      <c r="A1614">
        <v>2016</v>
      </c>
      <c r="B1614">
        <v>33</v>
      </c>
      <c r="C1614" t="s">
        <v>7</v>
      </c>
      <c r="D1614" t="s">
        <v>145</v>
      </c>
      <c r="E1614">
        <v>5</v>
      </c>
      <c r="F1614">
        <v>7</v>
      </c>
      <c r="G1614">
        <v>0.41699999999999998</v>
      </c>
      <c r="H1614">
        <v>3</v>
      </c>
      <c r="I1614">
        <v>6</v>
      </c>
      <c r="J1614">
        <v>0.33300000000000002</v>
      </c>
      <c r="K1614">
        <v>31.9</v>
      </c>
      <c r="L1614">
        <v>31.5</v>
      </c>
      <c r="M1614">
        <v>1.75</v>
      </c>
      <c r="N1614">
        <v>2.42</v>
      </c>
      <c r="P1614">
        <v>11</v>
      </c>
      <c r="R1614" s="19">
        <f>SUMIFS(Recruits!J:J,Recruits!D:D,'Wins by Year'!C1614,Recruits!A:A,'Wins by Year'!A1614)</f>
        <v>3.54</v>
      </c>
      <c r="S1614" s="19">
        <f t="shared" si="50"/>
        <v>3.54</v>
      </c>
      <c r="T1614" s="19">
        <f>(SUMIFS(S:S,C:C,C1614,A:A,A1614)+SUMIFS(S:S,C:C,C1614,A:A,A1614-1)+SUMIFS(S:S,C:C,C1614,A:A,A1614-2))/3</f>
        <v>3.3966666666666665</v>
      </c>
      <c r="U1614" s="19">
        <f>(SUMIFS($S:$S,$C:$C,$C1614,$A:$A,$A1614)+SUMIFS($S:$S,$C:$C,$C1614,$A:$A,$A1614-1)+SUMIFS($S:$S,$C:$C,$C1614,$A:$A,$A1614-2)+SUMIFS($S:$S,$C:$C,$C1614,$A:$A,$A1614-3))/4</f>
        <v>3.4474999999999998</v>
      </c>
      <c r="W1614" t="str">
        <f>VLOOKUP(D1614,Conferences!$A$9:$B$57,2,FALSE)</f>
        <v>Big 12</v>
      </c>
      <c r="X1614">
        <f>COUNTIF(C:C,C1614)</f>
        <v>16</v>
      </c>
    </row>
    <row r="1615" spans="1:25">
      <c r="A1615">
        <v>2016</v>
      </c>
      <c r="B1615">
        <v>34</v>
      </c>
      <c r="C1615" t="s">
        <v>47</v>
      </c>
      <c r="D1615" t="s">
        <v>145</v>
      </c>
      <c r="E1615">
        <v>5</v>
      </c>
      <c r="F1615">
        <v>7</v>
      </c>
      <c r="G1615">
        <v>0.41699999999999998</v>
      </c>
      <c r="H1615">
        <v>3</v>
      </c>
      <c r="I1615">
        <v>6</v>
      </c>
      <c r="J1615">
        <v>0.33300000000000002</v>
      </c>
      <c r="K1615">
        <v>43.7</v>
      </c>
      <c r="L1615">
        <v>43.5</v>
      </c>
      <c r="M1615">
        <v>1.34</v>
      </c>
      <c r="N1615">
        <v>1.5</v>
      </c>
      <c r="R1615" s="19">
        <f>SUMIFS(Recruits!J:J,Recruits!D:D,'Wins by Year'!C1615,Recruits!A:A,'Wins by Year'!A1615)</f>
        <v>2.96</v>
      </c>
      <c r="S1615" s="19">
        <f t="shared" si="50"/>
        <v>2.96</v>
      </c>
      <c r="T1615" s="19">
        <f>(SUMIFS(S:S,C:C,C1615,A:A,A1615)+SUMIFS(S:S,C:C,C1615,A:A,A1615-1)+SUMIFS(S:S,C:C,C1615,A:A,A1615-2))/3</f>
        <v>2.8233333333333337</v>
      </c>
      <c r="U1615" s="19">
        <f>(SUMIFS($S:$S,$C:$C,$C1615,$A:$A,$A1615)+SUMIFS($S:$S,$C:$C,$C1615,$A:$A,$A1615-1)+SUMIFS($S:$S,$C:$C,$C1615,$A:$A,$A1615-2)+SUMIFS($S:$S,$C:$C,$C1615,$A:$A,$A1615-3))/4</f>
        <v>2.7475000000000001</v>
      </c>
      <c r="W1615" t="str">
        <f>VLOOKUP(D1615,Conferences!$A$9:$B$57,2,FALSE)</f>
        <v>Big 12</v>
      </c>
      <c r="X1615">
        <f>COUNTIF(C:C,C1615)</f>
        <v>16</v>
      </c>
    </row>
    <row r="1616" spans="1:25">
      <c r="A1616">
        <v>2016</v>
      </c>
      <c r="B1616">
        <v>35</v>
      </c>
      <c r="C1616" t="s">
        <v>53</v>
      </c>
      <c r="D1616" t="s">
        <v>145</v>
      </c>
      <c r="E1616">
        <v>3</v>
      </c>
      <c r="F1616">
        <v>9</v>
      </c>
      <c r="G1616">
        <v>0.25</v>
      </c>
      <c r="H1616">
        <v>2</v>
      </c>
      <c r="I1616">
        <v>7</v>
      </c>
      <c r="J1616">
        <v>0.222</v>
      </c>
      <c r="K1616">
        <v>27.7</v>
      </c>
      <c r="L1616">
        <v>31.3</v>
      </c>
      <c r="M1616">
        <v>-4.43</v>
      </c>
      <c r="N1616">
        <v>1.65</v>
      </c>
      <c r="R1616" s="19">
        <f>SUMIFS(Recruits!J:J,Recruits!D:D,'Wins by Year'!C1616,Recruits!A:A,'Wins by Year'!A1616)</f>
        <v>2.5499999999999998</v>
      </c>
      <c r="S1616" s="19">
        <f t="shared" si="50"/>
        <v>2.5499999999999998</v>
      </c>
      <c r="T1616" s="19">
        <f>(SUMIFS(S:S,C:C,C1616,A:A,A1616)+SUMIFS(S:S,C:C,C1616,A:A,A1616-1)+SUMIFS(S:S,C:C,C1616,A:A,A1616-2))/3</f>
        <v>2.5233333333333334</v>
      </c>
      <c r="U1616" s="19">
        <f>(SUMIFS($S:$S,$C:$C,$C1616,$A:$A,$A1616)+SUMIFS($S:$S,$C:$C,$C1616,$A:$A,$A1616-1)+SUMIFS($S:$S,$C:$C,$C1616,$A:$A,$A1616-2)+SUMIFS($S:$S,$C:$C,$C1616,$A:$A,$A1616-3))/4</f>
        <v>2.5325000000000002</v>
      </c>
      <c r="W1616" t="str">
        <f>VLOOKUP(D1616,Conferences!$A$9:$B$57,2,FALSE)</f>
        <v>Big 12</v>
      </c>
      <c r="X1616">
        <f>COUNTIF(C:C,C1616)</f>
        <v>16</v>
      </c>
    </row>
    <row r="1617" spans="1:25">
      <c r="A1617">
        <v>2016</v>
      </c>
      <c r="B1617">
        <v>36</v>
      </c>
      <c r="C1617" t="s">
        <v>85</v>
      </c>
      <c r="D1617" t="s">
        <v>145</v>
      </c>
      <c r="E1617">
        <v>2</v>
      </c>
      <c r="F1617">
        <v>10</v>
      </c>
      <c r="G1617">
        <v>0.16700000000000001</v>
      </c>
      <c r="H1617">
        <v>1</v>
      </c>
      <c r="I1617">
        <v>8</v>
      </c>
      <c r="J1617">
        <v>0.111</v>
      </c>
      <c r="K1617">
        <v>20.3</v>
      </c>
      <c r="L1617">
        <v>37.299999999999997</v>
      </c>
      <c r="M1617">
        <v>-10.65</v>
      </c>
      <c r="N1617">
        <v>2.52</v>
      </c>
      <c r="R1617" s="19">
        <f>SUMIFS(Recruits!J:J,Recruits!D:D,'Wins by Year'!C1617,Recruits!A:A,'Wins by Year'!A1617)</f>
        <v>2.38</v>
      </c>
      <c r="S1617" s="19">
        <f t="shared" si="50"/>
        <v>2.38</v>
      </c>
      <c r="T1617" s="19">
        <f>(SUMIFS(S:S,C:C,C1617,A:A,A1617)+SUMIFS(S:S,C:C,C1617,A:A,A1617-1)+SUMIFS(S:S,C:C,C1617,A:A,A1617-2))/3</f>
        <v>2.4633333333333334</v>
      </c>
      <c r="U1617" s="19">
        <f>(SUMIFS($S:$S,$C:$C,$C1617,$A:$A,$A1617)+SUMIFS($S:$S,$C:$C,$C1617,$A:$A,$A1617-1)+SUMIFS($S:$S,$C:$C,$C1617,$A:$A,$A1617-2)+SUMIFS($S:$S,$C:$C,$C1617,$A:$A,$A1617-3))/4</f>
        <v>2.5875000000000004</v>
      </c>
      <c r="W1617" t="str">
        <f>VLOOKUP(D1617,Conferences!$A$9:$B$57,2,FALSE)</f>
        <v>Big 12</v>
      </c>
      <c r="X1617">
        <f>COUNTIF(C:C,C1617)</f>
        <v>16</v>
      </c>
    </row>
    <row r="1618" spans="1:25">
      <c r="A1618">
        <v>2016</v>
      </c>
      <c r="B1618">
        <v>37</v>
      </c>
      <c r="C1618" t="s">
        <v>3</v>
      </c>
      <c r="D1618" t="s">
        <v>224</v>
      </c>
      <c r="E1618">
        <v>11</v>
      </c>
      <c r="F1618">
        <v>2</v>
      </c>
      <c r="G1618">
        <v>0.84599999999999997</v>
      </c>
      <c r="H1618">
        <v>8</v>
      </c>
      <c r="I1618">
        <v>1</v>
      </c>
      <c r="J1618">
        <v>0.88900000000000001</v>
      </c>
      <c r="K1618">
        <v>39.4</v>
      </c>
      <c r="L1618">
        <v>15.5</v>
      </c>
      <c r="M1618">
        <v>18.82</v>
      </c>
      <c r="N1618">
        <v>6.59</v>
      </c>
      <c r="O1618">
        <v>6</v>
      </c>
      <c r="P1618">
        <v>2</v>
      </c>
      <c r="Q1618">
        <v>6</v>
      </c>
      <c r="R1618" s="19">
        <f>SUMIFS(Recruits!J:J,Recruits!D:D,'Wins by Year'!C1618,Recruits!A:A,'Wins by Year'!A1618)</f>
        <v>3.76</v>
      </c>
      <c r="S1618" s="19">
        <f t="shared" si="50"/>
        <v>3.76</v>
      </c>
      <c r="T1618" s="19">
        <f>(SUMIFS(S:S,C:C,C1618,A:A,A1618)+SUMIFS(S:S,C:C,C1618,A:A,A1618-1)+SUMIFS(S:S,C:C,C1618,A:A,A1618-2))/3</f>
        <v>3.66</v>
      </c>
      <c r="U1618" s="19">
        <f>(SUMIFS($S:$S,$C:$C,$C1618,$A:$A,$A1618)+SUMIFS($S:$S,$C:$C,$C1618,$A:$A,$A1618-1)+SUMIFS($S:$S,$C:$C,$C1618,$A:$A,$A1618-2)+SUMIFS($S:$S,$C:$C,$C1618,$A:$A,$A1618-3))/4</f>
        <v>3.7025000000000001</v>
      </c>
      <c r="W1618" t="str">
        <f>VLOOKUP(D1618,Conferences!$A$9:$B$57,2,FALSE)</f>
        <v>Big Ten</v>
      </c>
      <c r="X1618">
        <f>COUNTIF(C:C,C1618)</f>
        <v>16</v>
      </c>
      <c r="Y1618">
        <f t="shared" si="51"/>
        <v>6</v>
      </c>
    </row>
    <row r="1619" spans="1:25">
      <c r="A1619">
        <v>2016</v>
      </c>
      <c r="B1619">
        <v>38</v>
      </c>
      <c r="C1619" t="s">
        <v>23</v>
      </c>
      <c r="D1619" t="s">
        <v>224</v>
      </c>
      <c r="E1619">
        <v>11</v>
      </c>
      <c r="F1619">
        <v>3</v>
      </c>
      <c r="G1619">
        <v>0.78600000000000003</v>
      </c>
      <c r="H1619">
        <v>8</v>
      </c>
      <c r="I1619">
        <v>1</v>
      </c>
      <c r="J1619">
        <v>0.88900000000000001</v>
      </c>
      <c r="K1619">
        <v>37.6</v>
      </c>
      <c r="L1619">
        <v>25.4</v>
      </c>
      <c r="M1619">
        <v>15.72</v>
      </c>
      <c r="N1619">
        <v>5.44</v>
      </c>
      <c r="P1619">
        <v>5</v>
      </c>
      <c r="Q1619">
        <v>7</v>
      </c>
      <c r="R1619" s="19">
        <f>SUMIFS(Recruits!J:J,Recruits!D:D,'Wins by Year'!C1619,Recruits!A:A,'Wins by Year'!A1619)</f>
        <v>3.25</v>
      </c>
      <c r="S1619" s="19">
        <f t="shared" si="50"/>
        <v>3.25</v>
      </c>
      <c r="T1619" s="19">
        <f>(SUMIFS(S:S,C:C,C1619,A:A,A1619)+SUMIFS(S:S,C:C,C1619,A:A,A1619-1)+SUMIFS(S:S,C:C,C1619,A:A,A1619-2))/3</f>
        <v>3.2966666666666669</v>
      </c>
      <c r="U1619" s="19">
        <f>(SUMIFS($S:$S,$C:$C,$C1619,$A:$A,$A1619)+SUMIFS($S:$S,$C:$C,$C1619,$A:$A,$A1619-1)+SUMIFS($S:$S,$C:$C,$C1619,$A:$A,$A1619-2)+SUMIFS($S:$S,$C:$C,$C1619,$A:$A,$A1619-3))/4</f>
        <v>3.2375000000000003</v>
      </c>
      <c r="W1619" t="str">
        <f>VLOOKUP(D1619,Conferences!$A$9:$B$57,2,FALSE)</f>
        <v>Big Ten</v>
      </c>
      <c r="X1619">
        <f>COUNTIF(C:C,C1619)</f>
        <v>16</v>
      </c>
      <c r="Y1619">
        <f t="shared" si="51"/>
        <v>7</v>
      </c>
    </row>
    <row r="1620" spans="1:25">
      <c r="A1620">
        <v>2016</v>
      </c>
      <c r="B1620">
        <v>39</v>
      </c>
      <c r="C1620" t="s">
        <v>4</v>
      </c>
      <c r="D1620" t="s">
        <v>224</v>
      </c>
      <c r="E1620">
        <v>10</v>
      </c>
      <c r="F1620">
        <v>3</v>
      </c>
      <c r="G1620">
        <v>0.76900000000000002</v>
      </c>
      <c r="H1620">
        <v>7</v>
      </c>
      <c r="I1620">
        <v>2</v>
      </c>
      <c r="J1620">
        <v>0.77800000000000002</v>
      </c>
      <c r="K1620">
        <v>40.299999999999997</v>
      </c>
      <c r="L1620">
        <v>14.1</v>
      </c>
      <c r="M1620">
        <v>17.559999999999999</v>
      </c>
      <c r="N1620">
        <v>4.79</v>
      </c>
      <c r="O1620">
        <v>7</v>
      </c>
      <c r="P1620">
        <v>2</v>
      </c>
      <c r="Q1620">
        <v>10</v>
      </c>
      <c r="R1620" s="19">
        <f>SUMIFS(Recruits!J:J,Recruits!D:D,'Wins by Year'!C1620,Recruits!A:A,'Wins by Year'!A1620)</f>
        <v>3.59</v>
      </c>
      <c r="S1620" s="19">
        <f t="shared" si="50"/>
        <v>3.59</v>
      </c>
      <c r="T1620" s="19">
        <f>(SUMIFS(S:S,C:C,C1620,A:A,A1620)+SUMIFS(S:S,C:C,C1620,A:A,A1620-1)+SUMIFS(S:S,C:C,C1620,A:A,A1620-2))/3</f>
        <v>3.44</v>
      </c>
      <c r="U1620" s="19">
        <f>(SUMIFS($S:$S,$C:$C,$C1620,$A:$A,$A1620)+SUMIFS($S:$S,$C:$C,$C1620,$A:$A,$A1620-1)+SUMIFS($S:$S,$C:$C,$C1620,$A:$A,$A1620-2)+SUMIFS($S:$S,$C:$C,$C1620,$A:$A,$A1620-3))/4</f>
        <v>3.4874999999999998</v>
      </c>
      <c r="W1620" t="str">
        <f>VLOOKUP(D1620,Conferences!$A$9:$B$57,2,FALSE)</f>
        <v>Big Ten</v>
      </c>
      <c r="X1620">
        <f>COUNTIF(C:C,C1620)</f>
        <v>16</v>
      </c>
      <c r="Y1620">
        <f t="shared" si="51"/>
        <v>10</v>
      </c>
    </row>
    <row r="1621" spans="1:25">
      <c r="A1621">
        <v>2016</v>
      </c>
      <c r="B1621">
        <v>40</v>
      </c>
      <c r="C1621" t="s">
        <v>58</v>
      </c>
      <c r="D1621" t="s">
        <v>224</v>
      </c>
      <c r="E1621">
        <v>6</v>
      </c>
      <c r="F1621">
        <v>7</v>
      </c>
      <c r="G1621">
        <v>0.46200000000000002</v>
      </c>
      <c r="H1621">
        <v>4</v>
      </c>
      <c r="I1621">
        <v>5</v>
      </c>
      <c r="J1621">
        <v>0.44400000000000001</v>
      </c>
      <c r="K1621">
        <v>25.8</v>
      </c>
      <c r="L1621">
        <v>27.2</v>
      </c>
      <c r="M1621">
        <v>1.38</v>
      </c>
      <c r="N1621">
        <v>2.69</v>
      </c>
      <c r="R1621" s="19">
        <f>SUMIFS(Recruits!J:J,Recruits!D:D,'Wins by Year'!C1621,Recruits!A:A,'Wins by Year'!A1621)</f>
        <v>2.67</v>
      </c>
      <c r="S1621" s="19">
        <f t="shared" si="50"/>
        <v>2.67</v>
      </c>
      <c r="T1621" s="19">
        <f>(SUMIFS(S:S,C:C,C1621,A:A,A1621)+SUMIFS(S:S,C:C,C1621,A:A,A1621-1)+SUMIFS(S:S,C:C,C1621,A:A,A1621-2))/3</f>
        <v>2.7266666666666666</v>
      </c>
      <c r="U1621" s="19">
        <f>(SUMIFS($S:$S,$C:$C,$C1621,$A:$A,$A1621)+SUMIFS($S:$S,$C:$C,$C1621,$A:$A,$A1621-1)+SUMIFS($S:$S,$C:$C,$C1621,$A:$A,$A1621-2)+SUMIFS($S:$S,$C:$C,$C1621,$A:$A,$A1621-3))/4</f>
        <v>2.7450000000000001</v>
      </c>
      <c r="W1621" t="str">
        <f>VLOOKUP(D1621,Conferences!$A$9:$B$57,2,FALSE)</f>
        <v>Big Ten</v>
      </c>
      <c r="X1621">
        <f>COUNTIF(C:C,C1621)</f>
        <v>16</v>
      </c>
    </row>
    <row r="1622" spans="1:25">
      <c r="A1622">
        <v>2016</v>
      </c>
      <c r="B1622">
        <v>41</v>
      </c>
      <c r="C1622" t="s">
        <v>39</v>
      </c>
      <c r="D1622" t="s">
        <v>224</v>
      </c>
      <c r="E1622">
        <v>6</v>
      </c>
      <c r="F1622">
        <v>7</v>
      </c>
      <c r="G1622">
        <v>0.46200000000000002</v>
      </c>
      <c r="H1622">
        <v>3</v>
      </c>
      <c r="I1622">
        <v>6</v>
      </c>
      <c r="J1622">
        <v>0.33300000000000002</v>
      </c>
      <c r="K1622">
        <v>25.8</v>
      </c>
      <c r="L1622">
        <v>29.5</v>
      </c>
      <c r="M1622">
        <v>7.0000000000000007E-2</v>
      </c>
      <c r="N1622">
        <v>1.6</v>
      </c>
      <c r="R1622" s="19">
        <f>SUMIFS(Recruits!J:J,Recruits!D:D,'Wins by Year'!C1622,Recruits!A:A,'Wins by Year'!A1622)</f>
        <v>2.73</v>
      </c>
      <c r="S1622" s="19">
        <f t="shared" si="50"/>
        <v>2.73</v>
      </c>
      <c r="T1622" s="19">
        <f>(SUMIFS(S:S,C:C,C1622,A:A,A1622)+SUMIFS(S:S,C:C,C1622,A:A,A1622-1)+SUMIFS(S:S,C:C,C1622,A:A,A1622-2))/3</f>
        <v>2.8733333333333335</v>
      </c>
      <c r="U1622" s="19">
        <f>(SUMIFS($S:$S,$C:$C,$C1622,$A:$A,$A1622)+SUMIFS($S:$S,$C:$C,$C1622,$A:$A,$A1622-1)+SUMIFS($S:$S,$C:$C,$C1622,$A:$A,$A1622-2)+SUMIFS($S:$S,$C:$C,$C1622,$A:$A,$A1622-3))/4</f>
        <v>2.8925000000000001</v>
      </c>
      <c r="W1622" t="str">
        <f>VLOOKUP(D1622,Conferences!$A$9:$B$57,2,FALSE)</f>
        <v>Big Ten</v>
      </c>
      <c r="X1622">
        <f>COUNTIF(C:C,C1622)</f>
        <v>16</v>
      </c>
    </row>
    <row r="1623" spans="1:25">
      <c r="A1623">
        <v>2016</v>
      </c>
      <c r="B1623">
        <v>42</v>
      </c>
      <c r="C1623" t="s">
        <v>18</v>
      </c>
      <c r="D1623" t="s">
        <v>224</v>
      </c>
      <c r="E1623">
        <v>3</v>
      </c>
      <c r="F1623">
        <v>9</v>
      </c>
      <c r="G1623">
        <v>0.25</v>
      </c>
      <c r="H1623">
        <v>1</v>
      </c>
      <c r="I1623">
        <v>8</v>
      </c>
      <c r="J1623">
        <v>0.111</v>
      </c>
      <c r="K1623">
        <v>24.1</v>
      </c>
      <c r="L1623">
        <v>27.8</v>
      </c>
      <c r="M1623">
        <v>-1.79</v>
      </c>
      <c r="N1623">
        <v>4.29</v>
      </c>
      <c r="O1623">
        <v>12</v>
      </c>
      <c r="P1623">
        <v>8</v>
      </c>
      <c r="R1623" s="19">
        <f>SUMIFS(Recruits!J:J,Recruits!D:D,'Wins by Year'!C1623,Recruits!A:A,'Wins by Year'!A1623)</f>
        <v>3.45</v>
      </c>
      <c r="S1623" s="19">
        <f t="shared" si="50"/>
        <v>3.45</v>
      </c>
      <c r="T1623" s="19">
        <f>(SUMIFS(S:S,C:C,C1623,A:A,A1623)+SUMIFS(S:S,C:C,C1623,A:A,A1623-1)+SUMIFS(S:S,C:C,C1623,A:A,A1623-2))/3</f>
        <v>3.3566666666666669</v>
      </c>
      <c r="U1623" s="19">
        <f>(SUMIFS($S:$S,$C:$C,$C1623,$A:$A,$A1623)+SUMIFS($S:$S,$C:$C,$C1623,$A:$A,$A1623-1)+SUMIFS($S:$S,$C:$C,$C1623,$A:$A,$A1623-2)+SUMIFS($S:$S,$C:$C,$C1623,$A:$A,$A1623-3))/4</f>
        <v>3.2975000000000003</v>
      </c>
      <c r="W1623" t="str">
        <f>VLOOKUP(D1623,Conferences!$A$9:$B$57,2,FALSE)</f>
        <v>Big Ten</v>
      </c>
      <c r="X1623">
        <f>COUNTIF(C:C,C1623)</f>
        <v>16</v>
      </c>
    </row>
    <row r="1624" spans="1:25">
      <c r="A1624">
        <v>2016</v>
      </c>
      <c r="B1624">
        <v>43</v>
      </c>
      <c r="C1624" t="s">
        <v>79</v>
      </c>
      <c r="D1624" t="s">
        <v>224</v>
      </c>
      <c r="E1624">
        <v>2</v>
      </c>
      <c r="F1624">
        <v>10</v>
      </c>
      <c r="G1624">
        <v>0.16700000000000001</v>
      </c>
      <c r="H1624">
        <v>0</v>
      </c>
      <c r="I1624">
        <v>9</v>
      </c>
      <c r="J1624">
        <v>0</v>
      </c>
      <c r="K1624">
        <v>15.7</v>
      </c>
      <c r="L1624">
        <v>37.5</v>
      </c>
      <c r="M1624">
        <v>-6.97</v>
      </c>
      <c r="N1624">
        <v>4.95</v>
      </c>
      <c r="R1624" s="19">
        <f>SUMIFS(Recruits!J:J,Recruits!D:D,'Wins by Year'!C1624,Recruits!A:A,'Wins by Year'!A1624)</f>
        <v>2.44</v>
      </c>
      <c r="S1624" s="19">
        <f t="shared" si="50"/>
        <v>2.44</v>
      </c>
      <c r="T1624" s="19">
        <f>(SUMIFS(S:S,C:C,C1624,A:A,A1624)+SUMIFS(S:S,C:C,C1624,A:A,A1624-1)+SUMIFS(S:S,C:C,C1624,A:A,A1624-2))/3</f>
        <v>2.5133333333333332</v>
      </c>
      <c r="U1624" s="19">
        <f>(SUMIFS($S:$S,$C:$C,$C1624,$A:$A,$A1624)+SUMIFS($S:$S,$C:$C,$C1624,$A:$A,$A1624-1)+SUMIFS($S:$S,$C:$C,$C1624,$A:$A,$A1624-2)+SUMIFS($S:$S,$C:$C,$C1624,$A:$A,$A1624-3))/4</f>
        <v>2.59</v>
      </c>
      <c r="W1624" t="str">
        <f>VLOOKUP(D1624,Conferences!$A$9:$B$57,2,FALSE)</f>
        <v>Big Ten</v>
      </c>
      <c r="X1624">
        <f>COUNTIF(C:C,C1624)</f>
        <v>16</v>
      </c>
    </row>
    <row r="1625" spans="1:25">
      <c r="A1625">
        <v>2016</v>
      </c>
      <c r="B1625">
        <v>44</v>
      </c>
      <c r="C1625" t="s">
        <v>35</v>
      </c>
      <c r="D1625" t="s">
        <v>225</v>
      </c>
      <c r="E1625">
        <v>11</v>
      </c>
      <c r="F1625">
        <v>3</v>
      </c>
      <c r="G1625">
        <v>0.78600000000000003</v>
      </c>
      <c r="H1625">
        <v>7</v>
      </c>
      <c r="I1625">
        <v>2</v>
      </c>
      <c r="J1625">
        <v>0.77800000000000002</v>
      </c>
      <c r="K1625">
        <v>28.4</v>
      </c>
      <c r="L1625">
        <v>15.6</v>
      </c>
      <c r="M1625">
        <v>15.3</v>
      </c>
      <c r="N1625">
        <v>5.3</v>
      </c>
      <c r="P1625">
        <v>5</v>
      </c>
      <c r="Q1625">
        <v>9</v>
      </c>
      <c r="R1625" s="19">
        <f>SUMIFS(Recruits!J:J,Recruits!D:D,'Wins by Year'!C1625,Recruits!A:A,'Wins by Year'!A1625)</f>
        <v>3.08</v>
      </c>
      <c r="S1625" s="19">
        <f t="shared" si="50"/>
        <v>3.08</v>
      </c>
      <c r="T1625" s="19">
        <f>(SUMIFS(S:S,C:C,C1625,A:A,A1625)+SUMIFS(S:S,C:C,C1625,A:A,A1625-1)+SUMIFS(S:S,C:C,C1625,A:A,A1625-2))/3</f>
        <v>2.97</v>
      </c>
      <c r="U1625" s="19">
        <f>(SUMIFS($S:$S,$C:$C,$C1625,$A:$A,$A1625)+SUMIFS($S:$S,$C:$C,$C1625,$A:$A,$A1625-1)+SUMIFS($S:$S,$C:$C,$C1625,$A:$A,$A1625-2)+SUMIFS($S:$S,$C:$C,$C1625,$A:$A,$A1625-3))/4</f>
        <v>2.9375</v>
      </c>
      <c r="W1625" t="str">
        <f>VLOOKUP(D1625,Conferences!$A$9:$B$57,2,FALSE)</f>
        <v>Big Ten</v>
      </c>
      <c r="X1625">
        <f>COUNTIF(C:C,C1625)</f>
        <v>16</v>
      </c>
      <c r="Y1625">
        <f t="shared" si="51"/>
        <v>9</v>
      </c>
    </row>
    <row r="1626" spans="1:25">
      <c r="A1626">
        <v>2016</v>
      </c>
      <c r="B1626">
        <v>45</v>
      </c>
      <c r="C1626" t="s">
        <v>42</v>
      </c>
      <c r="D1626" t="s">
        <v>225</v>
      </c>
      <c r="E1626">
        <v>8</v>
      </c>
      <c r="F1626">
        <v>5</v>
      </c>
      <c r="G1626">
        <v>0.61499999999999999</v>
      </c>
      <c r="H1626">
        <v>6</v>
      </c>
      <c r="I1626">
        <v>3</v>
      </c>
      <c r="J1626">
        <v>0.66700000000000004</v>
      </c>
      <c r="K1626">
        <v>24.9</v>
      </c>
      <c r="L1626">
        <v>18.8</v>
      </c>
      <c r="M1626">
        <v>6.81</v>
      </c>
      <c r="N1626">
        <v>2.11</v>
      </c>
      <c r="O1626">
        <v>17</v>
      </c>
      <c r="P1626">
        <v>13</v>
      </c>
      <c r="R1626" s="19">
        <f>SUMIFS(Recruits!J:J,Recruits!D:D,'Wins by Year'!C1626,Recruits!A:A,'Wins by Year'!A1626)</f>
        <v>2.88</v>
      </c>
      <c r="S1626" s="19">
        <f t="shared" si="50"/>
        <v>2.88</v>
      </c>
      <c r="T1626" s="19">
        <f>(SUMIFS(S:S,C:C,C1626,A:A,A1626)+SUMIFS(S:S,C:C,C1626,A:A,A1626-1)+SUMIFS(S:S,C:C,C1626,A:A,A1626-2))/3</f>
        <v>2.78</v>
      </c>
      <c r="U1626" s="19">
        <f>(SUMIFS($S:$S,$C:$C,$C1626,$A:$A,$A1626)+SUMIFS($S:$S,$C:$C,$C1626,$A:$A,$A1626-1)+SUMIFS($S:$S,$C:$C,$C1626,$A:$A,$A1626-2)+SUMIFS($S:$S,$C:$C,$C1626,$A:$A,$A1626-3))/4</f>
        <v>2.7774999999999999</v>
      </c>
      <c r="W1626" t="str">
        <f>VLOOKUP(D1626,Conferences!$A$9:$B$57,2,FALSE)</f>
        <v>Big Ten</v>
      </c>
      <c r="X1626">
        <f>COUNTIF(C:C,C1626)</f>
        <v>16</v>
      </c>
    </row>
    <row r="1627" spans="1:25">
      <c r="A1627">
        <v>2016</v>
      </c>
      <c r="B1627">
        <v>46</v>
      </c>
      <c r="C1627" t="s">
        <v>26</v>
      </c>
      <c r="D1627" t="s">
        <v>225</v>
      </c>
      <c r="E1627">
        <v>9</v>
      </c>
      <c r="F1627">
        <v>4</v>
      </c>
      <c r="G1627">
        <v>0.69199999999999995</v>
      </c>
      <c r="H1627">
        <v>6</v>
      </c>
      <c r="I1627">
        <v>3</v>
      </c>
      <c r="J1627">
        <v>0.66700000000000004</v>
      </c>
      <c r="K1627">
        <v>26.5</v>
      </c>
      <c r="L1627">
        <v>23.9</v>
      </c>
      <c r="M1627">
        <v>7.55</v>
      </c>
      <c r="N1627">
        <v>2.94</v>
      </c>
      <c r="P1627">
        <v>7</v>
      </c>
      <c r="R1627" s="19">
        <f>SUMIFS(Recruits!J:J,Recruits!D:D,'Wins by Year'!C1627,Recruits!A:A,'Wins by Year'!A1627)</f>
        <v>3.14</v>
      </c>
      <c r="S1627" s="19">
        <f t="shared" si="50"/>
        <v>3.14</v>
      </c>
      <c r="T1627" s="19">
        <f>(SUMIFS(S:S,C:C,C1627,A:A,A1627)+SUMIFS(S:S,C:C,C1627,A:A,A1627-1)+SUMIFS(S:S,C:C,C1627,A:A,A1627-2))/3</f>
        <v>3.0266666666666668</v>
      </c>
      <c r="U1627" s="19">
        <f>(SUMIFS($S:$S,$C:$C,$C1627,$A:$A,$A1627)+SUMIFS($S:$S,$C:$C,$C1627,$A:$A,$A1627-1)+SUMIFS($S:$S,$C:$C,$C1627,$A:$A,$A1627-2)+SUMIFS($S:$S,$C:$C,$C1627,$A:$A,$A1627-3))/4</f>
        <v>3.06</v>
      </c>
      <c r="W1627" t="str">
        <f>VLOOKUP(D1627,Conferences!$A$9:$B$57,2,FALSE)</f>
        <v>Big Ten</v>
      </c>
      <c r="X1627">
        <f>COUNTIF(C:C,C1627)</f>
        <v>16</v>
      </c>
    </row>
    <row r="1628" spans="1:25">
      <c r="A1628">
        <v>2016</v>
      </c>
      <c r="B1628">
        <v>47</v>
      </c>
      <c r="C1628" t="s">
        <v>51</v>
      </c>
      <c r="D1628" t="s">
        <v>225</v>
      </c>
      <c r="E1628">
        <v>9</v>
      </c>
      <c r="F1628">
        <v>4</v>
      </c>
      <c r="G1628">
        <v>0.69199999999999995</v>
      </c>
      <c r="H1628">
        <v>5</v>
      </c>
      <c r="I1628">
        <v>4</v>
      </c>
      <c r="J1628">
        <v>0.55600000000000005</v>
      </c>
      <c r="K1628">
        <v>29.3</v>
      </c>
      <c r="L1628">
        <v>22.1</v>
      </c>
      <c r="M1628">
        <v>8.65</v>
      </c>
      <c r="N1628">
        <v>1.65</v>
      </c>
      <c r="R1628" s="19">
        <f>SUMIFS(Recruits!J:J,Recruits!D:D,'Wins by Year'!C1628,Recruits!A:A,'Wins by Year'!A1628)</f>
        <v>2.71</v>
      </c>
      <c r="S1628" s="19">
        <f t="shared" si="50"/>
        <v>2.71</v>
      </c>
      <c r="T1628" s="19">
        <f>(SUMIFS(S:S,C:C,C1628,A:A,A1628)+SUMIFS(S:S,C:C,C1628,A:A,A1628-1)+SUMIFS(S:S,C:C,C1628,A:A,A1628-2))/3</f>
        <v>2.6566666666666667</v>
      </c>
      <c r="U1628" s="19">
        <f>(SUMIFS($S:$S,$C:$C,$C1628,$A:$A,$A1628)+SUMIFS($S:$S,$C:$C,$C1628,$A:$A,$A1628-1)+SUMIFS($S:$S,$C:$C,$C1628,$A:$A,$A1628-2)+SUMIFS($S:$S,$C:$C,$C1628,$A:$A,$A1628-3))/4</f>
        <v>2.6775000000000002</v>
      </c>
      <c r="W1628" t="str">
        <f>VLOOKUP(D1628,Conferences!$A$9:$B$57,2,FALSE)</f>
        <v>Big Ten</v>
      </c>
      <c r="X1628">
        <f>COUNTIF(C:C,C1628)</f>
        <v>16</v>
      </c>
    </row>
    <row r="1629" spans="1:25">
      <c r="A1629">
        <v>2016</v>
      </c>
      <c r="B1629">
        <v>48</v>
      </c>
      <c r="C1629" t="s">
        <v>49</v>
      </c>
      <c r="D1629" t="s">
        <v>225</v>
      </c>
      <c r="E1629">
        <v>7</v>
      </c>
      <c r="F1629">
        <v>6</v>
      </c>
      <c r="G1629">
        <v>0.53800000000000003</v>
      </c>
      <c r="H1629">
        <v>5</v>
      </c>
      <c r="I1629">
        <v>4</v>
      </c>
      <c r="J1629">
        <v>0.55600000000000005</v>
      </c>
      <c r="K1629">
        <v>26</v>
      </c>
      <c r="L1629">
        <v>22.2</v>
      </c>
      <c r="M1629">
        <v>5.46</v>
      </c>
      <c r="N1629">
        <v>3.07</v>
      </c>
      <c r="R1629" s="19">
        <f>SUMIFS(Recruits!J:J,Recruits!D:D,'Wins by Year'!C1629,Recruits!A:A,'Wins by Year'!A1629)</f>
        <v>2.9</v>
      </c>
      <c r="S1629" s="19">
        <f t="shared" si="50"/>
        <v>2.9</v>
      </c>
      <c r="T1629" s="19">
        <f>(SUMIFS(S:S,C:C,C1629,A:A,A1629)+SUMIFS(S:S,C:C,C1629,A:A,A1629-1)+SUMIFS(S:S,C:C,C1629,A:A,A1629-2))/3</f>
        <v>2.85</v>
      </c>
      <c r="U1629" s="19">
        <f>(SUMIFS($S:$S,$C:$C,$C1629,$A:$A,$A1629)+SUMIFS($S:$S,$C:$C,$C1629,$A:$A,$A1629-1)+SUMIFS($S:$S,$C:$C,$C1629,$A:$A,$A1629-2)+SUMIFS($S:$S,$C:$C,$C1629,$A:$A,$A1629-3))/4</f>
        <v>2.8600000000000003</v>
      </c>
      <c r="W1629" t="str">
        <f>VLOOKUP(D1629,Conferences!$A$9:$B$57,2,FALSE)</f>
        <v>Big Ten</v>
      </c>
      <c r="X1629">
        <f>COUNTIF(C:C,C1629)</f>
        <v>16</v>
      </c>
    </row>
    <row r="1630" spans="1:25">
      <c r="A1630">
        <v>2016</v>
      </c>
      <c r="B1630">
        <v>49</v>
      </c>
      <c r="C1630" t="s">
        <v>70</v>
      </c>
      <c r="D1630" t="s">
        <v>225</v>
      </c>
      <c r="E1630">
        <v>3</v>
      </c>
      <c r="F1630">
        <v>9</v>
      </c>
      <c r="G1630">
        <v>0.25</v>
      </c>
      <c r="H1630">
        <v>2</v>
      </c>
      <c r="I1630">
        <v>7</v>
      </c>
      <c r="J1630">
        <v>0.222</v>
      </c>
      <c r="K1630">
        <v>19.7</v>
      </c>
      <c r="L1630">
        <v>31.9</v>
      </c>
      <c r="M1630">
        <v>-7.75</v>
      </c>
      <c r="N1630">
        <v>3.75</v>
      </c>
      <c r="R1630" s="19">
        <f>SUMIFS(Recruits!J:J,Recruits!D:D,'Wins by Year'!C1630,Recruits!A:A,'Wins by Year'!A1630)</f>
        <v>2.3199999999999998</v>
      </c>
      <c r="S1630" s="19">
        <f t="shared" si="50"/>
        <v>2.3199999999999998</v>
      </c>
      <c r="T1630" s="19">
        <f>(SUMIFS(S:S,C:C,C1630,A:A,A1630)+SUMIFS(S:S,C:C,C1630,A:A,A1630-1)+SUMIFS(S:S,C:C,C1630,A:A,A1630-2))/3</f>
        <v>2.5333333333333332</v>
      </c>
      <c r="U1630" s="19">
        <f>(SUMIFS($S:$S,$C:$C,$C1630,$A:$A,$A1630)+SUMIFS($S:$S,$C:$C,$C1630,$A:$A,$A1630-1)+SUMIFS($S:$S,$C:$C,$C1630,$A:$A,$A1630-2)+SUMIFS($S:$S,$C:$C,$C1630,$A:$A,$A1630-3))/4</f>
        <v>2.5575000000000001</v>
      </c>
      <c r="W1630" t="str">
        <f>VLOOKUP(D1630,Conferences!$A$9:$B$57,2,FALSE)</f>
        <v>Big Ten</v>
      </c>
      <c r="X1630">
        <f>COUNTIF(C:C,C1630)</f>
        <v>16</v>
      </c>
    </row>
    <row r="1631" spans="1:25">
      <c r="A1631">
        <v>2016</v>
      </c>
      <c r="B1631">
        <v>50</v>
      </c>
      <c r="C1631" t="s">
        <v>74</v>
      </c>
      <c r="D1631" t="s">
        <v>225</v>
      </c>
      <c r="E1631">
        <v>3</v>
      </c>
      <c r="F1631">
        <v>9</v>
      </c>
      <c r="G1631">
        <v>0.25</v>
      </c>
      <c r="H1631">
        <v>1</v>
      </c>
      <c r="I1631">
        <v>8</v>
      </c>
      <c r="J1631">
        <v>0.111</v>
      </c>
      <c r="K1631">
        <v>24.6</v>
      </c>
      <c r="L1631">
        <v>38.299999999999997</v>
      </c>
      <c r="M1631">
        <v>-8.9600000000000009</v>
      </c>
      <c r="N1631">
        <v>1.29</v>
      </c>
      <c r="R1631" s="19">
        <f>SUMIFS(Recruits!J:J,Recruits!D:D,'Wins by Year'!C1631,Recruits!A:A,'Wins by Year'!A1631)</f>
        <v>2.17</v>
      </c>
      <c r="S1631" s="19">
        <f t="shared" si="50"/>
        <v>2.17</v>
      </c>
      <c r="T1631" s="19">
        <f>(SUMIFS(S:S,C:C,C1631,A:A,A1631)+SUMIFS(S:S,C:C,C1631,A:A,A1631-1)+SUMIFS(S:S,C:C,C1631,A:A,A1631-2))/3</f>
        <v>2.3866666666666667</v>
      </c>
      <c r="U1631" s="19">
        <f>(SUMIFS($S:$S,$C:$C,$C1631,$A:$A,$A1631)+SUMIFS($S:$S,$C:$C,$C1631,$A:$A,$A1631-1)+SUMIFS($S:$S,$C:$C,$C1631,$A:$A,$A1631-2)+SUMIFS($S:$S,$C:$C,$C1631,$A:$A,$A1631-3))/4</f>
        <v>2.4750000000000001</v>
      </c>
      <c r="W1631" t="str">
        <f>VLOOKUP(D1631,Conferences!$A$9:$B$57,2,FALSE)</f>
        <v>Big Ten</v>
      </c>
      <c r="X1631">
        <f>COUNTIF(C:C,C1631)</f>
        <v>16</v>
      </c>
    </row>
    <row r="1632" spans="1:25">
      <c r="A1632">
        <v>2016</v>
      </c>
      <c r="B1632">
        <v>51</v>
      </c>
      <c r="C1632" t="s">
        <v>138</v>
      </c>
      <c r="D1632" t="s">
        <v>226</v>
      </c>
      <c r="E1632">
        <v>10</v>
      </c>
      <c r="F1632">
        <v>3</v>
      </c>
      <c r="G1632">
        <v>0.76900000000000002</v>
      </c>
      <c r="H1632">
        <v>7</v>
      </c>
      <c r="I1632">
        <v>1</v>
      </c>
      <c r="J1632">
        <v>0.875</v>
      </c>
      <c r="K1632">
        <v>35.1</v>
      </c>
      <c r="L1632">
        <v>27.2</v>
      </c>
      <c r="M1632">
        <v>1.1100000000000001</v>
      </c>
      <c r="N1632">
        <v>-6.51</v>
      </c>
      <c r="R1632" s="19">
        <f>SUMIFS(Recruits!J:J,Recruits!D:D,'Wins by Year'!C1632,Recruits!A:A,'Wins by Year'!A1632)</f>
        <v>0</v>
      </c>
      <c r="S1632" s="19">
        <f t="shared" si="50"/>
        <v>1</v>
      </c>
      <c r="T1632" s="19">
        <f>(SUMIFS(S:S,C:C,C1632,A:A,A1632)+SUMIFS(S:S,C:C,C1632,A:A,A1632-1)+SUMIFS(S:S,C:C,C1632,A:A,A1632-2))/3</f>
        <v>1</v>
      </c>
      <c r="U1632" s="19">
        <f>(SUMIFS($S:$S,$C:$C,$C1632,$A:$A,$A1632)+SUMIFS($S:$S,$C:$C,$C1632,$A:$A,$A1632-1)+SUMIFS($S:$S,$C:$C,$C1632,$A:$A,$A1632-2))/3</f>
        <v>1</v>
      </c>
      <c r="W1632" t="str">
        <f>VLOOKUP(D1632,Conferences!$A$9:$B$57,2,FALSE)</f>
        <v>CUSA</v>
      </c>
      <c r="X1632">
        <f>COUNTIF(C:C,C1632)</f>
        <v>5</v>
      </c>
    </row>
    <row r="1633" spans="1:24">
      <c r="A1633">
        <v>2016</v>
      </c>
      <c r="B1633">
        <v>52</v>
      </c>
      <c r="C1633" t="s">
        <v>87</v>
      </c>
      <c r="D1633" t="s">
        <v>226</v>
      </c>
      <c r="E1633">
        <v>11</v>
      </c>
      <c r="F1633">
        <v>3</v>
      </c>
      <c r="G1633">
        <v>0.78600000000000003</v>
      </c>
      <c r="H1633">
        <v>7</v>
      </c>
      <c r="I1633">
        <v>1</v>
      </c>
      <c r="J1633">
        <v>0.875</v>
      </c>
      <c r="K1633">
        <v>45.5</v>
      </c>
      <c r="L1633">
        <v>24.6</v>
      </c>
      <c r="M1633">
        <v>8.68</v>
      </c>
      <c r="N1633">
        <v>-4.03</v>
      </c>
      <c r="R1633" s="19">
        <f>SUMIFS(Recruits!J:J,Recruits!D:D,'Wins by Year'!C1633,Recruits!A:A,'Wins by Year'!A1633)</f>
        <v>2.1800000000000002</v>
      </c>
      <c r="S1633" s="19">
        <f t="shared" si="50"/>
        <v>2.1800000000000002</v>
      </c>
      <c r="T1633" s="19">
        <f>(SUMIFS(S:S,C:C,C1633,A:A,A1633)+SUMIFS(S:S,C:C,C1633,A:A,A1633-1)+SUMIFS(S:S,C:C,C1633,A:A,A1633-2))/3</f>
        <v>1.8233333333333335</v>
      </c>
      <c r="U1633" s="19">
        <f>(SUMIFS($S:$S,$C:$C,$C1633,$A:$A,$A1633)+SUMIFS($S:$S,$C:$C,$C1633,$A:$A,$A1633-1)+SUMIFS($S:$S,$C:$C,$C1633,$A:$A,$A1633-2)+SUMIFS($S:$S,$C:$C,$C1633,$A:$A,$A1633-3))/4</f>
        <v>1.8825000000000003</v>
      </c>
      <c r="W1633" t="str">
        <f>VLOOKUP(D1633,Conferences!$A$9:$B$57,2,FALSE)</f>
        <v>CUSA</v>
      </c>
      <c r="X1633">
        <f>COUNTIF(C:C,C1633)</f>
        <v>12</v>
      </c>
    </row>
    <row r="1634" spans="1:24">
      <c r="A1634">
        <v>2016</v>
      </c>
      <c r="B1634">
        <v>53</v>
      </c>
      <c r="C1634" t="s">
        <v>86</v>
      </c>
      <c r="D1634" t="s">
        <v>226</v>
      </c>
      <c r="E1634">
        <v>8</v>
      </c>
      <c r="F1634">
        <v>5</v>
      </c>
      <c r="G1634">
        <v>0.61499999999999999</v>
      </c>
      <c r="H1634">
        <v>5</v>
      </c>
      <c r="I1634">
        <v>3</v>
      </c>
      <c r="J1634">
        <v>0.625</v>
      </c>
      <c r="K1634">
        <v>39.700000000000003</v>
      </c>
      <c r="L1634">
        <v>35.799999999999997</v>
      </c>
      <c r="M1634">
        <v>-5.53</v>
      </c>
      <c r="N1634">
        <v>-6.99</v>
      </c>
      <c r="R1634" s="19">
        <f>SUMIFS(Recruits!J:J,Recruits!D:D,'Wins by Year'!C1634,Recruits!A:A,'Wins by Year'!A1634)</f>
        <v>2.17</v>
      </c>
      <c r="S1634" s="19">
        <f t="shared" si="50"/>
        <v>2.17</v>
      </c>
      <c r="T1634" s="19">
        <f>(SUMIFS(S:S,C:C,C1634,A:A,A1634)+SUMIFS(S:S,C:C,C1634,A:A,A1634-1)+SUMIFS(S:S,C:C,C1634,A:A,A1634-2))/3</f>
        <v>2.1733333333333333</v>
      </c>
      <c r="U1634" s="19">
        <f>(SUMIFS($S:$S,$C:$C,$C1634,$A:$A,$A1634)+SUMIFS($S:$S,$C:$C,$C1634,$A:$A,$A1634-1)+SUMIFS($S:$S,$C:$C,$C1634,$A:$A,$A1634-2)+SUMIFS($S:$S,$C:$C,$C1634,$A:$A,$A1634-3))/4</f>
        <v>2.1875</v>
      </c>
      <c r="W1634" t="str">
        <f>VLOOKUP(D1634,Conferences!$A$9:$B$57,2,FALSE)</f>
        <v>CUSA</v>
      </c>
      <c r="X1634">
        <f>COUNTIF(C:C,C1634)</f>
        <v>16</v>
      </c>
    </row>
    <row r="1635" spans="1:24">
      <c r="A1635">
        <v>2016</v>
      </c>
      <c r="B1635">
        <v>54</v>
      </c>
      <c r="C1635" t="s">
        <v>119</v>
      </c>
      <c r="D1635" t="s">
        <v>226</v>
      </c>
      <c r="E1635">
        <v>4</v>
      </c>
      <c r="F1635">
        <v>8</v>
      </c>
      <c r="G1635">
        <v>0.33300000000000002</v>
      </c>
      <c r="H1635">
        <v>4</v>
      </c>
      <c r="I1635">
        <v>4</v>
      </c>
      <c r="J1635">
        <v>0.5</v>
      </c>
      <c r="K1635">
        <v>24</v>
      </c>
      <c r="L1635">
        <v>34.799999999999997</v>
      </c>
      <c r="M1635">
        <v>-12.82</v>
      </c>
      <c r="N1635">
        <v>-4.74</v>
      </c>
      <c r="R1635" s="19">
        <f>SUMIFS(Recruits!J:J,Recruits!D:D,'Wins by Year'!C1635,Recruits!A:A,'Wins by Year'!A1635)</f>
        <v>0</v>
      </c>
      <c r="S1635" s="19">
        <f t="shared" si="50"/>
        <v>1</v>
      </c>
      <c r="T1635" s="19">
        <f>(SUMIFS(S:S,C:C,C1635,A:A,A1635)+SUMIFS(S:S,C:C,C1635,A:A,A1635-1)+SUMIFS(S:S,C:C,C1635,A:A,A1635-2))/3</f>
        <v>1.7133333333333336</v>
      </c>
      <c r="U1635" s="19">
        <f>(SUMIFS($S:$S,$C:$C,$C1635,$A:$A,$A1635)+SUMIFS($S:$S,$C:$C,$C1635,$A:$A,$A1635-1)+SUMIFS($S:$S,$C:$C,$C1635,$A:$A,$A1635-2)+SUMIFS($S:$S,$C:$C,$C1635,$A:$A,$A1635-3))/4</f>
        <v>1.5350000000000001</v>
      </c>
      <c r="W1635" t="str">
        <f>VLOOKUP(D1635,Conferences!$A$9:$B$57,2,FALSE)</f>
        <v>CUSA</v>
      </c>
      <c r="X1635">
        <f>COUNTIF(C:C,C1635)</f>
        <v>15</v>
      </c>
    </row>
    <row r="1636" spans="1:24">
      <c r="A1636">
        <v>2016</v>
      </c>
      <c r="B1636">
        <v>55</v>
      </c>
      <c r="C1636" t="s">
        <v>83</v>
      </c>
      <c r="D1636" t="s">
        <v>226</v>
      </c>
      <c r="E1636">
        <v>3</v>
      </c>
      <c r="F1636">
        <v>9</v>
      </c>
      <c r="G1636">
        <v>0.25</v>
      </c>
      <c r="H1636">
        <v>2</v>
      </c>
      <c r="I1636">
        <v>6</v>
      </c>
      <c r="J1636">
        <v>0.25</v>
      </c>
      <c r="K1636">
        <v>26.4</v>
      </c>
      <c r="L1636">
        <v>39.799999999999997</v>
      </c>
      <c r="M1636">
        <v>-14.6</v>
      </c>
      <c r="N1636">
        <v>-5.68</v>
      </c>
      <c r="R1636" s="19">
        <f>SUMIFS(Recruits!J:J,Recruits!D:D,'Wins by Year'!C1636,Recruits!A:A,'Wins by Year'!A1636)</f>
        <v>2.2799999999999998</v>
      </c>
      <c r="S1636" s="19">
        <f t="shared" si="50"/>
        <v>2.2799999999999998</v>
      </c>
      <c r="T1636" s="19">
        <f>(SUMIFS(S:S,C:C,C1636,A:A,A1636)+SUMIFS(S:S,C:C,C1636,A:A,A1636-1)+SUMIFS(S:S,C:C,C1636,A:A,A1636-2))/3</f>
        <v>2.2666666666666662</v>
      </c>
      <c r="U1636" s="19">
        <f>(SUMIFS($S:$S,$C:$C,$C1636,$A:$A,$A1636)+SUMIFS($S:$S,$C:$C,$C1636,$A:$A,$A1636-1)+SUMIFS($S:$S,$C:$C,$C1636,$A:$A,$A1636-2)+SUMIFS($S:$S,$C:$C,$C1636,$A:$A,$A1636-3))/4</f>
        <v>2.2349999999999999</v>
      </c>
      <c r="W1636" t="str">
        <f>VLOOKUP(D1636,Conferences!$A$9:$B$57,2,FALSE)</f>
        <v>CUSA</v>
      </c>
      <c r="X1636">
        <f>COUNTIF(C:C,C1636)</f>
        <v>15</v>
      </c>
    </row>
    <row r="1637" spans="1:24">
      <c r="A1637">
        <v>2016</v>
      </c>
      <c r="B1637">
        <v>56</v>
      </c>
      <c r="C1637" t="s">
        <v>67</v>
      </c>
      <c r="D1637" t="s">
        <v>226</v>
      </c>
      <c r="E1637">
        <v>3</v>
      </c>
      <c r="F1637">
        <v>9</v>
      </c>
      <c r="G1637">
        <v>0.25</v>
      </c>
      <c r="H1637">
        <v>2</v>
      </c>
      <c r="I1637">
        <v>6</v>
      </c>
      <c r="J1637">
        <v>0.25</v>
      </c>
      <c r="K1637">
        <v>26.4</v>
      </c>
      <c r="L1637">
        <v>35.299999999999997</v>
      </c>
      <c r="M1637">
        <v>-13.59</v>
      </c>
      <c r="N1637">
        <v>-4.59</v>
      </c>
      <c r="R1637" s="19">
        <f>SUMIFS(Recruits!J:J,Recruits!D:D,'Wins by Year'!C1637,Recruits!A:A,'Wins by Year'!A1637)</f>
        <v>2.21</v>
      </c>
      <c r="S1637" s="19">
        <f t="shared" si="50"/>
        <v>2.21</v>
      </c>
      <c r="T1637" s="19">
        <f>(SUMIFS(S:S,C:C,C1637,A:A,A1637)+SUMIFS(S:S,C:C,C1637,A:A,A1637-1)+SUMIFS(S:S,C:C,C1637,A:A,A1637-2))/3</f>
        <v>2.35</v>
      </c>
      <c r="U1637" s="19">
        <f>(SUMIFS($S:$S,$C:$C,$C1637,$A:$A,$A1637)+SUMIFS($S:$S,$C:$C,$C1637,$A:$A,$A1637-1)+SUMIFS($S:$S,$C:$C,$C1637,$A:$A,$A1637-2)+SUMIFS($S:$S,$C:$C,$C1637,$A:$A,$A1637-3))/4</f>
        <v>2.4224999999999999</v>
      </c>
      <c r="W1637" t="str">
        <f>VLOOKUP(D1637,Conferences!$A$9:$B$57,2,FALSE)</f>
        <v>CUSA</v>
      </c>
      <c r="X1637">
        <f>COUNTIF(C:C,C1637)</f>
        <v>16</v>
      </c>
    </row>
    <row r="1638" spans="1:24">
      <c r="A1638">
        <v>2016</v>
      </c>
      <c r="B1638">
        <v>57</v>
      </c>
      <c r="C1638" t="s">
        <v>140</v>
      </c>
      <c r="D1638" t="s">
        <v>226</v>
      </c>
      <c r="E1638">
        <v>4</v>
      </c>
      <c r="F1638">
        <v>8</v>
      </c>
      <c r="G1638">
        <v>0.33300000000000002</v>
      </c>
      <c r="K1638">
        <v>25.2</v>
      </c>
      <c r="L1638">
        <v>34.6</v>
      </c>
      <c r="M1638">
        <v>-12.51</v>
      </c>
      <c r="N1638">
        <v>-5.76</v>
      </c>
      <c r="R1638" s="19">
        <f>SUMIFS(Recruits!J:J,Recruits!D:D,'Wins by Year'!C1638,Recruits!A:A,'Wins by Year'!A1638)</f>
        <v>0</v>
      </c>
      <c r="S1638" s="19">
        <f t="shared" si="50"/>
        <v>1</v>
      </c>
      <c r="T1638" s="19">
        <f>(SUMIFS(S:S,C:C,C1638,A:A,A1638)+SUMIFS(S:S,C:C,C1638,A:A,A1638-1)+SUMIFS(S:S,C:C,C1638,A:A,A1638-2))/3</f>
        <v>0.66666666666666663</v>
      </c>
      <c r="U1638" s="19">
        <f>(SUMIFS($S:$S,$C:$C,$C1638,$A:$A,$A1638)+SUMIFS($S:$S,$C:$C,$C1638,$A:$A,$A1638-1))/2</f>
        <v>1</v>
      </c>
      <c r="W1638" t="str">
        <f>VLOOKUP(D1638,Conferences!$A$9:$B$57,2,FALSE)</f>
        <v>CUSA</v>
      </c>
      <c r="X1638">
        <f>COUNTIF(C:C,C1638)</f>
        <v>4</v>
      </c>
    </row>
    <row r="1639" spans="1:24">
      <c r="A1639">
        <v>2016</v>
      </c>
      <c r="B1639">
        <v>58</v>
      </c>
      <c r="C1639" t="s">
        <v>89</v>
      </c>
      <c r="D1639" t="s">
        <v>227</v>
      </c>
      <c r="E1639">
        <v>9</v>
      </c>
      <c r="F1639">
        <v>5</v>
      </c>
      <c r="G1639">
        <v>0.64300000000000002</v>
      </c>
      <c r="H1639">
        <v>6</v>
      </c>
      <c r="I1639">
        <v>2</v>
      </c>
      <c r="J1639">
        <v>0.75</v>
      </c>
      <c r="K1639">
        <v>44.3</v>
      </c>
      <c r="L1639">
        <v>33.6</v>
      </c>
      <c r="M1639">
        <v>3.39</v>
      </c>
      <c r="N1639">
        <v>-4.82</v>
      </c>
      <c r="R1639" s="19">
        <f>SUMIFS(Recruits!J:J,Recruits!D:D,'Wins by Year'!C1639,Recruits!A:A,'Wins by Year'!A1639)</f>
        <v>1.96</v>
      </c>
      <c r="S1639" s="19">
        <f t="shared" si="50"/>
        <v>1.96</v>
      </c>
      <c r="T1639" s="19">
        <f>(SUMIFS(S:S,C:C,C1639,A:A,A1639)+SUMIFS(S:S,C:C,C1639,A:A,A1639-1)+SUMIFS(S:S,C:C,C1639,A:A,A1639-2))/3</f>
        <v>1.9933333333333332</v>
      </c>
      <c r="U1639" s="19">
        <f>(SUMIFS($S:$S,$C:$C,$C1639,$A:$A,$A1639)+SUMIFS($S:$S,$C:$C,$C1639,$A:$A,$A1639-1)+SUMIFS($S:$S,$C:$C,$C1639,$A:$A,$A1639-2)+SUMIFS($S:$S,$C:$C,$C1639,$A:$A,$A1639-3))/4</f>
        <v>2.0549999999999997</v>
      </c>
      <c r="W1639" t="str">
        <f>VLOOKUP(D1639,Conferences!$A$9:$B$57,2,FALSE)</f>
        <v>CUSA</v>
      </c>
      <c r="X1639">
        <f>COUNTIF(C:C,C1639)</f>
        <v>16</v>
      </c>
    </row>
    <row r="1640" spans="1:24">
      <c r="A1640">
        <v>2016</v>
      </c>
      <c r="B1640">
        <v>59</v>
      </c>
      <c r="C1640" t="s">
        <v>113</v>
      </c>
      <c r="D1640" t="s">
        <v>227</v>
      </c>
      <c r="E1640">
        <v>6</v>
      </c>
      <c r="F1640">
        <v>7</v>
      </c>
      <c r="G1640">
        <v>0.46200000000000002</v>
      </c>
      <c r="H1640">
        <v>5</v>
      </c>
      <c r="I1640">
        <v>3</v>
      </c>
      <c r="J1640">
        <v>0.625</v>
      </c>
      <c r="K1640">
        <v>29.2</v>
      </c>
      <c r="L1640">
        <v>27.9</v>
      </c>
      <c r="M1640">
        <v>-3.92</v>
      </c>
      <c r="N1640">
        <v>-5.07</v>
      </c>
      <c r="R1640" s="19">
        <f>SUMIFS(Recruits!J:J,Recruits!D:D,'Wins by Year'!C1640,Recruits!A:A,'Wins by Year'!A1640)</f>
        <v>0</v>
      </c>
      <c r="S1640" s="19">
        <f t="shared" si="50"/>
        <v>1</v>
      </c>
      <c r="T1640" s="19">
        <f>(SUMIFS(S:S,C:C,C1640,A:A,A1640)+SUMIFS(S:S,C:C,C1640,A:A,A1640-1)+SUMIFS(S:S,C:C,C1640,A:A,A1640-2))/3</f>
        <v>1.3333333333333333</v>
      </c>
      <c r="U1640" s="19">
        <f>(SUMIFS($S:$S,$C:$C,$C1640,$A:$A,$A1640)+SUMIFS($S:$S,$C:$C,$C1640,$A:$A,$A1640-1)+SUMIFS($S:$S,$C:$C,$C1640,$A:$A,$A1640-2)+SUMIFS($S:$S,$C:$C,$C1640,$A:$A,$A1640-3))/4</f>
        <v>1.25</v>
      </c>
      <c r="W1640" t="str">
        <f>VLOOKUP(D1640,Conferences!$A$9:$B$57,2,FALSE)</f>
        <v>CUSA</v>
      </c>
      <c r="X1640">
        <f>COUNTIF(C:C,C1640)</f>
        <v>7</v>
      </c>
    </row>
    <row r="1641" spans="1:24">
      <c r="A1641">
        <v>2016</v>
      </c>
      <c r="B1641">
        <v>60</v>
      </c>
      <c r="C1641" t="s">
        <v>80</v>
      </c>
      <c r="D1641" t="s">
        <v>227</v>
      </c>
      <c r="E1641">
        <v>7</v>
      </c>
      <c r="F1641">
        <v>6</v>
      </c>
      <c r="G1641">
        <v>0.53800000000000003</v>
      </c>
      <c r="H1641">
        <v>4</v>
      </c>
      <c r="I1641">
        <v>4</v>
      </c>
      <c r="J1641">
        <v>0.5</v>
      </c>
      <c r="K1641">
        <v>32.799999999999997</v>
      </c>
      <c r="L1641">
        <v>29.5</v>
      </c>
      <c r="M1641">
        <v>-3.73</v>
      </c>
      <c r="N1641">
        <v>-5.04</v>
      </c>
      <c r="R1641" s="19">
        <f>SUMIFS(Recruits!J:J,Recruits!D:D,'Wins by Year'!C1641,Recruits!A:A,'Wins by Year'!A1641)</f>
        <v>2.2400000000000002</v>
      </c>
      <c r="S1641" s="19">
        <f t="shared" si="50"/>
        <v>2.2400000000000002</v>
      </c>
      <c r="T1641" s="19">
        <f>(SUMIFS(S:S,C:C,C1641,A:A,A1641)+SUMIFS(S:S,C:C,C1641,A:A,A1641-1)+SUMIFS(S:S,C:C,C1641,A:A,A1641-2))/3</f>
        <v>2.04</v>
      </c>
      <c r="U1641" s="19">
        <f>(SUMIFS($S:$S,$C:$C,$C1641,$A:$A,$A1641)+SUMIFS($S:$S,$C:$C,$C1641,$A:$A,$A1641-1)+SUMIFS($S:$S,$C:$C,$C1641,$A:$A,$A1641-2)+SUMIFS($S:$S,$C:$C,$C1641,$A:$A,$A1641-3))/4</f>
        <v>2.08</v>
      </c>
      <c r="W1641" t="str">
        <f>VLOOKUP(D1641,Conferences!$A$9:$B$57,2,FALSE)</f>
        <v>CUSA</v>
      </c>
      <c r="X1641">
        <f>COUNTIF(C:C,C1641)</f>
        <v>16</v>
      </c>
    </row>
    <row r="1642" spans="1:24">
      <c r="A1642">
        <v>2016</v>
      </c>
      <c r="B1642">
        <v>61</v>
      </c>
      <c r="C1642" t="s">
        <v>115</v>
      </c>
      <c r="D1642" t="s">
        <v>227</v>
      </c>
      <c r="E1642">
        <v>5</v>
      </c>
      <c r="F1642">
        <v>8</v>
      </c>
      <c r="G1642">
        <v>0.38500000000000001</v>
      </c>
      <c r="H1642">
        <v>3</v>
      </c>
      <c r="I1642">
        <v>5</v>
      </c>
      <c r="J1642">
        <v>0.375</v>
      </c>
      <c r="K1642">
        <v>24.8</v>
      </c>
      <c r="L1642">
        <v>32.6</v>
      </c>
      <c r="M1642">
        <v>-10.33</v>
      </c>
      <c r="N1642">
        <v>-4.5599999999999996</v>
      </c>
      <c r="R1642" s="19">
        <f>SUMIFS(Recruits!J:J,Recruits!D:D,'Wins by Year'!C1642,Recruits!A:A,'Wins by Year'!A1642)</f>
        <v>0</v>
      </c>
      <c r="S1642" s="19">
        <f t="shared" si="50"/>
        <v>1</v>
      </c>
      <c r="T1642" s="19">
        <f>(SUMIFS(S:S,C:C,C1642,A:A,A1642)+SUMIFS(S:S,C:C,C1642,A:A,A1642-1)+SUMIFS(S:S,C:C,C1642,A:A,A1642-2))/3</f>
        <v>1.7666666666666668</v>
      </c>
      <c r="U1642" s="19">
        <f>(SUMIFS($S:$S,$C:$C,$C1642,$A:$A,$A1642)+SUMIFS($S:$S,$C:$C,$C1642,$A:$A,$A1642-1)+SUMIFS($S:$S,$C:$C,$C1642,$A:$A,$A1642-2)+SUMIFS($S:$S,$C:$C,$C1642,$A:$A,$A1642-3))/4</f>
        <v>1.5750000000000002</v>
      </c>
      <c r="W1642" t="str">
        <f>VLOOKUP(D1642,Conferences!$A$9:$B$57,2,FALSE)</f>
        <v>CUSA</v>
      </c>
      <c r="X1642">
        <f>COUNTIF(C:C,C1642)</f>
        <v>16</v>
      </c>
    </row>
    <row r="1643" spans="1:24">
      <c r="A1643">
        <v>2016</v>
      </c>
      <c r="B1643">
        <v>62</v>
      </c>
      <c r="C1643" t="s">
        <v>132</v>
      </c>
      <c r="D1643" t="s">
        <v>227</v>
      </c>
      <c r="E1643">
        <v>4</v>
      </c>
      <c r="F1643">
        <v>8</v>
      </c>
      <c r="G1643">
        <v>0.33300000000000002</v>
      </c>
      <c r="H1643">
        <v>2</v>
      </c>
      <c r="I1643">
        <v>6</v>
      </c>
      <c r="J1643">
        <v>0.25</v>
      </c>
      <c r="K1643">
        <v>26.3</v>
      </c>
      <c r="L1643">
        <v>34.9</v>
      </c>
      <c r="M1643">
        <v>-13.33</v>
      </c>
      <c r="N1643">
        <v>-7.25</v>
      </c>
      <c r="R1643" s="19">
        <f>SUMIFS(Recruits!J:J,Recruits!D:D,'Wins by Year'!C1643,Recruits!A:A,'Wins by Year'!A1643)</f>
        <v>0</v>
      </c>
      <c r="S1643" s="19">
        <f t="shared" si="50"/>
        <v>1</v>
      </c>
      <c r="T1643" s="19">
        <f>(SUMIFS(S:S,C:C,C1643,A:A,A1643)+SUMIFS(S:S,C:C,C1643,A:A,A1643-1)+SUMIFS(S:S,C:C,C1643,A:A,A1643-2))/3</f>
        <v>1</v>
      </c>
      <c r="U1643" s="19">
        <f>(SUMIFS($S:$S,$C:$C,$C1643,$A:$A,$A1643)+SUMIFS($S:$S,$C:$C,$C1643,$A:$A,$A1643-1)+SUMIFS($S:$S,$C:$C,$C1643,$A:$A,$A1643-2)+SUMIFS($S:$S,$C:$C,$C1643,$A:$A,$A1643-3))/4</f>
        <v>1</v>
      </c>
      <c r="W1643" t="str">
        <f>VLOOKUP(D1643,Conferences!$A$9:$B$57,2,FALSE)</f>
        <v>CUSA</v>
      </c>
      <c r="X1643">
        <f>COUNTIF(C:C,C1643)</f>
        <v>16</v>
      </c>
    </row>
    <row r="1644" spans="1:24">
      <c r="A1644">
        <v>2016</v>
      </c>
      <c r="B1644">
        <v>63</v>
      </c>
      <c r="C1644" t="s">
        <v>124</v>
      </c>
      <c r="D1644" t="s">
        <v>227</v>
      </c>
      <c r="E1644">
        <v>3</v>
      </c>
      <c r="F1644">
        <v>9</v>
      </c>
      <c r="G1644">
        <v>0.25</v>
      </c>
      <c r="H1644">
        <v>2</v>
      </c>
      <c r="I1644">
        <v>6</v>
      </c>
      <c r="J1644">
        <v>0.25</v>
      </c>
      <c r="K1644">
        <v>25.3</v>
      </c>
      <c r="L1644">
        <v>37.299999999999997</v>
      </c>
      <c r="M1644">
        <v>-13.67</v>
      </c>
      <c r="N1644">
        <v>-4.34</v>
      </c>
      <c r="R1644" s="19">
        <f>SUMIFS(Recruits!J:J,Recruits!D:D,'Wins by Year'!C1644,Recruits!A:A,'Wins by Year'!A1644)</f>
        <v>0</v>
      </c>
      <c r="S1644" s="19">
        <f t="shared" si="50"/>
        <v>1</v>
      </c>
      <c r="T1644" s="19">
        <f>(SUMIFS(S:S,C:C,C1644,A:A,A1644)+SUMIFS(S:S,C:C,C1644,A:A,A1644-1)+SUMIFS(S:S,C:C,C1644,A:A,A1644-2))/3</f>
        <v>1.3699999999999999</v>
      </c>
      <c r="U1644" s="19">
        <f>(SUMIFS($S:$S,$C:$C,$C1644,$A:$A,$A1644)+SUMIFS($S:$S,$C:$C,$C1644,$A:$A,$A1644-1)+SUMIFS($S:$S,$C:$C,$C1644,$A:$A,$A1644-2)+SUMIFS($S:$S,$C:$C,$C1644,$A:$A,$A1644-3))/4</f>
        <v>1.5825</v>
      </c>
      <c r="W1644" t="str">
        <f>VLOOKUP(D1644,Conferences!$A$9:$B$57,2,FALSE)</f>
        <v>CUSA</v>
      </c>
      <c r="X1644">
        <f>COUNTIF(C:C,C1644)</f>
        <v>16</v>
      </c>
    </row>
    <row r="1645" spans="1:24">
      <c r="A1645">
        <v>2016</v>
      </c>
      <c r="B1645">
        <v>64</v>
      </c>
      <c r="C1645" t="s">
        <v>100</v>
      </c>
      <c r="D1645" t="s">
        <v>148</v>
      </c>
      <c r="E1645">
        <v>2</v>
      </c>
      <c r="F1645">
        <v>10</v>
      </c>
      <c r="G1645">
        <v>0.16700000000000001</v>
      </c>
      <c r="K1645">
        <v>23.3</v>
      </c>
      <c r="L1645">
        <v>35.5</v>
      </c>
      <c r="M1645">
        <v>-11.94</v>
      </c>
      <c r="N1645">
        <v>-1.44</v>
      </c>
      <c r="R1645" s="19">
        <f>SUMIFS(Recruits!J:J,Recruits!D:D,'Wins by Year'!C1645,Recruits!A:A,'Wins by Year'!A1645)</f>
        <v>1.8</v>
      </c>
      <c r="S1645" s="19">
        <f t="shared" si="50"/>
        <v>1.8</v>
      </c>
      <c r="T1645" s="19">
        <f>(SUMIFS(S:S,C:C,C1645,A:A,A1645)+SUMIFS(S:S,C:C,C1645,A:A,A1645-1)+SUMIFS(S:S,C:C,C1645,A:A,A1645-2))/3</f>
        <v>1.2666666666666666</v>
      </c>
      <c r="U1645" s="19">
        <f>(SUMIFS($S:$S,$C:$C,$C1645,$A:$A,$A1645)+SUMIFS($S:$S,$C:$C,$C1645,$A:$A,$A1645-1)+SUMIFS($S:$S,$C:$C,$C1645,$A:$A,$A1645-2)+SUMIFS($S:$S,$C:$C,$C1645,$A:$A,$A1645-3))/4</f>
        <v>1.2</v>
      </c>
      <c r="W1645" t="str">
        <f>VLOOKUP(D1645,Conferences!$A$9:$B$57,2,FALSE)</f>
        <v>Ind</v>
      </c>
      <c r="X1645">
        <f>COUNTIF(C:C,C1645)</f>
        <v>7</v>
      </c>
    </row>
    <row r="1646" spans="1:24">
      <c r="A1646">
        <v>2016</v>
      </c>
      <c r="B1646">
        <v>65</v>
      </c>
      <c r="C1646" t="s">
        <v>96</v>
      </c>
      <c r="D1646" t="s">
        <v>148</v>
      </c>
      <c r="E1646">
        <v>8</v>
      </c>
      <c r="F1646">
        <v>5</v>
      </c>
      <c r="G1646">
        <v>0.61499999999999999</v>
      </c>
      <c r="K1646">
        <v>29.9</v>
      </c>
      <c r="L1646">
        <v>19.8</v>
      </c>
      <c r="M1646">
        <v>-2.41</v>
      </c>
      <c r="N1646">
        <v>-6.41</v>
      </c>
      <c r="R1646" s="19">
        <f>SUMIFS(Recruits!J:J,Recruits!D:D,'Wins by Year'!C1646,Recruits!A:A,'Wins by Year'!A1646)</f>
        <v>1.8</v>
      </c>
      <c r="S1646" s="19">
        <f t="shared" si="50"/>
        <v>1.8</v>
      </c>
      <c r="T1646" s="19">
        <f>(SUMIFS(S:S,C:C,C1646,A:A,A1646)+SUMIFS(S:S,C:C,C1646,A:A,A1646-1)+SUMIFS(S:S,C:C,C1646,A:A,A1646-2))/3</f>
        <v>1.42</v>
      </c>
      <c r="U1646" s="19">
        <f>(SUMIFS($S:$S,$C:$C,$C1646,$A:$A,$A1646)+SUMIFS($S:$S,$C:$C,$C1646,$A:$A,$A1646-1)+SUMIFS($S:$S,$C:$C,$C1646,$A:$A,$A1646-2)+SUMIFS($S:$S,$C:$C,$C1646,$A:$A,$A1646-3))/4</f>
        <v>1.3149999999999999</v>
      </c>
      <c r="W1646" t="str">
        <f>VLOOKUP(D1646,Conferences!$A$9:$B$57,2,FALSE)</f>
        <v>Ind</v>
      </c>
      <c r="X1646">
        <f>COUNTIF(C:C,C1646)</f>
        <v>16</v>
      </c>
    </row>
    <row r="1647" spans="1:24">
      <c r="A1647">
        <v>2016</v>
      </c>
      <c r="B1647">
        <v>66</v>
      </c>
      <c r="C1647" t="s">
        <v>50</v>
      </c>
      <c r="D1647" t="s">
        <v>148</v>
      </c>
      <c r="E1647">
        <v>9</v>
      </c>
      <c r="F1647">
        <v>4</v>
      </c>
      <c r="G1647">
        <v>0.69199999999999995</v>
      </c>
      <c r="K1647">
        <v>29.5</v>
      </c>
      <c r="L1647">
        <v>19.5</v>
      </c>
      <c r="M1647">
        <v>6.5</v>
      </c>
      <c r="N1647">
        <v>-1.19</v>
      </c>
      <c r="R1647" s="19">
        <f>SUMIFS(Recruits!J:J,Recruits!D:D,'Wins by Year'!C1647,Recruits!A:A,'Wins by Year'!A1647)</f>
        <v>2.58</v>
      </c>
      <c r="S1647" s="19">
        <f t="shared" si="50"/>
        <v>2.58</v>
      </c>
      <c r="T1647" s="19">
        <f>(SUMIFS(S:S,C:C,C1647,A:A,A1647)+SUMIFS(S:S,C:C,C1647,A:A,A1647-1)+SUMIFS(S:S,C:C,C1647,A:A,A1647-2))/3</f>
        <v>2.4466666666666668</v>
      </c>
      <c r="U1647" s="19">
        <f>(SUMIFS($S:$S,$C:$C,$C1647,$A:$A,$A1647)+SUMIFS($S:$S,$C:$C,$C1647,$A:$A,$A1647-1)+SUMIFS($S:$S,$C:$C,$C1647,$A:$A,$A1647-2)+SUMIFS($S:$S,$C:$C,$C1647,$A:$A,$A1647-3))/4</f>
        <v>2.3774999999999999</v>
      </c>
      <c r="W1647" t="str">
        <f>VLOOKUP(D1647,Conferences!$A$9:$B$57,2,FALSE)</f>
        <v>Ind</v>
      </c>
      <c r="X1647">
        <f>COUNTIF(C:C,C1647)</f>
        <v>16</v>
      </c>
    </row>
    <row r="1648" spans="1:24">
      <c r="A1648">
        <v>2016</v>
      </c>
      <c r="B1648">
        <v>67</v>
      </c>
      <c r="C1648" t="s">
        <v>13</v>
      </c>
      <c r="D1648" t="s">
        <v>148</v>
      </c>
      <c r="E1648">
        <v>4</v>
      </c>
      <c r="F1648">
        <v>8</v>
      </c>
      <c r="G1648">
        <v>0.33300000000000002</v>
      </c>
      <c r="K1648">
        <v>30.9</v>
      </c>
      <c r="L1648">
        <v>27.8</v>
      </c>
      <c r="M1648">
        <v>4.2699999999999996</v>
      </c>
      <c r="N1648">
        <v>3.94</v>
      </c>
      <c r="O1648">
        <v>10</v>
      </c>
      <c r="P1648">
        <v>10</v>
      </c>
      <c r="R1648" s="19">
        <f>SUMIFS(Recruits!J:J,Recruits!D:D,'Wins by Year'!C1648,Recruits!A:A,'Wins by Year'!A1648)</f>
        <v>3.57</v>
      </c>
      <c r="S1648" s="19">
        <f t="shared" si="50"/>
        <v>3.57</v>
      </c>
      <c r="T1648" s="19">
        <f>(SUMIFS(S:S,C:C,C1648,A:A,A1648)+SUMIFS(S:S,C:C,C1648,A:A,A1648-1)+SUMIFS(S:S,C:C,C1648,A:A,A1648-2))/3</f>
        <v>3.543333333333333</v>
      </c>
      <c r="U1648" s="19">
        <f>(SUMIFS($S:$S,$C:$C,$C1648,$A:$A,$A1648)+SUMIFS($S:$S,$C:$C,$C1648,$A:$A,$A1648-1)+SUMIFS($S:$S,$C:$C,$C1648,$A:$A,$A1648-2)+SUMIFS($S:$S,$C:$C,$C1648,$A:$A,$A1648-3))/4</f>
        <v>3.6374999999999997</v>
      </c>
      <c r="W1648" t="str">
        <f>VLOOKUP(D1648,Conferences!$A$9:$B$57,2,FALSE)</f>
        <v>Ind</v>
      </c>
      <c r="X1648">
        <f>COUNTIF(C:C,C1648)</f>
        <v>16</v>
      </c>
    </row>
    <row r="1649" spans="1:25">
      <c r="A1649">
        <v>2016</v>
      </c>
      <c r="B1649">
        <v>68</v>
      </c>
      <c r="C1649" t="s">
        <v>130</v>
      </c>
      <c r="D1649" t="s">
        <v>229</v>
      </c>
      <c r="E1649">
        <v>8</v>
      </c>
      <c r="F1649">
        <v>6</v>
      </c>
      <c r="G1649">
        <v>0.57099999999999995</v>
      </c>
      <c r="H1649">
        <v>6</v>
      </c>
      <c r="I1649">
        <v>2</v>
      </c>
      <c r="J1649">
        <v>0.75</v>
      </c>
      <c r="K1649">
        <v>26.3</v>
      </c>
      <c r="L1649">
        <v>22.6</v>
      </c>
      <c r="M1649">
        <v>-1.99</v>
      </c>
      <c r="N1649">
        <v>-5.56</v>
      </c>
      <c r="R1649" s="19">
        <f>SUMIFS(Recruits!J:J,Recruits!D:D,'Wins by Year'!C1649,Recruits!A:A,'Wins by Year'!A1649)</f>
        <v>0</v>
      </c>
      <c r="S1649" s="19">
        <f t="shared" si="50"/>
        <v>1</v>
      </c>
      <c r="T1649" s="19">
        <f>(SUMIFS(S:S,C:C,C1649,A:A,A1649)+SUMIFS(S:S,C:C,C1649,A:A,A1649-1)+SUMIFS(S:S,C:C,C1649,A:A,A1649-2))/3</f>
        <v>1</v>
      </c>
      <c r="U1649" s="19">
        <f>(SUMIFS($S:$S,$C:$C,$C1649,$A:$A,$A1649)+SUMIFS($S:$S,$C:$C,$C1649,$A:$A,$A1649-1)+SUMIFS($S:$S,$C:$C,$C1649,$A:$A,$A1649-2)+SUMIFS($S:$S,$C:$C,$C1649,$A:$A,$A1649-3))/4</f>
        <v>1</v>
      </c>
      <c r="W1649" t="str">
        <f>VLOOKUP(D1649,Conferences!$A$9:$B$57,2,FALSE)</f>
        <v>MAC</v>
      </c>
      <c r="X1649">
        <f>COUNTIF(C:C,C1649)</f>
        <v>16</v>
      </c>
    </row>
    <row r="1650" spans="1:25">
      <c r="A1650">
        <v>2016</v>
      </c>
      <c r="B1650">
        <v>69</v>
      </c>
      <c r="C1650" t="s">
        <v>84</v>
      </c>
      <c r="D1650" t="s">
        <v>229</v>
      </c>
      <c r="E1650">
        <v>6</v>
      </c>
      <c r="F1650">
        <v>7</v>
      </c>
      <c r="G1650">
        <v>0.46200000000000002</v>
      </c>
      <c r="H1650">
        <v>6</v>
      </c>
      <c r="I1650">
        <v>2</v>
      </c>
      <c r="J1650">
        <v>0.75</v>
      </c>
      <c r="K1650">
        <v>22.8</v>
      </c>
      <c r="L1650">
        <v>23.8</v>
      </c>
      <c r="M1650">
        <v>-6.79</v>
      </c>
      <c r="N1650">
        <v>-5.87</v>
      </c>
      <c r="R1650" s="19">
        <f>SUMIFS(Recruits!J:J,Recruits!D:D,'Wins by Year'!C1650,Recruits!A:A,'Wins by Year'!A1650)</f>
        <v>2.2400000000000002</v>
      </c>
      <c r="S1650" s="19">
        <f t="shared" si="50"/>
        <v>2.2400000000000002</v>
      </c>
      <c r="T1650" s="19">
        <f>(SUMIFS(S:S,C:C,C1650,A:A,A1650)+SUMIFS(S:S,C:C,C1650,A:A,A1650-1)+SUMIFS(S:S,C:C,C1650,A:A,A1650-2))/3</f>
        <v>1.8433333333333335</v>
      </c>
      <c r="U1650" s="19">
        <f>(SUMIFS($S:$S,$C:$C,$C1650,$A:$A,$A1650)+SUMIFS($S:$S,$C:$C,$C1650,$A:$A,$A1650-1)+SUMIFS($S:$S,$C:$C,$C1650,$A:$A,$A1650-2)+SUMIFS($S:$S,$C:$C,$C1650,$A:$A,$A1650-3))/4</f>
        <v>1.6325000000000001</v>
      </c>
      <c r="W1650" t="str">
        <f>VLOOKUP(D1650,Conferences!$A$9:$B$57,2,FALSE)</f>
        <v>MAC</v>
      </c>
      <c r="X1650">
        <f>COUNTIF(C:C,C1650)</f>
        <v>16</v>
      </c>
    </row>
    <row r="1651" spans="1:25">
      <c r="A1651">
        <v>2016</v>
      </c>
      <c r="B1651">
        <v>70</v>
      </c>
      <c r="C1651" t="s">
        <v>135</v>
      </c>
      <c r="D1651" t="s">
        <v>229</v>
      </c>
      <c r="E1651">
        <v>5</v>
      </c>
      <c r="F1651">
        <v>7</v>
      </c>
      <c r="G1651">
        <v>0.41699999999999998</v>
      </c>
      <c r="H1651">
        <v>3</v>
      </c>
      <c r="I1651">
        <v>5</v>
      </c>
      <c r="J1651">
        <v>0.375</v>
      </c>
      <c r="K1651">
        <v>27.4</v>
      </c>
      <c r="L1651">
        <v>33.6</v>
      </c>
      <c r="M1651">
        <v>-6.52</v>
      </c>
      <c r="N1651">
        <v>-3.93</v>
      </c>
      <c r="R1651" s="19">
        <f>SUMIFS(Recruits!J:J,Recruits!D:D,'Wins by Year'!C1651,Recruits!A:A,'Wins by Year'!A1651)</f>
        <v>0</v>
      </c>
      <c r="S1651" s="19">
        <f t="shared" si="50"/>
        <v>1</v>
      </c>
      <c r="T1651" s="19">
        <f>(SUMIFS(S:S,C:C,C1651,A:A,A1651)+SUMIFS(S:S,C:C,C1651,A:A,A1651-1)+SUMIFS(S:S,C:C,C1651,A:A,A1651-2))/3</f>
        <v>1</v>
      </c>
      <c r="U1651" s="19">
        <f>(SUMIFS($S:$S,$C:$C,$C1651,$A:$A,$A1651)+SUMIFS($S:$S,$C:$C,$C1651,$A:$A,$A1651-1)+SUMIFS($S:$S,$C:$C,$C1651,$A:$A,$A1651-2)+SUMIFS($S:$S,$C:$C,$C1651,$A:$A,$A1651-3))/4</f>
        <v>1</v>
      </c>
      <c r="W1651" t="str">
        <f>VLOOKUP(D1651,Conferences!$A$9:$B$57,2,FALSE)</f>
        <v>MAC</v>
      </c>
      <c r="X1651">
        <f>COUNTIF(C:C,C1651)</f>
        <v>16</v>
      </c>
    </row>
    <row r="1652" spans="1:25">
      <c r="A1652">
        <v>2016</v>
      </c>
      <c r="B1652">
        <v>71</v>
      </c>
      <c r="C1652" t="s">
        <v>116</v>
      </c>
      <c r="D1652" t="s">
        <v>229</v>
      </c>
      <c r="E1652">
        <v>4</v>
      </c>
      <c r="F1652">
        <v>8</v>
      </c>
      <c r="G1652">
        <v>0.33300000000000002</v>
      </c>
      <c r="H1652">
        <v>3</v>
      </c>
      <c r="I1652">
        <v>5</v>
      </c>
      <c r="J1652">
        <v>0.375</v>
      </c>
      <c r="K1652">
        <v>24.8</v>
      </c>
      <c r="L1652">
        <v>38.299999999999997</v>
      </c>
      <c r="M1652">
        <v>-10.58</v>
      </c>
      <c r="N1652">
        <v>-4.08</v>
      </c>
      <c r="R1652" s="19">
        <f>SUMIFS(Recruits!J:J,Recruits!D:D,'Wins by Year'!C1652,Recruits!A:A,'Wins by Year'!A1652)</f>
        <v>0</v>
      </c>
      <c r="S1652" s="19">
        <f t="shared" si="50"/>
        <v>1</v>
      </c>
      <c r="T1652" s="19">
        <f>(SUMIFS(S:S,C:C,C1652,A:A,A1652)+SUMIFS(S:S,C:C,C1652,A:A,A1652-1)+SUMIFS(S:S,C:C,C1652,A:A,A1652-2))/3</f>
        <v>1.3633333333333333</v>
      </c>
      <c r="U1652" s="19">
        <f>(SUMIFS($S:$S,$C:$C,$C1652,$A:$A,$A1652)+SUMIFS($S:$S,$C:$C,$C1652,$A:$A,$A1652-1)+SUMIFS($S:$S,$C:$C,$C1652,$A:$A,$A1652-2)+SUMIFS($S:$S,$C:$C,$C1652,$A:$A,$A1652-3))/4</f>
        <v>1.5549999999999999</v>
      </c>
      <c r="W1652" t="str">
        <f>VLOOKUP(D1652,Conferences!$A$9:$B$57,2,FALSE)</f>
        <v>MAC</v>
      </c>
      <c r="X1652">
        <f>COUNTIF(C:C,C1652)</f>
        <v>16</v>
      </c>
    </row>
    <row r="1653" spans="1:25">
      <c r="A1653">
        <v>2016</v>
      </c>
      <c r="B1653">
        <v>72</v>
      </c>
      <c r="C1653" t="s">
        <v>131</v>
      </c>
      <c r="D1653" t="s">
        <v>229</v>
      </c>
      <c r="E1653">
        <v>3</v>
      </c>
      <c r="F1653">
        <v>9</v>
      </c>
      <c r="G1653">
        <v>0.25</v>
      </c>
      <c r="H1653">
        <v>2</v>
      </c>
      <c r="I1653">
        <v>6</v>
      </c>
      <c r="J1653">
        <v>0.25</v>
      </c>
      <c r="K1653">
        <v>20.6</v>
      </c>
      <c r="L1653">
        <v>28.7</v>
      </c>
      <c r="M1653">
        <v>-9.1199999999999992</v>
      </c>
      <c r="N1653">
        <v>-3.2</v>
      </c>
      <c r="R1653" s="19">
        <f>SUMIFS(Recruits!J:J,Recruits!D:D,'Wins by Year'!C1653,Recruits!A:A,'Wins by Year'!A1653)</f>
        <v>0</v>
      </c>
      <c r="S1653" s="19">
        <f t="shared" si="50"/>
        <v>1</v>
      </c>
      <c r="T1653" s="19">
        <f>(SUMIFS(S:S,C:C,C1653,A:A,A1653)+SUMIFS(S:S,C:C,C1653,A:A,A1653-1)+SUMIFS(S:S,C:C,C1653,A:A,A1653-2))/3</f>
        <v>1</v>
      </c>
      <c r="U1653" s="19">
        <f>(SUMIFS($S:$S,$C:$C,$C1653,$A:$A,$A1653)+SUMIFS($S:$S,$C:$C,$C1653,$A:$A,$A1653-1)+SUMIFS($S:$S,$C:$C,$C1653,$A:$A,$A1653-2)+SUMIFS($S:$S,$C:$C,$C1653,$A:$A,$A1653-3))/4</f>
        <v>1</v>
      </c>
      <c r="W1653" t="str">
        <f>VLOOKUP(D1653,Conferences!$A$9:$B$57,2,FALSE)</f>
        <v>MAC</v>
      </c>
      <c r="X1653">
        <f>COUNTIF(C:C,C1653)</f>
        <v>16</v>
      </c>
    </row>
    <row r="1654" spans="1:25">
      <c r="A1654">
        <v>2016</v>
      </c>
      <c r="B1654">
        <v>73</v>
      </c>
      <c r="C1654" t="s">
        <v>136</v>
      </c>
      <c r="D1654" t="s">
        <v>229</v>
      </c>
      <c r="E1654">
        <v>2</v>
      </c>
      <c r="F1654">
        <v>10</v>
      </c>
      <c r="G1654">
        <v>0.16700000000000001</v>
      </c>
      <c r="H1654">
        <v>1</v>
      </c>
      <c r="I1654">
        <v>7</v>
      </c>
      <c r="J1654">
        <v>0.125</v>
      </c>
      <c r="K1654">
        <v>16.5</v>
      </c>
      <c r="L1654">
        <v>32.299999999999997</v>
      </c>
      <c r="M1654">
        <v>-18.239999999999998</v>
      </c>
      <c r="N1654">
        <v>-5.57</v>
      </c>
      <c r="R1654" s="19">
        <f>SUMIFS(Recruits!J:J,Recruits!D:D,'Wins by Year'!C1654,Recruits!A:A,'Wins by Year'!A1654)</f>
        <v>0</v>
      </c>
      <c r="S1654" s="19">
        <f t="shared" si="50"/>
        <v>1</v>
      </c>
      <c r="T1654" s="19">
        <f>(SUMIFS(S:S,C:C,C1654,A:A,A1654)+SUMIFS(S:S,C:C,C1654,A:A,A1654-1)+SUMIFS(S:S,C:C,C1654,A:A,A1654-2))/3</f>
        <v>1</v>
      </c>
      <c r="U1654" s="19">
        <f>(SUMIFS($S:$S,$C:$C,$C1654,$A:$A,$A1654)+SUMIFS($S:$S,$C:$C,$C1654,$A:$A,$A1654-1)+SUMIFS($S:$S,$C:$C,$C1654,$A:$A,$A1654-2)+SUMIFS($S:$S,$C:$C,$C1654,$A:$A,$A1654-3))/4</f>
        <v>1</v>
      </c>
      <c r="W1654" t="str">
        <f>VLOOKUP(D1654,Conferences!$A$9:$B$57,2,FALSE)</f>
        <v>MAC</v>
      </c>
      <c r="X1654">
        <f>COUNTIF(C:C,C1654)</f>
        <v>16</v>
      </c>
    </row>
    <row r="1655" spans="1:25">
      <c r="A1655">
        <v>2016</v>
      </c>
      <c r="B1655">
        <v>74</v>
      </c>
      <c r="C1655" t="s">
        <v>65</v>
      </c>
      <c r="D1655" t="s">
        <v>230</v>
      </c>
      <c r="E1655">
        <v>13</v>
      </c>
      <c r="F1655">
        <v>1</v>
      </c>
      <c r="G1655">
        <v>0.92900000000000005</v>
      </c>
      <c r="H1655">
        <v>8</v>
      </c>
      <c r="I1655">
        <v>0</v>
      </c>
      <c r="J1655">
        <v>1</v>
      </c>
      <c r="K1655">
        <v>41.6</v>
      </c>
      <c r="L1655">
        <v>19.8</v>
      </c>
      <c r="M1655">
        <v>12.03</v>
      </c>
      <c r="N1655">
        <v>-4.6100000000000003</v>
      </c>
      <c r="P1655">
        <v>12</v>
      </c>
      <c r="Q1655">
        <v>15</v>
      </c>
      <c r="R1655" s="19">
        <f>SUMIFS(Recruits!J:J,Recruits!D:D,'Wins by Year'!C1655,Recruits!A:A,'Wins by Year'!A1655)</f>
        <v>2.33</v>
      </c>
      <c r="S1655" s="19">
        <f t="shared" si="50"/>
        <v>2.33</v>
      </c>
      <c r="T1655" s="19">
        <f>(SUMIFS(S:S,C:C,C1655,A:A,A1655)+SUMIFS(S:S,C:C,C1655,A:A,A1655-1)+SUMIFS(S:S,C:C,C1655,A:A,A1655-2))/3</f>
        <v>2.35</v>
      </c>
      <c r="U1655" s="19">
        <f>(SUMIFS($S:$S,$C:$C,$C1655,$A:$A,$A1655)+SUMIFS($S:$S,$C:$C,$C1655,$A:$A,$A1655-1)+SUMIFS($S:$S,$C:$C,$C1655,$A:$A,$A1655-2)+SUMIFS($S:$S,$C:$C,$C1655,$A:$A,$A1655-3))/4</f>
        <v>2.0125000000000002</v>
      </c>
      <c r="W1655" t="str">
        <f>VLOOKUP(D1655,Conferences!$A$9:$B$57,2,FALSE)</f>
        <v>MAC</v>
      </c>
      <c r="X1655">
        <f>COUNTIF(C:C,C1655)</f>
        <v>16</v>
      </c>
      <c r="Y1655">
        <f t="shared" si="51"/>
        <v>15</v>
      </c>
    </row>
    <row r="1656" spans="1:25">
      <c r="A1656">
        <v>2016</v>
      </c>
      <c r="B1656">
        <v>75</v>
      </c>
      <c r="C1656" t="s">
        <v>98</v>
      </c>
      <c r="D1656" t="s">
        <v>230</v>
      </c>
      <c r="E1656">
        <v>9</v>
      </c>
      <c r="F1656">
        <v>4</v>
      </c>
      <c r="G1656">
        <v>0.69199999999999995</v>
      </c>
      <c r="H1656">
        <v>6</v>
      </c>
      <c r="I1656">
        <v>2</v>
      </c>
      <c r="J1656">
        <v>0.75</v>
      </c>
      <c r="K1656">
        <v>38</v>
      </c>
      <c r="L1656">
        <v>25.7</v>
      </c>
      <c r="M1656">
        <v>4.9400000000000004</v>
      </c>
      <c r="N1656">
        <v>-3.75</v>
      </c>
      <c r="R1656" s="19">
        <f>SUMIFS(Recruits!J:J,Recruits!D:D,'Wins by Year'!C1656,Recruits!A:A,'Wins by Year'!A1656)</f>
        <v>2.2000000000000002</v>
      </c>
      <c r="S1656" s="19">
        <f t="shared" si="50"/>
        <v>2.2000000000000002</v>
      </c>
      <c r="T1656" s="19">
        <f>(SUMIFS(S:S,C:C,C1656,A:A,A1656)+SUMIFS(S:S,C:C,C1656,A:A,A1656-1)+SUMIFS(S:S,C:C,C1656,A:A,A1656-2))/3</f>
        <v>1.7466666666666668</v>
      </c>
      <c r="U1656" s="19">
        <f>(SUMIFS($S:$S,$C:$C,$C1656,$A:$A,$A1656)+SUMIFS($S:$S,$C:$C,$C1656,$A:$A,$A1656-1)+SUMIFS($S:$S,$C:$C,$C1656,$A:$A,$A1656-2)+SUMIFS($S:$S,$C:$C,$C1656,$A:$A,$A1656-3))/4</f>
        <v>1.8975</v>
      </c>
      <c r="W1656" t="str">
        <f>VLOOKUP(D1656,Conferences!$A$9:$B$57,2,FALSE)</f>
        <v>MAC</v>
      </c>
      <c r="X1656">
        <f>COUNTIF(C:C,C1656)</f>
        <v>16</v>
      </c>
    </row>
    <row r="1657" spans="1:25">
      <c r="A1657">
        <v>2016</v>
      </c>
      <c r="B1657">
        <v>76</v>
      </c>
      <c r="C1657" t="s">
        <v>112</v>
      </c>
      <c r="D1657" t="s">
        <v>230</v>
      </c>
      <c r="E1657">
        <v>5</v>
      </c>
      <c r="F1657">
        <v>7</v>
      </c>
      <c r="G1657">
        <v>0.41699999999999998</v>
      </c>
      <c r="H1657">
        <v>5</v>
      </c>
      <c r="I1657">
        <v>3</v>
      </c>
      <c r="J1657">
        <v>0.625</v>
      </c>
      <c r="K1657">
        <v>30.5</v>
      </c>
      <c r="L1657">
        <v>30.3</v>
      </c>
      <c r="M1657">
        <v>-4.3899999999999997</v>
      </c>
      <c r="N1657">
        <v>-3.64</v>
      </c>
      <c r="R1657" s="19">
        <f>SUMIFS(Recruits!J:J,Recruits!D:D,'Wins by Year'!C1657,Recruits!A:A,'Wins by Year'!A1657)</f>
        <v>0</v>
      </c>
      <c r="S1657" s="19">
        <f t="shared" si="50"/>
        <v>1</v>
      </c>
      <c r="T1657" s="19">
        <f>(SUMIFS(S:S,C:C,C1657,A:A,A1657)+SUMIFS(S:S,C:C,C1657,A:A,A1657-1)+SUMIFS(S:S,C:C,C1657,A:A,A1657-2))/3</f>
        <v>1.7266666666666666</v>
      </c>
      <c r="U1657" s="19">
        <f>(SUMIFS($S:$S,$C:$C,$C1657,$A:$A,$A1657)+SUMIFS($S:$S,$C:$C,$C1657,$A:$A,$A1657-1)+SUMIFS($S:$S,$C:$C,$C1657,$A:$A,$A1657-2)+SUMIFS($S:$S,$C:$C,$C1657,$A:$A,$A1657-3))/4</f>
        <v>1.5449999999999999</v>
      </c>
      <c r="W1657" t="str">
        <f>VLOOKUP(D1657,Conferences!$A$9:$B$57,2,FALSE)</f>
        <v>MAC</v>
      </c>
      <c r="X1657">
        <f>COUNTIF(C:C,C1657)</f>
        <v>16</v>
      </c>
    </row>
    <row r="1658" spans="1:25">
      <c r="A1658">
        <v>2016</v>
      </c>
      <c r="B1658">
        <v>77</v>
      </c>
      <c r="C1658" t="s">
        <v>134</v>
      </c>
      <c r="D1658" t="s">
        <v>230</v>
      </c>
      <c r="E1658">
        <v>7</v>
      </c>
      <c r="F1658">
        <v>6</v>
      </c>
      <c r="G1658">
        <v>0.53800000000000003</v>
      </c>
      <c r="H1658">
        <v>4</v>
      </c>
      <c r="I1658">
        <v>4</v>
      </c>
      <c r="J1658">
        <v>0.5</v>
      </c>
      <c r="K1658">
        <v>29.6</v>
      </c>
      <c r="L1658">
        <v>29.8</v>
      </c>
      <c r="M1658">
        <v>-4.3</v>
      </c>
      <c r="N1658">
        <v>-4.07</v>
      </c>
      <c r="R1658" s="19">
        <f>SUMIFS(Recruits!J:J,Recruits!D:D,'Wins by Year'!C1658,Recruits!A:A,'Wins by Year'!A1658)</f>
        <v>0</v>
      </c>
      <c r="S1658" s="19">
        <f t="shared" si="50"/>
        <v>1</v>
      </c>
      <c r="T1658" s="19">
        <f>(SUMIFS(S:S,C:C,C1658,A:A,A1658)+SUMIFS(S:S,C:C,C1658,A:A,A1658-1)+SUMIFS(S:S,C:C,C1658,A:A,A1658-2))/3</f>
        <v>1</v>
      </c>
      <c r="U1658" s="19">
        <f>(SUMIFS($S:$S,$C:$C,$C1658,$A:$A,$A1658)+SUMIFS($S:$S,$C:$C,$C1658,$A:$A,$A1658-1)+SUMIFS($S:$S,$C:$C,$C1658,$A:$A,$A1658-2)+SUMIFS($S:$S,$C:$C,$C1658,$A:$A,$A1658-3))/4</f>
        <v>1</v>
      </c>
      <c r="W1658" t="str">
        <f>VLOOKUP(D1658,Conferences!$A$9:$B$57,2,FALSE)</f>
        <v>MAC</v>
      </c>
      <c r="X1658">
        <f>COUNTIF(C:C,C1658)</f>
        <v>16</v>
      </c>
    </row>
    <row r="1659" spans="1:25">
      <c r="A1659">
        <v>2016</v>
      </c>
      <c r="B1659">
        <v>78</v>
      </c>
      <c r="C1659" t="s">
        <v>127</v>
      </c>
      <c r="D1659" t="s">
        <v>230</v>
      </c>
      <c r="E1659">
        <v>6</v>
      </c>
      <c r="F1659">
        <v>7</v>
      </c>
      <c r="G1659">
        <v>0.46200000000000002</v>
      </c>
      <c r="H1659">
        <v>3</v>
      </c>
      <c r="I1659">
        <v>5</v>
      </c>
      <c r="J1659">
        <v>0.375</v>
      </c>
      <c r="K1659">
        <v>26.3</v>
      </c>
      <c r="L1659">
        <v>30.3</v>
      </c>
      <c r="M1659">
        <v>-5.6</v>
      </c>
      <c r="N1659">
        <v>-2.91</v>
      </c>
      <c r="R1659" s="19">
        <f>SUMIFS(Recruits!J:J,Recruits!D:D,'Wins by Year'!C1659,Recruits!A:A,'Wins by Year'!A1659)</f>
        <v>0</v>
      </c>
      <c r="S1659" s="19">
        <f t="shared" si="50"/>
        <v>1</v>
      </c>
      <c r="T1659" s="19">
        <f>(SUMIFS(S:S,C:C,C1659,A:A,A1659)+SUMIFS(S:S,C:C,C1659,A:A,A1659-1)+SUMIFS(S:S,C:C,C1659,A:A,A1659-2))/3</f>
        <v>1</v>
      </c>
      <c r="U1659" s="19">
        <f>(SUMIFS($S:$S,$C:$C,$C1659,$A:$A,$A1659)+SUMIFS($S:$S,$C:$C,$C1659,$A:$A,$A1659-1)+SUMIFS($S:$S,$C:$C,$C1659,$A:$A,$A1659-2)+SUMIFS($S:$S,$C:$C,$C1659,$A:$A,$A1659-3))/4</f>
        <v>1.3075000000000001</v>
      </c>
      <c r="W1659" t="str">
        <f>VLOOKUP(D1659,Conferences!$A$9:$B$57,2,FALSE)</f>
        <v>MAC</v>
      </c>
      <c r="X1659">
        <f>COUNTIF(C:C,C1659)</f>
        <v>16</v>
      </c>
    </row>
    <row r="1660" spans="1:25">
      <c r="A1660">
        <v>2016</v>
      </c>
      <c r="B1660">
        <v>79</v>
      </c>
      <c r="C1660" t="s">
        <v>125</v>
      </c>
      <c r="D1660" t="s">
        <v>230</v>
      </c>
      <c r="E1660">
        <v>4</v>
      </c>
      <c r="F1660">
        <v>8</v>
      </c>
      <c r="G1660">
        <v>0.33300000000000002</v>
      </c>
      <c r="H1660">
        <v>1</v>
      </c>
      <c r="I1660">
        <v>7</v>
      </c>
      <c r="J1660">
        <v>0.125</v>
      </c>
      <c r="K1660">
        <v>27</v>
      </c>
      <c r="L1660">
        <v>30.1</v>
      </c>
      <c r="M1660">
        <v>-9.11</v>
      </c>
      <c r="N1660">
        <v>-5.86</v>
      </c>
      <c r="R1660" s="19">
        <f>SUMIFS(Recruits!J:J,Recruits!D:D,'Wins by Year'!C1660,Recruits!A:A,'Wins by Year'!A1660)</f>
        <v>0</v>
      </c>
      <c r="S1660" s="19">
        <f t="shared" si="50"/>
        <v>1</v>
      </c>
      <c r="T1660" s="19">
        <f>(SUMIFS(S:S,C:C,C1660,A:A,A1660)+SUMIFS(S:S,C:C,C1660,A:A,A1660-1)+SUMIFS(S:S,C:C,C1660,A:A,A1660-2))/3</f>
        <v>1.3333333333333333</v>
      </c>
      <c r="U1660" s="19">
        <f>(SUMIFS($S:$S,$C:$C,$C1660,$A:$A,$A1660)+SUMIFS($S:$S,$C:$C,$C1660,$A:$A,$A1660-1)+SUMIFS($S:$S,$C:$C,$C1660,$A:$A,$A1660-2)+SUMIFS($S:$S,$C:$C,$C1660,$A:$A,$A1660-3))/4</f>
        <v>1.25</v>
      </c>
      <c r="W1660" t="str">
        <f>VLOOKUP(D1660,Conferences!$A$9:$B$57,2,FALSE)</f>
        <v>MAC</v>
      </c>
      <c r="X1660">
        <f>COUNTIF(C:C,C1660)</f>
        <v>16</v>
      </c>
    </row>
    <row r="1661" spans="1:25">
      <c r="A1661">
        <v>2016</v>
      </c>
      <c r="B1661">
        <v>80</v>
      </c>
      <c r="C1661" t="s">
        <v>57</v>
      </c>
      <c r="D1661" t="s">
        <v>231</v>
      </c>
      <c r="E1661">
        <v>10</v>
      </c>
      <c r="F1661">
        <v>3</v>
      </c>
      <c r="G1661">
        <v>0.76900000000000002</v>
      </c>
      <c r="H1661">
        <v>6</v>
      </c>
      <c r="I1661">
        <v>2</v>
      </c>
      <c r="J1661">
        <v>0.75</v>
      </c>
      <c r="K1661">
        <v>33.799999999999997</v>
      </c>
      <c r="L1661">
        <v>23.3</v>
      </c>
      <c r="M1661">
        <v>8.01</v>
      </c>
      <c r="N1661">
        <v>-0.91</v>
      </c>
      <c r="P1661">
        <v>13</v>
      </c>
      <c r="R1661" s="19">
        <f>SUMIFS(Recruits!J:J,Recruits!D:D,'Wins by Year'!C1661,Recruits!A:A,'Wins by Year'!A1661)</f>
        <v>2.4300000000000002</v>
      </c>
      <c r="S1661" s="19">
        <f t="shared" si="50"/>
        <v>2.4300000000000002</v>
      </c>
      <c r="T1661" s="19">
        <f>(SUMIFS(S:S,C:C,C1661,A:A,A1661)+SUMIFS(S:S,C:C,C1661,A:A,A1661-1)+SUMIFS(S:S,C:C,C1661,A:A,A1661-2))/3</f>
        <v>2.5366666666666666</v>
      </c>
      <c r="U1661" s="19">
        <f>(SUMIFS($S:$S,$C:$C,$C1661,$A:$A,$A1661)+SUMIFS($S:$S,$C:$C,$C1661,$A:$A,$A1661-1)+SUMIFS($S:$S,$C:$C,$C1661,$A:$A,$A1661-2)+SUMIFS($S:$S,$C:$C,$C1661,$A:$A,$A1661-3))/4</f>
        <v>2.5274999999999999</v>
      </c>
      <c r="W1661" t="str">
        <f>VLOOKUP(D1661,Conferences!$A$9:$B$57,2,FALSE)</f>
        <v>MWC</v>
      </c>
      <c r="X1661">
        <f>COUNTIF(C:C,C1661)</f>
        <v>16</v>
      </c>
    </row>
    <row r="1662" spans="1:25">
      <c r="A1662">
        <v>2016</v>
      </c>
      <c r="B1662">
        <v>81</v>
      </c>
      <c r="C1662" t="s">
        <v>123</v>
      </c>
      <c r="D1662" t="s">
        <v>231</v>
      </c>
      <c r="E1662">
        <v>9</v>
      </c>
      <c r="F1662">
        <v>4</v>
      </c>
      <c r="G1662">
        <v>0.69199999999999995</v>
      </c>
      <c r="H1662">
        <v>6</v>
      </c>
      <c r="I1662">
        <v>2</v>
      </c>
      <c r="J1662">
        <v>0.75</v>
      </c>
      <c r="K1662">
        <v>36.700000000000003</v>
      </c>
      <c r="L1662">
        <v>31.5</v>
      </c>
      <c r="M1662">
        <v>-1.21</v>
      </c>
      <c r="N1662">
        <v>-5.44</v>
      </c>
      <c r="R1662" s="19">
        <f>SUMIFS(Recruits!J:J,Recruits!D:D,'Wins by Year'!C1662,Recruits!A:A,'Wins by Year'!A1662)</f>
        <v>0</v>
      </c>
      <c r="S1662" s="19">
        <f t="shared" si="50"/>
        <v>1</v>
      </c>
      <c r="T1662" s="19">
        <f>(SUMIFS(S:S,C:C,C1662,A:A,A1662)+SUMIFS(S:S,C:C,C1662,A:A,A1662-1)+SUMIFS(S:S,C:C,C1662,A:A,A1662-2))/3</f>
        <v>1.3633333333333333</v>
      </c>
      <c r="U1662" s="19">
        <f>(SUMIFS($S:$S,$C:$C,$C1662,$A:$A,$A1662)+SUMIFS($S:$S,$C:$C,$C1662,$A:$A,$A1662-1)+SUMIFS($S:$S,$C:$C,$C1662,$A:$A,$A1662-2)+SUMIFS($S:$S,$C:$C,$C1662,$A:$A,$A1662-3))/4</f>
        <v>1.5425</v>
      </c>
      <c r="W1662" t="str">
        <f>VLOOKUP(D1662,Conferences!$A$9:$B$57,2,FALSE)</f>
        <v>MWC</v>
      </c>
      <c r="X1662">
        <f>COUNTIF(C:C,C1662)</f>
        <v>16</v>
      </c>
    </row>
    <row r="1663" spans="1:25">
      <c r="A1663">
        <v>2016</v>
      </c>
      <c r="B1663">
        <v>82</v>
      </c>
      <c r="C1663" t="s">
        <v>121</v>
      </c>
      <c r="D1663" t="s">
        <v>231</v>
      </c>
      <c r="E1663">
        <v>8</v>
      </c>
      <c r="F1663">
        <v>6</v>
      </c>
      <c r="G1663">
        <v>0.57099999999999995</v>
      </c>
      <c r="H1663">
        <v>6</v>
      </c>
      <c r="I1663">
        <v>2</v>
      </c>
      <c r="J1663">
        <v>0.75</v>
      </c>
      <c r="K1663">
        <v>35.9</v>
      </c>
      <c r="L1663">
        <v>34.1</v>
      </c>
      <c r="M1663">
        <v>1.37</v>
      </c>
      <c r="N1663">
        <v>-0.99</v>
      </c>
      <c r="R1663" s="19">
        <f>SUMIFS(Recruits!J:J,Recruits!D:D,'Wins by Year'!C1663,Recruits!A:A,'Wins by Year'!A1663)</f>
        <v>0</v>
      </c>
      <c r="S1663" s="19">
        <f t="shared" si="50"/>
        <v>1</v>
      </c>
      <c r="T1663" s="19">
        <f>(SUMIFS(S:S,C:C,C1663,A:A,A1663)+SUMIFS(S:S,C:C,C1663,A:A,A1663-1)+SUMIFS(S:S,C:C,C1663,A:A,A1663-2))/3</f>
        <v>1.27</v>
      </c>
      <c r="U1663" s="19">
        <f>(SUMIFS($S:$S,$C:$C,$C1663,$A:$A,$A1663)+SUMIFS($S:$S,$C:$C,$C1663,$A:$A,$A1663-1)+SUMIFS($S:$S,$C:$C,$C1663,$A:$A,$A1663-2)+SUMIFS($S:$S,$C:$C,$C1663,$A:$A,$A1663-3))/4</f>
        <v>1.2025000000000001</v>
      </c>
      <c r="W1663" t="str">
        <f>VLOOKUP(D1663,Conferences!$A$9:$B$57,2,FALSE)</f>
        <v>MWC</v>
      </c>
      <c r="X1663">
        <f>COUNTIF(C:C,C1663)</f>
        <v>16</v>
      </c>
    </row>
    <row r="1664" spans="1:25">
      <c r="A1664">
        <v>2016</v>
      </c>
      <c r="B1664">
        <v>83</v>
      </c>
      <c r="C1664" t="s">
        <v>95</v>
      </c>
      <c r="D1664" t="s">
        <v>231</v>
      </c>
      <c r="E1664">
        <v>10</v>
      </c>
      <c r="F1664">
        <v>3</v>
      </c>
      <c r="G1664">
        <v>0.76900000000000002</v>
      </c>
      <c r="H1664">
        <v>5</v>
      </c>
      <c r="I1664">
        <v>3</v>
      </c>
      <c r="J1664">
        <v>0.625</v>
      </c>
      <c r="K1664">
        <v>35.200000000000003</v>
      </c>
      <c r="L1664">
        <v>26.2</v>
      </c>
      <c r="M1664">
        <v>4.09</v>
      </c>
      <c r="N1664">
        <v>-4.53</v>
      </c>
      <c r="R1664" s="19">
        <f>SUMIFS(Recruits!J:J,Recruits!D:D,'Wins by Year'!C1664,Recruits!A:A,'Wins by Year'!A1664)</f>
        <v>1.98</v>
      </c>
      <c r="S1664" s="19">
        <f t="shared" si="50"/>
        <v>1.98</v>
      </c>
      <c r="T1664" s="19">
        <f>(SUMIFS(S:S,C:C,C1664,A:A,A1664)+SUMIFS(S:S,C:C,C1664,A:A,A1664-1)+SUMIFS(S:S,C:C,C1664,A:A,A1664-2))/3</f>
        <v>1.3266666666666667</v>
      </c>
      <c r="U1664" s="19">
        <f>(SUMIFS($S:$S,$C:$C,$C1664,$A:$A,$A1664)+SUMIFS($S:$S,$C:$C,$C1664,$A:$A,$A1664-1)+SUMIFS($S:$S,$C:$C,$C1664,$A:$A,$A1664-2)+SUMIFS($S:$S,$C:$C,$C1664,$A:$A,$A1664-3))/4</f>
        <v>1.42</v>
      </c>
      <c r="W1664" t="str">
        <f>VLOOKUP(D1664,Conferences!$A$9:$B$57,2,FALSE)</f>
        <v>MWC</v>
      </c>
      <c r="X1664">
        <f>COUNTIF(C:C,C1664)</f>
        <v>16</v>
      </c>
    </row>
    <row r="1665" spans="1:25">
      <c r="A1665">
        <v>2016</v>
      </c>
      <c r="B1665">
        <v>84</v>
      </c>
      <c r="C1665" t="s">
        <v>63</v>
      </c>
      <c r="D1665" t="s">
        <v>231</v>
      </c>
      <c r="E1665">
        <v>7</v>
      </c>
      <c r="F1665">
        <v>6</v>
      </c>
      <c r="G1665">
        <v>0.53800000000000003</v>
      </c>
      <c r="H1665">
        <v>5</v>
      </c>
      <c r="I1665">
        <v>3</v>
      </c>
      <c r="J1665">
        <v>0.625</v>
      </c>
      <c r="K1665">
        <v>35.299999999999997</v>
      </c>
      <c r="L1665">
        <v>30.4</v>
      </c>
      <c r="M1665">
        <v>2.52</v>
      </c>
      <c r="N1665">
        <v>-1.17</v>
      </c>
      <c r="R1665" s="19">
        <f>SUMIFS(Recruits!J:J,Recruits!D:D,'Wins by Year'!C1665,Recruits!A:A,'Wins by Year'!A1665)</f>
        <v>2.31</v>
      </c>
      <c r="S1665" s="19">
        <f t="shared" si="50"/>
        <v>2.31</v>
      </c>
      <c r="T1665" s="19">
        <f>(SUMIFS(S:S,C:C,C1665,A:A,A1665)+SUMIFS(S:S,C:C,C1665,A:A,A1665-1)+SUMIFS(S:S,C:C,C1665,A:A,A1665-2))/3</f>
        <v>1.7933333333333332</v>
      </c>
      <c r="U1665" s="19">
        <f>(SUMIFS($S:$S,$C:$C,$C1665,$A:$A,$A1665)+SUMIFS($S:$S,$C:$C,$C1665,$A:$A,$A1665-1)+SUMIFS($S:$S,$C:$C,$C1665,$A:$A,$A1665-2)+SUMIFS($S:$S,$C:$C,$C1665,$A:$A,$A1665-3))/4</f>
        <v>1.875</v>
      </c>
      <c r="W1665" t="str">
        <f>VLOOKUP(D1665,Conferences!$A$9:$B$57,2,FALSE)</f>
        <v>MWC</v>
      </c>
      <c r="X1665">
        <f>COUNTIF(C:C,C1665)</f>
        <v>16</v>
      </c>
    </row>
    <row r="1666" spans="1:25">
      <c r="A1666">
        <v>2016</v>
      </c>
      <c r="B1666">
        <v>85</v>
      </c>
      <c r="C1666" t="s">
        <v>90</v>
      </c>
      <c r="D1666" t="s">
        <v>231</v>
      </c>
      <c r="E1666">
        <v>3</v>
      </c>
      <c r="F1666">
        <v>9</v>
      </c>
      <c r="G1666">
        <v>0.25</v>
      </c>
      <c r="H1666">
        <v>1</v>
      </c>
      <c r="I1666">
        <v>7</v>
      </c>
      <c r="J1666">
        <v>0.125</v>
      </c>
      <c r="K1666">
        <v>23.9</v>
      </c>
      <c r="L1666">
        <v>29.3</v>
      </c>
      <c r="M1666">
        <v>-5.99</v>
      </c>
      <c r="N1666">
        <v>0.1</v>
      </c>
      <c r="R1666" s="19">
        <f>SUMIFS(Recruits!J:J,Recruits!D:D,'Wins by Year'!C1666,Recruits!A:A,'Wins by Year'!A1666)</f>
        <v>1.81</v>
      </c>
      <c r="S1666" s="19">
        <f t="shared" si="50"/>
        <v>1.81</v>
      </c>
      <c r="T1666" s="19">
        <f>(SUMIFS(S:S,C:C,C1666,A:A,A1666)+SUMIFS(S:S,C:C,C1666,A:A,A1666-1)+SUMIFS(S:S,C:C,C1666,A:A,A1666-2))/3</f>
        <v>1.27</v>
      </c>
      <c r="U1666" s="19">
        <f>(SUMIFS($S:$S,$C:$C,$C1666,$A:$A,$A1666)+SUMIFS($S:$S,$C:$C,$C1666,$A:$A,$A1666-1)+SUMIFS($S:$S,$C:$C,$C1666,$A:$A,$A1666-2)+SUMIFS($S:$S,$C:$C,$C1666,$A:$A,$A1666-3))/4</f>
        <v>1.2025000000000001</v>
      </c>
      <c r="W1666" t="str">
        <f>VLOOKUP(D1666,Conferences!$A$9:$B$57,2,FALSE)</f>
        <v>MWC</v>
      </c>
      <c r="X1666">
        <f>COUNTIF(C:C,C1666)</f>
        <v>16</v>
      </c>
    </row>
    <row r="1667" spans="1:25">
      <c r="A1667">
        <v>2016</v>
      </c>
      <c r="B1667">
        <v>86</v>
      </c>
      <c r="C1667" t="s">
        <v>72</v>
      </c>
      <c r="D1667" t="s">
        <v>232</v>
      </c>
      <c r="E1667">
        <v>11</v>
      </c>
      <c r="F1667">
        <v>3</v>
      </c>
      <c r="G1667">
        <v>0.78600000000000003</v>
      </c>
      <c r="H1667">
        <v>6</v>
      </c>
      <c r="I1667">
        <v>2</v>
      </c>
      <c r="J1667">
        <v>0.75</v>
      </c>
      <c r="K1667">
        <v>35.200000000000003</v>
      </c>
      <c r="L1667">
        <v>20.2</v>
      </c>
      <c r="M1667">
        <v>5.97</v>
      </c>
      <c r="N1667">
        <v>-5.17</v>
      </c>
      <c r="P1667">
        <v>19</v>
      </c>
      <c r="Q1667">
        <v>25</v>
      </c>
      <c r="R1667" s="19">
        <f>SUMIFS(Recruits!J:J,Recruits!D:D,'Wins by Year'!C1667,Recruits!A:A,'Wins by Year'!A1667)</f>
        <v>2.3199999999999998</v>
      </c>
      <c r="S1667" s="19">
        <f t="shared" ref="S1667:S1730" si="52">IF(R1667&gt;1,R1667,1)</f>
        <v>2.3199999999999998</v>
      </c>
      <c r="T1667" s="19">
        <f>(SUMIFS(S:S,C:C,C1667,A:A,A1667)+SUMIFS(S:S,C:C,C1667,A:A,A1667-1)+SUMIFS(S:S,C:C,C1667,A:A,A1667-2))/3</f>
        <v>2.3733333333333331</v>
      </c>
      <c r="U1667" s="19">
        <f>(SUMIFS($S:$S,$C:$C,$C1667,$A:$A,$A1667)+SUMIFS($S:$S,$C:$C,$C1667,$A:$A,$A1667-1)+SUMIFS($S:$S,$C:$C,$C1667,$A:$A,$A1667-2)+SUMIFS($S:$S,$C:$C,$C1667,$A:$A,$A1667-3))/4</f>
        <v>2.3624999999999998</v>
      </c>
      <c r="W1667" t="str">
        <f>VLOOKUP(D1667,Conferences!$A$9:$B$57,2,FALSE)</f>
        <v>MWC</v>
      </c>
      <c r="X1667">
        <f>COUNTIF(C:C,C1667)</f>
        <v>16</v>
      </c>
      <c r="Y1667">
        <f t="shared" ref="Y1667:Y1730" si="53">Q1667</f>
        <v>25</v>
      </c>
    </row>
    <row r="1668" spans="1:25">
      <c r="A1668">
        <v>2016</v>
      </c>
      <c r="B1668">
        <v>87</v>
      </c>
      <c r="C1668" t="s">
        <v>128</v>
      </c>
      <c r="D1668" t="s">
        <v>232</v>
      </c>
      <c r="E1668">
        <v>7</v>
      </c>
      <c r="F1668">
        <v>7</v>
      </c>
      <c r="G1668">
        <v>0.5</v>
      </c>
      <c r="H1668">
        <v>4</v>
      </c>
      <c r="I1668">
        <v>4</v>
      </c>
      <c r="J1668">
        <v>0.5</v>
      </c>
      <c r="K1668">
        <v>28.3</v>
      </c>
      <c r="L1668">
        <v>37.299999999999997</v>
      </c>
      <c r="M1668">
        <v>-6.44</v>
      </c>
      <c r="N1668">
        <v>-3.44</v>
      </c>
      <c r="R1668" s="19">
        <f>SUMIFS(Recruits!J:J,Recruits!D:D,'Wins by Year'!C1668,Recruits!A:A,'Wins by Year'!A1668)</f>
        <v>0</v>
      </c>
      <c r="S1668" s="19">
        <f t="shared" si="52"/>
        <v>1</v>
      </c>
      <c r="T1668" s="19">
        <f>(SUMIFS(S:S,C:C,C1668,A:A,A1668)+SUMIFS(S:S,C:C,C1668,A:A,A1668-1)+SUMIFS(S:S,C:C,C1668,A:A,A1668-2))/3</f>
        <v>1</v>
      </c>
      <c r="U1668" s="19">
        <f>(SUMIFS($S:$S,$C:$C,$C1668,$A:$A,$A1668)+SUMIFS($S:$S,$C:$C,$C1668,$A:$A,$A1668-1)+SUMIFS($S:$S,$C:$C,$C1668,$A:$A,$A1668-2)+SUMIFS($S:$S,$C:$C,$C1668,$A:$A,$A1668-3))/4</f>
        <v>1.29</v>
      </c>
      <c r="W1668" t="str">
        <f>VLOOKUP(D1668,Conferences!$A$9:$B$57,2,FALSE)</f>
        <v>MWC</v>
      </c>
      <c r="X1668">
        <f>COUNTIF(C:C,C1668)</f>
        <v>16</v>
      </c>
    </row>
    <row r="1669" spans="1:25">
      <c r="A1669">
        <v>2016</v>
      </c>
      <c r="B1669">
        <v>88</v>
      </c>
      <c r="C1669" t="s">
        <v>122</v>
      </c>
      <c r="D1669" t="s">
        <v>232</v>
      </c>
      <c r="E1669">
        <v>5</v>
      </c>
      <c r="F1669">
        <v>7</v>
      </c>
      <c r="G1669">
        <v>0.41699999999999998</v>
      </c>
      <c r="H1669">
        <v>3</v>
      </c>
      <c r="I1669">
        <v>5</v>
      </c>
      <c r="J1669">
        <v>0.375</v>
      </c>
      <c r="K1669">
        <v>25.4</v>
      </c>
      <c r="L1669">
        <v>29</v>
      </c>
      <c r="M1669">
        <v>-9.6999999999999993</v>
      </c>
      <c r="N1669">
        <v>-6.87</v>
      </c>
      <c r="R1669" s="19">
        <f>SUMIFS(Recruits!J:J,Recruits!D:D,'Wins by Year'!C1669,Recruits!A:A,'Wins by Year'!A1669)</f>
        <v>0</v>
      </c>
      <c r="S1669" s="19">
        <f t="shared" si="52"/>
        <v>1</v>
      </c>
      <c r="T1669" s="19">
        <f>(SUMIFS(S:S,C:C,C1669,A:A,A1669)+SUMIFS(S:S,C:C,C1669,A:A,A1669-1)+SUMIFS(S:S,C:C,C1669,A:A,A1669-2))/3</f>
        <v>1.343333333333333</v>
      </c>
      <c r="U1669" s="19">
        <f>(SUMIFS($S:$S,$C:$C,$C1669,$A:$A,$A1669)+SUMIFS($S:$S,$C:$C,$C1669,$A:$A,$A1669-1)+SUMIFS($S:$S,$C:$C,$C1669,$A:$A,$A1669-2)+SUMIFS($S:$S,$C:$C,$C1669,$A:$A,$A1669-3))/4</f>
        <v>1.5399999999999998</v>
      </c>
      <c r="W1669" t="str">
        <f>VLOOKUP(D1669,Conferences!$A$9:$B$57,2,FALSE)</f>
        <v>MWC</v>
      </c>
      <c r="X1669">
        <f>COUNTIF(C:C,C1669)</f>
        <v>16</v>
      </c>
    </row>
    <row r="1670" spans="1:25">
      <c r="A1670">
        <v>2016</v>
      </c>
      <c r="B1670">
        <v>89</v>
      </c>
      <c r="C1670" t="s">
        <v>71</v>
      </c>
      <c r="D1670" t="s">
        <v>232</v>
      </c>
      <c r="E1670">
        <v>4</v>
      </c>
      <c r="F1670">
        <v>8</v>
      </c>
      <c r="G1670">
        <v>0.33300000000000002</v>
      </c>
      <c r="H1670">
        <v>3</v>
      </c>
      <c r="I1670">
        <v>5</v>
      </c>
      <c r="J1670">
        <v>0.375</v>
      </c>
      <c r="K1670">
        <v>31.6</v>
      </c>
      <c r="L1670">
        <v>36.799999999999997</v>
      </c>
      <c r="M1670">
        <v>-10.050000000000001</v>
      </c>
      <c r="N1670">
        <v>-3.8</v>
      </c>
      <c r="R1670" s="19">
        <f>SUMIFS(Recruits!J:J,Recruits!D:D,'Wins by Year'!C1670,Recruits!A:A,'Wins by Year'!A1670)</f>
        <v>2.3199999999999998</v>
      </c>
      <c r="S1670" s="19">
        <f t="shared" si="52"/>
        <v>2.3199999999999998</v>
      </c>
      <c r="T1670" s="19">
        <f>(SUMIFS(S:S,C:C,C1670,A:A,A1670)+SUMIFS(S:S,C:C,C1670,A:A,A1670-1)+SUMIFS(S:S,C:C,C1670,A:A,A1670-2))/3</f>
        <v>1.82</v>
      </c>
      <c r="U1670" s="19">
        <f>(SUMIFS($S:$S,$C:$C,$C1670,$A:$A,$A1670)+SUMIFS($S:$S,$C:$C,$C1670,$A:$A,$A1670-1)+SUMIFS($S:$S,$C:$C,$C1670,$A:$A,$A1670-2)+SUMIFS($S:$S,$C:$C,$C1670,$A:$A,$A1670-3))/4</f>
        <v>1.615</v>
      </c>
      <c r="W1670" t="str">
        <f>VLOOKUP(D1670,Conferences!$A$9:$B$57,2,FALSE)</f>
        <v>MWC</v>
      </c>
      <c r="X1670">
        <f>COUNTIF(C:C,C1670)</f>
        <v>16</v>
      </c>
    </row>
    <row r="1671" spans="1:25">
      <c r="A1671">
        <v>2016</v>
      </c>
      <c r="B1671">
        <v>90</v>
      </c>
      <c r="C1671" t="s">
        <v>111</v>
      </c>
      <c r="D1671" t="s">
        <v>232</v>
      </c>
      <c r="E1671">
        <v>4</v>
      </c>
      <c r="F1671">
        <v>8</v>
      </c>
      <c r="G1671">
        <v>0.33300000000000002</v>
      </c>
      <c r="H1671">
        <v>3</v>
      </c>
      <c r="I1671">
        <v>5</v>
      </c>
      <c r="J1671">
        <v>0.375</v>
      </c>
      <c r="K1671">
        <v>24.4</v>
      </c>
      <c r="L1671">
        <v>34.700000000000003</v>
      </c>
      <c r="M1671">
        <v>-10.029999999999999</v>
      </c>
      <c r="N1671">
        <v>-2.61</v>
      </c>
      <c r="R1671" s="19">
        <f>SUMIFS(Recruits!J:J,Recruits!D:D,'Wins by Year'!C1671,Recruits!A:A,'Wins by Year'!A1671)</f>
        <v>0</v>
      </c>
      <c r="S1671" s="19">
        <f t="shared" si="52"/>
        <v>1</v>
      </c>
      <c r="T1671" s="19">
        <f>(SUMIFS(S:S,C:C,C1671,A:A,A1671)+SUMIFS(S:S,C:C,C1671,A:A,A1671-1)+SUMIFS(S:S,C:C,C1671,A:A,A1671-2))/3</f>
        <v>1.8</v>
      </c>
      <c r="U1671" s="19">
        <f>(SUMIFS($S:$S,$C:$C,$C1671,$A:$A,$A1671)+SUMIFS($S:$S,$C:$C,$C1671,$A:$A,$A1671-1)+SUMIFS($S:$S,$C:$C,$C1671,$A:$A,$A1671-2)+SUMIFS($S:$S,$C:$C,$C1671,$A:$A,$A1671-3))/4</f>
        <v>1.6</v>
      </c>
      <c r="W1671" t="str">
        <f>VLOOKUP(D1671,Conferences!$A$9:$B$57,2,FALSE)</f>
        <v>MWC</v>
      </c>
      <c r="X1671">
        <f>COUNTIF(C:C,C1671)</f>
        <v>16</v>
      </c>
    </row>
    <row r="1672" spans="1:25">
      <c r="A1672">
        <v>2016</v>
      </c>
      <c r="B1672">
        <v>91</v>
      </c>
      <c r="C1672" t="s">
        <v>78</v>
      </c>
      <c r="D1672" t="s">
        <v>232</v>
      </c>
      <c r="E1672">
        <v>1</v>
      </c>
      <c r="F1672">
        <v>11</v>
      </c>
      <c r="G1672">
        <v>8.3000000000000004E-2</v>
      </c>
      <c r="H1672">
        <v>0</v>
      </c>
      <c r="I1672">
        <v>8</v>
      </c>
      <c r="J1672">
        <v>0</v>
      </c>
      <c r="K1672">
        <v>17.7</v>
      </c>
      <c r="L1672">
        <v>30.9</v>
      </c>
      <c r="M1672">
        <v>-14.26</v>
      </c>
      <c r="N1672">
        <v>-2.42</v>
      </c>
      <c r="R1672" s="19">
        <f>SUMIFS(Recruits!J:J,Recruits!D:D,'Wins by Year'!C1672,Recruits!A:A,'Wins by Year'!A1672)</f>
        <v>2.1800000000000002</v>
      </c>
      <c r="S1672" s="19">
        <f t="shared" si="52"/>
        <v>2.1800000000000002</v>
      </c>
      <c r="T1672" s="19">
        <f>(SUMIFS(S:S,C:C,C1672,A:A,A1672)+SUMIFS(S:S,C:C,C1672,A:A,A1672-1)+SUMIFS(S:S,C:C,C1672,A:A,A1672-2))/3</f>
        <v>2.2366666666666664</v>
      </c>
      <c r="U1672" s="19">
        <f>(SUMIFS($S:$S,$C:$C,$C1672,$A:$A,$A1672)+SUMIFS($S:$S,$C:$C,$C1672,$A:$A,$A1672-1)+SUMIFS($S:$S,$C:$C,$C1672,$A:$A,$A1672-2)+SUMIFS($S:$S,$C:$C,$C1672,$A:$A,$A1672-3))/4</f>
        <v>2.2624999999999997</v>
      </c>
      <c r="W1672" t="str">
        <f>VLOOKUP(D1672,Conferences!$A$9:$B$57,2,FALSE)</f>
        <v>MWC</v>
      </c>
      <c r="X1672">
        <f>COUNTIF(C:C,C1672)</f>
        <v>16</v>
      </c>
    </row>
    <row r="1673" spans="1:25">
      <c r="A1673">
        <v>2016</v>
      </c>
      <c r="B1673">
        <v>92</v>
      </c>
      <c r="C1673" t="s">
        <v>37</v>
      </c>
      <c r="D1673" t="s">
        <v>233</v>
      </c>
      <c r="E1673">
        <v>12</v>
      </c>
      <c r="F1673">
        <v>2</v>
      </c>
      <c r="G1673">
        <v>0.85699999999999998</v>
      </c>
      <c r="H1673">
        <v>8</v>
      </c>
      <c r="I1673">
        <v>1</v>
      </c>
      <c r="J1673">
        <v>0.88900000000000001</v>
      </c>
      <c r="K1673">
        <v>41.8</v>
      </c>
      <c r="L1673">
        <v>17.7</v>
      </c>
      <c r="M1673">
        <v>19.98</v>
      </c>
      <c r="N1673">
        <v>3.98</v>
      </c>
      <c r="O1673">
        <v>14</v>
      </c>
      <c r="P1673">
        <v>4</v>
      </c>
      <c r="Q1673">
        <v>4</v>
      </c>
      <c r="R1673" s="19">
        <f>SUMIFS(Recruits!J:J,Recruits!D:D,'Wins by Year'!C1673,Recruits!A:A,'Wins by Year'!A1673)</f>
        <v>3.11</v>
      </c>
      <c r="S1673" s="19">
        <f t="shared" si="52"/>
        <v>3.11</v>
      </c>
      <c r="T1673" s="19">
        <f>(SUMIFS(S:S,C:C,C1673,A:A,A1673)+SUMIFS(S:S,C:C,C1673,A:A,A1673-1)+SUMIFS(S:S,C:C,C1673,A:A,A1673-2))/3</f>
        <v>2.8966666666666665</v>
      </c>
      <c r="U1673" s="19">
        <f>(SUMIFS($S:$S,$C:$C,$C1673,$A:$A,$A1673)+SUMIFS($S:$S,$C:$C,$C1673,$A:$A,$A1673-1)+SUMIFS($S:$S,$C:$C,$C1673,$A:$A,$A1673-2)+SUMIFS($S:$S,$C:$C,$C1673,$A:$A,$A1673-3))/4</f>
        <v>3.0024999999999999</v>
      </c>
      <c r="W1673" t="str">
        <f>VLOOKUP(D1673,Conferences!$A$9:$B$57,2,FALSE)</f>
        <v>Pac-10</v>
      </c>
      <c r="X1673">
        <f>COUNTIF(C:C,C1673)</f>
        <v>16</v>
      </c>
      <c r="Y1673">
        <f t="shared" si="53"/>
        <v>4</v>
      </c>
    </row>
    <row r="1674" spans="1:25">
      <c r="A1674">
        <v>2016</v>
      </c>
      <c r="B1674">
        <v>93</v>
      </c>
      <c r="C1674" t="s">
        <v>52</v>
      </c>
      <c r="D1674" t="s">
        <v>233</v>
      </c>
      <c r="E1674">
        <v>8</v>
      </c>
      <c r="F1674">
        <v>5</v>
      </c>
      <c r="G1674">
        <v>0.61499999999999999</v>
      </c>
      <c r="H1674">
        <v>7</v>
      </c>
      <c r="I1674">
        <v>2</v>
      </c>
      <c r="J1674">
        <v>0.77800000000000002</v>
      </c>
      <c r="K1674">
        <v>38.200000000000003</v>
      </c>
      <c r="L1674">
        <v>26.4</v>
      </c>
      <c r="M1674">
        <v>9.0299999999999994</v>
      </c>
      <c r="N1674">
        <v>3.18</v>
      </c>
      <c r="P1674">
        <v>20</v>
      </c>
      <c r="R1674" s="19">
        <f>SUMIFS(Recruits!J:J,Recruits!D:D,'Wins by Year'!C1674,Recruits!A:A,'Wins by Year'!A1674)</f>
        <v>2.5499999999999998</v>
      </c>
      <c r="S1674" s="19">
        <f t="shared" si="52"/>
        <v>2.5499999999999998</v>
      </c>
      <c r="T1674" s="19">
        <f>(SUMIFS(S:S,C:C,C1674,A:A,A1674)+SUMIFS(S:S,C:C,C1674,A:A,A1674-1)+SUMIFS(S:S,C:C,C1674,A:A,A1674-2))/3</f>
        <v>2.6933333333333334</v>
      </c>
      <c r="U1674" s="19">
        <f>(SUMIFS($S:$S,$C:$C,$C1674,$A:$A,$A1674)+SUMIFS($S:$S,$C:$C,$C1674,$A:$A,$A1674-1)+SUMIFS($S:$S,$C:$C,$C1674,$A:$A,$A1674-2)+SUMIFS($S:$S,$C:$C,$C1674,$A:$A,$A1674-3))/4</f>
        <v>2.67</v>
      </c>
      <c r="W1674" t="str">
        <f>VLOOKUP(D1674,Conferences!$A$9:$B$57,2,FALSE)</f>
        <v>Pac-10</v>
      </c>
      <c r="X1674">
        <f>COUNTIF(C:C,C1674)</f>
        <v>16</v>
      </c>
    </row>
    <row r="1675" spans="1:25">
      <c r="A1675">
        <v>2016</v>
      </c>
      <c r="B1675">
        <v>94</v>
      </c>
      <c r="C1675" t="s">
        <v>19</v>
      </c>
      <c r="D1675" t="s">
        <v>233</v>
      </c>
      <c r="E1675">
        <v>10</v>
      </c>
      <c r="F1675">
        <v>3</v>
      </c>
      <c r="G1675">
        <v>0.76900000000000002</v>
      </c>
      <c r="H1675">
        <v>6</v>
      </c>
      <c r="I1675">
        <v>3</v>
      </c>
      <c r="J1675">
        <v>0.66700000000000004</v>
      </c>
      <c r="K1675">
        <v>26.3</v>
      </c>
      <c r="L1675">
        <v>20.399999999999999</v>
      </c>
      <c r="M1675">
        <v>12.54</v>
      </c>
      <c r="N1675">
        <v>5.23</v>
      </c>
      <c r="O1675">
        <v>8</v>
      </c>
      <c r="P1675">
        <v>7</v>
      </c>
      <c r="Q1675">
        <v>12</v>
      </c>
      <c r="R1675" s="19">
        <f>SUMIFS(Recruits!J:J,Recruits!D:D,'Wins by Year'!C1675,Recruits!A:A,'Wins by Year'!A1675)</f>
        <v>3.16</v>
      </c>
      <c r="S1675" s="19">
        <f t="shared" si="52"/>
        <v>3.16</v>
      </c>
      <c r="T1675" s="19">
        <f>(SUMIFS(S:S,C:C,C1675,A:A,A1675)+SUMIFS(S:S,C:C,C1675,A:A,A1675-1)+SUMIFS(S:S,C:C,C1675,A:A,A1675-2))/3</f>
        <v>3.293333333333333</v>
      </c>
      <c r="U1675" s="19">
        <f>(SUMIFS($S:$S,$C:$C,$C1675,$A:$A,$A1675)+SUMIFS($S:$S,$C:$C,$C1675,$A:$A,$A1675-1)+SUMIFS($S:$S,$C:$C,$C1675,$A:$A,$A1675-2)+SUMIFS($S:$S,$C:$C,$C1675,$A:$A,$A1675-3))/4</f>
        <v>3.3024999999999998</v>
      </c>
      <c r="W1675" t="str">
        <f>VLOOKUP(D1675,Conferences!$A$9:$B$57,2,FALSE)</f>
        <v>Pac-10</v>
      </c>
      <c r="X1675">
        <f>COUNTIF(C:C,C1675)</f>
        <v>16</v>
      </c>
      <c r="Y1675">
        <f t="shared" si="53"/>
        <v>12</v>
      </c>
    </row>
    <row r="1676" spans="1:25">
      <c r="A1676">
        <v>2016</v>
      </c>
      <c r="B1676">
        <v>95</v>
      </c>
      <c r="C1676" t="s">
        <v>22</v>
      </c>
      <c r="D1676" t="s">
        <v>233</v>
      </c>
      <c r="E1676">
        <v>5</v>
      </c>
      <c r="F1676">
        <v>7</v>
      </c>
      <c r="G1676">
        <v>0.41699999999999998</v>
      </c>
      <c r="H1676">
        <v>3</v>
      </c>
      <c r="I1676">
        <v>6</v>
      </c>
      <c r="J1676">
        <v>0.33300000000000002</v>
      </c>
      <c r="K1676">
        <v>37.1</v>
      </c>
      <c r="L1676">
        <v>42.6</v>
      </c>
      <c r="M1676">
        <v>2.42</v>
      </c>
      <c r="N1676">
        <v>5.92</v>
      </c>
      <c r="R1676" s="19">
        <f>SUMIFS(Recruits!J:J,Recruits!D:D,'Wins by Year'!C1676,Recruits!A:A,'Wins by Year'!A1676)</f>
        <v>2.93</v>
      </c>
      <c r="S1676" s="19">
        <f t="shared" si="52"/>
        <v>2.93</v>
      </c>
      <c r="T1676" s="19">
        <f>(SUMIFS(S:S,C:C,C1676,A:A,A1676)+SUMIFS(S:S,C:C,C1676,A:A,A1676-1)+SUMIFS(S:S,C:C,C1676,A:A,A1676-2))/3</f>
        <v>2.8233333333333328</v>
      </c>
      <c r="U1676" s="19">
        <f>(SUMIFS($S:$S,$C:$C,$C1676,$A:$A,$A1676)+SUMIFS($S:$S,$C:$C,$C1676,$A:$A,$A1676-1)+SUMIFS($S:$S,$C:$C,$C1676,$A:$A,$A1676-2)+SUMIFS($S:$S,$C:$C,$C1676,$A:$A,$A1676-3))/4</f>
        <v>2.8574999999999999</v>
      </c>
      <c r="W1676" t="str">
        <f>VLOOKUP(D1676,Conferences!$A$9:$B$57,2,FALSE)</f>
        <v>Pac-10</v>
      </c>
      <c r="X1676">
        <f>COUNTIF(C:C,C1676)</f>
        <v>16</v>
      </c>
    </row>
    <row r="1677" spans="1:25">
      <c r="A1677">
        <v>2016</v>
      </c>
      <c r="B1677">
        <v>96</v>
      </c>
      <c r="C1677" t="s">
        <v>40</v>
      </c>
      <c r="D1677" t="s">
        <v>233</v>
      </c>
      <c r="E1677">
        <v>4</v>
      </c>
      <c r="F1677">
        <v>8</v>
      </c>
      <c r="G1677">
        <v>0.33300000000000002</v>
      </c>
      <c r="H1677">
        <v>3</v>
      </c>
      <c r="I1677">
        <v>6</v>
      </c>
      <c r="J1677">
        <v>0.33300000000000002</v>
      </c>
      <c r="K1677">
        <v>26.2</v>
      </c>
      <c r="L1677">
        <v>30.5</v>
      </c>
      <c r="M1677">
        <v>1.53</v>
      </c>
      <c r="N1677">
        <v>5.1100000000000003</v>
      </c>
      <c r="R1677" s="19">
        <f>SUMIFS(Recruits!J:J,Recruits!D:D,'Wins by Year'!C1677,Recruits!A:A,'Wins by Year'!A1677)</f>
        <v>2.65</v>
      </c>
      <c r="S1677" s="19">
        <f t="shared" si="52"/>
        <v>2.65</v>
      </c>
      <c r="T1677" s="19">
        <f>(SUMIFS(S:S,C:C,C1677,A:A,A1677)+SUMIFS(S:S,C:C,C1677,A:A,A1677-1)+SUMIFS(S:S,C:C,C1677,A:A,A1677-2))/3</f>
        <v>2.5533333333333332</v>
      </c>
      <c r="U1677" s="19">
        <f>(SUMIFS($S:$S,$C:$C,$C1677,$A:$A,$A1677)+SUMIFS($S:$S,$C:$C,$C1677,$A:$A,$A1677-1)+SUMIFS($S:$S,$C:$C,$C1677,$A:$A,$A1677-2)+SUMIFS($S:$S,$C:$C,$C1677,$A:$A,$A1677-3))/4</f>
        <v>2.645</v>
      </c>
      <c r="W1677" t="str">
        <f>VLOOKUP(D1677,Conferences!$A$9:$B$57,2,FALSE)</f>
        <v>Pac-10</v>
      </c>
      <c r="X1677">
        <f>COUNTIF(C:C,C1677)</f>
        <v>16</v>
      </c>
    </row>
    <row r="1678" spans="1:25">
      <c r="A1678">
        <v>2016</v>
      </c>
      <c r="B1678">
        <v>97</v>
      </c>
      <c r="C1678" t="s">
        <v>28</v>
      </c>
      <c r="D1678" t="s">
        <v>233</v>
      </c>
      <c r="E1678">
        <v>4</v>
      </c>
      <c r="F1678">
        <v>8</v>
      </c>
      <c r="G1678">
        <v>0.33300000000000002</v>
      </c>
      <c r="H1678">
        <v>2</v>
      </c>
      <c r="I1678">
        <v>7</v>
      </c>
      <c r="J1678">
        <v>0.222</v>
      </c>
      <c r="K1678">
        <v>35.4</v>
      </c>
      <c r="L1678">
        <v>41.4</v>
      </c>
      <c r="M1678">
        <v>0.7</v>
      </c>
      <c r="N1678">
        <v>5.12</v>
      </c>
      <c r="O1678">
        <v>24</v>
      </c>
      <c r="P1678">
        <v>22</v>
      </c>
      <c r="R1678" s="19">
        <f>SUMIFS(Recruits!J:J,Recruits!D:D,'Wins by Year'!C1678,Recruits!A:A,'Wins by Year'!A1678)</f>
        <v>3.05</v>
      </c>
      <c r="S1678" s="19">
        <f t="shared" si="52"/>
        <v>3.05</v>
      </c>
      <c r="T1678" s="19">
        <f>(SUMIFS(S:S,C:C,C1678,A:A,A1678)+SUMIFS(S:S,C:C,C1678,A:A,A1678-1)+SUMIFS(S:S,C:C,C1678,A:A,A1678-2))/3</f>
        <v>3.1833333333333336</v>
      </c>
      <c r="U1678" s="19">
        <f>(SUMIFS($S:$S,$C:$C,$C1678,$A:$A,$A1678)+SUMIFS($S:$S,$C:$C,$C1678,$A:$A,$A1678-1)+SUMIFS($S:$S,$C:$C,$C1678,$A:$A,$A1678-2)+SUMIFS($S:$S,$C:$C,$C1678,$A:$A,$A1678-3))/4</f>
        <v>3.2025000000000001</v>
      </c>
      <c r="W1678" t="str">
        <f>VLOOKUP(D1678,Conferences!$A$9:$B$57,2,FALSE)</f>
        <v>Pac-10</v>
      </c>
      <c r="X1678">
        <f>COUNTIF(C:C,C1678)</f>
        <v>16</v>
      </c>
    </row>
    <row r="1679" spans="1:25">
      <c r="A1679">
        <v>2016</v>
      </c>
      <c r="B1679">
        <v>98</v>
      </c>
      <c r="C1679" t="s">
        <v>66</v>
      </c>
      <c r="D1679" t="s">
        <v>234</v>
      </c>
      <c r="E1679">
        <v>10</v>
      </c>
      <c r="F1679">
        <v>4</v>
      </c>
      <c r="G1679">
        <v>0.71399999999999997</v>
      </c>
      <c r="H1679">
        <v>8</v>
      </c>
      <c r="I1679">
        <v>1</v>
      </c>
      <c r="J1679">
        <v>0.88900000000000001</v>
      </c>
      <c r="K1679">
        <v>31.1</v>
      </c>
      <c r="L1679">
        <v>21.7</v>
      </c>
      <c r="M1679">
        <v>12.18</v>
      </c>
      <c r="N1679">
        <v>5.54</v>
      </c>
      <c r="P1679">
        <v>9</v>
      </c>
      <c r="Q1679">
        <v>17</v>
      </c>
      <c r="R1679" s="19">
        <f>SUMIFS(Recruits!J:J,Recruits!D:D,'Wins by Year'!C1679,Recruits!A:A,'Wins by Year'!A1679)</f>
        <v>2.61</v>
      </c>
      <c r="S1679" s="19">
        <f t="shared" si="52"/>
        <v>2.61</v>
      </c>
      <c r="T1679" s="19">
        <f>(SUMIFS(S:S,C:C,C1679,A:A,A1679)+SUMIFS(S:S,C:C,C1679,A:A,A1679-1)+SUMIFS(S:S,C:C,C1679,A:A,A1679-2))/3</f>
        <v>2.6366666666666667</v>
      </c>
      <c r="U1679" s="19">
        <f>(SUMIFS($S:$S,$C:$C,$C1679,$A:$A,$A1679)+SUMIFS($S:$S,$C:$C,$C1679,$A:$A,$A1679-1)+SUMIFS($S:$S,$C:$C,$C1679,$A:$A,$A1679-2)+SUMIFS($S:$S,$C:$C,$C1679,$A:$A,$A1679-3))/4</f>
        <v>2.6074999999999999</v>
      </c>
      <c r="W1679" t="str">
        <f>VLOOKUP(D1679,Conferences!$A$9:$B$57,2,FALSE)</f>
        <v>Pac-10</v>
      </c>
      <c r="X1679">
        <f>COUNTIF(C:C,C1679)</f>
        <v>16</v>
      </c>
      <c r="Y1679">
        <f t="shared" si="53"/>
        <v>17</v>
      </c>
    </row>
    <row r="1680" spans="1:25">
      <c r="A1680">
        <v>2016</v>
      </c>
      <c r="B1680">
        <v>99</v>
      </c>
      <c r="C1680" t="s">
        <v>12</v>
      </c>
      <c r="D1680" t="s">
        <v>234</v>
      </c>
      <c r="E1680">
        <v>10</v>
      </c>
      <c r="F1680">
        <v>3</v>
      </c>
      <c r="G1680">
        <v>0.76900000000000002</v>
      </c>
      <c r="H1680">
        <v>7</v>
      </c>
      <c r="I1680">
        <v>2</v>
      </c>
      <c r="J1680">
        <v>0.77800000000000002</v>
      </c>
      <c r="K1680">
        <v>34.4</v>
      </c>
      <c r="L1680">
        <v>24.2</v>
      </c>
      <c r="M1680">
        <v>17.27</v>
      </c>
      <c r="N1680">
        <v>7.04</v>
      </c>
      <c r="O1680">
        <v>20</v>
      </c>
      <c r="P1680">
        <v>3</v>
      </c>
      <c r="Q1680">
        <v>3</v>
      </c>
      <c r="R1680" s="19">
        <f>SUMIFS(Recruits!J:J,Recruits!D:D,'Wins by Year'!C1680,Recruits!A:A,'Wins by Year'!A1680)</f>
        <v>3.75</v>
      </c>
      <c r="S1680" s="19">
        <f t="shared" si="52"/>
        <v>3.75</v>
      </c>
      <c r="T1680" s="19">
        <f>(SUMIFS(S:S,C:C,C1680,A:A,A1680)+SUMIFS(S:S,C:C,C1680,A:A,A1680-1)+SUMIFS(S:S,C:C,C1680,A:A,A1680-2))/3</f>
        <v>3.7366666666666668</v>
      </c>
      <c r="U1680" s="19">
        <f>(SUMIFS($S:$S,$C:$C,$C1680,$A:$A,$A1680)+SUMIFS($S:$S,$C:$C,$C1680,$A:$A,$A1680-1)+SUMIFS($S:$S,$C:$C,$C1680,$A:$A,$A1680-2)+SUMIFS($S:$S,$C:$C,$C1680,$A:$A,$A1680-3))/4</f>
        <v>3.9075000000000002</v>
      </c>
      <c r="W1680" t="str">
        <f>VLOOKUP(D1680,Conferences!$A$9:$B$57,2,FALSE)</f>
        <v>Pac-10</v>
      </c>
      <c r="X1680">
        <f>COUNTIF(C:C,C1680)</f>
        <v>16</v>
      </c>
      <c r="Y1680">
        <f t="shared" si="53"/>
        <v>3</v>
      </c>
    </row>
    <row r="1681" spans="1:25">
      <c r="A1681">
        <v>2016</v>
      </c>
      <c r="B1681">
        <v>100</v>
      </c>
      <c r="C1681" t="s">
        <v>34</v>
      </c>
      <c r="D1681" t="s">
        <v>234</v>
      </c>
      <c r="E1681">
        <v>9</v>
      </c>
      <c r="F1681">
        <v>4</v>
      </c>
      <c r="G1681">
        <v>0.69199999999999995</v>
      </c>
      <c r="H1681">
        <v>5</v>
      </c>
      <c r="I1681">
        <v>4</v>
      </c>
      <c r="J1681">
        <v>0.55600000000000005</v>
      </c>
      <c r="K1681">
        <v>29.8</v>
      </c>
      <c r="L1681">
        <v>23.9</v>
      </c>
      <c r="M1681">
        <v>8.65</v>
      </c>
      <c r="N1681">
        <v>2.19</v>
      </c>
      <c r="P1681">
        <v>11</v>
      </c>
      <c r="Q1681">
        <v>23</v>
      </c>
      <c r="R1681" s="19">
        <f>SUMIFS(Recruits!J:J,Recruits!D:D,'Wins by Year'!C1681,Recruits!A:A,'Wins by Year'!A1681)</f>
        <v>2.82</v>
      </c>
      <c r="S1681" s="19">
        <f t="shared" si="52"/>
        <v>2.82</v>
      </c>
      <c r="T1681" s="19">
        <f>(SUMIFS(S:S,C:C,C1681,A:A,A1681)+SUMIFS(S:S,C:C,C1681,A:A,A1681-1)+SUMIFS(S:S,C:C,C1681,A:A,A1681-2))/3</f>
        <v>2.69</v>
      </c>
      <c r="U1681" s="19">
        <f>(SUMIFS($S:$S,$C:$C,$C1681,$A:$A,$A1681)+SUMIFS($S:$S,$C:$C,$C1681,$A:$A,$A1681-1)+SUMIFS($S:$S,$C:$C,$C1681,$A:$A,$A1681-2)+SUMIFS($S:$S,$C:$C,$C1681,$A:$A,$A1681-3))/4</f>
        <v>2.7250000000000001</v>
      </c>
      <c r="W1681" t="str">
        <f>VLOOKUP(D1681,Conferences!$A$9:$B$57,2,FALSE)</f>
        <v>Pac-10</v>
      </c>
      <c r="X1681">
        <f>COUNTIF(C:C,C1681)</f>
        <v>16</v>
      </c>
      <c r="Y1681">
        <f t="shared" si="53"/>
        <v>23</v>
      </c>
    </row>
    <row r="1682" spans="1:25">
      <c r="A1682">
        <v>2016</v>
      </c>
      <c r="B1682">
        <v>101</v>
      </c>
      <c r="C1682" t="s">
        <v>30</v>
      </c>
      <c r="D1682" t="s">
        <v>234</v>
      </c>
      <c r="E1682">
        <v>5</v>
      </c>
      <c r="F1682">
        <v>7</v>
      </c>
      <c r="G1682">
        <v>0.41699999999999998</v>
      </c>
      <c r="H1682">
        <v>2</v>
      </c>
      <c r="I1682">
        <v>7</v>
      </c>
      <c r="J1682">
        <v>0.222</v>
      </c>
      <c r="K1682">
        <v>33.299999999999997</v>
      </c>
      <c r="L1682">
        <v>39.799999999999997</v>
      </c>
      <c r="M1682">
        <v>-2.6</v>
      </c>
      <c r="N1682">
        <v>3.9</v>
      </c>
      <c r="R1682" s="19">
        <f>SUMIFS(Recruits!J:J,Recruits!D:D,'Wins by Year'!C1682,Recruits!A:A,'Wins by Year'!A1682)</f>
        <v>3.2</v>
      </c>
      <c r="S1682" s="19">
        <f t="shared" si="52"/>
        <v>3.2</v>
      </c>
      <c r="T1682" s="19">
        <f>(SUMIFS(S:S,C:C,C1682,A:A,A1682)+SUMIFS(S:S,C:C,C1682,A:A,A1682-1)+SUMIFS(S:S,C:C,C1682,A:A,A1682-2))/3</f>
        <v>3.2100000000000004</v>
      </c>
      <c r="U1682" s="19">
        <f>(SUMIFS($S:$S,$C:$C,$C1682,$A:$A,$A1682)+SUMIFS($S:$S,$C:$C,$C1682,$A:$A,$A1682-1)+SUMIFS($S:$S,$C:$C,$C1682,$A:$A,$A1682-2)+SUMIFS($S:$S,$C:$C,$C1682,$A:$A,$A1682-3))/4</f>
        <v>3.1275000000000004</v>
      </c>
      <c r="W1682" t="str">
        <f>VLOOKUP(D1682,Conferences!$A$9:$B$57,2,FALSE)</f>
        <v>Pac-10</v>
      </c>
      <c r="X1682">
        <f>COUNTIF(C:C,C1682)</f>
        <v>16</v>
      </c>
    </row>
    <row r="1683" spans="1:25">
      <c r="A1683">
        <v>2016</v>
      </c>
      <c r="B1683">
        <v>102</v>
      </c>
      <c r="C1683" t="s">
        <v>10</v>
      </c>
      <c r="D1683" t="s">
        <v>234</v>
      </c>
      <c r="E1683">
        <v>4</v>
      </c>
      <c r="F1683">
        <v>8</v>
      </c>
      <c r="G1683">
        <v>0.33300000000000002</v>
      </c>
      <c r="H1683">
        <v>2</v>
      </c>
      <c r="I1683">
        <v>7</v>
      </c>
      <c r="J1683">
        <v>0.222</v>
      </c>
      <c r="K1683">
        <v>24.9</v>
      </c>
      <c r="L1683">
        <v>27.5</v>
      </c>
      <c r="M1683">
        <v>2.63</v>
      </c>
      <c r="N1683">
        <v>5.13</v>
      </c>
      <c r="O1683">
        <v>16</v>
      </c>
      <c r="P1683">
        <v>16</v>
      </c>
      <c r="R1683" s="19">
        <f>SUMIFS(Recruits!J:J,Recruits!D:D,'Wins by Year'!C1683,Recruits!A:A,'Wins by Year'!A1683)</f>
        <v>3.33</v>
      </c>
      <c r="S1683" s="19">
        <f t="shared" si="52"/>
        <v>3.33</v>
      </c>
      <c r="T1683" s="19">
        <f>(SUMIFS(S:S,C:C,C1683,A:A,A1683)+SUMIFS(S:S,C:C,C1683,A:A,A1683-1)+SUMIFS(S:S,C:C,C1683,A:A,A1683-2))/3</f>
        <v>3.5833333333333335</v>
      </c>
      <c r="U1683" s="19">
        <f>(SUMIFS($S:$S,$C:$C,$C1683,$A:$A,$A1683)+SUMIFS($S:$S,$C:$C,$C1683,$A:$A,$A1683-1)+SUMIFS($S:$S,$C:$C,$C1683,$A:$A,$A1683-2)+SUMIFS($S:$S,$C:$C,$C1683,$A:$A,$A1683-3))/4</f>
        <v>3.6074999999999999</v>
      </c>
      <c r="W1683" t="str">
        <f>VLOOKUP(D1683,Conferences!$A$9:$B$57,2,FALSE)</f>
        <v>Pac-10</v>
      </c>
      <c r="X1683">
        <f>COUNTIF(C:C,C1683)</f>
        <v>16</v>
      </c>
    </row>
    <row r="1684" spans="1:25">
      <c r="A1684">
        <v>2016</v>
      </c>
      <c r="B1684">
        <v>103</v>
      </c>
      <c r="C1684" t="s">
        <v>45</v>
      </c>
      <c r="D1684" t="s">
        <v>234</v>
      </c>
      <c r="E1684">
        <v>3</v>
      </c>
      <c r="F1684">
        <v>9</v>
      </c>
      <c r="G1684">
        <v>0.25</v>
      </c>
      <c r="H1684">
        <v>1</v>
      </c>
      <c r="I1684">
        <v>8</v>
      </c>
      <c r="J1684">
        <v>0.111</v>
      </c>
      <c r="K1684">
        <v>24.8</v>
      </c>
      <c r="L1684">
        <v>38.299999999999997</v>
      </c>
      <c r="M1684">
        <v>-4.63</v>
      </c>
      <c r="N1684">
        <v>5.2</v>
      </c>
      <c r="R1684" s="19">
        <f>SUMIFS(Recruits!J:J,Recruits!D:D,'Wins by Year'!C1684,Recruits!A:A,'Wins by Year'!A1684)</f>
        <v>2.85</v>
      </c>
      <c r="S1684" s="19">
        <f t="shared" si="52"/>
        <v>2.85</v>
      </c>
      <c r="T1684" s="19">
        <f>(SUMIFS(S:S,C:C,C1684,A:A,A1684)+SUMIFS(S:S,C:C,C1684,A:A,A1684-1)+SUMIFS(S:S,C:C,C1684,A:A,A1684-2))/3</f>
        <v>2.8833333333333333</v>
      </c>
      <c r="U1684" s="19">
        <f>(SUMIFS($S:$S,$C:$C,$C1684,$A:$A,$A1684)+SUMIFS($S:$S,$C:$C,$C1684,$A:$A,$A1684-1)+SUMIFS($S:$S,$C:$C,$C1684,$A:$A,$A1684-2)+SUMIFS($S:$S,$C:$C,$C1684,$A:$A,$A1684-3))/4</f>
        <v>2.8825000000000003</v>
      </c>
      <c r="W1684" t="str">
        <f>VLOOKUP(D1684,Conferences!$A$9:$B$57,2,FALSE)</f>
        <v>Pac-10</v>
      </c>
      <c r="X1684">
        <f>COUNTIF(C:C,C1684)</f>
        <v>16</v>
      </c>
    </row>
    <row r="1685" spans="1:25">
      <c r="A1685">
        <v>2016</v>
      </c>
      <c r="B1685">
        <v>104</v>
      </c>
      <c r="C1685" t="s">
        <v>14</v>
      </c>
      <c r="D1685" t="s">
        <v>235</v>
      </c>
      <c r="E1685">
        <v>9</v>
      </c>
      <c r="F1685">
        <v>4</v>
      </c>
      <c r="G1685">
        <v>0.69199999999999995</v>
      </c>
      <c r="H1685">
        <v>6</v>
      </c>
      <c r="I1685">
        <v>2</v>
      </c>
      <c r="J1685">
        <v>0.75</v>
      </c>
      <c r="K1685">
        <v>23.9</v>
      </c>
      <c r="L1685">
        <v>16.8</v>
      </c>
      <c r="M1685">
        <v>10.98</v>
      </c>
      <c r="N1685">
        <v>4.75</v>
      </c>
      <c r="O1685">
        <v>25</v>
      </c>
      <c r="P1685">
        <v>10</v>
      </c>
      <c r="Q1685">
        <v>14</v>
      </c>
      <c r="R1685" s="19">
        <f>SUMIFS(Recruits!J:J,Recruits!D:D,'Wins by Year'!C1685,Recruits!A:A,'Wins by Year'!A1685)</f>
        <v>3.36</v>
      </c>
      <c r="S1685" s="19">
        <f t="shared" si="52"/>
        <v>3.36</v>
      </c>
      <c r="T1685" s="19">
        <f>(SUMIFS(S:S,C:C,C1685,A:A,A1685)+SUMIFS(S:S,C:C,C1685,A:A,A1685-1)+SUMIFS(S:S,C:C,C1685,A:A,A1685-2))/3</f>
        <v>3.41</v>
      </c>
      <c r="U1685" s="19">
        <f>(SUMIFS($S:$S,$C:$C,$C1685,$A:$A,$A1685)+SUMIFS($S:$S,$C:$C,$C1685,$A:$A,$A1685-1)+SUMIFS($S:$S,$C:$C,$C1685,$A:$A,$A1685-2)+SUMIFS($S:$S,$C:$C,$C1685,$A:$A,$A1685-3))/4</f>
        <v>3.4550000000000001</v>
      </c>
      <c r="W1685" t="str">
        <f>VLOOKUP(D1685,Conferences!$A$9:$B$57,2,FALSE)</f>
        <v>SEC</v>
      </c>
      <c r="X1685">
        <f>COUNTIF(C:C,C1685)</f>
        <v>16</v>
      </c>
      <c r="Y1685">
        <f t="shared" si="53"/>
        <v>14</v>
      </c>
    </row>
    <row r="1686" spans="1:25">
      <c r="A1686">
        <v>2016</v>
      </c>
      <c r="B1686">
        <v>105</v>
      </c>
      <c r="C1686" t="s">
        <v>11</v>
      </c>
      <c r="D1686" t="s">
        <v>235</v>
      </c>
      <c r="E1686">
        <v>8</v>
      </c>
      <c r="F1686">
        <v>5</v>
      </c>
      <c r="G1686">
        <v>0.61499999999999999</v>
      </c>
      <c r="H1686">
        <v>4</v>
      </c>
      <c r="I1686">
        <v>4</v>
      </c>
      <c r="J1686">
        <v>0.5</v>
      </c>
      <c r="K1686">
        <v>24.5</v>
      </c>
      <c r="L1686">
        <v>24</v>
      </c>
      <c r="M1686">
        <v>3.64</v>
      </c>
      <c r="N1686">
        <v>2.57</v>
      </c>
      <c r="O1686">
        <v>18</v>
      </c>
      <c r="P1686">
        <v>9</v>
      </c>
      <c r="R1686" s="19">
        <f>SUMIFS(Recruits!J:J,Recruits!D:D,'Wins by Year'!C1686,Recruits!A:A,'Wins by Year'!A1686)</f>
        <v>3.71</v>
      </c>
      <c r="S1686" s="19">
        <f t="shared" si="52"/>
        <v>3.71</v>
      </c>
      <c r="T1686" s="19">
        <f>(SUMIFS(S:S,C:C,C1686,A:A,A1686)+SUMIFS(S:S,C:C,C1686,A:A,A1686-1)+SUMIFS(S:S,C:C,C1686,A:A,A1686-2))/3</f>
        <v>3.5933333333333337</v>
      </c>
      <c r="U1686" s="19">
        <f>(SUMIFS($S:$S,$C:$C,$C1686,$A:$A,$A1686)+SUMIFS($S:$S,$C:$C,$C1686,$A:$A,$A1686-1)+SUMIFS($S:$S,$C:$C,$C1686,$A:$A,$A1686-2)+SUMIFS($S:$S,$C:$C,$C1686,$A:$A,$A1686-3))/4</f>
        <v>3.5650000000000004</v>
      </c>
      <c r="W1686" t="str">
        <f>VLOOKUP(D1686,Conferences!$A$9:$B$57,2,FALSE)</f>
        <v>SEC</v>
      </c>
      <c r="X1686">
        <f>COUNTIF(C:C,C1686)</f>
        <v>16</v>
      </c>
    </row>
    <row r="1687" spans="1:25">
      <c r="A1687">
        <v>2016</v>
      </c>
      <c r="B1687">
        <v>106</v>
      </c>
      <c r="C1687" t="s">
        <v>15</v>
      </c>
      <c r="D1687" t="s">
        <v>235</v>
      </c>
      <c r="E1687">
        <v>9</v>
      </c>
      <c r="F1687">
        <v>4</v>
      </c>
      <c r="G1687">
        <v>0.69199999999999995</v>
      </c>
      <c r="H1687">
        <v>4</v>
      </c>
      <c r="I1687">
        <v>4</v>
      </c>
      <c r="J1687">
        <v>0.5</v>
      </c>
      <c r="K1687">
        <v>36.4</v>
      </c>
      <c r="L1687">
        <v>28.8</v>
      </c>
      <c r="M1687">
        <v>10.59</v>
      </c>
      <c r="N1687">
        <v>4.4400000000000004</v>
      </c>
      <c r="O1687">
        <v>9</v>
      </c>
      <c r="P1687">
        <v>9</v>
      </c>
      <c r="Q1687">
        <v>22</v>
      </c>
      <c r="R1687" s="19">
        <f>SUMIFS(Recruits!J:J,Recruits!D:D,'Wins by Year'!C1687,Recruits!A:A,'Wins by Year'!A1687)</f>
        <v>3.5</v>
      </c>
      <c r="S1687" s="19">
        <f t="shared" si="52"/>
        <v>3.5</v>
      </c>
      <c r="T1687" s="19">
        <f>(SUMIFS(S:S,C:C,C1687,A:A,A1687)+SUMIFS(S:S,C:C,C1687,A:A,A1687-1)+SUMIFS(S:S,C:C,C1687,A:A,A1687-2))/3</f>
        <v>3.6133333333333333</v>
      </c>
      <c r="U1687" s="19">
        <f>(SUMIFS($S:$S,$C:$C,$C1687,$A:$A,$A1687)+SUMIFS($S:$S,$C:$C,$C1687,$A:$A,$A1687-1)+SUMIFS($S:$S,$C:$C,$C1687,$A:$A,$A1687-2)+SUMIFS($S:$S,$C:$C,$C1687,$A:$A,$A1687-3))/4</f>
        <v>3.5049999999999999</v>
      </c>
      <c r="W1687" t="str">
        <f>VLOOKUP(D1687,Conferences!$A$9:$B$57,2,FALSE)</f>
        <v>SEC</v>
      </c>
      <c r="X1687">
        <f>COUNTIF(C:C,C1687)</f>
        <v>16</v>
      </c>
      <c r="Y1687">
        <f t="shared" si="53"/>
        <v>22</v>
      </c>
    </row>
    <row r="1688" spans="1:25">
      <c r="A1688">
        <v>2016</v>
      </c>
      <c r="B1688">
        <v>107</v>
      </c>
      <c r="C1688" t="s">
        <v>29</v>
      </c>
      <c r="D1688" t="s">
        <v>235</v>
      </c>
      <c r="E1688">
        <v>7</v>
      </c>
      <c r="F1688">
        <v>6</v>
      </c>
      <c r="G1688">
        <v>0.53800000000000003</v>
      </c>
      <c r="H1688">
        <v>4</v>
      </c>
      <c r="I1688">
        <v>4</v>
      </c>
      <c r="J1688">
        <v>0.5</v>
      </c>
      <c r="K1688">
        <v>30</v>
      </c>
      <c r="L1688">
        <v>31.3</v>
      </c>
      <c r="M1688">
        <v>2.2999999999999998</v>
      </c>
      <c r="N1688">
        <v>2.76</v>
      </c>
      <c r="R1688" s="19">
        <f>SUMIFS(Recruits!J:J,Recruits!D:D,'Wins by Year'!C1688,Recruits!A:A,'Wins by Year'!A1688)</f>
        <v>3</v>
      </c>
      <c r="S1688" s="19">
        <f t="shared" si="52"/>
        <v>3</v>
      </c>
      <c r="T1688" s="19">
        <f>(SUMIFS(S:S,C:C,C1688,A:A,A1688)+SUMIFS(S:S,C:C,C1688,A:A,A1688-1)+SUMIFS(S:S,C:C,C1688,A:A,A1688-2))/3</f>
        <v>3.09</v>
      </c>
      <c r="U1688" s="19">
        <f>(SUMIFS($S:$S,$C:$C,$C1688,$A:$A,$A1688)+SUMIFS($S:$S,$C:$C,$C1688,$A:$A,$A1688-1)+SUMIFS($S:$S,$C:$C,$C1688,$A:$A,$A1688-2)+SUMIFS($S:$S,$C:$C,$C1688,$A:$A,$A1688-3))/4</f>
        <v>3.0449999999999999</v>
      </c>
      <c r="W1688" t="str">
        <f>VLOOKUP(D1688,Conferences!$A$9:$B$57,2,FALSE)</f>
        <v>SEC</v>
      </c>
      <c r="X1688">
        <f>COUNTIF(C:C,C1688)</f>
        <v>16</v>
      </c>
    </row>
    <row r="1689" spans="1:25">
      <c r="A1689">
        <v>2016</v>
      </c>
      <c r="B1689">
        <v>108</v>
      </c>
      <c r="C1689" t="s">
        <v>27</v>
      </c>
      <c r="D1689" t="s">
        <v>235</v>
      </c>
      <c r="E1689">
        <v>6</v>
      </c>
      <c r="F1689">
        <v>7</v>
      </c>
      <c r="G1689">
        <v>0.46200000000000002</v>
      </c>
      <c r="H1689">
        <v>3</v>
      </c>
      <c r="I1689">
        <v>5</v>
      </c>
      <c r="J1689">
        <v>0.375</v>
      </c>
      <c r="K1689">
        <v>20.8</v>
      </c>
      <c r="L1689">
        <v>26.5</v>
      </c>
      <c r="M1689">
        <v>-0.91</v>
      </c>
      <c r="N1689">
        <v>2.0099999999999998</v>
      </c>
      <c r="R1689" s="19">
        <f>SUMIFS(Recruits!J:J,Recruits!D:D,'Wins by Year'!C1689,Recruits!A:A,'Wins by Year'!A1689)</f>
        <v>3.04</v>
      </c>
      <c r="S1689" s="19">
        <f t="shared" si="52"/>
        <v>3.04</v>
      </c>
      <c r="T1689" s="19">
        <f>(SUMIFS(S:S,C:C,C1689,A:A,A1689)+SUMIFS(S:S,C:C,C1689,A:A,A1689-1)+SUMIFS(S:S,C:C,C1689,A:A,A1689-2))/3</f>
        <v>3.2733333333333334</v>
      </c>
      <c r="U1689" s="19">
        <f>(SUMIFS($S:$S,$C:$C,$C1689,$A:$A,$A1689)+SUMIFS($S:$S,$C:$C,$C1689,$A:$A,$A1689-1)+SUMIFS($S:$S,$C:$C,$C1689,$A:$A,$A1689-2)+SUMIFS($S:$S,$C:$C,$C1689,$A:$A,$A1689-3))/4</f>
        <v>3.3</v>
      </c>
      <c r="W1689" t="str">
        <f>VLOOKUP(D1689,Conferences!$A$9:$B$57,2,FALSE)</f>
        <v>SEC</v>
      </c>
      <c r="X1689">
        <f>COUNTIF(C:C,C1689)</f>
        <v>16</v>
      </c>
    </row>
    <row r="1690" spans="1:25">
      <c r="A1690">
        <v>2016</v>
      </c>
      <c r="B1690">
        <v>109</v>
      </c>
      <c r="C1690" t="s">
        <v>54</v>
      </c>
      <c r="D1690" t="s">
        <v>235</v>
      </c>
      <c r="E1690">
        <v>6</v>
      </c>
      <c r="F1690">
        <v>7</v>
      </c>
      <c r="G1690">
        <v>0.46200000000000002</v>
      </c>
      <c r="H1690">
        <v>3</v>
      </c>
      <c r="I1690">
        <v>5</v>
      </c>
      <c r="J1690">
        <v>0.375</v>
      </c>
      <c r="K1690">
        <v>23</v>
      </c>
      <c r="L1690">
        <v>24</v>
      </c>
      <c r="M1690">
        <v>3.21</v>
      </c>
      <c r="N1690">
        <v>3.06</v>
      </c>
      <c r="R1690" s="19">
        <f>SUMIFS(Recruits!J:J,Recruits!D:D,'Wins by Year'!C1690,Recruits!A:A,'Wins by Year'!A1690)</f>
        <v>2.57</v>
      </c>
      <c r="S1690" s="19">
        <f t="shared" si="52"/>
        <v>2.57</v>
      </c>
      <c r="T1690" s="19">
        <f>(SUMIFS(S:S,C:C,C1690,A:A,A1690)+SUMIFS(S:S,C:C,C1690,A:A,A1690-1)+SUMIFS(S:S,C:C,C1690,A:A,A1690-2))/3</f>
        <v>2.7433333333333336</v>
      </c>
      <c r="U1690" s="19">
        <f>(SUMIFS($S:$S,$C:$C,$C1690,$A:$A,$A1690)+SUMIFS($S:$S,$C:$C,$C1690,$A:$A,$A1690-1)+SUMIFS($S:$S,$C:$C,$C1690,$A:$A,$A1690-2)+SUMIFS($S:$S,$C:$C,$C1690,$A:$A,$A1690-3))/4</f>
        <v>2.8450000000000002</v>
      </c>
      <c r="W1690" t="str">
        <f>VLOOKUP(D1690,Conferences!$A$9:$B$57,2,FALSE)</f>
        <v>SEC</v>
      </c>
      <c r="X1690">
        <f>COUNTIF(C:C,C1690)</f>
        <v>16</v>
      </c>
    </row>
    <row r="1691" spans="1:25">
      <c r="A1691">
        <v>2016</v>
      </c>
      <c r="B1691">
        <v>110</v>
      </c>
      <c r="C1691" t="s">
        <v>46</v>
      </c>
      <c r="D1691" t="s">
        <v>235</v>
      </c>
      <c r="E1691">
        <v>4</v>
      </c>
      <c r="F1691">
        <v>8</v>
      </c>
      <c r="G1691">
        <v>0.33300000000000002</v>
      </c>
      <c r="H1691">
        <v>2</v>
      </c>
      <c r="I1691">
        <v>6</v>
      </c>
      <c r="J1691">
        <v>0.25</v>
      </c>
      <c r="K1691">
        <v>31.4</v>
      </c>
      <c r="L1691">
        <v>31.5</v>
      </c>
      <c r="M1691">
        <v>-2.5</v>
      </c>
      <c r="N1691">
        <v>2.58</v>
      </c>
      <c r="R1691" s="19">
        <f>SUMIFS(Recruits!J:J,Recruits!D:D,'Wins by Year'!C1691,Recruits!A:A,'Wins by Year'!A1691)</f>
        <v>2.91</v>
      </c>
      <c r="S1691" s="19">
        <f t="shared" si="52"/>
        <v>2.91</v>
      </c>
      <c r="T1691" s="19">
        <f>(SUMIFS(S:S,C:C,C1691,A:A,A1691)+SUMIFS(S:S,C:C,C1691,A:A,A1691-1)+SUMIFS(S:S,C:C,C1691,A:A,A1691-2))/3</f>
        <v>2.9666666666666668</v>
      </c>
      <c r="U1691" s="19">
        <f>(SUMIFS($S:$S,$C:$C,$C1691,$A:$A,$A1691)+SUMIFS($S:$S,$C:$C,$C1691,$A:$A,$A1691-1)+SUMIFS($S:$S,$C:$C,$C1691,$A:$A,$A1691-2)+SUMIFS($S:$S,$C:$C,$C1691,$A:$A,$A1691-3))/4</f>
        <v>2.9625000000000004</v>
      </c>
      <c r="W1691" t="str">
        <f>VLOOKUP(D1691,Conferences!$A$9:$B$57,2,FALSE)</f>
        <v>SEC</v>
      </c>
      <c r="X1691">
        <f>COUNTIF(C:C,C1691)</f>
        <v>16</v>
      </c>
    </row>
    <row r="1692" spans="1:25">
      <c r="A1692">
        <v>2016</v>
      </c>
      <c r="B1692">
        <v>111</v>
      </c>
      <c r="C1692" t="s">
        <v>1</v>
      </c>
      <c r="D1692" t="s">
        <v>236</v>
      </c>
      <c r="E1692">
        <v>14</v>
      </c>
      <c r="F1692">
        <v>1</v>
      </c>
      <c r="G1692">
        <v>0.93300000000000005</v>
      </c>
      <c r="H1692">
        <v>8</v>
      </c>
      <c r="I1692">
        <v>0</v>
      </c>
      <c r="J1692">
        <v>1</v>
      </c>
      <c r="K1692">
        <v>38.799999999999997</v>
      </c>
      <c r="L1692">
        <v>13</v>
      </c>
      <c r="M1692">
        <v>25.62</v>
      </c>
      <c r="N1692">
        <v>7.29</v>
      </c>
      <c r="O1692">
        <v>1</v>
      </c>
      <c r="P1692">
        <v>1</v>
      </c>
      <c r="Q1692">
        <v>2</v>
      </c>
      <c r="R1692" s="19">
        <f>SUMIFS(Recruits!J:J,Recruits!D:D,'Wins by Year'!C1692,Recruits!A:A,'Wins by Year'!A1692)</f>
        <v>3.83</v>
      </c>
      <c r="S1692" s="19">
        <f t="shared" si="52"/>
        <v>3.83</v>
      </c>
      <c r="T1692" s="19">
        <f>(SUMIFS(S:S,C:C,C1692,A:A,A1692)+SUMIFS(S:S,C:C,C1692,A:A,A1692-1)+SUMIFS(S:S,C:C,C1692,A:A,A1692-2))/3</f>
        <v>3.8766666666666665</v>
      </c>
      <c r="U1692" s="19">
        <f>(SUMIFS($S:$S,$C:$C,$C1692,$A:$A,$A1692)+SUMIFS($S:$S,$C:$C,$C1692,$A:$A,$A1692-1)+SUMIFS($S:$S,$C:$C,$C1692,$A:$A,$A1692-2)+SUMIFS($S:$S,$C:$C,$C1692,$A:$A,$A1692-3))/4</f>
        <v>3.8674999999999997</v>
      </c>
      <c r="W1692" t="str">
        <f>VLOOKUP(D1692,Conferences!$A$9:$B$57,2,FALSE)</f>
        <v>SEC</v>
      </c>
      <c r="X1692">
        <f>COUNTIF(C:C,C1692)</f>
        <v>16</v>
      </c>
      <c r="Y1692">
        <f t="shared" si="53"/>
        <v>2</v>
      </c>
    </row>
    <row r="1693" spans="1:25">
      <c r="A1693">
        <v>2016</v>
      </c>
      <c r="B1693">
        <v>112</v>
      </c>
      <c r="C1693" t="s">
        <v>9</v>
      </c>
      <c r="D1693" t="s">
        <v>236</v>
      </c>
      <c r="E1693">
        <v>8</v>
      </c>
      <c r="F1693">
        <v>5</v>
      </c>
      <c r="G1693">
        <v>0.61499999999999999</v>
      </c>
      <c r="H1693">
        <v>5</v>
      </c>
      <c r="I1693">
        <v>3</v>
      </c>
      <c r="J1693">
        <v>0.625</v>
      </c>
      <c r="K1693">
        <v>31.2</v>
      </c>
      <c r="L1693">
        <v>17.100000000000001</v>
      </c>
      <c r="M1693">
        <v>11.97</v>
      </c>
      <c r="N1693">
        <v>5.51</v>
      </c>
      <c r="P1693">
        <v>8</v>
      </c>
      <c r="Q1693">
        <v>24</v>
      </c>
      <c r="R1693" s="19">
        <f>SUMIFS(Recruits!J:J,Recruits!D:D,'Wins by Year'!C1693,Recruits!A:A,'Wins by Year'!A1693)</f>
        <v>3.65</v>
      </c>
      <c r="S1693" s="19">
        <f t="shared" si="52"/>
        <v>3.65</v>
      </c>
      <c r="T1693" s="19">
        <f>(SUMIFS(S:S,C:C,C1693,A:A,A1693)+SUMIFS(S:S,C:C,C1693,A:A,A1693-1)+SUMIFS(S:S,C:C,C1693,A:A,A1693-2))/3</f>
        <v>3.6366666666666667</v>
      </c>
      <c r="U1693" s="19">
        <f>(SUMIFS($S:$S,$C:$C,$C1693,$A:$A,$A1693)+SUMIFS($S:$S,$C:$C,$C1693,$A:$A,$A1693-1)+SUMIFS($S:$S,$C:$C,$C1693,$A:$A,$A1693-2)+SUMIFS($S:$S,$C:$C,$C1693,$A:$A,$A1693-3))/4</f>
        <v>3.6124999999999998</v>
      </c>
      <c r="W1693" t="str">
        <f>VLOOKUP(D1693,Conferences!$A$9:$B$57,2,FALSE)</f>
        <v>SEC</v>
      </c>
      <c r="X1693">
        <f>COUNTIF(C:C,C1693)</f>
        <v>16</v>
      </c>
      <c r="Y1693">
        <f t="shared" si="53"/>
        <v>24</v>
      </c>
    </row>
    <row r="1694" spans="1:25">
      <c r="A1694">
        <v>2016</v>
      </c>
      <c r="B1694">
        <v>113</v>
      </c>
      <c r="C1694" t="s">
        <v>5</v>
      </c>
      <c r="D1694" t="s">
        <v>236</v>
      </c>
      <c r="E1694">
        <v>8</v>
      </c>
      <c r="F1694">
        <v>4</v>
      </c>
      <c r="G1694">
        <v>0.66700000000000004</v>
      </c>
      <c r="H1694">
        <v>5</v>
      </c>
      <c r="I1694">
        <v>3</v>
      </c>
      <c r="J1694">
        <v>0.625</v>
      </c>
      <c r="K1694">
        <v>28.3</v>
      </c>
      <c r="L1694">
        <v>15.8</v>
      </c>
      <c r="M1694">
        <v>15.93</v>
      </c>
      <c r="N1694">
        <v>5.85</v>
      </c>
      <c r="O1694">
        <v>5</v>
      </c>
      <c r="P1694">
        <v>5</v>
      </c>
      <c r="Q1694">
        <v>13</v>
      </c>
      <c r="R1694" s="19">
        <f>SUMIFS(Recruits!J:J,Recruits!D:D,'Wins by Year'!C1694,Recruits!A:A,'Wins by Year'!A1694)</f>
        <v>3.54</v>
      </c>
      <c r="S1694" s="19">
        <f t="shared" si="52"/>
        <v>3.54</v>
      </c>
      <c r="T1694" s="19">
        <f>(SUMIFS(S:S,C:C,C1694,A:A,A1694)+SUMIFS(S:S,C:C,C1694,A:A,A1694-1)+SUMIFS(S:S,C:C,C1694,A:A,A1694-2))/3</f>
        <v>3.5666666666666669</v>
      </c>
      <c r="U1694" s="19">
        <f>(SUMIFS($S:$S,$C:$C,$C1694,$A:$A,$A1694)+SUMIFS($S:$S,$C:$C,$C1694,$A:$A,$A1694-1)+SUMIFS($S:$S,$C:$C,$C1694,$A:$A,$A1694-2)+SUMIFS($S:$S,$C:$C,$C1694,$A:$A,$A1694-3))/4</f>
        <v>3.6075000000000004</v>
      </c>
      <c r="W1694" t="str">
        <f>VLOOKUP(D1694,Conferences!$A$9:$B$57,2,FALSE)</f>
        <v>SEC</v>
      </c>
      <c r="X1694">
        <f>COUNTIF(C:C,C1694)</f>
        <v>16</v>
      </c>
      <c r="Y1694">
        <f t="shared" si="53"/>
        <v>13</v>
      </c>
    </row>
    <row r="1695" spans="1:25">
      <c r="A1695">
        <v>2016</v>
      </c>
      <c r="B1695">
        <v>114</v>
      </c>
      <c r="C1695" t="s">
        <v>17</v>
      </c>
      <c r="D1695" t="s">
        <v>236</v>
      </c>
      <c r="E1695">
        <v>8</v>
      </c>
      <c r="F1695">
        <v>5</v>
      </c>
      <c r="G1695">
        <v>0.61499999999999999</v>
      </c>
      <c r="H1695">
        <v>4</v>
      </c>
      <c r="I1695">
        <v>4</v>
      </c>
      <c r="J1695">
        <v>0.5</v>
      </c>
      <c r="K1695">
        <v>34.799999999999997</v>
      </c>
      <c r="L1695">
        <v>24.5</v>
      </c>
      <c r="M1695">
        <v>8.77</v>
      </c>
      <c r="N1695">
        <v>3.77</v>
      </c>
      <c r="P1695">
        <v>6</v>
      </c>
      <c r="R1695" s="19">
        <f>SUMIFS(Recruits!J:J,Recruits!D:D,'Wins by Year'!C1695,Recruits!A:A,'Wins by Year'!A1695)</f>
        <v>3.48</v>
      </c>
      <c r="S1695" s="19">
        <f t="shared" si="52"/>
        <v>3.48</v>
      </c>
      <c r="T1695" s="19">
        <f>(SUMIFS(S:S,C:C,C1695,A:A,A1695)+SUMIFS(S:S,C:C,C1695,A:A,A1695-1)+SUMIFS(S:S,C:C,C1695,A:A,A1695-2))/3</f>
        <v>3.4866666666666668</v>
      </c>
      <c r="U1695" s="19">
        <f>(SUMIFS($S:$S,$C:$C,$C1695,$A:$A,$A1695)+SUMIFS($S:$S,$C:$C,$C1695,$A:$A,$A1695-1)+SUMIFS($S:$S,$C:$C,$C1695,$A:$A,$A1695-2)+SUMIFS($S:$S,$C:$C,$C1695,$A:$A,$A1695-3))/4</f>
        <v>3.4775</v>
      </c>
      <c r="W1695" t="str">
        <f>VLOOKUP(D1695,Conferences!$A$9:$B$57,2,FALSE)</f>
        <v>SEC</v>
      </c>
      <c r="X1695">
        <f>COUNTIF(C:C,C1695)</f>
        <v>16</v>
      </c>
    </row>
    <row r="1696" spans="1:25">
      <c r="A1696">
        <v>2016</v>
      </c>
      <c r="B1696">
        <v>115</v>
      </c>
      <c r="C1696" t="s">
        <v>32</v>
      </c>
      <c r="D1696" t="s">
        <v>236</v>
      </c>
      <c r="E1696">
        <v>7</v>
      </c>
      <c r="F1696">
        <v>6</v>
      </c>
      <c r="G1696">
        <v>0.53800000000000003</v>
      </c>
      <c r="H1696">
        <v>3</v>
      </c>
      <c r="I1696">
        <v>5</v>
      </c>
      <c r="J1696">
        <v>0.375</v>
      </c>
      <c r="K1696">
        <v>30.3</v>
      </c>
      <c r="L1696">
        <v>31.1</v>
      </c>
      <c r="M1696">
        <v>4.3499999999999996</v>
      </c>
      <c r="N1696">
        <v>4.3499999999999996</v>
      </c>
      <c r="P1696">
        <v>16</v>
      </c>
      <c r="R1696" s="19">
        <f>SUMIFS(Recruits!J:J,Recruits!D:D,'Wins by Year'!C1696,Recruits!A:A,'Wins by Year'!A1696)</f>
        <v>2.91</v>
      </c>
      <c r="S1696" s="19">
        <f t="shared" si="52"/>
        <v>2.91</v>
      </c>
      <c r="T1696" s="19">
        <f>(SUMIFS(S:S,C:C,C1696,A:A,A1696)+SUMIFS(S:S,C:C,C1696,A:A,A1696-1)+SUMIFS(S:S,C:C,C1696,A:A,A1696-2))/3</f>
        <v>3.0033333333333334</v>
      </c>
      <c r="U1696" s="19">
        <f>(SUMIFS($S:$S,$C:$C,$C1696,$A:$A,$A1696)+SUMIFS($S:$S,$C:$C,$C1696,$A:$A,$A1696-1)+SUMIFS($S:$S,$C:$C,$C1696,$A:$A,$A1696-2)+SUMIFS($S:$S,$C:$C,$C1696,$A:$A,$A1696-3))/4</f>
        <v>2.9924999999999997</v>
      </c>
      <c r="W1696" t="str">
        <f>VLOOKUP(D1696,Conferences!$A$9:$B$57,2,FALSE)</f>
        <v>SEC</v>
      </c>
      <c r="X1696">
        <f>COUNTIF(C:C,C1696)</f>
        <v>16</v>
      </c>
    </row>
    <row r="1697" spans="1:25">
      <c r="A1697">
        <v>2016</v>
      </c>
      <c r="B1697">
        <v>116</v>
      </c>
      <c r="C1697" t="s">
        <v>25</v>
      </c>
      <c r="D1697" t="s">
        <v>236</v>
      </c>
      <c r="E1697">
        <v>6</v>
      </c>
      <c r="F1697">
        <v>7</v>
      </c>
      <c r="G1697">
        <v>0.46200000000000002</v>
      </c>
      <c r="H1697">
        <v>3</v>
      </c>
      <c r="I1697">
        <v>5</v>
      </c>
      <c r="J1697">
        <v>0.375</v>
      </c>
      <c r="K1697">
        <v>30.4</v>
      </c>
      <c r="L1697">
        <v>31.8</v>
      </c>
      <c r="M1697">
        <v>1.68</v>
      </c>
      <c r="N1697">
        <v>2.76</v>
      </c>
      <c r="R1697" s="19">
        <f>SUMIFS(Recruits!J:J,Recruits!D:D,'Wins by Year'!C1697,Recruits!A:A,'Wins by Year'!A1697)</f>
        <v>3.18</v>
      </c>
      <c r="S1697" s="19">
        <f t="shared" si="52"/>
        <v>3.18</v>
      </c>
      <c r="T1697" s="19">
        <f>(SUMIFS(S:S,C:C,C1697,A:A,A1697)+SUMIFS(S:S,C:C,C1697,A:A,A1697-1)+SUMIFS(S:S,C:C,C1697,A:A,A1697-2))/3</f>
        <v>3.0366666666666666</v>
      </c>
      <c r="U1697" s="19">
        <f>(SUMIFS($S:$S,$C:$C,$C1697,$A:$A,$A1697)+SUMIFS($S:$S,$C:$C,$C1697,$A:$A,$A1697-1)+SUMIFS($S:$S,$C:$C,$C1697,$A:$A,$A1697-2)+SUMIFS($S:$S,$C:$C,$C1697,$A:$A,$A1697-3))/4</f>
        <v>3.0524999999999998</v>
      </c>
      <c r="W1697" t="str">
        <f>VLOOKUP(D1697,Conferences!$A$9:$B$57,2,FALSE)</f>
        <v>SEC</v>
      </c>
      <c r="X1697">
        <f>COUNTIF(C:C,C1697)</f>
        <v>16</v>
      </c>
    </row>
    <row r="1698" spans="1:25">
      <c r="A1698">
        <v>2016</v>
      </c>
      <c r="B1698">
        <v>117</v>
      </c>
      <c r="C1698" t="s">
        <v>8</v>
      </c>
      <c r="D1698" t="s">
        <v>236</v>
      </c>
      <c r="E1698">
        <v>5</v>
      </c>
      <c r="F1698">
        <v>7</v>
      </c>
      <c r="G1698">
        <v>0.41699999999999998</v>
      </c>
      <c r="H1698">
        <v>2</v>
      </c>
      <c r="I1698">
        <v>6</v>
      </c>
      <c r="J1698">
        <v>0.25</v>
      </c>
      <c r="K1698">
        <v>32.6</v>
      </c>
      <c r="L1698">
        <v>34</v>
      </c>
      <c r="M1698">
        <v>4.74</v>
      </c>
      <c r="N1698">
        <v>5.83</v>
      </c>
      <c r="O1698">
        <v>11</v>
      </c>
      <c r="P1698">
        <v>11</v>
      </c>
      <c r="R1698" s="19">
        <f>SUMIFS(Recruits!J:J,Recruits!D:D,'Wins by Year'!C1698,Recruits!A:A,'Wins by Year'!A1698)</f>
        <v>3.58</v>
      </c>
      <c r="S1698" s="19">
        <f t="shared" si="52"/>
        <v>3.58</v>
      </c>
      <c r="T1698" s="19">
        <f>(SUMIFS(S:S,C:C,C1698,A:A,A1698)+SUMIFS(S:S,C:C,C1698,A:A,A1698-1)+SUMIFS(S:S,C:C,C1698,A:A,A1698-2))/3</f>
        <v>3.3333333333333335</v>
      </c>
      <c r="U1698" s="19">
        <f>(SUMIFS($S:$S,$C:$C,$C1698,$A:$A,$A1698)+SUMIFS($S:$S,$C:$C,$C1698,$A:$A,$A1698-1)+SUMIFS($S:$S,$C:$C,$C1698,$A:$A,$A1698-2)+SUMIFS($S:$S,$C:$C,$C1698,$A:$A,$A1698-3))/4</f>
        <v>3.39</v>
      </c>
      <c r="W1698" t="str">
        <f>VLOOKUP(D1698,Conferences!$A$9:$B$57,2,FALSE)</f>
        <v>SEC</v>
      </c>
      <c r="X1698">
        <f>COUNTIF(C:C,C1698)</f>
        <v>16</v>
      </c>
    </row>
    <row r="1699" spans="1:25">
      <c r="A1699">
        <v>2016</v>
      </c>
      <c r="B1699">
        <v>118</v>
      </c>
      <c r="C1699" t="s">
        <v>118</v>
      </c>
      <c r="D1699" t="s">
        <v>150</v>
      </c>
      <c r="E1699">
        <v>10</v>
      </c>
      <c r="F1699">
        <v>3</v>
      </c>
      <c r="G1699">
        <v>0.76900000000000002</v>
      </c>
      <c r="H1699">
        <v>7</v>
      </c>
      <c r="I1699">
        <v>1</v>
      </c>
      <c r="J1699">
        <v>0.875</v>
      </c>
      <c r="K1699">
        <v>29.2</v>
      </c>
      <c r="L1699">
        <v>17.8</v>
      </c>
      <c r="M1699">
        <v>8.83</v>
      </c>
      <c r="N1699">
        <v>-2.87</v>
      </c>
      <c r="R1699" s="19">
        <f>SUMIFS(Recruits!J:J,Recruits!D:D,'Wins by Year'!C1699,Recruits!A:A,'Wins by Year'!A1699)</f>
        <v>0</v>
      </c>
      <c r="S1699" s="19">
        <f t="shared" si="52"/>
        <v>1</v>
      </c>
      <c r="T1699" s="19">
        <f>(SUMIFS(S:S,C:C,C1699,A:A,A1699)+SUMIFS(S:S,C:C,C1699,A:A,A1699-1)+SUMIFS(S:S,C:C,C1699,A:A,A1699-2))/3</f>
        <v>1.61</v>
      </c>
      <c r="U1699" s="19">
        <f>(SUMIFS($S:$S,$C:$C,$C1699,$A:$A,$A1699)+SUMIFS($S:$S,$C:$C,$C1699,$A:$A,$A1699-1)+SUMIFS($S:$S,$C:$C,$C1699,$A:$A,$A1699-2))/3</f>
        <v>1.61</v>
      </c>
      <c r="W1699" t="str">
        <f>VLOOKUP(D1699,Conferences!$A$9:$B$57,2,FALSE)</f>
        <v>Sun Belt</v>
      </c>
      <c r="X1699">
        <f>COUNTIF(C:C,C1699)</f>
        <v>5</v>
      </c>
    </row>
    <row r="1700" spans="1:25">
      <c r="A1700">
        <v>2016</v>
      </c>
      <c r="B1700">
        <v>119</v>
      </c>
      <c r="C1700" t="s">
        <v>77</v>
      </c>
      <c r="D1700" t="s">
        <v>150</v>
      </c>
      <c r="E1700">
        <v>5</v>
      </c>
      <c r="F1700">
        <v>7</v>
      </c>
      <c r="G1700">
        <v>0.41699999999999998</v>
      </c>
      <c r="H1700">
        <v>4</v>
      </c>
      <c r="I1700">
        <v>4</v>
      </c>
      <c r="J1700">
        <v>0.5</v>
      </c>
      <c r="K1700">
        <v>26.6</v>
      </c>
      <c r="L1700">
        <v>26.5</v>
      </c>
      <c r="M1700">
        <v>-4.4000000000000004</v>
      </c>
      <c r="N1700">
        <v>-2.4</v>
      </c>
      <c r="R1700" s="19">
        <f>SUMIFS(Recruits!J:J,Recruits!D:D,'Wins by Year'!C1700,Recruits!A:A,'Wins by Year'!A1700)</f>
        <v>2.19</v>
      </c>
      <c r="S1700" s="19">
        <f t="shared" si="52"/>
        <v>2.19</v>
      </c>
      <c r="T1700" s="19">
        <f>(SUMIFS(S:S,C:C,C1700,A:A,A1700)+SUMIFS(S:S,C:C,C1700,A:A,A1700-1)+SUMIFS(S:S,C:C,C1700,A:A,A1700-2))/3</f>
        <v>1.7766666666666666</v>
      </c>
      <c r="U1700" s="19">
        <f>(SUMIFS($S:$S,$C:$C,$C1700,$A:$A,$A1700)+SUMIFS($S:$S,$C:$C,$C1700,$A:$A,$A1700-1)+SUMIFS($S:$S,$C:$C,$C1700,$A:$A,$A1700-2))/3</f>
        <v>1.7766666666666666</v>
      </c>
      <c r="W1700" t="str">
        <f>VLOOKUP(D1700,Conferences!$A$9:$B$57,2,FALSE)</f>
        <v>Sun Belt</v>
      </c>
      <c r="X1700">
        <f>COUNTIF(C:C,C1700)</f>
        <v>5</v>
      </c>
    </row>
    <row r="1701" spans="1:25">
      <c r="A1701">
        <v>2016</v>
      </c>
      <c r="B1701">
        <v>120</v>
      </c>
      <c r="C1701" t="s">
        <v>88</v>
      </c>
      <c r="D1701" t="s">
        <v>150</v>
      </c>
      <c r="E1701">
        <v>8</v>
      </c>
      <c r="F1701">
        <v>5</v>
      </c>
      <c r="G1701">
        <v>0.61499999999999999</v>
      </c>
      <c r="H1701">
        <v>7</v>
      </c>
      <c r="I1701">
        <v>1</v>
      </c>
      <c r="J1701">
        <v>0.875</v>
      </c>
      <c r="K1701">
        <v>27.3</v>
      </c>
      <c r="L1701">
        <v>21.5</v>
      </c>
      <c r="M1701">
        <v>-0.56000000000000005</v>
      </c>
      <c r="N1701">
        <v>-5.64</v>
      </c>
      <c r="R1701" s="19">
        <f>SUMIFS(Recruits!J:J,Recruits!D:D,'Wins by Year'!C1701,Recruits!A:A,'Wins by Year'!A1701)</f>
        <v>2.04</v>
      </c>
      <c r="S1701" s="19">
        <f t="shared" si="52"/>
        <v>2.04</v>
      </c>
      <c r="T1701" s="19">
        <f>(SUMIFS(S:S,C:C,C1701,A:A,A1701)+SUMIFS(S:S,C:C,C1701,A:A,A1701-1)+SUMIFS(S:S,C:C,C1701,A:A,A1701-2))/3</f>
        <v>2.1066666666666665</v>
      </c>
      <c r="U1701" s="19">
        <f>(SUMIFS($S:$S,$C:$C,$C1701,$A:$A,$A1701)+SUMIFS($S:$S,$C:$C,$C1701,$A:$A,$A1701-1)+SUMIFS($S:$S,$C:$C,$C1701,$A:$A,$A1701-2)+SUMIFS($S:$S,$C:$C,$C1701,$A:$A,$A1701-3))/4</f>
        <v>1.8299999999999998</v>
      </c>
      <c r="W1701" t="str">
        <f>VLOOKUP(D1701,Conferences!$A$9:$B$57,2,FALSE)</f>
        <v>Sun Belt</v>
      </c>
      <c r="X1701">
        <f>COUNTIF(C:C,C1701)</f>
        <v>16</v>
      </c>
    </row>
    <row r="1702" spans="1:25">
      <c r="A1702">
        <v>2016</v>
      </c>
      <c r="B1702">
        <v>121</v>
      </c>
      <c r="C1702" t="s">
        <v>99</v>
      </c>
      <c r="D1702" t="s">
        <v>150</v>
      </c>
      <c r="E1702">
        <v>10</v>
      </c>
      <c r="F1702">
        <v>3</v>
      </c>
      <c r="G1702">
        <v>0.76900000000000002</v>
      </c>
      <c r="H1702">
        <v>6</v>
      </c>
      <c r="I1702">
        <v>2</v>
      </c>
      <c r="J1702">
        <v>0.75</v>
      </c>
      <c r="K1702">
        <v>33.700000000000003</v>
      </c>
      <c r="L1702">
        <v>22.1</v>
      </c>
      <c r="M1702">
        <v>4.0999999999999996</v>
      </c>
      <c r="N1702">
        <v>-4.67</v>
      </c>
      <c r="P1702">
        <v>25</v>
      </c>
      <c r="R1702" s="19">
        <f>SUMIFS(Recruits!J:J,Recruits!D:D,'Wins by Year'!C1702,Recruits!A:A,'Wins by Year'!A1702)</f>
        <v>2.11</v>
      </c>
      <c r="S1702" s="19">
        <f t="shared" si="52"/>
        <v>2.11</v>
      </c>
      <c r="T1702" s="19">
        <f>(SUMIFS(S:S,C:C,C1702,A:A,A1702)+SUMIFS(S:S,C:C,C1702,A:A,A1702-1)+SUMIFS(S:S,C:C,C1702,A:A,A1702-2))/3</f>
        <v>1.3699999999999999</v>
      </c>
      <c r="U1702" s="19">
        <f>(SUMIFS($S:$S,$C:$C,$C1702,$A:$A,$A1702)+SUMIFS($S:$S,$C:$C,$C1702,$A:$A,$A1702-1)+SUMIFS($S:$S,$C:$C,$C1702,$A:$A,$A1702-2)+SUMIFS($S:$S,$C:$C,$C1702,$A:$A,$A1702-3))/4</f>
        <v>1.5374999999999999</v>
      </c>
      <c r="W1702" t="str">
        <f>VLOOKUP(D1702,Conferences!$A$9:$B$57,2,FALSE)</f>
        <v>Sun Belt</v>
      </c>
      <c r="X1702">
        <f>COUNTIF(C:C,C1702)</f>
        <v>16</v>
      </c>
    </row>
    <row r="1703" spans="1:25">
      <c r="A1703">
        <v>2016</v>
      </c>
      <c r="B1703">
        <v>122</v>
      </c>
      <c r="C1703" t="s">
        <v>126</v>
      </c>
      <c r="D1703" t="s">
        <v>150</v>
      </c>
      <c r="E1703">
        <v>9</v>
      </c>
      <c r="F1703">
        <v>4</v>
      </c>
      <c r="G1703">
        <v>0.69199999999999995</v>
      </c>
      <c r="H1703">
        <v>6</v>
      </c>
      <c r="I1703">
        <v>2</v>
      </c>
      <c r="J1703">
        <v>0.75</v>
      </c>
      <c r="K1703">
        <v>30.8</v>
      </c>
      <c r="L1703">
        <v>31.3</v>
      </c>
      <c r="M1703">
        <v>-1.19</v>
      </c>
      <c r="N1703">
        <v>-3.81</v>
      </c>
      <c r="R1703" s="19">
        <f>SUMIFS(Recruits!J:J,Recruits!D:D,'Wins by Year'!C1703,Recruits!A:A,'Wins by Year'!A1703)</f>
        <v>0</v>
      </c>
      <c r="S1703" s="19">
        <f t="shared" si="52"/>
        <v>1</v>
      </c>
      <c r="T1703" s="19">
        <f>(SUMIFS(S:S,C:C,C1703,A:A,A1703)+SUMIFS(S:S,C:C,C1703,A:A,A1703-1)+SUMIFS(S:S,C:C,C1703,A:A,A1703-2))/3</f>
        <v>1.3633333333333333</v>
      </c>
      <c r="U1703" s="19">
        <f>(SUMIFS($S:$S,$C:$C,$C1703,$A:$A,$A1703)+SUMIFS($S:$S,$C:$C,$C1703,$A:$A,$A1703-1)+SUMIFS($S:$S,$C:$C,$C1703,$A:$A,$A1703-2)+SUMIFS($S:$S,$C:$C,$C1703,$A:$A,$A1703-3))/4</f>
        <v>1.2725</v>
      </c>
      <c r="W1703" t="str">
        <f>VLOOKUP(D1703,Conferences!$A$9:$B$57,2,FALSE)</f>
        <v>Sun Belt</v>
      </c>
      <c r="X1703">
        <f>COUNTIF(C:C,C1703)</f>
        <v>15</v>
      </c>
    </row>
    <row r="1704" spans="1:25">
      <c r="A1704">
        <v>2016</v>
      </c>
      <c r="B1704">
        <v>123</v>
      </c>
      <c r="C1704" t="s">
        <v>114</v>
      </c>
      <c r="D1704" t="s">
        <v>150</v>
      </c>
      <c r="E1704">
        <v>6</v>
      </c>
      <c r="F1704">
        <v>7</v>
      </c>
      <c r="G1704">
        <v>0.46200000000000002</v>
      </c>
      <c r="H1704">
        <v>5</v>
      </c>
      <c r="I1704">
        <v>3</v>
      </c>
      <c r="J1704">
        <v>0.625</v>
      </c>
      <c r="K1704">
        <v>23.6</v>
      </c>
      <c r="L1704">
        <v>25.3</v>
      </c>
      <c r="M1704">
        <v>-6.18</v>
      </c>
      <c r="N1704">
        <v>-4.95</v>
      </c>
      <c r="R1704" s="19">
        <f>SUMIFS(Recruits!J:J,Recruits!D:D,'Wins by Year'!C1704,Recruits!A:A,'Wins by Year'!A1704)</f>
        <v>0</v>
      </c>
      <c r="S1704" s="19">
        <f t="shared" si="52"/>
        <v>1</v>
      </c>
      <c r="T1704" s="19">
        <f>(SUMIFS(S:S,C:C,C1704,A:A,A1704)+SUMIFS(S:S,C:C,C1704,A:A,A1704-1)+SUMIFS(S:S,C:C,C1704,A:A,A1704-2))/3</f>
        <v>1.3833333333333335</v>
      </c>
      <c r="U1704" s="19">
        <f>(SUMIFS($S:$S,$C:$C,$C1704,$A:$A,$A1704)+SUMIFS($S:$S,$C:$C,$C1704,$A:$A,$A1704-1)+SUMIFS($S:$S,$C:$C,$C1704,$A:$A,$A1704-2)+SUMIFS($S:$S,$C:$C,$C1704,$A:$A,$A1704-3))/4</f>
        <v>1.57</v>
      </c>
      <c r="W1704" t="str">
        <f>VLOOKUP(D1704,Conferences!$A$9:$B$57,2,FALSE)</f>
        <v>Sun Belt</v>
      </c>
      <c r="X1704">
        <f>COUNTIF(C:C,C1704)</f>
        <v>16</v>
      </c>
    </row>
    <row r="1705" spans="1:25">
      <c r="A1705">
        <v>2016</v>
      </c>
      <c r="B1705">
        <v>124</v>
      </c>
      <c r="C1705" t="s">
        <v>120</v>
      </c>
      <c r="D1705" t="s">
        <v>150</v>
      </c>
      <c r="E1705">
        <v>4</v>
      </c>
      <c r="F1705">
        <v>8</v>
      </c>
      <c r="G1705">
        <v>0.33300000000000002</v>
      </c>
      <c r="H1705">
        <v>3</v>
      </c>
      <c r="I1705">
        <v>5</v>
      </c>
      <c r="J1705">
        <v>0.375</v>
      </c>
      <c r="K1705">
        <v>23.3</v>
      </c>
      <c r="L1705">
        <v>39.1</v>
      </c>
      <c r="M1705">
        <v>-11.97</v>
      </c>
      <c r="N1705">
        <v>-2.5499999999999998</v>
      </c>
      <c r="R1705" s="19">
        <f>SUMIFS(Recruits!J:J,Recruits!D:D,'Wins by Year'!C1705,Recruits!A:A,'Wins by Year'!A1705)</f>
        <v>0</v>
      </c>
      <c r="S1705" s="19">
        <f t="shared" si="52"/>
        <v>1</v>
      </c>
      <c r="T1705" s="19">
        <f>(SUMIFS(S:S,C:C,C1705,A:A,A1705)+SUMIFS(S:S,C:C,C1705,A:A,A1705-1)+SUMIFS(S:S,C:C,C1705,A:A,A1705-2))/3</f>
        <v>1.3566666666666667</v>
      </c>
      <c r="U1705" s="19">
        <f>(SUMIFS($S:$S,$C:$C,$C1705,$A:$A,$A1705)+SUMIFS($S:$S,$C:$C,$C1705,$A:$A,$A1705-1)+SUMIFS($S:$S,$C:$C,$C1705,$A:$A,$A1705-2)+SUMIFS($S:$S,$C:$C,$C1705,$A:$A,$A1705-3))/4</f>
        <v>1.2675000000000001</v>
      </c>
      <c r="W1705" t="str">
        <f>VLOOKUP(D1705,Conferences!$A$9:$B$57,2,FALSE)</f>
        <v>Sun Belt</v>
      </c>
      <c r="X1705">
        <f>COUNTIF(C:C,C1705)</f>
        <v>16</v>
      </c>
    </row>
    <row r="1706" spans="1:25">
      <c r="A1706">
        <v>2016</v>
      </c>
      <c r="B1706">
        <v>125</v>
      </c>
      <c r="C1706" t="s">
        <v>93</v>
      </c>
      <c r="D1706" t="s">
        <v>150</v>
      </c>
      <c r="E1706">
        <v>6</v>
      </c>
      <c r="F1706">
        <v>7</v>
      </c>
      <c r="G1706">
        <v>0.46200000000000002</v>
      </c>
      <c r="H1706">
        <v>2</v>
      </c>
      <c r="I1706">
        <v>6</v>
      </c>
      <c r="J1706">
        <v>0.25</v>
      </c>
      <c r="K1706">
        <v>25.4</v>
      </c>
      <c r="L1706">
        <v>27</v>
      </c>
      <c r="M1706">
        <v>-5.8</v>
      </c>
      <c r="N1706">
        <v>-5.26</v>
      </c>
      <c r="R1706" s="19">
        <f>SUMIFS(Recruits!J:J,Recruits!D:D,'Wins by Year'!C1706,Recruits!A:A,'Wins by Year'!A1706)</f>
        <v>2.15</v>
      </c>
      <c r="S1706" s="19">
        <f t="shared" si="52"/>
        <v>2.15</v>
      </c>
      <c r="T1706" s="19">
        <f>(SUMIFS(S:S,C:C,C1706,A:A,A1706)+SUMIFS(S:S,C:C,C1706,A:A,A1706-1)+SUMIFS(S:S,C:C,C1706,A:A,A1706-2))/3</f>
        <v>1.3833333333333335</v>
      </c>
      <c r="U1706" s="19">
        <f>(SUMIFS($S:$S,$C:$C,$C1706,$A:$A,$A1706)+SUMIFS($S:$S,$C:$C,$C1706,$A:$A,$A1706-1)+SUMIFS($S:$S,$C:$C,$C1706,$A:$A,$A1706-2)+SUMIFS($S:$S,$C:$C,$C1706,$A:$A,$A1706-3))/4</f>
        <v>1.2875000000000001</v>
      </c>
      <c r="W1706" t="str">
        <f>VLOOKUP(D1706,Conferences!$A$9:$B$57,2,FALSE)</f>
        <v>Sun Belt</v>
      </c>
      <c r="X1706">
        <f>COUNTIF(C:C,C1706)</f>
        <v>7</v>
      </c>
    </row>
    <row r="1707" spans="1:25">
      <c r="A1707">
        <v>2016</v>
      </c>
      <c r="B1707">
        <v>126</v>
      </c>
      <c r="C1707" t="s">
        <v>139</v>
      </c>
      <c r="D1707" t="s">
        <v>150</v>
      </c>
      <c r="E1707">
        <v>3</v>
      </c>
      <c r="F1707">
        <v>9</v>
      </c>
      <c r="G1707">
        <v>0.25</v>
      </c>
      <c r="H1707">
        <v>2</v>
      </c>
      <c r="I1707">
        <v>6</v>
      </c>
      <c r="J1707">
        <v>0.25</v>
      </c>
      <c r="K1707">
        <v>19.899999999999999</v>
      </c>
      <c r="L1707">
        <v>26.6</v>
      </c>
      <c r="M1707">
        <v>-9.3699999999999992</v>
      </c>
      <c r="N1707">
        <v>-3.2</v>
      </c>
      <c r="R1707" s="19">
        <f>SUMIFS(Recruits!J:J,Recruits!D:D,'Wins by Year'!C1707,Recruits!A:A,'Wins by Year'!A1707)</f>
        <v>0</v>
      </c>
      <c r="S1707" s="19">
        <f t="shared" si="52"/>
        <v>1</v>
      </c>
      <c r="T1707" s="19">
        <f>(SUMIFS(S:S,C:C,C1707,A:A,A1707)+SUMIFS(S:S,C:C,C1707,A:A,A1707-1)+SUMIFS(S:S,C:C,C1707,A:A,A1707-2))/3</f>
        <v>1</v>
      </c>
      <c r="U1707" s="19">
        <f>(SUMIFS($S:$S,$C:$C,$C1707,$A:$A,$A1707)+SUMIFS($S:$S,$C:$C,$C1707,$A:$A,$A1707-1)+SUMIFS($S:$S,$C:$C,$C1707,$A:$A,$A1707-2)+SUMIFS($S:$S,$C:$C,$C1707,$A:$A,$A1707-3))/4</f>
        <v>1</v>
      </c>
      <c r="W1707" t="str">
        <f>VLOOKUP(D1707,Conferences!$A$9:$B$57,2,FALSE)</f>
        <v>Sun Belt</v>
      </c>
      <c r="X1707">
        <f>COUNTIF(C:C,C1707)</f>
        <v>6</v>
      </c>
    </row>
    <row r="1708" spans="1:25">
      <c r="A1708">
        <v>2016</v>
      </c>
      <c r="B1708">
        <v>127</v>
      </c>
      <c r="C1708" t="s">
        <v>133</v>
      </c>
      <c r="D1708" t="s">
        <v>150</v>
      </c>
      <c r="E1708">
        <v>3</v>
      </c>
      <c r="F1708">
        <v>9</v>
      </c>
      <c r="G1708">
        <v>0.25</v>
      </c>
      <c r="H1708">
        <v>2</v>
      </c>
      <c r="I1708">
        <v>6</v>
      </c>
      <c r="J1708">
        <v>0.25</v>
      </c>
      <c r="K1708">
        <v>24.8</v>
      </c>
      <c r="L1708">
        <v>38.799999999999997</v>
      </c>
      <c r="M1708">
        <v>-12.88</v>
      </c>
      <c r="N1708">
        <v>-2.29</v>
      </c>
      <c r="R1708" s="19">
        <f>SUMIFS(Recruits!J:J,Recruits!D:D,'Wins by Year'!C1708,Recruits!A:A,'Wins by Year'!A1708)</f>
        <v>0</v>
      </c>
      <c r="S1708" s="19">
        <f t="shared" si="52"/>
        <v>1</v>
      </c>
      <c r="T1708" s="19">
        <f>(SUMIFS(S:S,C:C,C1708,A:A,A1708)+SUMIFS(S:S,C:C,C1708,A:A,A1708-1)+SUMIFS(S:S,C:C,C1708,A:A,A1708-2))/3</f>
        <v>1</v>
      </c>
      <c r="U1708" s="19">
        <f>(SUMIFS($S:$S,$C:$C,$C1708,$A:$A,$A1708)+SUMIFS($S:$S,$C:$C,$C1708,$A:$A,$A1708-1)+SUMIFS($S:$S,$C:$C,$C1708,$A:$A,$A1708-2)+SUMIFS($S:$S,$C:$C,$C1708,$A:$A,$A1708-3))/4</f>
        <v>1</v>
      </c>
      <c r="W1708" t="str">
        <f>VLOOKUP(D1708,Conferences!$A$9:$B$57,2,FALSE)</f>
        <v>Sun Belt</v>
      </c>
      <c r="X1708">
        <f>COUNTIF(C:C,C1708)</f>
        <v>16</v>
      </c>
    </row>
    <row r="1709" spans="1:25">
      <c r="A1709">
        <v>2016</v>
      </c>
      <c r="B1709">
        <v>128</v>
      </c>
      <c r="C1709" t="s">
        <v>94</v>
      </c>
      <c r="D1709" t="s">
        <v>150</v>
      </c>
      <c r="E1709">
        <v>2</v>
      </c>
      <c r="F1709">
        <v>10</v>
      </c>
      <c r="G1709">
        <v>0.16700000000000001</v>
      </c>
      <c r="H1709">
        <v>0</v>
      </c>
      <c r="I1709">
        <v>8</v>
      </c>
      <c r="J1709">
        <v>0</v>
      </c>
      <c r="K1709">
        <v>18.600000000000001</v>
      </c>
      <c r="L1709">
        <v>41.1</v>
      </c>
      <c r="M1709">
        <v>-18.86</v>
      </c>
      <c r="N1709">
        <v>-3.36</v>
      </c>
      <c r="R1709" s="19">
        <f>SUMIFS(Recruits!J:J,Recruits!D:D,'Wins by Year'!C1709,Recruits!A:A,'Wins by Year'!A1709)</f>
        <v>2.0299999999999998</v>
      </c>
      <c r="S1709" s="19">
        <f t="shared" si="52"/>
        <v>2.0299999999999998</v>
      </c>
      <c r="T1709" s="19">
        <f>(SUMIFS(S:S,C:C,C1709,A:A,A1709)+SUMIFS(S:S,C:C,C1709,A:A,A1709-1)+SUMIFS(S:S,C:C,C1709,A:A,A1709-2))/3</f>
        <v>1.9833333333333332</v>
      </c>
      <c r="U1709" s="19">
        <f>(SUMIFS($S:$S,$C:$C,$C1709,$A:$A,$A1709)+SUMIFS($S:$S,$C:$C,$C1709,$A:$A,$A1709-1)+SUMIFS($S:$S,$C:$C,$C1709,$A:$A,$A1709-2)+SUMIFS($S:$S,$C:$C,$C1709,$A:$A,$A1709-3))/4</f>
        <v>2.0499999999999998</v>
      </c>
      <c r="W1709" t="str">
        <f>VLOOKUP(D1709,Conferences!$A$9:$B$57,2,FALSE)</f>
        <v>Sun Belt</v>
      </c>
      <c r="X1709">
        <f>COUNTIF(C:C,C1709)</f>
        <v>7</v>
      </c>
    </row>
    <row r="1710" spans="1:25">
      <c r="A1710">
        <v>2017</v>
      </c>
      <c r="B1710">
        <v>1</v>
      </c>
      <c r="C1710" t="s">
        <v>6</v>
      </c>
      <c r="D1710" t="s">
        <v>218</v>
      </c>
      <c r="E1710">
        <v>12</v>
      </c>
      <c r="F1710">
        <v>2</v>
      </c>
      <c r="G1710">
        <v>0.85699999999999998</v>
      </c>
      <c r="H1710">
        <v>8</v>
      </c>
      <c r="I1710">
        <v>1</v>
      </c>
      <c r="J1710">
        <v>0.88900000000000001</v>
      </c>
      <c r="K1710">
        <v>33.299999999999997</v>
      </c>
      <c r="L1710">
        <v>13.6</v>
      </c>
      <c r="M1710">
        <v>20.62</v>
      </c>
      <c r="N1710">
        <v>6.84</v>
      </c>
      <c r="O1710">
        <v>5</v>
      </c>
      <c r="P1710">
        <v>1</v>
      </c>
      <c r="Q1710">
        <v>4</v>
      </c>
      <c r="R1710" s="19">
        <f>SUMIFS(Recruits!J:J,Recruits!D:D,'Wins by Year'!C1710,Recruits!A:A,'Wins by Year'!A1710)</f>
        <v>3.86</v>
      </c>
      <c r="S1710" s="19">
        <f t="shared" si="52"/>
        <v>3.86</v>
      </c>
      <c r="T1710" s="19">
        <f>(SUMIFS(S:S,C:C,C1710,A:A,A1710)+SUMIFS(S:S,C:C,C1710,A:A,A1710-1)+SUMIFS(S:S,C:C,C1710,A:A,A1710-2))/3</f>
        <v>3.6433333333333331</v>
      </c>
      <c r="U1710" s="19">
        <f>(SUMIFS($S:$S,$C:$C,$C1710,$A:$A,$A1710)+SUMIFS($S:$S,$C:$C,$C1710,$A:$A,$A1710-1)+SUMIFS($S:$S,$C:$C,$C1710,$A:$A,$A1710-2)+SUMIFS($S:$S,$C:$C,$C1710,$A:$A,$A1710-3))/4</f>
        <v>3.5625</v>
      </c>
      <c r="W1710" t="str">
        <f>VLOOKUP(D1710,Conferences!$A$9:$B$57,2,FALSE)</f>
        <v>ACC</v>
      </c>
      <c r="X1710">
        <f>COUNTIF(C:C,C1710)</f>
        <v>16</v>
      </c>
      <c r="Y1710">
        <f t="shared" si="53"/>
        <v>4</v>
      </c>
    </row>
    <row r="1711" spans="1:25">
      <c r="A1711">
        <v>2017</v>
      </c>
      <c r="B1711">
        <v>2</v>
      </c>
      <c r="C1711" t="s">
        <v>44</v>
      </c>
      <c r="D1711" t="s">
        <v>218</v>
      </c>
      <c r="E1711">
        <v>9</v>
      </c>
      <c r="F1711">
        <v>4</v>
      </c>
      <c r="G1711">
        <v>0.69199999999999995</v>
      </c>
      <c r="H1711">
        <v>6</v>
      </c>
      <c r="I1711">
        <v>2</v>
      </c>
      <c r="J1711">
        <v>0.75</v>
      </c>
      <c r="K1711">
        <v>32.200000000000003</v>
      </c>
      <c r="L1711">
        <v>25.2</v>
      </c>
      <c r="M1711">
        <v>12.17</v>
      </c>
      <c r="N1711">
        <v>5.55</v>
      </c>
      <c r="P1711">
        <v>14</v>
      </c>
      <c r="Q1711">
        <v>23</v>
      </c>
      <c r="R1711" s="19">
        <f>SUMIFS(Recruits!J:J,Recruits!D:D,'Wins by Year'!C1711,Recruits!A:A,'Wins by Year'!A1711)</f>
        <v>2.85</v>
      </c>
      <c r="S1711" s="19">
        <f t="shared" si="52"/>
        <v>2.85</v>
      </c>
      <c r="T1711" s="19">
        <f>(SUMIFS(S:S,C:C,C1711,A:A,A1711)+SUMIFS(S:S,C:C,C1711,A:A,A1711-1)+SUMIFS(S:S,C:C,C1711,A:A,A1711-2))/3</f>
        <v>2.8633333333333333</v>
      </c>
      <c r="U1711" s="19">
        <f>(SUMIFS($S:$S,$C:$C,$C1711,$A:$A,$A1711)+SUMIFS($S:$S,$C:$C,$C1711,$A:$A,$A1711-1)+SUMIFS($S:$S,$C:$C,$C1711,$A:$A,$A1711-2)+SUMIFS($S:$S,$C:$C,$C1711,$A:$A,$A1711-3))/4</f>
        <v>2.8824999999999998</v>
      </c>
      <c r="W1711" t="str">
        <f>VLOOKUP(D1711,Conferences!$A$9:$B$57,2,FALSE)</f>
        <v>ACC</v>
      </c>
      <c r="X1711">
        <f>COUNTIF(C:C,C1711)</f>
        <v>16</v>
      </c>
      <c r="Y1711">
        <f t="shared" si="53"/>
        <v>23</v>
      </c>
    </row>
    <row r="1712" spans="1:25">
      <c r="A1712">
        <v>2017</v>
      </c>
      <c r="B1712">
        <v>3</v>
      </c>
      <c r="C1712" t="s">
        <v>36</v>
      </c>
      <c r="D1712" t="s">
        <v>218</v>
      </c>
      <c r="E1712">
        <v>8</v>
      </c>
      <c r="F1712">
        <v>5</v>
      </c>
      <c r="G1712">
        <v>0.61499999999999999</v>
      </c>
      <c r="H1712">
        <v>4</v>
      </c>
      <c r="I1712">
        <v>4</v>
      </c>
      <c r="J1712">
        <v>0.5</v>
      </c>
      <c r="K1712">
        <v>38.1</v>
      </c>
      <c r="L1712">
        <v>27.4</v>
      </c>
      <c r="M1712">
        <v>9.67</v>
      </c>
      <c r="N1712">
        <v>3.75</v>
      </c>
      <c r="O1712">
        <v>16</v>
      </c>
      <c r="P1712">
        <v>14</v>
      </c>
      <c r="R1712" s="19">
        <f>SUMIFS(Recruits!J:J,Recruits!D:D,'Wins by Year'!C1712,Recruits!A:A,'Wins by Year'!A1712)</f>
        <v>2.96</v>
      </c>
      <c r="S1712" s="19">
        <f t="shared" si="52"/>
        <v>2.96</v>
      </c>
      <c r="T1712" s="19">
        <f>(SUMIFS(S:S,C:C,C1712,A:A,A1712)+SUMIFS(S:S,C:C,C1712,A:A,A1712-1)+SUMIFS(S:S,C:C,C1712,A:A,A1712-2))/3</f>
        <v>2.89</v>
      </c>
      <c r="U1712" s="19">
        <f>(SUMIFS($S:$S,$C:$C,$C1712,$A:$A,$A1712)+SUMIFS($S:$S,$C:$C,$C1712,$A:$A,$A1712-1)+SUMIFS($S:$S,$C:$C,$C1712,$A:$A,$A1712-2)+SUMIFS($S:$S,$C:$C,$C1712,$A:$A,$A1712-3))/4</f>
        <v>2.8774999999999999</v>
      </c>
      <c r="W1712" t="str">
        <f>VLOOKUP(D1712,Conferences!$A$9:$B$57,2,FALSE)</f>
        <v>ACC</v>
      </c>
      <c r="X1712">
        <f>COUNTIF(C:C,C1712)</f>
        <v>16</v>
      </c>
    </row>
    <row r="1713" spans="1:25">
      <c r="A1713">
        <v>2017</v>
      </c>
      <c r="B1713">
        <v>4</v>
      </c>
      <c r="C1713" t="s">
        <v>62</v>
      </c>
      <c r="D1713" t="s">
        <v>218</v>
      </c>
      <c r="E1713">
        <v>8</v>
      </c>
      <c r="F1713">
        <v>5</v>
      </c>
      <c r="G1713">
        <v>0.61499999999999999</v>
      </c>
      <c r="H1713">
        <v>4</v>
      </c>
      <c r="I1713">
        <v>4</v>
      </c>
      <c r="J1713">
        <v>0.5</v>
      </c>
      <c r="K1713">
        <v>35.299999999999997</v>
      </c>
      <c r="L1713">
        <v>28.3</v>
      </c>
      <c r="M1713">
        <v>11.42</v>
      </c>
      <c r="N1713">
        <v>6.03</v>
      </c>
      <c r="R1713" s="19">
        <f>SUMIFS(Recruits!J:J,Recruits!D:D,'Wins by Year'!C1713,Recruits!A:A,'Wins by Year'!A1713)</f>
        <v>2.5499999999999998</v>
      </c>
      <c r="S1713" s="19">
        <f t="shared" si="52"/>
        <v>2.5499999999999998</v>
      </c>
      <c r="T1713" s="19">
        <f>(SUMIFS(S:S,C:C,C1713,A:A,A1713)+SUMIFS(S:S,C:C,C1713,A:A,A1713-1)+SUMIFS(S:S,C:C,C1713,A:A,A1713-2))/3</f>
        <v>2.6333333333333333</v>
      </c>
      <c r="U1713" s="19">
        <f>(SUMIFS($S:$S,$C:$C,$C1713,$A:$A,$A1713)+SUMIFS($S:$S,$C:$C,$C1713,$A:$A,$A1713-1)+SUMIFS($S:$S,$C:$C,$C1713,$A:$A,$A1713-2)+SUMIFS($S:$S,$C:$C,$C1713,$A:$A,$A1713-3))/4</f>
        <v>2.585</v>
      </c>
      <c r="W1713" t="str">
        <f>VLOOKUP(D1713,Conferences!$A$9:$B$57,2,FALSE)</f>
        <v>ACC</v>
      </c>
      <c r="X1713">
        <f>COUNTIF(C:C,C1713)</f>
        <v>16</v>
      </c>
    </row>
    <row r="1714" spans="1:25">
      <c r="A1714">
        <v>2017</v>
      </c>
      <c r="B1714">
        <v>5</v>
      </c>
      <c r="C1714" t="s">
        <v>82</v>
      </c>
      <c r="D1714" t="s">
        <v>218</v>
      </c>
      <c r="E1714">
        <v>7</v>
      </c>
      <c r="F1714">
        <v>6</v>
      </c>
      <c r="G1714">
        <v>0.53800000000000003</v>
      </c>
      <c r="H1714">
        <v>4</v>
      </c>
      <c r="I1714">
        <v>4</v>
      </c>
      <c r="J1714">
        <v>0.5</v>
      </c>
      <c r="K1714">
        <v>25.7</v>
      </c>
      <c r="L1714">
        <v>22.8</v>
      </c>
      <c r="M1714">
        <v>9.39</v>
      </c>
      <c r="N1714">
        <v>7.08</v>
      </c>
      <c r="R1714" s="19">
        <f>SUMIFS(Recruits!J:J,Recruits!D:D,'Wins by Year'!C1714,Recruits!A:A,'Wins by Year'!A1714)</f>
        <v>2.57</v>
      </c>
      <c r="S1714" s="19">
        <f t="shared" si="52"/>
        <v>2.57</v>
      </c>
      <c r="T1714" s="19">
        <f>(SUMIFS(S:S,C:C,C1714,A:A,A1714)+SUMIFS(S:S,C:C,C1714,A:A,A1714-1)+SUMIFS(S:S,C:C,C1714,A:A,A1714-2))/3</f>
        <v>2.6</v>
      </c>
      <c r="U1714" s="19">
        <f>(SUMIFS($S:$S,$C:$C,$C1714,$A:$A,$A1714)+SUMIFS($S:$S,$C:$C,$C1714,$A:$A,$A1714-1)+SUMIFS($S:$S,$C:$C,$C1714,$A:$A,$A1714-2)+SUMIFS($S:$S,$C:$C,$C1714,$A:$A,$A1714-3))/4</f>
        <v>2.62</v>
      </c>
      <c r="W1714" t="str">
        <f>VLOOKUP(D1714,Conferences!$A$9:$B$57,2,FALSE)</f>
        <v>ACC</v>
      </c>
      <c r="X1714">
        <f>COUNTIF(C:C,C1714)</f>
        <v>16</v>
      </c>
    </row>
    <row r="1715" spans="1:25">
      <c r="A1715">
        <v>2017</v>
      </c>
      <c r="B1715">
        <v>6</v>
      </c>
      <c r="C1715" t="s">
        <v>2</v>
      </c>
      <c r="D1715" t="s">
        <v>218</v>
      </c>
      <c r="E1715">
        <v>7</v>
      </c>
      <c r="F1715">
        <v>6</v>
      </c>
      <c r="G1715">
        <v>0.53800000000000003</v>
      </c>
      <c r="H1715">
        <v>3</v>
      </c>
      <c r="I1715">
        <v>5</v>
      </c>
      <c r="J1715">
        <v>0.375</v>
      </c>
      <c r="K1715">
        <v>27.8</v>
      </c>
      <c r="L1715">
        <v>21.2</v>
      </c>
      <c r="M1715">
        <v>8.07</v>
      </c>
      <c r="N1715">
        <v>5.76</v>
      </c>
      <c r="O1715">
        <v>3</v>
      </c>
      <c r="P1715">
        <v>3</v>
      </c>
      <c r="R1715" s="19">
        <f>SUMIFS(Recruits!J:J,Recruits!D:D,'Wins by Year'!C1715,Recruits!A:A,'Wins by Year'!A1715)</f>
        <v>3.74</v>
      </c>
      <c r="S1715" s="19">
        <f t="shared" si="52"/>
        <v>3.74</v>
      </c>
      <c r="T1715" s="19">
        <f>(SUMIFS(S:S,C:C,C1715,A:A,A1715)+SUMIFS(S:S,C:C,C1715,A:A,A1715-1)+SUMIFS(S:S,C:C,C1715,A:A,A1715-2))/3</f>
        <v>3.8200000000000003</v>
      </c>
      <c r="U1715" s="19">
        <f>(SUMIFS($S:$S,$C:$C,$C1715,$A:$A,$A1715)+SUMIFS($S:$S,$C:$C,$C1715,$A:$A,$A1715-1)+SUMIFS($S:$S,$C:$C,$C1715,$A:$A,$A1715-2)+SUMIFS($S:$S,$C:$C,$C1715,$A:$A,$A1715-3))/4</f>
        <v>3.7625000000000002</v>
      </c>
      <c r="W1715" t="str">
        <f>VLOOKUP(D1715,Conferences!$A$9:$B$57,2,FALSE)</f>
        <v>ACC</v>
      </c>
      <c r="X1715">
        <f>COUNTIF(C:C,C1715)</f>
        <v>16</v>
      </c>
    </row>
    <row r="1716" spans="1:25">
      <c r="A1716">
        <v>2017</v>
      </c>
      <c r="B1716">
        <v>7</v>
      </c>
      <c r="C1716" t="s">
        <v>59</v>
      </c>
      <c r="D1716" t="s">
        <v>218</v>
      </c>
      <c r="E1716">
        <v>4</v>
      </c>
      <c r="F1716">
        <v>8</v>
      </c>
      <c r="G1716">
        <v>0.33300000000000002</v>
      </c>
      <c r="H1716">
        <v>2</v>
      </c>
      <c r="I1716">
        <v>6</v>
      </c>
      <c r="J1716">
        <v>0.25</v>
      </c>
      <c r="K1716">
        <v>27.4</v>
      </c>
      <c r="L1716">
        <v>32.200000000000003</v>
      </c>
      <c r="M1716">
        <v>1.96</v>
      </c>
      <c r="N1716">
        <v>5.8</v>
      </c>
      <c r="R1716" s="19">
        <f>SUMIFS(Recruits!J:J,Recruits!D:D,'Wins by Year'!C1716,Recruits!A:A,'Wins by Year'!A1716)</f>
        <v>2.5</v>
      </c>
      <c r="S1716" s="19">
        <f t="shared" si="52"/>
        <v>2.5</v>
      </c>
      <c r="T1716" s="19">
        <f>(SUMIFS(S:S,C:C,C1716,A:A,A1716)+SUMIFS(S:S,C:C,C1716,A:A,A1716-1)+SUMIFS(S:S,C:C,C1716,A:A,A1716-2))/3</f>
        <v>2.5833333333333335</v>
      </c>
      <c r="U1716" s="19">
        <f>(SUMIFS($S:$S,$C:$C,$C1716,$A:$A,$A1716)+SUMIFS($S:$S,$C:$C,$C1716,$A:$A,$A1716-1)+SUMIFS($S:$S,$C:$C,$C1716,$A:$A,$A1716-2)+SUMIFS($S:$S,$C:$C,$C1716,$A:$A,$A1716-3))/4</f>
        <v>2.6150000000000002</v>
      </c>
      <c r="W1716" t="str">
        <f>VLOOKUP(D1716,Conferences!$A$9:$B$57,2,FALSE)</f>
        <v>ACC</v>
      </c>
      <c r="X1716">
        <f>COUNTIF(C:C,C1716)</f>
        <v>16</v>
      </c>
    </row>
    <row r="1717" spans="1:25">
      <c r="A1717">
        <v>2017</v>
      </c>
      <c r="B1717">
        <v>8</v>
      </c>
      <c r="C1717" t="s">
        <v>21</v>
      </c>
      <c r="D1717" t="s">
        <v>219</v>
      </c>
      <c r="E1717">
        <v>10</v>
      </c>
      <c r="F1717">
        <v>3</v>
      </c>
      <c r="G1717">
        <v>0.76900000000000002</v>
      </c>
      <c r="H1717">
        <v>7</v>
      </c>
      <c r="I1717">
        <v>2</v>
      </c>
      <c r="J1717">
        <v>0.77800000000000002</v>
      </c>
      <c r="K1717">
        <v>29.1</v>
      </c>
      <c r="L1717">
        <v>21</v>
      </c>
      <c r="M1717">
        <v>14.98</v>
      </c>
      <c r="N1717">
        <v>6.29</v>
      </c>
      <c r="O1717">
        <v>18</v>
      </c>
      <c r="P1717">
        <v>2</v>
      </c>
      <c r="Q1717">
        <v>13</v>
      </c>
      <c r="R1717" s="19">
        <f>SUMIFS(Recruits!J:J,Recruits!D:D,'Wins by Year'!C1717,Recruits!A:A,'Wins by Year'!A1717)</f>
        <v>3.38</v>
      </c>
      <c r="S1717" s="19">
        <f t="shared" si="52"/>
        <v>3.38</v>
      </c>
      <c r="T1717" s="19">
        <f>(SUMIFS(S:S,C:C,C1717,A:A,A1717)+SUMIFS(S:S,C:C,C1717,A:A,A1717-1)+SUMIFS(S:S,C:C,C1717,A:A,A1717-2))/3</f>
        <v>3.293333333333333</v>
      </c>
      <c r="U1717" s="19">
        <f>(SUMIFS($S:$S,$C:$C,$C1717,$A:$A,$A1717)+SUMIFS($S:$S,$C:$C,$C1717,$A:$A,$A1717-1)+SUMIFS($S:$S,$C:$C,$C1717,$A:$A,$A1717-2)+SUMIFS($S:$S,$C:$C,$C1717,$A:$A,$A1717-3))/4</f>
        <v>3.2849999999999997</v>
      </c>
      <c r="W1717" t="str">
        <f>VLOOKUP(D1717,Conferences!$A$9:$B$57,2,FALSE)</f>
        <v>ACC</v>
      </c>
      <c r="X1717">
        <f>COUNTIF(C:C,C1717)</f>
        <v>16</v>
      </c>
      <c r="Y1717">
        <f t="shared" si="53"/>
        <v>13</v>
      </c>
    </row>
    <row r="1718" spans="1:25">
      <c r="A1718">
        <v>2017</v>
      </c>
      <c r="B1718">
        <v>9</v>
      </c>
      <c r="C1718" t="s">
        <v>43</v>
      </c>
      <c r="D1718" t="s">
        <v>219</v>
      </c>
      <c r="E1718">
        <v>9</v>
      </c>
      <c r="F1718">
        <v>4</v>
      </c>
      <c r="G1718">
        <v>0.69199999999999995</v>
      </c>
      <c r="H1718">
        <v>5</v>
      </c>
      <c r="I1718">
        <v>3</v>
      </c>
      <c r="J1718">
        <v>0.625</v>
      </c>
      <c r="K1718">
        <v>28.2</v>
      </c>
      <c r="L1718">
        <v>14.8</v>
      </c>
      <c r="M1718">
        <v>10.56</v>
      </c>
      <c r="N1718">
        <v>2.41</v>
      </c>
      <c r="O1718">
        <v>21</v>
      </c>
      <c r="P1718">
        <v>12</v>
      </c>
      <c r="Q1718">
        <v>24</v>
      </c>
      <c r="R1718" s="19">
        <f>SUMIFS(Recruits!J:J,Recruits!D:D,'Wins by Year'!C1718,Recruits!A:A,'Wins by Year'!A1718)</f>
        <v>3</v>
      </c>
      <c r="S1718" s="19">
        <f t="shared" si="52"/>
        <v>3</v>
      </c>
      <c r="T1718" s="19">
        <f>(SUMIFS(S:S,C:C,C1718,A:A,A1718)+SUMIFS(S:S,C:C,C1718,A:A,A1718-1)+SUMIFS(S:S,C:C,C1718,A:A,A1718-2))/3</f>
        <v>3.0366666666666666</v>
      </c>
      <c r="U1718" s="19">
        <f>(SUMIFS($S:$S,$C:$C,$C1718,$A:$A,$A1718)+SUMIFS($S:$S,$C:$C,$C1718,$A:$A,$A1718-1)+SUMIFS($S:$S,$C:$C,$C1718,$A:$A,$A1718-2)+SUMIFS($S:$S,$C:$C,$C1718,$A:$A,$A1718-3))/4</f>
        <v>3.0274999999999999</v>
      </c>
      <c r="W1718" t="str">
        <f>VLOOKUP(D1718,Conferences!$A$9:$B$57,2,FALSE)</f>
        <v>ACC</v>
      </c>
      <c r="X1718">
        <f>COUNTIF(C:C,C1718)</f>
        <v>16</v>
      </c>
      <c r="Y1718">
        <f t="shared" si="53"/>
        <v>24</v>
      </c>
    </row>
    <row r="1719" spans="1:25">
      <c r="A1719">
        <v>2017</v>
      </c>
      <c r="B1719">
        <v>10</v>
      </c>
      <c r="C1719" t="s">
        <v>69</v>
      </c>
      <c r="D1719" t="s">
        <v>219</v>
      </c>
      <c r="E1719">
        <v>5</v>
      </c>
      <c r="F1719">
        <v>6</v>
      </c>
      <c r="G1719">
        <v>0.45500000000000002</v>
      </c>
      <c r="H1719">
        <v>4</v>
      </c>
      <c r="I1719">
        <v>4</v>
      </c>
      <c r="J1719">
        <v>0.5</v>
      </c>
      <c r="K1719">
        <v>28.1</v>
      </c>
      <c r="L1719">
        <v>26.5</v>
      </c>
      <c r="M1719">
        <v>6.38</v>
      </c>
      <c r="N1719">
        <v>5.93</v>
      </c>
      <c r="R1719" s="19">
        <f>SUMIFS(Recruits!J:J,Recruits!D:D,'Wins by Year'!C1719,Recruits!A:A,'Wins by Year'!A1719)</f>
        <v>2.96</v>
      </c>
      <c r="S1719" s="19">
        <f t="shared" si="52"/>
        <v>2.96</v>
      </c>
      <c r="T1719" s="19">
        <f>(SUMIFS(S:S,C:C,C1719,A:A,A1719)+SUMIFS(S:S,C:C,C1719,A:A,A1719-1)+SUMIFS(S:S,C:C,C1719,A:A,A1719-2))/3</f>
        <v>2.8766666666666665</v>
      </c>
      <c r="U1719" s="19">
        <f>(SUMIFS($S:$S,$C:$C,$C1719,$A:$A,$A1719)+SUMIFS($S:$S,$C:$C,$C1719,$A:$A,$A1719-1)+SUMIFS($S:$S,$C:$C,$C1719,$A:$A,$A1719-2)+SUMIFS($S:$S,$C:$C,$C1719,$A:$A,$A1719-3))/4</f>
        <v>2.8849999999999998</v>
      </c>
      <c r="W1719" t="str">
        <f>VLOOKUP(D1719,Conferences!$A$9:$B$57,2,FALSE)</f>
        <v>ACC</v>
      </c>
      <c r="X1719">
        <f>COUNTIF(C:C,C1719)</f>
        <v>16</v>
      </c>
    </row>
    <row r="1720" spans="1:25">
      <c r="A1720">
        <v>2017</v>
      </c>
      <c r="B1720">
        <v>11</v>
      </c>
      <c r="C1720" t="s">
        <v>33</v>
      </c>
      <c r="D1720" t="s">
        <v>219</v>
      </c>
      <c r="E1720">
        <v>7</v>
      </c>
      <c r="F1720">
        <v>6</v>
      </c>
      <c r="G1720">
        <v>0.53800000000000003</v>
      </c>
      <c r="H1720">
        <v>3</v>
      </c>
      <c r="I1720">
        <v>5</v>
      </c>
      <c r="J1720">
        <v>0.375</v>
      </c>
      <c r="K1720">
        <v>26.5</v>
      </c>
      <c r="L1720">
        <v>20.2</v>
      </c>
      <c r="M1720">
        <v>7.23</v>
      </c>
      <c r="N1720">
        <v>3.23</v>
      </c>
      <c r="R1720" s="19">
        <f>SUMIFS(Recruits!J:J,Recruits!D:D,'Wins by Year'!C1720,Recruits!A:A,'Wins by Year'!A1720)</f>
        <v>2.91</v>
      </c>
      <c r="S1720" s="19">
        <f t="shared" si="52"/>
        <v>2.91</v>
      </c>
      <c r="T1720" s="19">
        <f>(SUMIFS(S:S,C:C,C1720,A:A,A1720)+SUMIFS(S:S,C:C,C1720,A:A,A1720-1)+SUMIFS(S:S,C:C,C1720,A:A,A1720-2))/3</f>
        <v>2.9466666666666668</v>
      </c>
      <c r="U1720" s="19">
        <f>(SUMIFS($S:$S,$C:$C,$C1720,$A:$A,$A1720)+SUMIFS($S:$S,$C:$C,$C1720,$A:$A,$A1720-1)+SUMIFS($S:$S,$C:$C,$C1720,$A:$A,$A1720-2)+SUMIFS($S:$S,$C:$C,$C1720,$A:$A,$A1720-3))/4</f>
        <v>2.9325000000000001</v>
      </c>
      <c r="W1720" t="str">
        <f>VLOOKUP(D1720,Conferences!$A$9:$B$57,2,FALSE)</f>
        <v>ACC</v>
      </c>
      <c r="X1720">
        <f>COUNTIF(C:C,C1720)</f>
        <v>16</v>
      </c>
    </row>
    <row r="1721" spans="1:25">
      <c r="A1721">
        <v>2017</v>
      </c>
      <c r="B1721">
        <v>12</v>
      </c>
      <c r="C1721" t="s">
        <v>31</v>
      </c>
      <c r="D1721" t="s">
        <v>219</v>
      </c>
      <c r="E1721">
        <v>5</v>
      </c>
      <c r="F1721">
        <v>7</v>
      </c>
      <c r="G1721">
        <v>0.41699999999999998</v>
      </c>
      <c r="H1721">
        <v>3</v>
      </c>
      <c r="I1721">
        <v>5</v>
      </c>
      <c r="J1721">
        <v>0.375</v>
      </c>
      <c r="K1721">
        <v>23.9</v>
      </c>
      <c r="L1721">
        <v>26.6</v>
      </c>
      <c r="M1721">
        <v>1.21</v>
      </c>
      <c r="N1721">
        <v>4.13</v>
      </c>
      <c r="R1721" s="19">
        <f>SUMIFS(Recruits!J:J,Recruits!D:D,'Wins by Year'!C1721,Recruits!A:A,'Wins by Year'!A1721)</f>
        <v>3.04</v>
      </c>
      <c r="S1721" s="19">
        <f t="shared" si="52"/>
        <v>3.04</v>
      </c>
      <c r="T1721" s="19">
        <f>(SUMIFS(S:S,C:C,C1721,A:A,A1721)+SUMIFS(S:S,C:C,C1721,A:A,A1721-1)+SUMIFS(S:S,C:C,C1721,A:A,A1721-2))/3</f>
        <v>2.9733333333333332</v>
      </c>
      <c r="U1721" s="19">
        <f>(SUMIFS($S:$S,$C:$C,$C1721,$A:$A,$A1721)+SUMIFS($S:$S,$C:$C,$C1721,$A:$A,$A1721-1)+SUMIFS($S:$S,$C:$C,$C1721,$A:$A,$A1721-2)+SUMIFS($S:$S,$C:$C,$C1721,$A:$A,$A1721-3))/4</f>
        <v>2.98</v>
      </c>
      <c r="W1721" t="str">
        <f>VLOOKUP(D1721,Conferences!$A$9:$B$57,2,FALSE)</f>
        <v>ACC</v>
      </c>
      <c r="X1721">
        <f>COUNTIF(C:C,C1721)</f>
        <v>16</v>
      </c>
    </row>
    <row r="1722" spans="1:25">
      <c r="A1722">
        <v>2017</v>
      </c>
      <c r="B1722">
        <v>13</v>
      </c>
      <c r="C1722" t="s">
        <v>61</v>
      </c>
      <c r="D1722" t="s">
        <v>219</v>
      </c>
      <c r="E1722">
        <v>6</v>
      </c>
      <c r="F1722">
        <v>7</v>
      </c>
      <c r="G1722">
        <v>0.46200000000000002</v>
      </c>
      <c r="H1722">
        <v>3</v>
      </c>
      <c r="I1722">
        <v>5</v>
      </c>
      <c r="J1722">
        <v>0.375</v>
      </c>
      <c r="K1722">
        <v>22.5</v>
      </c>
      <c r="L1722">
        <v>28.4</v>
      </c>
      <c r="M1722">
        <v>-0.06</v>
      </c>
      <c r="N1722">
        <v>3.55</v>
      </c>
      <c r="R1722" s="19">
        <f>SUMIFS(Recruits!J:J,Recruits!D:D,'Wins by Year'!C1722,Recruits!A:A,'Wins by Year'!A1722)</f>
        <v>2.6</v>
      </c>
      <c r="S1722" s="19">
        <f t="shared" si="52"/>
        <v>2.6</v>
      </c>
      <c r="T1722" s="19">
        <f>(SUMIFS(S:S,C:C,C1722,A:A,A1722)+SUMIFS(S:S,C:C,C1722,A:A,A1722-1)+SUMIFS(S:S,C:C,C1722,A:A,A1722-2))/3</f>
        <v>2.5933333333333333</v>
      </c>
      <c r="U1722" s="19">
        <f>(SUMIFS($S:$S,$C:$C,$C1722,$A:$A,$A1722)+SUMIFS($S:$S,$C:$C,$C1722,$A:$A,$A1722-1)+SUMIFS($S:$S,$C:$C,$C1722,$A:$A,$A1722-2)+SUMIFS($S:$S,$C:$C,$C1722,$A:$A,$A1722-3))/4</f>
        <v>2.6950000000000003</v>
      </c>
      <c r="W1722" t="str">
        <f>VLOOKUP(D1722,Conferences!$A$9:$B$57,2,FALSE)</f>
        <v>ACC</v>
      </c>
      <c r="X1722">
        <f>COUNTIF(C:C,C1722)</f>
        <v>16</v>
      </c>
    </row>
    <row r="1723" spans="1:25">
      <c r="A1723">
        <v>2017</v>
      </c>
      <c r="B1723">
        <v>14</v>
      </c>
      <c r="C1723" t="s">
        <v>24</v>
      </c>
      <c r="D1723" t="s">
        <v>219</v>
      </c>
      <c r="E1723">
        <v>3</v>
      </c>
      <c r="F1723">
        <v>9</v>
      </c>
      <c r="G1723">
        <v>0.25</v>
      </c>
      <c r="H1723">
        <v>1</v>
      </c>
      <c r="I1723">
        <v>7</v>
      </c>
      <c r="J1723">
        <v>0.125</v>
      </c>
      <c r="K1723">
        <v>26</v>
      </c>
      <c r="L1723">
        <v>31.3</v>
      </c>
      <c r="M1723">
        <v>-1.82</v>
      </c>
      <c r="N1723">
        <v>4.0999999999999996</v>
      </c>
      <c r="R1723" s="19">
        <f>SUMIFS(Recruits!J:J,Recruits!D:D,'Wins by Year'!C1723,Recruits!A:A,'Wins by Year'!A1723)</f>
        <v>3.15</v>
      </c>
      <c r="S1723" s="19">
        <f t="shared" si="52"/>
        <v>3.15</v>
      </c>
      <c r="T1723" s="19">
        <f>(SUMIFS(S:S,C:C,C1723,A:A,A1723)+SUMIFS(S:S,C:C,C1723,A:A,A1723-1)+SUMIFS(S:S,C:C,C1723,A:A,A1723-2))/3</f>
        <v>3.1866666666666661</v>
      </c>
      <c r="U1723" s="19">
        <f>(SUMIFS($S:$S,$C:$C,$C1723,$A:$A,$A1723)+SUMIFS($S:$S,$C:$C,$C1723,$A:$A,$A1723-1)+SUMIFS($S:$S,$C:$C,$C1723,$A:$A,$A1723-2)+SUMIFS($S:$S,$C:$C,$C1723,$A:$A,$A1723-3))/4</f>
        <v>3.1974999999999998</v>
      </c>
      <c r="W1723" t="str">
        <f>VLOOKUP(D1723,Conferences!$A$9:$B$57,2,FALSE)</f>
        <v>ACC</v>
      </c>
      <c r="X1723">
        <f>COUNTIF(C:C,C1723)</f>
        <v>16</v>
      </c>
    </row>
    <row r="1724" spans="1:25">
      <c r="A1724">
        <v>2017</v>
      </c>
      <c r="B1724">
        <v>15</v>
      </c>
      <c r="C1724" t="s">
        <v>55</v>
      </c>
      <c r="D1724" t="s">
        <v>221</v>
      </c>
      <c r="E1724">
        <v>13</v>
      </c>
      <c r="F1724">
        <v>0</v>
      </c>
      <c r="G1724">
        <v>1</v>
      </c>
      <c r="H1724">
        <v>9</v>
      </c>
      <c r="I1724">
        <v>0</v>
      </c>
      <c r="J1724">
        <v>1</v>
      </c>
      <c r="K1724">
        <v>48.2</v>
      </c>
      <c r="L1724">
        <v>25.3</v>
      </c>
      <c r="M1724">
        <v>16.899999999999999</v>
      </c>
      <c r="N1724">
        <v>-0.8</v>
      </c>
      <c r="P1724">
        <v>6</v>
      </c>
      <c r="Q1724">
        <v>6</v>
      </c>
      <c r="R1724" s="19">
        <f>SUMIFS(Recruits!J:J,Recruits!D:D,'Wins by Year'!C1724,Recruits!A:A,'Wins by Year'!A1724)</f>
        <v>2.73</v>
      </c>
      <c r="S1724" s="19">
        <f t="shared" si="52"/>
        <v>2.73</v>
      </c>
      <c r="T1724" s="19">
        <f>(SUMIFS(S:S,C:C,C1724,A:A,A1724)+SUMIFS(S:S,C:C,C1724,A:A,A1724-1)+SUMIFS(S:S,C:C,C1724,A:A,A1724-2))/3</f>
        <v>2.6333333333333333</v>
      </c>
      <c r="U1724" s="19">
        <f>(SUMIFS($S:$S,$C:$C,$C1724,$A:$A,$A1724)+SUMIFS($S:$S,$C:$C,$C1724,$A:$A,$A1724-1)+SUMIFS($S:$S,$C:$C,$C1724,$A:$A,$A1724-2)+SUMIFS($S:$S,$C:$C,$C1724,$A:$A,$A1724-3))/4</f>
        <v>2.6375000000000002</v>
      </c>
      <c r="W1724" t="str">
        <f>VLOOKUP(D1724,Conferences!$A$9:$B$57,2,FALSE)</f>
        <v>American</v>
      </c>
      <c r="X1724">
        <f>COUNTIF(C:C,C1724)</f>
        <v>16</v>
      </c>
      <c r="Y1724">
        <f t="shared" si="53"/>
        <v>6</v>
      </c>
    </row>
    <row r="1725" spans="1:25">
      <c r="A1725">
        <v>2017</v>
      </c>
      <c r="B1725">
        <v>16</v>
      </c>
      <c r="C1725" t="s">
        <v>73</v>
      </c>
      <c r="D1725" t="s">
        <v>221</v>
      </c>
      <c r="E1725">
        <v>10</v>
      </c>
      <c r="F1725">
        <v>2</v>
      </c>
      <c r="G1725">
        <v>0.83299999999999996</v>
      </c>
      <c r="H1725">
        <v>6</v>
      </c>
      <c r="I1725">
        <v>2</v>
      </c>
      <c r="J1725">
        <v>0.75</v>
      </c>
      <c r="K1725">
        <v>38.299999999999997</v>
      </c>
      <c r="L1725">
        <v>23.5</v>
      </c>
      <c r="M1725">
        <v>7.27</v>
      </c>
      <c r="N1725">
        <v>-5.56</v>
      </c>
      <c r="O1725">
        <v>19</v>
      </c>
      <c r="P1725">
        <v>16</v>
      </c>
      <c r="Q1725">
        <v>21</v>
      </c>
      <c r="R1725" s="19">
        <f>SUMIFS(Recruits!J:J,Recruits!D:D,'Wins by Year'!C1725,Recruits!A:A,'Wins by Year'!A1725)</f>
        <v>2.29</v>
      </c>
      <c r="S1725" s="19">
        <f t="shared" si="52"/>
        <v>2.29</v>
      </c>
      <c r="T1725" s="19">
        <f>(SUMIFS(S:S,C:C,C1725,A:A,A1725)+SUMIFS(S:S,C:C,C1725,A:A,A1725-1)+SUMIFS(S:S,C:C,C1725,A:A,A1725-2))/3</f>
        <v>2.5133333333333332</v>
      </c>
      <c r="U1725" s="19">
        <f>(SUMIFS($S:$S,$C:$C,$C1725,$A:$A,$A1725)+SUMIFS($S:$S,$C:$C,$C1725,$A:$A,$A1725-1)+SUMIFS($S:$S,$C:$C,$C1725,$A:$A,$A1725-2)+SUMIFS($S:$S,$C:$C,$C1725,$A:$A,$A1725-3))/4</f>
        <v>2.61</v>
      </c>
      <c r="W1725" t="str">
        <f>VLOOKUP(D1725,Conferences!$A$9:$B$57,2,FALSE)</f>
        <v>American</v>
      </c>
      <c r="X1725">
        <f>COUNTIF(C:C,C1725)</f>
        <v>16</v>
      </c>
      <c r="Y1725">
        <f t="shared" si="53"/>
        <v>21</v>
      </c>
    </row>
    <row r="1726" spans="1:25">
      <c r="A1726">
        <v>2017</v>
      </c>
      <c r="B1726">
        <v>17</v>
      </c>
      <c r="C1726" t="s">
        <v>60</v>
      </c>
      <c r="D1726" t="s">
        <v>221</v>
      </c>
      <c r="E1726">
        <v>7</v>
      </c>
      <c r="F1726">
        <v>6</v>
      </c>
      <c r="G1726">
        <v>0.53800000000000003</v>
      </c>
      <c r="H1726">
        <v>4</v>
      </c>
      <c r="I1726">
        <v>4</v>
      </c>
      <c r="J1726">
        <v>0.5</v>
      </c>
      <c r="K1726">
        <v>25.1</v>
      </c>
      <c r="L1726">
        <v>25.8</v>
      </c>
      <c r="M1726">
        <v>-0.81</v>
      </c>
      <c r="N1726">
        <v>-1.57</v>
      </c>
      <c r="R1726" s="19">
        <f>SUMIFS(Recruits!J:J,Recruits!D:D,'Wins by Year'!C1726,Recruits!A:A,'Wins by Year'!A1726)</f>
        <v>0</v>
      </c>
      <c r="S1726" s="19">
        <f t="shared" si="52"/>
        <v>1</v>
      </c>
      <c r="T1726" s="19">
        <f>(SUMIFS(S:S,C:C,C1726,A:A,A1726)+SUMIFS(S:S,C:C,C1726,A:A,A1726-1)+SUMIFS(S:S,C:C,C1726,A:A,A1726-2))/3</f>
        <v>2.02</v>
      </c>
      <c r="U1726" s="19">
        <f>(SUMIFS($S:$S,$C:$C,$C1726,$A:$A,$A1726)+SUMIFS($S:$S,$C:$C,$C1726,$A:$A,$A1726-1)+SUMIFS($S:$S,$C:$C,$C1726,$A:$A,$A1726-2)+SUMIFS($S:$S,$C:$C,$C1726,$A:$A,$A1726-3))/4</f>
        <v>2.145</v>
      </c>
      <c r="W1726" t="str">
        <f>VLOOKUP(D1726,Conferences!$A$9:$B$57,2,FALSE)</f>
        <v>American</v>
      </c>
      <c r="X1726">
        <f>COUNTIF(C:C,C1726)</f>
        <v>16</v>
      </c>
    </row>
    <row r="1727" spans="1:25">
      <c r="A1727">
        <v>2017</v>
      </c>
      <c r="B1727">
        <v>18</v>
      </c>
      <c r="C1727" t="s">
        <v>68</v>
      </c>
      <c r="D1727" t="s">
        <v>221</v>
      </c>
      <c r="E1727">
        <v>4</v>
      </c>
      <c r="F1727">
        <v>8</v>
      </c>
      <c r="G1727">
        <v>0.33300000000000002</v>
      </c>
      <c r="H1727">
        <v>2</v>
      </c>
      <c r="I1727">
        <v>6</v>
      </c>
      <c r="J1727">
        <v>0.25</v>
      </c>
      <c r="K1727">
        <v>20.9</v>
      </c>
      <c r="L1727">
        <v>31.8</v>
      </c>
      <c r="M1727">
        <v>-9.59</v>
      </c>
      <c r="N1727">
        <v>-0.76</v>
      </c>
      <c r="R1727" s="19">
        <f>SUMIFS(Recruits!J:J,Recruits!D:D,'Wins by Year'!C1727,Recruits!A:A,'Wins by Year'!A1727)</f>
        <v>2.73</v>
      </c>
      <c r="S1727" s="19">
        <f t="shared" si="52"/>
        <v>2.73</v>
      </c>
      <c r="T1727" s="19">
        <f>(SUMIFS(S:S,C:C,C1727,A:A,A1727)+SUMIFS(S:S,C:C,C1727,A:A,A1727-1)+SUMIFS(S:S,C:C,C1727,A:A,A1727-2))/3</f>
        <v>2.56</v>
      </c>
      <c r="U1727" s="19">
        <f>(SUMIFS($S:$S,$C:$C,$C1727,$A:$A,$A1727)+SUMIFS($S:$S,$C:$C,$C1727,$A:$A,$A1727-1)+SUMIFS($S:$S,$C:$C,$C1727,$A:$A,$A1727-2)+SUMIFS($S:$S,$C:$C,$C1727,$A:$A,$A1727-3))/4</f>
        <v>2.5649999999999999</v>
      </c>
      <c r="W1727" t="str">
        <f>VLOOKUP(D1727,Conferences!$A$9:$B$57,2,FALSE)</f>
        <v>American</v>
      </c>
      <c r="X1727">
        <f>COUNTIF(C:C,C1727)</f>
        <v>16</v>
      </c>
    </row>
    <row r="1728" spans="1:25">
      <c r="A1728">
        <v>2017</v>
      </c>
      <c r="B1728">
        <v>19</v>
      </c>
      <c r="C1728" t="s">
        <v>117</v>
      </c>
      <c r="D1728" t="s">
        <v>221</v>
      </c>
      <c r="E1728">
        <v>3</v>
      </c>
      <c r="F1728">
        <v>9</v>
      </c>
      <c r="G1728">
        <v>0.25</v>
      </c>
      <c r="H1728">
        <v>2</v>
      </c>
      <c r="I1728">
        <v>6</v>
      </c>
      <c r="J1728">
        <v>0.25</v>
      </c>
      <c r="K1728">
        <v>23.6</v>
      </c>
      <c r="L1728">
        <v>37.9</v>
      </c>
      <c r="M1728">
        <v>-12.29</v>
      </c>
      <c r="N1728">
        <v>-0.12</v>
      </c>
      <c r="R1728" s="19">
        <f>SUMIFS(Recruits!J:J,Recruits!D:D,'Wins by Year'!C1728,Recruits!A:A,'Wins by Year'!A1728)</f>
        <v>1.96</v>
      </c>
      <c r="S1728" s="19">
        <f t="shared" si="52"/>
        <v>1.96</v>
      </c>
      <c r="T1728" s="19">
        <f>(SUMIFS(S:S,C:C,C1728,A:A,A1728)+SUMIFS(S:S,C:C,C1728,A:A,A1728-1)+SUMIFS(S:S,C:C,C1728,A:A,A1728-2))/3</f>
        <v>1.6833333333333333</v>
      </c>
      <c r="U1728" s="19">
        <f>(SUMIFS($S:$S,$C:$C,$C1728,$A:$A,$A1728)+SUMIFS($S:$S,$C:$C,$C1728,$A:$A,$A1728-1)+SUMIFS($S:$S,$C:$C,$C1728,$A:$A,$A1728-2)+SUMIFS($S:$S,$C:$C,$C1728,$A:$A,$A1728-3))/4</f>
        <v>1.5125</v>
      </c>
      <c r="W1728" t="str">
        <f>VLOOKUP(D1728,Conferences!$A$9:$B$57,2,FALSE)</f>
        <v>American</v>
      </c>
      <c r="X1728">
        <f>COUNTIF(C:C,C1728)</f>
        <v>16</v>
      </c>
    </row>
    <row r="1729" spans="1:25">
      <c r="A1729">
        <v>2017</v>
      </c>
      <c r="B1729">
        <v>20</v>
      </c>
      <c r="C1729" t="s">
        <v>81</v>
      </c>
      <c r="D1729" t="s">
        <v>221</v>
      </c>
      <c r="E1729">
        <v>3</v>
      </c>
      <c r="F1729">
        <v>9</v>
      </c>
      <c r="G1729">
        <v>0.25</v>
      </c>
      <c r="H1729">
        <v>2</v>
      </c>
      <c r="I1729">
        <v>6</v>
      </c>
      <c r="J1729">
        <v>0.25</v>
      </c>
      <c r="K1729">
        <v>24.9</v>
      </c>
      <c r="L1729">
        <v>45</v>
      </c>
      <c r="M1729">
        <v>-12.37</v>
      </c>
      <c r="N1729">
        <v>-0.04</v>
      </c>
      <c r="R1729" s="19">
        <f>SUMIFS(Recruits!J:J,Recruits!D:D,'Wins by Year'!C1729,Recruits!A:A,'Wins by Year'!A1729)</f>
        <v>2.5</v>
      </c>
      <c r="S1729" s="19">
        <f t="shared" si="52"/>
        <v>2.5</v>
      </c>
      <c r="T1729" s="19">
        <f>(SUMIFS(S:S,C:C,C1729,A:A,A1729)+SUMIFS(S:S,C:C,C1729,A:A,A1729-1)+SUMIFS(S:S,C:C,C1729,A:A,A1729-2))/3</f>
        <v>1.8466666666666667</v>
      </c>
      <c r="U1729" s="19">
        <f>(SUMIFS($S:$S,$C:$C,$C1729,$A:$A,$A1729)+SUMIFS($S:$S,$C:$C,$C1729,$A:$A,$A1729-1)+SUMIFS($S:$S,$C:$C,$C1729,$A:$A,$A1729-2)+SUMIFS($S:$S,$C:$C,$C1729,$A:$A,$A1729-3))/4</f>
        <v>1.9024999999999999</v>
      </c>
      <c r="W1729" t="str">
        <f>VLOOKUP(D1729,Conferences!$A$9:$B$57,2,FALSE)</f>
        <v>American</v>
      </c>
      <c r="X1729">
        <f>COUNTIF(C:C,C1729)</f>
        <v>16</v>
      </c>
    </row>
    <row r="1730" spans="1:25">
      <c r="A1730">
        <v>2017</v>
      </c>
      <c r="B1730">
        <v>21</v>
      </c>
      <c r="C1730" t="s">
        <v>64</v>
      </c>
      <c r="D1730" t="s">
        <v>222</v>
      </c>
      <c r="E1730">
        <v>10</v>
      </c>
      <c r="F1730">
        <v>3</v>
      </c>
      <c r="G1730">
        <v>0.76900000000000002</v>
      </c>
      <c r="H1730">
        <v>7</v>
      </c>
      <c r="I1730">
        <v>2</v>
      </c>
      <c r="J1730">
        <v>0.77800000000000002</v>
      </c>
      <c r="K1730">
        <v>45.5</v>
      </c>
      <c r="L1730">
        <v>32.5</v>
      </c>
      <c r="M1730">
        <v>8.52</v>
      </c>
      <c r="N1730">
        <v>-0.79</v>
      </c>
      <c r="P1730">
        <v>17</v>
      </c>
      <c r="Q1730">
        <v>25</v>
      </c>
      <c r="R1730" s="19">
        <f>SUMIFS(Recruits!J:J,Recruits!D:D,'Wins by Year'!C1730,Recruits!A:A,'Wins by Year'!A1730)</f>
        <v>2.5</v>
      </c>
      <c r="S1730" s="19">
        <f t="shared" si="52"/>
        <v>2.5</v>
      </c>
      <c r="T1730" s="19">
        <f>(SUMIFS(S:S,C:C,C1730,A:A,A1730)+SUMIFS(S:S,C:C,C1730,A:A,A1730-1)+SUMIFS(S:S,C:C,C1730,A:A,A1730-2))/3</f>
        <v>2.2166666666666668</v>
      </c>
      <c r="U1730" s="19">
        <f>(SUMIFS($S:$S,$C:$C,$C1730,$A:$A,$A1730)+SUMIFS($S:$S,$C:$C,$C1730,$A:$A,$A1730-1)+SUMIFS($S:$S,$C:$C,$C1730,$A:$A,$A1730-2)+SUMIFS($S:$S,$C:$C,$C1730,$A:$A,$A1730-3))/4</f>
        <v>2.1625000000000001</v>
      </c>
      <c r="W1730" t="str">
        <f>VLOOKUP(D1730,Conferences!$A$9:$B$57,2,FALSE)</f>
        <v>American</v>
      </c>
      <c r="X1730">
        <f>COUNTIF(C:C,C1730)</f>
        <v>16</v>
      </c>
      <c r="Y1730">
        <f t="shared" si="53"/>
        <v>25</v>
      </c>
    </row>
    <row r="1731" spans="1:25">
      <c r="A1731">
        <v>2017</v>
      </c>
      <c r="B1731">
        <v>22</v>
      </c>
      <c r="C1731" t="s">
        <v>41</v>
      </c>
      <c r="D1731" t="s">
        <v>222</v>
      </c>
      <c r="E1731">
        <v>7</v>
      </c>
      <c r="F1731">
        <v>5</v>
      </c>
      <c r="G1731">
        <v>0.58299999999999996</v>
      </c>
      <c r="H1731">
        <v>5</v>
      </c>
      <c r="I1731">
        <v>3</v>
      </c>
      <c r="J1731">
        <v>0.625</v>
      </c>
      <c r="K1731">
        <v>28.3</v>
      </c>
      <c r="L1731">
        <v>23.8</v>
      </c>
      <c r="M1731">
        <v>2.63</v>
      </c>
      <c r="N1731">
        <v>-0.7</v>
      </c>
      <c r="R1731" s="19">
        <f>SUMIFS(Recruits!J:J,Recruits!D:D,'Wins by Year'!C1731,Recruits!A:A,'Wins by Year'!A1731)</f>
        <v>2.5299999999999998</v>
      </c>
      <c r="S1731" s="19">
        <f t="shared" ref="S1731:S1794" si="54">IF(R1731&gt;1,R1731,1)</f>
        <v>2.5299999999999998</v>
      </c>
      <c r="T1731" s="19">
        <f>(SUMIFS(S:S,C:C,C1731,A:A,A1731)+SUMIFS(S:S,C:C,C1731,A:A,A1731-1)+SUMIFS(S:S,C:C,C1731,A:A,A1731-2))/3</f>
        <v>2.563333333333333</v>
      </c>
      <c r="U1731" s="19">
        <f>(SUMIFS($S:$S,$C:$C,$C1731,$A:$A,$A1731)+SUMIFS($S:$S,$C:$C,$C1731,$A:$A,$A1731-1)+SUMIFS($S:$S,$C:$C,$C1731,$A:$A,$A1731-2)+SUMIFS($S:$S,$C:$C,$C1731,$A:$A,$A1731-3))/4</f>
        <v>2.4424999999999999</v>
      </c>
      <c r="W1731" t="str">
        <f>VLOOKUP(D1731,Conferences!$A$9:$B$57,2,FALSE)</f>
        <v>American</v>
      </c>
      <c r="X1731">
        <f>COUNTIF(C:C,C1731)</f>
        <v>16</v>
      </c>
    </row>
    <row r="1732" spans="1:25">
      <c r="A1732">
        <v>2017</v>
      </c>
      <c r="B1732">
        <v>23</v>
      </c>
      <c r="C1732" t="s">
        <v>97</v>
      </c>
      <c r="D1732" t="s">
        <v>222</v>
      </c>
      <c r="E1732">
        <v>7</v>
      </c>
      <c r="F1732">
        <v>6</v>
      </c>
      <c r="G1732">
        <v>0.53800000000000003</v>
      </c>
      <c r="H1732">
        <v>4</v>
      </c>
      <c r="I1732">
        <v>4</v>
      </c>
      <c r="J1732">
        <v>0.5</v>
      </c>
      <c r="K1732">
        <v>30.5</v>
      </c>
      <c r="L1732">
        <v>26.3</v>
      </c>
      <c r="M1732">
        <v>5.69</v>
      </c>
      <c r="N1732">
        <v>2.69</v>
      </c>
      <c r="P1732">
        <v>25</v>
      </c>
      <c r="R1732" s="19">
        <f>SUMIFS(Recruits!J:J,Recruits!D:D,'Wins by Year'!C1732,Recruits!A:A,'Wins by Year'!A1732)</f>
        <v>1.53</v>
      </c>
      <c r="S1732" s="19">
        <f t="shared" si="54"/>
        <v>1.53</v>
      </c>
      <c r="T1732" s="19">
        <f>(SUMIFS(S:S,C:C,C1732,A:A,A1732)+SUMIFS(S:S,C:C,C1732,A:A,A1732-1)+SUMIFS(S:S,C:C,C1732,A:A,A1732-2))/3</f>
        <v>1.5</v>
      </c>
      <c r="U1732" s="19">
        <f>(SUMIFS($S:$S,$C:$C,$C1732,$A:$A,$A1732)+SUMIFS($S:$S,$C:$C,$C1732,$A:$A,$A1732-1)+SUMIFS($S:$S,$C:$C,$C1732,$A:$A,$A1732-2)+SUMIFS($S:$S,$C:$C,$C1732,$A:$A,$A1732-3))/4</f>
        <v>1.375</v>
      </c>
      <c r="W1732" t="str">
        <f>VLOOKUP(D1732,Conferences!$A$9:$B$57,2,FALSE)</f>
        <v>American</v>
      </c>
      <c r="X1732">
        <f>COUNTIF(C:C,C1732)</f>
        <v>16</v>
      </c>
    </row>
    <row r="1733" spans="1:25">
      <c r="A1733">
        <v>2017</v>
      </c>
      <c r="B1733">
        <v>24</v>
      </c>
      <c r="C1733" t="s">
        <v>75</v>
      </c>
      <c r="D1733" t="s">
        <v>222</v>
      </c>
      <c r="E1733">
        <v>7</v>
      </c>
      <c r="F1733">
        <v>6</v>
      </c>
      <c r="G1733">
        <v>0.53800000000000003</v>
      </c>
      <c r="H1733">
        <v>4</v>
      </c>
      <c r="I1733">
        <v>4</v>
      </c>
      <c r="J1733">
        <v>0.5</v>
      </c>
      <c r="K1733">
        <v>37.799999999999997</v>
      </c>
      <c r="L1733">
        <v>36.700000000000003</v>
      </c>
      <c r="M1733">
        <v>0.71</v>
      </c>
      <c r="N1733">
        <v>-0.76</v>
      </c>
      <c r="R1733" s="19">
        <f>SUMIFS(Recruits!J:J,Recruits!D:D,'Wins by Year'!C1733,Recruits!A:A,'Wins by Year'!A1733)</f>
        <v>2.44</v>
      </c>
      <c r="S1733" s="19">
        <f t="shared" si="54"/>
        <v>2.44</v>
      </c>
      <c r="T1733" s="19">
        <f>(SUMIFS(S:S,C:C,C1733,A:A,A1733)+SUMIFS(S:S,C:C,C1733,A:A,A1733-1)+SUMIFS(S:S,C:C,C1733,A:A,A1733-2))/3</f>
        <v>2.2466666666666666</v>
      </c>
      <c r="U1733" s="19">
        <f>(SUMIFS($S:$S,$C:$C,$C1733,$A:$A,$A1733)+SUMIFS($S:$S,$C:$C,$C1733,$A:$A,$A1733-1)+SUMIFS($S:$S,$C:$C,$C1733,$A:$A,$A1733-2)+SUMIFS($S:$S,$C:$C,$C1733,$A:$A,$A1733-3))/4</f>
        <v>2.1749999999999998</v>
      </c>
      <c r="W1733" t="str">
        <f>VLOOKUP(D1733,Conferences!$A$9:$B$57,2,FALSE)</f>
        <v>American</v>
      </c>
      <c r="X1733">
        <f>COUNTIF(C:C,C1733)</f>
        <v>16</v>
      </c>
    </row>
    <row r="1734" spans="1:25">
      <c r="A1734">
        <v>2017</v>
      </c>
      <c r="B1734">
        <v>25</v>
      </c>
      <c r="C1734" t="s">
        <v>91</v>
      </c>
      <c r="D1734" t="s">
        <v>222</v>
      </c>
      <c r="E1734">
        <v>5</v>
      </c>
      <c r="F1734">
        <v>7</v>
      </c>
      <c r="G1734">
        <v>0.41699999999999998</v>
      </c>
      <c r="H1734">
        <v>3</v>
      </c>
      <c r="I1734">
        <v>5</v>
      </c>
      <c r="J1734">
        <v>0.375</v>
      </c>
      <c r="K1734">
        <v>27.5</v>
      </c>
      <c r="L1734">
        <v>29.2</v>
      </c>
      <c r="M1734">
        <v>-2.2400000000000002</v>
      </c>
      <c r="N1734">
        <v>-0.56999999999999995</v>
      </c>
      <c r="R1734" s="19">
        <f>SUMIFS(Recruits!J:J,Recruits!D:D,'Wins by Year'!C1734,Recruits!A:A,'Wins by Year'!A1734)</f>
        <v>2.04</v>
      </c>
      <c r="S1734" s="19">
        <f t="shared" si="54"/>
        <v>2.04</v>
      </c>
      <c r="T1734" s="19">
        <f>(SUMIFS(S:S,C:C,C1734,A:A,A1734)+SUMIFS(S:S,C:C,C1734,A:A,A1734-1)+SUMIFS(S:S,C:C,C1734,A:A,A1734-2))/3</f>
        <v>1.6633333333333333</v>
      </c>
      <c r="U1734" s="19">
        <f>(SUMIFS($S:$S,$C:$C,$C1734,$A:$A,$A1734)+SUMIFS($S:$S,$C:$C,$C1734,$A:$A,$A1734-1)+SUMIFS($S:$S,$C:$C,$C1734,$A:$A,$A1734-2)+SUMIFS($S:$S,$C:$C,$C1734,$A:$A,$A1734-3))/4</f>
        <v>1.8050000000000002</v>
      </c>
      <c r="W1734" t="str">
        <f>VLOOKUP(D1734,Conferences!$A$9:$B$57,2,FALSE)</f>
        <v>American</v>
      </c>
      <c r="X1734">
        <f>COUNTIF(C:C,C1734)</f>
        <v>16</v>
      </c>
    </row>
    <row r="1735" spans="1:25">
      <c r="A1735">
        <v>2017</v>
      </c>
      <c r="B1735">
        <v>26</v>
      </c>
      <c r="C1735" t="s">
        <v>92</v>
      </c>
      <c r="D1735" t="s">
        <v>222</v>
      </c>
      <c r="E1735">
        <v>2</v>
      </c>
      <c r="F1735">
        <v>10</v>
      </c>
      <c r="G1735">
        <v>0.16700000000000001</v>
      </c>
      <c r="H1735">
        <v>1</v>
      </c>
      <c r="I1735">
        <v>7</v>
      </c>
      <c r="J1735">
        <v>0.125</v>
      </c>
      <c r="K1735">
        <v>29.3</v>
      </c>
      <c r="L1735">
        <v>37.5</v>
      </c>
      <c r="M1735">
        <v>-7.46</v>
      </c>
      <c r="N1735">
        <v>0.04</v>
      </c>
      <c r="R1735" s="19">
        <f>SUMIFS(Recruits!J:J,Recruits!D:D,'Wins by Year'!C1735,Recruits!A:A,'Wins by Year'!A1735)</f>
        <v>2.36</v>
      </c>
      <c r="S1735" s="19">
        <f t="shared" si="54"/>
        <v>2.36</v>
      </c>
      <c r="T1735" s="19">
        <f>(SUMIFS(S:S,C:C,C1735,A:A,A1735)+SUMIFS(S:S,C:C,C1735,A:A,A1735-1)+SUMIFS(S:S,C:C,C1735,A:A,A1735-2))/3</f>
        <v>2.2100000000000004</v>
      </c>
      <c r="U1735" s="19">
        <f>(SUMIFS($S:$S,$C:$C,$C1735,$A:$A,$A1735)+SUMIFS($S:$S,$C:$C,$C1735,$A:$A,$A1735-1)+SUMIFS($S:$S,$C:$C,$C1735,$A:$A,$A1735-2)+SUMIFS($S:$S,$C:$C,$C1735,$A:$A,$A1735-3))/4</f>
        <v>2.2000000000000002</v>
      </c>
      <c r="W1735" t="str">
        <f>VLOOKUP(D1735,Conferences!$A$9:$B$57,2,FALSE)</f>
        <v>American</v>
      </c>
      <c r="X1735">
        <f>COUNTIF(C:C,C1735)</f>
        <v>16</v>
      </c>
    </row>
    <row r="1736" spans="1:25">
      <c r="A1736">
        <v>2017</v>
      </c>
      <c r="B1736">
        <v>27</v>
      </c>
      <c r="C1736" t="s">
        <v>16</v>
      </c>
      <c r="D1736" t="s">
        <v>145</v>
      </c>
      <c r="E1736">
        <v>12</v>
      </c>
      <c r="F1736">
        <v>2</v>
      </c>
      <c r="G1736">
        <v>0.85699999999999998</v>
      </c>
      <c r="H1736">
        <v>9</v>
      </c>
      <c r="I1736">
        <v>1</v>
      </c>
      <c r="J1736">
        <v>0.9</v>
      </c>
      <c r="K1736">
        <v>45.1</v>
      </c>
      <c r="L1736">
        <v>27.1</v>
      </c>
      <c r="M1736">
        <v>19.05</v>
      </c>
      <c r="N1736">
        <v>5.26</v>
      </c>
      <c r="O1736">
        <v>7</v>
      </c>
      <c r="P1736">
        <v>2</v>
      </c>
      <c r="Q1736">
        <v>3</v>
      </c>
      <c r="R1736" s="19">
        <f>SUMIFS(Recruits!J:J,Recruits!D:D,'Wins by Year'!C1736,Recruits!A:A,'Wins by Year'!A1736)</f>
        <v>3.61</v>
      </c>
      <c r="S1736" s="19">
        <f t="shared" si="54"/>
        <v>3.61</v>
      </c>
      <c r="T1736" s="19">
        <f>(SUMIFS(S:S,C:C,C1736,A:A,A1736)+SUMIFS(S:S,C:C,C1736,A:A,A1736-1)+SUMIFS(S:S,C:C,C1736,A:A,A1736-2))/3</f>
        <v>3.5266666666666668</v>
      </c>
      <c r="U1736" s="19">
        <f>(SUMIFS($S:$S,$C:$C,$C1736,$A:$A,$A1736)+SUMIFS($S:$S,$C:$C,$C1736,$A:$A,$A1736-1)+SUMIFS($S:$S,$C:$C,$C1736,$A:$A,$A1736-2)+SUMIFS($S:$S,$C:$C,$C1736,$A:$A,$A1736-3))/4</f>
        <v>3.45</v>
      </c>
      <c r="W1736" t="str">
        <f>VLOOKUP(D1736,Conferences!$A$9:$B$57,2,FALSE)</f>
        <v>Big 12</v>
      </c>
      <c r="X1736">
        <f>COUNTIF(C:C,C1736)</f>
        <v>16</v>
      </c>
      <c r="Y1736">
        <f t="shared" ref="Y1736:Y1790" si="55">Q1736</f>
        <v>3</v>
      </c>
    </row>
    <row r="1737" spans="1:25">
      <c r="A1737">
        <v>2017</v>
      </c>
      <c r="B1737">
        <v>28</v>
      </c>
      <c r="C1737" t="s">
        <v>20</v>
      </c>
      <c r="D1737" t="s">
        <v>145</v>
      </c>
      <c r="E1737">
        <v>11</v>
      </c>
      <c r="F1737">
        <v>3</v>
      </c>
      <c r="G1737">
        <v>0.78600000000000003</v>
      </c>
      <c r="H1737">
        <v>7</v>
      </c>
      <c r="I1737">
        <v>3</v>
      </c>
      <c r="J1737">
        <v>0.7</v>
      </c>
      <c r="K1737">
        <v>33.6</v>
      </c>
      <c r="L1737">
        <v>19</v>
      </c>
      <c r="M1737">
        <v>14.71</v>
      </c>
      <c r="N1737">
        <v>3.92</v>
      </c>
      <c r="P1737">
        <v>4</v>
      </c>
      <c r="Q1737">
        <v>9</v>
      </c>
      <c r="R1737" s="19">
        <f>SUMIFS(Recruits!J:J,Recruits!D:D,'Wins by Year'!C1737,Recruits!A:A,'Wins by Year'!A1737)</f>
        <v>2.61</v>
      </c>
      <c r="S1737" s="19">
        <f t="shared" si="54"/>
        <v>2.61</v>
      </c>
      <c r="T1737" s="19">
        <f>(SUMIFS(S:S,C:C,C1737,A:A,A1737)+SUMIFS(S:S,C:C,C1737,A:A,A1737-1)+SUMIFS(S:S,C:C,C1737,A:A,A1737-2))/3</f>
        <v>2.91</v>
      </c>
      <c r="U1737" s="19">
        <f>(SUMIFS($S:$S,$C:$C,$C1737,$A:$A,$A1737)+SUMIFS($S:$S,$C:$C,$C1737,$A:$A,$A1737-1)+SUMIFS($S:$S,$C:$C,$C1737,$A:$A,$A1737-2)+SUMIFS($S:$S,$C:$C,$C1737,$A:$A,$A1737-3))/4</f>
        <v>2.8075000000000001</v>
      </c>
      <c r="W1737" t="str">
        <f>VLOOKUP(D1737,Conferences!$A$9:$B$57,2,FALSE)</f>
        <v>Big 12</v>
      </c>
      <c r="X1737">
        <f>COUNTIF(C:C,C1737)</f>
        <v>16</v>
      </c>
      <c r="Y1737">
        <f t="shared" si="55"/>
        <v>9</v>
      </c>
    </row>
    <row r="1738" spans="1:25">
      <c r="A1738">
        <v>2017</v>
      </c>
      <c r="B1738">
        <v>29</v>
      </c>
      <c r="C1738" t="s">
        <v>48</v>
      </c>
      <c r="D1738" t="s">
        <v>145</v>
      </c>
      <c r="E1738">
        <v>10</v>
      </c>
      <c r="F1738">
        <v>3</v>
      </c>
      <c r="G1738">
        <v>0.76900000000000002</v>
      </c>
      <c r="H1738">
        <v>6</v>
      </c>
      <c r="I1738">
        <v>3</v>
      </c>
      <c r="J1738">
        <v>0.66700000000000004</v>
      </c>
      <c r="K1738">
        <v>45</v>
      </c>
      <c r="L1738">
        <v>29.4</v>
      </c>
      <c r="M1738">
        <v>13.09</v>
      </c>
      <c r="N1738">
        <v>3.02</v>
      </c>
      <c r="O1738">
        <v>10</v>
      </c>
      <c r="P1738">
        <v>6</v>
      </c>
      <c r="Q1738">
        <v>14</v>
      </c>
      <c r="R1738" s="19">
        <f>SUMIFS(Recruits!J:J,Recruits!D:D,'Wins by Year'!C1738,Recruits!A:A,'Wins by Year'!A1738)</f>
        <v>3.1</v>
      </c>
      <c r="S1738" s="19">
        <f t="shared" si="54"/>
        <v>3.1</v>
      </c>
      <c r="T1738" s="19">
        <f>(SUMIFS(S:S,C:C,C1738,A:A,A1738)+SUMIFS(S:S,C:C,C1738,A:A,A1738-1)+SUMIFS(S:S,C:C,C1738,A:A,A1738-2))/3</f>
        <v>2.9833333333333338</v>
      </c>
      <c r="U1738" s="19">
        <f>(SUMIFS($S:$S,$C:$C,$C1738,$A:$A,$A1738)+SUMIFS($S:$S,$C:$C,$C1738,$A:$A,$A1738-1)+SUMIFS($S:$S,$C:$C,$C1738,$A:$A,$A1738-2)+SUMIFS($S:$S,$C:$C,$C1738,$A:$A,$A1738-3))/4</f>
        <v>2.9600000000000004</v>
      </c>
      <c r="W1738" t="str">
        <f>VLOOKUP(D1738,Conferences!$A$9:$B$57,2,FALSE)</f>
        <v>Big 12</v>
      </c>
      <c r="X1738">
        <f>COUNTIF(C:C,C1738)</f>
        <v>16</v>
      </c>
      <c r="Y1738">
        <f t="shared" si="55"/>
        <v>14</v>
      </c>
    </row>
    <row r="1739" spans="1:25">
      <c r="A1739">
        <v>2017</v>
      </c>
      <c r="B1739">
        <v>30</v>
      </c>
      <c r="C1739" t="s">
        <v>53</v>
      </c>
      <c r="D1739" t="s">
        <v>145</v>
      </c>
      <c r="E1739">
        <v>8</v>
      </c>
      <c r="F1739">
        <v>5</v>
      </c>
      <c r="G1739">
        <v>0.61499999999999999</v>
      </c>
      <c r="H1739">
        <v>5</v>
      </c>
      <c r="I1739">
        <v>4</v>
      </c>
      <c r="J1739">
        <v>0.55600000000000005</v>
      </c>
      <c r="K1739">
        <v>29.2</v>
      </c>
      <c r="L1739">
        <v>20.9</v>
      </c>
      <c r="M1739">
        <v>9.77</v>
      </c>
      <c r="N1739">
        <v>3.85</v>
      </c>
      <c r="P1739">
        <v>14</v>
      </c>
      <c r="R1739" s="19">
        <f>SUMIFS(Recruits!J:J,Recruits!D:D,'Wins by Year'!C1739,Recruits!A:A,'Wins by Year'!A1739)</f>
        <v>2.84</v>
      </c>
      <c r="S1739" s="19">
        <f t="shared" si="54"/>
        <v>2.84</v>
      </c>
      <c r="T1739" s="19">
        <f>(SUMIFS(S:S,C:C,C1739,A:A,A1739)+SUMIFS(S:S,C:C,C1739,A:A,A1739-1)+SUMIFS(S:S,C:C,C1739,A:A,A1739-2))/3</f>
        <v>2.63</v>
      </c>
      <c r="U1739" s="19">
        <f>(SUMIFS($S:$S,$C:$C,$C1739,$A:$A,$A1739)+SUMIFS($S:$S,$C:$C,$C1739,$A:$A,$A1739-1)+SUMIFS($S:$S,$C:$C,$C1739,$A:$A,$A1739-2)+SUMIFS($S:$S,$C:$C,$C1739,$A:$A,$A1739-3))/4</f>
        <v>2.6025</v>
      </c>
      <c r="W1739" t="str">
        <f>VLOOKUP(D1739,Conferences!$A$9:$B$57,2,FALSE)</f>
        <v>Big 12</v>
      </c>
      <c r="X1739">
        <f>COUNTIF(C:C,C1739)</f>
        <v>16</v>
      </c>
    </row>
    <row r="1740" spans="1:25">
      <c r="A1740">
        <v>2017</v>
      </c>
      <c r="B1740">
        <v>31</v>
      </c>
      <c r="C1740" t="s">
        <v>76</v>
      </c>
      <c r="D1740" t="s">
        <v>145</v>
      </c>
      <c r="E1740">
        <v>8</v>
      </c>
      <c r="F1740">
        <v>5</v>
      </c>
      <c r="G1740">
        <v>0.61499999999999999</v>
      </c>
      <c r="H1740">
        <v>5</v>
      </c>
      <c r="I1740">
        <v>4</v>
      </c>
      <c r="J1740">
        <v>0.55600000000000005</v>
      </c>
      <c r="K1740">
        <v>32.299999999999997</v>
      </c>
      <c r="L1740">
        <v>25.2</v>
      </c>
      <c r="M1740">
        <v>5.84</v>
      </c>
      <c r="N1740">
        <v>1.07</v>
      </c>
      <c r="O1740">
        <v>20</v>
      </c>
      <c r="P1740">
        <v>18</v>
      </c>
      <c r="R1740" s="19">
        <f>SUMIFS(Recruits!J:J,Recruits!D:D,'Wins by Year'!C1740,Recruits!A:A,'Wins by Year'!A1740)</f>
        <v>2.2200000000000002</v>
      </c>
      <c r="S1740" s="19">
        <f t="shared" si="54"/>
        <v>2.2200000000000002</v>
      </c>
      <c r="T1740" s="19">
        <f>(SUMIFS(S:S,C:C,C1740,A:A,A1740)+SUMIFS(S:S,C:C,C1740,A:A,A1740-1)+SUMIFS(S:S,C:C,C1740,A:A,A1740-2))/3</f>
        <v>2.3833333333333333</v>
      </c>
      <c r="U1740" s="19">
        <f>(SUMIFS($S:$S,$C:$C,$C1740,$A:$A,$A1740)+SUMIFS($S:$S,$C:$C,$C1740,$A:$A,$A1740-1)+SUMIFS($S:$S,$C:$C,$C1740,$A:$A,$A1740-2)+SUMIFS($S:$S,$C:$C,$C1740,$A:$A,$A1740-3))/4</f>
        <v>2.4175</v>
      </c>
      <c r="W1740" t="str">
        <f>VLOOKUP(D1740,Conferences!$A$9:$B$57,2,FALSE)</f>
        <v>Big 12</v>
      </c>
      <c r="X1740">
        <f>COUNTIF(C:C,C1740)</f>
        <v>16</v>
      </c>
    </row>
    <row r="1741" spans="1:25">
      <c r="A1741">
        <v>2017</v>
      </c>
      <c r="B1741">
        <v>32</v>
      </c>
      <c r="C1741" t="s">
        <v>7</v>
      </c>
      <c r="D1741" t="s">
        <v>145</v>
      </c>
      <c r="E1741">
        <v>7</v>
      </c>
      <c r="F1741">
        <v>6</v>
      </c>
      <c r="G1741">
        <v>0.53800000000000003</v>
      </c>
      <c r="H1741">
        <v>5</v>
      </c>
      <c r="I1741">
        <v>4</v>
      </c>
      <c r="J1741">
        <v>0.55600000000000005</v>
      </c>
      <c r="K1741">
        <v>29.5</v>
      </c>
      <c r="L1741">
        <v>21.2</v>
      </c>
      <c r="M1741">
        <v>8.2100000000000009</v>
      </c>
      <c r="N1741">
        <v>3.91</v>
      </c>
      <c r="O1741">
        <v>23</v>
      </c>
      <c r="P1741">
        <v>23</v>
      </c>
      <c r="R1741" s="19">
        <f>SUMIFS(Recruits!J:J,Recruits!D:D,'Wins by Year'!C1741,Recruits!A:A,'Wins by Year'!A1741)</f>
        <v>3.33</v>
      </c>
      <c r="S1741" s="19">
        <f t="shared" si="54"/>
        <v>3.33</v>
      </c>
      <c r="T1741" s="19">
        <f>(SUMIFS(S:S,C:C,C1741,A:A,A1741)+SUMIFS(S:S,C:C,C1741,A:A,A1741-1)+SUMIFS(S:S,C:C,C1741,A:A,A1741-2))/3</f>
        <v>3.4499999999999997</v>
      </c>
      <c r="U1741" s="19">
        <f>(SUMIFS($S:$S,$C:$C,$C1741,$A:$A,$A1741)+SUMIFS($S:$S,$C:$C,$C1741,$A:$A,$A1741-1)+SUMIFS($S:$S,$C:$C,$C1741,$A:$A,$A1741-2)+SUMIFS($S:$S,$C:$C,$C1741,$A:$A,$A1741-3))/4</f>
        <v>3.38</v>
      </c>
      <c r="W1741" t="str">
        <f>VLOOKUP(D1741,Conferences!$A$9:$B$57,2,FALSE)</f>
        <v>Big 12</v>
      </c>
      <c r="X1741">
        <f>COUNTIF(C:C,C1741)</f>
        <v>16</v>
      </c>
    </row>
    <row r="1742" spans="1:25">
      <c r="A1742">
        <v>2017</v>
      </c>
      <c r="B1742">
        <v>33</v>
      </c>
      <c r="C1742" t="s">
        <v>38</v>
      </c>
      <c r="D1742" t="s">
        <v>145</v>
      </c>
      <c r="E1742">
        <v>7</v>
      </c>
      <c r="F1742">
        <v>6</v>
      </c>
      <c r="G1742">
        <v>0.53800000000000003</v>
      </c>
      <c r="H1742">
        <v>5</v>
      </c>
      <c r="I1742">
        <v>4</v>
      </c>
      <c r="J1742">
        <v>0.55600000000000005</v>
      </c>
      <c r="K1742">
        <v>34.5</v>
      </c>
      <c r="L1742">
        <v>31.5</v>
      </c>
      <c r="M1742">
        <v>4.84</v>
      </c>
      <c r="N1742">
        <v>3.07</v>
      </c>
      <c r="O1742">
        <v>22</v>
      </c>
      <c r="P1742">
        <v>22</v>
      </c>
      <c r="R1742" s="19">
        <f>SUMIFS(Recruits!J:J,Recruits!D:D,'Wins by Year'!C1742,Recruits!A:A,'Wins by Year'!A1742)</f>
        <v>2.74</v>
      </c>
      <c r="S1742" s="19">
        <f t="shared" si="54"/>
        <v>2.74</v>
      </c>
      <c r="T1742" s="19">
        <f>(SUMIFS(S:S,C:C,C1742,A:A,A1742)+SUMIFS(S:S,C:C,C1742,A:A,A1742-1)+SUMIFS(S:S,C:C,C1742,A:A,A1742-2))/3</f>
        <v>2.81</v>
      </c>
      <c r="U1742" s="19">
        <f>(SUMIFS($S:$S,$C:$C,$C1742,$A:$A,$A1742)+SUMIFS($S:$S,$C:$C,$C1742,$A:$A,$A1742-1)+SUMIFS($S:$S,$C:$C,$C1742,$A:$A,$A1742-2)+SUMIFS($S:$S,$C:$C,$C1742,$A:$A,$A1742-3))/4</f>
        <v>2.8449999999999998</v>
      </c>
      <c r="W1742" t="str">
        <f>VLOOKUP(D1742,Conferences!$A$9:$B$57,2,FALSE)</f>
        <v>Big 12</v>
      </c>
      <c r="X1742">
        <f>COUNTIF(C:C,C1742)</f>
        <v>16</v>
      </c>
    </row>
    <row r="1743" spans="1:25">
      <c r="A1743">
        <v>2017</v>
      </c>
      <c r="B1743">
        <v>34</v>
      </c>
      <c r="C1743" t="s">
        <v>47</v>
      </c>
      <c r="D1743" t="s">
        <v>145</v>
      </c>
      <c r="E1743">
        <v>6</v>
      </c>
      <c r="F1743">
        <v>7</v>
      </c>
      <c r="G1743">
        <v>0.46200000000000002</v>
      </c>
      <c r="H1743">
        <v>3</v>
      </c>
      <c r="I1743">
        <v>6</v>
      </c>
      <c r="J1743">
        <v>0.33300000000000002</v>
      </c>
      <c r="K1743">
        <v>34.299999999999997</v>
      </c>
      <c r="L1743">
        <v>32.200000000000003</v>
      </c>
      <c r="M1743">
        <v>3.01</v>
      </c>
      <c r="N1743">
        <v>4.01</v>
      </c>
      <c r="P1743">
        <v>24</v>
      </c>
      <c r="R1743" s="19">
        <f>SUMIFS(Recruits!J:J,Recruits!D:D,'Wins by Year'!C1743,Recruits!A:A,'Wins by Year'!A1743)</f>
        <v>2.64</v>
      </c>
      <c r="S1743" s="19">
        <f t="shared" si="54"/>
        <v>2.64</v>
      </c>
      <c r="T1743" s="19">
        <f>(SUMIFS(S:S,C:C,C1743,A:A,A1743)+SUMIFS(S:S,C:C,C1743,A:A,A1743-1)+SUMIFS(S:S,C:C,C1743,A:A,A1743-2))/3</f>
        <v>2.7666666666666671</v>
      </c>
      <c r="U1743" s="19">
        <f>(SUMIFS($S:$S,$C:$C,$C1743,$A:$A,$A1743)+SUMIFS($S:$S,$C:$C,$C1743,$A:$A,$A1743-1)+SUMIFS($S:$S,$C:$C,$C1743,$A:$A,$A1743-2)+SUMIFS($S:$S,$C:$C,$C1743,$A:$A,$A1743-3))/4</f>
        <v>2.7775000000000003</v>
      </c>
      <c r="W1743" t="str">
        <f>VLOOKUP(D1743,Conferences!$A$9:$B$57,2,FALSE)</f>
        <v>Big 12</v>
      </c>
      <c r="X1743">
        <f>COUNTIF(C:C,C1743)</f>
        <v>16</v>
      </c>
    </row>
    <row r="1744" spans="1:25">
      <c r="A1744">
        <v>2017</v>
      </c>
      <c r="B1744">
        <v>35</v>
      </c>
      <c r="C1744" t="s">
        <v>56</v>
      </c>
      <c r="D1744" t="s">
        <v>145</v>
      </c>
      <c r="E1744">
        <v>1</v>
      </c>
      <c r="F1744">
        <v>11</v>
      </c>
      <c r="G1744">
        <v>8.3000000000000004E-2</v>
      </c>
      <c r="H1744">
        <v>1</v>
      </c>
      <c r="I1744">
        <v>8</v>
      </c>
      <c r="J1744">
        <v>0.111</v>
      </c>
      <c r="K1744">
        <v>24.3</v>
      </c>
      <c r="L1744">
        <v>35.9</v>
      </c>
      <c r="M1744">
        <v>-6.47</v>
      </c>
      <c r="N1744">
        <v>4.12</v>
      </c>
      <c r="R1744" s="19">
        <f>SUMIFS(Recruits!J:J,Recruits!D:D,'Wins by Year'!C1744,Recruits!A:A,'Wins by Year'!A1744)</f>
        <v>2.93</v>
      </c>
      <c r="S1744" s="19">
        <f t="shared" si="54"/>
        <v>2.93</v>
      </c>
      <c r="T1744" s="19">
        <f>(SUMIFS(S:S,C:C,C1744,A:A,A1744)+SUMIFS(S:S,C:C,C1744,A:A,A1744-1)+SUMIFS(S:S,C:C,C1744,A:A,A1744-2))/3</f>
        <v>3.0033333333333339</v>
      </c>
      <c r="U1744" s="19">
        <f>(SUMIFS($S:$S,$C:$C,$C1744,$A:$A,$A1744)+SUMIFS($S:$S,$C:$C,$C1744,$A:$A,$A1744-1)+SUMIFS($S:$S,$C:$C,$C1744,$A:$A,$A1744-2)+SUMIFS($S:$S,$C:$C,$C1744,$A:$A,$A1744-3))/4</f>
        <v>2.9750000000000005</v>
      </c>
      <c r="W1744" t="str">
        <f>VLOOKUP(D1744,Conferences!$A$9:$B$57,2,FALSE)</f>
        <v>Big 12</v>
      </c>
      <c r="X1744">
        <f>COUNTIF(C:C,C1744)</f>
        <v>16</v>
      </c>
    </row>
    <row r="1745" spans="1:25">
      <c r="A1745">
        <v>2017</v>
      </c>
      <c r="B1745">
        <v>36</v>
      </c>
      <c r="C1745" t="s">
        <v>85</v>
      </c>
      <c r="D1745" t="s">
        <v>145</v>
      </c>
      <c r="E1745">
        <v>1</v>
      </c>
      <c r="F1745">
        <v>11</v>
      </c>
      <c r="G1745">
        <v>8.3000000000000004E-2</v>
      </c>
      <c r="H1745">
        <v>0</v>
      </c>
      <c r="I1745">
        <v>9</v>
      </c>
      <c r="J1745">
        <v>0</v>
      </c>
      <c r="K1745">
        <v>18.7</v>
      </c>
      <c r="L1745">
        <v>43.4</v>
      </c>
      <c r="M1745">
        <v>-12.35</v>
      </c>
      <c r="N1745">
        <v>4.2300000000000004</v>
      </c>
      <c r="R1745" s="19">
        <f>SUMIFS(Recruits!J:J,Recruits!D:D,'Wins by Year'!C1745,Recruits!A:A,'Wins by Year'!A1745)</f>
        <v>2.71</v>
      </c>
      <c r="S1745" s="19">
        <f t="shared" si="54"/>
        <v>2.71</v>
      </c>
      <c r="T1745" s="19">
        <f>(SUMIFS(S:S,C:C,C1745,A:A,A1745)+SUMIFS(S:S,C:C,C1745,A:A,A1745-1)+SUMIFS(S:S,C:C,C1745,A:A,A1745-2))/3</f>
        <v>2.4833333333333329</v>
      </c>
      <c r="U1745" s="19">
        <f>(SUMIFS($S:$S,$C:$C,$C1745,$A:$A,$A1745)+SUMIFS($S:$S,$C:$C,$C1745,$A:$A,$A1745-1)+SUMIFS($S:$S,$C:$C,$C1745,$A:$A,$A1745-2)+SUMIFS($S:$S,$C:$C,$C1745,$A:$A,$A1745-3))/4</f>
        <v>2.5249999999999999</v>
      </c>
      <c r="W1745" t="str">
        <f>VLOOKUP(D1745,Conferences!$A$9:$B$57,2,FALSE)</f>
        <v>Big 12</v>
      </c>
      <c r="X1745">
        <f>COUNTIF(C:C,C1745)</f>
        <v>16</v>
      </c>
    </row>
    <row r="1746" spans="1:25">
      <c r="A1746">
        <v>2017</v>
      </c>
      <c r="B1746">
        <v>37</v>
      </c>
      <c r="C1746" t="s">
        <v>3</v>
      </c>
      <c r="D1746" t="s">
        <v>224</v>
      </c>
      <c r="E1746">
        <v>12</v>
      </c>
      <c r="F1746">
        <v>2</v>
      </c>
      <c r="G1746">
        <v>0.85699999999999998</v>
      </c>
      <c r="H1746">
        <v>9</v>
      </c>
      <c r="I1746">
        <v>1</v>
      </c>
      <c r="J1746">
        <v>0.9</v>
      </c>
      <c r="K1746">
        <v>41.1</v>
      </c>
      <c r="L1746">
        <v>19</v>
      </c>
      <c r="M1746">
        <v>21.82</v>
      </c>
      <c r="N1746">
        <v>7.89</v>
      </c>
      <c r="O1746">
        <v>2</v>
      </c>
      <c r="P1746">
        <v>2</v>
      </c>
      <c r="Q1746">
        <v>5</v>
      </c>
      <c r="R1746" s="19">
        <f>SUMIFS(Recruits!J:J,Recruits!D:D,'Wins by Year'!C1746,Recruits!A:A,'Wins by Year'!A1746)</f>
        <v>4.0999999999999996</v>
      </c>
      <c r="S1746" s="19">
        <f t="shared" si="54"/>
        <v>4.0999999999999996</v>
      </c>
      <c r="T1746" s="19">
        <f>(SUMIFS(S:S,C:C,C1746,A:A,A1746)+SUMIFS(S:S,C:C,C1746,A:A,A1746-1)+SUMIFS(S:S,C:C,C1746,A:A,A1746-2))/3</f>
        <v>3.78</v>
      </c>
      <c r="U1746" s="19">
        <f>(SUMIFS($S:$S,$C:$C,$C1746,$A:$A,$A1746)+SUMIFS($S:$S,$C:$C,$C1746,$A:$A,$A1746-1)+SUMIFS($S:$S,$C:$C,$C1746,$A:$A,$A1746-2)+SUMIFS($S:$S,$C:$C,$C1746,$A:$A,$A1746-3))/4</f>
        <v>3.77</v>
      </c>
      <c r="W1746" t="str">
        <f>VLOOKUP(D1746,Conferences!$A$9:$B$57,2,FALSE)</f>
        <v>Big Ten</v>
      </c>
      <c r="X1746">
        <f>COUNTIF(C:C,C1746)</f>
        <v>16</v>
      </c>
      <c r="Y1746">
        <f t="shared" si="55"/>
        <v>5</v>
      </c>
    </row>
    <row r="1747" spans="1:25">
      <c r="A1747">
        <v>2017</v>
      </c>
      <c r="B1747">
        <v>38</v>
      </c>
      <c r="C1747" t="s">
        <v>23</v>
      </c>
      <c r="D1747" t="s">
        <v>224</v>
      </c>
      <c r="E1747">
        <v>11</v>
      </c>
      <c r="F1747">
        <v>2</v>
      </c>
      <c r="G1747">
        <v>0.84599999999999997</v>
      </c>
      <c r="H1747">
        <v>7</v>
      </c>
      <c r="I1747">
        <v>2</v>
      </c>
      <c r="J1747">
        <v>0.77800000000000002</v>
      </c>
      <c r="K1747">
        <v>41.1</v>
      </c>
      <c r="L1747">
        <v>16.5</v>
      </c>
      <c r="M1747">
        <v>21.62</v>
      </c>
      <c r="N1747">
        <v>6.31</v>
      </c>
      <c r="O1747">
        <v>6</v>
      </c>
      <c r="P1747">
        <v>2</v>
      </c>
      <c r="Q1747">
        <v>8</v>
      </c>
      <c r="R1747" s="19">
        <f>SUMIFS(Recruits!J:J,Recruits!D:D,'Wins by Year'!C1747,Recruits!A:A,'Wins by Year'!A1747)</f>
        <v>3.57</v>
      </c>
      <c r="S1747" s="19">
        <f t="shared" si="54"/>
        <v>3.57</v>
      </c>
      <c r="T1747" s="19">
        <f>(SUMIFS(S:S,C:C,C1747,A:A,A1747)+SUMIFS(S:S,C:C,C1747,A:A,A1747-1)+SUMIFS(S:S,C:C,C1747,A:A,A1747-2))/3</f>
        <v>3.42</v>
      </c>
      <c r="U1747" s="19">
        <f>(SUMIFS($S:$S,$C:$C,$C1747,$A:$A,$A1747)+SUMIFS($S:$S,$C:$C,$C1747,$A:$A,$A1747-1)+SUMIFS($S:$S,$C:$C,$C1747,$A:$A,$A1747-2)+SUMIFS($S:$S,$C:$C,$C1747,$A:$A,$A1747-3))/4</f>
        <v>3.3650000000000002</v>
      </c>
      <c r="W1747" t="str">
        <f>VLOOKUP(D1747,Conferences!$A$9:$B$57,2,FALSE)</f>
        <v>Big Ten</v>
      </c>
      <c r="X1747">
        <f>COUNTIF(C:C,C1747)</f>
        <v>16</v>
      </c>
      <c r="Y1747">
        <f t="shared" si="55"/>
        <v>8</v>
      </c>
    </row>
    <row r="1748" spans="1:25">
      <c r="A1748">
        <v>2017</v>
      </c>
      <c r="B1748">
        <v>39</v>
      </c>
      <c r="C1748" t="s">
        <v>18</v>
      </c>
      <c r="D1748" t="s">
        <v>224</v>
      </c>
      <c r="E1748">
        <v>10</v>
      </c>
      <c r="F1748">
        <v>3</v>
      </c>
      <c r="G1748">
        <v>0.76900000000000002</v>
      </c>
      <c r="H1748">
        <v>7</v>
      </c>
      <c r="I1748">
        <v>2</v>
      </c>
      <c r="J1748">
        <v>0.77800000000000002</v>
      </c>
      <c r="K1748">
        <v>24.5</v>
      </c>
      <c r="L1748">
        <v>20</v>
      </c>
      <c r="M1748">
        <v>13.83</v>
      </c>
      <c r="N1748">
        <v>7.68</v>
      </c>
      <c r="P1748">
        <v>13</v>
      </c>
      <c r="Q1748">
        <v>15</v>
      </c>
      <c r="R1748" s="19">
        <f>SUMIFS(Recruits!J:J,Recruits!D:D,'Wins by Year'!C1748,Recruits!A:A,'Wins by Year'!A1748)</f>
        <v>3</v>
      </c>
      <c r="S1748" s="19">
        <f t="shared" si="54"/>
        <v>3</v>
      </c>
      <c r="T1748" s="19">
        <f>(SUMIFS(S:S,C:C,C1748,A:A,A1748)+SUMIFS(S:S,C:C,C1748,A:A,A1748-1)+SUMIFS(S:S,C:C,C1748,A:A,A1748-2))/3</f>
        <v>3.2666666666666671</v>
      </c>
      <c r="U1748" s="19">
        <f>(SUMIFS($S:$S,$C:$C,$C1748,$A:$A,$A1748)+SUMIFS($S:$S,$C:$C,$C1748,$A:$A,$A1748-1)+SUMIFS($S:$S,$C:$C,$C1748,$A:$A,$A1748-2)+SUMIFS($S:$S,$C:$C,$C1748,$A:$A,$A1748-3))/4</f>
        <v>3.2675000000000001</v>
      </c>
      <c r="W1748" t="str">
        <f>VLOOKUP(D1748,Conferences!$A$9:$B$57,2,FALSE)</f>
        <v>Big Ten</v>
      </c>
      <c r="X1748">
        <f>COUNTIF(C:C,C1748)</f>
        <v>16</v>
      </c>
      <c r="Y1748">
        <f t="shared" si="55"/>
        <v>15</v>
      </c>
    </row>
    <row r="1749" spans="1:25">
      <c r="A1749">
        <v>2017</v>
      </c>
      <c r="B1749">
        <v>40</v>
      </c>
      <c r="C1749" t="s">
        <v>4</v>
      </c>
      <c r="D1749" t="s">
        <v>224</v>
      </c>
      <c r="E1749">
        <v>8</v>
      </c>
      <c r="F1749">
        <v>5</v>
      </c>
      <c r="G1749">
        <v>0.61499999999999999</v>
      </c>
      <c r="H1749">
        <v>5</v>
      </c>
      <c r="I1749">
        <v>4</v>
      </c>
      <c r="J1749">
        <v>0.55600000000000005</v>
      </c>
      <c r="K1749">
        <v>25.2</v>
      </c>
      <c r="L1749">
        <v>18.8</v>
      </c>
      <c r="M1749">
        <v>13.44</v>
      </c>
      <c r="N1749">
        <v>6.98</v>
      </c>
      <c r="O1749">
        <v>11</v>
      </c>
      <c r="P1749">
        <v>7</v>
      </c>
      <c r="R1749" s="19">
        <f>SUMIFS(Recruits!J:J,Recruits!D:D,'Wins by Year'!C1749,Recruits!A:A,'Wins by Year'!A1749)</f>
        <v>3.67</v>
      </c>
      <c r="S1749" s="19">
        <f t="shared" si="54"/>
        <v>3.67</v>
      </c>
      <c r="T1749" s="19">
        <f>(SUMIFS(S:S,C:C,C1749,A:A,A1749)+SUMIFS(S:S,C:C,C1749,A:A,A1749-1)+SUMIFS(S:S,C:C,C1749,A:A,A1749-2))/3</f>
        <v>3.5166666666666671</v>
      </c>
      <c r="U1749" s="19">
        <f>(SUMIFS($S:$S,$C:$C,$C1749,$A:$A,$A1749)+SUMIFS($S:$S,$C:$C,$C1749,$A:$A,$A1749-1)+SUMIFS($S:$S,$C:$C,$C1749,$A:$A,$A1749-2)+SUMIFS($S:$S,$C:$C,$C1749,$A:$A,$A1749-3))/4</f>
        <v>3.4975000000000001</v>
      </c>
      <c r="W1749" t="str">
        <f>VLOOKUP(D1749,Conferences!$A$9:$B$57,2,FALSE)</f>
        <v>Big Ten</v>
      </c>
      <c r="X1749">
        <f>COUNTIF(C:C,C1749)</f>
        <v>16</v>
      </c>
    </row>
    <row r="1750" spans="1:25">
      <c r="A1750">
        <v>2017</v>
      </c>
      <c r="B1750">
        <v>41</v>
      </c>
      <c r="C1750" t="s">
        <v>79</v>
      </c>
      <c r="D1750" t="s">
        <v>224</v>
      </c>
      <c r="E1750">
        <v>4</v>
      </c>
      <c r="F1750">
        <v>8</v>
      </c>
      <c r="G1750">
        <v>0.33300000000000002</v>
      </c>
      <c r="H1750">
        <v>3</v>
      </c>
      <c r="I1750">
        <v>6</v>
      </c>
      <c r="J1750">
        <v>0.33300000000000002</v>
      </c>
      <c r="K1750">
        <v>18</v>
      </c>
      <c r="L1750">
        <v>28.3</v>
      </c>
      <c r="M1750">
        <v>-2.27</v>
      </c>
      <c r="N1750">
        <v>6.15</v>
      </c>
      <c r="R1750" s="19">
        <f>SUMIFS(Recruits!J:J,Recruits!D:D,'Wins by Year'!C1750,Recruits!A:A,'Wins by Year'!A1750)</f>
        <v>2.77</v>
      </c>
      <c r="S1750" s="19">
        <f t="shared" si="54"/>
        <v>2.77</v>
      </c>
      <c r="T1750" s="19">
        <f>(SUMIFS(S:S,C:C,C1750,A:A,A1750)+SUMIFS(S:S,C:C,C1750,A:A,A1750-1)+SUMIFS(S:S,C:C,C1750,A:A,A1750-2))/3</f>
        <v>2.6033333333333335</v>
      </c>
      <c r="U1750" s="19">
        <f>(SUMIFS($S:$S,$C:$C,$C1750,$A:$A,$A1750)+SUMIFS($S:$S,$C:$C,$C1750,$A:$A,$A1750-1)+SUMIFS($S:$S,$C:$C,$C1750,$A:$A,$A1750-2)+SUMIFS($S:$S,$C:$C,$C1750,$A:$A,$A1750-3))/4</f>
        <v>2.5775000000000001</v>
      </c>
      <c r="W1750" t="str">
        <f>VLOOKUP(D1750,Conferences!$A$9:$B$57,2,FALSE)</f>
        <v>Big Ten</v>
      </c>
      <c r="X1750">
        <f>COUNTIF(C:C,C1750)</f>
        <v>16</v>
      </c>
    </row>
    <row r="1751" spans="1:25">
      <c r="A1751">
        <v>2017</v>
      </c>
      <c r="B1751">
        <v>42</v>
      </c>
      <c r="C1751" t="s">
        <v>58</v>
      </c>
      <c r="D1751" t="s">
        <v>224</v>
      </c>
      <c r="E1751">
        <v>5</v>
      </c>
      <c r="F1751">
        <v>7</v>
      </c>
      <c r="G1751">
        <v>0.41699999999999998</v>
      </c>
      <c r="H1751">
        <v>2</v>
      </c>
      <c r="I1751">
        <v>7</v>
      </c>
      <c r="J1751">
        <v>0.222</v>
      </c>
      <c r="K1751">
        <v>26.8</v>
      </c>
      <c r="L1751">
        <v>25.3</v>
      </c>
      <c r="M1751">
        <v>4.74</v>
      </c>
      <c r="N1751">
        <v>4.9000000000000004</v>
      </c>
      <c r="R1751" s="19">
        <f>SUMIFS(Recruits!J:J,Recruits!D:D,'Wins by Year'!C1751,Recruits!A:A,'Wins by Year'!A1751)</f>
        <v>2.48</v>
      </c>
      <c r="S1751" s="19">
        <f t="shared" si="54"/>
        <v>2.48</v>
      </c>
      <c r="T1751" s="19">
        <f>(SUMIFS(S:S,C:C,C1751,A:A,A1751)+SUMIFS(S:S,C:C,C1751,A:A,A1751-1)+SUMIFS(S:S,C:C,C1751,A:A,A1751-2))/3</f>
        <v>2.6566666666666667</v>
      </c>
      <c r="U1751" s="19">
        <f>(SUMIFS($S:$S,$C:$C,$C1751,$A:$A,$A1751)+SUMIFS($S:$S,$C:$C,$C1751,$A:$A,$A1751-1)+SUMIFS($S:$S,$C:$C,$C1751,$A:$A,$A1751-2)+SUMIFS($S:$S,$C:$C,$C1751,$A:$A,$A1751-3))/4</f>
        <v>2.665</v>
      </c>
      <c r="W1751" t="str">
        <f>VLOOKUP(D1751,Conferences!$A$9:$B$57,2,FALSE)</f>
        <v>Big Ten</v>
      </c>
      <c r="X1751">
        <f>COUNTIF(C:C,C1751)</f>
        <v>16</v>
      </c>
    </row>
    <row r="1752" spans="1:25">
      <c r="A1752">
        <v>2017</v>
      </c>
      <c r="B1752">
        <v>43</v>
      </c>
      <c r="C1752" t="s">
        <v>39</v>
      </c>
      <c r="D1752" t="s">
        <v>224</v>
      </c>
      <c r="E1752">
        <v>4</v>
      </c>
      <c r="F1752">
        <v>8</v>
      </c>
      <c r="G1752">
        <v>0.33300000000000002</v>
      </c>
      <c r="H1752">
        <v>2</v>
      </c>
      <c r="I1752">
        <v>7</v>
      </c>
      <c r="J1752">
        <v>0.222</v>
      </c>
      <c r="K1752">
        <v>24.1</v>
      </c>
      <c r="L1752">
        <v>37.1</v>
      </c>
      <c r="M1752">
        <v>1.03</v>
      </c>
      <c r="N1752">
        <v>9.7799999999999994</v>
      </c>
      <c r="R1752" s="19">
        <f>SUMIFS(Recruits!J:J,Recruits!D:D,'Wins by Year'!C1752,Recruits!A:A,'Wins by Year'!A1752)</f>
        <v>3.21</v>
      </c>
      <c r="S1752" s="19">
        <f t="shared" si="54"/>
        <v>3.21</v>
      </c>
      <c r="T1752" s="19">
        <f>(SUMIFS(S:S,C:C,C1752,A:A,A1752)+SUMIFS(S:S,C:C,C1752,A:A,A1752-1)+SUMIFS(S:S,C:C,C1752,A:A,A1752-2))/3</f>
        <v>2.9233333333333333</v>
      </c>
      <c r="U1752" s="19">
        <f>(SUMIFS($S:$S,$C:$C,$C1752,$A:$A,$A1752)+SUMIFS($S:$S,$C:$C,$C1752,$A:$A,$A1752-1)+SUMIFS($S:$S,$C:$C,$C1752,$A:$A,$A1752-2)+SUMIFS($S:$S,$C:$C,$C1752,$A:$A,$A1752-3))/4</f>
        <v>2.9575</v>
      </c>
      <c r="W1752" t="str">
        <f>VLOOKUP(D1752,Conferences!$A$9:$B$57,2,FALSE)</f>
        <v>Big Ten</v>
      </c>
      <c r="X1752">
        <f>COUNTIF(C:C,C1752)</f>
        <v>16</v>
      </c>
    </row>
    <row r="1753" spans="1:25">
      <c r="A1753">
        <v>2017</v>
      </c>
      <c r="B1753">
        <v>44</v>
      </c>
      <c r="C1753" t="s">
        <v>35</v>
      </c>
      <c r="D1753" t="s">
        <v>225</v>
      </c>
      <c r="E1753">
        <v>13</v>
      </c>
      <c r="F1753">
        <v>1</v>
      </c>
      <c r="G1753">
        <v>0.92900000000000005</v>
      </c>
      <c r="H1753">
        <v>9</v>
      </c>
      <c r="I1753">
        <v>1</v>
      </c>
      <c r="J1753">
        <v>0.9</v>
      </c>
      <c r="K1753">
        <v>33.799999999999997</v>
      </c>
      <c r="L1753">
        <v>13.9</v>
      </c>
      <c r="M1753">
        <v>22.61</v>
      </c>
      <c r="N1753">
        <v>6.18</v>
      </c>
      <c r="O1753">
        <v>9</v>
      </c>
      <c r="P1753">
        <v>4</v>
      </c>
      <c r="Q1753">
        <v>7</v>
      </c>
      <c r="R1753" s="19">
        <f>SUMIFS(Recruits!J:J,Recruits!D:D,'Wins by Year'!C1753,Recruits!A:A,'Wins by Year'!A1753)</f>
        <v>3.11</v>
      </c>
      <c r="S1753" s="19">
        <f t="shared" si="54"/>
        <v>3.11</v>
      </c>
      <c r="T1753" s="19">
        <f>(SUMIFS(S:S,C:C,C1753,A:A,A1753)+SUMIFS(S:S,C:C,C1753,A:A,A1753-1)+SUMIFS(S:S,C:C,C1753,A:A,A1753-2))/3</f>
        <v>3.0466666666666669</v>
      </c>
      <c r="U1753" s="19">
        <f>(SUMIFS($S:$S,$C:$C,$C1753,$A:$A,$A1753)+SUMIFS($S:$S,$C:$C,$C1753,$A:$A,$A1753-1)+SUMIFS($S:$S,$C:$C,$C1753,$A:$A,$A1753-2)+SUMIFS($S:$S,$C:$C,$C1753,$A:$A,$A1753-3))/4</f>
        <v>3.0049999999999999</v>
      </c>
      <c r="W1753" t="str">
        <f>VLOOKUP(D1753,Conferences!$A$9:$B$57,2,FALSE)</f>
        <v>Big Ten</v>
      </c>
      <c r="X1753">
        <f>COUNTIF(C:C,C1753)</f>
        <v>16</v>
      </c>
      <c r="Y1753">
        <f t="shared" si="55"/>
        <v>7</v>
      </c>
    </row>
    <row r="1754" spans="1:25">
      <c r="A1754">
        <v>2017</v>
      </c>
      <c r="B1754">
        <v>45</v>
      </c>
      <c r="C1754" t="s">
        <v>49</v>
      </c>
      <c r="D1754" t="s">
        <v>225</v>
      </c>
      <c r="E1754">
        <v>10</v>
      </c>
      <c r="F1754">
        <v>3</v>
      </c>
      <c r="G1754">
        <v>0.76900000000000002</v>
      </c>
      <c r="H1754">
        <v>7</v>
      </c>
      <c r="I1754">
        <v>2</v>
      </c>
      <c r="J1754">
        <v>0.77800000000000002</v>
      </c>
      <c r="K1754">
        <v>29.2</v>
      </c>
      <c r="L1754">
        <v>20.100000000000001</v>
      </c>
      <c r="M1754">
        <v>11.36</v>
      </c>
      <c r="N1754">
        <v>5.13</v>
      </c>
      <c r="P1754">
        <v>17</v>
      </c>
      <c r="Q1754">
        <v>17</v>
      </c>
      <c r="R1754" s="19">
        <f>SUMIFS(Recruits!J:J,Recruits!D:D,'Wins by Year'!C1754,Recruits!A:A,'Wins by Year'!A1754)</f>
        <v>2.84</v>
      </c>
      <c r="S1754" s="19">
        <f t="shared" si="54"/>
        <v>2.84</v>
      </c>
      <c r="T1754" s="19">
        <f>(SUMIFS(S:S,C:C,C1754,A:A,A1754)+SUMIFS(S:S,C:C,C1754,A:A,A1754-1)+SUMIFS(S:S,C:C,C1754,A:A,A1754-2))/3</f>
        <v>2.7966666666666669</v>
      </c>
      <c r="U1754" s="19">
        <f>(SUMIFS($S:$S,$C:$C,$C1754,$A:$A,$A1754)+SUMIFS($S:$S,$C:$C,$C1754,$A:$A,$A1754-1)+SUMIFS($S:$S,$C:$C,$C1754,$A:$A,$A1754-2)+SUMIFS($S:$S,$C:$C,$C1754,$A:$A,$A1754-3))/4</f>
        <v>2.8475000000000001</v>
      </c>
      <c r="W1754" t="str">
        <f>VLOOKUP(D1754,Conferences!$A$9:$B$57,2,FALSE)</f>
        <v>Big Ten</v>
      </c>
      <c r="X1754">
        <f>COUNTIF(C:C,C1754)</f>
        <v>16</v>
      </c>
      <c r="Y1754">
        <f t="shared" si="55"/>
        <v>17</v>
      </c>
    </row>
    <row r="1755" spans="1:25">
      <c r="A1755">
        <v>2017</v>
      </c>
      <c r="B1755">
        <v>46</v>
      </c>
      <c r="C1755" t="s">
        <v>42</v>
      </c>
      <c r="D1755" t="s">
        <v>225</v>
      </c>
      <c r="E1755">
        <v>8</v>
      </c>
      <c r="F1755">
        <v>5</v>
      </c>
      <c r="G1755">
        <v>0.61499999999999999</v>
      </c>
      <c r="H1755">
        <v>4</v>
      </c>
      <c r="I1755">
        <v>5</v>
      </c>
      <c r="J1755">
        <v>0.44400000000000001</v>
      </c>
      <c r="K1755">
        <v>28.2</v>
      </c>
      <c r="L1755">
        <v>19.899999999999999</v>
      </c>
      <c r="M1755">
        <v>14.66</v>
      </c>
      <c r="N1755">
        <v>8.74</v>
      </c>
      <c r="P1755">
        <v>25</v>
      </c>
      <c r="R1755" s="19">
        <f>SUMIFS(Recruits!J:J,Recruits!D:D,'Wins by Year'!C1755,Recruits!A:A,'Wins by Year'!A1755)</f>
        <v>2.91</v>
      </c>
      <c r="S1755" s="19">
        <f t="shared" si="54"/>
        <v>2.91</v>
      </c>
      <c r="T1755" s="19">
        <f>(SUMIFS(S:S,C:C,C1755,A:A,A1755)+SUMIFS(S:S,C:C,C1755,A:A,A1755-1)+SUMIFS(S:S,C:C,C1755,A:A,A1755-2))/3</f>
        <v>2.8333333333333335</v>
      </c>
      <c r="U1755" s="19">
        <f>(SUMIFS($S:$S,$C:$C,$C1755,$A:$A,$A1755)+SUMIFS($S:$S,$C:$C,$C1755,$A:$A,$A1755-1)+SUMIFS($S:$S,$C:$C,$C1755,$A:$A,$A1755-2)+SUMIFS($S:$S,$C:$C,$C1755,$A:$A,$A1755-3))/4</f>
        <v>2.8125</v>
      </c>
      <c r="W1755" t="str">
        <f>VLOOKUP(D1755,Conferences!$A$9:$B$57,2,FALSE)</f>
        <v>Big Ten</v>
      </c>
      <c r="X1755">
        <f>COUNTIF(C:C,C1755)</f>
        <v>16</v>
      </c>
    </row>
    <row r="1756" spans="1:25">
      <c r="A1756">
        <v>2017</v>
      </c>
      <c r="B1756">
        <v>47</v>
      </c>
      <c r="C1756" t="s">
        <v>74</v>
      </c>
      <c r="D1756" t="s">
        <v>225</v>
      </c>
      <c r="E1756">
        <v>7</v>
      </c>
      <c r="F1756">
        <v>6</v>
      </c>
      <c r="G1756">
        <v>0.53800000000000003</v>
      </c>
      <c r="H1756">
        <v>4</v>
      </c>
      <c r="I1756">
        <v>5</v>
      </c>
      <c r="J1756">
        <v>0.44400000000000001</v>
      </c>
      <c r="K1756">
        <v>25.2</v>
      </c>
      <c r="L1756">
        <v>20.5</v>
      </c>
      <c r="M1756">
        <v>9.74</v>
      </c>
      <c r="N1756">
        <v>6.21</v>
      </c>
      <c r="R1756" s="19">
        <f>SUMIFS(Recruits!J:J,Recruits!D:D,'Wins by Year'!C1756,Recruits!A:A,'Wins by Year'!A1756)</f>
        <v>2.46</v>
      </c>
      <c r="S1756" s="19">
        <f t="shared" si="54"/>
        <v>2.46</v>
      </c>
      <c r="T1756" s="19">
        <f>(SUMIFS(S:S,C:C,C1756,A:A,A1756)+SUMIFS(S:S,C:C,C1756,A:A,A1756-1)+SUMIFS(S:S,C:C,C1756,A:A,A1756-2))/3</f>
        <v>2.3633333333333333</v>
      </c>
      <c r="U1756" s="19">
        <f>(SUMIFS($S:$S,$C:$C,$C1756,$A:$A,$A1756)+SUMIFS($S:$S,$C:$C,$C1756,$A:$A,$A1756-1)+SUMIFS($S:$S,$C:$C,$C1756,$A:$A,$A1756-2)+SUMIFS($S:$S,$C:$C,$C1756,$A:$A,$A1756-3))/4</f>
        <v>2.4049999999999998</v>
      </c>
      <c r="W1756" t="str">
        <f>VLOOKUP(D1756,Conferences!$A$9:$B$57,2,FALSE)</f>
        <v>Big Ten</v>
      </c>
      <c r="X1756">
        <f>COUNTIF(C:C,C1756)</f>
        <v>16</v>
      </c>
    </row>
    <row r="1757" spans="1:25">
      <c r="A1757">
        <v>2017</v>
      </c>
      <c r="B1757">
        <v>48</v>
      </c>
      <c r="C1757" t="s">
        <v>26</v>
      </c>
      <c r="D1757" t="s">
        <v>225</v>
      </c>
      <c r="E1757">
        <v>4</v>
      </c>
      <c r="F1757">
        <v>8</v>
      </c>
      <c r="G1757">
        <v>0.33300000000000002</v>
      </c>
      <c r="H1757">
        <v>3</v>
      </c>
      <c r="I1757">
        <v>6</v>
      </c>
      <c r="J1757">
        <v>0.33300000000000002</v>
      </c>
      <c r="K1757">
        <v>25.8</v>
      </c>
      <c r="L1757">
        <v>36.4</v>
      </c>
      <c r="M1757">
        <v>1.52</v>
      </c>
      <c r="N1757">
        <v>8.18</v>
      </c>
      <c r="R1757" s="19">
        <f>SUMIFS(Recruits!J:J,Recruits!D:D,'Wins by Year'!C1757,Recruits!A:A,'Wins by Year'!A1757)</f>
        <v>3.3</v>
      </c>
      <c r="S1757" s="19">
        <f t="shared" si="54"/>
        <v>3.3</v>
      </c>
      <c r="T1757" s="19">
        <f>(SUMIFS(S:S,C:C,C1757,A:A,A1757)+SUMIFS(S:S,C:C,C1757,A:A,A1757-1)+SUMIFS(S:S,C:C,C1757,A:A,A1757-2))/3</f>
        <v>3.1933333333333334</v>
      </c>
      <c r="U1757" s="19">
        <f>(SUMIFS($S:$S,$C:$C,$C1757,$A:$A,$A1757)+SUMIFS($S:$S,$C:$C,$C1757,$A:$A,$A1757-1)+SUMIFS($S:$S,$C:$C,$C1757,$A:$A,$A1757-2)+SUMIFS($S:$S,$C:$C,$C1757,$A:$A,$A1757-3))/4</f>
        <v>3.0949999999999998</v>
      </c>
      <c r="W1757" t="str">
        <f>VLOOKUP(D1757,Conferences!$A$9:$B$57,2,FALSE)</f>
        <v>Big Ten</v>
      </c>
      <c r="X1757">
        <f>COUNTIF(C:C,C1757)</f>
        <v>16</v>
      </c>
    </row>
    <row r="1758" spans="1:25">
      <c r="A1758">
        <v>2017</v>
      </c>
      <c r="B1758">
        <v>49</v>
      </c>
      <c r="C1758" t="s">
        <v>51</v>
      </c>
      <c r="D1758" t="s">
        <v>225</v>
      </c>
      <c r="E1758">
        <v>5</v>
      </c>
      <c r="F1758">
        <v>7</v>
      </c>
      <c r="G1758">
        <v>0.41699999999999998</v>
      </c>
      <c r="H1758">
        <v>2</v>
      </c>
      <c r="I1758">
        <v>7</v>
      </c>
      <c r="J1758">
        <v>0.222</v>
      </c>
      <c r="K1758">
        <v>22.1</v>
      </c>
      <c r="L1758">
        <v>22.8</v>
      </c>
      <c r="M1758">
        <v>3.36</v>
      </c>
      <c r="N1758">
        <v>4.78</v>
      </c>
      <c r="R1758" s="19">
        <f>SUMIFS(Recruits!J:J,Recruits!D:D,'Wins by Year'!C1758,Recruits!A:A,'Wins by Year'!A1758)</f>
        <v>2.58</v>
      </c>
      <c r="S1758" s="19">
        <f t="shared" si="54"/>
        <v>2.58</v>
      </c>
      <c r="T1758" s="19">
        <f>(SUMIFS(S:S,C:C,C1758,A:A,A1758)+SUMIFS(S:S,C:C,C1758,A:A,A1758-1)+SUMIFS(S:S,C:C,C1758,A:A,A1758-2))/3</f>
        <v>2.6666666666666665</v>
      </c>
      <c r="U1758" s="19">
        <f>(SUMIFS($S:$S,$C:$C,$C1758,$A:$A,$A1758)+SUMIFS($S:$S,$C:$C,$C1758,$A:$A,$A1758-1)+SUMIFS($S:$S,$C:$C,$C1758,$A:$A,$A1758-2)+SUMIFS($S:$S,$C:$C,$C1758,$A:$A,$A1758-3))/4</f>
        <v>2.6375000000000002</v>
      </c>
      <c r="W1758" t="str">
        <f>VLOOKUP(D1758,Conferences!$A$9:$B$57,2,FALSE)</f>
        <v>Big Ten</v>
      </c>
      <c r="X1758">
        <f>COUNTIF(C:C,C1758)</f>
        <v>16</v>
      </c>
    </row>
    <row r="1759" spans="1:25">
      <c r="A1759">
        <v>2017</v>
      </c>
      <c r="B1759">
        <v>50</v>
      </c>
      <c r="C1759" t="s">
        <v>70</v>
      </c>
      <c r="D1759" t="s">
        <v>225</v>
      </c>
      <c r="E1759">
        <v>2</v>
      </c>
      <c r="F1759">
        <v>10</v>
      </c>
      <c r="G1759">
        <v>0.16700000000000001</v>
      </c>
      <c r="H1759">
        <v>0</v>
      </c>
      <c r="I1759">
        <v>9</v>
      </c>
      <c r="J1759">
        <v>0</v>
      </c>
      <c r="K1759">
        <v>15.4</v>
      </c>
      <c r="L1759">
        <v>31.5</v>
      </c>
      <c r="M1759">
        <v>-7.87</v>
      </c>
      <c r="N1759">
        <v>5.38</v>
      </c>
      <c r="R1759" s="19">
        <f>SUMIFS(Recruits!J:J,Recruits!D:D,'Wins by Year'!C1759,Recruits!A:A,'Wins by Year'!A1759)</f>
        <v>2.77</v>
      </c>
      <c r="S1759" s="19">
        <f t="shared" si="54"/>
        <v>2.77</v>
      </c>
      <c r="T1759" s="19">
        <f>(SUMIFS(S:S,C:C,C1759,A:A,A1759)+SUMIFS(S:S,C:C,C1759,A:A,A1759-1)+SUMIFS(S:S,C:C,C1759,A:A,A1759-2))/3</f>
        <v>2.6133333333333333</v>
      </c>
      <c r="U1759" s="19">
        <f>(SUMIFS($S:$S,$C:$C,$C1759,$A:$A,$A1759)+SUMIFS($S:$S,$C:$C,$C1759,$A:$A,$A1759-1)+SUMIFS($S:$S,$C:$C,$C1759,$A:$A,$A1759-2)+SUMIFS($S:$S,$C:$C,$C1759,$A:$A,$A1759-3))/4</f>
        <v>2.5924999999999998</v>
      </c>
      <c r="W1759" t="str">
        <f>VLOOKUP(D1759,Conferences!$A$9:$B$57,2,FALSE)</f>
        <v>Big Ten</v>
      </c>
      <c r="X1759">
        <f>COUNTIF(C:C,C1759)</f>
        <v>16</v>
      </c>
    </row>
    <row r="1760" spans="1:25">
      <c r="A1760">
        <v>2017</v>
      </c>
      <c r="B1760">
        <v>51</v>
      </c>
      <c r="C1760" t="s">
        <v>83</v>
      </c>
      <c r="D1760" t="s">
        <v>226</v>
      </c>
      <c r="E1760">
        <v>11</v>
      </c>
      <c r="F1760">
        <v>3</v>
      </c>
      <c r="G1760">
        <v>0.78600000000000003</v>
      </c>
      <c r="H1760">
        <v>9</v>
      </c>
      <c r="I1760">
        <v>0</v>
      </c>
      <c r="J1760">
        <v>1</v>
      </c>
      <c r="K1760">
        <v>40.6</v>
      </c>
      <c r="L1760">
        <v>22.7</v>
      </c>
      <c r="M1760">
        <v>8.01</v>
      </c>
      <c r="N1760">
        <v>-4.78</v>
      </c>
      <c r="R1760" s="19">
        <f>SUMIFS(Recruits!J:J,Recruits!D:D,'Wins by Year'!C1760,Recruits!A:A,'Wins by Year'!A1760)</f>
        <v>1.96</v>
      </c>
      <c r="S1760" s="19">
        <f t="shared" si="54"/>
        <v>1.96</v>
      </c>
      <c r="T1760" s="19">
        <f>(SUMIFS(S:S,C:C,C1760,A:A,A1760)+SUMIFS(S:S,C:C,C1760,A:A,A1760-1)+SUMIFS(S:S,C:C,C1760,A:A,A1760-2))/3</f>
        <v>2.19</v>
      </c>
      <c r="U1760" s="19">
        <f>(SUMIFS($S:$S,$C:$C,$C1760,$A:$A,$A1760)+SUMIFS($S:$S,$C:$C,$C1760,$A:$A,$A1760-1)+SUMIFS($S:$S,$C:$C,$C1760,$A:$A,$A1760-2)+SUMIFS($S:$S,$C:$C,$C1760,$A:$A,$A1760-3))/4</f>
        <v>2.19</v>
      </c>
      <c r="W1760" t="str">
        <f>VLOOKUP(D1760,Conferences!$A$9:$B$57,2,FALSE)</f>
        <v>CUSA</v>
      </c>
      <c r="X1760">
        <f>COUNTIF(C:C,C1760)</f>
        <v>15</v>
      </c>
    </row>
    <row r="1761" spans="1:25">
      <c r="A1761">
        <v>2017</v>
      </c>
      <c r="B1761">
        <v>52</v>
      </c>
      <c r="C1761" t="s">
        <v>119</v>
      </c>
      <c r="D1761" t="s">
        <v>226</v>
      </c>
      <c r="E1761">
        <v>8</v>
      </c>
      <c r="F1761">
        <v>5</v>
      </c>
      <c r="G1761">
        <v>0.61499999999999999</v>
      </c>
      <c r="H1761">
        <v>5</v>
      </c>
      <c r="I1761">
        <v>3</v>
      </c>
      <c r="J1761">
        <v>0.625</v>
      </c>
      <c r="K1761">
        <v>25.6</v>
      </c>
      <c r="L1761">
        <v>28.5</v>
      </c>
      <c r="M1761">
        <v>-6.75</v>
      </c>
      <c r="N1761">
        <v>-6.36</v>
      </c>
      <c r="R1761" s="19">
        <f>SUMIFS(Recruits!J:J,Recruits!D:D,'Wins by Year'!C1761,Recruits!A:A,'Wins by Year'!A1761)</f>
        <v>2.17</v>
      </c>
      <c r="S1761" s="19">
        <f t="shared" si="54"/>
        <v>2.17</v>
      </c>
      <c r="T1761" s="19">
        <f>(SUMIFS(S:S,C:C,C1761,A:A,A1761)+SUMIFS(S:S,C:C,C1761,A:A,A1761-1)+SUMIFS(S:S,C:C,C1761,A:A,A1761-2))/3</f>
        <v>1.7700000000000002</v>
      </c>
      <c r="U1761" s="19">
        <f>(SUMIFS($S:$S,$C:$C,$C1761,$A:$A,$A1761)+SUMIFS($S:$S,$C:$C,$C1761,$A:$A,$A1761-1)+SUMIFS($S:$S,$C:$C,$C1761,$A:$A,$A1761-2)+SUMIFS($S:$S,$C:$C,$C1761,$A:$A,$A1761-3))/4</f>
        <v>1.8275000000000001</v>
      </c>
      <c r="W1761" t="str">
        <f>VLOOKUP(D1761,Conferences!$A$9:$B$57,2,FALSE)</f>
        <v>CUSA</v>
      </c>
      <c r="X1761">
        <f>COUNTIF(C:C,C1761)</f>
        <v>15</v>
      </c>
    </row>
    <row r="1762" spans="1:25">
      <c r="A1762">
        <v>2017</v>
      </c>
      <c r="B1762">
        <v>53</v>
      </c>
      <c r="C1762" t="s">
        <v>67</v>
      </c>
      <c r="D1762" t="s">
        <v>226</v>
      </c>
      <c r="E1762">
        <v>8</v>
      </c>
      <c r="F1762">
        <v>5</v>
      </c>
      <c r="G1762">
        <v>0.61499999999999999</v>
      </c>
      <c r="H1762">
        <v>4</v>
      </c>
      <c r="I1762">
        <v>4</v>
      </c>
      <c r="J1762">
        <v>0.5</v>
      </c>
      <c r="K1762">
        <v>26.7</v>
      </c>
      <c r="L1762">
        <v>19.899999999999999</v>
      </c>
      <c r="M1762">
        <v>-1.1299999999999999</v>
      </c>
      <c r="N1762">
        <v>-6.44</v>
      </c>
      <c r="R1762" s="19">
        <f>SUMIFS(Recruits!J:J,Recruits!D:D,'Wins by Year'!C1762,Recruits!A:A,'Wins by Year'!A1762)</f>
        <v>2.42</v>
      </c>
      <c r="S1762" s="19">
        <f t="shared" si="54"/>
        <v>2.42</v>
      </c>
      <c r="T1762" s="19">
        <f>(SUMIFS(S:S,C:C,C1762,A:A,A1762)+SUMIFS(S:S,C:C,C1762,A:A,A1762-1)+SUMIFS(S:S,C:C,C1762,A:A,A1762-2))/3</f>
        <v>2.35</v>
      </c>
      <c r="U1762" s="19">
        <f>(SUMIFS($S:$S,$C:$C,$C1762,$A:$A,$A1762)+SUMIFS($S:$S,$C:$C,$C1762,$A:$A,$A1762-1)+SUMIFS($S:$S,$C:$C,$C1762,$A:$A,$A1762-2)+SUMIFS($S:$S,$C:$C,$C1762,$A:$A,$A1762-3))/4</f>
        <v>2.3674999999999997</v>
      </c>
      <c r="W1762" t="str">
        <f>VLOOKUP(D1762,Conferences!$A$9:$B$57,2,FALSE)</f>
        <v>CUSA</v>
      </c>
      <c r="X1762">
        <f>COUNTIF(C:C,C1762)</f>
        <v>16</v>
      </c>
    </row>
    <row r="1763" spans="1:25">
      <c r="A1763">
        <v>2017</v>
      </c>
      <c r="B1763">
        <v>54</v>
      </c>
      <c r="C1763" t="s">
        <v>86</v>
      </c>
      <c r="D1763" t="s">
        <v>226</v>
      </c>
      <c r="E1763">
        <v>7</v>
      </c>
      <c r="F1763">
        <v>6</v>
      </c>
      <c r="G1763">
        <v>0.53800000000000003</v>
      </c>
      <c r="H1763">
        <v>4</v>
      </c>
      <c r="I1763">
        <v>4</v>
      </c>
      <c r="J1763">
        <v>0.5</v>
      </c>
      <c r="K1763">
        <v>25.5</v>
      </c>
      <c r="L1763">
        <v>24.7</v>
      </c>
      <c r="M1763">
        <v>-6.48</v>
      </c>
      <c r="N1763">
        <v>-6.86</v>
      </c>
      <c r="R1763" s="19">
        <f>SUMIFS(Recruits!J:J,Recruits!D:D,'Wins by Year'!C1763,Recruits!A:A,'Wins by Year'!A1763)</f>
        <v>1.96</v>
      </c>
      <c r="S1763" s="19">
        <f t="shared" si="54"/>
        <v>1.96</v>
      </c>
      <c r="T1763" s="19">
        <f>(SUMIFS(S:S,C:C,C1763,A:A,A1763)+SUMIFS(S:S,C:C,C1763,A:A,A1763-1)+SUMIFS(S:S,C:C,C1763,A:A,A1763-2))/3</f>
        <v>2.1166666666666667</v>
      </c>
      <c r="U1763" s="19">
        <f>(SUMIFS($S:$S,$C:$C,$C1763,$A:$A,$A1763)+SUMIFS($S:$S,$C:$C,$C1763,$A:$A,$A1763-1)+SUMIFS($S:$S,$C:$C,$C1763,$A:$A,$A1763-2)+SUMIFS($S:$S,$C:$C,$C1763,$A:$A,$A1763-3))/4</f>
        <v>2.12</v>
      </c>
      <c r="W1763" t="str">
        <f>VLOOKUP(D1763,Conferences!$A$9:$B$57,2,FALSE)</f>
        <v>CUSA</v>
      </c>
      <c r="X1763">
        <f>COUNTIF(C:C,C1763)</f>
        <v>16</v>
      </c>
    </row>
    <row r="1764" spans="1:25">
      <c r="A1764">
        <v>2017</v>
      </c>
      <c r="B1764">
        <v>55</v>
      </c>
      <c r="C1764" t="s">
        <v>87</v>
      </c>
      <c r="D1764" t="s">
        <v>226</v>
      </c>
      <c r="E1764">
        <v>6</v>
      </c>
      <c r="F1764">
        <v>7</v>
      </c>
      <c r="G1764">
        <v>0.46200000000000002</v>
      </c>
      <c r="H1764">
        <v>4</v>
      </c>
      <c r="I1764">
        <v>4</v>
      </c>
      <c r="J1764">
        <v>0.5</v>
      </c>
      <c r="K1764">
        <v>25.5</v>
      </c>
      <c r="L1764">
        <v>26.8</v>
      </c>
      <c r="M1764">
        <v>-10.99</v>
      </c>
      <c r="N1764">
        <v>-9.61</v>
      </c>
      <c r="R1764" s="19">
        <f>SUMIFS(Recruits!J:J,Recruits!D:D,'Wins by Year'!C1764,Recruits!A:A,'Wins by Year'!A1764)</f>
        <v>2.12</v>
      </c>
      <c r="S1764" s="19">
        <f t="shared" si="54"/>
        <v>2.12</v>
      </c>
      <c r="T1764" s="19">
        <f>(SUMIFS(S:S,C:C,C1764,A:A,A1764)+SUMIFS(S:S,C:C,C1764,A:A,A1764-1)+SUMIFS(S:S,C:C,C1764,A:A,A1764-2))/3</f>
        <v>1.7666666666666668</v>
      </c>
      <c r="U1764" s="19">
        <f>(SUMIFS($S:$S,$C:$C,$C1764,$A:$A,$A1764)+SUMIFS($S:$S,$C:$C,$C1764,$A:$A,$A1764-1)+SUMIFS($S:$S,$C:$C,$C1764,$A:$A,$A1764-2)+SUMIFS($S:$S,$C:$C,$C1764,$A:$A,$A1764-3))/4</f>
        <v>1.8975000000000002</v>
      </c>
      <c r="W1764" t="str">
        <f>VLOOKUP(D1764,Conferences!$A$9:$B$57,2,FALSE)</f>
        <v>CUSA</v>
      </c>
      <c r="X1764">
        <f>COUNTIF(C:C,C1764)</f>
        <v>12</v>
      </c>
    </row>
    <row r="1765" spans="1:25">
      <c r="A1765">
        <v>2017</v>
      </c>
      <c r="B1765">
        <v>56</v>
      </c>
      <c r="C1765" t="s">
        <v>138</v>
      </c>
      <c r="D1765" t="s">
        <v>226</v>
      </c>
      <c r="E1765">
        <v>5</v>
      </c>
      <c r="F1765">
        <v>7</v>
      </c>
      <c r="G1765">
        <v>0.41699999999999998</v>
      </c>
      <c r="H1765">
        <v>3</v>
      </c>
      <c r="I1765">
        <v>5</v>
      </c>
      <c r="J1765">
        <v>0.375</v>
      </c>
      <c r="K1765">
        <v>20.7</v>
      </c>
      <c r="L1765">
        <v>31.7</v>
      </c>
      <c r="M1765">
        <v>-13.95</v>
      </c>
      <c r="N1765">
        <v>-6.53</v>
      </c>
      <c r="R1765" s="19">
        <f>SUMIFS(Recruits!J:J,Recruits!D:D,'Wins by Year'!C1765,Recruits!A:A,'Wins by Year'!A1765)</f>
        <v>0</v>
      </c>
      <c r="S1765" s="19">
        <f t="shared" si="54"/>
        <v>1</v>
      </c>
      <c r="T1765" s="19">
        <f>(SUMIFS(S:S,C:C,C1765,A:A,A1765)+SUMIFS(S:S,C:C,C1765,A:A,A1765-1)+SUMIFS(S:S,C:C,C1765,A:A,A1765-2))/3</f>
        <v>1</v>
      </c>
      <c r="U1765" s="19">
        <f>(SUMIFS($S:$S,$C:$C,$C1765,$A:$A,$A1765)+SUMIFS($S:$S,$C:$C,$C1765,$A:$A,$A1765-1)+SUMIFS($S:$S,$C:$C,$C1765,$A:$A,$A1765-2)+SUMIFS($S:$S,$C:$C,$C1765,$A:$A,$A1765-3))/4</f>
        <v>1</v>
      </c>
      <c r="W1765" t="str">
        <f>VLOOKUP(D1765,Conferences!$A$9:$B$57,2,FALSE)</f>
        <v>CUSA</v>
      </c>
      <c r="X1765">
        <f>COUNTIF(C:C,C1765)</f>
        <v>5</v>
      </c>
    </row>
    <row r="1766" spans="1:25">
      <c r="A1766">
        <v>2017</v>
      </c>
      <c r="B1766">
        <v>57</v>
      </c>
      <c r="C1766" t="s">
        <v>140</v>
      </c>
      <c r="D1766" t="s">
        <v>226</v>
      </c>
      <c r="E1766">
        <v>1</v>
      </c>
      <c r="F1766">
        <v>11</v>
      </c>
      <c r="G1766">
        <v>8.3000000000000004E-2</v>
      </c>
      <c r="H1766">
        <v>1</v>
      </c>
      <c r="I1766">
        <v>7</v>
      </c>
      <c r="J1766">
        <v>0.125</v>
      </c>
      <c r="K1766">
        <v>14.2</v>
      </c>
      <c r="L1766">
        <v>32.799999999999997</v>
      </c>
      <c r="M1766">
        <v>-20.25</v>
      </c>
      <c r="N1766">
        <v>-6</v>
      </c>
      <c r="R1766" s="19">
        <f>SUMIFS(Recruits!J:J,Recruits!D:D,'Wins by Year'!C1766,Recruits!A:A,'Wins by Year'!A1766)</f>
        <v>0</v>
      </c>
      <c r="S1766" s="19">
        <f t="shared" si="54"/>
        <v>1</v>
      </c>
      <c r="T1766" s="19">
        <f>(SUMIFS(S:S,C:C,C1766,A:A,A1766)+SUMIFS(S:S,C:C,C1766,A:A,A1766-1)+SUMIFS(S:S,C:C,C1766,A:A,A1766-2))/3</f>
        <v>1</v>
      </c>
      <c r="U1766" s="19">
        <f>(SUMIFS($S:$S,$C:$C,$C1766,$A:$A,$A1766)+SUMIFS($S:$S,$C:$C,$C1766,$A:$A,$A1766-1)+SUMIFS($S:$S,$C:$C,$C1766,$A:$A,$A1766-2))/3</f>
        <v>1</v>
      </c>
      <c r="W1766" t="str">
        <f>VLOOKUP(D1766,Conferences!$A$9:$B$57,2,FALSE)</f>
        <v>CUSA</v>
      </c>
      <c r="X1766">
        <f>COUNTIF(C:C,C1766)</f>
        <v>4</v>
      </c>
    </row>
    <row r="1767" spans="1:25">
      <c r="A1767">
        <v>2017</v>
      </c>
      <c r="B1767">
        <v>58</v>
      </c>
      <c r="C1767" t="s">
        <v>115</v>
      </c>
      <c r="D1767" t="s">
        <v>227</v>
      </c>
      <c r="E1767">
        <v>9</v>
      </c>
      <c r="F1767">
        <v>5</v>
      </c>
      <c r="G1767">
        <v>0.64300000000000002</v>
      </c>
      <c r="H1767">
        <v>7</v>
      </c>
      <c r="I1767">
        <v>2</v>
      </c>
      <c r="J1767">
        <v>0.77800000000000002</v>
      </c>
      <c r="K1767">
        <v>35.5</v>
      </c>
      <c r="L1767">
        <v>35</v>
      </c>
      <c r="M1767">
        <v>-3.6</v>
      </c>
      <c r="N1767">
        <v>-4.0999999999999996</v>
      </c>
      <c r="R1767" s="19">
        <f>SUMIFS(Recruits!J:J,Recruits!D:D,'Wins by Year'!C1767,Recruits!A:A,'Wins by Year'!A1767)</f>
        <v>2.08</v>
      </c>
      <c r="S1767" s="19">
        <f t="shared" si="54"/>
        <v>2.08</v>
      </c>
      <c r="T1767" s="19">
        <f>(SUMIFS(S:S,C:C,C1767,A:A,A1767)+SUMIFS(S:S,C:C,C1767,A:A,A1767-1)+SUMIFS(S:S,C:C,C1767,A:A,A1767-2))/3</f>
        <v>1.72</v>
      </c>
      <c r="U1767" s="19">
        <f>(SUMIFS($S:$S,$C:$C,$C1767,$A:$A,$A1767)+SUMIFS($S:$S,$C:$C,$C1767,$A:$A,$A1767-1)+SUMIFS($S:$S,$C:$C,$C1767,$A:$A,$A1767-2)+SUMIFS($S:$S,$C:$C,$C1767,$A:$A,$A1767-3))/4</f>
        <v>1.8450000000000002</v>
      </c>
      <c r="W1767" t="str">
        <f>VLOOKUP(D1767,Conferences!$A$9:$B$57,2,FALSE)</f>
        <v>CUSA</v>
      </c>
      <c r="X1767">
        <f>COUNTIF(C:C,C1767)</f>
        <v>16</v>
      </c>
    </row>
    <row r="1768" spans="1:25">
      <c r="A1768">
        <v>2017</v>
      </c>
      <c r="B1768">
        <v>59</v>
      </c>
      <c r="C1768" t="s">
        <v>80</v>
      </c>
      <c r="D1768" t="s">
        <v>227</v>
      </c>
      <c r="E1768">
        <v>8</v>
      </c>
      <c r="F1768">
        <v>5</v>
      </c>
      <c r="G1768">
        <v>0.61499999999999999</v>
      </c>
      <c r="H1768">
        <v>6</v>
      </c>
      <c r="I1768">
        <v>2</v>
      </c>
      <c r="J1768">
        <v>0.75</v>
      </c>
      <c r="K1768">
        <v>29.2</v>
      </c>
      <c r="L1768">
        <v>24.5</v>
      </c>
      <c r="M1768">
        <v>-5.49</v>
      </c>
      <c r="N1768">
        <v>-8.18</v>
      </c>
      <c r="R1768" s="19">
        <f>SUMIFS(Recruits!J:J,Recruits!D:D,'Wins by Year'!C1768,Recruits!A:A,'Wins by Year'!A1768)</f>
        <v>2.31</v>
      </c>
      <c r="S1768" s="19">
        <f t="shared" si="54"/>
        <v>2.31</v>
      </c>
      <c r="T1768" s="19">
        <f>(SUMIFS(S:S,C:C,C1768,A:A,A1768)+SUMIFS(S:S,C:C,C1768,A:A,A1768-1)+SUMIFS(S:S,C:C,C1768,A:A,A1768-2))/3</f>
        <v>2.2133333333333334</v>
      </c>
      <c r="U1768" s="19">
        <f>(SUMIFS($S:$S,$C:$C,$C1768,$A:$A,$A1768)+SUMIFS($S:$S,$C:$C,$C1768,$A:$A,$A1768-1)+SUMIFS($S:$S,$C:$C,$C1768,$A:$A,$A1768-2)+SUMIFS($S:$S,$C:$C,$C1768,$A:$A,$A1768-3))/4</f>
        <v>2.1074999999999999</v>
      </c>
      <c r="W1768" t="str">
        <f>VLOOKUP(D1768,Conferences!$A$9:$B$57,2,FALSE)</f>
        <v>CUSA</v>
      </c>
      <c r="X1768">
        <f>COUNTIF(C:C,C1768)</f>
        <v>16</v>
      </c>
    </row>
    <row r="1769" spans="1:25">
      <c r="A1769">
        <v>2017</v>
      </c>
      <c r="B1769">
        <v>60</v>
      </c>
      <c r="C1769" t="s">
        <v>129</v>
      </c>
      <c r="D1769" t="s">
        <v>227</v>
      </c>
      <c r="E1769">
        <v>8</v>
      </c>
      <c r="F1769">
        <v>5</v>
      </c>
      <c r="G1769">
        <v>0.61499999999999999</v>
      </c>
      <c r="H1769">
        <v>6</v>
      </c>
      <c r="I1769">
        <v>2</v>
      </c>
      <c r="J1769">
        <v>0.75</v>
      </c>
      <c r="K1769">
        <v>27.8</v>
      </c>
      <c r="L1769">
        <v>25.6</v>
      </c>
      <c r="M1769">
        <v>-8.08</v>
      </c>
      <c r="N1769">
        <v>-10.62</v>
      </c>
      <c r="R1769" s="19">
        <f>SUMIFS(Recruits!J:J,Recruits!D:D,'Wins by Year'!C1769,Recruits!A:A,'Wins by Year'!A1769)</f>
        <v>0</v>
      </c>
      <c r="S1769" s="19">
        <f t="shared" si="54"/>
        <v>1</v>
      </c>
      <c r="T1769" s="19">
        <f>(SUMIFS(S:S,C:C,C1769,A:A,A1769)+SUMIFS(S:S,C:C,C1769,A:A,A1769-1)+SUMIFS(S:S,C:C,C1769,A:A,A1769-2))/3</f>
        <v>0.33333333333333331</v>
      </c>
      <c r="U1769" s="19">
        <f>(SUMIFS($S:$S,$C:$C,$C1769,$A:$A,$A1769))</f>
        <v>1</v>
      </c>
      <c r="W1769" t="str">
        <f>VLOOKUP(D1769,Conferences!$A$9:$B$57,2,FALSE)</f>
        <v>CUSA</v>
      </c>
      <c r="X1769">
        <f>COUNTIF(C:C,C1769)</f>
        <v>14</v>
      </c>
    </row>
    <row r="1770" spans="1:25">
      <c r="A1770">
        <v>2017</v>
      </c>
      <c r="B1770">
        <v>61</v>
      </c>
      <c r="C1770" t="s">
        <v>89</v>
      </c>
      <c r="D1770" t="s">
        <v>227</v>
      </c>
      <c r="E1770">
        <v>7</v>
      </c>
      <c r="F1770">
        <v>6</v>
      </c>
      <c r="G1770">
        <v>0.53800000000000003</v>
      </c>
      <c r="H1770">
        <v>4</v>
      </c>
      <c r="I1770">
        <v>4</v>
      </c>
      <c r="J1770">
        <v>0.5</v>
      </c>
      <c r="K1770">
        <v>30.5</v>
      </c>
      <c r="L1770">
        <v>25.4</v>
      </c>
      <c r="M1770">
        <v>-2.44</v>
      </c>
      <c r="N1770">
        <v>-5.98</v>
      </c>
      <c r="R1770" s="19">
        <f>SUMIFS(Recruits!J:J,Recruits!D:D,'Wins by Year'!C1770,Recruits!A:A,'Wins by Year'!A1770)</f>
        <v>2.2200000000000002</v>
      </c>
      <c r="S1770" s="19">
        <f t="shared" si="54"/>
        <v>2.2200000000000002</v>
      </c>
      <c r="T1770" s="19">
        <f>(SUMIFS(S:S,C:C,C1770,A:A,A1770)+SUMIFS(S:S,C:C,C1770,A:A,A1770-1)+SUMIFS(S:S,C:C,C1770,A:A,A1770-2))/3</f>
        <v>2.1333333333333333</v>
      </c>
      <c r="U1770" s="19">
        <f>(SUMIFS($S:$S,$C:$C,$C1770,$A:$A,$A1770)+SUMIFS($S:$S,$C:$C,$C1770,$A:$A,$A1770-1)+SUMIFS($S:$S,$C:$C,$C1770,$A:$A,$A1770-2)+SUMIFS($S:$S,$C:$C,$C1770,$A:$A,$A1770-3))/4</f>
        <v>2.0500000000000003</v>
      </c>
      <c r="W1770" t="str">
        <f>VLOOKUP(D1770,Conferences!$A$9:$B$57,2,FALSE)</f>
        <v>CUSA</v>
      </c>
      <c r="X1770">
        <f>COUNTIF(C:C,C1770)</f>
        <v>16</v>
      </c>
    </row>
    <row r="1771" spans="1:25">
      <c r="A1771">
        <v>2017</v>
      </c>
      <c r="B1771">
        <v>62</v>
      </c>
      <c r="C1771" t="s">
        <v>113</v>
      </c>
      <c r="D1771" t="s">
        <v>227</v>
      </c>
      <c r="E1771">
        <v>6</v>
      </c>
      <c r="F1771">
        <v>5</v>
      </c>
      <c r="G1771">
        <v>0.54500000000000004</v>
      </c>
      <c r="H1771">
        <v>3</v>
      </c>
      <c r="I1771">
        <v>5</v>
      </c>
      <c r="J1771">
        <v>0.375</v>
      </c>
      <c r="K1771">
        <v>23.5</v>
      </c>
      <c r="L1771">
        <v>17</v>
      </c>
      <c r="M1771">
        <v>-5.78</v>
      </c>
      <c r="N1771">
        <v>-10.33</v>
      </c>
      <c r="R1771" s="19">
        <f>SUMIFS(Recruits!J:J,Recruits!D:D,'Wins by Year'!C1771,Recruits!A:A,'Wins by Year'!A1771)</f>
        <v>2.29</v>
      </c>
      <c r="S1771" s="19">
        <f t="shared" si="54"/>
        <v>2.29</v>
      </c>
      <c r="T1771" s="19">
        <f>(SUMIFS(S:S,C:C,C1771,A:A,A1771)+SUMIFS(S:S,C:C,C1771,A:A,A1771-1)+SUMIFS(S:S,C:C,C1771,A:A,A1771-2))/3</f>
        <v>1.7633333333333334</v>
      </c>
      <c r="U1771" s="19">
        <f>(SUMIFS($S:$S,$C:$C,$C1771,$A:$A,$A1771)+SUMIFS($S:$S,$C:$C,$C1771,$A:$A,$A1771-1)+SUMIFS($S:$S,$C:$C,$C1771,$A:$A,$A1771-2)+SUMIFS($S:$S,$C:$C,$C1771,$A:$A,$A1771-3))/4</f>
        <v>1.5725</v>
      </c>
      <c r="W1771" t="str">
        <f>VLOOKUP(D1771,Conferences!$A$9:$B$57,2,FALSE)</f>
        <v>CUSA</v>
      </c>
      <c r="X1771">
        <f>COUNTIF(C:C,C1771)</f>
        <v>7</v>
      </c>
    </row>
    <row r="1772" spans="1:25">
      <c r="A1772">
        <v>2017</v>
      </c>
      <c r="B1772">
        <v>63</v>
      </c>
      <c r="C1772" t="s">
        <v>124</v>
      </c>
      <c r="D1772" t="s">
        <v>227</v>
      </c>
      <c r="E1772">
        <v>1</v>
      </c>
      <c r="F1772">
        <v>11</v>
      </c>
      <c r="G1772">
        <v>8.3000000000000004E-2</v>
      </c>
      <c r="H1772">
        <v>1</v>
      </c>
      <c r="I1772">
        <v>7</v>
      </c>
      <c r="J1772">
        <v>0.125</v>
      </c>
      <c r="K1772">
        <v>16.3</v>
      </c>
      <c r="L1772">
        <v>35.799999999999997</v>
      </c>
      <c r="M1772">
        <v>-18.37</v>
      </c>
      <c r="N1772">
        <v>-4.29</v>
      </c>
      <c r="R1772" s="19">
        <f>SUMIFS(Recruits!J:J,Recruits!D:D,'Wins by Year'!C1772,Recruits!A:A,'Wins by Year'!A1772)</f>
        <v>0</v>
      </c>
      <c r="S1772" s="19">
        <f t="shared" si="54"/>
        <v>1</v>
      </c>
      <c r="T1772" s="19">
        <f>(SUMIFS(S:S,C:C,C1772,A:A,A1772)+SUMIFS(S:S,C:C,C1772,A:A,A1772-1)+SUMIFS(S:S,C:C,C1772,A:A,A1772-2))/3</f>
        <v>1</v>
      </c>
      <c r="U1772" s="19">
        <f>(SUMIFS($S:$S,$C:$C,$C1772,$A:$A,$A1772)+SUMIFS($S:$S,$C:$C,$C1772,$A:$A,$A1772-1)+SUMIFS($S:$S,$C:$C,$C1772,$A:$A,$A1772-2)+SUMIFS($S:$S,$C:$C,$C1772,$A:$A,$A1772-3))/4</f>
        <v>1.2774999999999999</v>
      </c>
      <c r="W1772" t="str">
        <f>VLOOKUP(D1772,Conferences!$A$9:$B$57,2,FALSE)</f>
        <v>CUSA</v>
      </c>
      <c r="X1772">
        <f>COUNTIF(C:C,C1772)</f>
        <v>16</v>
      </c>
    </row>
    <row r="1773" spans="1:25">
      <c r="A1773">
        <v>2017</v>
      </c>
      <c r="B1773">
        <v>64</v>
      </c>
      <c r="C1773" t="s">
        <v>132</v>
      </c>
      <c r="D1773" t="s">
        <v>227</v>
      </c>
      <c r="E1773">
        <v>0</v>
      </c>
      <c r="F1773">
        <v>12</v>
      </c>
      <c r="G1773">
        <v>0</v>
      </c>
      <c r="H1773">
        <v>0</v>
      </c>
      <c r="I1773">
        <v>8</v>
      </c>
      <c r="J1773">
        <v>0</v>
      </c>
      <c r="K1773">
        <v>11.8</v>
      </c>
      <c r="L1773">
        <v>36.799999999999997</v>
      </c>
      <c r="M1773">
        <v>-23.75</v>
      </c>
      <c r="N1773">
        <v>-3.67</v>
      </c>
      <c r="R1773" s="19">
        <f>SUMIFS(Recruits!J:J,Recruits!D:D,'Wins by Year'!C1773,Recruits!A:A,'Wins by Year'!A1773)</f>
        <v>0</v>
      </c>
      <c r="S1773" s="19">
        <f t="shared" si="54"/>
        <v>1</v>
      </c>
      <c r="T1773" s="19">
        <f>(SUMIFS(S:S,C:C,C1773,A:A,A1773)+SUMIFS(S:S,C:C,C1773,A:A,A1773-1)+SUMIFS(S:S,C:C,C1773,A:A,A1773-2))/3</f>
        <v>1</v>
      </c>
      <c r="U1773" s="19">
        <f>(SUMIFS($S:$S,$C:$C,$C1773,$A:$A,$A1773)+SUMIFS($S:$S,$C:$C,$C1773,$A:$A,$A1773-1)+SUMIFS($S:$S,$C:$C,$C1773,$A:$A,$A1773-2)+SUMIFS($S:$S,$C:$C,$C1773,$A:$A,$A1773-3))/4</f>
        <v>1</v>
      </c>
      <c r="W1773" t="str">
        <f>VLOOKUP(D1773,Conferences!$A$9:$B$57,2,FALSE)</f>
        <v>CUSA</v>
      </c>
      <c r="X1773">
        <f>COUNTIF(C:C,C1773)</f>
        <v>16</v>
      </c>
    </row>
    <row r="1774" spans="1:25">
      <c r="A1774">
        <v>2017</v>
      </c>
      <c r="B1774">
        <v>65</v>
      </c>
      <c r="C1774" t="s">
        <v>100</v>
      </c>
      <c r="D1774" t="s">
        <v>148</v>
      </c>
      <c r="E1774">
        <v>4</v>
      </c>
      <c r="F1774">
        <v>8</v>
      </c>
      <c r="G1774">
        <v>0.33300000000000002</v>
      </c>
      <c r="K1774">
        <v>30.6</v>
      </c>
      <c r="L1774">
        <v>31.8</v>
      </c>
      <c r="M1774">
        <v>-9.36</v>
      </c>
      <c r="N1774">
        <v>-7.03</v>
      </c>
      <c r="R1774" s="19">
        <f>SUMIFS(Recruits!J:J,Recruits!D:D,'Wins by Year'!C1774,Recruits!A:A,'Wins by Year'!A1774)</f>
        <v>0</v>
      </c>
      <c r="S1774" s="19">
        <f t="shared" si="54"/>
        <v>1</v>
      </c>
      <c r="T1774" s="19">
        <f>(SUMIFS(S:S,C:C,C1774,A:A,A1774)+SUMIFS(S:S,C:C,C1774,A:A,A1774-1)+SUMIFS(S:S,C:C,C1774,A:A,A1774-2))/3</f>
        <v>1.2666666666666666</v>
      </c>
      <c r="U1774" s="19">
        <f>(SUMIFS($S:$S,$C:$C,$C1774,$A:$A,$A1774)+SUMIFS($S:$S,$C:$C,$C1774,$A:$A,$A1774-1)+SUMIFS($S:$S,$C:$C,$C1774,$A:$A,$A1774-2)+SUMIFS($S:$S,$C:$C,$C1774,$A:$A,$A1774-3))/4</f>
        <v>1.2</v>
      </c>
      <c r="W1774" t="str">
        <f>VLOOKUP(D1774,Conferences!$A$9:$B$57,2,FALSE)</f>
        <v>Ind</v>
      </c>
      <c r="X1774">
        <f>COUNTIF(C:C,C1774)</f>
        <v>7</v>
      </c>
    </row>
    <row r="1775" spans="1:25">
      <c r="A1775">
        <v>2017</v>
      </c>
      <c r="B1775">
        <v>66</v>
      </c>
      <c r="C1775" t="s">
        <v>96</v>
      </c>
      <c r="D1775" t="s">
        <v>148</v>
      </c>
      <c r="E1775">
        <v>10</v>
      </c>
      <c r="F1775">
        <v>3</v>
      </c>
      <c r="G1775">
        <v>0.76900000000000002</v>
      </c>
      <c r="K1775">
        <v>30.7</v>
      </c>
      <c r="L1775">
        <v>22</v>
      </c>
      <c r="M1775">
        <v>3.69</v>
      </c>
      <c r="N1775">
        <v>-3</v>
      </c>
      <c r="R1775" s="19">
        <f>SUMIFS(Recruits!J:J,Recruits!D:D,'Wins by Year'!C1775,Recruits!A:A,'Wins by Year'!A1775)</f>
        <v>1.55</v>
      </c>
      <c r="S1775" s="19">
        <f t="shared" si="54"/>
        <v>1.55</v>
      </c>
      <c r="T1775" s="19">
        <f>(SUMIFS(S:S,C:C,C1775,A:A,A1775)+SUMIFS(S:S,C:C,C1775,A:A,A1775-1)+SUMIFS(S:S,C:C,C1775,A:A,A1775-2))/3</f>
        <v>1.6033333333333335</v>
      </c>
      <c r="U1775" s="19">
        <f>(SUMIFS($S:$S,$C:$C,$C1775,$A:$A,$A1775)+SUMIFS($S:$S,$C:$C,$C1775,$A:$A,$A1775-1)+SUMIFS($S:$S,$C:$C,$C1775,$A:$A,$A1775-2)+SUMIFS($S:$S,$C:$C,$C1775,$A:$A,$A1775-3))/4</f>
        <v>1.4525000000000001</v>
      </c>
      <c r="W1775" t="str">
        <f>VLOOKUP(D1775,Conferences!$A$9:$B$57,2,FALSE)</f>
        <v>Ind</v>
      </c>
      <c r="X1775">
        <f>COUNTIF(C:C,C1775)</f>
        <v>16</v>
      </c>
    </row>
    <row r="1776" spans="1:25">
      <c r="A1776">
        <v>2017</v>
      </c>
      <c r="B1776">
        <v>67</v>
      </c>
      <c r="C1776" t="s">
        <v>13</v>
      </c>
      <c r="D1776" t="s">
        <v>148</v>
      </c>
      <c r="E1776">
        <v>10</v>
      </c>
      <c r="F1776">
        <v>3</v>
      </c>
      <c r="G1776">
        <v>0.76900000000000002</v>
      </c>
      <c r="K1776">
        <v>34.200000000000003</v>
      </c>
      <c r="L1776">
        <v>21.5</v>
      </c>
      <c r="M1776">
        <v>19.41</v>
      </c>
      <c r="N1776">
        <v>8.94</v>
      </c>
      <c r="P1776">
        <v>3</v>
      </c>
      <c r="Q1776">
        <v>11</v>
      </c>
      <c r="R1776" s="19">
        <f>SUMIFS(Recruits!J:J,Recruits!D:D,'Wins by Year'!C1776,Recruits!A:A,'Wins by Year'!A1776)</f>
        <v>3.33</v>
      </c>
      <c r="S1776" s="19">
        <f t="shared" si="54"/>
        <v>3.33</v>
      </c>
      <c r="T1776" s="19">
        <f>(SUMIFS(S:S,C:C,C1776,A:A,A1776)+SUMIFS(S:S,C:C,C1776,A:A,A1776-1)+SUMIFS(S:S,C:C,C1776,A:A,A1776-2))/3</f>
        <v>3.4800000000000004</v>
      </c>
      <c r="U1776" s="19">
        <f>(SUMIFS($S:$S,$C:$C,$C1776,$A:$A,$A1776)+SUMIFS($S:$S,$C:$C,$C1776,$A:$A,$A1776-1)+SUMIFS($S:$S,$C:$C,$C1776,$A:$A,$A1776-2)+SUMIFS($S:$S,$C:$C,$C1776,$A:$A,$A1776-3))/4</f>
        <v>3.49</v>
      </c>
      <c r="W1776" t="str">
        <f>VLOOKUP(D1776,Conferences!$A$9:$B$57,2,FALSE)</f>
        <v>Ind</v>
      </c>
      <c r="X1776">
        <f>COUNTIF(C:C,C1776)</f>
        <v>16</v>
      </c>
      <c r="Y1776">
        <f t="shared" si="55"/>
        <v>11</v>
      </c>
    </row>
    <row r="1777" spans="1:25">
      <c r="A1777">
        <v>2017</v>
      </c>
      <c r="B1777">
        <v>68</v>
      </c>
      <c r="C1777" t="s">
        <v>50</v>
      </c>
      <c r="D1777" t="s">
        <v>148</v>
      </c>
      <c r="E1777">
        <v>4</v>
      </c>
      <c r="F1777">
        <v>9</v>
      </c>
      <c r="G1777">
        <v>0.308</v>
      </c>
      <c r="K1777">
        <v>17.100000000000001</v>
      </c>
      <c r="L1777">
        <v>24.7</v>
      </c>
      <c r="M1777">
        <v>-8.06</v>
      </c>
      <c r="N1777">
        <v>-1.37</v>
      </c>
      <c r="R1777" s="19">
        <f>SUMIFS(Recruits!J:J,Recruits!D:D,'Wins by Year'!C1777,Recruits!A:A,'Wins by Year'!A1777)</f>
        <v>2.3199999999999998</v>
      </c>
      <c r="S1777" s="19">
        <f t="shared" si="54"/>
        <v>2.3199999999999998</v>
      </c>
      <c r="T1777" s="19">
        <f>(SUMIFS(S:S,C:C,C1777,A:A,A1777)+SUMIFS(S:S,C:C,C1777,A:A,A1777-1)+SUMIFS(S:S,C:C,C1777,A:A,A1777-2))/3</f>
        <v>2.3266666666666667</v>
      </c>
      <c r="U1777" s="19">
        <f>(SUMIFS($S:$S,$C:$C,$C1777,$A:$A,$A1777)+SUMIFS($S:$S,$C:$C,$C1777,$A:$A,$A1777-1)+SUMIFS($S:$S,$C:$C,$C1777,$A:$A,$A1777-2)+SUMIFS($S:$S,$C:$C,$C1777,$A:$A,$A1777-3))/4</f>
        <v>2.415</v>
      </c>
      <c r="W1777" t="str">
        <f>VLOOKUP(D1777,Conferences!$A$9:$B$57,2,FALSE)</f>
        <v>Ind</v>
      </c>
      <c r="X1777">
        <f>COUNTIF(C:C,C1777)</f>
        <v>16</v>
      </c>
    </row>
    <row r="1778" spans="1:25">
      <c r="A1778">
        <v>2017</v>
      </c>
      <c r="B1778">
        <v>69</v>
      </c>
      <c r="C1778" t="s">
        <v>130</v>
      </c>
      <c r="D1778" t="s">
        <v>229</v>
      </c>
      <c r="E1778">
        <v>9</v>
      </c>
      <c r="F1778">
        <v>4</v>
      </c>
      <c r="G1778">
        <v>0.69199999999999995</v>
      </c>
      <c r="H1778">
        <v>5</v>
      </c>
      <c r="I1778">
        <v>3</v>
      </c>
      <c r="J1778">
        <v>0.625</v>
      </c>
      <c r="K1778">
        <v>39.1</v>
      </c>
      <c r="L1778">
        <v>24.2</v>
      </c>
      <c r="M1778">
        <v>1.99</v>
      </c>
      <c r="N1778">
        <v>-6.78</v>
      </c>
      <c r="R1778" s="19">
        <f>SUMIFS(Recruits!J:J,Recruits!D:D,'Wins by Year'!C1778,Recruits!A:A,'Wins by Year'!A1778)</f>
        <v>0</v>
      </c>
      <c r="S1778" s="19">
        <f t="shared" si="54"/>
        <v>1</v>
      </c>
      <c r="T1778" s="19">
        <f>(SUMIFS(S:S,C:C,C1778,A:A,A1778)+SUMIFS(S:S,C:C,C1778,A:A,A1778-1)+SUMIFS(S:S,C:C,C1778,A:A,A1778-2))/3</f>
        <v>1</v>
      </c>
      <c r="U1778" s="19">
        <f>(SUMIFS($S:$S,$C:$C,$C1778,$A:$A,$A1778)+SUMIFS($S:$S,$C:$C,$C1778,$A:$A,$A1778-1)+SUMIFS($S:$S,$C:$C,$C1778,$A:$A,$A1778-2)+SUMIFS($S:$S,$C:$C,$C1778,$A:$A,$A1778-3))/4</f>
        <v>1</v>
      </c>
      <c r="W1778" t="str">
        <f>VLOOKUP(D1778,Conferences!$A$9:$B$57,2,FALSE)</f>
        <v>MAC</v>
      </c>
      <c r="X1778">
        <f>COUNTIF(C:C,C1778)</f>
        <v>16</v>
      </c>
    </row>
    <row r="1779" spans="1:25">
      <c r="A1779">
        <v>2017</v>
      </c>
      <c r="B1779">
        <v>70</v>
      </c>
      <c r="C1779" t="s">
        <v>135</v>
      </c>
      <c r="D1779" t="s">
        <v>229</v>
      </c>
      <c r="E1779">
        <v>7</v>
      </c>
      <c r="F1779">
        <v>7</v>
      </c>
      <c r="G1779">
        <v>0.5</v>
      </c>
      <c r="H1779">
        <v>6</v>
      </c>
      <c r="I1779">
        <v>3</v>
      </c>
      <c r="J1779">
        <v>0.66700000000000004</v>
      </c>
      <c r="K1779">
        <v>22.1</v>
      </c>
      <c r="L1779">
        <v>28</v>
      </c>
      <c r="M1779">
        <v>-4.82</v>
      </c>
      <c r="N1779">
        <v>-1.96</v>
      </c>
      <c r="R1779" s="19">
        <f>SUMIFS(Recruits!J:J,Recruits!D:D,'Wins by Year'!C1779,Recruits!A:A,'Wins by Year'!A1779)</f>
        <v>0</v>
      </c>
      <c r="S1779" s="19">
        <f t="shared" si="54"/>
        <v>1</v>
      </c>
      <c r="T1779" s="19">
        <f>(SUMIFS(S:S,C:C,C1779,A:A,A1779)+SUMIFS(S:S,C:C,C1779,A:A,A1779-1)+SUMIFS(S:S,C:C,C1779,A:A,A1779-2))/3</f>
        <v>1</v>
      </c>
      <c r="U1779" s="19">
        <f>(SUMIFS($S:$S,$C:$C,$C1779,$A:$A,$A1779)+SUMIFS($S:$S,$C:$C,$C1779,$A:$A,$A1779-1)+SUMIFS($S:$S,$C:$C,$C1779,$A:$A,$A1779-2)+SUMIFS($S:$S,$C:$C,$C1779,$A:$A,$A1779-3))/4</f>
        <v>1</v>
      </c>
      <c r="W1779" t="str">
        <f>VLOOKUP(D1779,Conferences!$A$9:$B$57,2,FALSE)</f>
        <v>MAC</v>
      </c>
      <c r="X1779">
        <f>COUNTIF(C:C,C1779)</f>
        <v>16</v>
      </c>
    </row>
    <row r="1780" spans="1:25">
      <c r="A1780">
        <v>2017</v>
      </c>
      <c r="B1780">
        <v>71</v>
      </c>
      <c r="C1780" t="s">
        <v>136</v>
      </c>
      <c r="D1780" t="s">
        <v>229</v>
      </c>
      <c r="E1780">
        <v>6</v>
      </c>
      <c r="F1780">
        <v>6</v>
      </c>
      <c r="G1780">
        <v>0.5</v>
      </c>
      <c r="H1780">
        <v>4</v>
      </c>
      <c r="I1780">
        <v>4</v>
      </c>
      <c r="J1780">
        <v>0.5</v>
      </c>
      <c r="K1780">
        <v>28.5</v>
      </c>
      <c r="L1780">
        <v>24.8</v>
      </c>
      <c r="M1780">
        <v>-2.92</v>
      </c>
      <c r="N1780">
        <v>-5.34</v>
      </c>
      <c r="R1780" s="19">
        <f>SUMIFS(Recruits!J:J,Recruits!D:D,'Wins by Year'!C1780,Recruits!A:A,'Wins by Year'!A1780)</f>
        <v>0</v>
      </c>
      <c r="S1780" s="19">
        <f t="shared" si="54"/>
        <v>1</v>
      </c>
      <c r="T1780" s="19">
        <f>(SUMIFS(S:S,C:C,C1780,A:A,A1780)+SUMIFS(S:S,C:C,C1780,A:A,A1780-1)+SUMIFS(S:S,C:C,C1780,A:A,A1780-2))/3</f>
        <v>1</v>
      </c>
      <c r="U1780" s="19">
        <f>(SUMIFS($S:$S,$C:$C,$C1780,$A:$A,$A1780)+SUMIFS($S:$S,$C:$C,$C1780,$A:$A,$A1780-1)+SUMIFS($S:$S,$C:$C,$C1780,$A:$A,$A1780-2)+SUMIFS($S:$S,$C:$C,$C1780,$A:$A,$A1780-3))/4</f>
        <v>1</v>
      </c>
      <c r="W1780" t="str">
        <f>VLOOKUP(D1780,Conferences!$A$9:$B$57,2,FALSE)</f>
        <v>MAC</v>
      </c>
      <c r="X1780">
        <f>COUNTIF(C:C,C1780)</f>
        <v>16</v>
      </c>
    </row>
    <row r="1781" spans="1:25">
      <c r="A1781">
        <v>2017</v>
      </c>
      <c r="B1781">
        <v>72</v>
      </c>
      <c r="C1781" t="s">
        <v>84</v>
      </c>
      <c r="D1781" t="s">
        <v>229</v>
      </c>
      <c r="E1781">
        <v>5</v>
      </c>
      <c r="F1781">
        <v>7</v>
      </c>
      <c r="G1781">
        <v>0.41699999999999998</v>
      </c>
      <c r="H1781">
        <v>4</v>
      </c>
      <c r="I1781">
        <v>4</v>
      </c>
      <c r="J1781">
        <v>0.5</v>
      </c>
      <c r="K1781">
        <v>24.4</v>
      </c>
      <c r="L1781">
        <v>24.1</v>
      </c>
      <c r="M1781">
        <v>-6.04</v>
      </c>
      <c r="N1781">
        <v>-6.21</v>
      </c>
      <c r="R1781" s="19">
        <f>SUMIFS(Recruits!J:J,Recruits!D:D,'Wins by Year'!C1781,Recruits!A:A,'Wins by Year'!A1781)</f>
        <v>2.2999999999999998</v>
      </c>
      <c r="S1781" s="19">
        <f t="shared" si="54"/>
        <v>2.2999999999999998</v>
      </c>
      <c r="T1781" s="19">
        <f>(SUMIFS(S:S,C:C,C1781,A:A,A1781)+SUMIFS(S:S,C:C,C1781,A:A,A1781-1)+SUMIFS(S:S,C:C,C1781,A:A,A1781-2))/3</f>
        <v>2.2766666666666668</v>
      </c>
      <c r="U1781" s="19">
        <f>(SUMIFS($S:$S,$C:$C,$C1781,$A:$A,$A1781)+SUMIFS($S:$S,$C:$C,$C1781,$A:$A,$A1781-1)+SUMIFS($S:$S,$C:$C,$C1781,$A:$A,$A1781-2)+SUMIFS($S:$S,$C:$C,$C1781,$A:$A,$A1781-3))/4</f>
        <v>1.9575</v>
      </c>
      <c r="W1781" t="str">
        <f>VLOOKUP(D1781,Conferences!$A$9:$B$57,2,FALSE)</f>
        <v>MAC</v>
      </c>
      <c r="X1781">
        <f>COUNTIF(C:C,C1781)</f>
        <v>16</v>
      </c>
    </row>
    <row r="1782" spans="1:25">
      <c r="A1782">
        <v>2017</v>
      </c>
      <c r="B1782">
        <v>73</v>
      </c>
      <c r="C1782" t="s">
        <v>116</v>
      </c>
      <c r="D1782" t="s">
        <v>229</v>
      </c>
      <c r="E1782">
        <v>2</v>
      </c>
      <c r="F1782">
        <v>10</v>
      </c>
      <c r="G1782">
        <v>0.16700000000000001</v>
      </c>
      <c r="H1782">
        <v>2</v>
      </c>
      <c r="I1782">
        <v>6</v>
      </c>
      <c r="J1782">
        <v>0.25</v>
      </c>
      <c r="K1782">
        <v>25.3</v>
      </c>
      <c r="L1782">
        <v>38</v>
      </c>
      <c r="M1782">
        <v>-13.11</v>
      </c>
      <c r="N1782">
        <v>-2.36</v>
      </c>
      <c r="R1782" s="19">
        <f>SUMIFS(Recruits!J:J,Recruits!D:D,'Wins by Year'!C1782,Recruits!A:A,'Wins by Year'!A1782)</f>
        <v>2.0699999999999998</v>
      </c>
      <c r="S1782" s="19">
        <f t="shared" si="54"/>
        <v>2.0699999999999998</v>
      </c>
      <c r="T1782" s="19">
        <f>(SUMIFS(S:S,C:C,C1782,A:A,A1782)+SUMIFS(S:S,C:C,C1782,A:A,A1782-1)+SUMIFS(S:S,C:C,C1782,A:A,A1782-2))/3</f>
        <v>1.72</v>
      </c>
      <c r="U1782" s="19">
        <f>(SUMIFS($S:$S,$C:$C,$C1782,$A:$A,$A1782)+SUMIFS($S:$S,$C:$C,$C1782,$A:$A,$A1782-1)+SUMIFS($S:$S,$C:$C,$C1782,$A:$A,$A1782-2)+SUMIFS($S:$S,$C:$C,$C1782,$A:$A,$A1782-3))/4</f>
        <v>1.54</v>
      </c>
      <c r="W1782" t="str">
        <f>VLOOKUP(D1782,Conferences!$A$9:$B$57,2,FALSE)</f>
        <v>MAC</v>
      </c>
      <c r="X1782">
        <f>COUNTIF(C:C,C1782)</f>
        <v>16</v>
      </c>
    </row>
    <row r="1783" spans="1:25">
      <c r="A1783">
        <v>2017</v>
      </c>
      <c r="B1783">
        <v>74</v>
      </c>
      <c r="C1783" t="s">
        <v>131</v>
      </c>
      <c r="D1783" t="s">
        <v>229</v>
      </c>
      <c r="E1783">
        <v>2</v>
      </c>
      <c r="F1783">
        <v>10</v>
      </c>
      <c r="G1783">
        <v>0.16700000000000001</v>
      </c>
      <c r="H1783">
        <v>1</v>
      </c>
      <c r="I1783">
        <v>7</v>
      </c>
      <c r="J1783">
        <v>0.125</v>
      </c>
      <c r="K1783">
        <v>12.8</v>
      </c>
      <c r="L1783">
        <v>35.1</v>
      </c>
      <c r="M1783">
        <v>-17.66</v>
      </c>
      <c r="N1783">
        <v>-1.75</v>
      </c>
      <c r="R1783" s="19">
        <f>SUMIFS(Recruits!J:J,Recruits!D:D,'Wins by Year'!C1783,Recruits!A:A,'Wins by Year'!A1783)</f>
        <v>0</v>
      </c>
      <c r="S1783" s="19">
        <f t="shared" si="54"/>
        <v>1</v>
      </c>
      <c r="T1783" s="19">
        <f>(SUMIFS(S:S,C:C,C1783,A:A,A1783)+SUMIFS(S:S,C:C,C1783,A:A,A1783-1)+SUMIFS(S:S,C:C,C1783,A:A,A1783-2))/3</f>
        <v>1</v>
      </c>
      <c r="U1783" s="19">
        <f>(SUMIFS($S:$S,$C:$C,$C1783,$A:$A,$A1783)+SUMIFS($S:$S,$C:$C,$C1783,$A:$A,$A1783-1)+SUMIFS($S:$S,$C:$C,$C1783,$A:$A,$A1783-2)+SUMIFS($S:$S,$C:$C,$C1783,$A:$A,$A1783-3))/4</f>
        <v>1</v>
      </c>
      <c r="W1783" t="str">
        <f>VLOOKUP(D1783,Conferences!$A$9:$B$57,2,FALSE)</f>
        <v>MAC</v>
      </c>
      <c r="X1783">
        <f>COUNTIF(C:C,C1783)</f>
        <v>16</v>
      </c>
    </row>
    <row r="1784" spans="1:25">
      <c r="A1784">
        <v>2017</v>
      </c>
      <c r="B1784">
        <v>75</v>
      </c>
      <c r="C1784" t="s">
        <v>98</v>
      </c>
      <c r="D1784" t="s">
        <v>230</v>
      </c>
      <c r="E1784">
        <v>11</v>
      </c>
      <c r="F1784">
        <v>3</v>
      </c>
      <c r="G1784">
        <v>0.78600000000000003</v>
      </c>
      <c r="H1784">
        <v>8</v>
      </c>
      <c r="I1784">
        <v>1</v>
      </c>
      <c r="J1784">
        <v>0.88900000000000001</v>
      </c>
      <c r="K1784">
        <v>36.4</v>
      </c>
      <c r="L1784">
        <v>26.2</v>
      </c>
      <c r="M1784">
        <v>3.82</v>
      </c>
      <c r="N1784">
        <v>-5.04</v>
      </c>
      <c r="R1784" s="19">
        <f>SUMIFS(Recruits!J:J,Recruits!D:D,'Wins by Year'!C1784,Recruits!A:A,'Wins by Year'!A1784)</f>
        <v>2.2999999999999998</v>
      </c>
      <c r="S1784" s="19">
        <f t="shared" si="54"/>
        <v>2.2999999999999998</v>
      </c>
      <c r="T1784" s="19">
        <f>(SUMIFS(S:S,C:C,C1784,A:A,A1784)+SUMIFS(S:S,C:C,C1784,A:A,A1784-1)+SUMIFS(S:S,C:C,C1784,A:A,A1784-2))/3</f>
        <v>1.8333333333333333</v>
      </c>
      <c r="U1784" s="19">
        <f>(SUMIFS($S:$S,$C:$C,$C1784,$A:$A,$A1784)+SUMIFS($S:$S,$C:$C,$C1784,$A:$A,$A1784-1)+SUMIFS($S:$S,$C:$C,$C1784,$A:$A,$A1784-2)+SUMIFS($S:$S,$C:$C,$C1784,$A:$A,$A1784-3))/4</f>
        <v>1.885</v>
      </c>
      <c r="W1784" t="str">
        <f>VLOOKUP(D1784,Conferences!$A$9:$B$57,2,FALSE)</f>
        <v>MAC</v>
      </c>
      <c r="X1784">
        <f>COUNTIF(C:C,C1784)</f>
        <v>16</v>
      </c>
    </row>
    <row r="1785" spans="1:25">
      <c r="A1785">
        <v>2017</v>
      </c>
      <c r="B1785">
        <v>76</v>
      </c>
      <c r="C1785" t="s">
        <v>127</v>
      </c>
      <c r="D1785" t="s">
        <v>230</v>
      </c>
      <c r="E1785">
        <v>8</v>
      </c>
      <c r="F1785">
        <v>5</v>
      </c>
      <c r="G1785">
        <v>0.61499999999999999</v>
      </c>
      <c r="H1785">
        <v>6</v>
      </c>
      <c r="I1785">
        <v>2</v>
      </c>
      <c r="J1785">
        <v>0.75</v>
      </c>
      <c r="K1785">
        <v>28.5</v>
      </c>
      <c r="L1785">
        <v>27.5</v>
      </c>
      <c r="M1785">
        <v>-5.03</v>
      </c>
      <c r="N1785">
        <v>-4.8</v>
      </c>
      <c r="R1785" s="19">
        <f>SUMIFS(Recruits!J:J,Recruits!D:D,'Wins by Year'!C1785,Recruits!A:A,'Wins by Year'!A1785)</f>
        <v>2.12</v>
      </c>
      <c r="S1785" s="19">
        <f t="shared" si="54"/>
        <v>2.12</v>
      </c>
      <c r="T1785" s="19">
        <f>(SUMIFS(S:S,C:C,C1785,A:A,A1785)+SUMIFS(S:S,C:C,C1785,A:A,A1785-1)+SUMIFS(S:S,C:C,C1785,A:A,A1785-2))/3</f>
        <v>1.3733333333333333</v>
      </c>
      <c r="U1785" s="19">
        <f>(SUMIFS($S:$S,$C:$C,$C1785,$A:$A,$A1785)+SUMIFS($S:$S,$C:$C,$C1785,$A:$A,$A1785-1)+SUMIFS($S:$S,$C:$C,$C1785,$A:$A,$A1785-2)+SUMIFS($S:$S,$C:$C,$C1785,$A:$A,$A1785-3))/4</f>
        <v>1.28</v>
      </c>
      <c r="W1785" t="str">
        <f>VLOOKUP(D1785,Conferences!$A$9:$B$57,2,FALSE)</f>
        <v>MAC</v>
      </c>
      <c r="X1785">
        <f>COUNTIF(C:C,C1785)</f>
        <v>16</v>
      </c>
    </row>
    <row r="1786" spans="1:25">
      <c r="A1786">
        <v>2017</v>
      </c>
      <c r="B1786">
        <v>77</v>
      </c>
      <c r="C1786" t="s">
        <v>112</v>
      </c>
      <c r="D1786" t="s">
        <v>230</v>
      </c>
      <c r="E1786">
        <v>8</v>
      </c>
      <c r="F1786">
        <v>5</v>
      </c>
      <c r="G1786">
        <v>0.61499999999999999</v>
      </c>
      <c r="H1786">
        <v>6</v>
      </c>
      <c r="I1786">
        <v>2</v>
      </c>
      <c r="J1786">
        <v>0.75</v>
      </c>
      <c r="K1786">
        <v>28.9</v>
      </c>
      <c r="L1786">
        <v>22</v>
      </c>
      <c r="M1786">
        <v>0.91</v>
      </c>
      <c r="N1786">
        <v>-4.32</v>
      </c>
      <c r="R1786" s="19">
        <f>SUMIFS(Recruits!J:J,Recruits!D:D,'Wins by Year'!C1786,Recruits!A:A,'Wins by Year'!A1786)</f>
        <v>0</v>
      </c>
      <c r="S1786" s="19">
        <f t="shared" si="54"/>
        <v>1</v>
      </c>
      <c r="T1786" s="19">
        <f>(SUMIFS(S:S,C:C,C1786,A:A,A1786)+SUMIFS(S:S,C:C,C1786,A:A,A1786-1)+SUMIFS(S:S,C:C,C1786,A:A,A1786-2))/3</f>
        <v>1.3633333333333333</v>
      </c>
      <c r="U1786" s="19">
        <f>(SUMIFS($S:$S,$C:$C,$C1786,$A:$A,$A1786)+SUMIFS($S:$S,$C:$C,$C1786,$A:$A,$A1786-1)+SUMIFS($S:$S,$C:$C,$C1786,$A:$A,$A1786-2)+SUMIFS($S:$S,$C:$C,$C1786,$A:$A,$A1786-3))/4</f>
        <v>1.5449999999999999</v>
      </c>
      <c r="W1786" t="str">
        <f>VLOOKUP(D1786,Conferences!$A$9:$B$57,2,FALSE)</f>
        <v>MAC</v>
      </c>
      <c r="X1786">
        <f>COUNTIF(C:C,C1786)</f>
        <v>16</v>
      </c>
    </row>
    <row r="1787" spans="1:25">
      <c r="A1787">
        <v>2017</v>
      </c>
      <c r="B1787">
        <v>78</v>
      </c>
      <c r="C1787" t="s">
        <v>65</v>
      </c>
      <c r="D1787" t="s">
        <v>230</v>
      </c>
      <c r="E1787">
        <v>6</v>
      </c>
      <c r="F1787">
        <v>6</v>
      </c>
      <c r="G1787">
        <v>0.5</v>
      </c>
      <c r="H1787">
        <v>4</v>
      </c>
      <c r="I1787">
        <v>4</v>
      </c>
      <c r="J1787">
        <v>0.5</v>
      </c>
      <c r="K1787">
        <v>33.9</v>
      </c>
      <c r="L1787">
        <v>29</v>
      </c>
      <c r="M1787">
        <v>-2.87</v>
      </c>
      <c r="N1787">
        <v>-4.37</v>
      </c>
      <c r="R1787" s="19">
        <f>SUMIFS(Recruits!J:J,Recruits!D:D,'Wins by Year'!C1787,Recruits!A:A,'Wins by Year'!A1787)</f>
        <v>2.2200000000000002</v>
      </c>
      <c r="S1787" s="19">
        <f t="shared" si="54"/>
        <v>2.2200000000000002</v>
      </c>
      <c r="T1787" s="19">
        <f>(SUMIFS(S:S,C:C,C1787,A:A,A1787)+SUMIFS(S:S,C:C,C1787,A:A,A1787-1)+SUMIFS(S:S,C:C,C1787,A:A,A1787-2))/3</f>
        <v>2.2566666666666673</v>
      </c>
      <c r="U1787" s="19">
        <f>(SUMIFS($S:$S,$C:$C,$C1787,$A:$A,$A1787)+SUMIFS($S:$S,$C:$C,$C1787,$A:$A,$A1787-1)+SUMIFS($S:$S,$C:$C,$C1787,$A:$A,$A1787-2)+SUMIFS($S:$S,$C:$C,$C1787,$A:$A,$A1787-3))/4</f>
        <v>2.3175000000000003</v>
      </c>
      <c r="W1787" t="str">
        <f>VLOOKUP(D1787,Conferences!$A$9:$B$57,2,FALSE)</f>
        <v>MAC</v>
      </c>
      <c r="X1787">
        <f>COUNTIF(C:C,C1787)</f>
        <v>16</v>
      </c>
    </row>
    <row r="1788" spans="1:25">
      <c r="A1788">
        <v>2017</v>
      </c>
      <c r="B1788">
        <v>79</v>
      </c>
      <c r="C1788" t="s">
        <v>134</v>
      </c>
      <c r="D1788" t="s">
        <v>230</v>
      </c>
      <c r="E1788">
        <v>5</v>
      </c>
      <c r="F1788">
        <v>7</v>
      </c>
      <c r="G1788">
        <v>0.41699999999999998</v>
      </c>
      <c r="H1788">
        <v>3</v>
      </c>
      <c r="I1788">
        <v>5</v>
      </c>
      <c r="J1788">
        <v>0.375</v>
      </c>
      <c r="K1788">
        <v>26.1</v>
      </c>
      <c r="L1788">
        <v>23.3</v>
      </c>
      <c r="M1788">
        <v>-4.09</v>
      </c>
      <c r="N1788">
        <v>-4.76</v>
      </c>
      <c r="R1788" s="19">
        <f>SUMIFS(Recruits!J:J,Recruits!D:D,'Wins by Year'!C1788,Recruits!A:A,'Wins by Year'!A1788)</f>
        <v>0</v>
      </c>
      <c r="S1788" s="19">
        <f t="shared" si="54"/>
        <v>1</v>
      </c>
      <c r="T1788" s="19">
        <f>(SUMIFS(S:S,C:C,C1788,A:A,A1788)+SUMIFS(S:S,C:C,C1788,A:A,A1788-1)+SUMIFS(S:S,C:C,C1788,A:A,A1788-2))/3</f>
        <v>1</v>
      </c>
      <c r="U1788" s="19">
        <f>(SUMIFS($S:$S,$C:$C,$C1788,$A:$A,$A1788)+SUMIFS($S:$S,$C:$C,$C1788,$A:$A,$A1788-1)+SUMIFS($S:$S,$C:$C,$C1788,$A:$A,$A1788-2)+SUMIFS($S:$S,$C:$C,$C1788,$A:$A,$A1788-3))/4</f>
        <v>1</v>
      </c>
      <c r="W1788" t="str">
        <f>VLOOKUP(D1788,Conferences!$A$9:$B$57,2,FALSE)</f>
        <v>MAC</v>
      </c>
      <c r="X1788">
        <f>COUNTIF(C:C,C1788)</f>
        <v>16</v>
      </c>
    </row>
    <row r="1789" spans="1:25">
      <c r="A1789">
        <v>2017</v>
      </c>
      <c r="B1789">
        <v>80</v>
      </c>
      <c r="C1789" t="s">
        <v>125</v>
      </c>
      <c r="D1789" t="s">
        <v>230</v>
      </c>
      <c r="E1789">
        <v>2</v>
      </c>
      <c r="F1789">
        <v>10</v>
      </c>
      <c r="G1789">
        <v>0.16700000000000001</v>
      </c>
      <c r="H1789">
        <v>0</v>
      </c>
      <c r="I1789">
        <v>8</v>
      </c>
      <c r="J1789">
        <v>0</v>
      </c>
      <c r="K1789">
        <v>17.899999999999999</v>
      </c>
      <c r="L1789">
        <v>40.700000000000003</v>
      </c>
      <c r="M1789">
        <v>-19.27</v>
      </c>
      <c r="N1789">
        <v>-5.52</v>
      </c>
      <c r="R1789" s="19">
        <f>SUMIFS(Recruits!J:J,Recruits!D:D,'Wins by Year'!C1789,Recruits!A:A,'Wins by Year'!A1789)</f>
        <v>2.14</v>
      </c>
      <c r="S1789" s="19">
        <f t="shared" si="54"/>
        <v>2.14</v>
      </c>
      <c r="T1789" s="19">
        <f>(SUMIFS(S:S,C:C,C1789,A:A,A1789)+SUMIFS(S:S,C:C,C1789,A:A,A1789-1)+SUMIFS(S:S,C:C,C1789,A:A,A1789-2))/3</f>
        <v>1.3800000000000001</v>
      </c>
      <c r="U1789" s="19">
        <f>(SUMIFS($S:$S,$C:$C,$C1789,$A:$A,$A1789)+SUMIFS($S:$S,$C:$C,$C1789,$A:$A,$A1789-1)+SUMIFS($S:$S,$C:$C,$C1789,$A:$A,$A1789-2)+SUMIFS($S:$S,$C:$C,$C1789,$A:$A,$A1789-3))/4</f>
        <v>1.5350000000000001</v>
      </c>
      <c r="W1789" t="str">
        <f>VLOOKUP(D1789,Conferences!$A$9:$B$57,2,FALSE)</f>
        <v>MAC</v>
      </c>
      <c r="X1789">
        <f>COUNTIF(C:C,C1789)</f>
        <v>16</v>
      </c>
    </row>
    <row r="1790" spans="1:25">
      <c r="A1790">
        <v>2017</v>
      </c>
      <c r="B1790">
        <v>81</v>
      </c>
      <c r="C1790" t="s">
        <v>57</v>
      </c>
      <c r="D1790" t="s">
        <v>231</v>
      </c>
      <c r="E1790">
        <v>11</v>
      </c>
      <c r="F1790">
        <v>3</v>
      </c>
      <c r="G1790">
        <v>0.78600000000000003</v>
      </c>
      <c r="H1790">
        <v>8</v>
      </c>
      <c r="I1790">
        <v>1</v>
      </c>
      <c r="J1790">
        <v>0.88900000000000001</v>
      </c>
      <c r="K1790">
        <v>32.5</v>
      </c>
      <c r="L1790">
        <v>22.9</v>
      </c>
      <c r="M1790">
        <v>8.67</v>
      </c>
      <c r="N1790">
        <v>-0.48</v>
      </c>
      <c r="P1790">
        <v>22</v>
      </c>
      <c r="Q1790">
        <v>22</v>
      </c>
      <c r="R1790" s="19">
        <f>SUMIFS(Recruits!J:J,Recruits!D:D,'Wins by Year'!C1790,Recruits!A:A,'Wins by Year'!A1790)</f>
        <v>2.74</v>
      </c>
      <c r="S1790" s="19">
        <f t="shared" si="54"/>
        <v>2.74</v>
      </c>
      <c r="T1790" s="19">
        <f>(SUMIFS(S:S,C:C,C1790,A:A,A1790)+SUMIFS(S:S,C:C,C1790,A:A,A1790-1)+SUMIFS(S:S,C:C,C1790,A:A,A1790-2))/3</f>
        <v>2.58</v>
      </c>
      <c r="U1790" s="19">
        <f>(SUMIFS($S:$S,$C:$C,$C1790,$A:$A,$A1790)+SUMIFS($S:$S,$C:$C,$C1790,$A:$A,$A1790-1)+SUMIFS($S:$S,$C:$C,$C1790,$A:$A,$A1790-2)+SUMIFS($S:$S,$C:$C,$C1790,$A:$A,$A1790-3))/4</f>
        <v>2.5874999999999999</v>
      </c>
      <c r="W1790" t="str">
        <f>VLOOKUP(D1790,Conferences!$A$9:$B$57,2,FALSE)</f>
        <v>MWC</v>
      </c>
      <c r="X1790">
        <f>COUNTIF(C:C,C1790)</f>
        <v>16</v>
      </c>
      <c r="Y1790">
        <f t="shared" si="55"/>
        <v>22</v>
      </c>
    </row>
    <row r="1791" spans="1:25">
      <c r="A1791">
        <v>2017</v>
      </c>
      <c r="B1791">
        <v>82</v>
      </c>
      <c r="C1791" t="s">
        <v>121</v>
      </c>
      <c r="D1791" t="s">
        <v>231</v>
      </c>
      <c r="E1791">
        <v>8</v>
      </c>
      <c r="F1791">
        <v>5</v>
      </c>
      <c r="G1791">
        <v>0.61499999999999999</v>
      </c>
      <c r="H1791">
        <v>5</v>
      </c>
      <c r="I1791">
        <v>3</v>
      </c>
      <c r="J1791">
        <v>0.625</v>
      </c>
      <c r="K1791">
        <v>23.5</v>
      </c>
      <c r="L1791">
        <v>17.5</v>
      </c>
      <c r="M1791">
        <v>0.04</v>
      </c>
      <c r="N1791">
        <v>-4.6500000000000004</v>
      </c>
      <c r="R1791" s="19">
        <f>SUMIFS(Recruits!J:J,Recruits!D:D,'Wins by Year'!C1791,Recruits!A:A,'Wins by Year'!A1791)</f>
        <v>2.21</v>
      </c>
      <c r="S1791" s="19">
        <f t="shared" si="54"/>
        <v>2.21</v>
      </c>
      <c r="T1791" s="19">
        <f>(SUMIFS(S:S,C:C,C1791,A:A,A1791)+SUMIFS(S:S,C:C,C1791,A:A,A1791-1)+SUMIFS(S:S,C:C,C1791,A:A,A1791-2))/3</f>
        <v>1.6733333333333331</v>
      </c>
      <c r="U1791" s="19">
        <f>(SUMIFS($S:$S,$C:$C,$C1791,$A:$A,$A1791)+SUMIFS($S:$S,$C:$C,$C1791,$A:$A,$A1791-1)+SUMIFS($S:$S,$C:$C,$C1791,$A:$A,$A1791-2)+SUMIFS($S:$S,$C:$C,$C1791,$A:$A,$A1791-3))/4</f>
        <v>1.5049999999999999</v>
      </c>
      <c r="W1791" t="str">
        <f>VLOOKUP(D1791,Conferences!$A$9:$B$57,2,FALSE)</f>
        <v>MWC</v>
      </c>
      <c r="X1791">
        <f>COUNTIF(C:C,C1791)</f>
        <v>16</v>
      </c>
    </row>
    <row r="1792" spans="1:25">
      <c r="A1792">
        <v>2017</v>
      </c>
      <c r="B1792">
        <v>83</v>
      </c>
      <c r="C1792" t="s">
        <v>63</v>
      </c>
      <c r="D1792" t="s">
        <v>231</v>
      </c>
      <c r="E1792">
        <v>7</v>
      </c>
      <c r="F1792">
        <v>6</v>
      </c>
      <c r="G1792">
        <v>0.53800000000000003</v>
      </c>
      <c r="H1792">
        <v>5</v>
      </c>
      <c r="I1792">
        <v>3</v>
      </c>
      <c r="J1792">
        <v>0.625</v>
      </c>
      <c r="K1792">
        <v>33.4</v>
      </c>
      <c r="L1792">
        <v>27.8</v>
      </c>
      <c r="M1792">
        <v>-0.87</v>
      </c>
      <c r="N1792">
        <v>-4.95</v>
      </c>
      <c r="R1792" s="19">
        <f>SUMIFS(Recruits!J:J,Recruits!D:D,'Wins by Year'!C1792,Recruits!A:A,'Wins by Year'!A1792)</f>
        <v>2.27</v>
      </c>
      <c r="S1792" s="19">
        <f t="shared" si="54"/>
        <v>2.27</v>
      </c>
      <c r="T1792" s="19">
        <f>(SUMIFS(S:S,C:C,C1792,A:A,A1792)+SUMIFS(S:S,C:C,C1792,A:A,A1792-1)+SUMIFS(S:S,C:C,C1792,A:A,A1792-2))/3</f>
        <v>1.86</v>
      </c>
      <c r="U1792" s="19">
        <f>(SUMIFS($S:$S,$C:$C,$C1792,$A:$A,$A1792)+SUMIFS($S:$S,$C:$C,$C1792,$A:$A,$A1792-1)+SUMIFS($S:$S,$C:$C,$C1792,$A:$A,$A1792-2)+SUMIFS($S:$S,$C:$C,$C1792,$A:$A,$A1792-3))/4</f>
        <v>1.9125000000000001</v>
      </c>
      <c r="W1792" t="str">
        <f>VLOOKUP(D1792,Conferences!$A$9:$B$57,2,FALSE)</f>
        <v>MWC</v>
      </c>
      <c r="X1792">
        <f>COUNTIF(C:C,C1792)</f>
        <v>16</v>
      </c>
    </row>
    <row r="1793" spans="1:25">
      <c r="A1793">
        <v>2017</v>
      </c>
      <c r="B1793">
        <v>84</v>
      </c>
      <c r="C1793" t="s">
        <v>95</v>
      </c>
      <c r="D1793" t="s">
        <v>231</v>
      </c>
      <c r="E1793">
        <v>5</v>
      </c>
      <c r="F1793">
        <v>7</v>
      </c>
      <c r="G1793">
        <v>0.41699999999999998</v>
      </c>
      <c r="H1793">
        <v>4</v>
      </c>
      <c r="I1793">
        <v>4</v>
      </c>
      <c r="J1793">
        <v>0.5</v>
      </c>
      <c r="K1793">
        <v>31.4</v>
      </c>
      <c r="L1793">
        <v>32.4</v>
      </c>
      <c r="M1793">
        <v>-4.7699999999999996</v>
      </c>
      <c r="N1793">
        <v>-1.02</v>
      </c>
      <c r="R1793" s="19">
        <f>SUMIFS(Recruits!J:J,Recruits!D:D,'Wins by Year'!C1793,Recruits!A:A,'Wins by Year'!A1793)</f>
        <v>0</v>
      </c>
      <c r="S1793" s="19">
        <f t="shared" si="54"/>
        <v>1</v>
      </c>
      <c r="T1793" s="19">
        <f>(SUMIFS(S:S,C:C,C1793,A:A,A1793)+SUMIFS(S:S,C:C,C1793,A:A,A1793-1)+SUMIFS(S:S,C:C,C1793,A:A,A1793-2))/3</f>
        <v>1.3266666666666667</v>
      </c>
      <c r="U1793" s="19">
        <f>(SUMIFS($S:$S,$C:$C,$C1793,$A:$A,$A1793)+SUMIFS($S:$S,$C:$C,$C1793,$A:$A,$A1793-1)+SUMIFS($S:$S,$C:$C,$C1793,$A:$A,$A1793-2)+SUMIFS($S:$S,$C:$C,$C1793,$A:$A,$A1793-3))/4</f>
        <v>1.2450000000000001</v>
      </c>
      <c r="W1793" t="str">
        <f>VLOOKUP(D1793,Conferences!$A$9:$B$57,2,FALSE)</f>
        <v>MWC</v>
      </c>
      <c r="X1793">
        <f>COUNTIF(C:C,C1793)</f>
        <v>16</v>
      </c>
    </row>
    <row r="1794" spans="1:25">
      <c r="A1794">
        <v>2017</v>
      </c>
      <c r="B1794">
        <v>85</v>
      </c>
      <c r="C1794" t="s">
        <v>90</v>
      </c>
      <c r="D1794" t="s">
        <v>231</v>
      </c>
      <c r="E1794">
        <v>6</v>
      </c>
      <c r="F1794">
        <v>7</v>
      </c>
      <c r="G1794">
        <v>0.46200000000000002</v>
      </c>
      <c r="H1794">
        <v>4</v>
      </c>
      <c r="I1794">
        <v>4</v>
      </c>
      <c r="J1794">
        <v>0.5</v>
      </c>
      <c r="K1794">
        <v>30.2</v>
      </c>
      <c r="L1794">
        <v>26.9</v>
      </c>
      <c r="M1794">
        <v>-2.1800000000000002</v>
      </c>
      <c r="N1794">
        <v>-3.72</v>
      </c>
      <c r="R1794" s="19">
        <f>SUMIFS(Recruits!J:J,Recruits!D:D,'Wins by Year'!C1794,Recruits!A:A,'Wins by Year'!A1794)</f>
        <v>0</v>
      </c>
      <c r="S1794" s="19">
        <f t="shared" si="54"/>
        <v>1</v>
      </c>
      <c r="T1794" s="19">
        <f>(SUMIFS(S:S,C:C,C1794,A:A,A1794)+SUMIFS(S:S,C:C,C1794,A:A,A1794-1)+SUMIFS(S:S,C:C,C1794,A:A,A1794-2))/3</f>
        <v>1.27</v>
      </c>
      <c r="U1794" s="19">
        <f>(SUMIFS($S:$S,$C:$C,$C1794,$A:$A,$A1794)+SUMIFS($S:$S,$C:$C,$C1794,$A:$A,$A1794-1)+SUMIFS($S:$S,$C:$C,$C1794,$A:$A,$A1794-2)+SUMIFS($S:$S,$C:$C,$C1794,$A:$A,$A1794-3))/4</f>
        <v>1.2025000000000001</v>
      </c>
      <c r="W1794" t="str">
        <f>VLOOKUP(D1794,Conferences!$A$9:$B$57,2,FALSE)</f>
        <v>MWC</v>
      </c>
      <c r="X1794">
        <f>COUNTIF(C:C,C1794)</f>
        <v>16</v>
      </c>
    </row>
    <row r="1795" spans="1:25">
      <c r="A1795">
        <v>2017</v>
      </c>
      <c r="B1795">
        <v>86</v>
      </c>
      <c r="C1795" t="s">
        <v>123</v>
      </c>
      <c r="D1795" t="s">
        <v>231</v>
      </c>
      <c r="E1795">
        <v>3</v>
      </c>
      <c r="F1795">
        <v>9</v>
      </c>
      <c r="G1795">
        <v>0.25</v>
      </c>
      <c r="H1795">
        <v>1</v>
      </c>
      <c r="I1795">
        <v>7</v>
      </c>
      <c r="J1795">
        <v>0.125</v>
      </c>
      <c r="K1795">
        <v>20.7</v>
      </c>
      <c r="L1795">
        <v>31.8</v>
      </c>
      <c r="M1795">
        <v>-10.38</v>
      </c>
      <c r="N1795">
        <v>-2.38</v>
      </c>
      <c r="R1795" s="19">
        <f>SUMIFS(Recruits!J:J,Recruits!D:D,'Wins by Year'!C1795,Recruits!A:A,'Wins by Year'!A1795)</f>
        <v>2.09</v>
      </c>
      <c r="S1795" s="19">
        <f t="shared" ref="S1795:S1858" si="56">IF(R1795&gt;1,R1795,1)</f>
        <v>2.09</v>
      </c>
      <c r="T1795" s="19">
        <f>(SUMIFS(S:S,C:C,C1795,A:A,A1795)+SUMIFS(S:S,C:C,C1795,A:A,A1795-1)+SUMIFS(S:S,C:C,C1795,A:A,A1795-2))/3</f>
        <v>1.3633333333333333</v>
      </c>
      <c r="U1795" s="19">
        <f>(SUMIFS($S:$S,$C:$C,$C1795,$A:$A,$A1795)+SUMIFS($S:$S,$C:$C,$C1795,$A:$A,$A1795-1)+SUMIFS($S:$S,$C:$C,$C1795,$A:$A,$A1795-2)+SUMIFS($S:$S,$C:$C,$C1795,$A:$A,$A1795-3))/4</f>
        <v>1.5449999999999999</v>
      </c>
      <c r="W1795" t="str">
        <f>VLOOKUP(D1795,Conferences!$A$9:$B$57,2,FALSE)</f>
        <v>MWC</v>
      </c>
      <c r="X1795">
        <f>COUNTIF(C:C,C1795)</f>
        <v>16</v>
      </c>
    </row>
    <row r="1796" spans="1:25">
      <c r="A1796">
        <v>2017</v>
      </c>
      <c r="B1796">
        <v>87</v>
      </c>
      <c r="C1796" t="s">
        <v>78</v>
      </c>
      <c r="D1796" t="s">
        <v>232</v>
      </c>
      <c r="E1796">
        <v>10</v>
      </c>
      <c r="F1796">
        <v>4</v>
      </c>
      <c r="G1796">
        <v>0.71399999999999997</v>
      </c>
      <c r="H1796">
        <v>7</v>
      </c>
      <c r="I1796">
        <v>2</v>
      </c>
      <c r="J1796">
        <v>0.77800000000000002</v>
      </c>
      <c r="K1796">
        <v>27.1</v>
      </c>
      <c r="L1796">
        <v>17.899999999999999</v>
      </c>
      <c r="M1796">
        <v>4.47</v>
      </c>
      <c r="N1796">
        <v>-1.68</v>
      </c>
      <c r="R1796" s="19">
        <f>SUMIFS(Recruits!J:J,Recruits!D:D,'Wins by Year'!C1796,Recruits!A:A,'Wins by Year'!A1796)</f>
        <v>2.11</v>
      </c>
      <c r="S1796" s="19">
        <f t="shared" si="56"/>
        <v>2.11</v>
      </c>
      <c r="T1796" s="19">
        <f>(SUMIFS(S:S,C:C,C1796,A:A,A1796)+SUMIFS(S:S,C:C,C1796,A:A,A1796-1)+SUMIFS(S:S,C:C,C1796,A:A,A1796-2))/3</f>
        <v>2.2366666666666668</v>
      </c>
      <c r="U1796" s="19">
        <f>(SUMIFS($S:$S,$C:$C,$C1796,$A:$A,$A1796)+SUMIFS($S:$S,$C:$C,$C1796,$A:$A,$A1796-1)+SUMIFS($S:$S,$C:$C,$C1796,$A:$A,$A1796-2)+SUMIFS($S:$S,$C:$C,$C1796,$A:$A,$A1796-3))/4</f>
        <v>2.2050000000000001</v>
      </c>
      <c r="W1796" t="str">
        <f>VLOOKUP(D1796,Conferences!$A$9:$B$57,2,FALSE)</f>
        <v>MWC</v>
      </c>
      <c r="X1796">
        <f>COUNTIF(C:C,C1796)</f>
        <v>16</v>
      </c>
    </row>
    <row r="1797" spans="1:25">
      <c r="A1797">
        <v>2017</v>
      </c>
      <c r="B1797">
        <v>88</v>
      </c>
      <c r="C1797" t="s">
        <v>72</v>
      </c>
      <c r="D1797" t="s">
        <v>232</v>
      </c>
      <c r="E1797">
        <v>10</v>
      </c>
      <c r="F1797">
        <v>3</v>
      </c>
      <c r="G1797">
        <v>0.76900000000000002</v>
      </c>
      <c r="H1797">
        <v>6</v>
      </c>
      <c r="I1797">
        <v>2</v>
      </c>
      <c r="J1797">
        <v>0.75</v>
      </c>
      <c r="K1797">
        <v>30.8</v>
      </c>
      <c r="L1797">
        <v>20.2</v>
      </c>
      <c r="M1797">
        <v>5.05</v>
      </c>
      <c r="N1797">
        <v>-3.87</v>
      </c>
      <c r="P1797">
        <v>19</v>
      </c>
      <c r="R1797" s="19">
        <f>SUMIFS(Recruits!J:J,Recruits!D:D,'Wins by Year'!C1797,Recruits!A:A,'Wins by Year'!A1797)</f>
        <v>2.38</v>
      </c>
      <c r="S1797" s="19">
        <f t="shared" si="56"/>
        <v>2.38</v>
      </c>
      <c r="T1797" s="19">
        <f>(SUMIFS(S:S,C:C,C1797,A:A,A1797)+SUMIFS(S:S,C:C,C1797,A:A,A1797-1)+SUMIFS(S:S,C:C,C1797,A:A,A1797-2))/3</f>
        <v>2.3933333333333331</v>
      </c>
      <c r="U1797" s="19">
        <f>(SUMIFS($S:$S,$C:$C,$C1797,$A:$A,$A1797)+SUMIFS($S:$S,$C:$C,$C1797,$A:$A,$A1797-1)+SUMIFS($S:$S,$C:$C,$C1797,$A:$A,$A1797-2)+SUMIFS($S:$S,$C:$C,$C1797,$A:$A,$A1797-3))/4</f>
        <v>2.375</v>
      </c>
      <c r="W1797" t="str">
        <f>VLOOKUP(D1797,Conferences!$A$9:$B$57,2,FALSE)</f>
        <v>MWC</v>
      </c>
      <c r="X1797">
        <f>COUNTIF(C:C,C1797)</f>
        <v>16</v>
      </c>
    </row>
    <row r="1798" spans="1:25">
      <c r="A1798">
        <v>2017</v>
      </c>
      <c r="B1798">
        <v>89</v>
      </c>
      <c r="C1798" t="s">
        <v>71</v>
      </c>
      <c r="D1798" t="s">
        <v>232</v>
      </c>
      <c r="E1798">
        <v>5</v>
      </c>
      <c r="F1798">
        <v>7</v>
      </c>
      <c r="G1798">
        <v>0.41699999999999998</v>
      </c>
      <c r="H1798">
        <v>4</v>
      </c>
      <c r="I1798">
        <v>4</v>
      </c>
      <c r="J1798">
        <v>0.5</v>
      </c>
      <c r="K1798">
        <v>28.8</v>
      </c>
      <c r="L1798">
        <v>31.8</v>
      </c>
      <c r="M1798">
        <v>-7.92</v>
      </c>
      <c r="N1798">
        <v>-5.42</v>
      </c>
      <c r="R1798" s="19">
        <f>SUMIFS(Recruits!J:J,Recruits!D:D,'Wins by Year'!C1798,Recruits!A:A,'Wins by Year'!A1798)</f>
        <v>0</v>
      </c>
      <c r="S1798" s="19">
        <f t="shared" si="56"/>
        <v>1</v>
      </c>
      <c r="T1798" s="19">
        <f>(SUMIFS(S:S,C:C,C1798,A:A,A1798)+SUMIFS(S:S,C:C,C1798,A:A,A1798-1)+SUMIFS(S:S,C:C,C1798,A:A,A1798-2))/3</f>
        <v>1.82</v>
      </c>
      <c r="U1798" s="19">
        <f>(SUMIFS($S:$S,$C:$C,$C1798,$A:$A,$A1798)+SUMIFS($S:$S,$C:$C,$C1798,$A:$A,$A1798-1)+SUMIFS($S:$S,$C:$C,$C1798,$A:$A,$A1798-2)+SUMIFS($S:$S,$C:$C,$C1798,$A:$A,$A1798-3))/4</f>
        <v>1.615</v>
      </c>
      <c r="W1798" t="str">
        <f>VLOOKUP(D1798,Conferences!$A$9:$B$57,2,FALSE)</f>
        <v>MWC</v>
      </c>
      <c r="X1798">
        <f>COUNTIF(C:C,C1798)</f>
        <v>16</v>
      </c>
    </row>
    <row r="1799" spans="1:25">
      <c r="A1799">
        <v>2017</v>
      </c>
      <c r="B1799">
        <v>90</v>
      </c>
      <c r="C1799" t="s">
        <v>122</v>
      </c>
      <c r="D1799" t="s">
        <v>232</v>
      </c>
      <c r="E1799">
        <v>3</v>
      </c>
      <c r="F1799">
        <v>9</v>
      </c>
      <c r="G1799">
        <v>0.25</v>
      </c>
      <c r="H1799">
        <v>3</v>
      </c>
      <c r="I1799">
        <v>5</v>
      </c>
      <c r="J1799">
        <v>0.375</v>
      </c>
      <c r="K1799">
        <v>28.2</v>
      </c>
      <c r="L1799">
        <v>33.9</v>
      </c>
      <c r="M1799">
        <v>-9.25</v>
      </c>
      <c r="N1799">
        <v>-2</v>
      </c>
      <c r="R1799" s="19">
        <f>SUMIFS(Recruits!J:J,Recruits!D:D,'Wins by Year'!C1799,Recruits!A:A,'Wins by Year'!A1799)</f>
        <v>0</v>
      </c>
      <c r="S1799" s="19">
        <f t="shared" si="56"/>
        <v>1</v>
      </c>
      <c r="T1799" s="19">
        <f>(SUMIFS(S:S,C:C,C1799,A:A,A1799)+SUMIFS(S:S,C:C,C1799,A:A,A1799-1)+SUMIFS(S:S,C:C,C1799,A:A,A1799-2))/3</f>
        <v>1</v>
      </c>
      <c r="U1799" s="19">
        <f>(SUMIFS($S:$S,$C:$C,$C1799,$A:$A,$A1799)+SUMIFS($S:$S,$C:$C,$C1799,$A:$A,$A1799-1)+SUMIFS($S:$S,$C:$C,$C1799,$A:$A,$A1799-2)+SUMIFS($S:$S,$C:$C,$C1799,$A:$A,$A1799-3))/4</f>
        <v>1.2574999999999998</v>
      </c>
      <c r="W1799" t="str">
        <f>VLOOKUP(D1799,Conferences!$A$9:$B$57,2,FALSE)</f>
        <v>MWC</v>
      </c>
      <c r="X1799">
        <f>COUNTIF(C:C,C1799)</f>
        <v>16</v>
      </c>
    </row>
    <row r="1800" spans="1:25">
      <c r="A1800">
        <v>2017</v>
      </c>
      <c r="B1800">
        <v>91</v>
      </c>
      <c r="C1800" t="s">
        <v>128</v>
      </c>
      <c r="D1800" t="s">
        <v>232</v>
      </c>
      <c r="E1800">
        <v>3</v>
      </c>
      <c r="F1800">
        <v>9</v>
      </c>
      <c r="G1800">
        <v>0.25</v>
      </c>
      <c r="H1800">
        <v>1</v>
      </c>
      <c r="I1800">
        <v>7</v>
      </c>
      <c r="J1800">
        <v>0.125</v>
      </c>
      <c r="K1800">
        <v>22.8</v>
      </c>
      <c r="L1800">
        <v>33.9</v>
      </c>
      <c r="M1800">
        <v>-13.76</v>
      </c>
      <c r="N1800">
        <v>-5.34</v>
      </c>
      <c r="R1800" s="19">
        <f>SUMIFS(Recruits!J:J,Recruits!D:D,'Wins by Year'!C1800,Recruits!A:A,'Wins by Year'!A1800)</f>
        <v>0</v>
      </c>
      <c r="S1800" s="19">
        <f t="shared" si="56"/>
        <v>1</v>
      </c>
      <c r="T1800" s="19">
        <f>(SUMIFS(S:S,C:C,C1800,A:A,A1800)+SUMIFS(S:S,C:C,C1800,A:A,A1800-1)+SUMIFS(S:S,C:C,C1800,A:A,A1800-2))/3</f>
        <v>1</v>
      </c>
      <c r="U1800" s="19">
        <f>(SUMIFS($S:$S,$C:$C,$C1800,$A:$A,$A1800)+SUMIFS($S:$S,$C:$C,$C1800,$A:$A,$A1800-1)+SUMIFS($S:$S,$C:$C,$C1800,$A:$A,$A1800-2)+SUMIFS($S:$S,$C:$C,$C1800,$A:$A,$A1800-3))/4</f>
        <v>1</v>
      </c>
      <c r="W1800" t="str">
        <f>VLOOKUP(D1800,Conferences!$A$9:$B$57,2,FALSE)</f>
        <v>MWC</v>
      </c>
      <c r="X1800">
        <f>COUNTIF(C:C,C1800)</f>
        <v>16</v>
      </c>
    </row>
    <row r="1801" spans="1:25">
      <c r="A1801">
        <v>2017</v>
      </c>
      <c r="B1801">
        <v>92</v>
      </c>
      <c r="C1801" t="s">
        <v>111</v>
      </c>
      <c r="D1801" t="s">
        <v>232</v>
      </c>
      <c r="E1801">
        <v>2</v>
      </c>
      <c r="F1801">
        <v>11</v>
      </c>
      <c r="G1801">
        <v>0.154</v>
      </c>
      <c r="H1801">
        <v>1</v>
      </c>
      <c r="I1801">
        <v>7</v>
      </c>
      <c r="J1801">
        <v>0.125</v>
      </c>
      <c r="K1801">
        <v>15.8</v>
      </c>
      <c r="L1801">
        <v>41.7</v>
      </c>
      <c r="M1801">
        <v>-18.399999999999999</v>
      </c>
      <c r="N1801">
        <v>-2.3199999999999998</v>
      </c>
      <c r="R1801" s="19">
        <f>SUMIFS(Recruits!J:J,Recruits!D:D,'Wins by Year'!C1801,Recruits!A:A,'Wins by Year'!A1801)</f>
        <v>0</v>
      </c>
      <c r="S1801" s="19">
        <f t="shared" si="56"/>
        <v>1</v>
      </c>
      <c r="T1801" s="19">
        <f>(SUMIFS(S:S,C:C,C1801,A:A,A1801)+SUMIFS(S:S,C:C,C1801,A:A,A1801-1)+SUMIFS(S:S,C:C,C1801,A:A,A1801-2))/3</f>
        <v>1.45</v>
      </c>
      <c r="U1801" s="19">
        <f>(SUMIFS($S:$S,$C:$C,$C1801,$A:$A,$A1801)+SUMIFS($S:$S,$C:$C,$C1801,$A:$A,$A1801-1)+SUMIFS($S:$S,$C:$C,$C1801,$A:$A,$A1801-2)+SUMIFS($S:$S,$C:$C,$C1801,$A:$A,$A1801-3))/4</f>
        <v>1.5999999999999999</v>
      </c>
      <c r="W1801" t="str">
        <f>VLOOKUP(D1801,Conferences!$A$9:$B$57,2,FALSE)</f>
        <v>MWC</v>
      </c>
      <c r="X1801">
        <f>COUNTIF(C:C,C1801)</f>
        <v>16</v>
      </c>
    </row>
    <row r="1802" spans="1:25">
      <c r="A1802">
        <v>2017</v>
      </c>
      <c r="B1802">
        <v>93</v>
      </c>
      <c r="C1802" t="s">
        <v>37</v>
      </c>
      <c r="D1802" t="s">
        <v>233</v>
      </c>
      <c r="E1802">
        <v>10</v>
      </c>
      <c r="F1802">
        <v>3</v>
      </c>
      <c r="G1802">
        <v>0.76900000000000002</v>
      </c>
      <c r="H1802">
        <v>7</v>
      </c>
      <c r="I1802">
        <v>2</v>
      </c>
      <c r="J1802">
        <v>0.77800000000000002</v>
      </c>
      <c r="K1802">
        <v>36.200000000000003</v>
      </c>
      <c r="L1802">
        <v>16.100000000000001</v>
      </c>
      <c r="M1802">
        <v>16.22</v>
      </c>
      <c r="N1802">
        <v>1.61</v>
      </c>
      <c r="O1802">
        <v>8</v>
      </c>
      <c r="P1802">
        <v>5</v>
      </c>
      <c r="Q1802">
        <v>16</v>
      </c>
      <c r="R1802" s="19">
        <f>SUMIFS(Recruits!J:J,Recruits!D:D,'Wins by Year'!C1802,Recruits!A:A,'Wins by Year'!A1802)</f>
        <v>3.33</v>
      </c>
      <c r="S1802" s="19">
        <f t="shared" si="56"/>
        <v>3.33</v>
      </c>
      <c r="T1802" s="19">
        <f>(SUMIFS(S:S,C:C,C1802,A:A,A1802)+SUMIFS(S:S,C:C,C1802,A:A,A1802-1)+SUMIFS(S:S,C:C,C1802,A:A,A1802-2))/3</f>
        <v>3.0799999999999996</v>
      </c>
      <c r="U1802" s="19">
        <f>(SUMIFS($S:$S,$C:$C,$C1802,$A:$A,$A1802)+SUMIFS($S:$S,$C:$C,$C1802,$A:$A,$A1802-1)+SUMIFS($S:$S,$C:$C,$C1802,$A:$A,$A1802-2)+SUMIFS($S:$S,$C:$C,$C1802,$A:$A,$A1802-3))/4</f>
        <v>3.0049999999999994</v>
      </c>
      <c r="W1802" t="str">
        <f>VLOOKUP(D1802,Conferences!$A$9:$B$57,2,FALSE)</f>
        <v>Pac-10</v>
      </c>
      <c r="X1802">
        <f>COUNTIF(C:C,C1802)</f>
        <v>16</v>
      </c>
      <c r="Y1802">
        <f t="shared" ref="Y1802:Y1824" si="57">Q1802</f>
        <v>16</v>
      </c>
    </row>
    <row r="1803" spans="1:25">
      <c r="A1803">
        <v>2017</v>
      </c>
      <c r="B1803">
        <v>94</v>
      </c>
      <c r="C1803" t="s">
        <v>19</v>
      </c>
      <c r="D1803" t="s">
        <v>233</v>
      </c>
      <c r="E1803">
        <v>9</v>
      </c>
      <c r="F1803">
        <v>5</v>
      </c>
      <c r="G1803">
        <v>0.64300000000000002</v>
      </c>
      <c r="H1803">
        <v>7</v>
      </c>
      <c r="I1803">
        <v>3</v>
      </c>
      <c r="J1803">
        <v>0.7</v>
      </c>
      <c r="K1803">
        <v>32.4</v>
      </c>
      <c r="L1803">
        <v>22.7</v>
      </c>
      <c r="M1803">
        <v>10.84</v>
      </c>
      <c r="N1803">
        <v>4.92</v>
      </c>
      <c r="O1803">
        <v>14</v>
      </c>
      <c r="P1803">
        <v>14</v>
      </c>
      <c r="Q1803">
        <v>20</v>
      </c>
      <c r="R1803" s="19">
        <f>SUMIFS(Recruits!J:J,Recruits!D:D,'Wins by Year'!C1803,Recruits!A:A,'Wins by Year'!A1803)</f>
        <v>3.93</v>
      </c>
      <c r="S1803" s="19">
        <f t="shared" si="56"/>
        <v>3.93</v>
      </c>
      <c r="T1803" s="19">
        <f>(SUMIFS(S:S,C:C,C1803,A:A,A1803)+SUMIFS(S:S,C:C,C1803,A:A,A1803-1)+SUMIFS(S:S,C:C,C1803,A:A,A1803-2))/3</f>
        <v>3.4533333333333331</v>
      </c>
      <c r="U1803" s="19">
        <f>(SUMIFS($S:$S,$C:$C,$C1803,$A:$A,$A1803)+SUMIFS($S:$S,$C:$C,$C1803,$A:$A,$A1803-1)+SUMIFS($S:$S,$C:$C,$C1803,$A:$A,$A1803-2)+SUMIFS($S:$S,$C:$C,$C1803,$A:$A,$A1803-3))/4</f>
        <v>3.4524999999999997</v>
      </c>
      <c r="W1803" t="str">
        <f>VLOOKUP(D1803,Conferences!$A$9:$B$57,2,FALSE)</f>
        <v>Pac-10</v>
      </c>
      <c r="X1803">
        <f>COUNTIF(C:C,C1803)</f>
        <v>16</v>
      </c>
      <c r="Y1803">
        <f t="shared" si="57"/>
        <v>20</v>
      </c>
    </row>
    <row r="1804" spans="1:25">
      <c r="A1804">
        <v>2017</v>
      </c>
      <c r="B1804">
        <v>95</v>
      </c>
      <c r="C1804" t="s">
        <v>52</v>
      </c>
      <c r="D1804" t="s">
        <v>233</v>
      </c>
      <c r="E1804">
        <v>9</v>
      </c>
      <c r="F1804">
        <v>4</v>
      </c>
      <c r="G1804">
        <v>0.69199999999999995</v>
      </c>
      <c r="H1804">
        <v>6</v>
      </c>
      <c r="I1804">
        <v>3</v>
      </c>
      <c r="J1804">
        <v>0.66700000000000004</v>
      </c>
      <c r="K1804">
        <v>30.3</v>
      </c>
      <c r="L1804">
        <v>25.8</v>
      </c>
      <c r="M1804">
        <v>6.62</v>
      </c>
      <c r="N1804">
        <v>2.39</v>
      </c>
      <c r="O1804">
        <v>24</v>
      </c>
      <c r="P1804">
        <v>8</v>
      </c>
      <c r="R1804" s="19">
        <f>SUMIFS(Recruits!J:J,Recruits!D:D,'Wins by Year'!C1804,Recruits!A:A,'Wins by Year'!A1804)</f>
        <v>2.74</v>
      </c>
      <c r="S1804" s="19">
        <f t="shared" si="56"/>
        <v>2.74</v>
      </c>
      <c r="T1804" s="19">
        <f>(SUMIFS(S:S,C:C,C1804,A:A,A1804)+SUMIFS(S:S,C:C,C1804,A:A,A1804-1)+SUMIFS(S:S,C:C,C1804,A:A,A1804-2))/3</f>
        <v>2.6933333333333334</v>
      </c>
      <c r="U1804" s="19">
        <f>(SUMIFS($S:$S,$C:$C,$C1804,$A:$A,$A1804)+SUMIFS($S:$S,$C:$C,$C1804,$A:$A,$A1804-1)+SUMIFS($S:$S,$C:$C,$C1804,$A:$A,$A1804-2)+SUMIFS($S:$S,$C:$C,$C1804,$A:$A,$A1804-3))/4</f>
        <v>2.7050000000000001</v>
      </c>
      <c r="W1804" t="str">
        <f>VLOOKUP(D1804,Conferences!$A$9:$B$57,2,FALSE)</f>
        <v>Pac-10</v>
      </c>
      <c r="X1804">
        <f>COUNTIF(C:C,C1804)</f>
        <v>16</v>
      </c>
    </row>
    <row r="1805" spans="1:25">
      <c r="A1805">
        <v>2017</v>
      </c>
      <c r="B1805">
        <v>96</v>
      </c>
      <c r="C1805" t="s">
        <v>28</v>
      </c>
      <c r="D1805" t="s">
        <v>233</v>
      </c>
      <c r="E1805">
        <v>7</v>
      </c>
      <c r="F1805">
        <v>6</v>
      </c>
      <c r="G1805">
        <v>0.53800000000000003</v>
      </c>
      <c r="H1805">
        <v>4</v>
      </c>
      <c r="I1805">
        <v>5</v>
      </c>
      <c r="J1805">
        <v>0.44400000000000001</v>
      </c>
      <c r="K1805">
        <v>36</v>
      </c>
      <c r="L1805">
        <v>29</v>
      </c>
      <c r="M1805">
        <v>4.66</v>
      </c>
      <c r="N1805">
        <v>1.89</v>
      </c>
      <c r="P1805">
        <v>24</v>
      </c>
      <c r="R1805" s="19">
        <f>SUMIFS(Recruits!J:J,Recruits!D:D,'Wins by Year'!C1805,Recruits!A:A,'Wins by Year'!A1805)</f>
        <v>3.32</v>
      </c>
      <c r="S1805" s="19">
        <f t="shared" si="56"/>
        <v>3.32</v>
      </c>
      <c r="T1805" s="19">
        <f>(SUMIFS(S:S,C:C,C1805,A:A,A1805)+SUMIFS(S:S,C:C,C1805,A:A,A1805-1)+SUMIFS(S:S,C:C,C1805,A:A,A1805-2))/3</f>
        <v>3.2433333333333327</v>
      </c>
      <c r="U1805" s="19">
        <f>(SUMIFS($S:$S,$C:$C,$C1805,$A:$A,$A1805)+SUMIFS($S:$S,$C:$C,$C1805,$A:$A,$A1805-1)+SUMIFS($S:$S,$C:$C,$C1805,$A:$A,$A1805-2)+SUMIFS($S:$S,$C:$C,$C1805,$A:$A,$A1805-3))/4</f>
        <v>3.2174999999999998</v>
      </c>
      <c r="W1805" t="str">
        <f>VLOOKUP(D1805,Conferences!$A$9:$B$57,2,FALSE)</f>
        <v>Pac-10</v>
      </c>
      <c r="X1805">
        <f>COUNTIF(C:C,C1805)</f>
        <v>16</v>
      </c>
    </row>
    <row r="1806" spans="1:25">
      <c r="A1806">
        <v>2017</v>
      </c>
      <c r="B1806">
        <v>97</v>
      </c>
      <c r="C1806" t="s">
        <v>22</v>
      </c>
      <c r="D1806" t="s">
        <v>233</v>
      </c>
      <c r="E1806">
        <v>5</v>
      </c>
      <c r="F1806">
        <v>7</v>
      </c>
      <c r="G1806">
        <v>0.41699999999999998</v>
      </c>
      <c r="H1806">
        <v>2</v>
      </c>
      <c r="I1806">
        <v>7</v>
      </c>
      <c r="J1806">
        <v>0.222</v>
      </c>
      <c r="K1806">
        <v>27.8</v>
      </c>
      <c r="L1806">
        <v>28.4</v>
      </c>
      <c r="M1806">
        <v>-0.16</v>
      </c>
      <c r="N1806">
        <v>1.76</v>
      </c>
      <c r="R1806" s="19">
        <f>SUMIFS(Recruits!J:J,Recruits!D:D,'Wins by Year'!C1806,Recruits!A:A,'Wins by Year'!A1806)</f>
        <v>2.93</v>
      </c>
      <c r="S1806" s="19">
        <f t="shared" si="56"/>
        <v>2.93</v>
      </c>
      <c r="T1806" s="19">
        <f>(SUMIFS(S:S,C:C,C1806,A:A,A1806)+SUMIFS(S:S,C:C,C1806,A:A,A1806-1)+SUMIFS(S:S,C:C,C1806,A:A,A1806-2))/3</f>
        <v>2.9800000000000004</v>
      </c>
      <c r="U1806" s="19">
        <f>(SUMIFS($S:$S,$C:$C,$C1806,$A:$A,$A1806)+SUMIFS($S:$S,$C:$C,$C1806,$A:$A,$A1806-1)+SUMIFS($S:$S,$C:$C,$C1806,$A:$A,$A1806-2)+SUMIFS($S:$S,$C:$C,$C1806,$A:$A,$A1806-3))/4</f>
        <v>2.8500000000000005</v>
      </c>
      <c r="W1806" t="str">
        <f>VLOOKUP(D1806,Conferences!$A$9:$B$57,2,FALSE)</f>
        <v>Pac-10</v>
      </c>
      <c r="X1806">
        <f>COUNTIF(C:C,C1806)</f>
        <v>16</v>
      </c>
    </row>
    <row r="1807" spans="1:25">
      <c r="A1807">
        <v>2017</v>
      </c>
      <c r="B1807">
        <v>98</v>
      </c>
      <c r="C1807" t="s">
        <v>40</v>
      </c>
      <c r="D1807" t="s">
        <v>233</v>
      </c>
      <c r="E1807">
        <v>1</v>
      </c>
      <c r="F1807">
        <v>11</v>
      </c>
      <c r="G1807">
        <v>8.3000000000000004E-2</v>
      </c>
      <c r="H1807">
        <v>0</v>
      </c>
      <c r="I1807">
        <v>9</v>
      </c>
      <c r="J1807">
        <v>0</v>
      </c>
      <c r="K1807">
        <v>20.7</v>
      </c>
      <c r="L1807">
        <v>43</v>
      </c>
      <c r="M1807">
        <v>-13.57</v>
      </c>
      <c r="N1807">
        <v>3.27</v>
      </c>
      <c r="R1807" s="19">
        <f>SUMIFS(Recruits!J:J,Recruits!D:D,'Wins by Year'!C1807,Recruits!A:A,'Wins by Year'!A1807)</f>
        <v>2.68</v>
      </c>
      <c r="S1807" s="19">
        <f t="shared" si="56"/>
        <v>2.68</v>
      </c>
      <c r="T1807" s="19">
        <f>(SUMIFS(S:S,C:C,C1807,A:A,A1807)+SUMIFS(S:S,C:C,C1807,A:A,A1807-1)+SUMIFS(S:S,C:C,C1807,A:A,A1807-2))/3</f>
        <v>2.56</v>
      </c>
      <c r="U1807" s="19">
        <f>(SUMIFS($S:$S,$C:$C,$C1807,$A:$A,$A1807)+SUMIFS($S:$S,$C:$C,$C1807,$A:$A,$A1807-1)+SUMIFS($S:$S,$C:$C,$C1807,$A:$A,$A1807-2)+SUMIFS($S:$S,$C:$C,$C1807,$A:$A,$A1807-3))/4</f>
        <v>2.585</v>
      </c>
      <c r="W1807" t="str">
        <f>VLOOKUP(D1807,Conferences!$A$9:$B$57,2,FALSE)</f>
        <v>Pac-10</v>
      </c>
      <c r="X1807">
        <f>COUNTIF(C:C,C1807)</f>
        <v>16</v>
      </c>
    </row>
    <row r="1808" spans="1:25">
      <c r="A1808">
        <v>2017</v>
      </c>
      <c r="B1808">
        <v>99</v>
      </c>
      <c r="C1808" t="s">
        <v>12</v>
      </c>
      <c r="D1808" t="s">
        <v>234</v>
      </c>
      <c r="E1808">
        <v>11</v>
      </c>
      <c r="F1808">
        <v>3</v>
      </c>
      <c r="G1808">
        <v>0.78600000000000003</v>
      </c>
      <c r="H1808">
        <v>9</v>
      </c>
      <c r="I1808">
        <v>1</v>
      </c>
      <c r="J1808">
        <v>0.9</v>
      </c>
      <c r="K1808">
        <v>32.6</v>
      </c>
      <c r="L1808">
        <v>26.1</v>
      </c>
      <c r="M1808">
        <v>12.37</v>
      </c>
      <c r="N1808">
        <v>5.09</v>
      </c>
      <c r="O1808">
        <v>4</v>
      </c>
      <c r="P1808">
        <v>4</v>
      </c>
      <c r="Q1808">
        <v>12</v>
      </c>
      <c r="R1808" s="19">
        <f>SUMIFS(Recruits!J:J,Recruits!D:D,'Wins by Year'!C1808,Recruits!A:A,'Wins by Year'!A1808)</f>
        <v>3.74</v>
      </c>
      <c r="S1808" s="19">
        <f t="shared" si="56"/>
        <v>3.74</v>
      </c>
      <c r="T1808" s="19">
        <f>(SUMIFS(S:S,C:C,C1808,A:A,A1808)+SUMIFS(S:S,C:C,C1808,A:A,A1808-1)+SUMIFS(S:S,C:C,C1808,A:A,A1808-2))/3</f>
        <v>3.8166666666666664</v>
      </c>
      <c r="U1808" s="19">
        <f>(SUMIFS($S:$S,$C:$C,$C1808,$A:$A,$A1808)+SUMIFS($S:$S,$C:$C,$C1808,$A:$A,$A1808-1)+SUMIFS($S:$S,$C:$C,$C1808,$A:$A,$A1808-2)+SUMIFS($S:$S,$C:$C,$C1808,$A:$A,$A1808-3))/4</f>
        <v>3.7374999999999998</v>
      </c>
      <c r="W1808" t="str">
        <f>VLOOKUP(D1808,Conferences!$A$9:$B$57,2,FALSE)</f>
        <v>Pac-10</v>
      </c>
      <c r="X1808">
        <f>COUNTIF(C:C,C1808)</f>
        <v>16</v>
      </c>
      <c r="Y1808">
        <f t="shared" si="57"/>
        <v>12</v>
      </c>
    </row>
    <row r="1809" spans="1:25">
      <c r="A1809">
        <v>2017</v>
      </c>
      <c r="B1809">
        <v>100</v>
      </c>
      <c r="C1809" t="s">
        <v>30</v>
      </c>
      <c r="D1809" t="s">
        <v>234</v>
      </c>
      <c r="E1809">
        <v>7</v>
      </c>
      <c r="F1809">
        <v>6</v>
      </c>
      <c r="G1809">
        <v>0.53800000000000003</v>
      </c>
      <c r="H1809">
        <v>6</v>
      </c>
      <c r="I1809">
        <v>3</v>
      </c>
      <c r="J1809">
        <v>0.66700000000000004</v>
      </c>
      <c r="K1809">
        <v>31.8</v>
      </c>
      <c r="L1809">
        <v>32.799999999999997</v>
      </c>
      <c r="M1809">
        <v>3.8</v>
      </c>
      <c r="N1809">
        <v>3.72</v>
      </c>
      <c r="R1809" s="19">
        <f>SUMIFS(Recruits!J:J,Recruits!D:D,'Wins by Year'!C1809,Recruits!A:A,'Wins by Year'!A1809)</f>
        <v>2.4500000000000002</v>
      </c>
      <c r="S1809" s="19">
        <f t="shared" si="56"/>
        <v>2.4500000000000002</v>
      </c>
      <c r="T1809" s="19">
        <f>(SUMIFS(S:S,C:C,C1809,A:A,A1809)+SUMIFS(S:S,C:C,C1809,A:A,A1809-1)+SUMIFS(S:S,C:C,C1809,A:A,A1809-2))/3</f>
        <v>2.9666666666666668</v>
      </c>
      <c r="U1809" s="19">
        <f>(SUMIFS($S:$S,$C:$C,$C1809,$A:$A,$A1809)+SUMIFS($S:$S,$C:$C,$C1809,$A:$A,$A1809-1)+SUMIFS($S:$S,$C:$C,$C1809,$A:$A,$A1809-2)+SUMIFS($S:$S,$C:$C,$C1809,$A:$A,$A1809-3))/4</f>
        <v>3.02</v>
      </c>
      <c r="W1809" t="str">
        <f>VLOOKUP(D1809,Conferences!$A$9:$B$57,2,FALSE)</f>
        <v>Pac-10</v>
      </c>
      <c r="X1809">
        <f>COUNTIF(C:C,C1809)</f>
        <v>16</v>
      </c>
    </row>
    <row r="1810" spans="1:25">
      <c r="A1810">
        <v>2017</v>
      </c>
      <c r="B1810">
        <v>101</v>
      </c>
      <c r="C1810" t="s">
        <v>45</v>
      </c>
      <c r="D1810" t="s">
        <v>234</v>
      </c>
      <c r="E1810">
        <v>7</v>
      </c>
      <c r="F1810">
        <v>6</v>
      </c>
      <c r="G1810">
        <v>0.53800000000000003</v>
      </c>
      <c r="H1810">
        <v>5</v>
      </c>
      <c r="I1810">
        <v>4</v>
      </c>
      <c r="J1810">
        <v>0.55600000000000005</v>
      </c>
      <c r="K1810">
        <v>41.3</v>
      </c>
      <c r="L1810">
        <v>34.4</v>
      </c>
      <c r="M1810">
        <v>3.17</v>
      </c>
      <c r="N1810">
        <v>-0.98</v>
      </c>
      <c r="P1810">
        <v>23</v>
      </c>
      <c r="R1810" s="19">
        <f>SUMIFS(Recruits!J:J,Recruits!D:D,'Wins by Year'!C1810,Recruits!A:A,'Wins by Year'!A1810)</f>
        <v>2.93</v>
      </c>
      <c r="S1810" s="19">
        <f t="shared" si="56"/>
        <v>2.93</v>
      </c>
      <c r="T1810" s="19">
        <f>(SUMIFS(S:S,C:C,C1810,A:A,A1810)+SUMIFS(S:S,C:C,C1810,A:A,A1810-1)+SUMIFS(S:S,C:C,C1810,A:A,A1810-2))/3</f>
        <v>2.86</v>
      </c>
      <c r="U1810" s="19">
        <f>(SUMIFS($S:$S,$C:$C,$C1810,$A:$A,$A1810)+SUMIFS($S:$S,$C:$C,$C1810,$A:$A,$A1810-1)+SUMIFS($S:$S,$C:$C,$C1810,$A:$A,$A1810-2)+SUMIFS($S:$S,$C:$C,$C1810,$A:$A,$A1810-3))/4</f>
        <v>2.895</v>
      </c>
      <c r="W1810" t="str">
        <f>VLOOKUP(D1810,Conferences!$A$9:$B$57,2,FALSE)</f>
        <v>Pac-10</v>
      </c>
      <c r="X1810">
        <f>COUNTIF(C:C,C1810)</f>
        <v>16</v>
      </c>
    </row>
    <row r="1811" spans="1:25">
      <c r="A1811">
        <v>2017</v>
      </c>
      <c r="B1811">
        <v>102</v>
      </c>
      <c r="C1811" t="s">
        <v>10</v>
      </c>
      <c r="D1811" t="s">
        <v>234</v>
      </c>
      <c r="E1811">
        <v>6</v>
      </c>
      <c r="F1811">
        <v>7</v>
      </c>
      <c r="G1811">
        <v>0.46200000000000002</v>
      </c>
      <c r="H1811">
        <v>4</v>
      </c>
      <c r="I1811">
        <v>5</v>
      </c>
      <c r="J1811">
        <v>0.44400000000000001</v>
      </c>
      <c r="K1811">
        <v>32.5</v>
      </c>
      <c r="L1811">
        <v>36.6</v>
      </c>
      <c r="M1811">
        <v>0.64</v>
      </c>
      <c r="N1811">
        <v>4.41</v>
      </c>
      <c r="P1811">
        <v>25</v>
      </c>
      <c r="R1811" s="19">
        <f>SUMIFS(Recruits!J:J,Recruits!D:D,'Wins by Year'!C1811,Recruits!A:A,'Wins by Year'!A1811)</f>
        <v>3.44</v>
      </c>
      <c r="S1811" s="19">
        <f t="shared" si="56"/>
        <v>3.44</v>
      </c>
      <c r="T1811" s="19">
        <f>(SUMIFS(S:S,C:C,C1811,A:A,A1811)+SUMIFS(S:S,C:C,C1811,A:A,A1811-1)+SUMIFS(S:S,C:C,C1811,A:A,A1811-2))/3</f>
        <v>3.5199999999999996</v>
      </c>
      <c r="U1811" s="19">
        <f>(SUMIFS($S:$S,$C:$C,$C1811,$A:$A,$A1811)+SUMIFS($S:$S,$C:$C,$C1811,$A:$A,$A1811-1)+SUMIFS($S:$S,$C:$C,$C1811,$A:$A,$A1811-2)+SUMIFS($S:$S,$C:$C,$C1811,$A:$A,$A1811-3))/4</f>
        <v>3.5474999999999994</v>
      </c>
      <c r="W1811" t="str">
        <f>VLOOKUP(D1811,Conferences!$A$9:$B$57,2,FALSE)</f>
        <v>Pac-10</v>
      </c>
      <c r="X1811">
        <f>COUNTIF(C:C,C1811)</f>
        <v>16</v>
      </c>
    </row>
    <row r="1812" spans="1:25">
      <c r="A1812">
        <v>2017</v>
      </c>
      <c r="B1812">
        <v>103</v>
      </c>
      <c r="C1812" t="s">
        <v>34</v>
      </c>
      <c r="D1812" t="s">
        <v>234</v>
      </c>
      <c r="E1812">
        <v>7</v>
      </c>
      <c r="F1812">
        <v>6</v>
      </c>
      <c r="G1812">
        <v>0.53800000000000003</v>
      </c>
      <c r="H1812">
        <v>3</v>
      </c>
      <c r="I1812">
        <v>6</v>
      </c>
      <c r="J1812">
        <v>0.33300000000000002</v>
      </c>
      <c r="K1812">
        <v>29.5</v>
      </c>
      <c r="L1812">
        <v>23.2</v>
      </c>
      <c r="M1812">
        <v>5.07</v>
      </c>
      <c r="N1812">
        <v>1.22</v>
      </c>
      <c r="P1812">
        <v>20</v>
      </c>
      <c r="R1812" s="19">
        <f>SUMIFS(Recruits!J:J,Recruits!D:D,'Wins by Year'!C1812,Recruits!A:A,'Wins by Year'!A1812)</f>
        <v>3.15</v>
      </c>
      <c r="S1812" s="19">
        <f t="shared" si="56"/>
        <v>3.15</v>
      </c>
      <c r="T1812" s="19">
        <f>(SUMIFS(S:S,C:C,C1812,A:A,A1812)+SUMIFS(S:S,C:C,C1812,A:A,A1812-1)+SUMIFS(S:S,C:C,C1812,A:A,A1812-2))/3</f>
        <v>2.8633333333333333</v>
      </c>
      <c r="U1812" s="19">
        <f>(SUMIFS($S:$S,$C:$C,$C1812,$A:$A,$A1812)+SUMIFS($S:$S,$C:$C,$C1812,$A:$A,$A1812-1)+SUMIFS($S:$S,$C:$C,$C1812,$A:$A,$A1812-2)+SUMIFS($S:$S,$C:$C,$C1812,$A:$A,$A1812-3))/4</f>
        <v>2.8049999999999997</v>
      </c>
      <c r="W1812" t="str">
        <f>VLOOKUP(D1812,Conferences!$A$9:$B$57,2,FALSE)</f>
        <v>Pac-10</v>
      </c>
      <c r="X1812">
        <f>COUNTIF(C:C,C1812)</f>
        <v>16</v>
      </c>
    </row>
    <row r="1813" spans="1:25">
      <c r="A1813">
        <v>2017</v>
      </c>
      <c r="B1813">
        <v>104</v>
      </c>
      <c r="C1813" t="s">
        <v>66</v>
      </c>
      <c r="D1813" t="s">
        <v>234</v>
      </c>
      <c r="E1813">
        <v>5</v>
      </c>
      <c r="F1813">
        <v>7</v>
      </c>
      <c r="G1813">
        <v>0.41699999999999998</v>
      </c>
      <c r="H1813">
        <v>2</v>
      </c>
      <c r="I1813">
        <v>7</v>
      </c>
      <c r="J1813">
        <v>0.222</v>
      </c>
      <c r="K1813">
        <v>26.4</v>
      </c>
      <c r="L1813">
        <v>28.2</v>
      </c>
      <c r="M1813">
        <v>-2.61</v>
      </c>
      <c r="N1813">
        <v>-0.36</v>
      </c>
      <c r="R1813" s="19">
        <f>SUMIFS(Recruits!J:J,Recruits!D:D,'Wins by Year'!C1813,Recruits!A:A,'Wins by Year'!A1813)</f>
        <v>2.93</v>
      </c>
      <c r="S1813" s="19">
        <f t="shared" si="56"/>
        <v>2.93</v>
      </c>
      <c r="T1813" s="19">
        <f>(SUMIFS(S:S,C:C,C1813,A:A,A1813)+SUMIFS(S:S,C:C,C1813,A:A,A1813-1)+SUMIFS(S:S,C:C,C1813,A:A,A1813-2))/3</f>
        <v>2.7733333333333334</v>
      </c>
      <c r="U1813" s="19">
        <f>(SUMIFS($S:$S,$C:$C,$C1813,$A:$A,$A1813)+SUMIFS($S:$S,$C:$C,$C1813,$A:$A,$A1813-1)+SUMIFS($S:$S,$C:$C,$C1813,$A:$A,$A1813-2)+SUMIFS($S:$S,$C:$C,$C1813,$A:$A,$A1813-3))/4</f>
        <v>2.71</v>
      </c>
      <c r="W1813" t="str">
        <f>VLOOKUP(D1813,Conferences!$A$9:$B$57,2,FALSE)</f>
        <v>Pac-10</v>
      </c>
      <c r="X1813">
        <f>COUNTIF(C:C,C1813)</f>
        <v>16</v>
      </c>
    </row>
    <row r="1814" spans="1:25">
      <c r="A1814">
        <v>2017</v>
      </c>
      <c r="B1814">
        <v>105</v>
      </c>
      <c r="C1814" t="s">
        <v>11</v>
      </c>
      <c r="D1814" t="s">
        <v>235</v>
      </c>
      <c r="E1814">
        <v>13</v>
      </c>
      <c r="F1814">
        <v>2</v>
      </c>
      <c r="G1814">
        <v>0.86699999999999999</v>
      </c>
      <c r="H1814">
        <v>8</v>
      </c>
      <c r="I1814">
        <v>2</v>
      </c>
      <c r="J1814">
        <v>0.8</v>
      </c>
      <c r="K1814">
        <v>35.4</v>
      </c>
      <c r="L1814">
        <v>16.399999999999999</v>
      </c>
      <c r="M1814">
        <v>22.47</v>
      </c>
      <c r="N1814">
        <v>7.01</v>
      </c>
      <c r="O1814">
        <v>15</v>
      </c>
      <c r="P1814">
        <v>2</v>
      </c>
      <c r="Q1814">
        <v>2</v>
      </c>
      <c r="R1814" s="19">
        <f>SUMIFS(Recruits!J:J,Recruits!D:D,'Wins by Year'!C1814,Recruits!A:A,'Wins by Year'!A1814)</f>
        <v>3.69</v>
      </c>
      <c r="S1814" s="19">
        <f t="shared" si="56"/>
        <v>3.69</v>
      </c>
      <c r="T1814" s="19">
        <f>(SUMIFS(S:S,C:C,C1814,A:A,A1814)+SUMIFS(S:S,C:C,C1814,A:A,A1814-1)+SUMIFS(S:S,C:C,C1814,A:A,A1814-2))/3</f>
        <v>3.6166666666666671</v>
      </c>
      <c r="U1814" s="19">
        <f>(SUMIFS($S:$S,$C:$C,$C1814,$A:$A,$A1814)+SUMIFS($S:$S,$C:$C,$C1814,$A:$A,$A1814-1)+SUMIFS($S:$S,$C:$C,$C1814,$A:$A,$A1814-2)+SUMIFS($S:$S,$C:$C,$C1814,$A:$A,$A1814-3))/4</f>
        <v>3.6175000000000006</v>
      </c>
      <c r="W1814" t="str">
        <f>VLOOKUP(D1814,Conferences!$A$9:$B$57,2,FALSE)</f>
        <v>SEC</v>
      </c>
      <c r="X1814">
        <f>COUNTIF(C:C,C1814)</f>
        <v>16</v>
      </c>
      <c r="Y1814">
        <f t="shared" si="57"/>
        <v>2</v>
      </c>
    </row>
    <row r="1815" spans="1:25">
      <c r="A1815">
        <v>2017</v>
      </c>
      <c r="B1815">
        <v>106</v>
      </c>
      <c r="C1815" t="s">
        <v>27</v>
      </c>
      <c r="D1815" t="s">
        <v>235</v>
      </c>
      <c r="E1815">
        <v>9</v>
      </c>
      <c r="F1815">
        <v>4</v>
      </c>
      <c r="G1815">
        <v>0.69199999999999995</v>
      </c>
      <c r="H1815">
        <v>5</v>
      </c>
      <c r="I1815">
        <v>3</v>
      </c>
      <c r="J1815">
        <v>0.625</v>
      </c>
      <c r="K1815">
        <v>24.2</v>
      </c>
      <c r="L1815">
        <v>20.7</v>
      </c>
      <c r="M1815">
        <v>7.77</v>
      </c>
      <c r="N1815">
        <v>3.85</v>
      </c>
      <c r="R1815" s="19">
        <f>SUMIFS(Recruits!J:J,Recruits!D:D,'Wins by Year'!C1815,Recruits!A:A,'Wins by Year'!A1815)</f>
        <v>3.24</v>
      </c>
      <c r="S1815" s="19">
        <f t="shared" si="56"/>
        <v>3.24</v>
      </c>
      <c r="T1815" s="19">
        <f>(SUMIFS(S:S,C:C,C1815,A:A,A1815)+SUMIFS(S:S,C:C,C1815,A:A,A1815-1)+SUMIFS(S:S,C:C,C1815,A:A,A1815-2))/3</f>
        <v>3.1933333333333334</v>
      </c>
      <c r="U1815" s="19">
        <f>(SUMIFS($S:$S,$C:$C,$C1815,$A:$A,$A1815)+SUMIFS($S:$S,$C:$C,$C1815,$A:$A,$A1815-1)+SUMIFS($S:$S,$C:$C,$C1815,$A:$A,$A1815-2)+SUMIFS($S:$S,$C:$C,$C1815,$A:$A,$A1815-3))/4</f>
        <v>3.2650000000000001</v>
      </c>
      <c r="W1815" t="str">
        <f>VLOOKUP(D1815,Conferences!$A$9:$B$57,2,FALSE)</f>
        <v>SEC</v>
      </c>
      <c r="X1815">
        <f>COUNTIF(C:C,C1815)</f>
        <v>16</v>
      </c>
    </row>
    <row r="1816" spans="1:25">
      <c r="A1816">
        <v>2017</v>
      </c>
      <c r="B1816">
        <v>107</v>
      </c>
      <c r="C1816" t="s">
        <v>29</v>
      </c>
      <c r="D1816" t="s">
        <v>235</v>
      </c>
      <c r="E1816">
        <v>7</v>
      </c>
      <c r="F1816">
        <v>6</v>
      </c>
      <c r="G1816">
        <v>0.53800000000000003</v>
      </c>
      <c r="H1816">
        <v>4</v>
      </c>
      <c r="I1816">
        <v>4</v>
      </c>
      <c r="J1816">
        <v>0.5</v>
      </c>
      <c r="K1816">
        <v>25.5</v>
      </c>
      <c r="L1816">
        <v>28.2</v>
      </c>
      <c r="M1816">
        <v>1.3</v>
      </c>
      <c r="N1816">
        <v>2.92</v>
      </c>
      <c r="R1816" s="19">
        <f>SUMIFS(Recruits!J:J,Recruits!D:D,'Wins by Year'!C1816,Recruits!A:A,'Wins by Year'!A1816)</f>
        <v>3.04</v>
      </c>
      <c r="S1816" s="19">
        <f t="shared" si="56"/>
        <v>3.04</v>
      </c>
      <c r="T1816" s="19">
        <f>(SUMIFS(S:S,C:C,C1816,A:A,A1816)+SUMIFS(S:S,C:C,C1816,A:A,A1816-1)+SUMIFS(S:S,C:C,C1816,A:A,A1816-2))/3</f>
        <v>2.9966666666666666</v>
      </c>
      <c r="U1816" s="19">
        <f>(SUMIFS($S:$S,$C:$C,$C1816,$A:$A,$A1816)+SUMIFS($S:$S,$C:$C,$C1816,$A:$A,$A1816-1)+SUMIFS($S:$S,$C:$C,$C1816,$A:$A,$A1816-2)+SUMIFS($S:$S,$C:$C,$C1816,$A:$A,$A1816-3))/4</f>
        <v>3.0775000000000001</v>
      </c>
      <c r="W1816" t="str">
        <f>VLOOKUP(D1816,Conferences!$A$9:$B$57,2,FALSE)</f>
        <v>SEC</v>
      </c>
      <c r="X1816">
        <f>COUNTIF(C:C,C1816)</f>
        <v>16</v>
      </c>
    </row>
    <row r="1817" spans="1:25">
      <c r="A1817">
        <v>2017</v>
      </c>
      <c r="B1817">
        <v>108</v>
      </c>
      <c r="C1817" t="s">
        <v>46</v>
      </c>
      <c r="D1817" t="s">
        <v>235</v>
      </c>
      <c r="E1817">
        <v>7</v>
      </c>
      <c r="F1817">
        <v>6</v>
      </c>
      <c r="G1817">
        <v>0.53800000000000003</v>
      </c>
      <c r="H1817">
        <v>4</v>
      </c>
      <c r="I1817">
        <v>4</v>
      </c>
      <c r="J1817">
        <v>0.5</v>
      </c>
      <c r="K1817">
        <v>37.5</v>
      </c>
      <c r="L1817">
        <v>31.8</v>
      </c>
      <c r="M1817">
        <v>4.28</v>
      </c>
      <c r="N1817">
        <v>1.44</v>
      </c>
      <c r="R1817" s="19">
        <f>SUMIFS(Recruits!J:J,Recruits!D:D,'Wins by Year'!C1817,Recruits!A:A,'Wins by Year'!A1817)</f>
        <v>2.8</v>
      </c>
      <c r="S1817" s="19">
        <f t="shared" si="56"/>
        <v>2.8</v>
      </c>
      <c r="T1817" s="19">
        <f>(SUMIFS(S:S,C:C,C1817,A:A,A1817)+SUMIFS(S:S,C:C,C1817,A:A,A1817-1)+SUMIFS(S:S,C:C,C1817,A:A,A1817-2))/3</f>
        <v>2.97</v>
      </c>
      <c r="U1817" s="19">
        <f>(SUMIFS($S:$S,$C:$C,$C1817,$A:$A,$A1817)+SUMIFS($S:$S,$C:$C,$C1817,$A:$A,$A1817-1)+SUMIFS($S:$S,$C:$C,$C1817,$A:$A,$A1817-2)+SUMIFS($S:$S,$C:$C,$C1817,$A:$A,$A1817-3))/4</f>
        <v>2.9249999999999998</v>
      </c>
      <c r="W1817" t="str">
        <f>VLOOKUP(D1817,Conferences!$A$9:$B$57,2,FALSE)</f>
        <v>SEC</v>
      </c>
      <c r="X1817">
        <f>COUNTIF(C:C,C1817)</f>
        <v>16</v>
      </c>
    </row>
    <row r="1818" spans="1:25">
      <c r="A1818">
        <v>2017</v>
      </c>
      <c r="B1818">
        <v>109</v>
      </c>
      <c r="C1818" t="s">
        <v>14</v>
      </c>
      <c r="D1818" t="s">
        <v>235</v>
      </c>
      <c r="E1818">
        <v>4</v>
      </c>
      <c r="F1818">
        <v>7</v>
      </c>
      <c r="G1818">
        <v>0.36399999999999999</v>
      </c>
      <c r="H1818">
        <v>3</v>
      </c>
      <c r="I1818">
        <v>5</v>
      </c>
      <c r="J1818">
        <v>0.375</v>
      </c>
      <c r="K1818">
        <v>22.1</v>
      </c>
      <c r="L1818">
        <v>27.3</v>
      </c>
      <c r="M1818">
        <v>0.83</v>
      </c>
      <c r="N1818">
        <v>5.37</v>
      </c>
      <c r="O1818">
        <v>17</v>
      </c>
      <c r="P1818">
        <v>17</v>
      </c>
      <c r="R1818" s="19">
        <f>SUMIFS(Recruits!J:J,Recruits!D:D,'Wins by Year'!C1818,Recruits!A:A,'Wins by Year'!A1818)</f>
        <v>3.61</v>
      </c>
      <c r="S1818" s="19">
        <f t="shared" si="56"/>
        <v>3.61</v>
      </c>
      <c r="T1818" s="19">
        <f>(SUMIFS(S:S,C:C,C1818,A:A,A1818)+SUMIFS(S:S,C:C,C1818,A:A,A1818-1)+SUMIFS(S:S,C:C,C1818,A:A,A1818-2))/3</f>
        <v>3.42</v>
      </c>
      <c r="U1818" s="19">
        <f>(SUMIFS($S:$S,$C:$C,$C1818,$A:$A,$A1818)+SUMIFS($S:$S,$C:$C,$C1818,$A:$A,$A1818-1)+SUMIFS($S:$S,$C:$C,$C1818,$A:$A,$A1818-2)+SUMIFS($S:$S,$C:$C,$C1818,$A:$A,$A1818-3))/4</f>
        <v>3.46</v>
      </c>
      <c r="W1818" t="str">
        <f>VLOOKUP(D1818,Conferences!$A$9:$B$57,2,FALSE)</f>
        <v>SEC</v>
      </c>
      <c r="X1818">
        <f>COUNTIF(C:C,C1818)</f>
        <v>16</v>
      </c>
    </row>
    <row r="1819" spans="1:25">
      <c r="A1819">
        <v>2017</v>
      </c>
      <c r="B1819">
        <v>110</v>
      </c>
      <c r="C1819" t="s">
        <v>54</v>
      </c>
      <c r="D1819" t="s">
        <v>235</v>
      </c>
      <c r="E1819">
        <v>5</v>
      </c>
      <c r="F1819">
        <v>7</v>
      </c>
      <c r="G1819">
        <v>0.41699999999999998</v>
      </c>
      <c r="H1819">
        <v>1</v>
      </c>
      <c r="I1819">
        <v>7</v>
      </c>
      <c r="J1819">
        <v>0.125</v>
      </c>
      <c r="K1819">
        <v>24.6</v>
      </c>
      <c r="L1819">
        <v>31.3</v>
      </c>
      <c r="M1819">
        <v>-2.11</v>
      </c>
      <c r="N1819">
        <v>2.2999999999999998</v>
      </c>
      <c r="R1819" s="19">
        <f>SUMIFS(Recruits!J:J,Recruits!D:D,'Wins by Year'!C1819,Recruits!A:A,'Wins by Year'!A1819)</f>
        <v>2.75</v>
      </c>
      <c r="S1819" s="19">
        <f t="shared" si="56"/>
        <v>2.75</v>
      </c>
      <c r="T1819" s="19">
        <f>(SUMIFS(S:S,C:C,C1819,A:A,A1819)+SUMIFS(S:S,C:C,C1819,A:A,A1819-1)+SUMIFS(S:S,C:C,C1819,A:A,A1819-2))/3</f>
        <v>2.7366666666666668</v>
      </c>
      <c r="U1819" s="19">
        <f>(SUMIFS($S:$S,$C:$C,$C1819,$A:$A,$A1819)+SUMIFS($S:$S,$C:$C,$C1819,$A:$A,$A1819-1)+SUMIFS($S:$S,$C:$C,$C1819,$A:$A,$A1819-2)+SUMIFS($S:$S,$C:$C,$C1819,$A:$A,$A1819-3))/4</f>
        <v>2.7450000000000001</v>
      </c>
      <c r="W1819" t="str">
        <f>VLOOKUP(D1819,Conferences!$A$9:$B$57,2,FALSE)</f>
        <v>SEC</v>
      </c>
      <c r="X1819">
        <f>COUNTIF(C:C,C1819)</f>
        <v>16</v>
      </c>
    </row>
    <row r="1820" spans="1:25">
      <c r="A1820">
        <v>2017</v>
      </c>
      <c r="B1820">
        <v>111</v>
      </c>
      <c r="C1820" t="s">
        <v>15</v>
      </c>
      <c r="D1820" t="s">
        <v>235</v>
      </c>
      <c r="E1820">
        <v>4</v>
      </c>
      <c r="F1820">
        <v>8</v>
      </c>
      <c r="G1820">
        <v>0.33300000000000002</v>
      </c>
      <c r="H1820">
        <v>0</v>
      </c>
      <c r="I1820">
        <v>8</v>
      </c>
      <c r="J1820">
        <v>0</v>
      </c>
      <c r="K1820">
        <v>19.8</v>
      </c>
      <c r="L1820">
        <v>29.1</v>
      </c>
      <c r="M1820">
        <v>-3.18</v>
      </c>
      <c r="N1820">
        <v>3.41</v>
      </c>
      <c r="O1820">
        <v>25</v>
      </c>
      <c r="P1820">
        <v>23</v>
      </c>
      <c r="R1820" s="19">
        <f>SUMIFS(Recruits!J:J,Recruits!D:D,'Wins by Year'!C1820,Recruits!A:A,'Wins by Year'!A1820)</f>
        <v>3.29</v>
      </c>
      <c r="S1820" s="19">
        <f t="shared" si="56"/>
        <v>3.29</v>
      </c>
      <c r="T1820" s="19">
        <f>(SUMIFS(S:S,C:C,C1820,A:A,A1820)+SUMIFS(S:S,C:C,C1820,A:A,A1820-1)+SUMIFS(S:S,C:C,C1820,A:A,A1820-2))/3</f>
        <v>3.4933333333333336</v>
      </c>
      <c r="U1820" s="19">
        <f>(SUMIFS($S:$S,$C:$C,$C1820,$A:$A,$A1820)+SUMIFS($S:$S,$C:$C,$C1820,$A:$A,$A1820-1)+SUMIFS($S:$S,$C:$C,$C1820,$A:$A,$A1820-2)+SUMIFS($S:$S,$C:$C,$C1820,$A:$A,$A1820-3))/4</f>
        <v>3.5325000000000002</v>
      </c>
      <c r="W1820" t="str">
        <f>VLOOKUP(D1820,Conferences!$A$9:$B$57,2,FALSE)</f>
        <v>SEC</v>
      </c>
      <c r="X1820">
        <f>COUNTIF(C:C,C1820)</f>
        <v>16</v>
      </c>
    </row>
    <row r="1821" spans="1:25">
      <c r="A1821">
        <v>2017</v>
      </c>
      <c r="B1821">
        <v>112</v>
      </c>
      <c r="C1821" t="s">
        <v>1</v>
      </c>
      <c r="D1821" t="s">
        <v>236</v>
      </c>
      <c r="E1821">
        <v>13</v>
      </c>
      <c r="F1821">
        <v>1</v>
      </c>
      <c r="G1821">
        <v>0.92900000000000005</v>
      </c>
      <c r="H1821">
        <v>8</v>
      </c>
      <c r="I1821">
        <v>1</v>
      </c>
      <c r="J1821">
        <v>0.88900000000000001</v>
      </c>
      <c r="K1821">
        <v>37.1</v>
      </c>
      <c r="L1821">
        <v>11.9</v>
      </c>
      <c r="M1821">
        <v>21.25</v>
      </c>
      <c r="N1821">
        <v>5.46</v>
      </c>
      <c r="O1821">
        <v>1</v>
      </c>
      <c r="P1821">
        <v>1</v>
      </c>
      <c r="Q1821">
        <v>1</v>
      </c>
      <c r="R1821" s="19">
        <f>SUMIFS(Recruits!J:J,Recruits!D:D,'Wins by Year'!C1821,Recruits!A:A,'Wins by Year'!A1821)</f>
        <v>4.0999999999999996</v>
      </c>
      <c r="S1821" s="19">
        <f t="shared" si="56"/>
        <v>4.0999999999999996</v>
      </c>
      <c r="T1821" s="19">
        <f>(SUMIFS(S:S,C:C,C1821,A:A,A1821)+SUMIFS(S:S,C:C,C1821,A:A,A1821-1)+SUMIFS(S:S,C:C,C1821,A:A,A1821-2))/3</f>
        <v>3.9366666666666661</v>
      </c>
      <c r="U1821" s="19">
        <f>(SUMIFS($S:$S,$C:$C,$C1821,$A:$A,$A1821)+SUMIFS($S:$S,$C:$C,$C1821,$A:$A,$A1821-1)+SUMIFS($S:$S,$C:$C,$C1821,$A:$A,$A1821-2)+SUMIFS($S:$S,$C:$C,$C1821,$A:$A,$A1821-3))/4</f>
        <v>3.9324999999999997</v>
      </c>
      <c r="W1821" t="str">
        <f>VLOOKUP(D1821,Conferences!$A$9:$B$57,2,FALSE)</f>
        <v>SEC</v>
      </c>
      <c r="X1821">
        <f>COUNTIF(C:C,C1821)</f>
        <v>16</v>
      </c>
      <c r="Y1821">
        <f t="shared" si="57"/>
        <v>1</v>
      </c>
    </row>
    <row r="1822" spans="1:25">
      <c r="A1822">
        <v>2017</v>
      </c>
      <c r="B1822">
        <v>113</v>
      </c>
      <c r="C1822" t="s">
        <v>9</v>
      </c>
      <c r="D1822" t="s">
        <v>236</v>
      </c>
      <c r="E1822">
        <v>10</v>
      </c>
      <c r="F1822">
        <v>4</v>
      </c>
      <c r="G1822">
        <v>0.71399999999999997</v>
      </c>
      <c r="H1822">
        <v>7</v>
      </c>
      <c r="I1822">
        <v>2</v>
      </c>
      <c r="J1822">
        <v>0.77800000000000002</v>
      </c>
      <c r="K1822">
        <v>33.9</v>
      </c>
      <c r="L1822">
        <v>18.5</v>
      </c>
      <c r="M1822">
        <v>17.95</v>
      </c>
      <c r="N1822">
        <v>6.38</v>
      </c>
      <c r="O1822">
        <v>12</v>
      </c>
      <c r="P1822">
        <v>6</v>
      </c>
      <c r="Q1822">
        <v>10</v>
      </c>
      <c r="R1822" s="19">
        <f>SUMIFS(Recruits!J:J,Recruits!D:D,'Wins by Year'!C1822,Recruits!A:A,'Wins by Year'!A1822)</f>
        <v>3.33</v>
      </c>
      <c r="S1822" s="19">
        <f t="shared" si="56"/>
        <v>3.33</v>
      </c>
      <c r="T1822" s="19">
        <f>(SUMIFS(S:S,C:C,C1822,A:A,A1822)+SUMIFS(S:S,C:C,C1822,A:A,A1822-1)+SUMIFS(S:S,C:C,C1822,A:A,A1822-2))/3</f>
        <v>3.56</v>
      </c>
      <c r="U1822" s="19">
        <f>(SUMIFS($S:$S,$C:$C,$C1822,$A:$A,$A1822)+SUMIFS($S:$S,$C:$C,$C1822,$A:$A,$A1822-1)+SUMIFS($S:$S,$C:$C,$C1822,$A:$A,$A1822-2)+SUMIFS($S:$S,$C:$C,$C1822,$A:$A,$A1822-3))/4</f>
        <v>3.56</v>
      </c>
      <c r="W1822" t="str">
        <f>VLOOKUP(D1822,Conferences!$A$9:$B$57,2,FALSE)</f>
        <v>SEC</v>
      </c>
      <c r="X1822">
        <f>COUNTIF(C:C,C1822)</f>
        <v>16</v>
      </c>
      <c r="Y1822">
        <f t="shared" si="57"/>
        <v>10</v>
      </c>
    </row>
    <row r="1823" spans="1:25">
      <c r="A1823">
        <v>2017</v>
      </c>
      <c r="B1823">
        <v>114</v>
      </c>
      <c r="C1823" t="s">
        <v>5</v>
      </c>
      <c r="D1823" t="s">
        <v>236</v>
      </c>
      <c r="E1823">
        <v>9</v>
      </c>
      <c r="F1823">
        <v>4</v>
      </c>
      <c r="G1823">
        <v>0.69199999999999995</v>
      </c>
      <c r="H1823">
        <v>6</v>
      </c>
      <c r="I1823">
        <v>2</v>
      </c>
      <c r="J1823">
        <v>0.75</v>
      </c>
      <c r="K1823">
        <v>27.2</v>
      </c>
      <c r="L1823">
        <v>18.899999999999999</v>
      </c>
      <c r="M1823">
        <v>11.77</v>
      </c>
      <c r="N1823">
        <v>3.93</v>
      </c>
      <c r="O1823">
        <v>13</v>
      </c>
      <c r="P1823">
        <v>12</v>
      </c>
      <c r="Q1823">
        <v>18</v>
      </c>
      <c r="R1823" s="19">
        <f>SUMIFS(Recruits!J:J,Recruits!D:D,'Wins by Year'!C1823,Recruits!A:A,'Wins by Year'!A1823)</f>
        <v>3.67</v>
      </c>
      <c r="S1823" s="19">
        <f t="shared" si="56"/>
        <v>3.67</v>
      </c>
      <c r="T1823" s="19">
        <f>(SUMIFS(S:S,C:C,C1823,A:A,A1823)+SUMIFS(S:S,C:C,C1823,A:A,A1823-1)+SUMIFS(S:S,C:C,C1823,A:A,A1823-2))/3</f>
        <v>3.5500000000000003</v>
      </c>
      <c r="U1823" s="19">
        <f>(SUMIFS($S:$S,$C:$C,$C1823,$A:$A,$A1823)+SUMIFS($S:$S,$C:$C,$C1823,$A:$A,$A1823-1)+SUMIFS($S:$S,$C:$C,$C1823,$A:$A,$A1823-2)+SUMIFS($S:$S,$C:$C,$C1823,$A:$A,$A1823-3))/4</f>
        <v>3.5925000000000002</v>
      </c>
      <c r="W1823" t="str">
        <f>VLOOKUP(D1823,Conferences!$A$9:$B$57,2,FALSE)</f>
        <v>SEC</v>
      </c>
      <c r="X1823">
        <f>COUNTIF(C:C,C1823)</f>
        <v>16</v>
      </c>
      <c r="Y1823">
        <f t="shared" si="57"/>
        <v>18</v>
      </c>
    </row>
    <row r="1824" spans="1:25">
      <c r="A1824">
        <v>2017</v>
      </c>
      <c r="B1824">
        <v>115</v>
      </c>
      <c r="C1824" t="s">
        <v>25</v>
      </c>
      <c r="D1824" t="s">
        <v>236</v>
      </c>
      <c r="E1824">
        <v>9</v>
      </c>
      <c r="F1824">
        <v>4</v>
      </c>
      <c r="G1824">
        <v>0.69199999999999995</v>
      </c>
      <c r="H1824">
        <v>4</v>
      </c>
      <c r="I1824">
        <v>4</v>
      </c>
      <c r="J1824">
        <v>0.5</v>
      </c>
      <c r="K1824">
        <v>32</v>
      </c>
      <c r="L1824">
        <v>20.9</v>
      </c>
      <c r="M1824">
        <v>11.85</v>
      </c>
      <c r="N1824">
        <v>3.85</v>
      </c>
      <c r="P1824">
        <v>16</v>
      </c>
      <c r="Q1824">
        <v>19</v>
      </c>
      <c r="R1824" s="19">
        <f>SUMIFS(Recruits!J:J,Recruits!D:D,'Wins by Year'!C1824,Recruits!A:A,'Wins by Year'!A1824)</f>
        <v>2.96</v>
      </c>
      <c r="S1824" s="19">
        <f t="shared" si="56"/>
        <v>2.96</v>
      </c>
      <c r="T1824" s="19">
        <f>(SUMIFS(S:S,C:C,C1824,A:A,A1824)+SUMIFS(S:S,C:C,C1824,A:A,A1824-1)+SUMIFS(S:S,C:C,C1824,A:A,A1824-2))/3</f>
        <v>3.0933333333333337</v>
      </c>
      <c r="U1824" s="19">
        <f>(SUMIFS($S:$S,$C:$C,$C1824,$A:$A,$A1824)+SUMIFS($S:$S,$C:$C,$C1824,$A:$A,$A1824-1)+SUMIFS($S:$S,$C:$C,$C1824,$A:$A,$A1824-2)+SUMIFS($S:$S,$C:$C,$C1824,$A:$A,$A1824-3))/4</f>
        <v>3.0175000000000001</v>
      </c>
      <c r="W1824" t="str">
        <f>VLOOKUP(D1824,Conferences!$A$9:$B$57,2,FALSE)</f>
        <v>SEC</v>
      </c>
      <c r="X1824">
        <f>COUNTIF(C:C,C1824)</f>
        <v>16</v>
      </c>
      <c r="Y1824">
        <f t="shared" si="57"/>
        <v>19</v>
      </c>
    </row>
    <row r="1825" spans="1:25">
      <c r="A1825">
        <v>2017</v>
      </c>
      <c r="B1825">
        <v>116</v>
      </c>
      <c r="C1825" t="s">
        <v>17</v>
      </c>
      <c r="D1825" t="s">
        <v>236</v>
      </c>
      <c r="E1825">
        <v>7</v>
      </c>
      <c r="F1825">
        <v>6</v>
      </c>
      <c r="G1825">
        <v>0.53800000000000003</v>
      </c>
      <c r="H1825">
        <v>4</v>
      </c>
      <c r="I1825">
        <v>4</v>
      </c>
      <c r="J1825">
        <v>0.5</v>
      </c>
      <c r="K1825">
        <v>32.700000000000003</v>
      </c>
      <c r="L1825">
        <v>30.7</v>
      </c>
      <c r="M1825">
        <v>3.36</v>
      </c>
      <c r="N1825">
        <v>3.05</v>
      </c>
      <c r="R1825" s="19">
        <f>SUMIFS(Recruits!J:J,Recruits!D:D,'Wins by Year'!C1825,Recruits!A:A,'Wins by Year'!A1825)</f>
        <v>3.39</v>
      </c>
      <c r="S1825" s="19">
        <f t="shared" si="56"/>
        <v>3.39</v>
      </c>
      <c r="T1825" s="19">
        <f>(SUMIFS(S:S,C:C,C1825,A:A,A1825)+SUMIFS(S:S,C:C,C1825,A:A,A1825-1)+SUMIFS(S:S,C:C,C1825,A:A,A1825-2))/3</f>
        <v>3.3800000000000003</v>
      </c>
      <c r="U1825" s="19">
        <f>(SUMIFS($S:$S,$C:$C,$C1825,$A:$A,$A1825)+SUMIFS($S:$S,$C:$C,$C1825,$A:$A,$A1825-1)+SUMIFS($S:$S,$C:$C,$C1825,$A:$A,$A1825-2)+SUMIFS($S:$S,$C:$C,$C1825,$A:$A,$A1825-3))/4</f>
        <v>3.4625000000000004</v>
      </c>
      <c r="W1825" t="str">
        <f>VLOOKUP(D1825,Conferences!$A$9:$B$57,2,FALSE)</f>
        <v>SEC</v>
      </c>
      <c r="X1825">
        <f>COUNTIF(C:C,C1825)</f>
        <v>16</v>
      </c>
    </row>
    <row r="1826" spans="1:25">
      <c r="A1826">
        <v>2017</v>
      </c>
      <c r="B1826">
        <v>117</v>
      </c>
      <c r="C1826" t="s">
        <v>8</v>
      </c>
      <c r="D1826" t="s">
        <v>236</v>
      </c>
      <c r="E1826">
        <v>6</v>
      </c>
      <c r="F1826">
        <v>6</v>
      </c>
      <c r="G1826">
        <v>0.5</v>
      </c>
      <c r="H1826">
        <v>3</v>
      </c>
      <c r="I1826">
        <v>5</v>
      </c>
      <c r="J1826">
        <v>0.375</v>
      </c>
      <c r="K1826">
        <v>32.799999999999997</v>
      </c>
      <c r="L1826">
        <v>34.6</v>
      </c>
      <c r="M1826">
        <v>2.78</v>
      </c>
      <c r="N1826">
        <v>1.44</v>
      </c>
      <c r="R1826" s="19">
        <f>SUMIFS(Recruits!J:J,Recruits!D:D,'Wins by Year'!C1826,Recruits!A:A,'Wins by Year'!A1826)</f>
        <v>3.1</v>
      </c>
      <c r="S1826" s="19">
        <f t="shared" si="56"/>
        <v>3.1</v>
      </c>
      <c r="T1826" s="19">
        <f>(SUMIFS(S:S,C:C,C1826,A:A,A1826)+SUMIFS(S:S,C:C,C1826,A:A,A1826-1)+SUMIFS(S:S,C:C,C1826,A:A,A1826-2))/3</f>
        <v>3.2866666666666666</v>
      </c>
      <c r="U1826" s="19">
        <f>(SUMIFS($S:$S,$C:$C,$C1826,$A:$A,$A1826)+SUMIFS($S:$S,$C:$C,$C1826,$A:$A,$A1826-1)+SUMIFS($S:$S,$C:$C,$C1826,$A:$A,$A1826-2)+SUMIFS($S:$S,$C:$C,$C1826,$A:$A,$A1826-3))/4</f>
        <v>3.2749999999999999</v>
      </c>
      <c r="W1826" t="str">
        <f>VLOOKUP(D1826,Conferences!$A$9:$B$57,2,FALSE)</f>
        <v>SEC</v>
      </c>
      <c r="X1826">
        <f>COUNTIF(C:C,C1826)</f>
        <v>16</v>
      </c>
    </row>
    <row r="1827" spans="1:25">
      <c r="A1827">
        <v>2017</v>
      </c>
      <c r="B1827">
        <v>118</v>
      </c>
      <c r="C1827" t="s">
        <v>32</v>
      </c>
      <c r="D1827" t="s">
        <v>236</v>
      </c>
      <c r="E1827">
        <v>4</v>
      </c>
      <c r="F1827">
        <v>8</v>
      </c>
      <c r="G1827">
        <v>0.33300000000000002</v>
      </c>
      <c r="H1827">
        <v>1</v>
      </c>
      <c r="I1827">
        <v>7</v>
      </c>
      <c r="J1827">
        <v>0.125</v>
      </c>
      <c r="K1827">
        <v>28.8</v>
      </c>
      <c r="L1827">
        <v>36.200000000000003</v>
      </c>
      <c r="M1827">
        <v>-2.4500000000000002</v>
      </c>
      <c r="N1827">
        <v>4.3</v>
      </c>
      <c r="R1827" s="19">
        <f>SUMIFS(Recruits!J:J,Recruits!D:D,'Wins by Year'!C1827,Recruits!A:A,'Wins by Year'!A1827)</f>
        <v>3.04</v>
      </c>
      <c r="S1827" s="19">
        <f t="shared" si="56"/>
        <v>3.04</v>
      </c>
      <c r="T1827" s="19">
        <f>(SUMIFS(S:S,C:C,C1827,A:A,A1827)+SUMIFS(S:S,C:C,C1827,A:A,A1827-1)+SUMIFS(S:S,C:C,C1827,A:A,A1827-2))/3</f>
        <v>3.0700000000000003</v>
      </c>
      <c r="U1827" s="19">
        <f>(SUMIFS($S:$S,$C:$C,$C1827,$A:$A,$A1827)+SUMIFS($S:$S,$C:$C,$C1827,$A:$A,$A1827-1)+SUMIFS($S:$S,$C:$C,$C1827,$A:$A,$A1827-2)+SUMIFS($S:$S,$C:$C,$C1827,$A:$A,$A1827-3))/4</f>
        <v>3.0125000000000002</v>
      </c>
      <c r="W1827" t="str">
        <f>VLOOKUP(D1827,Conferences!$A$9:$B$57,2,FALSE)</f>
        <v>SEC</v>
      </c>
      <c r="X1827">
        <f>COUNTIF(C:C,C1827)</f>
        <v>16</v>
      </c>
    </row>
    <row r="1828" spans="1:25">
      <c r="A1828">
        <v>2017</v>
      </c>
      <c r="B1828">
        <v>119</v>
      </c>
      <c r="C1828" t="s">
        <v>118</v>
      </c>
      <c r="D1828" t="s">
        <v>150</v>
      </c>
      <c r="E1828">
        <v>9</v>
      </c>
      <c r="F1828">
        <v>4</v>
      </c>
      <c r="G1828">
        <v>0.69199999999999995</v>
      </c>
      <c r="H1828">
        <v>7</v>
      </c>
      <c r="I1828">
        <v>1</v>
      </c>
      <c r="J1828">
        <v>0.875</v>
      </c>
      <c r="K1828">
        <v>33.5</v>
      </c>
      <c r="L1828">
        <v>20.2</v>
      </c>
      <c r="M1828">
        <v>0.59</v>
      </c>
      <c r="N1828">
        <v>-7.72</v>
      </c>
      <c r="R1828" s="19">
        <f>SUMIFS(Recruits!J:J,Recruits!D:D,'Wins by Year'!C1828,Recruits!A:A,'Wins by Year'!A1828)</f>
        <v>0</v>
      </c>
      <c r="S1828" s="19">
        <f t="shared" si="56"/>
        <v>1</v>
      </c>
      <c r="T1828" s="19">
        <f>(SUMIFS(S:S,C:C,C1828,A:A,A1828)+SUMIFS(S:S,C:C,C1828,A:A,A1828-1)+SUMIFS(S:S,C:C,C1828,A:A,A1828-2))/3</f>
        <v>1.3499999999999999</v>
      </c>
      <c r="U1828" s="19">
        <f>(SUMIFS($S:$S,$C:$C,$C1828,$A:$A,$A1828)+SUMIFS($S:$S,$C:$C,$C1828,$A:$A,$A1828-1)+SUMIFS($S:$S,$C:$C,$C1828,$A:$A,$A1828-2)+SUMIFS($S:$S,$C:$C,$C1828,$A:$A,$A1828-3))/4</f>
        <v>1.4575</v>
      </c>
      <c r="W1828" t="str">
        <f>VLOOKUP(D1828,Conferences!$A$9:$B$57,2,FALSE)</f>
        <v>Sun Belt</v>
      </c>
      <c r="X1828">
        <f>COUNTIF(C:C,C1828)</f>
        <v>5</v>
      </c>
    </row>
    <row r="1829" spans="1:25">
      <c r="A1829">
        <v>2017</v>
      </c>
      <c r="B1829">
        <v>120</v>
      </c>
      <c r="C1829" t="s">
        <v>238</v>
      </c>
      <c r="D1829" t="s">
        <v>150</v>
      </c>
      <c r="E1829">
        <v>3</v>
      </c>
      <c r="F1829">
        <v>9</v>
      </c>
      <c r="G1829">
        <v>0.25</v>
      </c>
      <c r="H1829">
        <v>2</v>
      </c>
      <c r="I1829">
        <v>6</v>
      </c>
      <c r="J1829">
        <v>0.25</v>
      </c>
      <c r="K1829">
        <v>23.7</v>
      </c>
      <c r="L1829">
        <v>34</v>
      </c>
      <c r="M1829">
        <v>-17.2</v>
      </c>
      <c r="N1829">
        <v>-8.7799999999999994</v>
      </c>
      <c r="R1829" s="19">
        <f>SUMIFS(Recruits!J:J,Recruits!D:D,'Wins by Year'!C1829,Recruits!A:A,'Wins by Year'!A1829)</f>
        <v>0</v>
      </c>
      <c r="S1829" s="19">
        <f t="shared" si="56"/>
        <v>1</v>
      </c>
      <c r="T1829" s="19">
        <f>(SUMIFS(S:S,C:C,C1829,A:A,A1829)+SUMIFS(S:S,C:C,C1829,A:A,A1829-1)+SUMIFS(S:S,C:C,C1829,A:A,A1829-2))/3</f>
        <v>0.33333333333333331</v>
      </c>
      <c r="U1829" s="19">
        <f>(SUMIFS($S:$S,$C:$C,$C1829,$A:$A,$A1829))</f>
        <v>1</v>
      </c>
      <c r="W1829" t="str">
        <f>VLOOKUP(D1829,Conferences!$A$9:$B$57,2,FALSE)</f>
        <v>Sun Belt</v>
      </c>
      <c r="X1829">
        <f>COUNTIF(C:C,C1829)</f>
        <v>2</v>
      </c>
    </row>
    <row r="1830" spans="1:25">
      <c r="A1830">
        <v>2017</v>
      </c>
      <c r="B1830">
        <v>121</v>
      </c>
      <c r="C1830" t="s">
        <v>77</v>
      </c>
      <c r="D1830" t="s">
        <v>150</v>
      </c>
      <c r="E1830">
        <v>2</v>
      </c>
      <c r="F1830">
        <v>10</v>
      </c>
      <c r="G1830">
        <v>0.16700000000000001</v>
      </c>
      <c r="H1830">
        <v>2</v>
      </c>
      <c r="I1830">
        <v>6</v>
      </c>
      <c r="J1830">
        <v>0.25</v>
      </c>
      <c r="K1830">
        <v>20.8</v>
      </c>
      <c r="L1830">
        <v>32.200000000000003</v>
      </c>
      <c r="M1830">
        <v>-16.829999999999998</v>
      </c>
      <c r="N1830">
        <v>-5.58</v>
      </c>
      <c r="R1830" s="19">
        <f>SUMIFS(Recruits!J:J,Recruits!D:D,'Wins by Year'!C1830,Recruits!A:A,'Wins by Year'!A1830)</f>
        <v>0</v>
      </c>
      <c r="S1830" s="19">
        <f t="shared" si="56"/>
        <v>1</v>
      </c>
      <c r="T1830" s="19">
        <f>(SUMIFS(S:S,C:C,C1830,A:A,A1830)+SUMIFS(S:S,C:C,C1830,A:A,A1830-1)+SUMIFS(S:S,C:C,C1830,A:A,A1830-2))/3</f>
        <v>1.7766666666666666</v>
      </c>
      <c r="U1830" s="19">
        <f>(SUMIFS($S:$S,$C:$C,$C1830,$A:$A,$A1830)+SUMIFS($S:$S,$C:$C,$C1830,$A:$A,$A1830-1)+SUMIFS($S:$S,$C:$C,$C1830,$A:$A,$A1830-2)+SUMIFS($S:$S,$C:$C,$C1830,$A:$A,$A1830-3))/4</f>
        <v>1.5825</v>
      </c>
      <c r="W1830" t="str">
        <f>VLOOKUP(D1830,Conferences!$A$9:$B$57,2,FALSE)</f>
        <v>Sun Belt</v>
      </c>
      <c r="X1830">
        <f>COUNTIF(C:C,C1830)</f>
        <v>5</v>
      </c>
    </row>
    <row r="1831" spans="1:25">
      <c r="A1831">
        <v>2017</v>
      </c>
      <c r="B1831">
        <v>122</v>
      </c>
      <c r="C1831" t="s">
        <v>99</v>
      </c>
      <c r="D1831" t="s">
        <v>150</v>
      </c>
      <c r="E1831">
        <v>11</v>
      </c>
      <c r="F1831">
        <v>2</v>
      </c>
      <c r="G1831">
        <v>0.84599999999999997</v>
      </c>
      <c r="H1831">
        <v>7</v>
      </c>
      <c r="I1831">
        <v>1</v>
      </c>
      <c r="J1831">
        <v>0.875</v>
      </c>
      <c r="K1831">
        <v>31.5</v>
      </c>
      <c r="L1831">
        <v>18.5</v>
      </c>
      <c r="M1831">
        <v>3.59</v>
      </c>
      <c r="N1831">
        <v>-8.0299999999999994</v>
      </c>
      <c r="R1831" s="19">
        <f>SUMIFS(Recruits!J:J,Recruits!D:D,'Wins by Year'!C1831,Recruits!A:A,'Wins by Year'!A1831)</f>
        <v>0</v>
      </c>
      <c r="S1831" s="19">
        <f t="shared" si="56"/>
        <v>1</v>
      </c>
      <c r="T1831" s="19">
        <f>(SUMIFS(S:S,C:C,C1831,A:A,A1831)+SUMIFS(S:S,C:C,C1831,A:A,A1831-1)+SUMIFS(S:S,C:C,C1831,A:A,A1831-2))/3</f>
        <v>1.3699999999999999</v>
      </c>
      <c r="U1831" s="19">
        <f>(SUMIFS($S:$S,$C:$C,$C1831,$A:$A,$A1831)+SUMIFS($S:$S,$C:$C,$C1831,$A:$A,$A1831-1)+SUMIFS($S:$S,$C:$C,$C1831,$A:$A,$A1831-2)+SUMIFS($S:$S,$C:$C,$C1831,$A:$A,$A1831-3))/4</f>
        <v>1.2774999999999999</v>
      </c>
      <c r="W1831" t="str">
        <f>VLOOKUP(D1831,Conferences!$A$9:$B$57,2,FALSE)</f>
        <v>Sun Belt</v>
      </c>
      <c r="X1831">
        <f>COUNTIF(C:C,C1831)</f>
        <v>16</v>
      </c>
    </row>
    <row r="1832" spans="1:25">
      <c r="A1832">
        <v>2017</v>
      </c>
      <c r="B1832">
        <v>123</v>
      </c>
      <c r="C1832" t="s">
        <v>88</v>
      </c>
      <c r="D1832" t="s">
        <v>150</v>
      </c>
      <c r="E1832">
        <v>7</v>
      </c>
      <c r="F1832">
        <v>5</v>
      </c>
      <c r="G1832">
        <v>0.58299999999999996</v>
      </c>
      <c r="H1832">
        <v>6</v>
      </c>
      <c r="I1832">
        <v>2</v>
      </c>
      <c r="J1832">
        <v>0.75</v>
      </c>
      <c r="K1832">
        <v>37.799999999999997</v>
      </c>
      <c r="L1832">
        <v>25.8</v>
      </c>
      <c r="M1832">
        <v>-2.42</v>
      </c>
      <c r="N1832">
        <v>-9.92</v>
      </c>
      <c r="R1832" s="19">
        <f>SUMIFS(Recruits!J:J,Recruits!D:D,'Wins by Year'!C1832,Recruits!A:A,'Wins by Year'!A1832)</f>
        <v>0</v>
      </c>
      <c r="S1832" s="19">
        <f t="shared" si="56"/>
        <v>1</v>
      </c>
      <c r="T1832" s="19">
        <f>(SUMIFS(S:S,C:C,C1832,A:A,A1832)+SUMIFS(S:S,C:C,C1832,A:A,A1832-1)+SUMIFS(S:S,C:C,C1832,A:A,A1832-2))/3</f>
        <v>1.7299999999999998</v>
      </c>
      <c r="U1832" s="19">
        <f>(SUMIFS($S:$S,$C:$C,$C1832,$A:$A,$A1832)+SUMIFS($S:$S,$C:$C,$C1832,$A:$A,$A1832-1)+SUMIFS($S:$S,$C:$C,$C1832,$A:$A,$A1832-2)+SUMIFS($S:$S,$C:$C,$C1832,$A:$A,$A1832-3))/4</f>
        <v>1.8299999999999998</v>
      </c>
      <c r="W1832" t="str">
        <f>VLOOKUP(D1832,Conferences!$A$9:$B$57,2,FALSE)</f>
        <v>Sun Belt</v>
      </c>
      <c r="X1832">
        <f>COUNTIF(C:C,C1832)</f>
        <v>16</v>
      </c>
    </row>
    <row r="1833" spans="1:25">
      <c r="A1833">
        <v>2017</v>
      </c>
      <c r="B1833">
        <v>124</v>
      </c>
      <c r="C1833" t="s">
        <v>139</v>
      </c>
      <c r="D1833" t="s">
        <v>150</v>
      </c>
      <c r="E1833">
        <v>7</v>
      </c>
      <c r="F1833">
        <v>5</v>
      </c>
      <c r="G1833">
        <v>0.58299999999999996</v>
      </c>
      <c r="H1833">
        <v>5</v>
      </c>
      <c r="I1833">
        <v>3</v>
      </c>
      <c r="J1833">
        <v>0.625</v>
      </c>
      <c r="K1833">
        <v>20.3</v>
      </c>
      <c r="L1833">
        <v>24.8</v>
      </c>
      <c r="M1833">
        <v>-10.66</v>
      </c>
      <c r="N1833">
        <v>-9.25</v>
      </c>
      <c r="R1833" s="19">
        <f>SUMIFS(Recruits!J:J,Recruits!D:D,'Wins by Year'!C1833,Recruits!A:A,'Wins by Year'!A1833)</f>
        <v>0</v>
      </c>
      <c r="S1833" s="19">
        <f t="shared" si="56"/>
        <v>1</v>
      </c>
      <c r="T1833" s="19">
        <f>(SUMIFS(S:S,C:C,C1833,A:A,A1833)+SUMIFS(S:S,C:C,C1833,A:A,A1833-1)+SUMIFS(S:S,C:C,C1833,A:A,A1833-2))/3</f>
        <v>1</v>
      </c>
      <c r="U1833" s="19">
        <f>(SUMIFS($S:$S,$C:$C,$C1833,$A:$A,$A1833)+SUMIFS($S:$S,$C:$C,$C1833,$A:$A,$A1833-1)+SUMIFS($S:$S,$C:$C,$C1833,$A:$A,$A1833-2)+SUMIFS($S:$S,$C:$C,$C1833,$A:$A,$A1833-3))/4</f>
        <v>1</v>
      </c>
      <c r="W1833" t="str">
        <f>VLOOKUP(D1833,Conferences!$A$9:$B$57,2,FALSE)</f>
        <v>Sun Belt</v>
      </c>
      <c r="X1833">
        <f>COUNTIF(C:C,C1833)</f>
        <v>6</v>
      </c>
    </row>
    <row r="1834" spans="1:25">
      <c r="A1834">
        <v>2017</v>
      </c>
      <c r="B1834">
        <v>125</v>
      </c>
      <c r="C1834" t="s">
        <v>133</v>
      </c>
      <c r="D1834" t="s">
        <v>150</v>
      </c>
      <c r="E1834">
        <v>7</v>
      </c>
      <c r="F1834">
        <v>6</v>
      </c>
      <c r="G1834">
        <v>0.53800000000000003</v>
      </c>
      <c r="H1834">
        <v>4</v>
      </c>
      <c r="I1834">
        <v>4</v>
      </c>
      <c r="J1834">
        <v>0.5</v>
      </c>
      <c r="K1834">
        <v>29.3</v>
      </c>
      <c r="L1834">
        <v>29.7</v>
      </c>
      <c r="M1834">
        <v>-8.69</v>
      </c>
      <c r="N1834">
        <v>-8.3000000000000007</v>
      </c>
      <c r="R1834" s="19">
        <f>SUMIFS(Recruits!J:J,Recruits!D:D,'Wins by Year'!C1834,Recruits!A:A,'Wins by Year'!A1834)</f>
        <v>0</v>
      </c>
      <c r="S1834" s="19">
        <f t="shared" si="56"/>
        <v>1</v>
      </c>
      <c r="T1834" s="19">
        <f>(SUMIFS(S:S,C:C,C1834,A:A,A1834)+SUMIFS(S:S,C:C,C1834,A:A,A1834-1)+SUMIFS(S:S,C:C,C1834,A:A,A1834-2))/3</f>
        <v>1</v>
      </c>
      <c r="U1834" s="19">
        <f>(SUMIFS($S:$S,$C:$C,$C1834,$A:$A,$A1834)+SUMIFS($S:$S,$C:$C,$C1834,$A:$A,$A1834-1)+SUMIFS($S:$S,$C:$C,$C1834,$A:$A,$A1834-2)+SUMIFS($S:$S,$C:$C,$C1834,$A:$A,$A1834-3))/4</f>
        <v>1</v>
      </c>
      <c r="W1834" t="str">
        <f>VLOOKUP(D1834,Conferences!$A$9:$B$57,2,FALSE)</f>
        <v>Sun Belt</v>
      </c>
      <c r="X1834">
        <f>COUNTIF(C:C,C1834)</f>
        <v>16</v>
      </c>
    </row>
    <row r="1835" spans="1:25">
      <c r="A1835">
        <v>2017</v>
      </c>
      <c r="B1835">
        <v>126</v>
      </c>
      <c r="C1835" t="s">
        <v>114</v>
      </c>
      <c r="D1835" t="s">
        <v>150</v>
      </c>
      <c r="E1835">
        <v>5</v>
      </c>
      <c r="F1835">
        <v>7</v>
      </c>
      <c r="G1835">
        <v>0.41699999999999998</v>
      </c>
      <c r="H1835">
        <v>4</v>
      </c>
      <c r="I1835">
        <v>4</v>
      </c>
      <c r="J1835">
        <v>0.5</v>
      </c>
      <c r="K1835">
        <v>28.2</v>
      </c>
      <c r="L1835">
        <v>40</v>
      </c>
      <c r="M1835">
        <v>-15.51</v>
      </c>
      <c r="N1835">
        <v>-8.35</v>
      </c>
      <c r="R1835" s="19">
        <f>SUMIFS(Recruits!J:J,Recruits!D:D,'Wins by Year'!C1835,Recruits!A:A,'Wins by Year'!A1835)</f>
        <v>0</v>
      </c>
      <c r="S1835" s="19">
        <f t="shared" si="56"/>
        <v>1</v>
      </c>
      <c r="T1835" s="19">
        <f>(SUMIFS(S:S,C:C,C1835,A:A,A1835)+SUMIFS(S:S,C:C,C1835,A:A,A1835-1)+SUMIFS(S:S,C:C,C1835,A:A,A1835-2))/3</f>
        <v>1.3833333333333335</v>
      </c>
      <c r="U1835" s="19">
        <f>(SUMIFS($S:$S,$C:$C,$C1835,$A:$A,$A1835)+SUMIFS($S:$S,$C:$C,$C1835,$A:$A,$A1835-1)+SUMIFS($S:$S,$C:$C,$C1835,$A:$A,$A1835-2)+SUMIFS($S:$S,$C:$C,$C1835,$A:$A,$A1835-3))/4</f>
        <v>1.2875000000000001</v>
      </c>
      <c r="W1835" t="str">
        <f>VLOOKUP(D1835,Conferences!$A$9:$B$57,2,FALSE)</f>
        <v>Sun Belt</v>
      </c>
      <c r="X1835">
        <f>COUNTIF(C:C,C1835)</f>
        <v>16</v>
      </c>
    </row>
    <row r="1836" spans="1:25">
      <c r="A1836">
        <v>2017</v>
      </c>
      <c r="B1836">
        <v>127</v>
      </c>
      <c r="C1836" t="s">
        <v>120</v>
      </c>
      <c r="D1836" t="s">
        <v>150</v>
      </c>
      <c r="E1836">
        <v>4</v>
      </c>
      <c r="F1836">
        <v>8</v>
      </c>
      <c r="G1836">
        <v>0.33300000000000002</v>
      </c>
      <c r="H1836">
        <v>4</v>
      </c>
      <c r="I1836">
        <v>4</v>
      </c>
      <c r="J1836">
        <v>0.5</v>
      </c>
      <c r="K1836">
        <v>33.9</v>
      </c>
      <c r="L1836">
        <v>41</v>
      </c>
      <c r="M1836">
        <v>-10.88</v>
      </c>
      <c r="N1836">
        <v>-4.88</v>
      </c>
      <c r="R1836" s="19">
        <f>SUMIFS(Recruits!J:J,Recruits!D:D,'Wins by Year'!C1836,Recruits!A:A,'Wins by Year'!A1836)</f>
        <v>2.1800000000000002</v>
      </c>
      <c r="S1836" s="19">
        <f t="shared" si="56"/>
        <v>2.1800000000000002</v>
      </c>
      <c r="T1836" s="19">
        <f>(SUMIFS(S:S,C:C,C1836,A:A,A1836)+SUMIFS(S:S,C:C,C1836,A:A,A1836-1)+SUMIFS(S:S,C:C,C1836,A:A,A1836-2))/3</f>
        <v>1.75</v>
      </c>
      <c r="U1836" s="19">
        <f>(SUMIFS($S:$S,$C:$C,$C1836,$A:$A,$A1836)+SUMIFS($S:$S,$C:$C,$C1836,$A:$A,$A1836-1)+SUMIFS($S:$S,$C:$C,$C1836,$A:$A,$A1836-2)+SUMIFS($S:$S,$C:$C,$C1836,$A:$A,$A1836-3))/4</f>
        <v>1.5625</v>
      </c>
      <c r="W1836" t="str">
        <f>VLOOKUP(D1836,Conferences!$A$9:$B$57,2,FALSE)</f>
        <v>Sun Belt</v>
      </c>
      <c r="X1836">
        <f>COUNTIF(C:C,C1836)</f>
        <v>16</v>
      </c>
    </row>
    <row r="1837" spans="1:25">
      <c r="A1837">
        <v>2017</v>
      </c>
      <c r="B1837">
        <v>128</v>
      </c>
      <c r="C1837" t="s">
        <v>126</v>
      </c>
      <c r="D1837" t="s">
        <v>150</v>
      </c>
      <c r="E1837">
        <v>4</v>
      </c>
      <c r="F1837">
        <v>8</v>
      </c>
      <c r="G1837">
        <v>0.33300000000000002</v>
      </c>
      <c r="H1837">
        <v>3</v>
      </c>
      <c r="I1837">
        <v>5</v>
      </c>
      <c r="J1837">
        <v>0.375</v>
      </c>
      <c r="K1837">
        <v>20.9</v>
      </c>
      <c r="L1837">
        <v>25.8</v>
      </c>
      <c r="M1837">
        <v>-11.35</v>
      </c>
      <c r="N1837">
        <v>-7.94</v>
      </c>
      <c r="R1837" s="19">
        <f>SUMIFS(Recruits!J:J,Recruits!D:D,'Wins by Year'!C1837,Recruits!A:A,'Wins by Year'!A1837)</f>
        <v>0</v>
      </c>
      <c r="S1837" s="19">
        <f t="shared" si="56"/>
        <v>1</v>
      </c>
      <c r="T1837" s="19">
        <f>(SUMIFS(S:S,C:C,C1837,A:A,A1837)+SUMIFS(S:S,C:C,C1837,A:A,A1837-1)+SUMIFS(S:S,C:C,C1837,A:A,A1837-2))/3</f>
        <v>1</v>
      </c>
      <c r="U1837" s="19">
        <f>(SUMIFS($S:$S,$C:$C,$C1837,$A:$A,$A1837)+SUMIFS($S:$S,$C:$C,$C1837,$A:$A,$A1837-1)+SUMIFS($S:$S,$C:$C,$C1837,$A:$A,$A1837-2)+SUMIFS($S:$S,$C:$C,$C1837,$A:$A,$A1837-3))/4</f>
        <v>1.2725</v>
      </c>
      <c r="W1837" t="str">
        <f>VLOOKUP(D1837,Conferences!$A$9:$B$57,2,FALSE)</f>
        <v>Sun Belt</v>
      </c>
      <c r="X1837">
        <f>COUNTIF(C:C,C1837)</f>
        <v>15</v>
      </c>
    </row>
    <row r="1838" spans="1:25">
      <c r="A1838">
        <v>2017</v>
      </c>
      <c r="B1838">
        <v>129</v>
      </c>
      <c r="C1838" t="s">
        <v>93</v>
      </c>
      <c r="D1838" t="s">
        <v>150</v>
      </c>
      <c r="E1838">
        <v>4</v>
      </c>
      <c r="F1838">
        <v>8</v>
      </c>
      <c r="G1838">
        <v>0.33300000000000002</v>
      </c>
      <c r="H1838">
        <v>3</v>
      </c>
      <c r="I1838">
        <v>5</v>
      </c>
      <c r="J1838">
        <v>0.375</v>
      </c>
      <c r="K1838">
        <v>19.8</v>
      </c>
      <c r="L1838">
        <v>26.5</v>
      </c>
      <c r="M1838">
        <v>-11.71</v>
      </c>
      <c r="N1838">
        <v>-6.46</v>
      </c>
      <c r="R1838" s="19">
        <f>SUMIFS(Recruits!J:J,Recruits!D:D,'Wins by Year'!C1838,Recruits!A:A,'Wins by Year'!A1838)</f>
        <v>0</v>
      </c>
      <c r="S1838" s="19">
        <f t="shared" si="56"/>
        <v>1</v>
      </c>
      <c r="T1838" s="19">
        <f>(SUMIFS(S:S,C:C,C1838,A:A,A1838)+SUMIFS(S:S,C:C,C1838,A:A,A1838-1)+SUMIFS(S:S,C:C,C1838,A:A,A1838-2))/3</f>
        <v>1.3833333333333335</v>
      </c>
      <c r="U1838" s="19">
        <f>(SUMIFS($S:$S,$C:$C,$C1838,$A:$A,$A1838)+SUMIFS($S:$S,$C:$C,$C1838,$A:$A,$A1838-1)+SUMIFS($S:$S,$C:$C,$C1838,$A:$A,$A1838-2)+SUMIFS($S:$S,$C:$C,$C1838,$A:$A,$A1838-3))/4</f>
        <v>1.2875000000000001</v>
      </c>
      <c r="W1838" t="str">
        <f>VLOOKUP(D1838,Conferences!$A$9:$B$57,2,FALSE)</f>
        <v>Sun Belt</v>
      </c>
      <c r="X1838">
        <f>COUNTIF(C:C,C1838)</f>
        <v>7</v>
      </c>
    </row>
    <row r="1839" spans="1:25">
      <c r="A1839">
        <v>2017</v>
      </c>
      <c r="B1839">
        <v>130</v>
      </c>
      <c r="C1839" t="s">
        <v>94</v>
      </c>
      <c r="D1839" t="s">
        <v>150</v>
      </c>
      <c r="E1839">
        <v>2</v>
      </c>
      <c r="F1839">
        <v>10</v>
      </c>
      <c r="G1839">
        <v>0.16700000000000001</v>
      </c>
      <c r="H1839">
        <v>1</v>
      </c>
      <c r="I1839">
        <v>7</v>
      </c>
      <c r="J1839">
        <v>0.125</v>
      </c>
      <c r="K1839">
        <v>17.3</v>
      </c>
      <c r="L1839">
        <v>33.6</v>
      </c>
      <c r="M1839">
        <v>-19.309999999999999</v>
      </c>
      <c r="N1839">
        <v>-7.31</v>
      </c>
      <c r="R1839" s="19">
        <f>SUMIFS(Recruits!J:J,Recruits!D:D,'Wins by Year'!C1839,Recruits!A:A,'Wins by Year'!A1839)</f>
        <v>0</v>
      </c>
      <c r="S1839" s="19">
        <f t="shared" si="56"/>
        <v>1</v>
      </c>
      <c r="T1839" s="19">
        <f>(SUMIFS(S:S,C:C,C1839,A:A,A1839)+SUMIFS(S:S,C:C,C1839,A:A,A1839-1)+SUMIFS(S:S,C:C,C1839,A:A,A1839-2))/3</f>
        <v>1.6366666666666667</v>
      </c>
      <c r="U1839" s="19">
        <f>(SUMIFS($S:$S,$C:$C,$C1839,$A:$A,$A1839)+SUMIFS($S:$S,$C:$C,$C1839,$A:$A,$A1839-1)+SUMIFS($S:$S,$C:$C,$C1839,$A:$A,$A1839-2)+SUMIFS($S:$S,$C:$C,$C1839,$A:$A,$A1839-3))/4</f>
        <v>1.7375</v>
      </c>
      <c r="W1839" t="str">
        <f>VLOOKUP(D1839,Conferences!$A$9:$B$57,2,FALSE)</f>
        <v>Sun Belt</v>
      </c>
      <c r="X1839">
        <f>COUNTIF(C:C,C1839)</f>
        <v>7</v>
      </c>
    </row>
    <row r="1840" spans="1:25">
      <c r="A1840">
        <v>2018</v>
      </c>
      <c r="B1840">
        <v>1</v>
      </c>
      <c r="C1840" t="s">
        <v>6</v>
      </c>
      <c r="D1840" t="s">
        <v>218</v>
      </c>
      <c r="E1840">
        <v>15</v>
      </c>
      <c r="F1840">
        <v>0</v>
      </c>
      <c r="G1840">
        <v>1</v>
      </c>
      <c r="H1840">
        <v>8</v>
      </c>
      <c r="I1840">
        <v>0</v>
      </c>
      <c r="J1840">
        <v>1</v>
      </c>
      <c r="K1840">
        <v>44.3</v>
      </c>
      <c r="L1840">
        <v>13.1</v>
      </c>
      <c r="M1840">
        <v>26.45</v>
      </c>
      <c r="N1840">
        <v>5.19</v>
      </c>
      <c r="O1840">
        <v>2</v>
      </c>
      <c r="P1840">
        <v>1</v>
      </c>
      <c r="Q1840">
        <v>1</v>
      </c>
      <c r="R1840" s="19">
        <f>SUMIFS(Recruits!J:J,Recruits!D:D,'Wins by Year'!C1840,Recruits!A:A,'Wins by Year'!A1840)</f>
        <v>4.0599999999999996</v>
      </c>
      <c r="S1840" s="19">
        <f t="shared" si="56"/>
        <v>4.0599999999999996</v>
      </c>
      <c r="T1840" s="19">
        <f t="shared" ref="T1840:T1844" si="58">(SUMIFS(S:S,C:C,C1840,A:A,A1840)+SUMIFS(S:S,C:C,C1840,A:A,A1840-1)+SUMIFS(S:S,C:C,C1840,A:A,A1840-2))/3</f>
        <v>3.8366666666666664</v>
      </c>
      <c r="U1840" s="19">
        <f t="shared" ref="U1840:U1903" si="59">(SUMIFS($S:$S,$C:$C,$C1840,$A:$A,$A1840)+SUMIFS($S:$S,$C:$C,$C1840,$A:$A,$A1840-1)+SUMIFS($S:$S,$C:$C,$C1840,$A:$A,$A1840-2)+SUMIFS($S:$S,$C:$C,$C1840,$A:$A,$A1840-3))/4</f>
        <v>3.7475000000000001</v>
      </c>
      <c r="W1840" t="str">
        <f>VLOOKUP(D1840,Conferences!$A$9:$B$57,2,FALSE)</f>
        <v>ACC</v>
      </c>
      <c r="X1840">
        <f t="shared" ref="X1840:X1903" si="60">COUNTIF(C:C,C1840)</f>
        <v>16</v>
      </c>
      <c r="Y1840">
        <f t="shared" ref="Y1827:Y1843" si="61">Q1840</f>
        <v>1</v>
      </c>
    </row>
    <row r="1841" spans="1:25">
      <c r="A1841">
        <v>2018</v>
      </c>
      <c r="B1841">
        <v>2</v>
      </c>
      <c r="C1841" t="s">
        <v>59</v>
      </c>
      <c r="D1841" t="s">
        <v>218</v>
      </c>
      <c r="E1841">
        <v>10</v>
      </c>
      <c r="F1841">
        <v>3</v>
      </c>
      <c r="G1841">
        <v>0.76900000000000002</v>
      </c>
      <c r="H1841">
        <v>6</v>
      </c>
      <c r="I1841">
        <v>2</v>
      </c>
      <c r="J1841">
        <v>0.75</v>
      </c>
      <c r="K1841">
        <v>40.200000000000003</v>
      </c>
      <c r="L1841">
        <v>27</v>
      </c>
      <c r="M1841">
        <v>12.14</v>
      </c>
      <c r="N1841">
        <v>1.3</v>
      </c>
      <c r="P1841">
        <v>12</v>
      </c>
      <c r="Q1841">
        <v>15</v>
      </c>
      <c r="R1841" s="19">
        <f>SUMIFS(Recruits!J:J,Recruits!D:D,'Wins by Year'!C1841,Recruits!A:A,'Wins by Year'!A1841)</f>
        <v>2.75</v>
      </c>
      <c r="S1841" s="19">
        <f t="shared" si="56"/>
        <v>2.75</v>
      </c>
      <c r="T1841" s="19">
        <f t="shared" si="58"/>
        <v>2.6666666666666665</v>
      </c>
      <c r="U1841" s="19">
        <f t="shared" si="59"/>
        <v>2.625</v>
      </c>
      <c r="W1841" t="str">
        <f>VLOOKUP(D1841,Conferences!$A$9:$B$57,2,FALSE)</f>
        <v>ACC</v>
      </c>
      <c r="X1841">
        <f t="shared" si="60"/>
        <v>16</v>
      </c>
      <c r="Y1841">
        <f t="shared" si="61"/>
        <v>15</v>
      </c>
    </row>
    <row r="1842" spans="1:25">
      <c r="A1842">
        <v>2018</v>
      </c>
      <c r="B1842">
        <v>3</v>
      </c>
      <c r="C1842" t="s">
        <v>44</v>
      </c>
      <c r="D1842" t="s">
        <v>218</v>
      </c>
      <c r="E1842">
        <v>9</v>
      </c>
      <c r="F1842">
        <v>4</v>
      </c>
      <c r="G1842">
        <v>0.69199999999999995</v>
      </c>
      <c r="H1842">
        <v>5</v>
      </c>
      <c r="I1842">
        <v>3</v>
      </c>
      <c r="J1842">
        <v>0.625</v>
      </c>
      <c r="K1842">
        <v>33.799999999999997</v>
      </c>
      <c r="L1842">
        <v>24.9</v>
      </c>
      <c r="M1842">
        <v>6.8</v>
      </c>
      <c r="N1842">
        <v>0.49</v>
      </c>
      <c r="P1842">
        <v>16</v>
      </c>
      <c r="R1842" s="19">
        <f>SUMIFS(Recruits!J:J,Recruits!D:D,'Wins by Year'!C1842,Recruits!A:A,'Wins by Year'!A1842)</f>
        <v>3.08</v>
      </c>
      <c r="S1842" s="19">
        <f t="shared" si="56"/>
        <v>3.08</v>
      </c>
      <c r="T1842" s="19">
        <f t="shared" si="58"/>
        <v>2.92</v>
      </c>
      <c r="U1842" s="19">
        <f t="shared" si="59"/>
        <v>2.9175</v>
      </c>
      <c r="W1842" t="str">
        <f>VLOOKUP(D1842,Conferences!$A$9:$B$57,2,FALSE)</f>
        <v>ACC</v>
      </c>
      <c r="X1842">
        <f t="shared" si="60"/>
        <v>16</v>
      </c>
    </row>
    <row r="1843" spans="1:25">
      <c r="A1843">
        <v>2018</v>
      </c>
      <c r="B1843">
        <v>4</v>
      </c>
      <c r="C1843" t="s">
        <v>82</v>
      </c>
      <c r="D1843" t="s">
        <v>218</v>
      </c>
      <c r="E1843">
        <v>7</v>
      </c>
      <c r="F1843">
        <v>5</v>
      </c>
      <c r="G1843">
        <v>0.58299999999999996</v>
      </c>
      <c r="H1843">
        <v>4</v>
      </c>
      <c r="I1843">
        <v>4</v>
      </c>
      <c r="J1843">
        <v>0.5</v>
      </c>
      <c r="K1843">
        <v>32</v>
      </c>
      <c r="L1843">
        <v>25.7</v>
      </c>
      <c r="M1843">
        <v>4.6100000000000003</v>
      </c>
      <c r="N1843">
        <v>1.78</v>
      </c>
      <c r="P1843">
        <v>17</v>
      </c>
      <c r="R1843" s="19">
        <f>SUMIFS(Recruits!J:J,Recruits!D:D,'Wins by Year'!C1843,Recruits!A:A,'Wins by Year'!A1843)</f>
        <v>2.7</v>
      </c>
      <c r="S1843" s="19">
        <f t="shared" si="56"/>
        <v>2.7</v>
      </c>
      <c r="T1843" s="19">
        <f t="shared" si="58"/>
        <v>2.58</v>
      </c>
      <c r="U1843" s="19">
        <f t="shared" si="59"/>
        <v>2.625</v>
      </c>
      <c r="W1843" t="str">
        <f>VLOOKUP(D1843,Conferences!$A$9:$B$57,2,FALSE)</f>
        <v>ACC</v>
      </c>
      <c r="X1843">
        <f t="shared" si="60"/>
        <v>16</v>
      </c>
    </row>
    <row r="1844" spans="1:25">
      <c r="A1844">
        <v>2018</v>
      </c>
      <c r="B1844">
        <v>5</v>
      </c>
      <c r="C1844" t="s">
        <v>62</v>
      </c>
      <c r="D1844" t="s">
        <v>218</v>
      </c>
      <c r="E1844">
        <v>7</v>
      </c>
      <c r="F1844">
        <v>6</v>
      </c>
      <c r="G1844">
        <v>0.53800000000000003</v>
      </c>
      <c r="H1844">
        <v>3</v>
      </c>
      <c r="I1844">
        <v>5</v>
      </c>
      <c r="J1844">
        <v>0.375</v>
      </c>
      <c r="K1844">
        <v>32.799999999999997</v>
      </c>
      <c r="L1844">
        <v>33.299999999999997</v>
      </c>
      <c r="M1844">
        <v>2.41</v>
      </c>
      <c r="N1844">
        <v>2.41</v>
      </c>
      <c r="R1844" s="19">
        <f>SUMIFS(Recruits!J:J,Recruits!D:D,'Wins by Year'!C1844,Recruits!A:A,'Wins by Year'!A1844)</f>
        <v>2.68</v>
      </c>
      <c r="S1844" s="19">
        <f t="shared" si="56"/>
        <v>2.68</v>
      </c>
      <c r="T1844" s="19">
        <f t="shared" si="58"/>
        <v>2.6466666666666669</v>
      </c>
      <c r="U1844" s="19">
        <f t="shared" si="59"/>
        <v>2.645</v>
      </c>
      <c r="W1844" t="str">
        <f>VLOOKUP(D1844,Conferences!$A$9:$B$57,2,FALSE)</f>
        <v>ACC</v>
      </c>
      <c r="X1844">
        <f t="shared" si="60"/>
        <v>16</v>
      </c>
    </row>
    <row r="1845" spans="1:25">
      <c r="A1845">
        <v>2018</v>
      </c>
      <c r="B1845">
        <v>6</v>
      </c>
      <c r="C1845" t="s">
        <v>2</v>
      </c>
      <c r="D1845" t="s">
        <v>218</v>
      </c>
      <c r="E1845">
        <v>5</v>
      </c>
      <c r="F1845">
        <v>7</v>
      </c>
      <c r="G1845">
        <v>0.41699999999999998</v>
      </c>
      <c r="H1845">
        <v>3</v>
      </c>
      <c r="I1845">
        <v>5</v>
      </c>
      <c r="J1845">
        <v>0.375</v>
      </c>
      <c r="K1845">
        <v>21.9</v>
      </c>
      <c r="L1845">
        <v>31.5</v>
      </c>
      <c r="M1845">
        <v>-1.67</v>
      </c>
      <c r="N1845">
        <v>4.92</v>
      </c>
      <c r="O1845">
        <v>19</v>
      </c>
      <c r="P1845">
        <v>19</v>
      </c>
      <c r="R1845" s="19">
        <f>SUMIFS(Recruits!J:J,Recruits!D:D,'Wins by Year'!C1845,Recruits!A:A,'Wins by Year'!A1845)</f>
        <v>3.76</v>
      </c>
      <c r="S1845" s="19">
        <f t="shared" si="56"/>
        <v>3.76</v>
      </c>
      <c r="T1845" s="19">
        <f t="shared" ref="T1845:T1908" si="62">(SUMIFS(S:S,C:C,C1845,A:A,A1845)+SUMIFS(S:S,C:C,C1845,A:A,A1845-1)+SUMIFS(S:S,C:C,C1845,A:A,A1845-2))/3</f>
        <v>3.74</v>
      </c>
      <c r="U1845" s="19">
        <f t="shared" si="59"/>
        <v>3.8050000000000002</v>
      </c>
      <c r="W1845" t="str">
        <f>VLOOKUP(D1845,Conferences!$A$9:$B$57,2,FALSE)</f>
        <v>ACC</v>
      </c>
      <c r="X1845">
        <f t="shared" si="60"/>
        <v>16</v>
      </c>
    </row>
    <row r="1846" spans="1:25">
      <c r="A1846">
        <v>2018</v>
      </c>
      <c r="B1846">
        <v>7</v>
      </c>
      <c r="C1846" t="s">
        <v>36</v>
      </c>
      <c r="D1846" t="s">
        <v>218</v>
      </c>
      <c r="E1846">
        <v>2</v>
      </c>
      <c r="F1846">
        <v>10</v>
      </c>
      <c r="G1846">
        <v>0.16700000000000001</v>
      </c>
      <c r="H1846">
        <v>0</v>
      </c>
      <c r="I1846">
        <v>8</v>
      </c>
      <c r="J1846">
        <v>0</v>
      </c>
      <c r="K1846">
        <v>19.8</v>
      </c>
      <c r="L1846">
        <v>44.1</v>
      </c>
      <c r="M1846">
        <v>-9.84</v>
      </c>
      <c r="N1846">
        <v>5.41</v>
      </c>
      <c r="R1846" s="19">
        <f>SUMIFS(Recruits!J:J,Recruits!D:D,'Wins by Year'!C1846,Recruits!A:A,'Wins by Year'!A1846)</f>
        <v>3.13</v>
      </c>
      <c r="S1846" s="19">
        <f t="shared" si="56"/>
        <v>3.13</v>
      </c>
      <c r="T1846" s="19">
        <f t="shared" si="62"/>
        <v>2.9333333333333336</v>
      </c>
      <c r="U1846" s="19">
        <f t="shared" si="59"/>
        <v>2.95</v>
      </c>
      <c r="W1846" t="str">
        <f>VLOOKUP(D1846,Conferences!$A$9:$B$57,2,FALSE)</f>
        <v>ACC</v>
      </c>
      <c r="X1846">
        <f t="shared" si="60"/>
        <v>16</v>
      </c>
    </row>
    <row r="1847" spans="1:25">
      <c r="A1847">
        <v>2018</v>
      </c>
      <c r="B1847">
        <v>8</v>
      </c>
      <c r="C1847" t="s">
        <v>31</v>
      </c>
      <c r="D1847" t="s">
        <v>219</v>
      </c>
      <c r="E1847">
        <v>7</v>
      </c>
      <c r="F1847">
        <v>7</v>
      </c>
      <c r="G1847">
        <v>0.5</v>
      </c>
      <c r="H1847">
        <v>6</v>
      </c>
      <c r="I1847">
        <v>2</v>
      </c>
      <c r="J1847">
        <v>0.75</v>
      </c>
      <c r="K1847">
        <v>25.6</v>
      </c>
      <c r="L1847">
        <v>27.8</v>
      </c>
      <c r="M1847">
        <v>5.7</v>
      </c>
      <c r="N1847">
        <v>6.55</v>
      </c>
      <c r="P1847">
        <v>24</v>
      </c>
      <c r="R1847" s="19">
        <f>SUMIFS(Recruits!J:J,Recruits!D:D,'Wins by Year'!C1847,Recruits!A:A,'Wins by Year'!A1847)</f>
        <v>3.05</v>
      </c>
      <c r="S1847" s="19">
        <f t="shared" si="56"/>
        <v>3.05</v>
      </c>
      <c r="T1847" s="19">
        <f t="shared" si="62"/>
        <v>3.0566666666666666</v>
      </c>
      <c r="U1847" s="19">
        <f t="shared" si="59"/>
        <v>2.9924999999999997</v>
      </c>
      <c r="W1847" t="str">
        <f>VLOOKUP(D1847,Conferences!$A$9:$B$57,2,FALSE)</f>
        <v>ACC</v>
      </c>
      <c r="X1847">
        <f t="shared" si="60"/>
        <v>16</v>
      </c>
    </row>
    <row r="1848" spans="1:25">
      <c r="A1848">
        <v>2018</v>
      </c>
      <c r="B1848">
        <v>9</v>
      </c>
      <c r="C1848" t="s">
        <v>69</v>
      </c>
      <c r="D1848" t="s">
        <v>219</v>
      </c>
      <c r="E1848">
        <v>7</v>
      </c>
      <c r="F1848">
        <v>6</v>
      </c>
      <c r="G1848">
        <v>0.53800000000000003</v>
      </c>
      <c r="H1848">
        <v>5</v>
      </c>
      <c r="I1848">
        <v>3</v>
      </c>
      <c r="J1848">
        <v>0.625</v>
      </c>
      <c r="K1848">
        <v>33.6</v>
      </c>
      <c r="L1848">
        <v>29.3</v>
      </c>
      <c r="M1848">
        <v>2.76</v>
      </c>
      <c r="N1848">
        <v>1.76</v>
      </c>
      <c r="R1848" s="19">
        <f>SUMIFS(Recruits!J:J,Recruits!D:D,'Wins by Year'!C1848,Recruits!A:A,'Wins by Year'!A1848)</f>
        <v>3</v>
      </c>
      <c r="S1848" s="19">
        <f t="shared" si="56"/>
        <v>3</v>
      </c>
      <c r="T1848" s="19">
        <f t="shared" si="62"/>
        <v>2.8766666666666665</v>
      </c>
      <c r="U1848" s="19">
        <f t="shared" si="59"/>
        <v>2.9074999999999998</v>
      </c>
      <c r="W1848" t="str">
        <f>VLOOKUP(D1848,Conferences!$A$9:$B$57,2,FALSE)</f>
        <v>ACC</v>
      </c>
      <c r="X1848">
        <f t="shared" si="60"/>
        <v>16</v>
      </c>
    </row>
    <row r="1849" spans="1:25">
      <c r="A1849">
        <v>2018</v>
      </c>
      <c r="B1849">
        <v>10</v>
      </c>
      <c r="C1849" t="s">
        <v>61</v>
      </c>
      <c r="D1849" t="s">
        <v>219</v>
      </c>
      <c r="E1849">
        <v>8</v>
      </c>
      <c r="F1849">
        <v>5</v>
      </c>
      <c r="G1849">
        <v>0.61499999999999999</v>
      </c>
      <c r="H1849">
        <v>4</v>
      </c>
      <c r="I1849">
        <v>4</v>
      </c>
      <c r="J1849">
        <v>0.5</v>
      </c>
      <c r="K1849">
        <v>28.5</v>
      </c>
      <c r="L1849">
        <v>20.100000000000001</v>
      </c>
      <c r="M1849">
        <v>7.11</v>
      </c>
      <c r="N1849">
        <v>-0.04</v>
      </c>
      <c r="P1849">
        <v>23</v>
      </c>
      <c r="R1849" s="19">
        <f>SUMIFS(Recruits!J:J,Recruits!D:D,'Wins by Year'!C1849,Recruits!A:A,'Wins by Year'!A1849)</f>
        <v>2.75</v>
      </c>
      <c r="S1849" s="19">
        <f t="shared" si="56"/>
        <v>2.75</v>
      </c>
      <c r="T1849" s="19">
        <f t="shared" si="62"/>
        <v>2.61</v>
      </c>
      <c r="U1849" s="19">
        <f t="shared" si="59"/>
        <v>2.6325000000000003</v>
      </c>
      <c r="W1849" t="str">
        <f>VLOOKUP(D1849,Conferences!$A$9:$B$57,2,FALSE)</f>
        <v>ACC</v>
      </c>
      <c r="X1849">
        <f t="shared" si="60"/>
        <v>16</v>
      </c>
    </row>
    <row r="1850" spans="1:25">
      <c r="A1850">
        <v>2018</v>
      </c>
      <c r="B1850">
        <v>11</v>
      </c>
      <c r="C1850" t="s">
        <v>21</v>
      </c>
      <c r="D1850" t="s">
        <v>219</v>
      </c>
      <c r="E1850">
        <v>7</v>
      </c>
      <c r="F1850">
        <v>6</v>
      </c>
      <c r="G1850">
        <v>0.53800000000000003</v>
      </c>
      <c r="H1850">
        <v>4</v>
      </c>
      <c r="I1850">
        <v>4</v>
      </c>
      <c r="J1850">
        <v>0.5</v>
      </c>
      <c r="K1850">
        <v>28.8</v>
      </c>
      <c r="L1850">
        <v>19.5</v>
      </c>
      <c r="M1850">
        <v>6.58</v>
      </c>
      <c r="N1850">
        <v>1.73</v>
      </c>
      <c r="O1850">
        <v>8</v>
      </c>
      <c r="P1850">
        <v>8</v>
      </c>
      <c r="R1850" s="19">
        <f>SUMIFS(Recruits!J:J,Recruits!D:D,'Wins by Year'!C1850,Recruits!A:A,'Wins by Year'!A1850)</f>
        <v>3.74</v>
      </c>
      <c r="S1850" s="19">
        <f t="shared" si="56"/>
        <v>3.74</v>
      </c>
      <c r="T1850" s="19">
        <f t="shared" si="62"/>
        <v>3.48</v>
      </c>
      <c r="U1850" s="19">
        <f t="shared" si="59"/>
        <v>3.4049999999999998</v>
      </c>
      <c r="W1850" t="str">
        <f>VLOOKUP(D1850,Conferences!$A$9:$B$57,2,FALSE)</f>
        <v>ACC</v>
      </c>
      <c r="X1850">
        <f t="shared" si="60"/>
        <v>16</v>
      </c>
    </row>
    <row r="1851" spans="1:25">
      <c r="A1851">
        <v>2018</v>
      </c>
      <c r="B1851">
        <v>12</v>
      </c>
      <c r="C1851" t="s">
        <v>43</v>
      </c>
      <c r="D1851" t="s">
        <v>219</v>
      </c>
      <c r="E1851">
        <v>6</v>
      </c>
      <c r="F1851">
        <v>7</v>
      </c>
      <c r="G1851">
        <v>0.46200000000000002</v>
      </c>
      <c r="H1851">
        <v>4</v>
      </c>
      <c r="I1851">
        <v>4</v>
      </c>
      <c r="J1851">
        <v>0.5</v>
      </c>
      <c r="K1851">
        <v>29.8</v>
      </c>
      <c r="L1851">
        <v>31</v>
      </c>
      <c r="M1851">
        <v>-0.37</v>
      </c>
      <c r="N1851">
        <v>1.55</v>
      </c>
      <c r="O1851">
        <v>20</v>
      </c>
      <c r="P1851">
        <v>12</v>
      </c>
      <c r="R1851" s="19">
        <f>SUMIFS(Recruits!J:J,Recruits!D:D,'Wins by Year'!C1851,Recruits!A:A,'Wins by Year'!A1851)</f>
        <v>3.31</v>
      </c>
      <c r="S1851" s="19">
        <f t="shared" si="56"/>
        <v>3.31</v>
      </c>
      <c r="T1851" s="19">
        <f t="shared" si="62"/>
        <v>3.0566666666666666</v>
      </c>
      <c r="U1851" s="19">
        <f t="shared" si="59"/>
        <v>3.105</v>
      </c>
      <c r="W1851" t="str">
        <f>VLOOKUP(D1851,Conferences!$A$9:$B$57,2,FALSE)</f>
        <v>ACC</v>
      </c>
      <c r="X1851">
        <f t="shared" si="60"/>
        <v>16</v>
      </c>
    </row>
    <row r="1852" spans="1:25">
      <c r="A1852">
        <v>2018</v>
      </c>
      <c r="B1852">
        <v>13</v>
      </c>
      <c r="C1852" t="s">
        <v>33</v>
      </c>
      <c r="D1852" t="s">
        <v>219</v>
      </c>
      <c r="E1852">
        <v>8</v>
      </c>
      <c r="F1852">
        <v>5</v>
      </c>
      <c r="G1852">
        <v>0.61499999999999999</v>
      </c>
      <c r="H1852">
        <v>3</v>
      </c>
      <c r="I1852">
        <v>5</v>
      </c>
      <c r="J1852">
        <v>0.375</v>
      </c>
      <c r="K1852">
        <v>29.4</v>
      </c>
      <c r="L1852">
        <v>27.4</v>
      </c>
      <c r="M1852">
        <v>6.37</v>
      </c>
      <c r="N1852">
        <v>3.6</v>
      </c>
      <c r="P1852">
        <v>22</v>
      </c>
      <c r="R1852" s="19">
        <f>SUMIFS(Recruits!J:J,Recruits!D:D,'Wins by Year'!C1852,Recruits!A:A,'Wins by Year'!A1852)</f>
        <v>3</v>
      </c>
      <c r="S1852" s="19">
        <f t="shared" si="56"/>
        <v>3</v>
      </c>
      <c r="T1852" s="19">
        <f t="shared" si="62"/>
        <v>2.9866666666666668</v>
      </c>
      <c r="U1852" s="19">
        <f t="shared" si="59"/>
        <v>2.96</v>
      </c>
      <c r="W1852" t="str">
        <f>VLOOKUP(D1852,Conferences!$A$9:$B$57,2,FALSE)</f>
        <v>ACC</v>
      </c>
      <c r="X1852">
        <f t="shared" si="60"/>
        <v>16</v>
      </c>
    </row>
    <row r="1853" spans="1:25">
      <c r="A1853">
        <v>2018</v>
      </c>
      <c r="B1853">
        <v>14</v>
      </c>
      <c r="C1853" t="s">
        <v>24</v>
      </c>
      <c r="D1853" t="s">
        <v>219</v>
      </c>
      <c r="E1853">
        <v>2</v>
      </c>
      <c r="F1853">
        <v>9</v>
      </c>
      <c r="G1853">
        <v>0.182</v>
      </c>
      <c r="H1853">
        <v>1</v>
      </c>
      <c r="I1853">
        <v>7</v>
      </c>
      <c r="J1853">
        <v>0.125</v>
      </c>
      <c r="K1853">
        <v>27.4</v>
      </c>
      <c r="L1853">
        <v>34.5</v>
      </c>
      <c r="M1853">
        <v>-4.75</v>
      </c>
      <c r="N1853">
        <v>1.7</v>
      </c>
      <c r="R1853" s="19">
        <f>SUMIFS(Recruits!J:J,Recruits!D:D,'Wins by Year'!C1853,Recruits!A:A,'Wins by Year'!A1853)</f>
        <v>3.14</v>
      </c>
      <c r="S1853" s="19">
        <f t="shared" si="56"/>
        <v>3.14</v>
      </c>
      <c r="T1853" s="19">
        <f t="shared" si="62"/>
        <v>3.1466666666666665</v>
      </c>
      <c r="U1853" s="19">
        <f t="shared" si="59"/>
        <v>3.1749999999999998</v>
      </c>
      <c r="W1853" t="str">
        <f>VLOOKUP(D1853,Conferences!$A$9:$B$57,2,FALSE)</f>
        <v>ACC</v>
      </c>
      <c r="X1853">
        <f t="shared" si="60"/>
        <v>16</v>
      </c>
    </row>
    <row r="1854" spans="1:25">
      <c r="A1854">
        <v>2018</v>
      </c>
      <c r="B1854">
        <v>15</v>
      </c>
      <c r="C1854" t="s">
        <v>55</v>
      </c>
      <c r="D1854" t="s">
        <v>221</v>
      </c>
      <c r="E1854">
        <v>12</v>
      </c>
      <c r="F1854">
        <v>1</v>
      </c>
      <c r="G1854">
        <v>0.92300000000000004</v>
      </c>
      <c r="H1854">
        <v>8</v>
      </c>
      <c r="I1854">
        <v>0</v>
      </c>
      <c r="J1854">
        <v>1</v>
      </c>
      <c r="K1854">
        <v>43.2</v>
      </c>
      <c r="L1854">
        <v>22.7</v>
      </c>
      <c r="M1854">
        <v>14.53</v>
      </c>
      <c r="N1854">
        <v>-2.78</v>
      </c>
      <c r="O1854">
        <v>21</v>
      </c>
      <c r="P1854">
        <v>7</v>
      </c>
      <c r="Q1854">
        <v>11</v>
      </c>
      <c r="R1854" s="19">
        <f>SUMIFS(Recruits!J:J,Recruits!D:D,'Wins by Year'!C1854,Recruits!A:A,'Wins by Year'!A1854)</f>
        <v>2.6</v>
      </c>
      <c r="S1854" s="19">
        <f t="shared" si="56"/>
        <v>2.6</v>
      </c>
      <c r="T1854" s="19">
        <f t="shared" si="62"/>
        <v>2.61</v>
      </c>
      <c r="U1854" s="19">
        <f t="shared" si="59"/>
        <v>2.625</v>
      </c>
      <c r="W1854" t="str">
        <f>VLOOKUP(D1854,Conferences!$A$9:$B$57,2,FALSE)</f>
        <v>American</v>
      </c>
      <c r="X1854">
        <f t="shared" si="60"/>
        <v>16</v>
      </c>
      <c r="Y1854">
        <f t="shared" ref="Y1854" si="63">Q1854</f>
        <v>11</v>
      </c>
    </row>
    <row r="1855" spans="1:25">
      <c r="A1855">
        <v>2018</v>
      </c>
      <c r="B1855">
        <v>16</v>
      </c>
      <c r="C1855" t="s">
        <v>60</v>
      </c>
      <c r="D1855" t="s">
        <v>221</v>
      </c>
      <c r="E1855">
        <v>8</v>
      </c>
      <c r="F1855">
        <v>5</v>
      </c>
      <c r="G1855">
        <v>0.61499999999999999</v>
      </c>
      <c r="H1855">
        <v>7</v>
      </c>
      <c r="I1855">
        <v>1</v>
      </c>
      <c r="J1855">
        <v>0.875</v>
      </c>
      <c r="K1855">
        <v>34.9</v>
      </c>
      <c r="L1855">
        <v>27.1</v>
      </c>
      <c r="M1855">
        <v>1.78</v>
      </c>
      <c r="N1855">
        <v>-2.6</v>
      </c>
      <c r="R1855" s="19">
        <f>SUMIFS(Recruits!J:J,Recruits!D:D,'Wins by Year'!C1855,Recruits!A:A,'Wins by Year'!A1855)</f>
        <v>2.36</v>
      </c>
      <c r="S1855" s="19">
        <f t="shared" si="56"/>
        <v>2.36</v>
      </c>
      <c r="T1855" s="19">
        <f t="shared" si="62"/>
        <v>1.9733333333333334</v>
      </c>
      <c r="U1855" s="19">
        <f t="shared" si="59"/>
        <v>2.105</v>
      </c>
      <c r="W1855" t="str">
        <f>VLOOKUP(D1855,Conferences!$A$9:$B$57,2,FALSE)</f>
        <v>American</v>
      </c>
      <c r="X1855">
        <f t="shared" si="60"/>
        <v>16</v>
      </c>
    </row>
    <row r="1856" spans="1:25">
      <c r="A1856">
        <v>2018</v>
      </c>
      <c r="B1856">
        <v>17</v>
      </c>
      <c r="C1856" t="s">
        <v>68</v>
      </c>
      <c r="D1856" t="s">
        <v>221</v>
      </c>
      <c r="E1856">
        <v>11</v>
      </c>
      <c r="F1856">
        <v>2</v>
      </c>
      <c r="G1856">
        <v>0.84599999999999997</v>
      </c>
      <c r="H1856">
        <v>6</v>
      </c>
      <c r="I1856">
        <v>2</v>
      </c>
      <c r="J1856">
        <v>0.75</v>
      </c>
      <c r="K1856">
        <v>34.9</v>
      </c>
      <c r="L1856">
        <v>17.2</v>
      </c>
      <c r="M1856">
        <v>7.15</v>
      </c>
      <c r="N1856">
        <v>-3.93</v>
      </c>
      <c r="P1856">
        <v>19</v>
      </c>
      <c r="Q1856">
        <v>24</v>
      </c>
      <c r="R1856" s="19">
        <f>SUMIFS(Recruits!J:J,Recruits!D:D,'Wins by Year'!C1856,Recruits!A:A,'Wins by Year'!A1856)</f>
        <v>2.91</v>
      </c>
      <c r="S1856" s="19">
        <f t="shared" si="56"/>
        <v>2.91</v>
      </c>
      <c r="T1856" s="19">
        <f t="shared" si="62"/>
        <v>2.69</v>
      </c>
      <c r="U1856" s="19">
        <f t="shared" si="59"/>
        <v>2.6475</v>
      </c>
      <c r="W1856" t="str">
        <f>VLOOKUP(D1856,Conferences!$A$9:$B$57,2,FALSE)</f>
        <v>American</v>
      </c>
      <c r="X1856">
        <f t="shared" si="60"/>
        <v>16</v>
      </c>
      <c r="Y1856">
        <f t="shared" ref="Y1856" si="64">Q1856</f>
        <v>24</v>
      </c>
    </row>
    <row r="1857" spans="1:25">
      <c r="A1857">
        <v>2018</v>
      </c>
      <c r="B1857">
        <v>18</v>
      </c>
      <c r="C1857" t="s">
        <v>73</v>
      </c>
      <c r="D1857" t="s">
        <v>221</v>
      </c>
      <c r="E1857">
        <v>7</v>
      </c>
      <c r="F1857">
        <v>6</v>
      </c>
      <c r="G1857">
        <v>0.53800000000000003</v>
      </c>
      <c r="H1857">
        <v>3</v>
      </c>
      <c r="I1857">
        <v>5</v>
      </c>
      <c r="J1857">
        <v>0.375</v>
      </c>
      <c r="K1857">
        <v>28.5</v>
      </c>
      <c r="L1857">
        <v>32</v>
      </c>
      <c r="M1857">
        <v>-6.28</v>
      </c>
      <c r="N1857">
        <v>-3.74</v>
      </c>
      <c r="P1857">
        <v>21</v>
      </c>
      <c r="R1857" s="19">
        <f>SUMIFS(Recruits!J:J,Recruits!D:D,'Wins by Year'!C1857,Recruits!A:A,'Wins by Year'!A1857)</f>
        <v>2.65</v>
      </c>
      <c r="S1857" s="19">
        <f t="shared" si="56"/>
        <v>2.65</v>
      </c>
      <c r="T1857" s="19">
        <f t="shared" si="62"/>
        <v>2.5299999999999998</v>
      </c>
      <c r="U1857" s="19">
        <f t="shared" si="59"/>
        <v>2.5474999999999999</v>
      </c>
      <c r="W1857" t="str">
        <f>VLOOKUP(D1857,Conferences!$A$9:$B$57,2,FALSE)</f>
        <v>American</v>
      </c>
      <c r="X1857">
        <f t="shared" si="60"/>
        <v>16</v>
      </c>
    </row>
    <row r="1858" spans="1:25">
      <c r="A1858">
        <v>2018</v>
      </c>
      <c r="B1858">
        <v>19</v>
      </c>
      <c r="C1858" t="s">
        <v>81</v>
      </c>
      <c r="D1858" t="s">
        <v>221</v>
      </c>
      <c r="E1858">
        <v>3</v>
      </c>
      <c r="F1858">
        <v>9</v>
      </c>
      <c r="G1858">
        <v>0.25</v>
      </c>
      <c r="H1858">
        <v>1</v>
      </c>
      <c r="I1858">
        <v>7</v>
      </c>
      <c r="J1858">
        <v>0.125</v>
      </c>
      <c r="K1858">
        <v>22.8</v>
      </c>
      <c r="L1858">
        <v>37.299999999999997</v>
      </c>
      <c r="M1858">
        <v>-11.08</v>
      </c>
      <c r="N1858">
        <v>-2.41</v>
      </c>
      <c r="R1858" s="19">
        <f>SUMIFS(Recruits!J:J,Recruits!D:D,'Wins by Year'!C1858,Recruits!A:A,'Wins by Year'!A1858)</f>
        <v>2.4300000000000002</v>
      </c>
      <c r="S1858" s="19">
        <f t="shared" si="56"/>
        <v>2.4300000000000002</v>
      </c>
      <c r="T1858" s="19">
        <f t="shared" si="62"/>
        <v>2.3233333333333333</v>
      </c>
      <c r="U1858" s="19">
        <f t="shared" si="59"/>
        <v>1.9924999999999999</v>
      </c>
      <c r="W1858" t="str">
        <f>VLOOKUP(D1858,Conferences!$A$9:$B$57,2,FALSE)</f>
        <v>American</v>
      </c>
      <c r="X1858">
        <f t="shared" si="60"/>
        <v>16</v>
      </c>
    </row>
    <row r="1859" spans="1:25">
      <c r="A1859">
        <v>2018</v>
      </c>
      <c r="B1859">
        <v>20</v>
      </c>
      <c r="C1859" t="s">
        <v>117</v>
      </c>
      <c r="D1859" t="s">
        <v>221</v>
      </c>
      <c r="E1859">
        <v>1</v>
      </c>
      <c r="F1859">
        <v>11</v>
      </c>
      <c r="G1859">
        <v>8.3000000000000004E-2</v>
      </c>
      <c r="H1859">
        <v>0</v>
      </c>
      <c r="I1859">
        <v>8</v>
      </c>
      <c r="J1859">
        <v>0</v>
      </c>
      <c r="K1859">
        <v>22.2</v>
      </c>
      <c r="L1859">
        <v>50.4</v>
      </c>
      <c r="M1859">
        <v>-18.989999999999998</v>
      </c>
      <c r="N1859">
        <v>-1.32</v>
      </c>
      <c r="R1859" s="19">
        <f>SUMIFS(Recruits!J:J,Recruits!D:D,'Wins by Year'!C1859,Recruits!A:A,'Wins by Year'!A1859)</f>
        <v>2.08</v>
      </c>
      <c r="S1859" s="19">
        <f t="shared" ref="S1859:S1922" si="65">IF(R1859&gt;1,R1859,1)</f>
        <v>2.08</v>
      </c>
      <c r="T1859" s="19">
        <f t="shared" si="62"/>
        <v>1.68</v>
      </c>
      <c r="U1859" s="19">
        <f t="shared" si="59"/>
        <v>1.7825</v>
      </c>
      <c r="W1859" t="str">
        <f>VLOOKUP(D1859,Conferences!$A$9:$B$57,2,FALSE)</f>
        <v>American</v>
      </c>
      <c r="X1859">
        <f t="shared" si="60"/>
        <v>16</v>
      </c>
    </row>
    <row r="1860" spans="1:25">
      <c r="A1860">
        <v>2018</v>
      </c>
      <c r="B1860">
        <v>21</v>
      </c>
      <c r="C1860" t="s">
        <v>41</v>
      </c>
      <c r="D1860" t="s">
        <v>222</v>
      </c>
      <c r="E1860">
        <v>8</v>
      </c>
      <c r="F1860">
        <v>5</v>
      </c>
      <c r="G1860">
        <v>0.61499999999999999</v>
      </c>
      <c r="H1860">
        <v>5</v>
      </c>
      <c r="I1860">
        <v>3</v>
      </c>
      <c r="J1860">
        <v>0.625</v>
      </c>
      <c r="K1860">
        <v>43.9</v>
      </c>
      <c r="L1860">
        <v>37.200000000000003</v>
      </c>
      <c r="M1860">
        <v>1.18</v>
      </c>
      <c r="N1860">
        <v>-4.82</v>
      </c>
      <c r="P1860">
        <v>17</v>
      </c>
      <c r="R1860" s="19">
        <f>SUMIFS(Recruits!J:J,Recruits!D:D,'Wins by Year'!C1860,Recruits!A:A,'Wins by Year'!A1860)</f>
        <v>2.64</v>
      </c>
      <c r="S1860" s="19">
        <f t="shared" si="65"/>
        <v>2.64</v>
      </c>
      <c r="T1860" s="19">
        <f t="shared" si="62"/>
        <v>2.6733333333333333</v>
      </c>
      <c r="U1860" s="19">
        <f t="shared" si="59"/>
        <v>2.5825</v>
      </c>
      <c r="W1860" t="str">
        <f>VLOOKUP(D1860,Conferences!$A$9:$B$57,2,FALSE)</f>
        <v>American</v>
      </c>
      <c r="X1860">
        <f t="shared" si="60"/>
        <v>16</v>
      </c>
    </row>
    <row r="1861" spans="1:25">
      <c r="A1861">
        <v>2018</v>
      </c>
      <c r="B1861">
        <v>22</v>
      </c>
      <c r="C1861" t="s">
        <v>64</v>
      </c>
      <c r="D1861" t="s">
        <v>222</v>
      </c>
      <c r="E1861">
        <v>8</v>
      </c>
      <c r="F1861">
        <v>6</v>
      </c>
      <c r="G1861">
        <v>0.57099999999999995</v>
      </c>
      <c r="H1861">
        <v>5</v>
      </c>
      <c r="I1861">
        <v>3</v>
      </c>
      <c r="J1861">
        <v>0.625</v>
      </c>
      <c r="K1861">
        <v>42.9</v>
      </c>
      <c r="L1861">
        <v>31.9</v>
      </c>
      <c r="M1861">
        <v>2.27</v>
      </c>
      <c r="N1861">
        <v>-3.88</v>
      </c>
      <c r="R1861" s="19">
        <f>SUMIFS(Recruits!J:J,Recruits!D:D,'Wins by Year'!C1861,Recruits!A:A,'Wins by Year'!A1861)</f>
        <v>2.4</v>
      </c>
      <c r="S1861" s="19">
        <f t="shared" si="65"/>
        <v>2.4</v>
      </c>
      <c r="T1861" s="19">
        <f t="shared" si="62"/>
        <v>2.3966666666666669</v>
      </c>
      <c r="U1861" s="19">
        <f t="shared" si="59"/>
        <v>2.2625000000000002</v>
      </c>
      <c r="W1861" t="str">
        <f>VLOOKUP(D1861,Conferences!$A$9:$B$57,2,FALSE)</f>
        <v>American</v>
      </c>
      <c r="X1861">
        <f t="shared" si="60"/>
        <v>16</v>
      </c>
    </row>
    <row r="1862" spans="1:25">
      <c r="A1862">
        <v>2018</v>
      </c>
      <c r="B1862">
        <v>23</v>
      </c>
      <c r="C1862" t="s">
        <v>91</v>
      </c>
      <c r="D1862" t="s">
        <v>222</v>
      </c>
      <c r="E1862">
        <v>7</v>
      </c>
      <c r="F1862">
        <v>6</v>
      </c>
      <c r="G1862">
        <v>0.53800000000000003</v>
      </c>
      <c r="H1862">
        <v>5</v>
      </c>
      <c r="I1862">
        <v>3</v>
      </c>
      <c r="J1862">
        <v>0.625</v>
      </c>
      <c r="K1862">
        <v>26.8</v>
      </c>
      <c r="L1862">
        <v>27.5</v>
      </c>
      <c r="M1862">
        <v>-0.86</v>
      </c>
      <c r="N1862">
        <v>-2.17</v>
      </c>
      <c r="R1862" s="19">
        <f>SUMIFS(Recruits!J:J,Recruits!D:D,'Wins by Year'!C1862,Recruits!A:A,'Wins by Year'!A1862)</f>
        <v>2.52</v>
      </c>
      <c r="S1862" s="19">
        <f t="shared" si="65"/>
        <v>2.52</v>
      </c>
      <c r="T1862" s="19">
        <f t="shared" si="62"/>
        <v>2.1700000000000004</v>
      </c>
      <c r="U1862" s="19">
        <f t="shared" si="59"/>
        <v>1.8775000000000002</v>
      </c>
      <c r="W1862" t="str">
        <f>VLOOKUP(D1862,Conferences!$A$9:$B$57,2,FALSE)</f>
        <v>American</v>
      </c>
      <c r="X1862">
        <f t="shared" si="60"/>
        <v>16</v>
      </c>
    </row>
    <row r="1863" spans="1:25">
      <c r="A1863">
        <v>2018</v>
      </c>
      <c r="B1863">
        <v>24</v>
      </c>
      <c r="C1863" t="s">
        <v>75</v>
      </c>
      <c r="D1863" t="s">
        <v>222</v>
      </c>
      <c r="E1863">
        <v>5</v>
      </c>
      <c r="F1863">
        <v>7</v>
      </c>
      <c r="G1863">
        <v>0.41699999999999998</v>
      </c>
      <c r="H1863">
        <v>4</v>
      </c>
      <c r="I1863">
        <v>4</v>
      </c>
      <c r="J1863">
        <v>0.5</v>
      </c>
      <c r="K1863">
        <v>30.4</v>
      </c>
      <c r="L1863">
        <v>35.299999999999997</v>
      </c>
      <c r="M1863">
        <v>-5.38</v>
      </c>
      <c r="N1863">
        <v>-0.8</v>
      </c>
      <c r="R1863" s="19">
        <f>SUMIFS(Recruits!J:J,Recruits!D:D,'Wins by Year'!C1863,Recruits!A:A,'Wins by Year'!A1863)</f>
        <v>2.4500000000000002</v>
      </c>
      <c r="S1863" s="19">
        <f t="shared" si="65"/>
        <v>2.4500000000000002</v>
      </c>
      <c r="T1863" s="19">
        <f t="shared" si="62"/>
        <v>2.3400000000000003</v>
      </c>
      <c r="U1863" s="19">
        <f t="shared" si="59"/>
        <v>2.2975000000000003</v>
      </c>
      <c r="W1863" t="str">
        <f>VLOOKUP(D1863,Conferences!$A$9:$B$57,2,FALSE)</f>
        <v>American</v>
      </c>
      <c r="X1863">
        <f t="shared" si="60"/>
        <v>16</v>
      </c>
    </row>
    <row r="1864" spans="1:25">
      <c r="A1864">
        <v>2018</v>
      </c>
      <c r="B1864">
        <v>25</v>
      </c>
      <c r="C1864" t="s">
        <v>97</v>
      </c>
      <c r="D1864" t="s">
        <v>222</v>
      </c>
      <c r="E1864">
        <v>3</v>
      </c>
      <c r="F1864">
        <v>10</v>
      </c>
      <c r="G1864">
        <v>0.23100000000000001</v>
      </c>
      <c r="H1864">
        <v>2</v>
      </c>
      <c r="I1864">
        <v>6</v>
      </c>
      <c r="J1864">
        <v>0.25</v>
      </c>
      <c r="K1864">
        <v>25</v>
      </c>
      <c r="L1864">
        <v>33.5</v>
      </c>
      <c r="M1864">
        <v>-7.09</v>
      </c>
      <c r="N1864">
        <v>0.68</v>
      </c>
      <c r="R1864" s="19">
        <f>SUMIFS(Recruits!J:J,Recruits!D:D,'Wins by Year'!C1864,Recruits!A:A,'Wins by Year'!A1864)</f>
        <v>1.94</v>
      </c>
      <c r="S1864" s="19">
        <f t="shared" si="65"/>
        <v>1.94</v>
      </c>
      <c r="T1864" s="19">
        <f t="shared" si="62"/>
        <v>1.8133333333333332</v>
      </c>
      <c r="U1864" s="19">
        <f t="shared" si="59"/>
        <v>1.6099999999999999</v>
      </c>
      <c r="W1864" t="str">
        <f>VLOOKUP(D1864,Conferences!$A$9:$B$57,2,FALSE)</f>
        <v>American</v>
      </c>
      <c r="X1864">
        <f t="shared" si="60"/>
        <v>16</v>
      </c>
    </row>
    <row r="1865" spans="1:25">
      <c r="A1865">
        <v>2018</v>
      </c>
      <c r="B1865">
        <v>26</v>
      </c>
      <c r="C1865" t="s">
        <v>92</v>
      </c>
      <c r="D1865" t="s">
        <v>222</v>
      </c>
      <c r="E1865">
        <v>3</v>
      </c>
      <c r="F1865">
        <v>9</v>
      </c>
      <c r="G1865">
        <v>0.25</v>
      </c>
      <c r="H1865">
        <v>2</v>
      </c>
      <c r="I1865">
        <v>6</v>
      </c>
      <c r="J1865">
        <v>0.25</v>
      </c>
      <c r="K1865">
        <v>24.1</v>
      </c>
      <c r="L1865">
        <v>29.6</v>
      </c>
      <c r="M1865">
        <v>-9.74</v>
      </c>
      <c r="N1865">
        <v>-3.74</v>
      </c>
      <c r="R1865" s="19">
        <f>SUMIFS(Recruits!J:J,Recruits!D:D,'Wins by Year'!C1865,Recruits!A:A,'Wins by Year'!A1865)</f>
        <v>2.36</v>
      </c>
      <c r="S1865" s="19">
        <f t="shared" si="65"/>
        <v>2.36</v>
      </c>
      <c r="T1865" s="19">
        <f t="shared" si="62"/>
        <v>2.2566666666666664</v>
      </c>
      <c r="U1865" s="19">
        <f t="shared" si="59"/>
        <v>2.2475000000000001</v>
      </c>
      <c r="W1865" t="str">
        <f>VLOOKUP(D1865,Conferences!$A$9:$B$57,2,FALSE)</f>
        <v>American</v>
      </c>
      <c r="X1865">
        <f t="shared" si="60"/>
        <v>16</v>
      </c>
    </row>
    <row r="1866" spans="1:25">
      <c r="A1866">
        <v>2018</v>
      </c>
      <c r="B1866">
        <v>27</v>
      </c>
      <c r="C1866" t="s">
        <v>16</v>
      </c>
      <c r="D1866" t="s">
        <v>145</v>
      </c>
      <c r="E1866">
        <v>12</v>
      </c>
      <c r="F1866">
        <v>2</v>
      </c>
      <c r="G1866">
        <v>0.85699999999999998</v>
      </c>
      <c r="H1866">
        <v>9</v>
      </c>
      <c r="I1866">
        <v>1</v>
      </c>
      <c r="J1866">
        <v>0.9</v>
      </c>
      <c r="K1866">
        <v>48.4</v>
      </c>
      <c r="L1866">
        <v>33.299999999999997</v>
      </c>
      <c r="M1866">
        <v>18.059999999999999</v>
      </c>
      <c r="N1866">
        <v>6.14</v>
      </c>
      <c r="O1866">
        <v>7</v>
      </c>
      <c r="P1866">
        <v>4</v>
      </c>
      <c r="Q1866">
        <v>4</v>
      </c>
      <c r="R1866" s="19">
        <f>SUMIFS(Recruits!J:J,Recruits!D:D,'Wins by Year'!C1866,Recruits!A:A,'Wins by Year'!A1866)</f>
        <v>3.61</v>
      </c>
      <c r="S1866" s="19">
        <f t="shared" si="65"/>
        <v>3.61</v>
      </c>
      <c r="T1866" s="19">
        <f t="shared" si="62"/>
        <v>3.5500000000000003</v>
      </c>
      <c r="U1866" s="19">
        <f t="shared" si="59"/>
        <v>3.5475000000000003</v>
      </c>
      <c r="W1866" t="str">
        <f>VLOOKUP(D1866,Conferences!$A$9:$B$57,2,FALSE)</f>
        <v>Big 12</v>
      </c>
      <c r="X1866">
        <f t="shared" si="60"/>
        <v>16</v>
      </c>
      <c r="Y1866">
        <f t="shared" ref="Y1866:Y1867" si="66">Q1866</f>
        <v>4</v>
      </c>
    </row>
    <row r="1867" spans="1:25">
      <c r="A1867">
        <v>2018</v>
      </c>
      <c r="B1867">
        <v>28</v>
      </c>
      <c r="C1867" t="s">
        <v>7</v>
      </c>
      <c r="D1867" t="s">
        <v>145</v>
      </c>
      <c r="E1867">
        <v>10</v>
      </c>
      <c r="F1867">
        <v>4</v>
      </c>
      <c r="G1867">
        <v>0.71399999999999997</v>
      </c>
      <c r="H1867">
        <v>7</v>
      </c>
      <c r="I1867">
        <v>3</v>
      </c>
      <c r="J1867">
        <v>0.7</v>
      </c>
      <c r="K1867">
        <v>31.1</v>
      </c>
      <c r="L1867">
        <v>25.9</v>
      </c>
      <c r="M1867">
        <v>11.15</v>
      </c>
      <c r="N1867">
        <v>6.3</v>
      </c>
      <c r="O1867">
        <v>23</v>
      </c>
      <c r="P1867">
        <v>6</v>
      </c>
      <c r="Q1867">
        <v>9</v>
      </c>
      <c r="R1867" s="19">
        <f>SUMIFS(Recruits!J:J,Recruits!D:D,'Wins by Year'!C1867,Recruits!A:A,'Wins by Year'!A1867)</f>
        <v>3.67</v>
      </c>
      <c r="S1867" s="19">
        <f t="shared" si="65"/>
        <v>3.67</v>
      </c>
      <c r="T1867" s="19">
        <f t="shared" si="62"/>
        <v>3.5133333333333332</v>
      </c>
      <c r="U1867" s="19">
        <f t="shared" si="59"/>
        <v>3.5049999999999999</v>
      </c>
      <c r="W1867" t="str">
        <f>VLOOKUP(D1867,Conferences!$A$9:$B$57,2,FALSE)</f>
        <v>Big 12</v>
      </c>
      <c r="X1867">
        <f t="shared" si="60"/>
        <v>16</v>
      </c>
      <c r="Y1867">
        <f t="shared" si="66"/>
        <v>9</v>
      </c>
    </row>
    <row r="1868" spans="1:25">
      <c r="A1868">
        <v>2018</v>
      </c>
      <c r="B1868">
        <v>29</v>
      </c>
      <c r="C1868" t="s">
        <v>53</v>
      </c>
      <c r="D1868" t="s">
        <v>145</v>
      </c>
      <c r="E1868">
        <v>8</v>
      </c>
      <c r="F1868">
        <v>5</v>
      </c>
      <c r="G1868">
        <v>0.61499999999999999</v>
      </c>
      <c r="H1868">
        <v>6</v>
      </c>
      <c r="I1868">
        <v>3</v>
      </c>
      <c r="J1868">
        <v>0.66700000000000004</v>
      </c>
      <c r="K1868">
        <v>26.8</v>
      </c>
      <c r="L1868">
        <v>22.9</v>
      </c>
      <c r="M1868">
        <v>7.78</v>
      </c>
      <c r="N1868">
        <v>4.01</v>
      </c>
      <c r="P1868">
        <v>18</v>
      </c>
      <c r="R1868" s="19">
        <f>SUMIFS(Recruits!J:J,Recruits!D:D,'Wins by Year'!C1868,Recruits!A:A,'Wins by Year'!A1868)</f>
        <v>2.81</v>
      </c>
      <c r="S1868" s="19">
        <f t="shared" si="65"/>
        <v>2.81</v>
      </c>
      <c r="T1868" s="19">
        <f t="shared" si="62"/>
        <v>2.7333333333333329</v>
      </c>
      <c r="U1868" s="19">
        <f t="shared" si="59"/>
        <v>2.6749999999999998</v>
      </c>
      <c r="W1868" t="str">
        <f>VLOOKUP(D1868,Conferences!$A$9:$B$57,2,FALSE)</f>
        <v>Big 12</v>
      </c>
      <c r="X1868">
        <f t="shared" si="60"/>
        <v>16</v>
      </c>
    </row>
    <row r="1869" spans="1:25">
      <c r="A1869">
        <v>2018</v>
      </c>
      <c r="B1869">
        <v>30</v>
      </c>
      <c r="C1869" t="s">
        <v>38</v>
      </c>
      <c r="D1869" t="s">
        <v>145</v>
      </c>
      <c r="E1869">
        <v>8</v>
      </c>
      <c r="F1869">
        <v>4</v>
      </c>
      <c r="G1869">
        <v>0.66700000000000004</v>
      </c>
      <c r="H1869">
        <v>6</v>
      </c>
      <c r="I1869">
        <v>3</v>
      </c>
      <c r="J1869">
        <v>0.66700000000000004</v>
      </c>
      <c r="K1869">
        <v>40.299999999999997</v>
      </c>
      <c r="L1869">
        <v>27.2</v>
      </c>
      <c r="M1869">
        <v>12.6</v>
      </c>
      <c r="N1869">
        <v>3.85</v>
      </c>
      <c r="O1869">
        <v>17</v>
      </c>
      <c r="P1869">
        <v>6</v>
      </c>
      <c r="Q1869">
        <v>20</v>
      </c>
      <c r="R1869" s="19">
        <f>SUMIFS(Recruits!J:J,Recruits!D:D,'Wins by Year'!C1869,Recruits!A:A,'Wins by Year'!A1869)</f>
        <v>3.04</v>
      </c>
      <c r="S1869" s="19">
        <f t="shared" si="65"/>
        <v>3.04</v>
      </c>
      <c r="T1869" s="19">
        <f t="shared" si="62"/>
        <v>2.8066666666666666</v>
      </c>
      <c r="U1869" s="19">
        <f t="shared" si="59"/>
        <v>2.8674999999999997</v>
      </c>
      <c r="W1869" t="str">
        <f>VLOOKUP(D1869,Conferences!$A$9:$B$57,2,FALSE)</f>
        <v>Big 12</v>
      </c>
      <c r="X1869">
        <f t="shared" si="60"/>
        <v>16</v>
      </c>
      <c r="Y1869">
        <f t="shared" ref="Y1869" si="67">Q1869</f>
        <v>20</v>
      </c>
    </row>
    <row r="1870" spans="1:25">
      <c r="A1870">
        <v>2018</v>
      </c>
      <c r="B1870">
        <v>31</v>
      </c>
      <c r="C1870" t="s">
        <v>56</v>
      </c>
      <c r="D1870" t="s">
        <v>145</v>
      </c>
      <c r="E1870">
        <v>7</v>
      </c>
      <c r="F1870">
        <v>6</v>
      </c>
      <c r="G1870">
        <v>0.53800000000000003</v>
      </c>
      <c r="H1870">
        <v>4</v>
      </c>
      <c r="I1870">
        <v>5</v>
      </c>
      <c r="J1870">
        <v>0.44400000000000001</v>
      </c>
      <c r="K1870">
        <v>29.5</v>
      </c>
      <c r="L1870">
        <v>31.7</v>
      </c>
      <c r="M1870">
        <v>3.25</v>
      </c>
      <c r="N1870">
        <v>3.02</v>
      </c>
      <c r="R1870" s="19">
        <f>SUMIFS(Recruits!J:J,Recruits!D:D,'Wins by Year'!C1870,Recruits!A:A,'Wins by Year'!A1870)</f>
        <v>2.91</v>
      </c>
      <c r="S1870" s="19">
        <f t="shared" si="65"/>
        <v>2.91</v>
      </c>
      <c r="T1870" s="19">
        <f t="shared" si="62"/>
        <v>2.9899999999999998</v>
      </c>
      <c r="U1870" s="19">
        <f t="shared" si="59"/>
        <v>2.9799999999999995</v>
      </c>
      <c r="W1870" t="str">
        <f>VLOOKUP(D1870,Conferences!$A$9:$B$57,2,FALSE)</f>
        <v>Big 12</v>
      </c>
      <c r="X1870">
        <f t="shared" si="60"/>
        <v>16</v>
      </c>
    </row>
    <row r="1871" spans="1:25">
      <c r="A1871">
        <v>2018</v>
      </c>
      <c r="B1871">
        <v>32</v>
      </c>
      <c r="C1871" t="s">
        <v>20</v>
      </c>
      <c r="D1871" t="s">
        <v>145</v>
      </c>
      <c r="E1871">
        <v>7</v>
      </c>
      <c r="F1871">
        <v>6</v>
      </c>
      <c r="G1871">
        <v>0.53800000000000003</v>
      </c>
      <c r="H1871">
        <v>4</v>
      </c>
      <c r="I1871">
        <v>5</v>
      </c>
      <c r="J1871">
        <v>0.44400000000000001</v>
      </c>
      <c r="K1871">
        <v>23.5</v>
      </c>
      <c r="L1871">
        <v>23.1</v>
      </c>
      <c r="M1871">
        <v>3.88</v>
      </c>
      <c r="N1871">
        <v>4.34</v>
      </c>
      <c r="O1871">
        <v>16</v>
      </c>
      <c r="P1871">
        <v>15</v>
      </c>
      <c r="R1871" s="19">
        <f>SUMIFS(Recruits!J:J,Recruits!D:D,'Wins by Year'!C1871,Recruits!A:A,'Wins by Year'!A1871)</f>
        <v>3.04</v>
      </c>
      <c r="S1871" s="19">
        <f t="shared" si="65"/>
        <v>3.04</v>
      </c>
      <c r="T1871" s="19">
        <f t="shared" si="62"/>
        <v>2.9533333333333331</v>
      </c>
      <c r="U1871" s="19">
        <f t="shared" si="59"/>
        <v>2.9424999999999999</v>
      </c>
      <c r="W1871" t="str">
        <f>VLOOKUP(D1871,Conferences!$A$9:$B$57,2,FALSE)</f>
        <v>Big 12</v>
      </c>
      <c r="X1871">
        <f t="shared" si="60"/>
        <v>16</v>
      </c>
    </row>
    <row r="1872" spans="1:25">
      <c r="A1872">
        <v>2018</v>
      </c>
      <c r="B1872">
        <v>33</v>
      </c>
      <c r="C1872" t="s">
        <v>48</v>
      </c>
      <c r="D1872" t="s">
        <v>145</v>
      </c>
      <c r="E1872">
        <v>7</v>
      </c>
      <c r="F1872">
        <v>6</v>
      </c>
      <c r="G1872">
        <v>0.53800000000000003</v>
      </c>
      <c r="H1872">
        <v>3</v>
      </c>
      <c r="I1872">
        <v>6</v>
      </c>
      <c r="J1872">
        <v>0.33300000000000002</v>
      </c>
      <c r="K1872">
        <v>38.4</v>
      </c>
      <c r="L1872">
        <v>32.5</v>
      </c>
      <c r="M1872">
        <v>6.82</v>
      </c>
      <c r="N1872">
        <v>3.67</v>
      </c>
      <c r="P1872">
        <v>15</v>
      </c>
      <c r="R1872" s="19">
        <f>SUMIFS(Recruits!J:J,Recruits!D:D,'Wins by Year'!C1872,Recruits!A:A,'Wins by Year'!A1872)</f>
        <v>3.04</v>
      </c>
      <c r="S1872" s="19">
        <f t="shared" si="65"/>
        <v>3.04</v>
      </c>
      <c r="T1872" s="19">
        <f t="shared" si="62"/>
        <v>3.03</v>
      </c>
      <c r="U1872" s="19">
        <f t="shared" si="59"/>
        <v>2.9975000000000001</v>
      </c>
      <c r="W1872" t="str">
        <f>VLOOKUP(D1872,Conferences!$A$9:$B$57,2,FALSE)</f>
        <v>Big 12</v>
      </c>
      <c r="X1872">
        <f t="shared" si="60"/>
        <v>16</v>
      </c>
    </row>
    <row r="1873" spans="1:25">
      <c r="A1873">
        <v>2018</v>
      </c>
      <c r="B1873">
        <v>34</v>
      </c>
      <c r="C1873" t="s">
        <v>76</v>
      </c>
      <c r="D1873" t="s">
        <v>145</v>
      </c>
      <c r="E1873">
        <v>5</v>
      </c>
      <c r="F1873">
        <v>7</v>
      </c>
      <c r="G1873">
        <v>0.41699999999999998</v>
      </c>
      <c r="H1873">
        <v>3</v>
      </c>
      <c r="I1873">
        <v>6</v>
      </c>
      <c r="J1873">
        <v>0.33300000000000002</v>
      </c>
      <c r="K1873">
        <v>22.5</v>
      </c>
      <c r="L1873">
        <v>25.4</v>
      </c>
      <c r="M1873">
        <v>1.39</v>
      </c>
      <c r="N1873">
        <v>3.47</v>
      </c>
      <c r="R1873" s="19">
        <f>SUMIFS(Recruits!J:J,Recruits!D:D,'Wins by Year'!C1873,Recruits!A:A,'Wins by Year'!A1873)</f>
        <v>2.87</v>
      </c>
      <c r="S1873" s="19">
        <f t="shared" si="65"/>
        <v>2.87</v>
      </c>
      <c r="T1873" s="19">
        <f t="shared" si="62"/>
        <v>2.4300000000000002</v>
      </c>
      <c r="U1873" s="19">
        <f t="shared" si="59"/>
        <v>2.5049999999999999</v>
      </c>
      <c r="W1873" t="str">
        <f>VLOOKUP(D1873,Conferences!$A$9:$B$57,2,FALSE)</f>
        <v>Big 12</v>
      </c>
      <c r="X1873">
        <f t="shared" si="60"/>
        <v>16</v>
      </c>
    </row>
    <row r="1874" spans="1:25">
      <c r="A1874">
        <v>2018</v>
      </c>
      <c r="B1874">
        <v>35</v>
      </c>
      <c r="C1874" t="s">
        <v>47</v>
      </c>
      <c r="D1874" t="s">
        <v>145</v>
      </c>
      <c r="E1874">
        <v>5</v>
      </c>
      <c r="F1874">
        <v>7</v>
      </c>
      <c r="G1874">
        <v>0.41699999999999998</v>
      </c>
      <c r="H1874">
        <v>3</v>
      </c>
      <c r="I1874">
        <v>6</v>
      </c>
      <c r="J1874">
        <v>0.33300000000000002</v>
      </c>
      <c r="K1874">
        <v>37.299999999999997</v>
      </c>
      <c r="L1874">
        <v>31.1</v>
      </c>
      <c r="M1874">
        <v>5.09</v>
      </c>
      <c r="N1874">
        <v>3.76</v>
      </c>
      <c r="P1874">
        <v>25</v>
      </c>
      <c r="R1874" s="19">
        <f>SUMIFS(Recruits!J:J,Recruits!D:D,'Wins by Year'!C1874,Recruits!A:A,'Wins by Year'!A1874)</f>
        <v>2.76</v>
      </c>
      <c r="S1874" s="19">
        <f t="shared" si="65"/>
        <v>2.76</v>
      </c>
      <c r="T1874" s="19">
        <f t="shared" si="62"/>
        <v>2.7866666666666666</v>
      </c>
      <c r="U1874" s="19">
        <f t="shared" si="59"/>
        <v>2.7649999999999997</v>
      </c>
      <c r="W1874" t="str">
        <f>VLOOKUP(D1874,Conferences!$A$9:$B$57,2,FALSE)</f>
        <v>Big 12</v>
      </c>
      <c r="X1874">
        <f t="shared" si="60"/>
        <v>16</v>
      </c>
    </row>
    <row r="1875" spans="1:25">
      <c r="A1875">
        <v>2018</v>
      </c>
      <c r="B1875">
        <v>36</v>
      </c>
      <c r="C1875" t="s">
        <v>85</v>
      </c>
      <c r="D1875" t="s">
        <v>145</v>
      </c>
      <c r="E1875">
        <v>3</v>
      </c>
      <c r="F1875">
        <v>9</v>
      </c>
      <c r="G1875">
        <v>0.25</v>
      </c>
      <c r="H1875">
        <v>1</v>
      </c>
      <c r="I1875">
        <v>8</v>
      </c>
      <c r="J1875">
        <v>0.111</v>
      </c>
      <c r="K1875">
        <v>23.8</v>
      </c>
      <c r="L1875">
        <v>30</v>
      </c>
      <c r="M1875">
        <v>-4.8600000000000003</v>
      </c>
      <c r="N1875">
        <v>2.14</v>
      </c>
      <c r="R1875" s="19">
        <f>SUMIFS(Recruits!J:J,Recruits!D:D,'Wins by Year'!C1875,Recruits!A:A,'Wins by Year'!A1875)</f>
        <v>2.86</v>
      </c>
      <c r="S1875" s="19">
        <f t="shared" si="65"/>
        <v>2.86</v>
      </c>
      <c r="T1875" s="19">
        <f t="shared" si="62"/>
        <v>2.65</v>
      </c>
      <c r="U1875" s="19">
        <f t="shared" si="59"/>
        <v>2.5775000000000001</v>
      </c>
      <c r="W1875" t="str">
        <f>VLOOKUP(D1875,Conferences!$A$9:$B$57,2,FALSE)</f>
        <v>Big 12</v>
      </c>
      <c r="X1875">
        <f t="shared" si="60"/>
        <v>16</v>
      </c>
    </row>
    <row r="1876" spans="1:25">
      <c r="A1876">
        <v>2018</v>
      </c>
      <c r="B1876">
        <v>37</v>
      </c>
      <c r="C1876" t="s">
        <v>3</v>
      </c>
      <c r="D1876" t="s">
        <v>224</v>
      </c>
      <c r="E1876">
        <v>13</v>
      </c>
      <c r="F1876">
        <v>1</v>
      </c>
      <c r="G1876">
        <v>0.92900000000000005</v>
      </c>
      <c r="H1876">
        <v>8</v>
      </c>
      <c r="I1876">
        <v>1</v>
      </c>
      <c r="J1876">
        <v>0.88900000000000001</v>
      </c>
      <c r="K1876">
        <v>42.4</v>
      </c>
      <c r="L1876">
        <v>25.5</v>
      </c>
      <c r="M1876">
        <v>17.739999999999998</v>
      </c>
      <c r="N1876">
        <v>4.0999999999999996</v>
      </c>
      <c r="O1876">
        <v>5</v>
      </c>
      <c r="P1876">
        <v>2</v>
      </c>
      <c r="Q1876">
        <v>3</v>
      </c>
      <c r="R1876" s="19">
        <f>SUMIFS(Recruits!J:J,Recruits!D:D,'Wins by Year'!C1876,Recruits!A:A,'Wins by Year'!A1876)</f>
        <v>3.92</v>
      </c>
      <c r="S1876" s="19">
        <f t="shared" si="65"/>
        <v>3.92</v>
      </c>
      <c r="T1876" s="19">
        <f t="shared" si="62"/>
        <v>3.9266666666666663</v>
      </c>
      <c r="U1876" s="19">
        <f t="shared" si="59"/>
        <v>3.8149999999999999</v>
      </c>
      <c r="W1876" t="str">
        <f>VLOOKUP(D1876,Conferences!$A$9:$B$57,2,FALSE)</f>
        <v>Big Ten</v>
      </c>
      <c r="X1876">
        <f t="shared" si="60"/>
        <v>16</v>
      </c>
      <c r="Y1876">
        <f t="shared" ref="Y1876:Y1878" si="68">Q1876</f>
        <v>3</v>
      </c>
    </row>
    <row r="1877" spans="1:25">
      <c r="A1877">
        <v>2018</v>
      </c>
      <c r="B1877">
        <v>38</v>
      </c>
      <c r="C1877" t="s">
        <v>4</v>
      </c>
      <c r="D1877" t="s">
        <v>224</v>
      </c>
      <c r="E1877">
        <v>10</v>
      </c>
      <c r="F1877">
        <v>3</v>
      </c>
      <c r="G1877">
        <v>0.76900000000000002</v>
      </c>
      <c r="H1877">
        <v>8</v>
      </c>
      <c r="I1877">
        <v>1</v>
      </c>
      <c r="J1877">
        <v>0.88900000000000001</v>
      </c>
      <c r="K1877">
        <v>35.200000000000003</v>
      </c>
      <c r="L1877">
        <v>19.399999999999999</v>
      </c>
      <c r="M1877">
        <v>16.47</v>
      </c>
      <c r="N1877">
        <v>5.47</v>
      </c>
      <c r="O1877">
        <v>14</v>
      </c>
      <c r="P1877">
        <v>4</v>
      </c>
      <c r="Q1877">
        <v>14</v>
      </c>
      <c r="R1877" s="19">
        <f>SUMIFS(Recruits!J:J,Recruits!D:D,'Wins by Year'!C1877,Recruits!A:A,'Wins by Year'!A1877)</f>
        <v>3.32</v>
      </c>
      <c r="S1877" s="19">
        <f t="shared" si="65"/>
        <v>3.32</v>
      </c>
      <c r="T1877" s="19">
        <f t="shared" si="62"/>
        <v>3.5266666666666668</v>
      </c>
      <c r="U1877" s="19">
        <f t="shared" si="59"/>
        <v>3.4675000000000002</v>
      </c>
      <c r="W1877" t="str">
        <f>VLOOKUP(D1877,Conferences!$A$9:$B$57,2,FALSE)</f>
        <v>Big Ten</v>
      </c>
      <c r="X1877">
        <f t="shared" si="60"/>
        <v>16</v>
      </c>
      <c r="Y1877">
        <f t="shared" si="68"/>
        <v>14</v>
      </c>
    </row>
    <row r="1878" spans="1:25">
      <c r="A1878">
        <v>2018</v>
      </c>
      <c r="B1878">
        <v>39</v>
      </c>
      <c r="C1878" t="s">
        <v>23</v>
      </c>
      <c r="D1878" t="s">
        <v>224</v>
      </c>
      <c r="E1878">
        <v>9</v>
      </c>
      <c r="F1878">
        <v>4</v>
      </c>
      <c r="G1878">
        <v>0.69199999999999995</v>
      </c>
      <c r="H1878">
        <v>6</v>
      </c>
      <c r="I1878">
        <v>3</v>
      </c>
      <c r="J1878">
        <v>0.66700000000000004</v>
      </c>
      <c r="K1878">
        <v>33.799999999999997</v>
      </c>
      <c r="L1878">
        <v>20.5</v>
      </c>
      <c r="M1878">
        <v>12.32</v>
      </c>
      <c r="N1878">
        <v>4.8600000000000003</v>
      </c>
      <c r="O1878">
        <v>10</v>
      </c>
      <c r="P1878">
        <v>8</v>
      </c>
      <c r="Q1878">
        <v>17</v>
      </c>
      <c r="R1878" s="19">
        <f>SUMIFS(Recruits!J:J,Recruits!D:D,'Wins by Year'!C1878,Recruits!A:A,'Wins by Year'!A1878)</f>
        <v>3.83</v>
      </c>
      <c r="S1878" s="19">
        <f t="shared" si="65"/>
        <v>3.83</v>
      </c>
      <c r="T1878" s="19">
        <f t="shared" si="62"/>
        <v>3.5500000000000003</v>
      </c>
      <c r="U1878" s="19">
        <f t="shared" si="59"/>
        <v>3.5225</v>
      </c>
      <c r="W1878" t="str">
        <f>VLOOKUP(D1878,Conferences!$A$9:$B$57,2,FALSE)</f>
        <v>Big Ten</v>
      </c>
      <c r="X1878">
        <f t="shared" si="60"/>
        <v>16</v>
      </c>
      <c r="Y1878">
        <f t="shared" si="68"/>
        <v>17</v>
      </c>
    </row>
    <row r="1879" spans="1:25">
      <c r="A1879">
        <v>2018</v>
      </c>
      <c r="B1879">
        <v>40</v>
      </c>
      <c r="C1879" t="s">
        <v>18</v>
      </c>
      <c r="D1879" t="s">
        <v>224</v>
      </c>
      <c r="E1879">
        <v>7</v>
      </c>
      <c r="F1879">
        <v>6</v>
      </c>
      <c r="G1879">
        <v>0.53800000000000003</v>
      </c>
      <c r="H1879">
        <v>5</v>
      </c>
      <c r="I1879">
        <v>4</v>
      </c>
      <c r="J1879">
        <v>0.55600000000000005</v>
      </c>
      <c r="K1879">
        <v>18.7</v>
      </c>
      <c r="L1879">
        <v>17.2</v>
      </c>
      <c r="M1879">
        <v>6.01</v>
      </c>
      <c r="N1879">
        <v>5.08</v>
      </c>
      <c r="O1879">
        <v>11</v>
      </c>
      <c r="P1879">
        <v>11</v>
      </c>
      <c r="R1879" s="19">
        <f>SUMIFS(Recruits!J:J,Recruits!D:D,'Wins by Year'!C1879,Recruits!A:A,'Wins by Year'!A1879)</f>
        <v>3.18</v>
      </c>
      <c r="S1879" s="19">
        <f t="shared" si="65"/>
        <v>3.18</v>
      </c>
      <c r="T1879" s="19">
        <f t="shared" si="62"/>
        <v>3.2099999999999995</v>
      </c>
      <c r="U1879" s="19">
        <f t="shared" si="59"/>
        <v>3.2449999999999997</v>
      </c>
      <c r="W1879" t="str">
        <f>VLOOKUP(D1879,Conferences!$A$9:$B$57,2,FALSE)</f>
        <v>Big Ten</v>
      </c>
      <c r="X1879">
        <f t="shared" si="60"/>
        <v>16</v>
      </c>
    </row>
    <row r="1880" spans="1:25">
      <c r="A1880">
        <v>2018</v>
      </c>
      <c r="B1880">
        <v>41</v>
      </c>
      <c r="C1880" t="s">
        <v>39</v>
      </c>
      <c r="D1880" t="s">
        <v>224</v>
      </c>
      <c r="E1880">
        <v>5</v>
      </c>
      <c r="F1880">
        <v>7</v>
      </c>
      <c r="G1880">
        <v>0.41699999999999998</v>
      </c>
      <c r="H1880">
        <v>3</v>
      </c>
      <c r="I1880">
        <v>6</v>
      </c>
      <c r="J1880">
        <v>0.33300000000000002</v>
      </c>
      <c r="K1880">
        <v>28.5</v>
      </c>
      <c r="L1880">
        <v>28.7</v>
      </c>
      <c r="M1880">
        <v>2.88</v>
      </c>
      <c r="N1880">
        <v>4.63</v>
      </c>
      <c r="R1880" s="19">
        <f>SUMIFS(Recruits!J:J,Recruits!D:D,'Wins by Year'!C1880,Recruits!A:A,'Wins by Year'!A1880)</f>
        <v>3.22</v>
      </c>
      <c r="S1880" s="19">
        <f t="shared" si="65"/>
        <v>3.22</v>
      </c>
      <c r="T1880" s="19">
        <f t="shared" si="62"/>
        <v>3.0533333333333332</v>
      </c>
      <c r="U1880" s="19">
        <f t="shared" si="59"/>
        <v>2.9975000000000001</v>
      </c>
      <c r="W1880" t="str">
        <f>VLOOKUP(D1880,Conferences!$A$9:$B$57,2,FALSE)</f>
        <v>Big Ten</v>
      </c>
      <c r="X1880">
        <f t="shared" si="60"/>
        <v>16</v>
      </c>
    </row>
    <row r="1881" spans="1:25">
      <c r="A1881">
        <v>2018</v>
      </c>
      <c r="B1881">
        <v>42</v>
      </c>
      <c r="C1881" t="s">
        <v>58</v>
      </c>
      <c r="D1881" t="s">
        <v>224</v>
      </c>
      <c r="E1881">
        <v>5</v>
      </c>
      <c r="F1881">
        <v>7</v>
      </c>
      <c r="G1881">
        <v>0.41699999999999998</v>
      </c>
      <c r="H1881">
        <v>2</v>
      </c>
      <c r="I1881">
        <v>7</v>
      </c>
      <c r="J1881">
        <v>0.222</v>
      </c>
      <c r="K1881">
        <v>26.4</v>
      </c>
      <c r="L1881">
        <v>29.9</v>
      </c>
      <c r="M1881">
        <v>2.44</v>
      </c>
      <c r="N1881">
        <v>5.61</v>
      </c>
      <c r="R1881" s="19">
        <f>SUMIFS(Recruits!J:J,Recruits!D:D,'Wins by Year'!C1881,Recruits!A:A,'Wins by Year'!A1881)</f>
        <v>2.88</v>
      </c>
      <c r="S1881" s="19">
        <f t="shared" si="65"/>
        <v>2.88</v>
      </c>
      <c r="T1881" s="19">
        <f t="shared" si="62"/>
        <v>2.6766666666666663</v>
      </c>
      <c r="U1881" s="19">
        <f t="shared" si="59"/>
        <v>2.7124999999999999</v>
      </c>
      <c r="W1881" t="str">
        <f>VLOOKUP(D1881,Conferences!$A$9:$B$57,2,FALSE)</f>
        <v>Big Ten</v>
      </c>
      <c r="X1881">
        <f t="shared" si="60"/>
        <v>16</v>
      </c>
    </row>
    <row r="1882" spans="1:25">
      <c r="A1882">
        <v>2018</v>
      </c>
      <c r="B1882">
        <v>43</v>
      </c>
      <c r="C1882" t="s">
        <v>79</v>
      </c>
      <c r="D1882" t="s">
        <v>224</v>
      </c>
      <c r="E1882">
        <v>1</v>
      </c>
      <c r="F1882">
        <v>11</v>
      </c>
      <c r="G1882">
        <v>8.3000000000000004E-2</v>
      </c>
      <c r="H1882">
        <v>0</v>
      </c>
      <c r="I1882">
        <v>9</v>
      </c>
      <c r="J1882">
        <v>0</v>
      </c>
      <c r="K1882">
        <v>13.5</v>
      </c>
      <c r="L1882">
        <v>31.4</v>
      </c>
      <c r="M1882">
        <v>-9.65</v>
      </c>
      <c r="N1882">
        <v>4.0999999999999996</v>
      </c>
      <c r="R1882" s="19">
        <f>SUMIFS(Recruits!J:J,Recruits!D:D,'Wins by Year'!C1882,Recruits!A:A,'Wins by Year'!A1882)</f>
        <v>2.73</v>
      </c>
      <c r="S1882" s="19">
        <f t="shared" si="65"/>
        <v>2.73</v>
      </c>
      <c r="T1882" s="19">
        <f t="shared" si="62"/>
        <v>2.6466666666666665</v>
      </c>
      <c r="U1882" s="19">
        <f t="shared" si="59"/>
        <v>2.6349999999999998</v>
      </c>
      <c r="W1882" t="str">
        <f>VLOOKUP(D1882,Conferences!$A$9:$B$57,2,FALSE)</f>
        <v>Big Ten</v>
      </c>
      <c r="X1882">
        <f t="shared" si="60"/>
        <v>16</v>
      </c>
    </row>
    <row r="1883" spans="1:25">
      <c r="A1883">
        <v>2018</v>
      </c>
      <c r="B1883">
        <v>44</v>
      </c>
      <c r="C1883" t="s">
        <v>49</v>
      </c>
      <c r="D1883" t="s">
        <v>225</v>
      </c>
      <c r="E1883">
        <v>9</v>
      </c>
      <c r="F1883">
        <v>5</v>
      </c>
      <c r="G1883">
        <v>0.64300000000000002</v>
      </c>
      <c r="H1883">
        <v>8</v>
      </c>
      <c r="I1883">
        <v>1</v>
      </c>
      <c r="J1883">
        <v>0.88900000000000001</v>
      </c>
      <c r="K1883">
        <v>24.2</v>
      </c>
      <c r="L1883">
        <v>23.2</v>
      </c>
      <c r="M1883">
        <v>7.51</v>
      </c>
      <c r="N1883">
        <v>5.94</v>
      </c>
      <c r="P1883">
        <v>20</v>
      </c>
      <c r="Q1883">
        <v>21</v>
      </c>
      <c r="R1883" s="19">
        <f>SUMIFS(Recruits!J:J,Recruits!D:D,'Wins by Year'!C1883,Recruits!A:A,'Wins by Year'!A1883)</f>
        <v>2.94</v>
      </c>
      <c r="S1883" s="19">
        <f t="shared" si="65"/>
        <v>2.94</v>
      </c>
      <c r="T1883" s="19">
        <f t="shared" si="62"/>
        <v>2.8933333333333331</v>
      </c>
      <c r="U1883" s="19">
        <f t="shared" si="59"/>
        <v>2.8325</v>
      </c>
      <c r="W1883" t="str">
        <f>VLOOKUP(D1883,Conferences!$A$9:$B$57,2,FALSE)</f>
        <v>Big Ten</v>
      </c>
      <c r="X1883">
        <f t="shared" si="60"/>
        <v>16</v>
      </c>
      <c r="Y1883">
        <f t="shared" ref="Y1883:Y1884" si="69">Q1883</f>
        <v>21</v>
      </c>
    </row>
    <row r="1884" spans="1:25">
      <c r="A1884">
        <v>2018</v>
      </c>
      <c r="B1884">
        <v>45</v>
      </c>
      <c r="C1884" t="s">
        <v>42</v>
      </c>
      <c r="D1884" t="s">
        <v>225</v>
      </c>
      <c r="E1884">
        <v>9</v>
      </c>
      <c r="F1884">
        <v>4</v>
      </c>
      <c r="G1884">
        <v>0.69199999999999995</v>
      </c>
      <c r="H1884">
        <v>5</v>
      </c>
      <c r="I1884">
        <v>4</v>
      </c>
      <c r="J1884">
        <v>0.55600000000000005</v>
      </c>
      <c r="K1884">
        <v>31.2</v>
      </c>
      <c r="L1884">
        <v>17.8</v>
      </c>
      <c r="M1884">
        <v>13.14</v>
      </c>
      <c r="N1884">
        <v>3.29</v>
      </c>
      <c r="P1884">
        <v>18</v>
      </c>
      <c r="Q1884">
        <v>25</v>
      </c>
      <c r="R1884" s="19">
        <f>SUMIFS(Recruits!J:J,Recruits!D:D,'Wins by Year'!C1884,Recruits!A:A,'Wins by Year'!A1884)</f>
        <v>3</v>
      </c>
      <c r="S1884" s="19">
        <f t="shared" si="65"/>
        <v>3</v>
      </c>
      <c r="T1884" s="19">
        <f t="shared" si="62"/>
        <v>2.9299999999999997</v>
      </c>
      <c r="U1884" s="19">
        <f t="shared" si="59"/>
        <v>2.875</v>
      </c>
      <c r="W1884" t="str">
        <f>VLOOKUP(D1884,Conferences!$A$9:$B$57,2,FALSE)</f>
        <v>Big Ten</v>
      </c>
      <c r="X1884">
        <f t="shared" si="60"/>
        <v>16</v>
      </c>
      <c r="Y1884">
        <f t="shared" si="69"/>
        <v>25</v>
      </c>
    </row>
    <row r="1885" spans="1:25">
      <c r="A1885">
        <v>2018</v>
      </c>
      <c r="B1885">
        <v>46</v>
      </c>
      <c r="C1885" t="s">
        <v>35</v>
      </c>
      <c r="D1885" t="s">
        <v>225</v>
      </c>
      <c r="E1885">
        <v>8</v>
      </c>
      <c r="F1885">
        <v>5</v>
      </c>
      <c r="G1885">
        <v>0.61499999999999999</v>
      </c>
      <c r="H1885">
        <v>5</v>
      </c>
      <c r="I1885">
        <v>4</v>
      </c>
      <c r="J1885">
        <v>0.55600000000000005</v>
      </c>
      <c r="K1885">
        <v>29.7</v>
      </c>
      <c r="L1885">
        <v>22.6</v>
      </c>
      <c r="M1885">
        <v>7.68</v>
      </c>
      <c r="N1885">
        <v>2.6</v>
      </c>
      <c r="O1885">
        <v>4</v>
      </c>
      <c r="P1885">
        <v>4</v>
      </c>
      <c r="R1885" s="19">
        <f>SUMIFS(Recruits!J:J,Recruits!D:D,'Wins by Year'!C1885,Recruits!A:A,'Wins by Year'!A1885)</f>
        <v>3.05</v>
      </c>
      <c r="S1885" s="19">
        <f t="shared" si="65"/>
        <v>3.05</v>
      </c>
      <c r="T1885" s="19">
        <f t="shared" si="62"/>
        <v>3.08</v>
      </c>
      <c r="U1885" s="19">
        <f t="shared" si="59"/>
        <v>3.0475000000000003</v>
      </c>
      <c r="W1885" t="str">
        <f>VLOOKUP(D1885,Conferences!$A$9:$B$57,2,FALSE)</f>
        <v>Big Ten</v>
      </c>
      <c r="X1885">
        <f t="shared" si="60"/>
        <v>16</v>
      </c>
    </row>
    <row r="1886" spans="1:25">
      <c r="A1886">
        <v>2018</v>
      </c>
      <c r="B1886">
        <v>47</v>
      </c>
      <c r="C1886" t="s">
        <v>74</v>
      </c>
      <c r="D1886" t="s">
        <v>225</v>
      </c>
      <c r="E1886">
        <v>6</v>
      </c>
      <c r="F1886">
        <v>7</v>
      </c>
      <c r="G1886">
        <v>0.46200000000000002</v>
      </c>
      <c r="H1886">
        <v>5</v>
      </c>
      <c r="I1886">
        <v>4</v>
      </c>
      <c r="J1886">
        <v>0.55600000000000005</v>
      </c>
      <c r="K1886">
        <v>30.5</v>
      </c>
      <c r="L1886">
        <v>30</v>
      </c>
      <c r="M1886">
        <v>7.04</v>
      </c>
      <c r="N1886">
        <v>6.51</v>
      </c>
      <c r="R1886" s="19">
        <f>SUMIFS(Recruits!J:J,Recruits!D:D,'Wins by Year'!C1886,Recruits!A:A,'Wins by Year'!A1886)</f>
        <v>2.96</v>
      </c>
      <c r="S1886" s="19">
        <f t="shared" si="65"/>
        <v>2.96</v>
      </c>
      <c r="T1886" s="19">
        <f t="shared" si="62"/>
        <v>2.5299999999999998</v>
      </c>
      <c r="U1886" s="19">
        <f t="shared" si="59"/>
        <v>2.5125000000000002</v>
      </c>
      <c r="W1886" t="str">
        <f>VLOOKUP(D1886,Conferences!$A$9:$B$57,2,FALSE)</f>
        <v>Big Ten</v>
      </c>
      <c r="X1886">
        <f t="shared" si="60"/>
        <v>16</v>
      </c>
    </row>
    <row r="1887" spans="1:25">
      <c r="A1887">
        <v>2018</v>
      </c>
      <c r="B1887">
        <v>48</v>
      </c>
      <c r="C1887" t="s">
        <v>51</v>
      </c>
      <c r="D1887" t="s">
        <v>225</v>
      </c>
      <c r="E1887">
        <v>7</v>
      </c>
      <c r="F1887">
        <v>6</v>
      </c>
      <c r="G1887">
        <v>0.53800000000000003</v>
      </c>
      <c r="H1887">
        <v>3</v>
      </c>
      <c r="I1887">
        <v>6</v>
      </c>
      <c r="J1887">
        <v>0.33300000000000002</v>
      </c>
      <c r="K1887">
        <v>28.9</v>
      </c>
      <c r="L1887">
        <v>26.5</v>
      </c>
      <c r="M1887">
        <v>5.28</v>
      </c>
      <c r="N1887">
        <v>4.05</v>
      </c>
      <c r="R1887" s="19">
        <f>SUMIFS(Recruits!J:J,Recruits!D:D,'Wins by Year'!C1887,Recruits!A:A,'Wins by Year'!A1887)</f>
        <v>3.08</v>
      </c>
      <c r="S1887" s="19">
        <f t="shared" si="65"/>
        <v>3.08</v>
      </c>
      <c r="T1887" s="19">
        <f t="shared" si="62"/>
        <v>2.7900000000000005</v>
      </c>
      <c r="U1887" s="19">
        <f t="shared" si="59"/>
        <v>2.7700000000000005</v>
      </c>
      <c r="W1887" t="str">
        <f>VLOOKUP(D1887,Conferences!$A$9:$B$57,2,FALSE)</f>
        <v>Big Ten</v>
      </c>
      <c r="X1887">
        <f t="shared" si="60"/>
        <v>16</v>
      </c>
    </row>
    <row r="1888" spans="1:25">
      <c r="A1888">
        <v>2018</v>
      </c>
      <c r="B1888">
        <v>49</v>
      </c>
      <c r="C1888" t="s">
        <v>26</v>
      </c>
      <c r="D1888" t="s">
        <v>225</v>
      </c>
      <c r="E1888">
        <v>4</v>
      </c>
      <c r="F1888">
        <v>8</v>
      </c>
      <c r="G1888">
        <v>0.33300000000000002</v>
      </c>
      <c r="H1888">
        <v>3</v>
      </c>
      <c r="I1888">
        <v>6</v>
      </c>
      <c r="J1888">
        <v>0.33300000000000002</v>
      </c>
      <c r="K1888">
        <v>30</v>
      </c>
      <c r="L1888">
        <v>31.3</v>
      </c>
      <c r="M1888">
        <v>3.48</v>
      </c>
      <c r="N1888">
        <v>4.82</v>
      </c>
      <c r="R1888" s="19">
        <f>SUMIFS(Recruits!J:J,Recruits!D:D,'Wins by Year'!C1888,Recruits!A:A,'Wins by Year'!A1888)</f>
        <v>3.24</v>
      </c>
      <c r="S1888" s="19">
        <f t="shared" si="65"/>
        <v>3.24</v>
      </c>
      <c r="T1888" s="19">
        <f t="shared" si="62"/>
        <v>3.2266666666666666</v>
      </c>
      <c r="U1888" s="19">
        <f t="shared" si="59"/>
        <v>3.2050000000000001</v>
      </c>
      <c r="W1888" t="str">
        <f>VLOOKUP(D1888,Conferences!$A$9:$B$57,2,FALSE)</f>
        <v>Big Ten</v>
      </c>
      <c r="X1888">
        <f t="shared" si="60"/>
        <v>16</v>
      </c>
    </row>
    <row r="1889" spans="1:24">
      <c r="A1889">
        <v>2018</v>
      </c>
      <c r="B1889">
        <v>50</v>
      </c>
      <c r="C1889" t="s">
        <v>70</v>
      </c>
      <c r="D1889" t="s">
        <v>225</v>
      </c>
      <c r="E1889">
        <v>4</v>
      </c>
      <c r="F1889">
        <v>8</v>
      </c>
      <c r="G1889">
        <v>0.33300000000000002</v>
      </c>
      <c r="H1889">
        <v>2</v>
      </c>
      <c r="I1889">
        <v>7</v>
      </c>
      <c r="J1889">
        <v>0.222</v>
      </c>
      <c r="K1889">
        <v>26</v>
      </c>
      <c r="L1889">
        <v>39.4</v>
      </c>
      <c r="M1889">
        <v>-6.05</v>
      </c>
      <c r="N1889">
        <v>0.79</v>
      </c>
      <c r="R1889" s="19">
        <f>SUMIFS(Recruits!J:J,Recruits!D:D,'Wins by Year'!C1889,Recruits!A:A,'Wins by Year'!A1889)</f>
        <v>2.76</v>
      </c>
      <c r="S1889" s="19">
        <f t="shared" si="65"/>
        <v>2.76</v>
      </c>
      <c r="T1889" s="19">
        <f t="shared" si="62"/>
        <v>2.6166666666666667</v>
      </c>
      <c r="U1889" s="19">
        <f t="shared" si="59"/>
        <v>2.65</v>
      </c>
      <c r="W1889" t="str">
        <f>VLOOKUP(D1889,Conferences!$A$9:$B$57,2,FALSE)</f>
        <v>Big Ten</v>
      </c>
      <c r="X1889">
        <f t="shared" si="60"/>
        <v>16</v>
      </c>
    </row>
    <row r="1890" spans="1:24">
      <c r="A1890">
        <v>2018</v>
      </c>
      <c r="B1890">
        <v>51</v>
      </c>
      <c r="C1890" t="s">
        <v>86</v>
      </c>
      <c r="D1890" t="s">
        <v>226</v>
      </c>
      <c r="E1890">
        <v>8</v>
      </c>
      <c r="F1890">
        <v>6</v>
      </c>
      <c r="G1890">
        <v>0.57099999999999995</v>
      </c>
      <c r="H1890">
        <v>7</v>
      </c>
      <c r="I1890">
        <v>1</v>
      </c>
      <c r="J1890">
        <v>0.875</v>
      </c>
      <c r="K1890">
        <v>28</v>
      </c>
      <c r="L1890">
        <v>26.7</v>
      </c>
      <c r="M1890">
        <v>0.65</v>
      </c>
      <c r="N1890">
        <v>-1.85</v>
      </c>
      <c r="R1890" s="19">
        <f>SUMIFS(Recruits!J:J,Recruits!D:D,'Wins by Year'!C1890,Recruits!A:A,'Wins by Year'!A1890)</f>
        <v>0</v>
      </c>
      <c r="S1890" s="19">
        <f t="shared" si="65"/>
        <v>1</v>
      </c>
      <c r="T1890" s="19">
        <f t="shared" si="62"/>
        <v>1.71</v>
      </c>
      <c r="U1890" s="19">
        <f t="shared" si="59"/>
        <v>1.8374999999999999</v>
      </c>
      <c r="W1890" t="str">
        <f>VLOOKUP(D1890,Conferences!$A$9:$B$57,2,FALSE)</f>
        <v>CUSA</v>
      </c>
      <c r="X1890">
        <f t="shared" si="60"/>
        <v>16</v>
      </c>
    </row>
    <row r="1891" spans="1:24">
      <c r="A1891">
        <v>2018</v>
      </c>
      <c r="B1891">
        <v>52</v>
      </c>
      <c r="C1891" t="s">
        <v>119</v>
      </c>
      <c r="D1891" t="s">
        <v>226</v>
      </c>
      <c r="E1891">
        <v>9</v>
      </c>
      <c r="F1891">
        <v>4</v>
      </c>
      <c r="G1891">
        <v>0.69199999999999995</v>
      </c>
      <c r="H1891">
        <v>6</v>
      </c>
      <c r="I1891">
        <v>2</v>
      </c>
      <c r="J1891">
        <v>0.75</v>
      </c>
      <c r="K1891">
        <v>34.6</v>
      </c>
      <c r="L1891">
        <v>25.2</v>
      </c>
      <c r="M1891">
        <v>-0.53</v>
      </c>
      <c r="N1891">
        <v>-7.15</v>
      </c>
      <c r="R1891" s="19">
        <f>SUMIFS(Recruits!J:J,Recruits!D:D,'Wins by Year'!C1891,Recruits!A:A,'Wins by Year'!A1891)</f>
        <v>2.38</v>
      </c>
      <c r="S1891" s="19">
        <f t="shared" si="65"/>
        <v>2.38</v>
      </c>
      <c r="T1891" s="19">
        <f t="shared" si="62"/>
        <v>1.8499999999999999</v>
      </c>
      <c r="U1891" s="19">
        <f t="shared" si="59"/>
        <v>1.9224999999999999</v>
      </c>
      <c r="W1891" t="str">
        <f>VLOOKUP(D1891,Conferences!$A$9:$B$57,2,FALSE)</f>
        <v>CUSA</v>
      </c>
      <c r="X1891">
        <f t="shared" si="60"/>
        <v>15</v>
      </c>
    </row>
    <row r="1892" spans="1:24">
      <c r="A1892">
        <v>2018</v>
      </c>
      <c r="B1892">
        <v>53</v>
      </c>
      <c r="C1892" t="s">
        <v>67</v>
      </c>
      <c r="D1892" t="s">
        <v>226</v>
      </c>
      <c r="E1892">
        <v>9</v>
      </c>
      <c r="F1892">
        <v>4</v>
      </c>
      <c r="G1892">
        <v>0.69199999999999995</v>
      </c>
      <c r="H1892">
        <v>6</v>
      </c>
      <c r="I1892">
        <v>2</v>
      </c>
      <c r="J1892">
        <v>0.75</v>
      </c>
      <c r="K1892">
        <v>28.2</v>
      </c>
      <c r="L1892">
        <v>21.8</v>
      </c>
      <c r="M1892">
        <v>0.69</v>
      </c>
      <c r="N1892">
        <v>-5.92</v>
      </c>
      <c r="R1892" s="19">
        <f>SUMIFS(Recruits!J:J,Recruits!D:D,'Wins by Year'!C1892,Recruits!A:A,'Wins by Year'!A1892)</f>
        <v>2.34</v>
      </c>
      <c r="S1892" s="19">
        <f t="shared" si="65"/>
        <v>2.34</v>
      </c>
      <c r="T1892" s="19">
        <f t="shared" si="62"/>
        <v>2.3233333333333333</v>
      </c>
      <c r="U1892" s="19">
        <f t="shared" si="59"/>
        <v>2.3475000000000001</v>
      </c>
      <c r="W1892" t="str">
        <f>VLOOKUP(D1892,Conferences!$A$9:$B$57,2,FALSE)</f>
        <v>CUSA</v>
      </c>
      <c r="X1892">
        <f t="shared" si="60"/>
        <v>16</v>
      </c>
    </row>
    <row r="1893" spans="1:24">
      <c r="A1893">
        <v>2018</v>
      </c>
      <c r="B1893">
        <v>54</v>
      </c>
      <c r="C1893" t="s">
        <v>140</v>
      </c>
      <c r="D1893" t="s">
        <v>226</v>
      </c>
      <c r="E1893">
        <v>5</v>
      </c>
      <c r="F1893">
        <v>7</v>
      </c>
      <c r="G1893">
        <v>0.41699999999999998</v>
      </c>
      <c r="H1893">
        <v>4</v>
      </c>
      <c r="I1893">
        <v>4</v>
      </c>
      <c r="J1893">
        <v>0.5</v>
      </c>
      <c r="K1893">
        <v>21.7</v>
      </c>
      <c r="L1893">
        <v>26.6</v>
      </c>
      <c r="M1893">
        <v>-7.33</v>
      </c>
      <c r="N1893">
        <v>-4.24</v>
      </c>
      <c r="R1893" s="19">
        <f>SUMIFS(Recruits!J:J,Recruits!D:D,'Wins by Year'!C1893,Recruits!A:A,'Wins by Year'!A1893)</f>
        <v>0</v>
      </c>
      <c r="S1893" s="19">
        <f t="shared" si="65"/>
        <v>1</v>
      </c>
      <c r="T1893" s="19">
        <f t="shared" si="62"/>
        <v>1</v>
      </c>
      <c r="U1893" s="19">
        <f t="shared" si="59"/>
        <v>1</v>
      </c>
      <c r="W1893" t="str">
        <f>VLOOKUP(D1893,Conferences!$A$9:$B$57,2,FALSE)</f>
        <v>CUSA</v>
      </c>
      <c r="X1893">
        <f t="shared" si="60"/>
        <v>4</v>
      </c>
    </row>
    <row r="1894" spans="1:24">
      <c r="A1894">
        <v>2018</v>
      </c>
      <c r="B1894">
        <v>55</v>
      </c>
      <c r="C1894" t="s">
        <v>83</v>
      </c>
      <c r="D1894" t="s">
        <v>226</v>
      </c>
      <c r="E1894">
        <v>5</v>
      </c>
      <c r="F1894">
        <v>7</v>
      </c>
      <c r="G1894">
        <v>0.41699999999999998</v>
      </c>
      <c r="H1894">
        <v>3</v>
      </c>
      <c r="I1894">
        <v>5</v>
      </c>
      <c r="J1894">
        <v>0.375</v>
      </c>
      <c r="K1894">
        <v>31.1</v>
      </c>
      <c r="L1894">
        <v>31.8</v>
      </c>
      <c r="M1894">
        <v>-2.73</v>
      </c>
      <c r="N1894">
        <v>-2.15</v>
      </c>
      <c r="R1894" s="19">
        <f>SUMIFS(Recruits!J:J,Recruits!D:D,'Wins by Year'!C1894,Recruits!A:A,'Wins by Year'!A1894)</f>
        <v>0</v>
      </c>
      <c r="S1894" s="19">
        <f t="shared" si="65"/>
        <v>1</v>
      </c>
      <c r="T1894" s="19">
        <f t="shared" si="62"/>
        <v>1.7466666666666668</v>
      </c>
      <c r="U1894" s="19">
        <f t="shared" si="59"/>
        <v>1.8925000000000001</v>
      </c>
      <c r="W1894" t="str">
        <f>VLOOKUP(D1894,Conferences!$A$9:$B$57,2,FALSE)</f>
        <v>CUSA</v>
      </c>
      <c r="X1894">
        <f t="shared" si="60"/>
        <v>15</v>
      </c>
    </row>
    <row r="1895" spans="1:24">
      <c r="A1895">
        <v>2018</v>
      </c>
      <c r="B1895">
        <v>56</v>
      </c>
      <c r="C1895" t="s">
        <v>138</v>
      </c>
      <c r="D1895" t="s">
        <v>226</v>
      </c>
      <c r="E1895">
        <v>4</v>
      </c>
      <c r="F1895">
        <v>8</v>
      </c>
      <c r="G1895">
        <v>0.33300000000000002</v>
      </c>
      <c r="H1895">
        <v>2</v>
      </c>
      <c r="I1895">
        <v>6</v>
      </c>
      <c r="J1895">
        <v>0.25</v>
      </c>
      <c r="K1895">
        <v>30.8</v>
      </c>
      <c r="L1895">
        <v>35.9</v>
      </c>
      <c r="M1895">
        <v>-12.87</v>
      </c>
      <c r="N1895">
        <v>-6.79</v>
      </c>
      <c r="R1895" s="19">
        <f>SUMIFS(Recruits!J:J,Recruits!D:D,'Wins by Year'!C1895,Recruits!A:A,'Wins by Year'!A1895)</f>
        <v>0</v>
      </c>
      <c r="S1895" s="19">
        <f t="shared" si="65"/>
        <v>1</v>
      </c>
      <c r="T1895" s="19">
        <f t="shared" si="62"/>
        <v>1</v>
      </c>
      <c r="U1895" s="19">
        <f t="shared" si="59"/>
        <v>1</v>
      </c>
      <c r="W1895" t="str">
        <f>VLOOKUP(D1895,Conferences!$A$9:$B$57,2,FALSE)</f>
        <v>CUSA</v>
      </c>
      <c r="X1895">
        <f t="shared" si="60"/>
        <v>5</v>
      </c>
    </row>
    <row r="1896" spans="1:24">
      <c r="A1896">
        <v>2018</v>
      </c>
      <c r="B1896">
        <v>57</v>
      </c>
      <c r="C1896" t="s">
        <v>87</v>
      </c>
      <c r="D1896" t="s">
        <v>226</v>
      </c>
      <c r="E1896">
        <v>3</v>
      </c>
      <c r="F1896">
        <v>9</v>
      </c>
      <c r="G1896">
        <v>0.25</v>
      </c>
      <c r="H1896">
        <v>2</v>
      </c>
      <c r="I1896">
        <v>6</v>
      </c>
      <c r="J1896">
        <v>0.25</v>
      </c>
      <c r="K1896">
        <v>21.1</v>
      </c>
      <c r="L1896">
        <v>27.8</v>
      </c>
      <c r="M1896">
        <v>-14.11</v>
      </c>
      <c r="N1896">
        <v>-6.78</v>
      </c>
      <c r="R1896" s="19">
        <f>SUMIFS(Recruits!J:J,Recruits!D:D,'Wins by Year'!C1896,Recruits!A:A,'Wins by Year'!A1896)</f>
        <v>2.5</v>
      </c>
      <c r="S1896" s="19">
        <f t="shared" si="65"/>
        <v>2.5</v>
      </c>
      <c r="T1896" s="19">
        <f t="shared" si="62"/>
        <v>2.2666666666666671</v>
      </c>
      <c r="U1896" s="19">
        <f t="shared" si="59"/>
        <v>1.9500000000000002</v>
      </c>
      <c r="W1896" t="str">
        <f>VLOOKUP(D1896,Conferences!$A$9:$B$57,2,FALSE)</f>
        <v>CUSA</v>
      </c>
      <c r="X1896">
        <f t="shared" si="60"/>
        <v>12</v>
      </c>
    </row>
    <row r="1897" spans="1:24">
      <c r="A1897">
        <v>2018</v>
      </c>
      <c r="B1897">
        <v>58</v>
      </c>
      <c r="C1897" t="s">
        <v>129</v>
      </c>
      <c r="D1897" t="s">
        <v>227</v>
      </c>
      <c r="E1897">
        <v>11</v>
      </c>
      <c r="F1897">
        <v>3</v>
      </c>
      <c r="G1897">
        <v>0.78600000000000003</v>
      </c>
      <c r="H1897">
        <v>7</v>
      </c>
      <c r="I1897">
        <v>1</v>
      </c>
      <c r="J1897">
        <v>0.875</v>
      </c>
      <c r="K1897">
        <v>29.9</v>
      </c>
      <c r="L1897">
        <v>17</v>
      </c>
      <c r="M1897">
        <v>1.99</v>
      </c>
      <c r="N1897">
        <v>-6.44</v>
      </c>
      <c r="R1897" s="19">
        <f>SUMIFS(Recruits!J:J,Recruits!D:D,'Wins by Year'!C1897,Recruits!A:A,'Wins by Year'!A1897)</f>
        <v>0</v>
      </c>
      <c r="S1897" s="19">
        <f t="shared" si="65"/>
        <v>1</v>
      </c>
      <c r="T1897" s="19">
        <f t="shared" si="62"/>
        <v>0.66666666666666663</v>
      </c>
      <c r="U1897" s="19">
        <f>(SUMIFS($S:$S,$C:$C,$C1897,$A:$A,$A1897)+SUMIFS($S:$S,$C:$C,$C1897,$A:$A,$A1897-1))/2</f>
        <v>1</v>
      </c>
      <c r="W1897" t="str">
        <f>VLOOKUP(D1897,Conferences!$A$9:$B$57,2,FALSE)</f>
        <v>CUSA</v>
      </c>
      <c r="X1897">
        <f t="shared" si="60"/>
        <v>14</v>
      </c>
    </row>
    <row r="1898" spans="1:24">
      <c r="A1898">
        <v>2018</v>
      </c>
      <c r="B1898">
        <v>59</v>
      </c>
      <c r="C1898" t="s">
        <v>89</v>
      </c>
      <c r="D1898" t="s">
        <v>227</v>
      </c>
      <c r="E1898">
        <v>8</v>
      </c>
      <c r="F1898">
        <v>5</v>
      </c>
      <c r="G1898">
        <v>0.61499999999999999</v>
      </c>
      <c r="H1898">
        <v>5</v>
      </c>
      <c r="I1898">
        <v>3</v>
      </c>
      <c r="J1898">
        <v>0.625</v>
      </c>
      <c r="K1898">
        <v>24.7</v>
      </c>
      <c r="L1898">
        <v>23</v>
      </c>
      <c r="M1898">
        <v>-4.78</v>
      </c>
      <c r="N1898">
        <v>-6.7</v>
      </c>
      <c r="R1898" s="19">
        <f>SUMIFS(Recruits!J:J,Recruits!D:D,'Wins by Year'!C1898,Recruits!A:A,'Wins by Year'!A1898)</f>
        <v>2.48</v>
      </c>
      <c r="S1898" s="19">
        <f t="shared" si="65"/>
        <v>2.48</v>
      </c>
      <c r="T1898" s="19">
        <f t="shared" si="62"/>
        <v>2.2200000000000002</v>
      </c>
      <c r="U1898" s="19">
        <f t="shared" si="59"/>
        <v>2.2200000000000002</v>
      </c>
      <c r="W1898" t="str">
        <f>VLOOKUP(D1898,Conferences!$A$9:$B$57,2,FALSE)</f>
        <v>CUSA</v>
      </c>
      <c r="X1898">
        <f t="shared" si="60"/>
        <v>16</v>
      </c>
    </row>
    <row r="1899" spans="1:24">
      <c r="A1899">
        <v>2018</v>
      </c>
      <c r="B1899">
        <v>60</v>
      </c>
      <c r="C1899" t="s">
        <v>115</v>
      </c>
      <c r="D1899" t="s">
        <v>227</v>
      </c>
      <c r="E1899">
        <v>9</v>
      </c>
      <c r="F1899">
        <v>4</v>
      </c>
      <c r="G1899">
        <v>0.69199999999999995</v>
      </c>
      <c r="H1899">
        <v>5</v>
      </c>
      <c r="I1899">
        <v>3</v>
      </c>
      <c r="J1899">
        <v>0.625</v>
      </c>
      <c r="K1899">
        <v>34.6</v>
      </c>
      <c r="L1899">
        <v>24.2</v>
      </c>
      <c r="M1899">
        <v>0.57999999999999996</v>
      </c>
      <c r="N1899">
        <v>-8.42</v>
      </c>
      <c r="R1899" s="19">
        <f>SUMIFS(Recruits!J:J,Recruits!D:D,'Wins by Year'!C1899,Recruits!A:A,'Wins by Year'!A1899)</f>
        <v>2.27</v>
      </c>
      <c r="S1899" s="19">
        <f t="shared" si="65"/>
        <v>2.27</v>
      </c>
      <c r="T1899" s="19">
        <f t="shared" si="62"/>
        <v>1.7833333333333332</v>
      </c>
      <c r="U1899" s="19">
        <f t="shared" si="59"/>
        <v>1.8574999999999999</v>
      </c>
      <c r="W1899" t="str">
        <f>VLOOKUP(D1899,Conferences!$A$9:$B$57,2,FALSE)</f>
        <v>CUSA</v>
      </c>
      <c r="X1899">
        <f t="shared" si="60"/>
        <v>16</v>
      </c>
    </row>
    <row r="1900" spans="1:24">
      <c r="A1900">
        <v>2018</v>
      </c>
      <c r="B1900">
        <v>61</v>
      </c>
      <c r="C1900" t="s">
        <v>80</v>
      </c>
      <c r="D1900" t="s">
        <v>227</v>
      </c>
      <c r="E1900">
        <v>6</v>
      </c>
      <c r="F1900">
        <v>5</v>
      </c>
      <c r="G1900">
        <v>0.54500000000000004</v>
      </c>
      <c r="H1900">
        <v>5</v>
      </c>
      <c r="I1900">
        <v>3</v>
      </c>
      <c r="J1900">
        <v>0.625</v>
      </c>
      <c r="K1900">
        <v>26.2</v>
      </c>
      <c r="L1900">
        <v>19.8</v>
      </c>
      <c r="M1900">
        <v>-4.18</v>
      </c>
      <c r="N1900">
        <v>-7.36</v>
      </c>
      <c r="R1900" s="19">
        <f>SUMIFS(Recruits!J:J,Recruits!D:D,'Wins by Year'!C1900,Recruits!A:A,'Wins by Year'!A1900)</f>
        <v>2.52</v>
      </c>
      <c r="S1900" s="19">
        <f t="shared" si="65"/>
        <v>2.52</v>
      </c>
      <c r="T1900" s="19">
        <f t="shared" si="62"/>
        <v>2.3566666666666669</v>
      </c>
      <c r="U1900" s="19">
        <f t="shared" si="59"/>
        <v>2.29</v>
      </c>
      <c r="W1900" t="str">
        <f>VLOOKUP(D1900,Conferences!$A$9:$B$57,2,FALSE)</f>
        <v>CUSA</v>
      </c>
      <c r="X1900">
        <f t="shared" si="60"/>
        <v>16</v>
      </c>
    </row>
    <row r="1901" spans="1:24">
      <c r="A1901">
        <v>2018</v>
      </c>
      <c r="B1901">
        <v>62</v>
      </c>
      <c r="C1901" t="s">
        <v>113</v>
      </c>
      <c r="D1901" t="s">
        <v>227</v>
      </c>
      <c r="E1901">
        <v>3</v>
      </c>
      <c r="F1901">
        <v>9</v>
      </c>
      <c r="G1901">
        <v>0.25</v>
      </c>
      <c r="H1901">
        <v>2</v>
      </c>
      <c r="I1901">
        <v>6</v>
      </c>
      <c r="J1901">
        <v>0.25</v>
      </c>
      <c r="K1901">
        <v>14.2</v>
      </c>
      <c r="L1901">
        <v>31.2</v>
      </c>
      <c r="M1901">
        <v>-16.399999999999999</v>
      </c>
      <c r="N1901">
        <v>-4.4000000000000004</v>
      </c>
      <c r="R1901" s="19">
        <f>SUMIFS(Recruits!J:J,Recruits!D:D,'Wins by Year'!C1901,Recruits!A:A,'Wins by Year'!A1901)</f>
        <v>0</v>
      </c>
      <c r="S1901" s="19">
        <f t="shared" si="65"/>
        <v>1</v>
      </c>
      <c r="T1901" s="19">
        <f t="shared" si="62"/>
        <v>1.43</v>
      </c>
      <c r="U1901" s="19">
        <f t="shared" si="59"/>
        <v>1.5725</v>
      </c>
      <c r="W1901" t="str">
        <f>VLOOKUP(D1901,Conferences!$A$9:$B$57,2,FALSE)</f>
        <v>CUSA</v>
      </c>
      <c r="X1901">
        <f t="shared" si="60"/>
        <v>7</v>
      </c>
    </row>
    <row r="1902" spans="1:24">
      <c r="A1902">
        <v>2018</v>
      </c>
      <c r="B1902">
        <v>63</v>
      </c>
      <c r="C1902" t="s">
        <v>124</v>
      </c>
      <c r="D1902" t="s">
        <v>227</v>
      </c>
      <c r="E1902">
        <v>2</v>
      </c>
      <c r="F1902">
        <v>11</v>
      </c>
      <c r="G1902">
        <v>0.154</v>
      </c>
      <c r="H1902">
        <v>1</v>
      </c>
      <c r="I1902">
        <v>7</v>
      </c>
      <c r="J1902">
        <v>0.125</v>
      </c>
      <c r="K1902">
        <v>18.899999999999999</v>
      </c>
      <c r="L1902">
        <v>36</v>
      </c>
      <c r="M1902">
        <v>-19.18</v>
      </c>
      <c r="N1902">
        <v>-5.03</v>
      </c>
      <c r="R1902" s="19">
        <f>SUMIFS(Recruits!J:J,Recruits!D:D,'Wins by Year'!C1902,Recruits!A:A,'Wins by Year'!A1902)</f>
        <v>0</v>
      </c>
      <c r="S1902" s="19">
        <f t="shared" si="65"/>
        <v>1</v>
      </c>
      <c r="T1902" s="19">
        <f t="shared" si="62"/>
        <v>1</v>
      </c>
      <c r="U1902" s="19">
        <f t="shared" si="59"/>
        <v>1</v>
      </c>
      <c r="W1902" t="str">
        <f>VLOOKUP(D1902,Conferences!$A$9:$B$57,2,FALSE)</f>
        <v>CUSA</v>
      </c>
      <c r="X1902">
        <f t="shared" si="60"/>
        <v>16</v>
      </c>
    </row>
    <row r="1903" spans="1:24">
      <c r="A1903">
        <v>2018</v>
      </c>
      <c r="B1903">
        <v>64</v>
      </c>
      <c r="C1903" t="s">
        <v>132</v>
      </c>
      <c r="D1903" t="s">
        <v>227</v>
      </c>
      <c r="E1903">
        <v>1</v>
      </c>
      <c r="F1903">
        <v>11</v>
      </c>
      <c r="G1903">
        <v>8.3000000000000004E-2</v>
      </c>
      <c r="H1903">
        <v>1</v>
      </c>
      <c r="I1903">
        <v>7</v>
      </c>
      <c r="J1903">
        <v>0.125</v>
      </c>
      <c r="K1903">
        <v>17.7</v>
      </c>
      <c r="L1903">
        <v>32.799999999999997</v>
      </c>
      <c r="M1903">
        <v>-22.88</v>
      </c>
      <c r="N1903">
        <v>-8.4600000000000009</v>
      </c>
      <c r="R1903" s="19">
        <f>SUMIFS(Recruits!J:J,Recruits!D:D,'Wins by Year'!C1903,Recruits!A:A,'Wins by Year'!A1903)</f>
        <v>0</v>
      </c>
      <c r="S1903" s="19">
        <f t="shared" si="65"/>
        <v>1</v>
      </c>
      <c r="T1903" s="19">
        <f t="shared" si="62"/>
        <v>1</v>
      </c>
      <c r="U1903" s="19">
        <f t="shared" si="59"/>
        <v>1</v>
      </c>
      <c r="W1903" t="str">
        <f>VLOOKUP(D1903,Conferences!$A$9:$B$57,2,FALSE)</f>
        <v>CUSA</v>
      </c>
      <c r="X1903">
        <f t="shared" si="60"/>
        <v>16</v>
      </c>
    </row>
    <row r="1904" spans="1:24">
      <c r="A1904">
        <v>2018</v>
      </c>
      <c r="B1904">
        <v>65</v>
      </c>
      <c r="C1904" t="s">
        <v>100</v>
      </c>
      <c r="D1904" t="s">
        <v>148</v>
      </c>
      <c r="E1904">
        <v>4</v>
      </c>
      <c r="F1904">
        <v>8</v>
      </c>
      <c r="G1904">
        <v>0.33300000000000002</v>
      </c>
      <c r="H1904">
        <v>1</v>
      </c>
      <c r="I1904">
        <v>1</v>
      </c>
      <c r="J1904">
        <v>0.5</v>
      </c>
      <c r="K1904">
        <v>32.799999999999997</v>
      </c>
      <c r="L1904">
        <v>42.9</v>
      </c>
      <c r="M1904">
        <v>-11.06</v>
      </c>
      <c r="N1904">
        <v>-2.81</v>
      </c>
      <c r="R1904" s="19">
        <f>SUMIFS(Recruits!J:J,Recruits!D:D,'Wins by Year'!C1904,Recruits!A:A,'Wins by Year'!A1904)</f>
        <v>0</v>
      </c>
      <c r="S1904" s="19">
        <f t="shared" si="65"/>
        <v>1</v>
      </c>
      <c r="T1904" s="19">
        <f t="shared" si="62"/>
        <v>1.2666666666666666</v>
      </c>
      <c r="U1904" s="19">
        <f t="shared" ref="U1904:U1967" si="70">(SUMIFS($S:$S,$C:$C,$C1904,$A:$A,$A1904)+SUMIFS($S:$S,$C:$C,$C1904,$A:$A,$A1904-1)+SUMIFS($S:$S,$C:$C,$C1904,$A:$A,$A1904-2)+SUMIFS($S:$S,$C:$C,$C1904,$A:$A,$A1904-3))/4</f>
        <v>1.2</v>
      </c>
      <c r="W1904" t="str">
        <f>VLOOKUP(D1904,Conferences!$A$9:$B$57,2,FALSE)</f>
        <v>Ind</v>
      </c>
      <c r="X1904">
        <f t="shared" ref="X1904:X1967" si="71">COUNTIF(C:C,C1904)</f>
        <v>7</v>
      </c>
    </row>
    <row r="1905" spans="1:25">
      <c r="A1905">
        <v>2018</v>
      </c>
      <c r="B1905">
        <v>66</v>
      </c>
      <c r="C1905" t="s">
        <v>133</v>
      </c>
      <c r="D1905" t="s">
        <v>148</v>
      </c>
      <c r="E1905">
        <v>3</v>
      </c>
      <c r="F1905">
        <v>9</v>
      </c>
      <c r="G1905">
        <v>0.25</v>
      </c>
      <c r="H1905">
        <v>1</v>
      </c>
      <c r="I1905">
        <v>2</v>
      </c>
      <c r="J1905">
        <v>0.33300000000000002</v>
      </c>
      <c r="K1905">
        <v>25.3</v>
      </c>
      <c r="L1905">
        <v>41.3</v>
      </c>
      <c r="M1905">
        <v>-17.59</v>
      </c>
      <c r="N1905">
        <v>-5.84</v>
      </c>
      <c r="R1905" s="19">
        <f>SUMIFS(Recruits!J:J,Recruits!D:D,'Wins by Year'!C1905,Recruits!A:A,'Wins by Year'!A1905)</f>
        <v>0</v>
      </c>
      <c r="S1905" s="19">
        <f t="shared" si="65"/>
        <v>1</v>
      </c>
      <c r="T1905" s="19">
        <f t="shared" si="62"/>
        <v>1</v>
      </c>
      <c r="U1905" s="19">
        <f t="shared" si="70"/>
        <v>1</v>
      </c>
      <c r="W1905" t="str">
        <f>VLOOKUP(D1905,Conferences!$A$9:$B$57,2,FALSE)</f>
        <v>Ind</v>
      </c>
      <c r="X1905">
        <f t="shared" si="71"/>
        <v>16</v>
      </c>
    </row>
    <row r="1906" spans="1:25">
      <c r="A1906">
        <v>2018</v>
      </c>
      <c r="B1906">
        <v>67</v>
      </c>
      <c r="C1906" t="s">
        <v>261</v>
      </c>
      <c r="D1906" t="s">
        <v>148</v>
      </c>
      <c r="E1906">
        <v>6</v>
      </c>
      <c r="F1906">
        <v>6</v>
      </c>
      <c r="G1906">
        <v>0.5</v>
      </c>
      <c r="H1906">
        <v>1</v>
      </c>
      <c r="I1906">
        <v>3</v>
      </c>
      <c r="J1906">
        <v>0.25</v>
      </c>
      <c r="K1906">
        <v>33.299999999999997</v>
      </c>
      <c r="L1906">
        <v>36.799999999999997</v>
      </c>
      <c r="M1906">
        <v>-9.1199999999999992</v>
      </c>
      <c r="N1906">
        <v>-6.62</v>
      </c>
      <c r="R1906" s="19">
        <f>SUMIFS(Recruits!J:J,Recruits!D:D,'Wins by Year'!C1906,Recruits!A:A,'Wins by Year'!A1906)</f>
        <v>0</v>
      </c>
      <c r="S1906" s="19">
        <f t="shared" si="65"/>
        <v>1</v>
      </c>
      <c r="T1906" s="19">
        <f t="shared" si="62"/>
        <v>0.33333333333333331</v>
      </c>
      <c r="U1906" s="19">
        <f>(SUMIFS($S:$S,$C:$C,$C1906,$A:$A,$A1906))</f>
        <v>1</v>
      </c>
      <c r="W1906" t="str">
        <f>VLOOKUP(D1906,Conferences!$A$9:$B$57,2,FALSE)</f>
        <v>Ind</v>
      </c>
      <c r="X1906">
        <f t="shared" si="71"/>
        <v>1</v>
      </c>
    </row>
    <row r="1907" spans="1:25">
      <c r="A1907">
        <v>2018</v>
      </c>
      <c r="B1907">
        <v>68</v>
      </c>
      <c r="C1907" t="s">
        <v>96</v>
      </c>
      <c r="D1907" t="s">
        <v>148</v>
      </c>
      <c r="E1907">
        <v>11</v>
      </c>
      <c r="F1907">
        <v>2</v>
      </c>
      <c r="G1907">
        <v>0.84599999999999997</v>
      </c>
      <c r="H1907">
        <v>1</v>
      </c>
      <c r="I1907">
        <v>0</v>
      </c>
      <c r="J1907">
        <v>1</v>
      </c>
      <c r="K1907">
        <v>32.799999999999997</v>
      </c>
      <c r="L1907">
        <v>17.7</v>
      </c>
      <c r="M1907">
        <v>7.27</v>
      </c>
      <c r="N1907">
        <v>-3.81</v>
      </c>
      <c r="P1907">
        <v>19</v>
      </c>
      <c r="Q1907">
        <v>19</v>
      </c>
      <c r="R1907" s="19">
        <f>SUMIFS(Recruits!J:J,Recruits!D:D,'Wins by Year'!C1907,Recruits!A:A,'Wins by Year'!A1907)</f>
        <v>1.27</v>
      </c>
      <c r="S1907" s="19">
        <f t="shared" si="65"/>
        <v>1.27</v>
      </c>
      <c r="T1907" s="19">
        <f t="shared" si="62"/>
        <v>1.54</v>
      </c>
      <c r="U1907" s="19">
        <f t="shared" si="70"/>
        <v>1.52</v>
      </c>
      <c r="W1907" t="str">
        <f>VLOOKUP(D1907,Conferences!$A$9:$B$57,2,FALSE)</f>
        <v>Ind</v>
      </c>
      <c r="X1907">
        <f t="shared" si="71"/>
        <v>16</v>
      </c>
      <c r="Y1907">
        <f t="shared" ref="Y1907" si="72">Q1907</f>
        <v>19</v>
      </c>
    </row>
    <row r="1908" spans="1:25">
      <c r="A1908">
        <v>2018</v>
      </c>
      <c r="B1908">
        <v>69</v>
      </c>
      <c r="C1908" t="s">
        <v>50</v>
      </c>
      <c r="D1908" t="s">
        <v>148</v>
      </c>
      <c r="E1908">
        <v>7</v>
      </c>
      <c r="F1908">
        <v>6</v>
      </c>
      <c r="G1908">
        <v>0.53800000000000003</v>
      </c>
      <c r="H1908">
        <v>2</v>
      </c>
      <c r="I1908">
        <v>0</v>
      </c>
      <c r="J1908">
        <v>1</v>
      </c>
      <c r="K1908">
        <v>27.2</v>
      </c>
      <c r="L1908">
        <v>21.4</v>
      </c>
      <c r="M1908">
        <v>3.07</v>
      </c>
      <c r="N1908">
        <v>-0.94</v>
      </c>
      <c r="P1908">
        <v>20</v>
      </c>
      <c r="R1908" s="19">
        <f>SUMIFS(Recruits!J:J,Recruits!D:D,'Wins by Year'!C1908,Recruits!A:A,'Wins by Year'!A1908)</f>
        <v>2.14</v>
      </c>
      <c r="S1908" s="19">
        <f t="shared" si="65"/>
        <v>2.14</v>
      </c>
      <c r="T1908" s="19">
        <f t="shared" si="62"/>
        <v>2.3466666666666667</v>
      </c>
      <c r="U1908" s="19">
        <f t="shared" si="70"/>
        <v>2.2800000000000002</v>
      </c>
      <c r="W1908" t="str">
        <f>VLOOKUP(D1908,Conferences!$A$9:$B$57,2,FALSE)</f>
        <v>Ind</v>
      </c>
      <c r="X1908">
        <f t="shared" si="71"/>
        <v>16</v>
      </c>
    </row>
    <row r="1909" spans="1:25">
      <c r="A1909">
        <v>2018</v>
      </c>
      <c r="B1909">
        <v>70</v>
      </c>
      <c r="C1909" t="s">
        <v>13</v>
      </c>
      <c r="D1909" t="s">
        <v>148</v>
      </c>
      <c r="E1909">
        <v>12</v>
      </c>
      <c r="F1909">
        <v>1</v>
      </c>
      <c r="G1909">
        <v>0.92300000000000004</v>
      </c>
      <c r="H1909">
        <v>0</v>
      </c>
      <c r="I1909">
        <v>0</v>
      </c>
      <c r="K1909">
        <v>31.4</v>
      </c>
      <c r="L1909">
        <v>18.2</v>
      </c>
      <c r="M1909">
        <v>17.399999999999999</v>
      </c>
      <c r="N1909">
        <v>5.17</v>
      </c>
      <c r="O1909">
        <v>12</v>
      </c>
      <c r="P1909">
        <v>3</v>
      </c>
      <c r="Q1909">
        <v>5</v>
      </c>
      <c r="R1909" s="19">
        <f>SUMIFS(Recruits!J:J,Recruits!D:D,'Wins by Year'!C1909,Recruits!A:A,'Wins by Year'!A1909)</f>
        <v>3.44</v>
      </c>
      <c r="S1909" s="19">
        <f t="shared" si="65"/>
        <v>3.44</v>
      </c>
      <c r="T1909" s="19">
        <f t="shared" ref="T1909:T1969" si="73">(SUMIFS(S:S,C:C,C1909,A:A,A1909)+SUMIFS(S:S,C:C,C1909,A:A,A1909-1)+SUMIFS(S:S,C:C,C1909,A:A,A1909-2))/3</f>
        <v>3.4466666666666668</v>
      </c>
      <c r="U1909" s="19">
        <f t="shared" si="70"/>
        <v>3.4699999999999998</v>
      </c>
      <c r="W1909" t="str">
        <f>VLOOKUP(D1909,Conferences!$A$9:$B$57,2,FALSE)</f>
        <v>Ind</v>
      </c>
      <c r="X1909">
        <f t="shared" si="71"/>
        <v>16</v>
      </c>
      <c r="Y1909">
        <f t="shared" ref="Y1909" si="74">Q1909</f>
        <v>5</v>
      </c>
    </row>
    <row r="1910" spans="1:25">
      <c r="A1910">
        <v>2018</v>
      </c>
      <c r="B1910">
        <v>71</v>
      </c>
      <c r="C1910" t="s">
        <v>136</v>
      </c>
      <c r="D1910" t="s">
        <v>229</v>
      </c>
      <c r="E1910">
        <v>10</v>
      </c>
      <c r="F1910">
        <v>4</v>
      </c>
      <c r="G1910">
        <v>0.71399999999999997</v>
      </c>
      <c r="H1910">
        <v>7</v>
      </c>
      <c r="I1910">
        <v>1</v>
      </c>
      <c r="J1910">
        <v>0.875</v>
      </c>
      <c r="K1910">
        <v>34.6</v>
      </c>
      <c r="L1910">
        <v>25.9</v>
      </c>
      <c r="M1910">
        <v>1.57</v>
      </c>
      <c r="N1910">
        <v>-5.29</v>
      </c>
      <c r="R1910" s="19">
        <f>SUMIFS(Recruits!J:J,Recruits!D:D,'Wins by Year'!C1910,Recruits!A:A,'Wins by Year'!A1910)</f>
        <v>0</v>
      </c>
      <c r="S1910" s="19">
        <f t="shared" si="65"/>
        <v>1</v>
      </c>
      <c r="T1910" s="19">
        <f t="shared" si="73"/>
        <v>1</v>
      </c>
      <c r="U1910" s="19">
        <f t="shared" si="70"/>
        <v>1</v>
      </c>
      <c r="W1910" t="str">
        <f>VLOOKUP(D1910,Conferences!$A$9:$B$57,2,FALSE)</f>
        <v>MAC</v>
      </c>
      <c r="X1910">
        <f t="shared" si="71"/>
        <v>16</v>
      </c>
    </row>
    <row r="1911" spans="1:25">
      <c r="A1911">
        <v>2018</v>
      </c>
      <c r="B1911">
        <v>72</v>
      </c>
      <c r="C1911" t="s">
        <v>130</v>
      </c>
      <c r="D1911" t="s">
        <v>229</v>
      </c>
      <c r="E1911">
        <v>9</v>
      </c>
      <c r="F1911">
        <v>4</v>
      </c>
      <c r="G1911">
        <v>0.69199999999999995</v>
      </c>
      <c r="H1911">
        <v>6</v>
      </c>
      <c r="I1911">
        <v>2</v>
      </c>
      <c r="J1911">
        <v>0.75</v>
      </c>
      <c r="K1911">
        <v>40.1</v>
      </c>
      <c r="L1911">
        <v>24.6</v>
      </c>
      <c r="M1911">
        <v>4.51</v>
      </c>
      <c r="N1911">
        <v>-5.95</v>
      </c>
      <c r="R1911" s="19">
        <f>SUMIFS(Recruits!J:J,Recruits!D:D,'Wins by Year'!C1911,Recruits!A:A,'Wins by Year'!A1911)</f>
        <v>0</v>
      </c>
      <c r="S1911" s="19">
        <f t="shared" si="65"/>
        <v>1</v>
      </c>
      <c r="T1911" s="19">
        <f t="shared" si="73"/>
        <v>1</v>
      </c>
      <c r="U1911" s="19">
        <f t="shared" si="70"/>
        <v>1</v>
      </c>
      <c r="W1911" t="str">
        <f>VLOOKUP(D1911,Conferences!$A$9:$B$57,2,FALSE)</f>
        <v>MAC</v>
      </c>
      <c r="X1911">
        <f t="shared" si="71"/>
        <v>16</v>
      </c>
    </row>
    <row r="1912" spans="1:25">
      <c r="A1912">
        <v>2018</v>
      </c>
      <c r="B1912">
        <v>73</v>
      </c>
      <c r="C1912" t="s">
        <v>84</v>
      </c>
      <c r="D1912" t="s">
        <v>229</v>
      </c>
      <c r="E1912">
        <v>6</v>
      </c>
      <c r="F1912">
        <v>6</v>
      </c>
      <c r="G1912">
        <v>0.5</v>
      </c>
      <c r="H1912">
        <v>6</v>
      </c>
      <c r="I1912">
        <v>2</v>
      </c>
      <c r="J1912">
        <v>0.75</v>
      </c>
      <c r="K1912">
        <v>28.1</v>
      </c>
      <c r="L1912">
        <v>25.5</v>
      </c>
      <c r="M1912">
        <v>-0.73</v>
      </c>
      <c r="N1912">
        <v>-2.73</v>
      </c>
      <c r="R1912" s="19">
        <f>SUMIFS(Recruits!J:J,Recruits!D:D,'Wins by Year'!C1912,Recruits!A:A,'Wins by Year'!A1912)</f>
        <v>0</v>
      </c>
      <c r="S1912" s="19">
        <f t="shared" si="65"/>
        <v>1</v>
      </c>
      <c r="T1912" s="19">
        <f t="shared" si="73"/>
        <v>1.8466666666666667</v>
      </c>
      <c r="U1912" s="19">
        <f t="shared" si="70"/>
        <v>1.9575</v>
      </c>
      <c r="W1912" t="str">
        <f>VLOOKUP(D1912,Conferences!$A$9:$B$57,2,FALSE)</f>
        <v>MAC</v>
      </c>
      <c r="X1912">
        <f t="shared" si="71"/>
        <v>16</v>
      </c>
    </row>
    <row r="1913" spans="1:25">
      <c r="A1913">
        <v>2018</v>
      </c>
      <c r="B1913">
        <v>74</v>
      </c>
      <c r="C1913" t="s">
        <v>135</v>
      </c>
      <c r="D1913" t="s">
        <v>229</v>
      </c>
      <c r="E1913">
        <v>4</v>
      </c>
      <c r="F1913">
        <v>8</v>
      </c>
      <c r="G1913">
        <v>0.33300000000000002</v>
      </c>
      <c r="H1913">
        <v>2</v>
      </c>
      <c r="I1913">
        <v>6</v>
      </c>
      <c r="J1913">
        <v>0.25</v>
      </c>
      <c r="K1913">
        <v>18.899999999999999</v>
      </c>
      <c r="L1913">
        <v>27.2</v>
      </c>
      <c r="M1913">
        <v>-11.66</v>
      </c>
      <c r="N1913">
        <v>-3.33</v>
      </c>
      <c r="R1913" s="19">
        <f>SUMIFS(Recruits!J:J,Recruits!D:D,'Wins by Year'!C1913,Recruits!A:A,'Wins by Year'!A1913)</f>
        <v>0</v>
      </c>
      <c r="S1913" s="19">
        <f t="shared" si="65"/>
        <v>1</v>
      </c>
      <c r="T1913" s="19">
        <f t="shared" si="73"/>
        <v>1</v>
      </c>
      <c r="U1913" s="19">
        <f t="shared" si="70"/>
        <v>1</v>
      </c>
      <c r="W1913" t="str">
        <f>VLOOKUP(D1913,Conferences!$A$9:$B$57,2,FALSE)</f>
        <v>MAC</v>
      </c>
      <c r="X1913">
        <f t="shared" si="71"/>
        <v>16</v>
      </c>
    </row>
    <row r="1914" spans="1:25">
      <c r="A1914">
        <v>2018</v>
      </c>
      <c r="B1914">
        <v>75</v>
      </c>
      <c r="C1914" t="s">
        <v>116</v>
      </c>
      <c r="D1914" t="s">
        <v>229</v>
      </c>
      <c r="E1914">
        <v>3</v>
      </c>
      <c r="F1914">
        <v>9</v>
      </c>
      <c r="G1914">
        <v>0.25</v>
      </c>
      <c r="H1914">
        <v>2</v>
      </c>
      <c r="I1914">
        <v>6</v>
      </c>
      <c r="J1914">
        <v>0.25</v>
      </c>
      <c r="K1914">
        <v>24.3</v>
      </c>
      <c r="L1914">
        <v>40</v>
      </c>
      <c r="M1914">
        <v>-15.11</v>
      </c>
      <c r="N1914">
        <v>-4.1100000000000003</v>
      </c>
      <c r="R1914" s="19">
        <f>SUMIFS(Recruits!J:J,Recruits!D:D,'Wins by Year'!C1914,Recruits!A:A,'Wins by Year'!A1914)</f>
        <v>2.33</v>
      </c>
      <c r="S1914" s="19">
        <f t="shared" si="65"/>
        <v>2.33</v>
      </c>
      <c r="T1914" s="19">
        <f t="shared" si="73"/>
        <v>1.8</v>
      </c>
      <c r="U1914" s="19">
        <f t="shared" si="70"/>
        <v>1.8725000000000001</v>
      </c>
      <c r="W1914" t="str">
        <f>VLOOKUP(D1914,Conferences!$A$9:$B$57,2,FALSE)</f>
        <v>MAC</v>
      </c>
      <c r="X1914">
        <f t="shared" si="71"/>
        <v>16</v>
      </c>
    </row>
    <row r="1915" spans="1:25">
      <c r="A1915">
        <v>2018</v>
      </c>
      <c r="B1915">
        <v>76</v>
      </c>
      <c r="C1915" t="s">
        <v>131</v>
      </c>
      <c r="D1915" t="s">
        <v>229</v>
      </c>
      <c r="E1915">
        <v>2</v>
      </c>
      <c r="F1915">
        <v>10</v>
      </c>
      <c r="G1915">
        <v>0.16700000000000001</v>
      </c>
      <c r="H1915">
        <v>1</v>
      </c>
      <c r="I1915">
        <v>7</v>
      </c>
      <c r="J1915">
        <v>0.125</v>
      </c>
      <c r="K1915">
        <v>23.9</v>
      </c>
      <c r="L1915">
        <v>36.700000000000003</v>
      </c>
      <c r="M1915">
        <v>-15.05</v>
      </c>
      <c r="N1915">
        <v>-3.64</v>
      </c>
      <c r="R1915" s="19">
        <f>SUMIFS(Recruits!J:J,Recruits!D:D,'Wins by Year'!C1915,Recruits!A:A,'Wins by Year'!A1915)</f>
        <v>0</v>
      </c>
      <c r="S1915" s="19">
        <f t="shared" si="65"/>
        <v>1</v>
      </c>
      <c r="T1915" s="19">
        <f t="shared" si="73"/>
        <v>1</v>
      </c>
      <c r="U1915" s="19">
        <f t="shared" si="70"/>
        <v>1</v>
      </c>
      <c r="W1915" t="str">
        <f>VLOOKUP(D1915,Conferences!$A$9:$B$57,2,FALSE)</f>
        <v>MAC</v>
      </c>
      <c r="X1915">
        <f t="shared" si="71"/>
        <v>16</v>
      </c>
    </row>
    <row r="1916" spans="1:25">
      <c r="A1916">
        <v>2018</v>
      </c>
      <c r="B1916">
        <v>77</v>
      </c>
      <c r="C1916" t="s">
        <v>112</v>
      </c>
      <c r="D1916" t="s">
        <v>230</v>
      </c>
      <c r="E1916">
        <v>8</v>
      </c>
      <c r="F1916">
        <v>6</v>
      </c>
      <c r="G1916">
        <v>0.57099999999999995</v>
      </c>
      <c r="H1916">
        <v>6</v>
      </c>
      <c r="I1916">
        <v>2</v>
      </c>
      <c r="J1916">
        <v>0.75</v>
      </c>
      <c r="K1916">
        <v>20.100000000000001</v>
      </c>
      <c r="L1916">
        <v>22.6</v>
      </c>
      <c r="M1916">
        <v>-1.92</v>
      </c>
      <c r="N1916">
        <v>-0.92</v>
      </c>
      <c r="R1916" s="19">
        <f>SUMIFS(Recruits!J:J,Recruits!D:D,'Wins by Year'!C1916,Recruits!A:A,'Wins by Year'!A1916)</f>
        <v>2.25</v>
      </c>
      <c r="S1916" s="19">
        <f t="shared" si="65"/>
        <v>2.25</v>
      </c>
      <c r="T1916" s="19">
        <f t="shared" si="73"/>
        <v>1.4166666666666667</v>
      </c>
      <c r="U1916" s="19">
        <f t="shared" si="70"/>
        <v>1.585</v>
      </c>
      <c r="W1916" t="str">
        <f>VLOOKUP(D1916,Conferences!$A$9:$B$57,2,FALSE)</f>
        <v>MAC</v>
      </c>
      <c r="X1916">
        <f t="shared" si="71"/>
        <v>16</v>
      </c>
    </row>
    <row r="1917" spans="1:25">
      <c r="A1917">
        <v>2018</v>
      </c>
      <c r="B1917">
        <v>78</v>
      </c>
      <c r="C1917" t="s">
        <v>134</v>
      </c>
      <c r="D1917" t="s">
        <v>230</v>
      </c>
      <c r="E1917">
        <v>7</v>
      </c>
      <c r="F1917">
        <v>6</v>
      </c>
      <c r="G1917">
        <v>0.53800000000000003</v>
      </c>
      <c r="H1917">
        <v>5</v>
      </c>
      <c r="I1917">
        <v>3</v>
      </c>
      <c r="J1917">
        <v>0.625</v>
      </c>
      <c r="K1917">
        <v>27</v>
      </c>
      <c r="L1917">
        <v>22.1</v>
      </c>
      <c r="M1917">
        <v>-1.1599999999999999</v>
      </c>
      <c r="N1917">
        <v>-4.8499999999999996</v>
      </c>
      <c r="R1917" s="19">
        <f>SUMIFS(Recruits!J:J,Recruits!D:D,'Wins by Year'!C1917,Recruits!A:A,'Wins by Year'!A1917)</f>
        <v>0</v>
      </c>
      <c r="S1917" s="19">
        <f t="shared" si="65"/>
        <v>1</v>
      </c>
      <c r="T1917" s="19">
        <f t="shared" si="73"/>
        <v>1</v>
      </c>
      <c r="U1917" s="19">
        <f t="shared" si="70"/>
        <v>1</v>
      </c>
      <c r="W1917" t="str">
        <f>VLOOKUP(D1917,Conferences!$A$9:$B$57,2,FALSE)</f>
        <v>MAC</v>
      </c>
      <c r="X1917">
        <f t="shared" si="71"/>
        <v>16</v>
      </c>
    </row>
    <row r="1918" spans="1:25">
      <c r="A1918">
        <v>2018</v>
      </c>
      <c r="B1918">
        <v>79</v>
      </c>
      <c r="C1918" t="s">
        <v>98</v>
      </c>
      <c r="D1918" t="s">
        <v>230</v>
      </c>
      <c r="E1918">
        <v>7</v>
      </c>
      <c r="F1918">
        <v>6</v>
      </c>
      <c r="G1918">
        <v>0.53800000000000003</v>
      </c>
      <c r="H1918">
        <v>5</v>
      </c>
      <c r="I1918">
        <v>3</v>
      </c>
      <c r="J1918">
        <v>0.625</v>
      </c>
      <c r="K1918">
        <v>40.4</v>
      </c>
      <c r="L1918">
        <v>30.5</v>
      </c>
      <c r="M1918">
        <v>-0.7</v>
      </c>
      <c r="N1918">
        <v>-5</v>
      </c>
      <c r="R1918" s="19">
        <f>SUMIFS(Recruits!J:J,Recruits!D:D,'Wins by Year'!C1918,Recruits!A:A,'Wins by Year'!A1918)</f>
        <v>2.37</v>
      </c>
      <c r="S1918" s="19">
        <f t="shared" si="65"/>
        <v>2.37</v>
      </c>
      <c r="T1918" s="19">
        <f t="shared" si="73"/>
        <v>2.29</v>
      </c>
      <c r="U1918" s="19">
        <f t="shared" si="70"/>
        <v>1.9675</v>
      </c>
      <c r="W1918" t="str">
        <f>VLOOKUP(D1918,Conferences!$A$9:$B$57,2,FALSE)</f>
        <v>MAC</v>
      </c>
      <c r="X1918">
        <f t="shared" si="71"/>
        <v>16</v>
      </c>
    </row>
    <row r="1919" spans="1:25">
      <c r="A1919">
        <v>2018</v>
      </c>
      <c r="B1919">
        <v>80</v>
      </c>
      <c r="C1919" t="s">
        <v>65</v>
      </c>
      <c r="D1919" t="s">
        <v>230</v>
      </c>
      <c r="E1919">
        <v>7</v>
      </c>
      <c r="F1919">
        <v>6</v>
      </c>
      <c r="G1919">
        <v>0.53800000000000003</v>
      </c>
      <c r="H1919">
        <v>5</v>
      </c>
      <c r="I1919">
        <v>3</v>
      </c>
      <c r="J1919">
        <v>0.625</v>
      </c>
      <c r="K1919">
        <v>32</v>
      </c>
      <c r="L1919">
        <v>34.5</v>
      </c>
      <c r="M1919">
        <v>-4.92</v>
      </c>
      <c r="N1919">
        <v>-3.31</v>
      </c>
      <c r="R1919" s="19">
        <f>SUMIFS(Recruits!J:J,Recruits!D:D,'Wins by Year'!C1919,Recruits!A:A,'Wins by Year'!A1919)</f>
        <v>2.48</v>
      </c>
      <c r="S1919" s="19">
        <f t="shared" si="65"/>
        <v>2.48</v>
      </c>
      <c r="T1919" s="19">
        <f t="shared" si="73"/>
        <v>2.3433333333333333</v>
      </c>
      <c r="U1919" s="19">
        <f t="shared" si="70"/>
        <v>2.3125</v>
      </c>
      <c r="W1919" t="str">
        <f>VLOOKUP(D1919,Conferences!$A$9:$B$57,2,FALSE)</f>
        <v>MAC</v>
      </c>
      <c r="X1919">
        <f t="shared" si="71"/>
        <v>16</v>
      </c>
    </row>
    <row r="1920" spans="1:25">
      <c r="A1920">
        <v>2018</v>
      </c>
      <c r="B1920">
        <v>81</v>
      </c>
      <c r="C1920" t="s">
        <v>125</v>
      </c>
      <c r="D1920" t="s">
        <v>230</v>
      </c>
      <c r="E1920">
        <v>4</v>
      </c>
      <c r="F1920">
        <v>8</v>
      </c>
      <c r="G1920">
        <v>0.33300000000000002</v>
      </c>
      <c r="H1920">
        <v>3</v>
      </c>
      <c r="I1920">
        <v>5</v>
      </c>
      <c r="J1920">
        <v>0.375</v>
      </c>
      <c r="K1920">
        <v>24.2</v>
      </c>
      <c r="L1920">
        <v>32.4</v>
      </c>
      <c r="M1920">
        <v>-10.49</v>
      </c>
      <c r="N1920">
        <v>-4.08</v>
      </c>
      <c r="R1920" s="19">
        <f>SUMIFS(Recruits!J:J,Recruits!D:D,'Wins by Year'!C1920,Recruits!A:A,'Wins by Year'!A1920)</f>
        <v>0</v>
      </c>
      <c r="S1920" s="19">
        <f t="shared" si="65"/>
        <v>1</v>
      </c>
      <c r="T1920" s="19">
        <f t="shared" si="73"/>
        <v>1.3800000000000001</v>
      </c>
      <c r="U1920" s="19">
        <f t="shared" si="70"/>
        <v>1.2850000000000001</v>
      </c>
      <c r="W1920" t="str">
        <f>VLOOKUP(D1920,Conferences!$A$9:$B$57,2,FALSE)</f>
        <v>MAC</v>
      </c>
      <c r="X1920">
        <f t="shared" si="71"/>
        <v>16</v>
      </c>
    </row>
    <row r="1921" spans="1:25">
      <c r="A1921">
        <v>2018</v>
      </c>
      <c r="B1921">
        <v>82</v>
      </c>
      <c r="C1921" t="s">
        <v>127</v>
      </c>
      <c r="D1921" t="s">
        <v>230</v>
      </c>
      <c r="E1921">
        <v>1</v>
      </c>
      <c r="F1921">
        <v>11</v>
      </c>
      <c r="G1921">
        <v>8.3000000000000004E-2</v>
      </c>
      <c r="H1921">
        <v>0</v>
      </c>
      <c r="I1921">
        <v>8</v>
      </c>
      <c r="J1921">
        <v>0</v>
      </c>
      <c r="K1921">
        <v>15</v>
      </c>
      <c r="L1921">
        <v>27.3</v>
      </c>
      <c r="M1921">
        <v>-15.76</v>
      </c>
      <c r="N1921">
        <v>-4.18</v>
      </c>
      <c r="R1921" s="19">
        <f>SUMIFS(Recruits!J:J,Recruits!D:D,'Wins by Year'!C1921,Recruits!A:A,'Wins by Year'!A1921)</f>
        <v>0</v>
      </c>
      <c r="S1921" s="19">
        <f t="shared" si="65"/>
        <v>1</v>
      </c>
      <c r="T1921" s="19">
        <f t="shared" si="73"/>
        <v>1.3733333333333333</v>
      </c>
      <c r="U1921" s="19">
        <f t="shared" si="70"/>
        <v>1.28</v>
      </c>
      <c r="W1921" t="str">
        <f>VLOOKUP(D1921,Conferences!$A$9:$B$57,2,FALSE)</f>
        <v>MAC</v>
      </c>
      <c r="X1921">
        <f t="shared" si="71"/>
        <v>16</v>
      </c>
    </row>
    <row r="1922" spans="1:25">
      <c r="A1922">
        <v>2018</v>
      </c>
      <c r="B1922">
        <v>83</v>
      </c>
      <c r="C1922" t="s">
        <v>90</v>
      </c>
      <c r="D1922" t="s">
        <v>231</v>
      </c>
      <c r="E1922">
        <v>11</v>
      </c>
      <c r="F1922">
        <v>2</v>
      </c>
      <c r="G1922">
        <v>0.84599999999999997</v>
      </c>
      <c r="H1922">
        <v>7</v>
      </c>
      <c r="I1922">
        <v>1</v>
      </c>
      <c r="J1922">
        <v>0.875</v>
      </c>
      <c r="K1922">
        <v>47.5</v>
      </c>
      <c r="L1922">
        <v>22.2</v>
      </c>
      <c r="M1922">
        <v>9.58</v>
      </c>
      <c r="N1922">
        <v>-5.88</v>
      </c>
      <c r="P1922">
        <v>14</v>
      </c>
      <c r="Q1922">
        <v>22</v>
      </c>
      <c r="R1922" s="19">
        <f>SUMIFS(Recruits!J:J,Recruits!D:D,'Wins by Year'!C1922,Recruits!A:A,'Wins by Year'!A1922)</f>
        <v>0</v>
      </c>
      <c r="S1922" s="19">
        <f t="shared" si="65"/>
        <v>1</v>
      </c>
      <c r="T1922" s="19">
        <f t="shared" si="73"/>
        <v>1.27</v>
      </c>
      <c r="U1922" s="19">
        <f t="shared" si="70"/>
        <v>1.2025000000000001</v>
      </c>
      <c r="W1922" t="str">
        <f>VLOOKUP(D1922,Conferences!$A$9:$B$57,2,FALSE)</f>
        <v>MWC</v>
      </c>
      <c r="X1922">
        <f t="shared" si="71"/>
        <v>16</v>
      </c>
      <c r="Y1922">
        <f t="shared" ref="Y1922:Y1923" si="75">Q1922</f>
        <v>22</v>
      </c>
    </row>
    <row r="1923" spans="1:25">
      <c r="A1923">
        <v>2018</v>
      </c>
      <c r="B1923">
        <v>84</v>
      </c>
      <c r="C1923" t="s">
        <v>57</v>
      </c>
      <c r="D1923" t="s">
        <v>231</v>
      </c>
      <c r="E1923">
        <v>10</v>
      </c>
      <c r="F1923">
        <v>3</v>
      </c>
      <c r="G1923">
        <v>0.76900000000000002</v>
      </c>
      <c r="H1923">
        <v>7</v>
      </c>
      <c r="I1923">
        <v>1</v>
      </c>
      <c r="J1923">
        <v>0.875</v>
      </c>
      <c r="K1923">
        <v>35.4</v>
      </c>
      <c r="L1923">
        <v>22.1</v>
      </c>
      <c r="M1923">
        <v>8.69</v>
      </c>
      <c r="N1923">
        <v>-0.46</v>
      </c>
      <c r="O1923">
        <v>22</v>
      </c>
      <c r="P1923">
        <v>17</v>
      </c>
      <c r="Q1923">
        <v>23</v>
      </c>
      <c r="R1923" s="19">
        <f>SUMIFS(Recruits!J:J,Recruits!D:D,'Wins by Year'!C1923,Recruits!A:A,'Wins by Year'!A1923)</f>
        <v>2.68</v>
      </c>
      <c r="S1923" s="19">
        <f t="shared" ref="S1923:S1969" si="76">IF(R1923&gt;1,R1923,1)</f>
        <v>2.68</v>
      </c>
      <c r="T1923" s="19">
        <f t="shared" si="73"/>
        <v>2.6166666666666667</v>
      </c>
      <c r="U1923" s="19">
        <f t="shared" si="70"/>
        <v>2.605</v>
      </c>
      <c r="W1923" t="str">
        <f>VLOOKUP(D1923,Conferences!$A$9:$B$57,2,FALSE)</f>
        <v>MWC</v>
      </c>
      <c r="X1923">
        <f t="shared" si="71"/>
        <v>16</v>
      </c>
      <c r="Y1923">
        <f t="shared" si="75"/>
        <v>23</v>
      </c>
    </row>
    <row r="1924" spans="1:25">
      <c r="A1924">
        <v>2018</v>
      </c>
      <c r="B1924">
        <v>85</v>
      </c>
      <c r="C1924" t="s">
        <v>121</v>
      </c>
      <c r="D1924" t="s">
        <v>231</v>
      </c>
      <c r="E1924">
        <v>6</v>
      </c>
      <c r="F1924">
        <v>6</v>
      </c>
      <c r="G1924">
        <v>0.5</v>
      </c>
      <c r="H1924">
        <v>4</v>
      </c>
      <c r="I1924">
        <v>4</v>
      </c>
      <c r="J1924">
        <v>0.5</v>
      </c>
      <c r="K1924">
        <v>20.7</v>
      </c>
      <c r="L1924">
        <v>22</v>
      </c>
      <c r="M1924">
        <v>-3.45</v>
      </c>
      <c r="N1924">
        <v>-2.12</v>
      </c>
      <c r="R1924" s="19">
        <f>SUMIFS(Recruits!J:J,Recruits!D:D,'Wins by Year'!C1924,Recruits!A:A,'Wins by Year'!A1924)</f>
        <v>0</v>
      </c>
      <c r="S1924" s="19">
        <f t="shared" si="76"/>
        <v>1</v>
      </c>
      <c r="T1924" s="19">
        <f t="shared" si="73"/>
        <v>1.4033333333333333</v>
      </c>
      <c r="U1924" s="19">
        <f t="shared" si="70"/>
        <v>1.5049999999999999</v>
      </c>
      <c r="W1924" t="str">
        <f>VLOOKUP(D1924,Conferences!$A$9:$B$57,2,FALSE)</f>
        <v>MWC</v>
      </c>
      <c r="X1924">
        <f t="shared" si="71"/>
        <v>16</v>
      </c>
    </row>
    <row r="1925" spans="1:25">
      <c r="A1925">
        <v>2018</v>
      </c>
      <c r="B1925">
        <v>86</v>
      </c>
      <c r="C1925" t="s">
        <v>95</v>
      </c>
      <c r="D1925" t="s">
        <v>231</v>
      </c>
      <c r="E1925">
        <v>5</v>
      </c>
      <c r="F1925">
        <v>7</v>
      </c>
      <c r="G1925">
        <v>0.41699999999999998</v>
      </c>
      <c r="H1925">
        <v>3</v>
      </c>
      <c r="I1925">
        <v>5</v>
      </c>
      <c r="J1925">
        <v>0.375</v>
      </c>
      <c r="K1925">
        <v>30.3</v>
      </c>
      <c r="L1925">
        <v>25.8</v>
      </c>
      <c r="M1925">
        <v>-1.72</v>
      </c>
      <c r="N1925">
        <v>-3.8</v>
      </c>
      <c r="R1925" s="19">
        <f>SUMIFS(Recruits!J:J,Recruits!D:D,'Wins by Year'!C1925,Recruits!A:A,'Wins by Year'!A1925)</f>
        <v>0</v>
      </c>
      <c r="S1925" s="19">
        <f t="shared" si="76"/>
        <v>1</v>
      </c>
      <c r="T1925" s="19">
        <f t="shared" si="73"/>
        <v>1.3266666666666667</v>
      </c>
      <c r="U1925" s="19">
        <f t="shared" si="70"/>
        <v>1.2450000000000001</v>
      </c>
      <c r="W1925" t="str">
        <f>VLOOKUP(D1925,Conferences!$A$9:$B$57,2,FALSE)</f>
        <v>MWC</v>
      </c>
      <c r="X1925">
        <f t="shared" si="71"/>
        <v>16</v>
      </c>
    </row>
    <row r="1926" spans="1:25">
      <c r="A1926">
        <v>2018</v>
      </c>
      <c r="B1926">
        <v>87</v>
      </c>
      <c r="C1926" t="s">
        <v>63</v>
      </c>
      <c r="D1926" t="s">
        <v>231</v>
      </c>
      <c r="E1926">
        <v>3</v>
      </c>
      <c r="F1926">
        <v>9</v>
      </c>
      <c r="G1926">
        <v>0.25</v>
      </c>
      <c r="H1926">
        <v>2</v>
      </c>
      <c r="I1926">
        <v>6</v>
      </c>
      <c r="J1926">
        <v>0.25</v>
      </c>
      <c r="K1926">
        <v>22.8</v>
      </c>
      <c r="L1926">
        <v>36.799999999999997</v>
      </c>
      <c r="M1926">
        <v>-12.74</v>
      </c>
      <c r="N1926">
        <v>-2.4900000000000002</v>
      </c>
      <c r="R1926" s="19">
        <f>SUMIFS(Recruits!J:J,Recruits!D:D,'Wins by Year'!C1926,Recruits!A:A,'Wins by Year'!A1926)</f>
        <v>2.2400000000000002</v>
      </c>
      <c r="S1926" s="19">
        <f t="shared" si="76"/>
        <v>2.2400000000000002</v>
      </c>
      <c r="T1926" s="19">
        <f t="shared" si="73"/>
        <v>2.2733333333333334</v>
      </c>
      <c r="U1926" s="19">
        <f t="shared" si="70"/>
        <v>1.9550000000000001</v>
      </c>
      <c r="W1926" t="str">
        <f>VLOOKUP(D1926,Conferences!$A$9:$B$57,2,FALSE)</f>
        <v>MWC</v>
      </c>
      <c r="X1926">
        <f t="shared" si="71"/>
        <v>16</v>
      </c>
    </row>
    <row r="1927" spans="1:25">
      <c r="A1927">
        <v>2018</v>
      </c>
      <c r="B1927">
        <v>88</v>
      </c>
      <c r="C1927" t="s">
        <v>123</v>
      </c>
      <c r="D1927" t="s">
        <v>231</v>
      </c>
      <c r="E1927">
        <v>3</v>
      </c>
      <c r="F1927">
        <v>9</v>
      </c>
      <c r="G1927">
        <v>0.25</v>
      </c>
      <c r="H1927">
        <v>1</v>
      </c>
      <c r="I1927">
        <v>7</v>
      </c>
      <c r="J1927">
        <v>0.125</v>
      </c>
      <c r="K1927">
        <v>26.6</v>
      </c>
      <c r="L1927">
        <v>36.200000000000003</v>
      </c>
      <c r="M1927">
        <v>-11.3</v>
      </c>
      <c r="N1927">
        <v>-3.21</v>
      </c>
      <c r="R1927" s="19">
        <f>SUMIFS(Recruits!J:J,Recruits!D:D,'Wins by Year'!C1927,Recruits!A:A,'Wins by Year'!A1927)</f>
        <v>0</v>
      </c>
      <c r="S1927" s="19">
        <f t="shared" si="76"/>
        <v>1</v>
      </c>
      <c r="T1927" s="19">
        <f t="shared" si="73"/>
        <v>1.3633333333333333</v>
      </c>
      <c r="U1927" s="19">
        <f t="shared" si="70"/>
        <v>1.2725</v>
      </c>
      <c r="W1927" t="str">
        <f>VLOOKUP(D1927,Conferences!$A$9:$B$57,2,FALSE)</f>
        <v>MWC</v>
      </c>
      <c r="X1927">
        <f t="shared" si="71"/>
        <v>16</v>
      </c>
    </row>
    <row r="1928" spans="1:25">
      <c r="A1928">
        <v>2018</v>
      </c>
      <c r="B1928">
        <v>89</v>
      </c>
      <c r="C1928" t="s">
        <v>78</v>
      </c>
      <c r="D1928" t="s">
        <v>232</v>
      </c>
      <c r="E1928">
        <v>12</v>
      </c>
      <c r="F1928">
        <v>2</v>
      </c>
      <c r="G1928">
        <v>0.85699999999999998</v>
      </c>
      <c r="H1928">
        <v>7</v>
      </c>
      <c r="I1928">
        <v>1</v>
      </c>
      <c r="J1928">
        <v>0.875</v>
      </c>
      <c r="K1928">
        <v>34.6</v>
      </c>
      <c r="L1928">
        <v>14.1</v>
      </c>
      <c r="M1928">
        <v>12.32</v>
      </c>
      <c r="N1928">
        <v>-3.04</v>
      </c>
      <c r="P1928">
        <v>16</v>
      </c>
      <c r="Q1928">
        <v>18</v>
      </c>
      <c r="R1928" s="19">
        <f>SUMIFS(Recruits!J:J,Recruits!D:D,'Wins by Year'!C1928,Recruits!A:A,'Wins by Year'!A1928)</f>
        <v>0</v>
      </c>
      <c r="S1928" s="19">
        <f t="shared" si="76"/>
        <v>1</v>
      </c>
      <c r="T1928" s="19">
        <f t="shared" si="73"/>
        <v>1.7633333333333334</v>
      </c>
      <c r="U1928" s="19">
        <f t="shared" si="70"/>
        <v>1.9275</v>
      </c>
      <c r="W1928" t="str">
        <f>VLOOKUP(D1928,Conferences!$A$9:$B$57,2,FALSE)</f>
        <v>MWC</v>
      </c>
      <c r="X1928">
        <f t="shared" si="71"/>
        <v>16</v>
      </c>
      <c r="Y1928">
        <f t="shared" ref="Y1928" si="77">Q1928</f>
        <v>18</v>
      </c>
    </row>
    <row r="1929" spans="1:25">
      <c r="A1929">
        <v>2018</v>
      </c>
      <c r="B1929">
        <v>90</v>
      </c>
      <c r="C1929" t="s">
        <v>122</v>
      </c>
      <c r="D1929" t="s">
        <v>232</v>
      </c>
      <c r="E1929">
        <v>8</v>
      </c>
      <c r="F1929">
        <v>5</v>
      </c>
      <c r="G1929">
        <v>0.61499999999999999</v>
      </c>
      <c r="H1929">
        <v>5</v>
      </c>
      <c r="I1929">
        <v>3</v>
      </c>
      <c r="J1929">
        <v>0.625</v>
      </c>
      <c r="K1929">
        <v>31.1</v>
      </c>
      <c r="L1929">
        <v>26.9</v>
      </c>
      <c r="M1929">
        <v>-1.62</v>
      </c>
      <c r="N1929">
        <v>-3.78</v>
      </c>
      <c r="R1929" s="19">
        <f>SUMIFS(Recruits!J:J,Recruits!D:D,'Wins by Year'!C1929,Recruits!A:A,'Wins by Year'!A1929)</f>
        <v>2.13</v>
      </c>
      <c r="S1929" s="19">
        <f t="shared" si="76"/>
        <v>2.13</v>
      </c>
      <c r="T1929" s="19">
        <f t="shared" si="73"/>
        <v>1.3766666666666667</v>
      </c>
      <c r="U1929" s="19">
        <f t="shared" si="70"/>
        <v>1.2825</v>
      </c>
      <c r="W1929" t="str">
        <f>VLOOKUP(D1929,Conferences!$A$9:$B$57,2,FALSE)</f>
        <v>MWC</v>
      </c>
      <c r="X1929">
        <f t="shared" si="71"/>
        <v>16</v>
      </c>
    </row>
    <row r="1930" spans="1:25">
      <c r="A1930">
        <v>2018</v>
      </c>
      <c r="B1930">
        <v>91</v>
      </c>
      <c r="C1930" t="s">
        <v>128</v>
      </c>
      <c r="D1930" t="s">
        <v>232</v>
      </c>
      <c r="E1930">
        <v>8</v>
      </c>
      <c r="F1930">
        <v>6</v>
      </c>
      <c r="G1930">
        <v>0.57099999999999995</v>
      </c>
      <c r="H1930">
        <v>5</v>
      </c>
      <c r="I1930">
        <v>3</v>
      </c>
      <c r="J1930">
        <v>0.625</v>
      </c>
      <c r="K1930">
        <v>30.8</v>
      </c>
      <c r="L1930">
        <v>35.1</v>
      </c>
      <c r="M1930">
        <v>-6.13</v>
      </c>
      <c r="N1930">
        <v>-4.41</v>
      </c>
      <c r="R1930" s="19">
        <f>SUMIFS(Recruits!J:J,Recruits!D:D,'Wins by Year'!C1930,Recruits!A:A,'Wins by Year'!A1930)</f>
        <v>0</v>
      </c>
      <c r="S1930" s="19">
        <f t="shared" si="76"/>
        <v>1</v>
      </c>
      <c r="T1930" s="19">
        <f t="shared" si="73"/>
        <v>1</v>
      </c>
      <c r="U1930" s="19">
        <f t="shared" si="70"/>
        <v>1</v>
      </c>
      <c r="W1930" t="str">
        <f>VLOOKUP(D1930,Conferences!$A$9:$B$57,2,FALSE)</f>
        <v>MWC</v>
      </c>
      <c r="X1930">
        <f t="shared" si="71"/>
        <v>16</v>
      </c>
    </row>
    <row r="1931" spans="1:25">
      <c r="A1931">
        <v>2018</v>
      </c>
      <c r="B1931">
        <v>92</v>
      </c>
      <c r="C1931" t="s">
        <v>72</v>
      </c>
      <c r="D1931" t="s">
        <v>232</v>
      </c>
      <c r="E1931">
        <v>7</v>
      </c>
      <c r="F1931">
        <v>6</v>
      </c>
      <c r="G1931">
        <v>0.53800000000000003</v>
      </c>
      <c r="H1931">
        <v>4</v>
      </c>
      <c r="I1931">
        <v>4</v>
      </c>
      <c r="J1931">
        <v>0.5</v>
      </c>
      <c r="K1931">
        <v>20.6</v>
      </c>
      <c r="L1931">
        <v>22.2</v>
      </c>
      <c r="M1931">
        <v>-3.32</v>
      </c>
      <c r="N1931">
        <v>-1.94</v>
      </c>
      <c r="R1931" s="19">
        <f>SUMIFS(Recruits!J:J,Recruits!D:D,'Wins by Year'!C1931,Recruits!A:A,'Wins by Year'!A1931)</f>
        <v>2.3199999999999998</v>
      </c>
      <c r="S1931" s="19">
        <f t="shared" si="76"/>
        <v>2.3199999999999998</v>
      </c>
      <c r="T1931" s="19">
        <f t="shared" si="73"/>
        <v>2.34</v>
      </c>
      <c r="U1931" s="19">
        <f t="shared" si="70"/>
        <v>2.375</v>
      </c>
      <c r="W1931" t="str">
        <f>VLOOKUP(D1931,Conferences!$A$9:$B$57,2,FALSE)</f>
        <v>MWC</v>
      </c>
      <c r="X1931">
        <f t="shared" si="71"/>
        <v>16</v>
      </c>
    </row>
    <row r="1932" spans="1:25">
      <c r="A1932">
        <v>2018</v>
      </c>
      <c r="B1932">
        <v>93</v>
      </c>
      <c r="C1932" t="s">
        <v>71</v>
      </c>
      <c r="D1932" t="s">
        <v>232</v>
      </c>
      <c r="E1932">
        <v>4</v>
      </c>
      <c r="F1932">
        <v>8</v>
      </c>
      <c r="G1932">
        <v>0.33300000000000002</v>
      </c>
      <c r="H1932">
        <v>2</v>
      </c>
      <c r="I1932">
        <v>6</v>
      </c>
      <c r="J1932">
        <v>0.25</v>
      </c>
      <c r="K1932">
        <v>28.8</v>
      </c>
      <c r="L1932">
        <v>37.299999999999997</v>
      </c>
      <c r="M1932">
        <v>-9.98</v>
      </c>
      <c r="N1932">
        <v>-4.4800000000000004</v>
      </c>
      <c r="R1932" s="19">
        <f>SUMIFS(Recruits!J:J,Recruits!D:D,'Wins by Year'!C1932,Recruits!A:A,'Wins by Year'!A1932)</f>
        <v>2.2599999999999998</v>
      </c>
      <c r="S1932" s="19">
        <f t="shared" si="76"/>
        <v>2.2599999999999998</v>
      </c>
      <c r="T1932" s="19">
        <f t="shared" si="73"/>
        <v>1.86</v>
      </c>
      <c r="U1932" s="19">
        <f t="shared" si="70"/>
        <v>1.9300000000000002</v>
      </c>
      <c r="W1932" t="str">
        <f>VLOOKUP(D1932,Conferences!$A$9:$B$57,2,FALSE)</f>
        <v>MWC</v>
      </c>
      <c r="X1932">
        <f t="shared" si="71"/>
        <v>16</v>
      </c>
    </row>
    <row r="1933" spans="1:25">
      <c r="A1933">
        <v>2018</v>
      </c>
      <c r="B1933">
        <v>94</v>
      </c>
      <c r="C1933" t="s">
        <v>111</v>
      </c>
      <c r="D1933" t="s">
        <v>232</v>
      </c>
      <c r="E1933">
        <v>1</v>
      </c>
      <c r="F1933">
        <v>11</v>
      </c>
      <c r="G1933">
        <v>8.3000000000000004E-2</v>
      </c>
      <c r="H1933">
        <v>1</v>
      </c>
      <c r="I1933">
        <v>7</v>
      </c>
      <c r="J1933">
        <v>0.125</v>
      </c>
      <c r="K1933">
        <v>21.3</v>
      </c>
      <c r="L1933">
        <v>36.6</v>
      </c>
      <c r="M1933">
        <v>-12.93</v>
      </c>
      <c r="N1933">
        <v>-0.68</v>
      </c>
      <c r="R1933" s="19">
        <f>SUMIFS(Recruits!J:J,Recruits!D:D,'Wins by Year'!C1933,Recruits!A:A,'Wins by Year'!A1933)</f>
        <v>0</v>
      </c>
      <c r="S1933" s="19">
        <f t="shared" si="76"/>
        <v>1</v>
      </c>
      <c r="T1933" s="19">
        <f t="shared" si="73"/>
        <v>1</v>
      </c>
      <c r="U1933" s="19">
        <f t="shared" si="70"/>
        <v>1.3374999999999999</v>
      </c>
      <c r="W1933" t="str">
        <f>VLOOKUP(D1933,Conferences!$A$9:$B$57,2,FALSE)</f>
        <v>MWC</v>
      </c>
      <c r="X1933">
        <f t="shared" si="71"/>
        <v>16</v>
      </c>
    </row>
    <row r="1934" spans="1:25">
      <c r="A1934">
        <v>2018</v>
      </c>
      <c r="B1934">
        <v>95</v>
      </c>
      <c r="C1934" t="s">
        <v>52</v>
      </c>
      <c r="D1934" t="s">
        <v>233</v>
      </c>
      <c r="E1934">
        <v>11</v>
      </c>
      <c r="F1934">
        <v>2</v>
      </c>
      <c r="G1934">
        <v>0.84599999999999997</v>
      </c>
      <c r="H1934">
        <v>7</v>
      </c>
      <c r="I1934">
        <v>2</v>
      </c>
      <c r="J1934">
        <v>0.77800000000000002</v>
      </c>
      <c r="K1934">
        <v>37.5</v>
      </c>
      <c r="L1934">
        <v>23.3</v>
      </c>
      <c r="M1934">
        <v>12.19</v>
      </c>
      <c r="N1934">
        <v>-0.04</v>
      </c>
      <c r="P1934">
        <v>7</v>
      </c>
      <c r="Q1934">
        <v>10</v>
      </c>
      <c r="R1934" s="19">
        <f>SUMIFS(Recruits!J:J,Recruits!D:D,'Wins by Year'!C1934,Recruits!A:A,'Wins by Year'!A1934)</f>
        <v>2.88</v>
      </c>
      <c r="S1934" s="19">
        <f t="shared" si="76"/>
        <v>2.88</v>
      </c>
      <c r="T1934" s="19">
        <f t="shared" si="73"/>
        <v>2.7233333333333332</v>
      </c>
      <c r="U1934" s="19">
        <f t="shared" si="70"/>
        <v>2.74</v>
      </c>
      <c r="W1934" t="str">
        <f>VLOOKUP(D1934,Conferences!$A$9:$B$57,2,FALSE)</f>
        <v>Pac-10</v>
      </c>
      <c r="X1934">
        <f t="shared" si="71"/>
        <v>16</v>
      </c>
      <c r="Y1934">
        <f t="shared" ref="Y1934:Y1935" si="78">Q1934</f>
        <v>10</v>
      </c>
    </row>
    <row r="1935" spans="1:25">
      <c r="A1935">
        <v>2018</v>
      </c>
      <c r="B1935">
        <v>96</v>
      </c>
      <c r="C1935" t="s">
        <v>37</v>
      </c>
      <c r="D1935" t="s">
        <v>233</v>
      </c>
      <c r="E1935">
        <v>10</v>
      </c>
      <c r="F1935">
        <v>4</v>
      </c>
      <c r="G1935">
        <v>0.71399999999999997</v>
      </c>
      <c r="H1935">
        <v>7</v>
      </c>
      <c r="I1935">
        <v>2</v>
      </c>
      <c r="J1935">
        <v>0.77800000000000002</v>
      </c>
      <c r="K1935">
        <v>26.4</v>
      </c>
      <c r="L1935">
        <v>16.399999999999999</v>
      </c>
      <c r="M1935">
        <v>11.42</v>
      </c>
      <c r="N1935">
        <v>3.7</v>
      </c>
      <c r="O1935">
        <v>6</v>
      </c>
      <c r="P1935">
        <v>6</v>
      </c>
      <c r="Q1935">
        <v>13</v>
      </c>
      <c r="R1935" s="19">
        <f>SUMIFS(Recruits!J:J,Recruits!D:D,'Wins by Year'!C1935,Recruits!A:A,'Wins by Year'!A1935)</f>
        <v>3.5</v>
      </c>
      <c r="S1935" s="19">
        <f t="shared" si="76"/>
        <v>3.5</v>
      </c>
      <c r="T1935" s="19">
        <f t="shared" si="73"/>
        <v>3.313333333333333</v>
      </c>
      <c r="U1935" s="19">
        <f t="shared" si="70"/>
        <v>3.1849999999999996</v>
      </c>
      <c r="W1935" t="str">
        <f>VLOOKUP(D1935,Conferences!$A$9:$B$57,2,FALSE)</f>
        <v>Pac-10</v>
      </c>
      <c r="X1935">
        <f t="shared" si="71"/>
        <v>16</v>
      </c>
      <c r="Y1935">
        <f t="shared" si="78"/>
        <v>13</v>
      </c>
    </row>
    <row r="1936" spans="1:25">
      <c r="A1936">
        <v>2018</v>
      </c>
      <c r="B1936">
        <v>97</v>
      </c>
      <c r="C1936" t="s">
        <v>19</v>
      </c>
      <c r="D1936" t="s">
        <v>233</v>
      </c>
      <c r="E1936">
        <v>9</v>
      </c>
      <c r="F1936">
        <v>4</v>
      </c>
      <c r="G1936">
        <v>0.69199999999999995</v>
      </c>
      <c r="H1936">
        <v>6</v>
      </c>
      <c r="I1936">
        <v>3</v>
      </c>
      <c r="J1936">
        <v>0.66700000000000004</v>
      </c>
      <c r="K1936">
        <v>28.4</v>
      </c>
      <c r="L1936">
        <v>22.9</v>
      </c>
      <c r="M1936">
        <v>7.71</v>
      </c>
      <c r="N1936">
        <v>2.87</v>
      </c>
      <c r="O1936">
        <v>13</v>
      </c>
      <c r="P1936">
        <v>7</v>
      </c>
      <c r="R1936" s="19">
        <f>SUMIFS(Recruits!J:J,Recruits!D:D,'Wins by Year'!C1936,Recruits!A:A,'Wins by Year'!A1936)</f>
        <v>3.2</v>
      </c>
      <c r="S1936" s="19">
        <f t="shared" si="76"/>
        <v>3.2</v>
      </c>
      <c r="T1936" s="19">
        <f t="shared" si="73"/>
        <v>3.43</v>
      </c>
      <c r="U1936" s="19">
        <f t="shared" si="70"/>
        <v>3.39</v>
      </c>
      <c r="W1936" t="str">
        <f>VLOOKUP(D1936,Conferences!$A$9:$B$57,2,FALSE)</f>
        <v>Pac-10</v>
      </c>
      <c r="X1936">
        <f t="shared" si="71"/>
        <v>16</v>
      </c>
    </row>
    <row r="1937" spans="1:25">
      <c r="A1937">
        <v>2018</v>
      </c>
      <c r="B1937">
        <v>98</v>
      </c>
      <c r="C1937" t="s">
        <v>28</v>
      </c>
      <c r="D1937" t="s">
        <v>233</v>
      </c>
      <c r="E1937">
        <v>9</v>
      </c>
      <c r="F1937">
        <v>4</v>
      </c>
      <c r="G1937">
        <v>0.69199999999999995</v>
      </c>
      <c r="H1937">
        <v>5</v>
      </c>
      <c r="I1937">
        <v>4</v>
      </c>
      <c r="J1937">
        <v>0.55600000000000005</v>
      </c>
      <c r="K1937">
        <v>34.799999999999997</v>
      </c>
      <c r="L1937">
        <v>25.4</v>
      </c>
      <c r="M1937">
        <v>6.67</v>
      </c>
      <c r="N1937">
        <v>-0.49</v>
      </c>
      <c r="O1937">
        <v>24</v>
      </c>
      <c r="P1937">
        <v>12</v>
      </c>
      <c r="R1937" s="19">
        <f>SUMIFS(Recruits!J:J,Recruits!D:D,'Wins by Year'!C1937,Recruits!A:A,'Wins by Year'!A1937)</f>
        <v>3.42</v>
      </c>
      <c r="S1937" s="19">
        <f t="shared" si="76"/>
        <v>3.42</v>
      </c>
      <c r="T1937" s="19">
        <f t="shared" si="73"/>
        <v>3.2633333333333332</v>
      </c>
      <c r="U1937" s="19">
        <f t="shared" si="70"/>
        <v>3.2874999999999996</v>
      </c>
      <c r="W1937" t="str">
        <f>VLOOKUP(D1937,Conferences!$A$9:$B$57,2,FALSE)</f>
        <v>Pac-10</v>
      </c>
      <c r="X1937">
        <f t="shared" si="71"/>
        <v>16</v>
      </c>
    </row>
    <row r="1938" spans="1:25">
      <c r="A1938">
        <v>2018</v>
      </c>
      <c r="B1938">
        <v>99</v>
      </c>
      <c r="C1938" t="s">
        <v>22</v>
      </c>
      <c r="D1938" t="s">
        <v>233</v>
      </c>
      <c r="E1938">
        <v>7</v>
      </c>
      <c r="F1938">
        <v>6</v>
      </c>
      <c r="G1938">
        <v>0.53800000000000003</v>
      </c>
      <c r="H1938">
        <v>4</v>
      </c>
      <c r="I1938">
        <v>5</v>
      </c>
      <c r="J1938">
        <v>0.44400000000000001</v>
      </c>
      <c r="K1938">
        <v>21.5</v>
      </c>
      <c r="L1938">
        <v>20.399999999999999</v>
      </c>
      <c r="M1938">
        <v>1.67</v>
      </c>
      <c r="N1938">
        <v>0.67</v>
      </c>
      <c r="P1938">
        <v>24</v>
      </c>
      <c r="R1938" s="19">
        <f>SUMIFS(Recruits!J:J,Recruits!D:D,'Wins by Year'!C1938,Recruits!A:A,'Wins by Year'!A1938)</f>
        <v>2.82</v>
      </c>
      <c r="S1938" s="19">
        <f t="shared" si="76"/>
        <v>2.82</v>
      </c>
      <c r="T1938" s="19">
        <f t="shared" si="73"/>
        <v>2.8933333333333331</v>
      </c>
      <c r="U1938" s="19">
        <f t="shared" si="70"/>
        <v>2.94</v>
      </c>
      <c r="W1938" t="str">
        <f>VLOOKUP(D1938,Conferences!$A$9:$B$57,2,FALSE)</f>
        <v>Pac-10</v>
      </c>
      <c r="X1938">
        <f t="shared" si="71"/>
        <v>16</v>
      </c>
    </row>
    <row r="1939" spans="1:25">
      <c r="A1939">
        <v>2018</v>
      </c>
      <c r="B1939">
        <v>100</v>
      </c>
      <c r="C1939" t="s">
        <v>40</v>
      </c>
      <c r="D1939" t="s">
        <v>233</v>
      </c>
      <c r="E1939">
        <v>2</v>
      </c>
      <c r="F1939">
        <v>10</v>
      </c>
      <c r="G1939">
        <v>0.16700000000000001</v>
      </c>
      <c r="H1939">
        <v>1</v>
      </c>
      <c r="I1939">
        <v>8</v>
      </c>
      <c r="J1939">
        <v>0.111</v>
      </c>
      <c r="K1939">
        <v>26.1</v>
      </c>
      <c r="L1939">
        <v>45.7</v>
      </c>
      <c r="M1939">
        <v>-10.86</v>
      </c>
      <c r="N1939">
        <v>3.56</v>
      </c>
      <c r="R1939" s="19">
        <f>SUMIFS(Recruits!J:J,Recruits!D:D,'Wins by Year'!C1939,Recruits!A:A,'Wins by Year'!A1939)</f>
        <v>2.64</v>
      </c>
      <c r="S1939" s="19">
        <f t="shared" si="76"/>
        <v>2.64</v>
      </c>
      <c r="T1939" s="19">
        <f t="shared" si="73"/>
        <v>2.6566666666666667</v>
      </c>
      <c r="U1939" s="19">
        <f t="shared" si="70"/>
        <v>2.58</v>
      </c>
      <c r="W1939" t="str">
        <f>VLOOKUP(D1939,Conferences!$A$9:$B$57,2,FALSE)</f>
        <v>Pac-10</v>
      </c>
      <c r="X1939">
        <f t="shared" si="71"/>
        <v>16</v>
      </c>
    </row>
    <row r="1940" spans="1:25">
      <c r="A1940">
        <v>2018</v>
      </c>
      <c r="B1940">
        <v>101</v>
      </c>
      <c r="C1940" t="s">
        <v>34</v>
      </c>
      <c r="D1940" t="s">
        <v>234</v>
      </c>
      <c r="E1940">
        <v>9</v>
      </c>
      <c r="F1940">
        <v>5</v>
      </c>
      <c r="G1940">
        <v>0.64300000000000002</v>
      </c>
      <c r="H1940">
        <v>6</v>
      </c>
      <c r="I1940">
        <v>3</v>
      </c>
      <c r="J1940">
        <v>0.66700000000000004</v>
      </c>
      <c r="K1940">
        <v>28.1</v>
      </c>
      <c r="L1940">
        <v>19.399999999999999</v>
      </c>
      <c r="M1940">
        <v>9.91</v>
      </c>
      <c r="N1940">
        <v>3.06</v>
      </c>
      <c r="P1940">
        <v>16</v>
      </c>
      <c r="R1940" s="19">
        <f>SUMIFS(Recruits!J:J,Recruits!D:D,'Wins by Year'!C1940,Recruits!A:A,'Wins by Year'!A1940)</f>
        <v>3.05</v>
      </c>
      <c r="S1940" s="19">
        <f t="shared" si="76"/>
        <v>3.05</v>
      </c>
      <c r="T1940" s="19">
        <f t="shared" si="73"/>
        <v>3.0066666666666664</v>
      </c>
      <c r="U1940" s="19">
        <f t="shared" si="70"/>
        <v>2.91</v>
      </c>
      <c r="W1940" t="str">
        <f>VLOOKUP(D1940,Conferences!$A$9:$B$57,2,FALSE)</f>
        <v>Pac-10</v>
      </c>
      <c r="X1940">
        <f t="shared" si="71"/>
        <v>16</v>
      </c>
    </row>
    <row r="1941" spans="1:25">
      <c r="A1941">
        <v>2018</v>
      </c>
      <c r="B1941">
        <v>102</v>
      </c>
      <c r="C1941" t="s">
        <v>30</v>
      </c>
      <c r="D1941" t="s">
        <v>234</v>
      </c>
      <c r="E1941">
        <v>7</v>
      </c>
      <c r="F1941">
        <v>6</v>
      </c>
      <c r="G1941">
        <v>0.53800000000000003</v>
      </c>
      <c r="H1941">
        <v>5</v>
      </c>
      <c r="I1941">
        <v>4</v>
      </c>
      <c r="J1941">
        <v>0.55600000000000005</v>
      </c>
      <c r="K1941">
        <v>29.9</v>
      </c>
      <c r="L1941">
        <v>25.5</v>
      </c>
      <c r="M1941">
        <v>5.37</v>
      </c>
      <c r="N1941">
        <v>1.67</v>
      </c>
      <c r="P1941">
        <v>23</v>
      </c>
      <c r="R1941" s="19">
        <f>SUMIFS(Recruits!J:J,Recruits!D:D,'Wins by Year'!C1941,Recruits!A:A,'Wins by Year'!A1941)</f>
        <v>3.1</v>
      </c>
      <c r="S1941" s="19">
        <f t="shared" si="76"/>
        <v>3.1</v>
      </c>
      <c r="T1941" s="19">
        <f t="shared" si="73"/>
        <v>2.9166666666666665</v>
      </c>
      <c r="U1941" s="19">
        <f t="shared" si="70"/>
        <v>3</v>
      </c>
      <c r="W1941" t="str">
        <f>VLOOKUP(D1941,Conferences!$A$9:$B$57,2,FALSE)</f>
        <v>Pac-10</v>
      </c>
      <c r="X1941">
        <f t="shared" si="71"/>
        <v>16</v>
      </c>
    </row>
    <row r="1942" spans="1:25">
      <c r="A1942">
        <v>2018</v>
      </c>
      <c r="B1942">
        <v>103</v>
      </c>
      <c r="C1942" t="s">
        <v>45</v>
      </c>
      <c r="D1942" t="s">
        <v>234</v>
      </c>
      <c r="E1942">
        <v>5</v>
      </c>
      <c r="F1942">
        <v>7</v>
      </c>
      <c r="G1942">
        <v>0.41699999999999998</v>
      </c>
      <c r="H1942">
        <v>4</v>
      </c>
      <c r="I1942">
        <v>5</v>
      </c>
      <c r="J1942">
        <v>0.44400000000000001</v>
      </c>
      <c r="K1942">
        <v>31.3</v>
      </c>
      <c r="L1942">
        <v>32.6</v>
      </c>
      <c r="M1942">
        <v>-0.56999999999999995</v>
      </c>
      <c r="N1942">
        <v>0.76</v>
      </c>
      <c r="R1942" s="19">
        <f>SUMIFS(Recruits!J:J,Recruits!D:D,'Wins by Year'!C1942,Recruits!A:A,'Wins by Year'!A1942)</f>
        <v>2.8</v>
      </c>
      <c r="S1942" s="19">
        <f t="shared" si="76"/>
        <v>2.8</v>
      </c>
      <c r="T1942" s="19">
        <f t="shared" si="73"/>
        <v>2.86</v>
      </c>
      <c r="U1942" s="19">
        <f t="shared" si="70"/>
        <v>2.8449999999999998</v>
      </c>
      <c r="W1942" t="str">
        <f>VLOOKUP(D1942,Conferences!$A$9:$B$57,2,FALSE)</f>
        <v>Pac-10</v>
      </c>
      <c r="X1942">
        <f t="shared" si="71"/>
        <v>16</v>
      </c>
    </row>
    <row r="1943" spans="1:25">
      <c r="A1943">
        <v>2018</v>
      </c>
      <c r="B1943">
        <v>104</v>
      </c>
      <c r="C1943" t="s">
        <v>12</v>
      </c>
      <c r="D1943" t="s">
        <v>234</v>
      </c>
      <c r="E1943">
        <v>5</v>
      </c>
      <c r="F1943">
        <v>7</v>
      </c>
      <c r="G1943">
        <v>0.41699999999999998</v>
      </c>
      <c r="H1943">
        <v>4</v>
      </c>
      <c r="I1943">
        <v>5</v>
      </c>
      <c r="J1943">
        <v>0.44400000000000001</v>
      </c>
      <c r="K1943">
        <v>26.1</v>
      </c>
      <c r="L1943">
        <v>27</v>
      </c>
      <c r="M1943">
        <v>2.2200000000000002</v>
      </c>
      <c r="N1943">
        <v>3.39</v>
      </c>
      <c r="O1943">
        <v>15</v>
      </c>
      <c r="P1943">
        <v>15</v>
      </c>
      <c r="R1943" s="19">
        <f>SUMIFS(Recruits!J:J,Recruits!D:D,'Wins by Year'!C1943,Recruits!A:A,'Wins by Year'!A1943)</f>
        <v>4.21</v>
      </c>
      <c r="S1943" s="19">
        <f t="shared" si="76"/>
        <v>4.21</v>
      </c>
      <c r="T1943" s="19">
        <f t="shared" si="73"/>
        <v>3.9</v>
      </c>
      <c r="U1943" s="19">
        <f t="shared" si="70"/>
        <v>3.915</v>
      </c>
      <c r="W1943" t="str">
        <f>VLOOKUP(D1943,Conferences!$A$9:$B$57,2,FALSE)</f>
        <v>Pac-10</v>
      </c>
      <c r="X1943">
        <f t="shared" si="71"/>
        <v>16</v>
      </c>
    </row>
    <row r="1944" spans="1:25">
      <c r="A1944">
        <v>2018</v>
      </c>
      <c r="B1944">
        <v>105</v>
      </c>
      <c r="C1944" t="s">
        <v>10</v>
      </c>
      <c r="D1944" t="s">
        <v>234</v>
      </c>
      <c r="E1944">
        <v>3</v>
      </c>
      <c r="F1944">
        <v>9</v>
      </c>
      <c r="G1944">
        <v>0.25</v>
      </c>
      <c r="H1944">
        <v>3</v>
      </c>
      <c r="I1944">
        <v>6</v>
      </c>
      <c r="J1944">
        <v>0.33300000000000002</v>
      </c>
      <c r="K1944">
        <v>24.6</v>
      </c>
      <c r="L1944">
        <v>34.1</v>
      </c>
      <c r="M1944">
        <v>-2.19</v>
      </c>
      <c r="N1944">
        <v>6.73</v>
      </c>
      <c r="R1944" s="19">
        <f>SUMIFS(Recruits!J:J,Recruits!D:D,'Wins by Year'!C1944,Recruits!A:A,'Wins by Year'!A1944)</f>
        <v>3.14</v>
      </c>
      <c r="S1944" s="19">
        <f t="shared" si="76"/>
        <v>3.14</v>
      </c>
      <c r="T1944" s="19">
        <f t="shared" si="73"/>
        <v>3.3033333333333332</v>
      </c>
      <c r="U1944" s="19">
        <f t="shared" si="70"/>
        <v>3.4249999999999998</v>
      </c>
      <c r="W1944" t="str">
        <f>VLOOKUP(D1944,Conferences!$A$9:$B$57,2,FALSE)</f>
        <v>Pac-10</v>
      </c>
      <c r="X1944">
        <f t="shared" si="71"/>
        <v>16</v>
      </c>
    </row>
    <row r="1945" spans="1:25">
      <c r="A1945">
        <v>2018</v>
      </c>
      <c r="B1945">
        <v>106</v>
      </c>
      <c r="C1945" t="s">
        <v>66</v>
      </c>
      <c r="D1945" t="s">
        <v>234</v>
      </c>
      <c r="E1945">
        <v>5</v>
      </c>
      <c r="F1945">
        <v>7</v>
      </c>
      <c r="G1945">
        <v>0.41699999999999998</v>
      </c>
      <c r="H1945">
        <v>2</v>
      </c>
      <c r="I1945">
        <v>7</v>
      </c>
      <c r="J1945">
        <v>0.222</v>
      </c>
      <c r="K1945">
        <v>27.1</v>
      </c>
      <c r="L1945">
        <v>27.3</v>
      </c>
      <c r="M1945">
        <v>-1.17</v>
      </c>
      <c r="N1945">
        <v>0.08</v>
      </c>
      <c r="P1945">
        <v>19</v>
      </c>
      <c r="R1945" s="19">
        <f>SUMIFS(Recruits!J:J,Recruits!D:D,'Wins by Year'!C1945,Recruits!A:A,'Wins by Year'!A1945)</f>
        <v>2.87</v>
      </c>
      <c r="S1945" s="19">
        <f t="shared" si="76"/>
        <v>2.87</v>
      </c>
      <c r="T1945" s="19">
        <f t="shared" si="73"/>
        <v>2.8033333333333332</v>
      </c>
      <c r="U1945" s="19">
        <f t="shared" si="70"/>
        <v>2.7974999999999999</v>
      </c>
      <c r="W1945" t="str">
        <f>VLOOKUP(D1945,Conferences!$A$9:$B$57,2,FALSE)</f>
        <v>Pac-10</v>
      </c>
      <c r="X1945">
        <f t="shared" si="71"/>
        <v>16</v>
      </c>
    </row>
    <row r="1946" spans="1:25">
      <c r="A1946">
        <v>2018</v>
      </c>
      <c r="B1946">
        <v>107</v>
      </c>
      <c r="C1946" t="s">
        <v>11</v>
      </c>
      <c r="D1946" t="s">
        <v>235</v>
      </c>
      <c r="E1946">
        <v>11</v>
      </c>
      <c r="F1946">
        <v>3</v>
      </c>
      <c r="G1946">
        <v>0.78600000000000003</v>
      </c>
      <c r="H1946">
        <v>7</v>
      </c>
      <c r="I1946">
        <v>1</v>
      </c>
      <c r="J1946">
        <v>0.875</v>
      </c>
      <c r="K1946">
        <v>37.9</v>
      </c>
      <c r="L1946">
        <v>19.2</v>
      </c>
      <c r="M1946">
        <v>20.69</v>
      </c>
      <c r="N1946">
        <v>6.33</v>
      </c>
      <c r="O1946">
        <v>3</v>
      </c>
      <c r="P1946">
        <v>2</v>
      </c>
      <c r="Q1946">
        <v>7</v>
      </c>
      <c r="R1946" s="19">
        <f>SUMIFS(Recruits!J:J,Recruits!D:D,'Wins by Year'!C1946,Recruits!A:A,'Wins by Year'!A1946)</f>
        <v>4.1900000000000004</v>
      </c>
      <c r="S1946" s="19">
        <f t="shared" si="76"/>
        <v>4.1900000000000004</v>
      </c>
      <c r="T1946" s="19">
        <f t="shared" si="73"/>
        <v>3.8633333333333333</v>
      </c>
      <c r="U1946" s="19">
        <f t="shared" si="70"/>
        <v>3.76</v>
      </c>
      <c r="W1946" t="str">
        <f>VLOOKUP(D1946,Conferences!$A$9:$B$57,2,FALSE)</f>
        <v>SEC</v>
      </c>
      <c r="X1946">
        <f t="shared" si="71"/>
        <v>16</v>
      </c>
      <c r="Y1946">
        <f t="shared" ref="Y1946:Y1948" si="79">Q1946</f>
        <v>7</v>
      </c>
    </row>
    <row r="1947" spans="1:25">
      <c r="A1947">
        <v>2018</v>
      </c>
      <c r="B1947">
        <v>108</v>
      </c>
      <c r="C1947" t="s">
        <v>14</v>
      </c>
      <c r="D1947" t="s">
        <v>235</v>
      </c>
      <c r="E1947">
        <v>10</v>
      </c>
      <c r="F1947">
        <v>3</v>
      </c>
      <c r="G1947">
        <v>0.76900000000000002</v>
      </c>
      <c r="H1947">
        <v>5</v>
      </c>
      <c r="I1947">
        <v>3</v>
      </c>
      <c r="J1947">
        <v>0.625</v>
      </c>
      <c r="K1947">
        <v>35</v>
      </c>
      <c r="L1947">
        <v>20</v>
      </c>
      <c r="M1947">
        <v>13.66</v>
      </c>
      <c r="N1947">
        <v>4.04</v>
      </c>
      <c r="P1947">
        <v>7</v>
      </c>
      <c r="Q1947">
        <v>7</v>
      </c>
      <c r="R1947" s="19">
        <f>SUMIFS(Recruits!J:J,Recruits!D:D,'Wins by Year'!C1947,Recruits!A:A,'Wins by Year'!A1947)</f>
        <v>3.78</v>
      </c>
      <c r="S1947" s="19">
        <f t="shared" si="76"/>
        <v>3.78</v>
      </c>
      <c r="T1947" s="19">
        <f t="shared" si="73"/>
        <v>3.5833333333333335</v>
      </c>
      <c r="U1947" s="19">
        <f t="shared" si="70"/>
        <v>3.51</v>
      </c>
      <c r="W1947" t="str">
        <f>VLOOKUP(D1947,Conferences!$A$9:$B$57,2,FALSE)</f>
        <v>SEC</v>
      </c>
      <c r="X1947">
        <f t="shared" si="71"/>
        <v>16</v>
      </c>
      <c r="Y1947">
        <f t="shared" si="79"/>
        <v>7</v>
      </c>
    </row>
    <row r="1948" spans="1:25">
      <c r="A1948">
        <v>2018</v>
      </c>
      <c r="B1948">
        <v>109</v>
      </c>
      <c r="C1948" t="s">
        <v>29</v>
      </c>
      <c r="D1948" t="s">
        <v>235</v>
      </c>
      <c r="E1948">
        <v>10</v>
      </c>
      <c r="F1948">
        <v>3</v>
      </c>
      <c r="G1948">
        <v>0.76900000000000002</v>
      </c>
      <c r="H1948">
        <v>5</v>
      </c>
      <c r="I1948">
        <v>3</v>
      </c>
      <c r="J1948">
        <v>0.625</v>
      </c>
      <c r="K1948">
        <v>26.6</v>
      </c>
      <c r="L1948">
        <v>16.8</v>
      </c>
      <c r="M1948">
        <v>12.06</v>
      </c>
      <c r="N1948">
        <v>4.37</v>
      </c>
      <c r="P1948">
        <v>11</v>
      </c>
      <c r="Q1948">
        <v>12</v>
      </c>
      <c r="R1948" s="19">
        <f>SUMIFS(Recruits!J:J,Recruits!D:D,'Wins by Year'!C1948,Recruits!A:A,'Wins by Year'!A1948)</f>
        <v>3.08</v>
      </c>
      <c r="S1948" s="19">
        <f t="shared" si="76"/>
        <v>3.08</v>
      </c>
      <c r="T1948" s="19">
        <f t="shared" si="73"/>
        <v>3.0400000000000005</v>
      </c>
      <c r="U1948" s="19">
        <f t="shared" si="70"/>
        <v>3.0175000000000001</v>
      </c>
      <c r="W1948" t="str">
        <f>VLOOKUP(D1948,Conferences!$A$9:$B$57,2,FALSE)</f>
        <v>SEC</v>
      </c>
      <c r="X1948">
        <f t="shared" si="71"/>
        <v>16</v>
      </c>
      <c r="Y1948">
        <f t="shared" si="79"/>
        <v>12</v>
      </c>
    </row>
    <row r="1949" spans="1:25">
      <c r="A1949">
        <v>2018</v>
      </c>
      <c r="B1949">
        <v>110</v>
      </c>
      <c r="C1949" t="s">
        <v>46</v>
      </c>
      <c r="D1949" t="s">
        <v>235</v>
      </c>
      <c r="E1949">
        <v>8</v>
      </c>
      <c r="F1949">
        <v>5</v>
      </c>
      <c r="G1949">
        <v>0.61499999999999999</v>
      </c>
      <c r="H1949">
        <v>4</v>
      </c>
      <c r="I1949">
        <v>4</v>
      </c>
      <c r="J1949">
        <v>0.5</v>
      </c>
      <c r="K1949">
        <v>36.6</v>
      </c>
      <c r="L1949">
        <v>25.5</v>
      </c>
      <c r="M1949">
        <v>13.14</v>
      </c>
      <c r="N1949">
        <v>5.75</v>
      </c>
      <c r="P1949">
        <v>24</v>
      </c>
      <c r="R1949" s="19">
        <f>SUMIFS(Recruits!J:J,Recruits!D:D,'Wins by Year'!C1949,Recruits!A:A,'Wins by Year'!A1949)</f>
        <v>2.85</v>
      </c>
      <c r="S1949" s="19">
        <f t="shared" si="76"/>
        <v>2.85</v>
      </c>
      <c r="T1949" s="19">
        <f t="shared" si="73"/>
        <v>2.8533333333333335</v>
      </c>
      <c r="U1949" s="19">
        <f t="shared" si="70"/>
        <v>2.9400000000000004</v>
      </c>
      <c r="W1949" t="str">
        <f>VLOOKUP(D1949,Conferences!$A$9:$B$57,2,FALSE)</f>
        <v>SEC</v>
      </c>
      <c r="X1949">
        <f t="shared" si="71"/>
        <v>16</v>
      </c>
    </row>
    <row r="1950" spans="1:25">
      <c r="A1950">
        <v>2018</v>
      </c>
      <c r="B1950">
        <v>111</v>
      </c>
      <c r="C1950" t="s">
        <v>27</v>
      </c>
      <c r="D1950" t="s">
        <v>235</v>
      </c>
      <c r="E1950">
        <v>7</v>
      </c>
      <c r="F1950">
        <v>6</v>
      </c>
      <c r="G1950">
        <v>0.53800000000000003</v>
      </c>
      <c r="H1950">
        <v>4</v>
      </c>
      <c r="I1950">
        <v>4</v>
      </c>
      <c r="J1950">
        <v>0.5</v>
      </c>
      <c r="K1950">
        <v>30.1</v>
      </c>
      <c r="L1950">
        <v>27.2</v>
      </c>
      <c r="M1950">
        <v>7.34</v>
      </c>
      <c r="N1950">
        <v>5.88</v>
      </c>
      <c r="P1950">
        <v>24</v>
      </c>
      <c r="R1950" s="19">
        <f>SUMIFS(Recruits!J:J,Recruits!D:D,'Wins by Year'!C1950,Recruits!A:A,'Wins by Year'!A1950)</f>
        <v>3.38</v>
      </c>
      <c r="S1950" s="19">
        <f t="shared" si="76"/>
        <v>3.38</v>
      </c>
      <c r="T1950" s="19">
        <f t="shared" si="73"/>
        <v>3.22</v>
      </c>
      <c r="U1950" s="19">
        <f t="shared" si="70"/>
        <v>3.24</v>
      </c>
      <c r="W1950" t="str">
        <f>VLOOKUP(D1950,Conferences!$A$9:$B$57,2,FALSE)</f>
        <v>SEC</v>
      </c>
      <c r="X1950">
        <f t="shared" si="71"/>
        <v>16</v>
      </c>
    </row>
    <row r="1951" spans="1:25">
      <c r="A1951">
        <v>2018</v>
      </c>
      <c r="B1951">
        <v>112</v>
      </c>
      <c r="C1951" t="s">
        <v>54</v>
      </c>
      <c r="D1951" t="s">
        <v>235</v>
      </c>
      <c r="E1951">
        <v>6</v>
      </c>
      <c r="F1951">
        <v>7</v>
      </c>
      <c r="G1951">
        <v>0.46200000000000002</v>
      </c>
      <c r="H1951">
        <v>3</v>
      </c>
      <c r="I1951">
        <v>5</v>
      </c>
      <c r="J1951">
        <v>0.375</v>
      </c>
      <c r="K1951">
        <v>28.5</v>
      </c>
      <c r="L1951">
        <v>26.6</v>
      </c>
      <c r="M1951">
        <v>6.25</v>
      </c>
      <c r="N1951">
        <v>5.09</v>
      </c>
      <c r="R1951" s="19">
        <f>SUMIFS(Recruits!J:J,Recruits!D:D,'Wins by Year'!C1951,Recruits!A:A,'Wins by Year'!A1951)</f>
        <v>2.9</v>
      </c>
      <c r="S1951" s="19">
        <f t="shared" si="76"/>
        <v>2.9</v>
      </c>
      <c r="T1951" s="19">
        <f t="shared" si="73"/>
        <v>2.74</v>
      </c>
      <c r="U1951" s="19">
        <f t="shared" si="70"/>
        <v>2.7775000000000003</v>
      </c>
      <c r="W1951" t="str">
        <f>VLOOKUP(D1951,Conferences!$A$9:$B$57,2,FALSE)</f>
        <v>SEC</v>
      </c>
      <c r="X1951">
        <f t="shared" si="71"/>
        <v>16</v>
      </c>
    </row>
    <row r="1952" spans="1:25">
      <c r="A1952">
        <v>2018</v>
      </c>
      <c r="B1952">
        <v>113</v>
      </c>
      <c r="C1952" t="s">
        <v>15</v>
      </c>
      <c r="D1952" t="s">
        <v>235</v>
      </c>
      <c r="E1952">
        <v>5</v>
      </c>
      <c r="F1952">
        <v>7</v>
      </c>
      <c r="G1952">
        <v>0.41699999999999998</v>
      </c>
      <c r="H1952">
        <v>2</v>
      </c>
      <c r="I1952">
        <v>6</v>
      </c>
      <c r="J1952">
        <v>0.25</v>
      </c>
      <c r="K1952">
        <v>22.8</v>
      </c>
      <c r="L1952">
        <v>27.9</v>
      </c>
      <c r="M1952">
        <v>0.39</v>
      </c>
      <c r="N1952">
        <v>6.05</v>
      </c>
      <c r="R1952" s="19">
        <f>SUMIFS(Recruits!J:J,Recruits!D:D,'Wins by Year'!C1952,Recruits!A:A,'Wins by Year'!A1952)</f>
        <v>3.22</v>
      </c>
      <c r="S1952" s="19">
        <f t="shared" si="76"/>
        <v>3.22</v>
      </c>
      <c r="T1952" s="19">
        <f t="shared" si="73"/>
        <v>3.3366666666666664</v>
      </c>
      <c r="U1952" s="19">
        <f t="shared" si="70"/>
        <v>3.4249999999999998</v>
      </c>
      <c r="W1952" t="str">
        <f>VLOOKUP(D1952,Conferences!$A$9:$B$57,2,FALSE)</f>
        <v>SEC</v>
      </c>
      <c r="X1952">
        <f t="shared" si="71"/>
        <v>16</v>
      </c>
    </row>
    <row r="1953" spans="1:25">
      <c r="A1953">
        <v>2018</v>
      </c>
      <c r="B1953">
        <v>114</v>
      </c>
      <c r="C1953" t="s">
        <v>1</v>
      </c>
      <c r="D1953" t="s">
        <v>236</v>
      </c>
      <c r="E1953">
        <v>14</v>
      </c>
      <c r="F1953">
        <v>1</v>
      </c>
      <c r="G1953">
        <v>0.93300000000000005</v>
      </c>
      <c r="H1953">
        <v>8</v>
      </c>
      <c r="I1953">
        <v>0</v>
      </c>
      <c r="J1953">
        <v>1</v>
      </c>
      <c r="K1953">
        <v>45.6</v>
      </c>
      <c r="L1953">
        <v>18.100000000000001</v>
      </c>
      <c r="M1953">
        <v>25.29</v>
      </c>
      <c r="N1953">
        <v>6.63</v>
      </c>
      <c r="O1953">
        <v>1</v>
      </c>
      <c r="P1953">
        <v>1</v>
      </c>
      <c r="Q1953">
        <v>2</v>
      </c>
      <c r="R1953" s="19">
        <f>SUMIFS(Recruits!J:J,Recruits!D:D,'Wins by Year'!C1953,Recruits!A:A,'Wins by Year'!A1953)</f>
        <v>3.9</v>
      </c>
      <c r="S1953" s="19">
        <f t="shared" si="76"/>
        <v>3.9</v>
      </c>
      <c r="T1953" s="19">
        <f t="shared" si="73"/>
        <v>3.9433333333333334</v>
      </c>
      <c r="U1953" s="19">
        <f t="shared" si="70"/>
        <v>3.9275000000000002</v>
      </c>
      <c r="W1953" t="str">
        <f>VLOOKUP(D1953,Conferences!$A$9:$B$57,2,FALSE)</f>
        <v>SEC</v>
      </c>
      <c r="X1953">
        <f t="shared" si="71"/>
        <v>16</v>
      </c>
      <c r="Y1953">
        <f t="shared" ref="Y1953:Y1956" si="80">Q1953</f>
        <v>2</v>
      </c>
    </row>
    <row r="1954" spans="1:25">
      <c r="A1954">
        <v>2018</v>
      </c>
      <c r="B1954">
        <v>115</v>
      </c>
      <c r="C1954" t="s">
        <v>5</v>
      </c>
      <c r="D1954" t="s">
        <v>236</v>
      </c>
      <c r="E1954">
        <v>10</v>
      </c>
      <c r="F1954">
        <v>3</v>
      </c>
      <c r="G1954">
        <v>0.76900000000000002</v>
      </c>
      <c r="H1954">
        <v>5</v>
      </c>
      <c r="I1954">
        <v>3</v>
      </c>
      <c r="J1954">
        <v>0.625</v>
      </c>
      <c r="K1954">
        <v>32.4</v>
      </c>
      <c r="L1954">
        <v>21.8</v>
      </c>
      <c r="M1954">
        <v>15.2</v>
      </c>
      <c r="N1954">
        <v>5.67</v>
      </c>
      <c r="O1954">
        <v>25</v>
      </c>
      <c r="P1954">
        <v>4</v>
      </c>
      <c r="Q1954">
        <v>6</v>
      </c>
      <c r="R1954" s="19">
        <f>SUMIFS(Recruits!J:J,Recruits!D:D,'Wins by Year'!C1954,Recruits!A:A,'Wins by Year'!A1954)</f>
        <v>3.59</v>
      </c>
      <c r="S1954" s="19">
        <f t="shared" si="76"/>
        <v>3.59</v>
      </c>
      <c r="T1954" s="19">
        <f t="shared" si="73"/>
        <v>3.6</v>
      </c>
      <c r="U1954" s="19">
        <f t="shared" si="70"/>
        <v>3.56</v>
      </c>
      <c r="W1954" t="str">
        <f>VLOOKUP(D1954,Conferences!$A$9:$B$57,2,FALSE)</f>
        <v>SEC</v>
      </c>
      <c r="X1954">
        <f t="shared" si="71"/>
        <v>16</v>
      </c>
      <c r="Y1954">
        <f t="shared" si="80"/>
        <v>6</v>
      </c>
    </row>
    <row r="1955" spans="1:25">
      <c r="A1955">
        <v>2018</v>
      </c>
      <c r="B1955">
        <v>116</v>
      </c>
      <c r="C1955" t="s">
        <v>17</v>
      </c>
      <c r="D1955" t="s">
        <v>236</v>
      </c>
      <c r="E1955">
        <v>9</v>
      </c>
      <c r="F1955">
        <v>4</v>
      </c>
      <c r="G1955">
        <v>0.69199999999999995</v>
      </c>
      <c r="H1955">
        <v>5</v>
      </c>
      <c r="I1955">
        <v>3</v>
      </c>
      <c r="J1955">
        <v>0.625</v>
      </c>
      <c r="K1955">
        <v>36</v>
      </c>
      <c r="L1955">
        <v>25.3</v>
      </c>
      <c r="M1955">
        <v>13.61</v>
      </c>
      <c r="N1955">
        <v>7.15</v>
      </c>
      <c r="P1955">
        <v>16</v>
      </c>
      <c r="Q1955">
        <v>16</v>
      </c>
      <c r="R1955" s="19">
        <f>SUMIFS(Recruits!J:J,Recruits!D:D,'Wins by Year'!C1955,Recruits!A:A,'Wins by Year'!A1955)</f>
        <v>3.43</v>
      </c>
      <c r="S1955" s="19">
        <f t="shared" si="76"/>
        <v>3.43</v>
      </c>
      <c r="T1955" s="19">
        <f t="shared" si="73"/>
        <v>3.4333333333333336</v>
      </c>
      <c r="U1955" s="19">
        <f t="shared" si="70"/>
        <v>3.3925000000000001</v>
      </c>
      <c r="W1955" t="str">
        <f>VLOOKUP(D1955,Conferences!$A$9:$B$57,2,FALSE)</f>
        <v>SEC</v>
      </c>
      <c r="X1955">
        <f t="shared" si="71"/>
        <v>16</v>
      </c>
      <c r="Y1955">
        <f t="shared" si="80"/>
        <v>16</v>
      </c>
    </row>
    <row r="1956" spans="1:25">
      <c r="A1956">
        <v>2018</v>
      </c>
      <c r="B1956">
        <v>117</v>
      </c>
      <c r="C1956" t="s">
        <v>25</v>
      </c>
      <c r="D1956" t="s">
        <v>236</v>
      </c>
      <c r="E1956">
        <v>8</v>
      </c>
      <c r="F1956">
        <v>5</v>
      </c>
      <c r="G1956">
        <v>0.61499999999999999</v>
      </c>
      <c r="H1956">
        <v>4</v>
      </c>
      <c r="I1956">
        <v>4</v>
      </c>
      <c r="J1956">
        <v>0.5</v>
      </c>
      <c r="K1956">
        <v>28.5</v>
      </c>
      <c r="L1956">
        <v>13.2</v>
      </c>
      <c r="M1956">
        <v>13.24</v>
      </c>
      <c r="N1956">
        <v>5.93</v>
      </c>
      <c r="O1956">
        <v>18</v>
      </c>
      <c r="P1956">
        <v>14</v>
      </c>
      <c r="R1956" s="19">
        <f>SUMIFS(Recruits!J:J,Recruits!D:D,'Wins by Year'!C1956,Recruits!A:A,'Wins by Year'!A1956)</f>
        <v>3.22</v>
      </c>
      <c r="S1956" s="19">
        <f t="shared" si="76"/>
        <v>3.22</v>
      </c>
      <c r="T1956" s="19">
        <f t="shared" si="73"/>
        <v>3.1199999999999997</v>
      </c>
      <c r="U1956" s="19">
        <f t="shared" si="70"/>
        <v>3.125</v>
      </c>
      <c r="W1956" t="str">
        <f>VLOOKUP(D1956,Conferences!$A$9:$B$57,2,FALSE)</f>
        <v>SEC</v>
      </c>
      <c r="X1956">
        <f t="shared" si="71"/>
        <v>16</v>
      </c>
    </row>
    <row r="1957" spans="1:25">
      <c r="A1957">
        <v>2018</v>
      </c>
      <c r="B1957">
        <v>118</v>
      </c>
      <c r="C1957" t="s">
        <v>9</v>
      </c>
      <c r="D1957" t="s">
        <v>236</v>
      </c>
      <c r="E1957">
        <v>8</v>
      </c>
      <c r="F1957">
        <v>5</v>
      </c>
      <c r="G1957">
        <v>0.61499999999999999</v>
      </c>
      <c r="H1957">
        <v>3</v>
      </c>
      <c r="I1957">
        <v>5</v>
      </c>
      <c r="J1957">
        <v>0.375</v>
      </c>
      <c r="K1957">
        <v>30.9</v>
      </c>
      <c r="L1957">
        <v>19.2</v>
      </c>
      <c r="M1957">
        <v>10.76</v>
      </c>
      <c r="N1957">
        <v>5.6</v>
      </c>
      <c r="O1957">
        <v>9</v>
      </c>
      <c r="P1957">
        <v>7</v>
      </c>
      <c r="R1957" s="19">
        <f>SUMIFS(Recruits!J:J,Recruits!D:D,'Wins by Year'!C1957,Recruits!A:A,'Wins by Year'!A1957)</f>
        <v>3.67</v>
      </c>
      <c r="S1957" s="19">
        <f t="shared" si="76"/>
        <v>3.67</v>
      </c>
      <c r="T1957" s="19">
        <f t="shared" si="73"/>
        <v>3.5500000000000003</v>
      </c>
      <c r="U1957" s="19">
        <f t="shared" si="70"/>
        <v>3.5875000000000004</v>
      </c>
      <c r="W1957" t="str">
        <f>VLOOKUP(D1957,Conferences!$A$9:$B$57,2,FALSE)</f>
        <v>SEC</v>
      </c>
      <c r="X1957">
        <f t="shared" si="71"/>
        <v>16</v>
      </c>
    </row>
    <row r="1958" spans="1:25">
      <c r="A1958">
        <v>2018</v>
      </c>
      <c r="B1958">
        <v>119</v>
      </c>
      <c r="C1958" t="s">
        <v>8</v>
      </c>
      <c r="D1958" t="s">
        <v>236</v>
      </c>
      <c r="E1958">
        <v>5</v>
      </c>
      <c r="F1958">
        <v>7</v>
      </c>
      <c r="G1958">
        <v>0.41699999999999998</v>
      </c>
      <c r="H1958">
        <v>1</v>
      </c>
      <c r="I1958">
        <v>7</v>
      </c>
      <c r="J1958">
        <v>0.125</v>
      </c>
      <c r="K1958">
        <v>33.9</v>
      </c>
      <c r="L1958">
        <v>36.200000000000003</v>
      </c>
      <c r="M1958">
        <v>2.81</v>
      </c>
      <c r="N1958">
        <v>4.3899999999999997</v>
      </c>
      <c r="R1958" s="19">
        <f>SUMIFS(Recruits!J:J,Recruits!D:D,'Wins by Year'!C1958,Recruits!A:A,'Wins by Year'!A1958)</f>
        <v>3.23</v>
      </c>
      <c r="S1958" s="19">
        <f t="shared" si="76"/>
        <v>3.23</v>
      </c>
      <c r="T1958" s="19">
        <f t="shared" si="73"/>
        <v>3.3033333333333332</v>
      </c>
      <c r="U1958" s="19">
        <f t="shared" si="70"/>
        <v>3.2725</v>
      </c>
      <c r="W1958" t="str">
        <f>VLOOKUP(D1958,Conferences!$A$9:$B$57,2,FALSE)</f>
        <v>SEC</v>
      </c>
      <c r="X1958">
        <f t="shared" si="71"/>
        <v>16</v>
      </c>
    </row>
    <row r="1959" spans="1:25">
      <c r="A1959">
        <v>2018</v>
      </c>
      <c r="B1959">
        <v>120</v>
      </c>
      <c r="C1959" t="s">
        <v>32</v>
      </c>
      <c r="D1959" t="s">
        <v>236</v>
      </c>
      <c r="E1959">
        <v>2</v>
      </c>
      <c r="F1959">
        <v>10</v>
      </c>
      <c r="G1959">
        <v>0.16700000000000001</v>
      </c>
      <c r="H1959">
        <v>0</v>
      </c>
      <c r="I1959">
        <v>8</v>
      </c>
      <c r="J1959">
        <v>0</v>
      </c>
      <c r="K1959">
        <v>21.7</v>
      </c>
      <c r="L1959">
        <v>34.799999999999997</v>
      </c>
      <c r="M1959">
        <v>-4.63</v>
      </c>
      <c r="N1959">
        <v>4.96</v>
      </c>
      <c r="R1959" s="19">
        <f>SUMIFS(Recruits!J:J,Recruits!D:D,'Wins by Year'!C1959,Recruits!A:A,'Wins by Year'!A1959)</f>
        <v>2.94</v>
      </c>
      <c r="S1959" s="19">
        <f t="shared" si="76"/>
        <v>2.94</v>
      </c>
      <c r="T1959" s="19">
        <f t="shared" si="73"/>
        <v>2.9633333333333334</v>
      </c>
      <c r="U1959" s="19">
        <f t="shared" si="70"/>
        <v>3.0375000000000001</v>
      </c>
      <c r="W1959" t="str">
        <f>VLOOKUP(D1959,Conferences!$A$9:$B$57,2,FALSE)</f>
        <v>SEC</v>
      </c>
      <c r="X1959">
        <f t="shared" si="71"/>
        <v>16</v>
      </c>
    </row>
    <row r="1960" spans="1:25">
      <c r="A1960">
        <v>2018</v>
      </c>
      <c r="B1960">
        <v>121</v>
      </c>
      <c r="C1960" t="s">
        <v>118</v>
      </c>
      <c r="D1960" t="s">
        <v>262</v>
      </c>
      <c r="E1960">
        <v>11</v>
      </c>
      <c r="F1960">
        <v>2</v>
      </c>
      <c r="G1960">
        <v>0.84599999999999997</v>
      </c>
      <c r="H1960">
        <v>7</v>
      </c>
      <c r="I1960">
        <v>1</v>
      </c>
      <c r="J1960">
        <v>0.875</v>
      </c>
      <c r="K1960">
        <v>37.299999999999997</v>
      </c>
      <c r="L1960">
        <v>15.5</v>
      </c>
      <c r="M1960">
        <v>9.76</v>
      </c>
      <c r="N1960">
        <v>-4.78</v>
      </c>
      <c r="P1960">
        <v>25</v>
      </c>
      <c r="R1960" s="19">
        <f>SUMIFS(Recruits!J:J,Recruits!D:D,'Wins by Year'!C1960,Recruits!A:A,'Wins by Year'!A1960)</f>
        <v>0</v>
      </c>
      <c r="S1960" s="19">
        <f t="shared" si="76"/>
        <v>1</v>
      </c>
      <c r="T1960" s="19">
        <f t="shared" si="73"/>
        <v>1</v>
      </c>
      <c r="U1960" s="19">
        <f t="shared" si="70"/>
        <v>1.2625</v>
      </c>
      <c r="W1960" t="str">
        <f>VLOOKUP(D1960,Conferences!$A$9:$B$57,2,FALSE)</f>
        <v>Sun Belt</v>
      </c>
      <c r="X1960">
        <f t="shared" si="71"/>
        <v>5</v>
      </c>
    </row>
    <row r="1961" spans="1:25">
      <c r="A1961">
        <v>2018</v>
      </c>
      <c r="B1961">
        <v>122</v>
      </c>
      <c r="C1961" t="s">
        <v>99</v>
      </c>
      <c r="D1961" t="s">
        <v>262</v>
      </c>
      <c r="E1961">
        <v>10</v>
      </c>
      <c r="F1961">
        <v>3</v>
      </c>
      <c r="G1961">
        <v>0.76900000000000002</v>
      </c>
      <c r="H1961">
        <v>7</v>
      </c>
      <c r="I1961">
        <v>1</v>
      </c>
      <c r="J1961">
        <v>0.875</v>
      </c>
      <c r="K1961">
        <v>30.7</v>
      </c>
      <c r="L1961">
        <v>22</v>
      </c>
      <c r="M1961">
        <v>3.05</v>
      </c>
      <c r="N1961">
        <v>-4.6399999999999997</v>
      </c>
      <c r="R1961" s="19">
        <f>SUMIFS(Recruits!J:J,Recruits!D:D,'Wins by Year'!C1961,Recruits!A:A,'Wins by Year'!A1961)</f>
        <v>2.2599999999999998</v>
      </c>
      <c r="S1961" s="19">
        <f t="shared" si="76"/>
        <v>2.2599999999999998</v>
      </c>
      <c r="T1961" s="19">
        <f t="shared" si="73"/>
        <v>1.7899999999999998</v>
      </c>
      <c r="U1961" s="19">
        <f t="shared" si="70"/>
        <v>1.5924999999999998</v>
      </c>
      <c r="W1961" t="str">
        <f>VLOOKUP(D1961,Conferences!$A$9:$B$57,2,FALSE)</f>
        <v>Sun Belt</v>
      </c>
      <c r="X1961">
        <f t="shared" si="71"/>
        <v>16</v>
      </c>
    </row>
    <row r="1962" spans="1:25">
      <c r="A1962">
        <v>2018</v>
      </c>
      <c r="B1962">
        <v>123</v>
      </c>
      <c r="C1962" t="s">
        <v>77</v>
      </c>
      <c r="D1962" t="s">
        <v>262</v>
      </c>
      <c r="E1962">
        <v>10</v>
      </c>
      <c r="F1962">
        <v>3</v>
      </c>
      <c r="G1962">
        <v>0.76900000000000002</v>
      </c>
      <c r="H1962">
        <v>6</v>
      </c>
      <c r="I1962">
        <v>2</v>
      </c>
      <c r="J1962">
        <v>0.75</v>
      </c>
      <c r="K1962">
        <v>30.5</v>
      </c>
      <c r="L1962">
        <v>21.5</v>
      </c>
      <c r="M1962">
        <v>3.8</v>
      </c>
      <c r="N1962">
        <v>-5.05</v>
      </c>
      <c r="R1962" s="19">
        <f>SUMIFS(Recruits!J:J,Recruits!D:D,'Wins by Year'!C1962,Recruits!A:A,'Wins by Year'!A1962)</f>
        <v>0</v>
      </c>
      <c r="S1962" s="19">
        <f t="shared" si="76"/>
        <v>1</v>
      </c>
      <c r="T1962" s="19">
        <f t="shared" si="73"/>
        <v>1.3966666666666665</v>
      </c>
      <c r="U1962" s="19">
        <f t="shared" si="70"/>
        <v>1.5825</v>
      </c>
      <c r="W1962" t="str">
        <f>VLOOKUP(D1962,Conferences!$A$9:$B$57,2,FALSE)</f>
        <v>Sun Belt</v>
      </c>
      <c r="X1962">
        <f t="shared" si="71"/>
        <v>5</v>
      </c>
    </row>
    <row r="1963" spans="1:25">
      <c r="A1963">
        <v>2018</v>
      </c>
      <c r="B1963">
        <v>124</v>
      </c>
      <c r="C1963" t="s">
        <v>238</v>
      </c>
      <c r="D1963" t="s">
        <v>262</v>
      </c>
      <c r="E1963">
        <v>5</v>
      </c>
      <c r="F1963">
        <v>7</v>
      </c>
      <c r="G1963">
        <v>0.41699999999999998</v>
      </c>
      <c r="H1963">
        <v>2</v>
      </c>
      <c r="I1963">
        <v>6</v>
      </c>
      <c r="J1963">
        <v>0.25</v>
      </c>
      <c r="K1963">
        <v>26.7</v>
      </c>
      <c r="L1963">
        <v>33.200000000000003</v>
      </c>
      <c r="M1963">
        <v>-9.17</v>
      </c>
      <c r="N1963">
        <v>-3.25</v>
      </c>
      <c r="R1963" s="19">
        <f>SUMIFS(Recruits!J:J,Recruits!D:D,'Wins by Year'!C1963,Recruits!A:A,'Wins by Year'!A1963)</f>
        <v>0</v>
      </c>
      <c r="S1963" s="19">
        <f t="shared" si="76"/>
        <v>1</v>
      </c>
      <c r="T1963" s="19">
        <f t="shared" si="73"/>
        <v>0.66666666666666663</v>
      </c>
      <c r="U1963" s="19">
        <f>((SUMIFS($S:$S,$C:$C,$C1963,$A:$A,$A1963)+SUMIFS($S:$S,$C:$C,$C1963,$A:$A,$A1963-1))/2)</f>
        <v>1</v>
      </c>
      <c r="W1963" t="str">
        <f>VLOOKUP(D1963,Conferences!$A$9:$B$57,2,FALSE)</f>
        <v>Sun Belt</v>
      </c>
      <c r="X1963">
        <f t="shared" si="71"/>
        <v>2</v>
      </c>
    </row>
    <row r="1964" spans="1:25">
      <c r="A1964">
        <v>2018</v>
      </c>
      <c r="B1964">
        <v>125</v>
      </c>
      <c r="C1964" t="s">
        <v>139</v>
      </c>
      <c r="D1964" t="s">
        <v>262</v>
      </c>
      <c r="E1964">
        <v>2</v>
      </c>
      <c r="F1964">
        <v>10</v>
      </c>
      <c r="G1964">
        <v>0.16700000000000001</v>
      </c>
      <c r="H1964">
        <v>1</v>
      </c>
      <c r="I1964">
        <v>7</v>
      </c>
      <c r="J1964">
        <v>0.125</v>
      </c>
      <c r="K1964">
        <v>23.9</v>
      </c>
      <c r="L1964">
        <v>37.4</v>
      </c>
      <c r="M1964">
        <v>-14.41</v>
      </c>
      <c r="N1964">
        <v>-2.41</v>
      </c>
      <c r="R1964" s="19">
        <f>SUMIFS(Recruits!J:J,Recruits!D:D,'Wins by Year'!C1964,Recruits!A:A,'Wins by Year'!A1964)</f>
        <v>2.21</v>
      </c>
      <c r="S1964" s="19">
        <f t="shared" si="76"/>
        <v>2.21</v>
      </c>
      <c r="T1964" s="19">
        <f t="shared" si="73"/>
        <v>1.4033333333333333</v>
      </c>
      <c r="U1964" s="19">
        <f t="shared" si="70"/>
        <v>1.3025</v>
      </c>
      <c r="W1964" t="str">
        <f>VLOOKUP(D1964,Conferences!$A$9:$B$57,2,FALSE)</f>
        <v>Sun Belt</v>
      </c>
      <c r="X1964">
        <f t="shared" si="71"/>
        <v>6</v>
      </c>
    </row>
    <row r="1965" spans="1:25">
      <c r="A1965">
        <v>2018</v>
      </c>
      <c r="B1965">
        <v>126</v>
      </c>
      <c r="C1965" t="s">
        <v>88</v>
      </c>
      <c r="D1965" t="s">
        <v>263</v>
      </c>
      <c r="E1965">
        <v>8</v>
      </c>
      <c r="F1965">
        <v>5</v>
      </c>
      <c r="G1965">
        <v>0.61499999999999999</v>
      </c>
      <c r="H1965">
        <v>5</v>
      </c>
      <c r="I1965">
        <v>3</v>
      </c>
      <c r="J1965">
        <v>0.625</v>
      </c>
      <c r="K1965">
        <v>30.3</v>
      </c>
      <c r="L1965">
        <v>25.6</v>
      </c>
      <c r="M1965">
        <v>0.92</v>
      </c>
      <c r="N1965">
        <v>-4.6900000000000004</v>
      </c>
      <c r="R1965" s="19">
        <f>SUMIFS(Recruits!J:J,Recruits!D:D,'Wins by Year'!C1965,Recruits!A:A,'Wins by Year'!A1965)</f>
        <v>2.38</v>
      </c>
      <c r="S1965" s="19">
        <f t="shared" si="76"/>
        <v>2.38</v>
      </c>
      <c r="T1965" s="19">
        <f t="shared" si="73"/>
        <v>1.8066666666666666</v>
      </c>
      <c r="U1965" s="19">
        <f t="shared" si="70"/>
        <v>1.8925000000000001</v>
      </c>
      <c r="W1965" t="str">
        <f>VLOOKUP(D1965,Conferences!$A$9:$B$57,2,FALSE)</f>
        <v>Sun Belt</v>
      </c>
      <c r="X1965">
        <f t="shared" si="71"/>
        <v>16</v>
      </c>
    </row>
    <row r="1966" spans="1:25">
      <c r="A1966">
        <v>2018</v>
      </c>
      <c r="B1966">
        <v>127</v>
      </c>
      <c r="C1966" t="s">
        <v>114</v>
      </c>
      <c r="D1966" t="s">
        <v>263</v>
      </c>
      <c r="E1966">
        <v>7</v>
      </c>
      <c r="F1966">
        <v>7</v>
      </c>
      <c r="G1966">
        <v>0.5</v>
      </c>
      <c r="H1966">
        <v>5</v>
      </c>
      <c r="I1966">
        <v>3</v>
      </c>
      <c r="J1966">
        <v>0.625</v>
      </c>
      <c r="K1966">
        <v>31.9</v>
      </c>
      <c r="L1966">
        <v>34.200000000000003</v>
      </c>
      <c r="M1966">
        <v>-2.46</v>
      </c>
      <c r="N1966">
        <v>-2.3199999999999998</v>
      </c>
      <c r="R1966" s="19">
        <f>SUMIFS(Recruits!J:J,Recruits!D:D,'Wins by Year'!C1966,Recruits!A:A,'Wins by Year'!A1966)</f>
        <v>0</v>
      </c>
      <c r="S1966" s="19">
        <f t="shared" si="76"/>
        <v>1</v>
      </c>
      <c r="T1966" s="19">
        <f t="shared" si="73"/>
        <v>1</v>
      </c>
      <c r="U1966" s="19">
        <f t="shared" si="70"/>
        <v>1.2875000000000001</v>
      </c>
      <c r="W1966" t="str">
        <f>VLOOKUP(D1966,Conferences!$A$9:$B$57,2,FALSE)</f>
        <v>Sun Belt</v>
      </c>
      <c r="X1966">
        <f t="shared" si="71"/>
        <v>16</v>
      </c>
    </row>
    <row r="1967" spans="1:25">
      <c r="A1967">
        <v>2018</v>
      </c>
      <c r="B1967">
        <v>128</v>
      </c>
      <c r="C1967" t="s">
        <v>120</v>
      </c>
      <c r="D1967" t="s">
        <v>263</v>
      </c>
      <c r="E1967">
        <v>6</v>
      </c>
      <c r="F1967">
        <v>6</v>
      </c>
      <c r="G1967">
        <v>0.5</v>
      </c>
      <c r="H1967">
        <v>4</v>
      </c>
      <c r="I1967">
        <v>4</v>
      </c>
      <c r="J1967">
        <v>0.5</v>
      </c>
      <c r="K1967">
        <v>26.6</v>
      </c>
      <c r="L1967">
        <v>31.8</v>
      </c>
      <c r="M1967">
        <v>-5.5</v>
      </c>
      <c r="N1967">
        <v>-4.42</v>
      </c>
      <c r="R1967" s="19">
        <f>SUMIFS(Recruits!J:J,Recruits!D:D,'Wins by Year'!C1967,Recruits!A:A,'Wins by Year'!A1967)</f>
        <v>2</v>
      </c>
      <c r="S1967" s="19">
        <f t="shared" si="76"/>
        <v>2</v>
      </c>
      <c r="T1967" s="19">
        <f t="shared" si="73"/>
        <v>1.7266666666666666</v>
      </c>
      <c r="U1967" s="19">
        <f t="shared" si="70"/>
        <v>1.8125</v>
      </c>
      <c r="W1967" t="str">
        <f>VLOOKUP(D1967,Conferences!$A$9:$B$57,2,FALSE)</f>
        <v>Sun Belt</v>
      </c>
      <c r="X1967">
        <f t="shared" si="71"/>
        <v>16</v>
      </c>
    </row>
    <row r="1968" spans="1:25">
      <c r="A1968">
        <v>2018</v>
      </c>
      <c r="B1968">
        <v>129</v>
      </c>
      <c r="C1968" t="s">
        <v>93</v>
      </c>
      <c r="D1968" t="s">
        <v>263</v>
      </c>
      <c r="E1968">
        <v>3</v>
      </c>
      <c r="F1968">
        <v>9</v>
      </c>
      <c r="G1968">
        <v>0.25</v>
      </c>
      <c r="H1968">
        <v>2</v>
      </c>
      <c r="I1968">
        <v>6</v>
      </c>
      <c r="J1968">
        <v>0.25</v>
      </c>
      <c r="K1968">
        <v>24.2</v>
      </c>
      <c r="L1968">
        <v>38.799999999999997</v>
      </c>
      <c r="M1968">
        <v>-13.56</v>
      </c>
      <c r="N1968">
        <v>-2.39</v>
      </c>
      <c r="R1968" s="19">
        <f>SUMIFS(Recruits!J:J,Recruits!D:D,'Wins by Year'!C1968,Recruits!A:A,'Wins by Year'!A1968)</f>
        <v>0</v>
      </c>
      <c r="S1968" s="19">
        <f t="shared" si="76"/>
        <v>1</v>
      </c>
      <c r="T1968" s="19">
        <f t="shared" si="73"/>
        <v>1.3833333333333335</v>
      </c>
      <c r="U1968" s="19">
        <f t="shared" ref="U1968:U1969" si="81">(SUMIFS($S:$S,$C:$C,$C1968,$A:$A,$A1968)+SUMIFS($S:$S,$C:$C,$C1968,$A:$A,$A1968-1)+SUMIFS($S:$S,$C:$C,$C1968,$A:$A,$A1968-2)+SUMIFS($S:$S,$C:$C,$C1968,$A:$A,$A1968-3))/4</f>
        <v>1.2875000000000001</v>
      </c>
      <c r="W1968" t="str">
        <f>VLOOKUP(D1968,Conferences!$A$9:$B$57,2,FALSE)</f>
        <v>Sun Belt</v>
      </c>
      <c r="X1968">
        <f t="shared" ref="X1968:X1969" si="82">COUNTIF(C:C,C1968)</f>
        <v>7</v>
      </c>
    </row>
    <row r="1969" spans="1:24">
      <c r="A1969">
        <v>2018</v>
      </c>
      <c r="B1969">
        <v>130</v>
      </c>
      <c r="C1969" t="s">
        <v>94</v>
      </c>
      <c r="D1969" t="s">
        <v>263</v>
      </c>
      <c r="E1969">
        <v>3</v>
      </c>
      <c r="F1969">
        <v>9</v>
      </c>
      <c r="G1969">
        <v>0.25</v>
      </c>
      <c r="H1969">
        <v>1</v>
      </c>
      <c r="I1969">
        <v>7</v>
      </c>
      <c r="J1969">
        <v>0.125</v>
      </c>
      <c r="K1969">
        <v>19.8</v>
      </c>
      <c r="L1969">
        <v>27.7</v>
      </c>
      <c r="M1969">
        <v>-14.5</v>
      </c>
      <c r="N1969">
        <v>-6.75</v>
      </c>
      <c r="R1969" s="19">
        <f>SUMIFS(Recruits!J:J,Recruits!D:D,'Wins by Year'!C1969,Recruits!A:A,'Wins by Year'!A1969)</f>
        <v>2.17</v>
      </c>
      <c r="S1969" s="19">
        <f t="shared" si="76"/>
        <v>2.17</v>
      </c>
      <c r="T1969" s="19">
        <f t="shared" si="73"/>
        <v>1.7333333333333332</v>
      </c>
      <c r="U1969" s="19">
        <f t="shared" si="81"/>
        <v>1.7699999999999998</v>
      </c>
      <c r="W1969" t="str">
        <f>VLOOKUP(D1969,Conferences!$A$9:$B$57,2,FALSE)</f>
        <v>Sun Belt</v>
      </c>
      <c r="X1969">
        <f t="shared" si="82"/>
        <v>7</v>
      </c>
    </row>
  </sheetData>
  <hyperlinks>
    <hyperlink ref="C1582" r:id="rId1" display="https://www.sports-reference.com/cfb/schools/clemson/2016.html" xr:uid="{00000000-0004-0000-0400-000000000000}"/>
    <hyperlink ref="D1582" r:id="rId2" display="https://www.sports-reference.com/cfb/conferences/acc/2016.html" xr:uid="{00000000-0004-0000-0400-000001000000}"/>
    <hyperlink ref="C1583" r:id="rId3" display="https://www.sports-reference.com/cfb/schools/louisville/2016.html" xr:uid="{00000000-0004-0000-0400-000002000000}"/>
    <hyperlink ref="D1583" r:id="rId4" display="https://www.sports-reference.com/cfb/conferences/acc/2016.html" xr:uid="{00000000-0004-0000-0400-000003000000}"/>
    <hyperlink ref="C1584" r:id="rId5" display="https://www.sports-reference.com/cfb/schools/florida-state/2016.html" xr:uid="{00000000-0004-0000-0400-000004000000}"/>
    <hyperlink ref="D1584" r:id="rId6" display="https://www.sports-reference.com/cfb/conferences/acc/2016.html" xr:uid="{00000000-0004-0000-0400-000005000000}"/>
    <hyperlink ref="C1585" r:id="rId7" display="https://www.sports-reference.com/cfb/schools/north-carolina-state/2016.html" xr:uid="{00000000-0004-0000-0400-000006000000}"/>
    <hyperlink ref="D1585" r:id="rId8" display="https://www.sports-reference.com/cfb/conferences/acc/2016.html" xr:uid="{00000000-0004-0000-0400-000007000000}"/>
    <hyperlink ref="C1586" r:id="rId9" display="https://www.sports-reference.com/cfb/schools/wake-forest/2016.html" xr:uid="{00000000-0004-0000-0400-000008000000}"/>
    <hyperlink ref="D1586" r:id="rId10" display="https://www.sports-reference.com/cfb/conferences/acc/2016.html" xr:uid="{00000000-0004-0000-0400-000009000000}"/>
    <hyperlink ref="C1587" r:id="rId11" display="https://www.sports-reference.com/cfb/schools/boston-college/2016.html" xr:uid="{00000000-0004-0000-0400-00000A000000}"/>
    <hyperlink ref="D1587" r:id="rId12" display="https://www.sports-reference.com/cfb/conferences/acc/2016.html" xr:uid="{00000000-0004-0000-0400-00000B000000}"/>
    <hyperlink ref="C1588" r:id="rId13" display="https://www.sports-reference.com/cfb/schools/syracuse/2016.html" xr:uid="{00000000-0004-0000-0400-00000C000000}"/>
    <hyperlink ref="D1588" r:id="rId14" display="https://www.sports-reference.com/cfb/conferences/acc/2016.html" xr:uid="{00000000-0004-0000-0400-00000D000000}"/>
    <hyperlink ref="C1589" r:id="rId15" display="https://www.sports-reference.com/cfb/schools/virginia-tech/2016.html" xr:uid="{00000000-0004-0000-0400-00000E000000}"/>
    <hyperlink ref="D1589" r:id="rId16" display="https://www.sports-reference.com/cfb/conferences/acc/2016.html" xr:uid="{00000000-0004-0000-0400-00000F000000}"/>
    <hyperlink ref="C1590" r:id="rId17" display="https://www.sports-reference.com/cfb/schools/miami-fl/2016.html" xr:uid="{00000000-0004-0000-0400-000010000000}"/>
    <hyperlink ref="D1590" r:id="rId18" display="https://www.sports-reference.com/cfb/conferences/acc/2016.html" xr:uid="{00000000-0004-0000-0400-000011000000}"/>
    <hyperlink ref="C1591" r:id="rId19" display="https://www.sports-reference.com/cfb/schools/north-carolina/2016.html" xr:uid="{00000000-0004-0000-0400-000012000000}"/>
    <hyperlink ref="D1591" r:id="rId20" display="https://www.sports-reference.com/cfb/conferences/acc/2016.html" xr:uid="{00000000-0004-0000-0400-000013000000}"/>
    <hyperlink ref="D1592" r:id="rId21" display="https://www.sports-reference.com/cfb/conferences/acc/2016.html" xr:uid="{00000000-0004-0000-0400-000014000000}"/>
    <hyperlink ref="C1593" r:id="rId22" display="https://www.sports-reference.com/cfb/schools/georgia-tech/2016.html" xr:uid="{00000000-0004-0000-0400-000015000000}"/>
    <hyperlink ref="D1593" r:id="rId23" display="https://www.sports-reference.com/cfb/conferences/acc/2016.html" xr:uid="{00000000-0004-0000-0400-000016000000}"/>
    <hyperlink ref="C1594" r:id="rId24" display="https://www.sports-reference.com/cfb/schools/duke/2016.html" xr:uid="{00000000-0004-0000-0400-000017000000}"/>
    <hyperlink ref="D1594" r:id="rId25" display="https://www.sports-reference.com/cfb/conferences/acc/2016.html" xr:uid="{00000000-0004-0000-0400-000018000000}"/>
    <hyperlink ref="C1595" r:id="rId26" display="https://www.sports-reference.com/cfb/schools/virginia/2016.html" xr:uid="{00000000-0004-0000-0400-000019000000}"/>
    <hyperlink ref="D1595" r:id="rId27" display="https://www.sports-reference.com/cfb/conferences/acc/2016.html" xr:uid="{00000000-0004-0000-0400-00001A000000}"/>
    <hyperlink ref="C1596" r:id="rId28" display="https://www.sports-reference.com/cfb/schools/south-florida/2016.html" xr:uid="{00000000-0004-0000-0400-00001B000000}"/>
    <hyperlink ref="D1596" r:id="rId29" display="https://www.sports-reference.com/cfb/conferences/american/2016.html" xr:uid="{00000000-0004-0000-0400-00001C000000}"/>
    <hyperlink ref="C1597" r:id="rId30" display="https://www.sports-reference.com/cfb/schools/temple/2016.html" xr:uid="{00000000-0004-0000-0400-00001D000000}"/>
    <hyperlink ref="D1597" r:id="rId31" display="https://www.sports-reference.com/cfb/conferences/american/2016.html" xr:uid="{00000000-0004-0000-0400-00001E000000}"/>
    <hyperlink ref="C1598" r:id="rId32" display="https://www.sports-reference.com/cfb/schools/central-florida/2016.html" xr:uid="{00000000-0004-0000-0400-00001F000000}"/>
    <hyperlink ref="D1598" r:id="rId33" display="https://www.sports-reference.com/cfb/conferences/american/2016.html" xr:uid="{00000000-0004-0000-0400-000020000000}"/>
    <hyperlink ref="C1599" r:id="rId34" display="https://www.sports-reference.com/cfb/schools/cincinnati/2016.html" xr:uid="{00000000-0004-0000-0400-000021000000}"/>
    <hyperlink ref="D1599" r:id="rId35" display="https://www.sports-reference.com/cfb/conferences/american/2016.html" xr:uid="{00000000-0004-0000-0400-000022000000}"/>
    <hyperlink ref="C1600" r:id="rId36" display="https://www.sports-reference.com/cfb/schools/connecticut/2016.html" xr:uid="{00000000-0004-0000-0400-000023000000}"/>
    <hyperlink ref="D1600" r:id="rId37" display="https://www.sports-reference.com/cfb/conferences/american/2016.html" xr:uid="{00000000-0004-0000-0400-000024000000}"/>
    <hyperlink ref="C1601" r:id="rId38" display="https://www.sports-reference.com/cfb/schools/east-carolina/2016.html" xr:uid="{00000000-0004-0000-0400-000025000000}"/>
    <hyperlink ref="D1601" r:id="rId39" display="https://www.sports-reference.com/cfb/conferences/american/2016.html" xr:uid="{00000000-0004-0000-0400-000026000000}"/>
    <hyperlink ref="C1602" r:id="rId40" display="https://www.sports-reference.com/cfb/schools/navy/2016.html" xr:uid="{00000000-0004-0000-0400-000027000000}"/>
    <hyperlink ref="D1602" r:id="rId41" display="https://www.sports-reference.com/cfb/conferences/american/2016.html" xr:uid="{00000000-0004-0000-0400-000028000000}"/>
    <hyperlink ref="C1603" r:id="rId42" display="https://www.sports-reference.com/cfb/schools/tulsa/2016.html" xr:uid="{00000000-0004-0000-0400-000029000000}"/>
    <hyperlink ref="D1603" r:id="rId43" display="https://www.sports-reference.com/cfb/conferences/american/2016.html" xr:uid="{00000000-0004-0000-0400-00002A000000}"/>
    <hyperlink ref="C1604" r:id="rId44" display="https://www.sports-reference.com/cfb/schools/houston/2016.html" xr:uid="{00000000-0004-0000-0400-00002B000000}"/>
    <hyperlink ref="D1604" r:id="rId45" display="https://www.sports-reference.com/cfb/conferences/american/2016.html" xr:uid="{00000000-0004-0000-0400-00002C000000}"/>
    <hyperlink ref="C1605" r:id="rId46" display="https://www.sports-reference.com/cfb/schools/memphis/2016.html" xr:uid="{00000000-0004-0000-0400-00002D000000}"/>
    <hyperlink ref="D1605" r:id="rId47" display="https://www.sports-reference.com/cfb/conferences/american/2016.html" xr:uid="{00000000-0004-0000-0400-00002E000000}"/>
    <hyperlink ref="C1606" r:id="rId48" display="https://www.sports-reference.com/cfb/schools/southern-methodist/2016.html" xr:uid="{00000000-0004-0000-0400-00002F000000}"/>
    <hyperlink ref="D1606" r:id="rId49" display="https://www.sports-reference.com/cfb/conferences/american/2016.html" xr:uid="{00000000-0004-0000-0400-000030000000}"/>
    <hyperlink ref="C1607" r:id="rId50" display="https://www.sports-reference.com/cfb/schools/tulane/2016.html" xr:uid="{00000000-0004-0000-0400-000031000000}"/>
    <hyperlink ref="D1607" r:id="rId51" display="https://www.sports-reference.com/cfb/conferences/american/2016.html" xr:uid="{00000000-0004-0000-0400-000032000000}"/>
    <hyperlink ref="C1608" r:id="rId52" display="https://www.sports-reference.com/cfb/schools/oklahoma/2016.html" xr:uid="{00000000-0004-0000-0400-000033000000}"/>
    <hyperlink ref="D1608" r:id="rId53" display="https://www.sports-reference.com/cfb/conferences/big-12/2016.html" xr:uid="{00000000-0004-0000-0400-000034000000}"/>
    <hyperlink ref="C1609" r:id="rId54" display="https://www.sports-reference.com/cfb/schools/oklahoma-state/2016.html" xr:uid="{00000000-0004-0000-0400-000035000000}"/>
    <hyperlink ref="D1609" r:id="rId55" display="https://www.sports-reference.com/cfb/conferences/big-12/2016.html" xr:uid="{00000000-0004-0000-0400-000036000000}"/>
    <hyperlink ref="C1610" r:id="rId56" display="https://www.sports-reference.com/cfb/schools/west-virginia/2016.html" xr:uid="{00000000-0004-0000-0400-000037000000}"/>
    <hyperlink ref="D1610" r:id="rId57" display="https://www.sports-reference.com/cfb/conferences/big-12/2016.html" xr:uid="{00000000-0004-0000-0400-000038000000}"/>
    <hyperlink ref="C1611" r:id="rId58" display="https://www.sports-reference.com/cfb/schools/kansas-state/2016.html" xr:uid="{00000000-0004-0000-0400-000039000000}"/>
    <hyperlink ref="D1611" r:id="rId59" display="https://www.sports-reference.com/cfb/conferences/big-12/2016.html" xr:uid="{00000000-0004-0000-0400-00003A000000}"/>
    <hyperlink ref="D1612" r:id="rId60" display="https://www.sports-reference.com/cfb/conferences/big-12/2016.html" xr:uid="{00000000-0004-0000-0400-00003B000000}"/>
    <hyperlink ref="C1613" r:id="rId61" display="https://www.sports-reference.com/cfb/schools/baylor/2016.html" xr:uid="{00000000-0004-0000-0400-00003C000000}"/>
    <hyperlink ref="D1613" r:id="rId62" display="https://www.sports-reference.com/cfb/conferences/big-12/2016.html" xr:uid="{00000000-0004-0000-0400-00003D000000}"/>
    <hyperlink ref="C1614" r:id="rId63" display="https://www.sports-reference.com/cfb/schools/texas/2016.html" xr:uid="{00000000-0004-0000-0400-00003E000000}"/>
    <hyperlink ref="D1614" r:id="rId64" display="https://www.sports-reference.com/cfb/conferences/big-12/2016.html" xr:uid="{00000000-0004-0000-0400-00003F000000}"/>
    <hyperlink ref="C1615" r:id="rId65" display="https://www.sports-reference.com/cfb/schools/texas-tech/2016.html" xr:uid="{00000000-0004-0000-0400-000040000000}"/>
    <hyperlink ref="D1615" r:id="rId66" display="https://www.sports-reference.com/cfb/conferences/big-12/2016.html" xr:uid="{00000000-0004-0000-0400-000041000000}"/>
    <hyperlink ref="C1616" r:id="rId67" display="https://www.sports-reference.com/cfb/schools/iowa-state/2016.html" xr:uid="{00000000-0004-0000-0400-000042000000}"/>
    <hyperlink ref="D1616" r:id="rId68" display="https://www.sports-reference.com/cfb/conferences/big-12/2016.html" xr:uid="{00000000-0004-0000-0400-000043000000}"/>
    <hyperlink ref="C1617" r:id="rId69" display="https://www.sports-reference.com/cfb/schools/kansas/2016.html" xr:uid="{00000000-0004-0000-0400-000044000000}"/>
    <hyperlink ref="D1617" r:id="rId70" display="https://www.sports-reference.com/cfb/conferences/big-12/2016.html" xr:uid="{00000000-0004-0000-0400-000045000000}"/>
    <hyperlink ref="C1618" r:id="rId71" display="https://www.sports-reference.com/cfb/schools/ohio-state/2016.html" xr:uid="{00000000-0004-0000-0400-000046000000}"/>
    <hyperlink ref="D1618" r:id="rId72" display="https://www.sports-reference.com/cfb/conferences/big-ten/2016.html" xr:uid="{00000000-0004-0000-0400-000047000000}"/>
    <hyperlink ref="C1619" r:id="rId73" display="https://www.sports-reference.com/cfb/schools/penn-state/2016.html" xr:uid="{00000000-0004-0000-0400-000048000000}"/>
    <hyperlink ref="D1619" r:id="rId74" display="https://www.sports-reference.com/cfb/conferences/big-ten/2016.html" xr:uid="{00000000-0004-0000-0400-000049000000}"/>
    <hyperlink ref="C1620" r:id="rId75" display="https://www.sports-reference.com/cfb/schools/michigan/2016.html" xr:uid="{00000000-0004-0000-0400-00004A000000}"/>
    <hyperlink ref="D1620" r:id="rId76" display="https://www.sports-reference.com/cfb/conferences/big-ten/2016.html" xr:uid="{00000000-0004-0000-0400-00004B000000}"/>
    <hyperlink ref="C1621" r:id="rId77" display="https://www.sports-reference.com/cfb/schools/indiana/2016.html" xr:uid="{00000000-0004-0000-0400-00004C000000}"/>
    <hyperlink ref="D1621" r:id="rId78" display="https://www.sports-reference.com/cfb/conferences/big-ten/2016.html" xr:uid="{00000000-0004-0000-0400-00004D000000}"/>
    <hyperlink ref="C1622" r:id="rId79" display="https://www.sports-reference.com/cfb/schools/maryland/2016.html" xr:uid="{00000000-0004-0000-0400-00004E000000}"/>
    <hyperlink ref="D1622" r:id="rId80" display="https://www.sports-reference.com/cfb/conferences/big-ten/2016.html" xr:uid="{00000000-0004-0000-0400-00004F000000}"/>
    <hyperlink ref="C1623" r:id="rId81" display="https://www.sports-reference.com/cfb/schools/michigan-state/2016.html" xr:uid="{00000000-0004-0000-0400-000050000000}"/>
    <hyperlink ref="D1623" r:id="rId82" display="https://www.sports-reference.com/cfb/conferences/big-ten/2016.html" xr:uid="{00000000-0004-0000-0400-000051000000}"/>
    <hyperlink ref="C1624" r:id="rId83" display="https://www.sports-reference.com/cfb/schools/rutgers/2016.html" xr:uid="{00000000-0004-0000-0400-000052000000}"/>
    <hyperlink ref="D1624" r:id="rId84" display="https://www.sports-reference.com/cfb/conferences/big-ten/2016.html" xr:uid="{00000000-0004-0000-0400-000053000000}"/>
    <hyperlink ref="C1625" r:id="rId85" display="https://www.sports-reference.com/cfb/schools/wisconsin/2016.html" xr:uid="{00000000-0004-0000-0400-000054000000}"/>
    <hyperlink ref="D1625" r:id="rId86" display="https://www.sports-reference.com/cfb/conferences/big-ten/2016.html" xr:uid="{00000000-0004-0000-0400-000055000000}"/>
    <hyperlink ref="C1626" r:id="rId87" display="https://www.sports-reference.com/cfb/schools/iowa/2016.html" xr:uid="{00000000-0004-0000-0400-000056000000}"/>
    <hyperlink ref="D1626" r:id="rId88" display="https://www.sports-reference.com/cfb/conferences/big-ten/2016.html" xr:uid="{00000000-0004-0000-0400-000057000000}"/>
    <hyperlink ref="C1627" r:id="rId89" display="https://www.sports-reference.com/cfb/schools/nebraska/2016.html" xr:uid="{00000000-0004-0000-0400-000058000000}"/>
    <hyperlink ref="D1627" r:id="rId90" display="https://www.sports-reference.com/cfb/conferences/big-ten/2016.html" xr:uid="{00000000-0004-0000-0400-000059000000}"/>
    <hyperlink ref="C1628" r:id="rId91" display="https://www.sports-reference.com/cfb/schools/minnesota/2016.html" xr:uid="{00000000-0004-0000-0400-00005A000000}"/>
    <hyperlink ref="D1628" r:id="rId92" display="https://www.sports-reference.com/cfb/conferences/big-ten/2016.html" xr:uid="{00000000-0004-0000-0400-00005B000000}"/>
    <hyperlink ref="C1629" r:id="rId93" display="https://www.sports-reference.com/cfb/schools/northwestern/2016.html" xr:uid="{00000000-0004-0000-0400-00005C000000}"/>
    <hyperlink ref="D1629" r:id="rId94" display="https://www.sports-reference.com/cfb/conferences/big-ten/2016.html" xr:uid="{00000000-0004-0000-0400-00005D000000}"/>
    <hyperlink ref="C1630" r:id="rId95" display="https://www.sports-reference.com/cfb/schools/illinois/2016.html" xr:uid="{00000000-0004-0000-0400-00005E000000}"/>
    <hyperlink ref="D1630" r:id="rId96" display="https://www.sports-reference.com/cfb/conferences/big-ten/2016.html" xr:uid="{00000000-0004-0000-0400-00005F000000}"/>
    <hyperlink ref="C1631" r:id="rId97" display="https://www.sports-reference.com/cfb/schools/purdue/2016.html" xr:uid="{00000000-0004-0000-0400-000060000000}"/>
    <hyperlink ref="D1631" r:id="rId98" display="https://www.sports-reference.com/cfb/conferences/big-ten/2016.html" xr:uid="{00000000-0004-0000-0400-000061000000}"/>
    <hyperlink ref="C1632" r:id="rId99" display="https://www.sports-reference.com/cfb/schools/old-dominion/2016.html" xr:uid="{00000000-0004-0000-0400-000062000000}"/>
    <hyperlink ref="D1632" r:id="rId100" display="https://www.sports-reference.com/cfb/conferences/cusa/2016.html" xr:uid="{00000000-0004-0000-0400-000063000000}"/>
    <hyperlink ref="C1633" r:id="rId101" display="https://www.sports-reference.com/cfb/schools/western-kentucky/2016.html" xr:uid="{00000000-0004-0000-0400-000064000000}"/>
    <hyperlink ref="D1633" r:id="rId102" display="https://www.sports-reference.com/cfb/conferences/cusa/2016.html" xr:uid="{00000000-0004-0000-0400-000065000000}"/>
    <hyperlink ref="C1634" r:id="rId103" display="https://www.sports-reference.com/cfb/schools/middle-tennessee-state/2016.html" xr:uid="{00000000-0004-0000-0400-000066000000}"/>
    <hyperlink ref="D1634" r:id="rId104" display="https://www.sports-reference.com/cfb/conferences/cusa/2016.html" xr:uid="{00000000-0004-0000-0400-000067000000}"/>
    <hyperlink ref="C1635" r:id="rId105" display="https://www.sports-reference.com/cfb/schools/florida-international/2016.html" xr:uid="{00000000-0004-0000-0400-000068000000}"/>
    <hyperlink ref="D1635" r:id="rId106" display="https://www.sports-reference.com/cfb/conferences/cusa/2016.html" xr:uid="{00000000-0004-0000-0400-000069000000}"/>
    <hyperlink ref="C1636" r:id="rId107" display="https://www.sports-reference.com/cfb/schools/florida-atlantic/2016.html" xr:uid="{00000000-0004-0000-0400-00006A000000}"/>
    <hyperlink ref="D1636" r:id="rId108" display="https://www.sports-reference.com/cfb/conferences/cusa/2016.html" xr:uid="{00000000-0004-0000-0400-00006B000000}"/>
    <hyperlink ref="C1637" r:id="rId109" display="https://www.sports-reference.com/cfb/schools/marshall/2016.html" xr:uid="{00000000-0004-0000-0400-00006C000000}"/>
    <hyperlink ref="D1637" r:id="rId110" display="https://www.sports-reference.com/cfb/conferences/cusa/2016.html" xr:uid="{00000000-0004-0000-0400-00006D000000}"/>
    <hyperlink ref="C1638" r:id="rId111" display="https://www.sports-reference.com/cfb/schools/charlotte/2016.html" xr:uid="{00000000-0004-0000-0400-00006E000000}"/>
    <hyperlink ref="D1638" r:id="rId112" display="https://www.sports-reference.com/cfb/conferences/cusa/2016.html" xr:uid="{00000000-0004-0000-0400-00006F000000}"/>
    <hyperlink ref="C1639" r:id="rId113" display="https://www.sports-reference.com/cfb/schools/louisiana-tech/2016.html" xr:uid="{00000000-0004-0000-0400-000070000000}"/>
    <hyperlink ref="D1639" r:id="rId114" display="https://www.sports-reference.com/cfb/conferences/cusa/2016.html" xr:uid="{00000000-0004-0000-0400-000071000000}"/>
    <hyperlink ref="D1640" r:id="rId115" display="https://www.sports-reference.com/cfb/conferences/cusa/2016.html" xr:uid="{00000000-0004-0000-0400-000072000000}"/>
    <hyperlink ref="C1641" r:id="rId116" display="https://www.sports-reference.com/cfb/schools/southern-mississippi/2016.html" xr:uid="{00000000-0004-0000-0400-000073000000}"/>
    <hyperlink ref="D1641" r:id="rId117" display="https://www.sports-reference.com/cfb/conferences/cusa/2016.html" xr:uid="{00000000-0004-0000-0400-000074000000}"/>
    <hyperlink ref="C1642" r:id="rId118" display="https://www.sports-reference.com/cfb/schools/north-texas/2016.html" xr:uid="{00000000-0004-0000-0400-000075000000}"/>
    <hyperlink ref="D1642" r:id="rId119" display="https://www.sports-reference.com/cfb/conferences/cusa/2016.html" xr:uid="{00000000-0004-0000-0400-000076000000}"/>
    <hyperlink ref="C1643" r:id="rId120" display="https://www.sports-reference.com/cfb/schools/texas-el-paso/2016.html" xr:uid="{00000000-0004-0000-0400-000077000000}"/>
    <hyperlink ref="D1643" r:id="rId121" display="https://www.sports-reference.com/cfb/conferences/cusa/2016.html" xr:uid="{00000000-0004-0000-0400-000078000000}"/>
    <hyperlink ref="C1644" r:id="rId122" display="https://www.sports-reference.com/cfb/schools/rice/2016.html" xr:uid="{00000000-0004-0000-0400-000079000000}"/>
    <hyperlink ref="D1644" r:id="rId123" display="https://www.sports-reference.com/cfb/conferences/cusa/2016.html" xr:uid="{00000000-0004-0000-0400-00007A000000}"/>
    <hyperlink ref="C1645" r:id="rId124" display="https://www.sports-reference.com/cfb/schools/massachusetts/2016.html" xr:uid="{00000000-0004-0000-0400-00007B000000}"/>
    <hyperlink ref="D1645" r:id="rId125" display="https://www.sports-reference.com/cfb/conferences/independent/2016.html" xr:uid="{00000000-0004-0000-0400-00007C000000}"/>
    <hyperlink ref="C1646" r:id="rId126" display="https://www.sports-reference.com/cfb/schools/army/2016.html" xr:uid="{00000000-0004-0000-0400-00007D000000}"/>
    <hyperlink ref="D1646" r:id="rId127" display="https://www.sports-reference.com/cfb/conferences/independent/2016.html" xr:uid="{00000000-0004-0000-0400-00007E000000}"/>
    <hyperlink ref="C1647" r:id="rId128" display="https://www.sports-reference.com/cfb/schools/brigham-young/2016.html" xr:uid="{00000000-0004-0000-0400-00007F000000}"/>
    <hyperlink ref="D1647" r:id="rId129" display="https://www.sports-reference.com/cfb/conferences/independent/2016.html" xr:uid="{00000000-0004-0000-0400-000080000000}"/>
    <hyperlink ref="C1648" r:id="rId130" display="https://www.sports-reference.com/cfb/schools/notre-dame/2016.html" xr:uid="{00000000-0004-0000-0400-000081000000}"/>
    <hyperlink ref="D1648" r:id="rId131" display="https://www.sports-reference.com/cfb/conferences/independent/2016.html" xr:uid="{00000000-0004-0000-0400-000082000000}"/>
    <hyperlink ref="C1649" r:id="rId132" display="https://www.sports-reference.com/cfb/schools/ohio/2016.html" xr:uid="{00000000-0004-0000-0400-000083000000}"/>
    <hyperlink ref="D1649" r:id="rId133" display="https://www.sports-reference.com/cfb/conferences/mac/2016.html" xr:uid="{00000000-0004-0000-0400-000084000000}"/>
    <hyperlink ref="C1650" r:id="rId134" display="https://www.sports-reference.com/cfb/schools/miami-oh/2016.html" xr:uid="{00000000-0004-0000-0400-000085000000}"/>
    <hyperlink ref="D1650" r:id="rId135" display="https://www.sports-reference.com/cfb/conferences/mac/2016.html" xr:uid="{00000000-0004-0000-0400-000086000000}"/>
    <hyperlink ref="C1651" r:id="rId136" display="https://www.sports-reference.com/cfb/schools/akron/2016.html" xr:uid="{00000000-0004-0000-0400-000087000000}"/>
    <hyperlink ref="D1651" r:id="rId137" display="https://www.sports-reference.com/cfb/conferences/mac/2016.html" xr:uid="{00000000-0004-0000-0400-000088000000}"/>
    <hyperlink ref="D1652" r:id="rId138" display="https://www.sports-reference.com/cfb/conferences/mac/2016.html" xr:uid="{00000000-0004-0000-0400-000089000000}"/>
    <hyperlink ref="C1653" r:id="rId139" display="https://www.sports-reference.com/cfb/schools/kent-state/2016.html" xr:uid="{00000000-0004-0000-0400-00008A000000}"/>
    <hyperlink ref="D1653" r:id="rId140" display="https://www.sports-reference.com/cfb/conferences/mac/2016.html" xr:uid="{00000000-0004-0000-0400-00008B000000}"/>
    <hyperlink ref="C1654" r:id="rId141" display="https://www.sports-reference.com/cfb/schools/buffalo/2016.html" xr:uid="{00000000-0004-0000-0400-00008C000000}"/>
    <hyperlink ref="D1654" r:id="rId142" display="https://www.sports-reference.com/cfb/conferences/mac/2016.html" xr:uid="{00000000-0004-0000-0400-00008D000000}"/>
    <hyperlink ref="C1655" r:id="rId143" display="https://www.sports-reference.com/cfb/schools/western-michigan/2016.html" xr:uid="{00000000-0004-0000-0400-00008E000000}"/>
    <hyperlink ref="D1655" r:id="rId144" display="https://www.sports-reference.com/cfb/conferences/mac/2016.html" xr:uid="{00000000-0004-0000-0400-00008F000000}"/>
    <hyperlink ref="C1656" r:id="rId145" display="https://www.sports-reference.com/cfb/schools/toledo/2016.html" xr:uid="{00000000-0004-0000-0400-000090000000}"/>
    <hyperlink ref="D1656" r:id="rId146" display="https://www.sports-reference.com/cfb/conferences/mac/2016.html" xr:uid="{00000000-0004-0000-0400-000091000000}"/>
    <hyperlink ref="C1657" r:id="rId147" display="https://www.sports-reference.com/cfb/schools/northern-illinois/2016.html" xr:uid="{00000000-0004-0000-0400-000092000000}"/>
    <hyperlink ref="D1657" r:id="rId148" display="https://www.sports-reference.com/cfb/conferences/mac/2016.html" xr:uid="{00000000-0004-0000-0400-000093000000}"/>
    <hyperlink ref="C1658" r:id="rId149" display="https://www.sports-reference.com/cfb/schools/eastern-michigan/2016.html" xr:uid="{00000000-0004-0000-0400-000094000000}"/>
    <hyperlink ref="D1658" r:id="rId150" display="https://www.sports-reference.com/cfb/conferences/mac/2016.html" xr:uid="{00000000-0004-0000-0400-000095000000}"/>
    <hyperlink ref="C1659" r:id="rId151" display="https://www.sports-reference.com/cfb/schools/central-michigan/2016.html" xr:uid="{00000000-0004-0000-0400-000096000000}"/>
    <hyperlink ref="D1659" r:id="rId152" display="https://www.sports-reference.com/cfb/conferences/mac/2016.html" xr:uid="{00000000-0004-0000-0400-000097000000}"/>
    <hyperlink ref="C1660" r:id="rId153" display="https://www.sports-reference.com/cfb/schools/ball-state/2016.html" xr:uid="{00000000-0004-0000-0400-000098000000}"/>
    <hyperlink ref="D1660" r:id="rId154" display="https://www.sports-reference.com/cfb/conferences/mac/2016.html" xr:uid="{00000000-0004-0000-0400-000099000000}"/>
    <hyperlink ref="C1661" r:id="rId155" display="https://www.sports-reference.com/cfb/schools/boise-state/2016.html" xr:uid="{00000000-0004-0000-0400-00009A000000}"/>
    <hyperlink ref="D1661" r:id="rId156" display="https://www.sports-reference.com/cfb/conferences/mwc/2016.html" xr:uid="{00000000-0004-0000-0400-00009B000000}"/>
    <hyperlink ref="C1662" r:id="rId157" display="https://www.sports-reference.com/cfb/schools/new-mexico/2016.html" xr:uid="{00000000-0004-0000-0400-00009C000000}"/>
    <hyperlink ref="D1662" r:id="rId158" display="https://www.sports-reference.com/cfb/conferences/mwc/2016.html" xr:uid="{00000000-0004-0000-0400-00009D000000}"/>
    <hyperlink ref="C1663" r:id="rId159" display="https://www.sports-reference.com/cfb/schools/wyoming/2016.html" xr:uid="{00000000-0004-0000-0400-00009E000000}"/>
    <hyperlink ref="D1663" r:id="rId160" display="https://www.sports-reference.com/cfb/conferences/mwc/2016.html" xr:uid="{00000000-0004-0000-0400-00009F000000}"/>
    <hyperlink ref="C1664" r:id="rId161" display="https://www.sports-reference.com/cfb/schools/air-force/2016.html" xr:uid="{00000000-0004-0000-0400-0000A0000000}"/>
    <hyperlink ref="D1664" r:id="rId162" display="https://www.sports-reference.com/cfb/conferences/mwc/2016.html" xr:uid="{00000000-0004-0000-0400-0000A1000000}"/>
    <hyperlink ref="C1665" r:id="rId163" display="https://www.sports-reference.com/cfb/schools/colorado-state/2016.html" xr:uid="{00000000-0004-0000-0400-0000A2000000}"/>
    <hyperlink ref="D1665" r:id="rId164" display="https://www.sports-reference.com/cfb/conferences/mwc/2016.html" xr:uid="{00000000-0004-0000-0400-0000A3000000}"/>
    <hyperlink ref="C1666" r:id="rId165" display="https://www.sports-reference.com/cfb/schools/utah-state/2016.html" xr:uid="{00000000-0004-0000-0400-0000A4000000}"/>
    <hyperlink ref="D1666" r:id="rId166" display="https://www.sports-reference.com/cfb/conferences/mwc/2016.html" xr:uid="{00000000-0004-0000-0400-0000A5000000}"/>
    <hyperlink ref="C1667" r:id="rId167" display="https://www.sports-reference.com/cfb/schools/san-diego-state/2016.html" xr:uid="{00000000-0004-0000-0400-0000A6000000}"/>
    <hyperlink ref="D1667" r:id="rId168" display="https://www.sports-reference.com/cfb/conferences/mwc/2016.html" xr:uid="{00000000-0004-0000-0400-0000A7000000}"/>
    <hyperlink ref="C1668" r:id="rId169" display="https://www.sports-reference.com/cfb/schools/hawaii/2016.html" xr:uid="{00000000-0004-0000-0400-0000A8000000}"/>
    <hyperlink ref="D1668" r:id="rId170" display="https://www.sports-reference.com/cfb/conferences/mwc/2016.html" xr:uid="{00000000-0004-0000-0400-0000A9000000}"/>
    <hyperlink ref="C1669" r:id="rId171" display="https://www.sports-reference.com/cfb/schools/nevada/2016.html" xr:uid="{00000000-0004-0000-0400-0000AA000000}"/>
    <hyperlink ref="D1669" r:id="rId172" display="https://www.sports-reference.com/cfb/conferences/mwc/2016.html" xr:uid="{00000000-0004-0000-0400-0000AB000000}"/>
    <hyperlink ref="C1670" r:id="rId173" display="https://www.sports-reference.com/cfb/schools/nevada-las-vegas/2016.html" xr:uid="{00000000-0004-0000-0400-0000AC000000}"/>
    <hyperlink ref="D1670" r:id="rId174" display="https://www.sports-reference.com/cfb/conferences/mwc/2016.html" xr:uid="{00000000-0004-0000-0400-0000AD000000}"/>
    <hyperlink ref="C1671" r:id="rId175" display="https://www.sports-reference.com/cfb/schools/san-jose-state/2016.html" xr:uid="{00000000-0004-0000-0400-0000AE000000}"/>
    <hyperlink ref="D1671" r:id="rId176" display="https://www.sports-reference.com/cfb/conferences/mwc/2016.html" xr:uid="{00000000-0004-0000-0400-0000AF000000}"/>
    <hyperlink ref="C1672" r:id="rId177" display="https://www.sports-reference.com/cfb/schools/fresno-state/2016.html" xr:uid="{00000000-0004-0000-0400-0000B0000000}"/>
    <hyperlink ref="D1672" r:id="rId178" display="https://www.sports-reference.com/cfb/conferences/mwc/2016.html" xr:uid="{00000000-0004-0000-0400-0000B1000000}"/>
    <hyperlink ref="C1673" r:id="rId179" display="https://www.sports-reference.com/cfb/schools/washington/2016.html" xr:uid="{00000000-0004-0000-0400-0000B2000000}"/>
    <hyperlink ref="D1673" r:id="rId180" display="https://www.sports-reference.com/cfb/conferences/pac-12/2016.html" xr:uid="{00000000-0004-0000-0400-0000B3000000}"/>
    <hyperlink ref="C1674" r:id="rId181" display="https://www.sports-reference.com/cfb/schools/washington-state/2016.html" xr:uid="{00000000-0004-0000-0400-0000B4000000}"/>
    <hyperlink ref="D1674" r:id="rId182" display="https://www.sports-reference.com/cfb/conferences/pac-12/2016.html" xr:uid="{00000000-0004-0000-0400-0000B5000000}"/>
    <hyperlink ref="C1675" r:id="rId183" display="https://www.sports-reference.com/cfb/schools/stanford/2016.html" xr:uid="{00000000-0004-0000-0400-0000B6000000}"/>
    <hyperlink ref="D1675" r:id="rId184" display="https://www.sports-reference.com/cfb/conferences/pac-12/2016.html" xr:uid="{00000000-0004-0000-0400-0000B7000000}"/>
    <hyperlink ref="C1676" r:id="rId185" display="https://www.sports-reference.com/cfb/schools/california/2016.html" xr:uid="{00000000-0004-0000-0400-0000B8000000}"/>
    <hyperlink ref="D1676" r:id="rId186" display="https://www.sports-reference.com/cfb/conferences/pac-12/2016.html" xr:uid="{00000000-0004-0000-0400-0000B9000000}"/>
    <hyperlink ref="C1677" r:id="rId187" display="https://www.sports-reference.com/cfb/schools/oregon-state/2016.html" xr:uid="{00000000-0004-0000-0400-0000BA000000}"/>
    <hyperlink ref="D1677" r:id="rId188" display="https://www.sports-reference.com/cfb/conferences/pac-12/2016.html" xr:uid="{00000000-0004-0000-0400-0000BB000000}"/>
    <hyperlink ref="C1678" r:id="rId189" display="https://www.sports-reference.com/cfb/schools/oregon/2016.html" xr:uid="{00000000-0004-0000-0400-0000BC000000}"/>
    <hyperlink ref="D1678" r:id="rId190" display="https://www.sports-reference.com/cfb/conferences/pac-12/2016.html" xr:uid="{00000000-0004-0000-0400-0000BD000000}"/>
    <hyperlink ref="C1679" r:id="rId191" display="https://www.sports-reference.com/cfb/schools/colorado/2016.html" xr:uid="{00000000-0004-0000-0400-0000BE000000}"/>
    <hyperlink ref="D1679" r:id="rId192" display="https://www.sports-reference.com/cfb/conferences/pac-12/2016.html" xr:uid="{00000000-0004-0000-0400-0000BF000000}"/>
    <hyperlink ref="C1680" r:id="rId193" display="https://www.sports-reference.com/cfb/schools/southern-california/2016.html" xr:uid="{00000000-0004-0000-0400-0000C0000000}"/>
    <hyperlink ref="D1680" r:id="rId194" display="https://www.sports-reference.com/cfb/conferences/pac-12/2016.html" xr:uid="{00000000-0004-0000-0400-0000C1000000}"/>
    <hyperlink ref="C1681" r:id="rId195" display="https://www.sports-reference.com/cfb/schools/utah/2016.html" xr:uid="{00000000-0004-0000-0400-0000C2000000}"/>
    <hyperlink ref="D1681" r:id="rId196" display="https://www.sports-reference.com/cfb/conferences/pac-12/2016.html" xr:uid="{00000000-0004-0000-0400-0000C3000000}"/>
    <hyperlink ref="C1682" r:id="rId197" display="https://www.sports-reference.com/cfb/schools/arizona-state/2016.html" xr:uid="{00000000-0004-0000-0400-0000C4000000}"/>
    <hyperlink ref="D1682" r:id="rId198" display="https://www.sports-reference.com/cfb/conferences/pac-12/2016.html" xr:uid="{00000000-0004-0000-0400-0000C5000000}"/>
    <hyperlink ref="C1683" r:id="rId199" display="https://www.sports-reference.com/cfb/schools/ucla/2016.html" xr:uid="{00000000-0004-0000-0400-0000C6000000}"/>
    <hyperlink ref="D1683" r:id="rId200" display="https://www.sports-reference.com/cfb/conferences/pac-12/2016.html" xr:uid="{00000000-0004-0000-0400-0000C7000000}"/>
    <hyperlink ref="C1684" r:id="rId201" display="https://www.sports-reference.com/cfb/schools/arizona/2016.html" xr:uid="{00000000-0004-0000-0400-0000C8000000}"/>
    <hyperlink ref="D1684" r:id="rId202" display="https://www.sports-reference.com/cfb/conferences/pac-12/2016.html" xr:uid="{00000000-0004-0000-0400-0000C9000000}"/>
    <hyperlink ref="C1685" r:id="rId203" display="https://www.sports-reference.com/cfb/schools/florida/2016.html" xr:uid="{00000000-0004-0000-0400-0000CA000000}"/>
    <hyperlink ref="D1685" r:id="rId204" display="https://www.sports-reference.com/cfb/conferences/sec/2016.html" xr:uid="{00000000-0004-0000-0400-0000CB000000}"/>
    <hyperlink ref="C1686" r:id="rId205" display="https://www.sports-reference.com/cfb/schools/georgia/2016.html" xr:uid="{00000000-0004-0000-0400-0000CC000000}"/>
    <hyperlink ref="D1686" r:id="rId206" display="https://www.sports-reference.com/cfb/conferences/sec/2016.html" xr:uid="{00000000-0004-0000-0400-0000CD000000}"/>
    <hyperlink ref="C1687" r:id="rId207" display="https://www.sports-reference.com/cfb/schools/tennessee/2016.html" xr:uid="{00000000-0004-0000-0400-0000CE000000}"/>
    <hyperlink ref="D1687" r:id="rId208" display="https://www.sports-reference.com/cfb/conferences/sec/2016.html" xr:uid="{00000000-0004-0000-0400-0000CF000000}"/>
    <hyperlink ref="C1688" r:id="rId209" display="https://www.sports-reference.com/cfb/schools/kentucky/2016.html" xr:uid="{00000000-0004-0000-0400-0000D0000000}"/>
    <hyperlink ref="D1688" r:id="rId210" display="https://www.sports-reference.com/cfb/conferences/sec/2016.html" xr:uid="{00000000-0004-0000-0400-0000D1000000}"/>
    <hyperlink ref="C1689" r:id="rId211" display="https://www.sports-reference.com/cfb/schools/south-carolina/2016.html" xr:uid="{00000000-0004-0000-0400-0000D2000000}"/>
    <hyperlink ref="D1689" r:id="rId212" display="https://www.sports-reference.com/cfb/conferences/sec/2016.html" xr:uid="{00000000-0004-0000-0400-0000D3000000}"/>
    <hyperlink ref="C1690" r:id="rId213" display="https://www.sports-reference.com/cfb/schools/vanderbilt/2016.html" xr:uid="{00000000-0004-0000-0400-0000D4000000}"/>
    <hyperlink ref="D1690" r:id="rId214" display="https://www.sports-reference.com/cfb/conferences/sec/2016.html" xr:uid="{00000000-0004-0000-0400-0000D5000000}"/>
    <hyperlink ref="C1691" r:id="rId215" display="https://www.sports-reference.com/cfb/schools/missouri/2016.html" xr:uid="{00000000-0004-0000-0400-0000D6000000}"/>
    <hyperlink ref="D1691" r:id="rId216" display="https://www.sports-reference.com/cfb/conferences/sec/2016.html" xr:uid="{00000000-0004-0000-0400-0000D7000000}"/>
    <hyperlink ref="C1692" r:id="rId217" display="https://www.sports-reference.com/cfb/schools/alabama/2016.html" xr:uid="{00000000-0004-0000-0400-0000D8000000}"/>
    <hyperlink ref="D1692" r:id="rId218" display="https://www.sports-reference.com/cfb/conferences/sec/2016.html" xr:uid="{00000000-0004-0000-0400-0000D9000000}"/>
    <hyperlink ref="C1693" r:id="rId219" display="https://www.sports-reference.com/cfb/schools/auburn/2016.html" xr:uid="{00000000-0004-0000-0400-0000DA000000}"/>
    <hyperlink ref="D1693" r:id="rId220" display="https://www.sports-reference.com/cfb/conferences/sec/2016.html" xr:uid="{00000000-0004-0000-0400-0000DB000000}"/>
    <hyperlink ref="C1694" r:id="rId221" display="https://www.sports-reference.com/cfb/schools/louisiana-state/2016.html" xr:uid="{00000000-0004-0000-0400-0000DC000000}"/>
    <hyperlink ref="D1694" r:id="rId222" display="https://www.sports-reference.com/cfb/conferences/sec/2016.html" xr:uid="{00000000-0004-0000-0400-0000DD000000}"/>
    <hyperlink ref="C1695" r:id="rId223" display="https://www.sports-reference.com/cfb/schools/texas-am/2016.html" xr:uid="{00000000-0004-0000-0400-0000DE000000}"/>
    <hyperlink ref="D1695" r:id="rId224" display="https://www.sports-reference.com/cfb/conferences/sec/2016.html" xr:uid="{00000000-0004-0000-0400-0000DF000000}"/>
    <hyperlink ref="C1696" r:id="rId225" display="https://www.sports-reference.com/cfb/schools/arkansas/2016.html" xr:uid="{00000000-0004-0000-0400-0000E0000000}"/>
    <hyperlink ref="D1696" r:id="rId226" display="https://www.sports-reference.com/cfb/conferences/sec/2016.html" xr:uid="{00000000-0004-0000-0400-0000E1000000}"/>
    <hyperlink ref="C1697" r:id="rId227" display="https://www.sports-reference.com/cfb/schools/mississippi-state/2016.html" xr:uid="{00000000-0004-0000-0400-0000E2000000}"/>
    <hyperlink ref="D1697" r:id="rId228" display="https://www.sports-reference.com/cfb/conferences/sec/2016.html" xr:uid="{00000000-0004-0000-0400-0000E3000000}"/>
    <hyperlink ref="C1698" r:id="rId229" display="https://www.sports-reference.com/cfb/schools/mississippi/2016.html" xr:uid="{00000000-0004-0000-0400-0000E4000000}"/>
    <hyperlink ref="D1698" r:id="rId230" display="https://www.sports-reference.com/cfb/conferences/sec/2016.html" xr:uid="{00000000-0004-0000-0400-0000E5000000}"/>
    <hyperlink ref="C1699" r:id="rId231" display="https://www.sports-reference.com/cfb/schools/appalachian-state/2016.html" xr:uid="{00000000-0004-0000-0400-0000E6000000}"/>
    <hyperlink ref="D1699" r:id="rId232" display="https://www.sports-reference.com/cfb/conferences/sun-belt/2016.html" xr:uid="{00000000-0004-0000-0400-0000E7000000}"/>
    <hyperlink ref="C1700" r:id="rId233" display="https://www.sports-reference.com/cfb/schools/georgia-southern/2016.html" xr:uid="{00000000-0004-0000-0400-0000E8000000}"/>
    <hyperlink ref="D1700" r:id="rId234" display="https://www.sports-reference.com/cfb/conferences/sun-belt/2016.html" xr:uid="{00000000-0004-0000-0400-0000E9000000}"/>
    <hyperlink ref="C1701" r:id="rId235" display="https://www.sports-reference.com/cfb/schools/arkansas-state/2016.html" xr:uid="{00000000-0004-0000-0400-0000EA000000}"/>
    <hyperlink ref="D1701" r:id="rId236" display="https://www.sports-reference.com/cfb/conferences/sun-belt/2016.html" xr:uid="{00000000-0004-0000-0400-0000EB000000}"/>
    <hyperlink ref="C1702" r:id="rId237" display="https://www.sports-reference.com/cfb/schools/troy/2016.html" xr:uid="{00000000-0004-0000-0400-0000EC000000}"/>
    <hyperlink ref="D1702" r:id="rId238" display="https://www.sports-reference.com/cfb/conferences/sun-belt/2016.html" xr:uid="{00000000-0004-0000-0400-0000ED000000}"/>
    <hyperlink ref="C1703" r:id="rId239" display="https://www.sports-reference.com/cfb/schools/idaho/2016.html" xr:uid="{00000000-0004-0000-0400-0000EE000000}"/>
    <hyperlink ref="D1703" r:id="rId240" display="https://www.sports-reference.com/cfb/conferences/sun-belt/2016.html" xr:uid="{00000000-0004-0000-0400-0000EF000000}"/>
    <hyperlink ref="C1704" r:id="rId241" display="https://www.sports-reference.com/cfb/schools/louisiana-lafayette/2016.html" xr:uid="{00000000-0004-0000-0400-0000F0000000}"/>
    <hyperlink ref="D1704" r:id="rId242" display="https://www.sports-reference.com/cfb/conferences/sun-belt/2016.html" xr:uid="{00000000-0004-0000-0400-0000F1000000}"/>
    <hyperlink ref="C1705" r:id="rId243" display="https://www.sports-reference.com/cfb/schools/louisiana-monroe/2016.html" xr:uid="{00000000-0004-0000-0400-0000F2000000}"/>
    <hyperlink ref="D1705" r:id="rId244" display="https://www.sports-reference.com/cfb/conferences/sun-belt/2016.html" xr:uid="{00000000-0004-0000-0400-0000F3000000}"/>
    <hyperlink ref="C1706" r:id="rId245" display="https://www.sports-reference.com/cfb/schools/south-alabama/2016.html" xr:uid="{00000000-0004-0000-0400-0000F4000000}"/>
    <hyperlink ref="D1706" r:id="rId246" display="https://www.sports-reference.com/cfb/conferences/sun-belt/2016.html" xr:uid="{00000000-0004-0000-0400-0000F5000000}"/>
    <hyperlink ref="C1707" r:id="rId247" display="https://www.sports-reference.com/cfb/schools/georgia-state/2016.html" xr:uid="{00000000-0004-0000-0400-0000F6000000}"/>
    <hyperlink ref="D1707" r:id="rId248" display="https://www.sports-reference.com/cfb/conferences/sun-belt/2016.html" xr:uid="{00000000-0004-0000-0400-0000F7000000}"/>
    <hyperlink ref="C1708" r:id="rId249" display="https://www.sports-reference.com/cfb/schools/new-mexico-state/2016.html" xr:uid="{00000000-0004-0000-0400-0000F8000000}"/>
    <hyperlink ref="D1708" r:id="rId250" display="https://www.sports-reference.com/cfb/conferences/sun-belt/2016.html" xr:uid="{00000000-0004-0000-0400-0000F9000000}"/>
    <hyperlink ref="C1709" r:id="rId251" display="https://www.sports-reference.com/cfb/schools/texas-state/2016.html" xr:uid="{00000000-0004-0000-0400-0000FA000000}"/>
    <hyperlink ref="D1709" r:id="rId252" display="https://www.sports-reference.com/cfb/conferences/sun-belt/2016.html" xr:uid="{00000000-0004-0000-0400-0000FB000000}"/>
    <hyperlink ref="C1710" r:id="rId253" display="https://www.sports-reference.com/cfb/schools/clemson/2017.html" xr:uid="{00000000-0004-0000-0400-0000FC000000}"/>
    <hyperlink ref="D1710" r:id="rId254" display="https://www.sports-reference.com/cfb/conferences/acc/2017.html" xr:uid="{00000000-0004-0000-0400-0000FD000000}"/>
    <hyperlink ref="C1711" r:id="rId255" display="https://www.sports-reference.com/cfb/schools/north-carolina-state/2017.html" xr:uid="{00000000-0004-0000-0400-0000FE000000}"/>
    <hyperlink ref="D1711" r:id="rId256" display="https://www.sports-reference.com/cfb/conferences/acc/2017.html" xr:uid="{00000000-0004-0000-0400-0000FF000000}"/>
    <hyperlink ref="C1712" r:id="rId257" display="https://www.sports-reference.com/cfb/schools/louisville/2017.html" xr:uid="{00000000-0004-0000-0400-000000010000}"/>
    <hyperlink ref="D1712" r:id="rId258" display="https://www.sports-reference.com/cfb/conferences/acc/2017.html" xr:uid="{00000000-0004-0000-0400-000001010000}"/>
    <hyperlink ref="C1713" r:id="rId259" display="https://www.sports-reference.com/cfb/schools/wake-forest/2017.html" xr:uid="{00000000-0004-0000-0400-000002010000}"/>
    <hyperlink ref="D1713" r:id="rId260" display="https://www.sports-reference.com/cfb/conferences/acc/2017.html" xr:uid="{00000000-0004-0000-0400-000003010000}"/>
    <hyperlink ref="C1714" r:id="rId261" display="https://www.sports-reference.com/cfb/schools/boston-college/2017.html" xr:uid="{00000000-0004-0000-0400-000004010000}"/>
    <hyperlink ref="D1714" r:id="rId262" display="https://www.sports-reference.com/cfb/conferences/acc/2017.html" xr:uid="{00000000-0004-0000-0400-000005010000}"/>
    <hyperlink ref="C1715" r:id="rId263" display="https://www.sports-reference.com/cfb/schools/florida-state/2017.html" xr:uid="{00000000-0004-0000-0400-000006010000}"/>
    <hyperlink ref="D1715" r:id="rId264" display="https://www.sports-reference.com/cfb/conferences/acc/2017.html" xr:uid="{00000000-0004-0000-0400-000007010000}"/>
    <hyperlink ref="C1716" r:id="rId265" display="https://www.sports-reference.com/cfb/schools/syracuse/2017.html" xr:uid="{00000000-0004-0000-0400-000008010000}"/>
    <hyperlink ref="D1716" r:id="rId266" display="https://www.sports-reference.com/cfb/conferences/acc/2017.html" xr:uid="{00000000-0004-0000-0400-000009010000}"/>
    <hyperlink ref="C1717" r:id="rId267" display="https://www.sports-reference.com/cfb/schools/miami-fl/2017.html" xr:uid="{00000000-0004-0000-0400-00000A010000}"/>
    <hyperlink ref="D1717" r:id="rId268" display="https://www.sports-reference.com/cfb/conferences/acc/2017.html" xr:uid="{00000000-0004-0000-0400-00000B010000}"/>
    <hyperlink ref="C1718" r:id="rId269" display="https://www.sports-reference.com/cfb/schools/virginia-tech/2017.html" xr:uid="{00000000-0004-0000-0400-00000C010000}"/>
    <hyperlink ref="D1718" r:id="rId270" display="https://www.sports-reference.com/cfb/conferences/acc/2017.html" xr:uid="{00000000-0004-0000-0400-00000D010000}"/>
    <hyperlink ref="C1719" r:id="rId271" display="https://www.sports-reference.com/cfb/schools/georgia-tech/2017.html" xr:uid="{00000000-0004-0000-0400-00000E010000}"/>
    <hyperlink ref="D1719" r:id="rId272" display="https://www.sports-reference.com/cfb/conferences/acc/2017.html" xr:uid="{00000000-0004-0000-0400-00000F010000}"/>
    <hyperlink ref="C1720" r:id="rId273" display="https://www.sports-reference.com/cfb/schools/duke/2017.html" xr:uid="{00000000-0004-0000-0400-000010010000}"/>
    <hyperlink ref="D1720" r:id="rId274" display="https://www.sports-reference.com/cfb/conferences/acc/2017.html" xr:uid="{00000000-0004-0000-0400-000011010000}"/>
    <hyperlink ref="C1721" r:id="rId275" display="https://www.sports-reference.com/cfb/schools/pittsburgh/2017.html" xr:uid="{00000000-0004-0000-0400-000012010000}"/>
    <hyperlink ref="D1721" r:id="rId276" display="https://www.sports-reference.com/cfb/conferences/acc/2017.html" xr:uid="{00000000-0004-0000-0400-000013010000}"/>
    <hyperlink ref="C1722" r:id="rId277" display="https://www.sports-reference.com/cfb/schools/virginia/2017.html" xr:uid="{00000000-0004-0000-0400-000014010000}"/>
    <hyperlink ref="D1722" r:id="rId278" display="https://www.sports-reference.com/cfb/conferences/acc/2017.html" xr:uid="{00000000-0004-0000-0400-000015010000}"/>
    <hyperlink ref="C1723" r:id="rId279" display="https://www.sports-reference.com/cfb/schools/north-carolina/2017.html" xr:uid="{00000000-0004-0000-0400-000016010000}"/>
    <hyperlink ref="D1723" r:id="rId280" display="https://www.sports-reference.com/cfb/conferences/acc/2017.html" xr:uid="{00000000-0004-0000-0400-000017010000}"/>
    <hyperlink ref="C1724" r:id="rId281" display="https://www.sports-reference.com/cfb/schools/central-florida/2017.html" xr:uid="{00000000-0004-0000-0400-000018010000}"/>
    <hyperlink ref="D1724" r:id="rId282" display="https://www.sports-reference.com/cfb/conferences/american/2017.html" xr:uid="{00000000-0004-0000-0400-000019010000}"/>
    <hyperlink ref="C1725" r:id="rId283" display="https://www.sports-reference.com/cfb/schools/south-florida/2017.html" xr:uid="{00000000-0004-0000-0400-00001A010000}"/>
    <hyperlink ref="D1725" r:id="rId284" display="https://www.sports-reference.com/cfb/conferences/american/2017.html" xr:uid="{00000000-0004-0000-0400-00001B010000}"/>
    <hyperlink ref="C1726" r:id="rId285" display="https://www.sports-reference.com/cfb/schools/temple/2017.html" xr:uid="{00000000-0004-0000-0400-00001C010000}"/>
    <hyperlink ref="D1726" r:id="rId286" display="https://www.sports-reference.com/cfb/conferences/american/2017.html" xr:uid="{00000000-0004-0000-0400-00001D010000}"/>
    <hyperlink ref="C1727" r:id="rId287" display="https://www.sports-reference.com/cfb/schools/cincinnati/2017.html" xr:uid="{00000000-0004-0000-0400-00001E010000}"/>
    <hyperlink ref="D1727" r:id="rId288" display="https://www.sports-reference.com/cfb/conferences/american/2017.html" xr:uid="{00000000-0004-0000-0400-00001F010000}"/>
    <hyperlink ref="C1728" r:id="rId289" display="https://www.sports-reference.com/cfb/schools/connecticut/2017.html" xr:uid="{00000000-0004-0000-0400-000020010000}"/>
    <hyperlink ref="D1728" r:id="rId290" display="https://www.sports-reference.com/cfb/conferences/american/2017.html" xr:uid="{00000000-0004-0000-0400-000021010000}"/>
    <hyperlink ref="C1729" r:id="rId291" display="https://www.sports-reference.com/cfb/schools/east-carolina/2017.html" xr:uid="{00000000-0004-0000-0400-000022010000}"/>
    <hyperlink ref="D1729" r:id="rId292" display="https://www.sports-reference.com/cfb/conferences/american/2017.html" xr:uid="{00000000-0004-0000-0400-000023010000}"/>
    <hyperlink ref="C1730" r:id="rId293" display="https://www.sports-reference.com/cfb/schools/memphis/2017.html" xr:uid="{00000000-0004-0000-0400-000024010000}"/>
    <hyperlink ref="D1730" r:id="rId294" display="https://www.sports-reference.com/cfb/conferences/american/2017.html" xr:uid="{00000000-0004-0000-0400-000025010000}"/>
    <hyperlink ref="C1731" r:id="rId295" display="https://www.sports-reference.com/cfb/schools/houston/2017.html" xr:uid="{00000000-0004-0000-0400-000026010000}"/>
    <hyperlink ref="D1731" r:id="rId296" display="https://www.sports-reference.com/cfb/conferences/american/2017.html" xr:uid="{00000000-0004-0000-0400-000027010000}"/>
    <hyperlink ref="C1732" r:id="rId297" display="https://www.sports-reference.com/cfb/schools/navy/2017.html" xr:uid="{00000000-0004-0000-0400-000028010000}"/>
    <hyperlink ref="D1732" r:id="rId298" display="https://www.sports-reference.com/cfb/conferences/american/2017.html" xr:uid="{00000000-0004-0000-0400-000029010000}"/>
    <hyperlink ref="D1733" r:id="rId299" display="https://www.sports-reference.com/cfb/conferences/american/2017.html" xr:uid="{00000000-0004-0000-0400-00002A010000}"/>
    <hyperlink ref="C1734" r:id="rId300" display="https://www.sports-reference.com/cfb/schools/tulane/2017.html" xr:uid="{00000000-0004-0000-0400-00002B010000}"/>
    <hyperlink ref="D1734" r:id="rId301" display="https://www.sports-reference.com/cfb/conferences/american/2017.html" xr:uid="{00000000-0004-0000-0400-00002C010000}"/>
    <hyperlink ref="C1735" r:id="rId302" display="https://www.sports-reference.com/cfb/schools/tulsa/2017.html" xr:uid="{00000000-0004-0000-0400-00002D010000}"/>
    <hyperlink ref="D1735" r:id="rId303" display="https://www.sports-reference.com/cfb/conferences/american/2017.html" xr:uid="{00000000-0004-0000-0400-00002E010000}"/>
    <hyperlink ref="C1736" r:id="rId304" display="https://www.sports-reference.com/cfb/schools/oklahoma/2017.html" xr:uid="{00000000-0004-0000-0400-00002F010000}"/>
    <hyperlink ref="D1736" r:id="rId305" display="https://www.sports-reference.com/cfb/conferences/big-12/2017.html" xr:uid="{00000000-0004-0000-0400-000030010000}"/>
    <hyperlink ref="C1737" r:id="rId306" display="https://www.sports-reference.com/cfb/schools/texas-christian/2017.html" xr:uid="{00000000-0004-0000-0400-000031010000}"/>
    <hyperlink ref="D1737" r:id="rId307" display="https://www.sports-reference.com/cfb/conferences/big-12/2017.html" xr:uid="{00000000-0004-0000-0400-000032010000}"/>
    <hyperlink ref="C1738" r:id="rId308" display="https://www.sports-reference.com/cfb/schools/oklahoma-state/2017.html" xr:uid="{00000000-0004-0000-0400-000033010000}"/>
    <hyperlink ref="D1738" r:id="rId309" display="https://www.sports-reference.com/cfb/conferences/big-12/2017.html" xr:uid="{00000000-0004-0000-0400-000034010000}"/>
    <hyperlink ref="C1739" r:id="rId310" display="https://www.sports-reference.com/cfb/schools/iowa-state/2017.html" xr:uid="{00000000-0004-0000-0400-000035010000}"/>
    <hyperlink ref="D1739" r:id="rId311" display="https://www.sports-reference.com/cfb/conferences/big-12/2017.html" xr:uid="{00000000-0004-0000-0400-000036010000}"/>
    <hyperlink ref="C1740" r:id="rId312" display="https://www.sports-reference.com/cfb/schools/kansas-state/2017.html" xr:uid="{00000000-0004-0000-0400-000037010000}"/>
    <hyperlink ref="D1740" r:id="rId313" display="https://www.sports-reference.com/cfb/conferences/big-12/2017.html" xr:uid="{00000000-0004-0000-0400-000038010000}"/>
    <hyperlink ref="C1741" r:id="rId314" display="https://www.sports-reference.com/cfb/schools/texas/2017.html" xr:uid="{00000000-0004-0000-0400-000039010000}"/>
    <hyperlink ref="D1741" r:id="rId315" display="https://www.sports-reference.com/cfb/conferences/big-12/2017.html" xr:uid="{00000000-0004-0000-0400-00003A010000}"/>
    <hyperlink ref="C1742" r:id="rId316" display="https://www.sports-reference.com/cfb/schools/west-virginia/2017.html" xr:uid="{00000000-0004-0000-0400-00003B010000}"/>
    <hyperlink ref="D1742" r:id="rId317" display="https://www.sports-reference.com/cfb/conferences/big-12/2017.html" xr:uid="{00000000-0004-0000-0400-00003C010000}"/>
    <hyperlink ref="C1743" r:id="rId318" display="https://www.sports-reference.com/cfb/schools/texas-tech/2017.html" xr:uid="{00000000-0004-0000-0400-00003D010000}"/>
    <hyperlink ref="D1743" r:id="rId319" display="https://www.sports-reference.com/cfb/conferences/big-12/2017.html" xr:uid="{00000000-0004-0000-0400-00003E010000}"/>
    <hyperlink ref="C1744" r:id="rId320" display="https://www.sports-reference.com/cfb/schools/baylor/2017.html" xr:uid="{00000000-0004-0000-0400-00003F010000}"/>
    <hyperlink ref="D1744" r:id="rId321" display="https://www.sports-reference.com/cfb/conferences/big-12/2017.html" xr:uid="{00000000-0004-0000-0400-000040010000}"/>
    <hyperlink ref="C1745" r:id="rId322" display="https://www.sports-reference.com/cfb/schools/kansas/2017.html" xr:uid="{00000000-0004-0000-0400-000041010000}"/>
    <hyperlink ref="D1745" r:id="rId323" display="https://www.sports-reference.com/cfb/conferences/big-12/2017.html" xr:uid="{00000000-0004-0000-0400-000042010000}"/>
    <hyperlink ref="C1746" r:id="rId324" display="https://www.sports-reference.com/cfb/schools/ohio-state/2017.html" xr:uid="{00000000-0004-0000-0400-000043010000}"/>
    <hyperlink ref="D1746" r:id="rId325" display="https://www.sports-reference.com/cfb/conferences/big-ten/2017.html" xr:uid="{00000000-0004-0000-0400-000044010000}"/>
    <hyperlink ref="C1747" r:id="rId326" display="https://www.sports-reference.com/cfb/schools/penn-state/2017.html" xr:uid="{00000000-0004-0000-0400-000045010000}"/>
    <hyperlink ref="D1747" r:id="rId327" display="https://www.sports-reference.com/cfb/conferences/big-ten/2017.html" xr:uid="{00000000-0004-0000-0400-000046010000}"/>
    <hyperlink ref="C1748" r:id="rId328" display="https://www.sports-reference.com/cfb/schools/michigan-state/2017.html" xr:uid="{00000000-0004-0000-0400-000047010000}"/>
    <hyperlink ref="D1748" r:id="rId329" display="https://www.sports-reference.com/cfb/conferences/big-ten/2017.html" xr:uid="{00000000-0004-0000-0400-000048010000}"/>
    <hyperlink ref="C1749" r:id="rId330" display="https://www.sports-reference.com/cfb/schools/michigan/2017.html" xr:uid="{00000000-0004-0000-0400-000049010000}"/>
    <hyperlink ref="D1749" r:id="rId331" display="https://www.sports-reference.com/cfb/conferences/big-ten/2017.html" xr:uid="{00000000-0004-0000-0400-00004A010000}"/>
    <hyperlink ref="C1750" r:id="rId332" display="https://www.sports-reference.com/cfb/schools/rutgers/2017.html" xr:uid="{00000000-0004-0000-0400-00004B010000}"/>
    <hyperlink ref="D1750" r:id="rId333" display="https://www.sports-reference.com/cfb/conferences/big-ten/2017.html" xr:uid="{00000000-0004-0000-0400-00004C010000}"/>
    <hyperlink ref="C1751" r:id="rId334" display="https://www.sports-reference.com/cfb/schools/indiana/2017.html" xr:uid="{00000000-0004-0000-0400-00004D010000}"/>
    <hyperlink ref="D1751" r:id="rId335" display="https://www.sports-reference.com/cfb/conferences/big-ten/2017.html" xr:uid="{00000000-0004-0000-0400-00004E010000}"/>
    <hyperlink ref="C1752" r:id="rId336" display="https://www.sports-reference.com/cfb/schools/maryland/2017.html" xr:uid="{00000000-0004-0000-0400-00004F010000}"/>
    <hyperlink ref="D1752" r:id="rId337" display="https://www.sports-reference.com/cfb/conferences/big-ten/2017.html" xr:uid="{00000000-0004-0000-0400-000050010000}"/>
    <hyperlink ref="C1753" r:id="rId338" display="https://www.sports-reference.com/cfb/schools/wisconsin/2017.html" xr:uid="{00000000-0004-0000-0400-000051010000}"/>
    <hyperlink ref="D1753" r:id="rId339" display="https://www.sports-reference.com/cfb/conferences/big-ten/2017.html" xr:uid="{00000000-0004-0000-0400-000052010000}"/>
    <hyperlink ref="C1754" r:id="rId340" display="https://www.sports-reference.com/cfb/schools/northwestern/2017.html" xr:uid="{00000000-0004-0000-0400-000053010000}"/>
    <hyperlink ref="D1754" r:id="rId341" display="https://www.sports-reference.com/cfb/conferences/big-ten/2017.html" xr:uid="{00000000-0004-0000-0400-000054010000}"/>
    <hyperlink ref="C1755" r:id="rId342" display="https://www.sports-reference.com/cfb/schools/iowa/2017.html" xr:uid="{00000000-0004-0000-0400-000055010000}"/>
    <hyperlink ref="D1755" r:id="rId343" display="https://www.sports-reference.com/cfb/conferences/big-ten/2017.html" xr:uid="{00000000-0004-0000-0400-000056010000}"/>
    <hyperlink ref="C1756" r:id="rId344" display="https://www.sports-reference.com/cfb/schools/purdue/2017.html" xr:uid="{00000000-0004-0000-0400-000057010000}"/>
    <hyperlink ref="D1756" r:id="rId345" display="https://www.sports-reference.com/cfb/conferences/big-ten/2017.html" xr:uid="{00000000-0004-0000-0400-000058010000}"/>
    <hyperlink ref="C1757" r:id="rId346" display="https://www.sports-reference.com/cfb/schools/nebraska/2017.html" xr:uid="{00000000-0004-0000-0400-000059010000}"/>
    <hyperlink ref="D1757" r:id="rId347" display="https://www.sports-reference.com/cfb/conferences/big-ten/2017.html" xr:uid="{00000000-0004-0000-0400-00005A010000}"/>
    <hyperlink ref="C1758" r:id="rId348" display="https://www.sports-reference.com/cfb/schools/minnesota/2017.html" xr:uid="{00000000-0004-0000-0400-00005B010000}"/>
    <hyperlink ref="D1758" r:id="rId349" display="https://www.sports-reference.com/cfb/conferences/big-ten/2017.html" xr:uid="{00000000-0004-0000-0400-00005C010000}"/>
    <hyperlink ref="C1759" r:id="rId350" display="https://www.sports-reference.com/cfb/schools/illinois/2017.html" xr:uid="{00000000-0004-0000-0400-00005D010000}"/>
    <hyperlink ref="D1759" r:id="rId351" display="https://www.sports-reference.com/cfb/conferences/big-ten/2017.html" xr:uid="{00000000-0004-0000-0400-00005E010000}"/>
    <hyperlink ref="C1760" r:id="rId352" display="https://www.sports-reference.com/cfb/schools/florida-atlantic/2017.html" xr:uid="{00000000-0004-0000-0400-00005F010000}"/>
    <hyperlink ref="D1760" r:id="rId353" display="https://www.sports-reference.com/cfb/conferences/cusa/2017.html" xr:uid="{00000000-0004-0000-0400-000060010000}"/>
    <hyperlink ref="C1761" r:id="rId354" display="https://www.sports-reference.com/cfb/schools/florida-international/2017.html" xr:uid="{00000000-0004-0000-0400-000061010000}"/>
    <hyperlink ref="D1761" r:id="rId355" display="https://www.sports-reference.com/cfb/conferences/cusa/2017.html" xr:uid="{00000000-0004-0000-0400-000062010000}"/>
    <hyperlink ref="C1762" r:id="rId356" display="https://www.sports-reference.com/cfb/schools/marshall/2017.html" xr:uid="{00000000-0004-0000-0400-000063010000}"/>
    <hyperlink ref="D1762" r:id="rId357" display="https://www.sports-reference.com/cfb/conferences/cusa/2017.html" xr:uid="{00000000-0004-0000-0400-000064010000}"/>
    <hyperlink ref="C1763" r:id="rId358" display="https://www.sports-reference.com/cfb/schools/middle-tennessee-state/2017.html" xr:uid="{00000000-0004-0000-0400-000065010000}"/>
    <hyperlink ref="D1763" r:id="rId359" display="https://www.sports-reference.com/cfb/conferences/cusa/2017.html" xr:uid="{00000000-0004-0000-0400-000066010000}"/>
    <hyperlink ref="C1764" r:id="rId360" display="https://www.sports-reference.com/cfb/schools/western-kentucky/2017.html" xr:uid="{00000000-0004-0000-0400-000067010000}"/>
    <hyperlink ref="D1764" r:id="rId361" display="https://www.sports-reference.com/cfb/conferences/cusa/2017.html" xr:uid="{00000000-0004-0000-0400-000068010000}"/>
    <hyperlink ref="C1765" r:id="rId362" display="https://www.sports-reference.com/cfb/schools/old-dominion/2017.html" xr:uid="{00000000-0004-0000-0400-000069010000}"/>
    <hyperlink ref="D1765" r:id="rId363" display="https://www.sports-reference.com/cfb/conferences/cusa/2017.html" xr:uid="{00000000-0004-0000-0400-00006A010000}"/>
    <hyperlink ref="C1766" r:id="rId364" display="https://www.sports-reference.com/cfb/schools/charlotte/2017.html" xr:uid="{00000000-0004-0000-0400-00006B010000}"/>
    <hyperlink ref="D1766" r:id="rId365" display="https://www.sports-reference.com/cfb/conferences/cusa/2017.html" xr:uid="{00000000-0004-0000-0400-00006C010000}"/>
    <hyperlink ref="C1767" r:id="rId366" display="https://www.sports-reference.com/cfb/schools/north-texas/2017.html" xr:uid="{00000000-0004-0000-0400-00006D010000}"/>
    <hyperlink ref="D1767" r:id="rId367" display="https://www.sports-reference.com/cfb/conferences/cusa/2017.html" xr:uid="{00000000-0004-0000-0400-00006E010000}"/>
    <hyperlink ref="D1768" r:id="rId368" display="https://www.sports-reference.com/cfb/conferences/cusa/2017.html" xr:uid="{00000000-0004-0000-0400-00006F010000}"/>
    <hyperlink ref="C1769" r:id="rId369" display="https://www.sports-reference.com/cfb/schools/alabama-birmingham/2017.html" xr:uid="{00000000-0004-0000-0400-000070010000}"/>
    <hyperlink ref="D1769" r:id="rId370" display="https://www.sports-reference.com/cfb/conferences/cusa/2017.html" xr:uid="{00000000-0004-0000-0400-000071010000}"/>
    <hyperlink ref="C1770" r:id="rId371" display="https://www.sports-reference.com/cfb/schools/louisiana-tech/2017.html" xr:uid="{00000000-0004-0000-0400-000072010000}"/>
    <hyperlink ref="D1770" r:id="rId372" display="https://www.sports-reference.com/cfb/conferences/cusa/2017.html" xr:uid="{00000000-0004-0000-0400-000073010000}"/>
    <hyperlink ref="D1771" r:id="rId373" display="https://www.sports-reference.com/cfb/conferences/cusa/2017.html" xr:uid="{00000000-0004-0000-0400-000074010000}"/>
    <hyperlink ref="C1772" r:id="rId374" display="https://www.sports-reference.com/cfb/schools/rice/2017.html" xr:uid="{00000000-0004-0000-0400-000075010000}"/>
    <hyperlink ref="D1772" r:id="rId375" display="https://www.sports-reference.com/cfb/conferences/cusa/2017.html" xr:uid="{00000000-0004-0000-0400-000076010000}"/>
    <hyperlink ref="C1773" r:id="rId376" display="https://www.sports-reference.com/cfb/schools/texas-el-paso/2017.html" xr:uid="{00000000-0004-0000-0400-000077010000}"/>
    <hyperlink ref="D1773" r:id="rId377" display="https://www.sports-reference.com/cfb/conferences/cusa/2017.html" xr:uid="{00000000-0004-0000-0400-000078010000}"/>
    <hyperlink ref="C1774" r:id="rId378" display="https://www.sports-reference.com/cfb/schools/massachusetts/2017.html" xr:uid="{00000000-0004-0000-0400-000079010000}"/>
    <hyperlink ref="D1774" r:id="rId379" display="https://www.sports-reference.com/cfb/conferences/independent/2017.html" xr:uid="{00000000-0004-0000-0400-00007A010000}"/>
    <hyperlink ref="C1775" r:id="rId380" display="https://www.sports-reference.com/cfb/schools/army/2017.html" xr:uid="{00000000-0004-0000-0400-00007B010000}"/>
    <hyperlink ref="D1775" r:id="rId381" display="https://www.sports-reference.com/cfb/conferences/independent/2017.html" xr:uid="{00000000-0004-0000-0400-00007C010000}"/>
    <hyperlink ref="C1776" r:id="rId382" display="https://www.sports-reference.com/cfb/schools/notre-dame/2017.html" xr:uid="{00000000-0004-0000-0400-00007D010000}"/>
    <hyperlink ref="D1776" r:id="rId383" display="https://www.sports-reference.com/cfb/conferences/independent/2017.html" xr:uid="{00000000-0004-0000-0400-00007E010000}"/>
    <hyperlink ref="C1777" r:id="rId384" display="https://www.sports-reference.com/cfb/schools/brigham-young/2017.html" xr:uid="{00000000-0004-0000-0400-00007F010000}"/>
    <hyperlink ref="D1777" r:id="rId385" display="https://www.sports-reference.com/cfb/conferences/independent/2017.html" xr:uid="{00000000-0004-0000-0400-000080010000}"/>
    <hyperlink ref="C1778" r:id="rId386" display="https://www.sports-reference.com/cfb/schools/ohio/2017.html" xr:uid="{00000000-0004-0000-0400-000081010000}"/>
    <hyperlink ref="D1778" r:id="rId387" display="https://www.sports-reference.com/cfb/conferences/mac/2017.html" xr:uid="{00000000-0004-0000-0400-000082010000}"/>
    <hyperlink ref="C1779" r:id="rId388" display="https://www.sports-reference.com/cfb/schools/akron/2017.html" xr:uid="{00000000-0004-0000-0400-000083010000}"/>
    <hyperlink ref="D1779" r:id="rId389" display="https://www.sports-reference.com/cfb/conferences/mac/2017.html" xr:uid="{00000000-0004-0000-0400-000084010000}"/>
    <hyperlink ref="C1780" r:id="rId390" display="https://www.sports-reference.com/cfb/schools/buffalo/2017.html" xr:uid="{00000000-0004-0000-0400-000085010000}"/>
    <hyperlink ref="D1780" r:id="rId391" display="https://www.sports-reference.com/cfb/conferences/mac/2017.html" xr:uid="{00000000-0004-0000-0400-000086010000}"/>
    <hyperlink ref="C1781" r:id="rId392" display="https://www.sports-reference.com/cfb/schools/miami-oh/2017.html" xr:uid="{00000000-0004-0000-0400-000087010000}"/>
    <hyperlink ref="D1781" r:id="rId393" display="https://www.sports-reference.com/cfb/conferences/mac/2017.html" xr:uid="{00000000-0004-0000-0400-000088010000}"/>
    <hyperlink ref="D1782" r:id="rId394" display="https://www.sports-reference.com/cfb/conferences/mac/2017.html" xr:uid="{00000000-0004-0000-0400-000089010000}"/>
    <hyperlink ref="C1783" r:id="rId395" display="https://www.sports-reference.com/cfb/schools/kent-state/2017.html" xr:uid="{00000000-0004-0000-0400-00008A010000}"/>
    <hyperlink ref="D1783" r:id="rId396" display="https://www.sports-reference.com/cfb/conferences/mac/2017.html" xr:uid="{00000000-0004-0000-0400-00008B010000}"/>
    <hyperlink ref="C1784" r:id="rId397" display="https://www.sports-reference.com/cfb/schools/toledo/2017.html" xr:uid="{00000000-0004-0000-0400-00008C010000}"/>
    <hyperlink ref="D1784" r:id="rId398" display="https://www.sports-reference.com/cfb/conferences/mac/2017.html" xr:uid="{00000000-0004-0000-0400-00008D010000}"/>
    <hyperlink ref="C1785" r:id="rId399" display="https://www.sports-reference.com/cfb/schools/central-michigan/2017.html" xr:uid="{00000000-0004-0000-0400-00008E010000}"/>
    <hyperlink ref="D1785" r:id="rId400" display="https://www.sports-reference.com/cfb/conferences/mac/2017.html" xr:uid="{00000000-0004-0000-0400-00008F010000}"/>
    <hyperlink ref="C1786" r:id="rId401" display="https://www.sports-reference.com/cfb/schools/northern-illinois/2017.html" xr:uid="{00000000-0004-0000-0400-000090010000}"/>
    <hyperlink ref="D1786" r:id="rId402" display="https://www.sports-reference.com/cfb/conferences/mac/2017.html" xr:uid="{00000000-0004-0000-0400-000091010000}"/>
    <hyperlink ref="C1787" r:id="rId403" display="https://www.sports-reference.com/cfb/schools/western-michigan/2017.html" xr:uid="{00000000-0004-0000-0400-000092010000}"/>
    <hyperlink ref="D1787" r:id="rId404" display="https://www.sports-reference.com/cfb/conferences/mac/2017.html" xr:uid="{00000000-0004-0000-0400-000093010000}"/>
    <hyperlink ref="C1788" r:id="rId405" display="https://www.sports-reference.com/cfb/schools/eastern-michigan/2017.html" xr:uid="{00000000-0004-0000-0400-000094010000}"/>
    <hyperlink ref="D1788" r:id="rId406" display="https://www.sports-reference.com/cfb/conferences/mac/2017.html" xr:uid="{00000000-0004-0000-0400-000095010000}"/>
    <hyperlink ref="C1789" r:id="rId407" display="https://www.sports-reference.com/cfb/schools/ball-state/2017.html" xr:uid="{00000000-0004-0000-0400-000096010000}"/>
    <hyperlink ref="D1789" r:id="rId408" display="https://www.sports-reference.com/cfb/conferences/mac/2017.html" xr:uid="{00000000-0004-0000-0400-000097010000}"/>
    <hyperlink ref="C1790" r:id="rId409" display="https://www.sports-reference.com/cfb/schools/boise-state/2017.html" xr:uid="{00000000-0004-0000-0400-000098010000}"/>
    <hyperlink ref="D1790" r:id="rId410" display="https://www.sports-reference.com/cfb/conferences/mwc/2017.html" xr:uid="{00000000-0004-0000-0400-000099010000}"/>
    <hyperlink ref="C1791" r:id="rId411" display="https://www.sports-reference.com/cfb/schools/wyoming/2017.html" xr:uid="{00000000-0004-0000-0400-00009A010000}"/>
    <hyperlink ref="D1791" r:id="rId412" display="https://www.sports-reference.com/cfb/conferences/mwc/2017.html" xr:uid="{00000000-0004-0000-0400-00009B010000}"/>
    <hyperlink ref="C1792" r:id="rId413" display="https://www.sports-reference.com/cfb/schools/colorado-state/2017.html" xr:uid="{00000000-0004-0000-0400-00009C010000}"/>
    <hyperlink ref="D1792" r:id="rId414" display="https://www.sports-reference.com/cfb/conferences/mwc/2017.html" xr:uid="{00000000-0004-0000-0400-00009D010000}"/>
    <hyperlink ref="C1793" r:id="rId415" display="https://www.sports-reference.com/cfb/schools/air-force/2017.html" xr:uid="{00000000-0004-0000-0400-00009E010000}"/>
    <hyperlink ref="D1793" r:id="rId416" display="https://www.sports-reference.com/cfb/conferences/mwc/2017.html" xr:uid="{00000000-0004-0000-0400-00009F010000}"/>
    <hyperlink ref="C1794" r:id="rId417" display="https://www.sports-reference.com/cfb/schools/utah-state/2017.html" xr:uid="{00000000-0004-0000-0400-0000A0010000}"/>
    <hyperlink ref="D1794" r:id="rId418" display="https://www.sports-reference.com/cfb/conferences/mwc/2017.html" xr:uid="{00000000-0004-0000-0400-0000A1010000}"/>
    <hyperlink ref="C1795" r:id="rId419" display="https://www.sports-reference.com/cfb/schools/new-mexico/2017.html" xr:uid="{00000000-0004-0000-0400-0000A2010000}"/>
    <hyperlink ref="D1795" r:id="rId420" display="https://www.sports-reference.com/cfb/conferences/mwc/2017.html" xr:uid="{00000000-0004-0000-0400-0000A3010000}"/>
    <hyperlink ref="C1796" r:id="rId421" display="https://www.sports-reference.com/cfb/schools/fresno-state/2017.html" xr:uid="{00000000-0004-0000-0400-0000A4010000}"/>
    <hyperlink ref="D1796" r:id="rId422" display="https://www.sports-reference.com/cfb/conferences/mwc/2017.html" xr:uid="{00000000-0004-0000-0400-0000A5010000}"/>
    <hyperlink ref="C1797" r:id="rId423" display="https://www.sports-reference.com/cfb/schools/san-diego-state/2017.html" xr:uid="{00000000-0004-0000-0400-0000A6010000}"/>
    <hyperlink ref="D1797" r:id="rId424" display="https://www.sports-reference.com/cfb/conferences/mwc/2017.html" xr:uid="{00000000-0004-0000-0400-0000A7010000}"/>
    <hyperlink ref="C1798" r:id="rId425" display="https://www.sports-reference.com/cfb/schools/nevada-las-vegas/2017.html" xr:uid="{00000000-0004-0000-0400-0000A8010000}"/>
    <hyperlink ref="D1798" r:id="rId426" display="https://www.sports-reference.com/cfb/conferences/mwc/2017.html" xr:uid="{00000000-0004-0000-0400-0000A9010000}"/>
    <hyperlink ref="C1799" r:id="rId427" display="https://www.sports-reference.com/cfb/schools/nevada/2017.html" xr:uid="{00000000-0004-0000-0400-0000AA010000}"/>
    <hyperlink ref="D1799" r:id="rId428" display="https://www.sports-reference.com/cfb/conferences/mwc/2017.html" xr:uid="{00000000-0004-0000-0400-0000AB010000}"/>
    <hyperlink ref="C1800" r:id="rId429" display="https://www.sports-reference.com/cfb/schools/hawaii/2017.html" xr:uid="{00000000-0004-0000-0400-0000AC010000}"/>
    <hyperlink ref="D1800" r:id="rId430" display="https://www.sports-reference.com/cfb/conferences/mwc/2017.html" xr:uid="{00000000-0004-0000-0400-0000AD010000}"/>
    <hyperlink ref="C1801" r:id="rId431" display="https://www.sports-reference.com/cfb/schools/san-jose-state/2017.html" xr:uid="{00000000-0004-0000-0400-0000AE010000}"/>
    <hyperlink ref="D1801" r:id="rId432" display="https://www.sports-reference.com/cfb/conferences/mwc/2017.html" xr:uid="{00000000-0004-0000-0400-0000AF010000}"/>
    <hyperlink ref="C1802" r:id="rId433" display="https://www.sports-reference.com/cfb/schools/washington/2017.html" xr:uid="{00000000-0004-0000-0400-0000B0010000}"/>
    <hyperlink ref="D1802" r:id="rId434" display="https://www.sports-reference.com/cfb/conferences/pac-12/2017.html" xr:uid="{00000000-0004-0000-0400-0000B1010000}"/>
    <hyperlink ref="C1803" r:id="rId435" display="https://www.sports-reference.com/cfb/schools/stanford/2017.html" xr:uid="{00000000-0004-0000-0400-0000B2010000}"/>
    <hyperlink ref="D1803" r:id="rId436" display="https://www.sports-reference.com/cfb/conferences/pac-12/2017.html" xr:uid="{00000000-0004-0000-0400-0000B3010000}"/>
    <hyperlink ref="C1804" r:id="rId437" display="https://www.sports-reference.com/cfb/schools/washington-state/2017.html" xr:uid="{00000000-0004-0000-0400-0000B4010000}"/>
    <hyperlink ref="D1804" r:id="rId438" display="https://www.sports-reference.com/cfb/conferences/pac-12/2017.html" xr:uid="{00000000-0004-0000-0400-0000B5010000}"/>
    <hyperlink ref="C1805" r:id="rId439" display="https://www.sports-reference.com/cfb/schools/oregon/2017.html" xr:uid="{00000000-0004-0000-0400-0000B6010000}"/>
    <hyperlink ref="D1805" r:id="rId440" display="https://www.sports-reference.com/cfb/conferences/pac-12/2017.html" xr:uid="{00000000-0004-0000-0400-0000B7010000}"/>
    <hyperlink ref="C1806" r:id="rId441" display="https://www.sports-reference.com/cfb/schools/california/2017.html" xr:uid="{00000000-0004-0000-0400-0000B8010000}"/>
    <hyperlink ref="D1806" r:id="rId442" display="https://www.sports-reference.com/cfb/conferences/pac-12/2017.html" xr:uid="{00000000-0004-0000-0400-0000B9010000}"/>
    <hyperlink ref="C1807" r:id="rId443" display="https://www.sports-reference.com/cfb/schools/oregon-state/2017.html" xr:uid="{00000000-0004-0000-0400-0000BA010000}"/>
    <hyperlink ref="D1807" r:id="rId444" display="https://www.sports-reference.com/cfb/conferences/pac-12/2017.html" xr:uid="{00000000-0004-0000-0400-0000BB010000}"/>
    <hyperlink ref="C1808" r:id="rId445" display="https://www.sports-reference.com/cfb/schools/southern-california/2017.html" xr:uid="{00000000-0004-0000-0400-0000BC010000}"/>
    <hyperlink ref="D1808" r:id="rId446" display="https://www.sports-reference.com/cfb/conferences/pac-12/2017.html" xr:uid="{00000000-0004-0000-0400-0000BD010000}"/>
    <hyperlink ref="C1809" r:id="rId447" display="https://www.sports-reference.com/cfb/schools/arizona-state/2017.html" xr:uid="{00000000-0004-0000-0400-0000BE010000}"/>
    <hyperlink ref="D1809" r:id="rId448" display="https://www.sports-reference.com/cfb/conferences/pac-12/2017.html" xr:uid="{00000000-0004-0000-0400-0000BF010000}"/>
    <hyperlink ref="C1810" r:id="rId449" display="https://www.sports-reference.com/cfb/schools/arizona/2017.html" xr:uid="{00000000-0004-0000-0400-0000C0010000}"/>
    <hyperlink ref="D1810" r:id="rId450" display="https://www.sports-reference.com/cfb/conferences/pac-12/2017.html" xr:uid="{00000000-0004-0000-0400-0000C1010000}"/>
    <hyperlink ref="C1811" r:id="rId451" display="https://www.sports-reference.com/cfb/schools/ucla/2017.html" xr:uid="{00000000-0004-0000-0400-0000C2010000}"/>
    <hyperlink ref="D1811" r:id="rId452" display="https://www.sports-reference.com/cfb/conferences/pac-12/2017.html" xr:uid="{00000000-0004-0000-0400-0000C3010000}"/>
    <hyperlink ref="C1812" r:id="rId453" display="https://www.sports-reference.com/cfb/schools/utah/2017.html" xr:uid="{00000000-0004-0000-0400-0000C4010000}"/>
    <hyperlink ref="D1812" r:id="rId454" display="https://www.sports-reference.com/cfb/conferences/pac-12/2017.html" xr:uid="{00000000-0004-0000-0400-0000C5010000}"/>
    <hyperlink ref="C1813" r:id="rId455" display="https://www.sports-reference.com/cfb/schools/colorado/2017.html" xr:uid="{00000000-0004-0000-0400-0000C6010000}"/>
    <hyperlink ref="D1813" r:id="rId456" display="https://www.sports-reference.com/cfb/conferences/pac-12/2017.html" xr:uid="{00000000-0004-0000-0400-0000C7010000}"/>
    <hyperlink ref="C1814" r:id="rId457" display="https://www.sports-reference.com/cfb/schools/georgia/2017.html" xr:uid="{00000000-0004-0000-0400-0000C8010000}"/>
    <hyperlink ref="D1814" r:id="rId458" display="https://www.sports-reference.com/cfb/conferences/sec/2017.html" xr:uid="{00000000-0004-0000-0400-0000C9010000}"/>
    <hyperlink ref="C1815" r:id="rId459" display="https://www.sports-reference.com/cfb/schools/south-carolina/2017.html" xr:uid="{00000000-0004-0000-0400-0000CA010000}"/>
    <hyperlink ref="D1815" r:id="rId460" display="https://www.sports-reference.com/cfb/conferences/sec/2017.html" xr:uid="{00000000-0004-0000-0400-0000CB010000}"/>
    <hyperlink ref="C1816" r:id="rId461" display="https://www.sports-reference.com/cfb/schools/kentucky/2017.html" xr:uid="{00000000-0004-0000-0400-0000CC010000}"/>
    <hyperlink ref="D1816" r:id="rId462" display="https://www.sports-reference.com/cfb/conferences/sec/2017.html" xr:uid="{00000000-0004-0000-0400-0000CD010000}"/>
    <hyperlink ref="C1817" r:id="rId463" display="https://www.sports-reference.com/cfb/schools/missouri/2017.html" xr:uid="{00000000-0004-0000-0400-0000CE010000}"/>
    <hyperlink ref="D1817" r:id="rId464" display="https://www.sports-reference.com/cfb/conferences/sec/2017.html" xr:uid="{00000000-0004-0000-0400-0000CF010000}"/>
    <hyperlink ref="C1818" r:id="rId465" display="https://www.sports-reference.com/cfb/schools/florida/2017.html" xr:uid="{00000000-0004-0000-0400-0000D0010000}"/>
    <hyperlink ref="D1818" r:id="rId466" display="https://www.sports-reference.com/cfb/conferences/sec/2017.html" xr:uid="{00000000-0004-0000-0400-0000D1010000}"/>
    <hyperlink ref="C1819" r:id="rId467" display="https://www.sports-reference.com/cfb/schools/vanderbilt/2017.html" xr:uid="{00000000-0004-0000-0400-0000D2010000}"/>
    <hyperlink ref="D1819" r:id="rId468" display="https://www.sports-reference.com/cfb/conferences/sec/2017.html" xr:uid="{00000000-0004-0000-0400-0000D3010000}"/>
    <hyperlink ref="C1820" r:id="rId469" display="https://www.sports-reference.com/cfb/schools/tennessee/2017.html" xr:uid="{00000000-0004-0000-0400-0000D4010000}"/>
    <hyperlink ref="D1820" r:id="rId470" display="https://www.sports-reference.com/cfb/conferences/sec/2017.html" xr:uid="{00000000-0004-0000-0400-0000D5010000}"/>
    <hyperlink ref="C1821" r:id="rId471" display="https://www.sports-reference.com/cfb/schools/alabama/2017.html" xr:uid="{00000000-0004-0000-0400-0000D6010000}"/>
    <hyperlink ref="D1821" r:id="rId472" display="https://www.sports-reference.com/cfb/conferences/sec/2017.html" xr:uid="{00000000-0004-0000-0400-0000D7010000}"/>
    <hyperlink ref="C1822" r:id="rId473" display="https://www.sports-reference.com/cfb/schools/auburn/2017.html" xr:uid="{00000000-0004-0000-0400-0000D8010000}"/>
    <hyperlink ref="D1822" r:id="rId474" display="https://www.sports-reference.com/cfb/conferences/sec/2017.html" xr:uid="{00000000-0004-0000-0400-0000D9010000}"/>
    <hyperlink ref="C1823" r:id="rId475" display="https://www.sports-reference.com/cfb/schools/louisiana-state/2017.html" xr:uid="{00000000-0004-0000-0400-0000DA010000}"/>
    <hyperlink ref="D1823" r:id="rId476" display="https://www.sports-reference.com/cfb/conferences/sec/2017.html" xr:uid="{00000000-0004-0000-0400-0000DB010000}"/>
    <hyperlink ref="C1824" r:id="rId477" display="https://www.sports-reference.com/cfb/schools/mississippi-state/2017.html" xr:uid="{00000000-0004-0000-0400-0000DC010000}"/>
    <hyperlink ref="D1824" r:id="rId478" display="https://www.sports-reference.com/cfb/conferences/sec/2017.html" xr:uid="{00000000-0004-0000-0400-0000DD010000}"/>
    <hyperlink ref="C1825" r:id="rId479" display="https://www.sports-reference.com/cfb/schools/texas-am/2017.html" xr:uid="{00000000-0004-0000-0400-0000DE010000}"/>
    <hyperlink ref="D1825" r:id="rId480" display="https://www.sports-reference.com/cfb/conferences/sec/2017.html" xr:uid="{00000000-0004-0000-0400-0000DF010000}"/>
    <hyperlink ref="C1826" r:id="rId481" display="https://www.sports-reference.com/cfb/schools/mississippi/2017.html" xr:uid="{00000000-0004-0000-0400-0000E0010000}"/>
    <hyperlink ref="D1826" r:id="rId482" display="https://www.sports-reference.com/cfb/conferences/sec/2017.html" xr:uid="{00000000-0004-0000-0400-0000E1010000}"/>
    <hyperlink ref="C1827" r:id="rId483" display="https://www.sports-reference.com/cfb/schools/arkansas/2017.html" xr:uid="{00000000-0004-0000-0400-0000E2010000}"/>
    <hyperlink ref="D1827" r:id="rId484" display="https://www.sports-reference.com/cfb/conferences/sec/2017.html" xr:uid="{00000000-0004-0000-0400-0000E3010000}"/>
    <hyperlink ref="C1828" r:id="rId485" display="https://www.sports-reference.com/cfb/schools/appalachian-state/2017.html" xr:uid="{00000000-0004-0000-0400-0000E4010000}"/>
    <hyperlink ref="D1828" r:id="rId486" display="https://www.sports-reference.com/cfb/conferences/sun-belt/2017.html" xr:uid="{00000000-0004-0000-0400-0000E5010000}"/>
    <hyperlink ref="C1829" r:id="rId487" display="https://www.sports-reference.com/cfb/schools/coastal-carolina/2017.html" xr:uid="{00000000-0004-0000-0400-0000E6010000}"/>
    <hyperlink ref="D1829" r:id="rId488" display="https://www.sports-reference.com/cfb/conferences/sun-belt/2017.html" xr:uid="{00000000-0004-0000-0400-0000E7010000}"/>
    <hyperlink ref="C1830" r:id="rId489" display="https://www.sports-reference.com/cfb/schools/georgia-southern/2017.html" xr:uid="{00000000-0004-0000-0400-0000E8010000}"/>
    <hyperlink ref="D1830" r:id="rId490" display="https://www.sports-reference.com/cfb/conferences/sun-belt/2017.html" xr:uid="{00000000-0004-0000-0400-0000E9010000}"/>
    <hyperlink ref="C1831" r:id="rId491" display="https://www.sports-reference.com/cfb/schools/troy/2017.html" xr:uid="{00000000-0004-0000-0400-0000EA010000}"/>
    <hyperlink ref="D1831" r:id="rId492" display="https://www.sports-reference.com/cfb/conferences/sun-belt/2017.html" xr:uid="{00000000-0004-0000-0400-0000EB010000}"/>
    <hyperlink ref="C1832" r:id="rId493" display="https://www.sports-reference.com/cfb/schools/arkansas-state/2017.html" xr:uid="{00000000-0004-0000-0400-0000EC010000}"/>
    <hyperlink ref="D1832" r:id="rId494" display="https://www.sports-reference.com/cfb/conferences/sun-belt/2017.html" xr:uid="{00000000-0004-0000-0400-0000ED010000}"/>
    <hyperlink ref="C1833" r:id="rId495" display="https://www.sports-reference.com/cfb/schools/georgia-state/2017.html" xr:uid="{00000000-0004-0000-0400-0000EE010000}"/>
    <hyperlink ref="D1833" r:id="rId496" display="https://www.sports-reference.com/cfb/conferences/sun-belt/2017.html" xr:uid="{00000000-0004-0000-0400-0000EF010000}"/>
    <hyperlink ref="C1834" r:id="rId497" display="https://www.sports-reference.com/cfb/schools/new-mexico-state/2017.html" xr:uid="{00000000-0004-0000-0400-0000F0010000}"/>
    <hyperlink ref="D1834" r:id="rId498" display="https://www.sports-reference.com/cfb/conferences/sun-belt/2017.html" xr:uid="{00000000-0004-0000-0400-0000F1010000}"/>
    <hyperlink ref="C1835" r:id="rId499" display="https://www.sports-reference.com/cfb/schools/louisiana-lafayette/2017.html" xr:uid="{00000000-0004-0000-0400-0000F2010000}"/>
    <hyperlink ref="D1835" r:id="rId500" display="https://www.sports-reference.com/cfb/conferences/sun-belt/2017.html" xr:uid="{00000000-0004-0000-0400-0000F3010000}"/>
    <hyperlink ref="C1836" r:id="rId501" display="https://www.sports-reference.com/cfb/schools/louisiana-monroe/2017.html" xr:uid="{00000000-0004-0000-0400-0000F4010000}"/>
    <hyperlink ref="D1836" r:id="rId502" display="https://www.sports-reference.com/cfb/conferences/sun-belt/2017.html" xr:uid="{00000000-0004-0000-0400-0000F5010000}"/>
    <hyperlink ref="C1837" r:id="rId503" display="https://www.sports-reference.com/cfb/schools/idaho/2017.html" xr:uid="{00000000-0004-0000-0400-0000F6010000}"/>
    <hyperlink ref="D1837" r:id="rId504" display="https://www.sports-reference.com/cfb/conferences/sun-belt/2017.html" xr:uid="{00000000-0004-0000-0400-0000F7010000}"/>
    <hyperlink ref="C1838" r:id="rId505" display="https://www.sports-reference.com/cfb/schools/south-alabama/2017.html" xr:uid="{00000000-0004-0000-0400-0000F8010000}"/>
    <hyperlink ref="D1838" r:id="rId506" display="https://www.sports-reference.com/cfb/conferences/sun-belt/2017.html" xr:uid="{00000000-0004-0000-0400-0000F9010000}"/>
    <hyperlink ref="C1839" r:id="rId507" display="https://www.sports-reference.com/cfb/schools/texas-state/2017.html" xr:uid="{00000000-0004-0000-0400-0000FA010000}"/>
    <hyperlink ref="D1839" r:id="rId508" display="https://www.sports-reference.com/cfb/conferences/sun-belt/2017.html" xr:uid="{00000000-0004-0000-0400-0000FB010000}"/>
    <hyperlink ref="C1592" r:id="rId509" display="https://www.sports-reference.com/cfb/schools/pittsburgh/2017.html" xr:uid="{00000000-0004-0000-0400-0000FC010000}"/>
    <hyperlink ref="C1733" r:id="rId510" display="https://www.sports-reference.com/cfb/schools/southern-methodist/2016.html" xr:uid="{00000000-0004-0000-0400-0000FD010000}"/>
    <hyperlink ref="C1768" r:id="rId511" display="https://www.sports-reference.com/cfb/schools/southern-mississippi/2016.html" xr:uid="{00000000-0004-0000-0400-0000FE010000}"/>
    <hyperlink ref="C1612" r:id="rId512" display="https://www.sports-reference.com/cfb/schools/texas-christian/2017.html" xr:uid="{00000000-0004-0000-0400-0000FF010000}"/>
    <hyperlink ref="C1840" r:id="rId513" display="https://www.sports-reference.com/cfb/schools/clemson/2018.html" xr:uid="{ED42F4C7-9B70-4979-ADCA-59FA18C5692E}"/>
    <hyperlink ref="D1840" r:id="rId514" display="https://www.sports-reference.com/cfb/conferences/acc/2018.html" xr:uid="{BFF217C0-F6BB-49EF-BF48-46EE99C5ACF0}"/>
    <hyperlink ref="C1841" r:id="rId515" display="https://www.sports-reference.com/cfb/schools/syracuse/2018.html" xr:uid="{26A3904D-3215-4BF3-BA67-C30F589172E5}"/>
    <hyperlink ref="D1841" r:id="rId516" display="https://www.sports-reference.com/cfb/conferences/acc/2018.html" xr:uid="{90553ADB-19D0-4950-8A92-5B12AE510796}"/>
    <hyperlink ref="C1842" r:id="rId517" display="https://www.sports-reference.com/cfb/schools/north-carolina-state/2018.html" xr:uid="{117DF8E5-B0AE-492E-9349-B56D70945F6A}"/>
    <hyperlink ref="D1842" r:id="rId518" display="https://www.sports-reference.com/cfb/conferences/acc/2018.html" xr:uid="{BFD33054-5B69-436D-9E63-9171A7CE45B5}"/>
    <hyperlink ref="C1843" r:id="rId519" display="https://www.sports-reference.com/cfb/schools/boston-college/2018.html" xr:uid="{7BA9C220-88D1-442D-92E6-7D3A33079E2F}"/>
    <hyperlink ref="D1843" r:id="rId520" display="https://www.sports-reference.com/cfb/conferences/acc/2018.html" xr:uid="{D0A79A2E-9F81-477B-BCBB-EFCF7059FA2E}"/>
    <hyperlink ref="C1844" r:id="rId521" display="https://www.sports-reference.com/cfb/schools/wake-forest/2018.html" xr:uid="{A3742EC9-1F54-46DF-A5C2-49B3E6BC333E}"/>
    <hyperlink ref="D1844" r:id="rId522" display="https://www.sports-reference.com/cfb/conferences/acc/2018.html" xr:uid="{3ED40A6F-A3C3-4703-9F28-513366984D64}"/>
    <hyperlink ref="C1845" r:id="rId523" display="https://www.sports-reference.com/cfb/schools/florida-state/2018.html" xr:uid="{6DF27A16-A3AA-4714-B0D7-B94493FB8026}"/>
    <hyperlink ref="D1845" r:id="rId524" display="https://www.sports-reference.com/cfb/conferences/acc/2018.html" xr:uid="{4589EEE9-6CD8-4068-A773-BD0E39441781}"/>
    <hyperlink ref="C1846" r:id="rId525" display="https://www.sports-reference.com/cfb/schools/louisville/2018.html" xr:uid="{7E23D7DD-31B1-4DFB-9336-1ED6AA5B2F70}"/>
    <hyperlink ref="D1846" r:id="rId526" display="https://www.sports-reference.com/cfb/conferences/acc/2018.html" xr:uid="{C340EBB6-F27F-4545-A631-4BA546CE9495}"/>
    <hyperlink ref="D1847" r:id="rId527" display="https://www.sports-reference.com/cfb/conferences/acc/2018.html" xr:uid="{3A014578-869E-4FCF-A294-B7268737FB9C}"/>
    <hyperlink ref="C1848" r:id="rId528" display="https://www.sports-reference.com/cfb/schools/georgia-tech/2018.html" xr:uid="{28EBD07B-486D-404F-9A1C-DE8E0BA234BC}"/>
    <hyperlink ref="D1848" r:id="rId529" display="https://www.sports-reference.com/cfb/conferences/acc/2018.html" xr:uid="{CB3CA4A6-D0B7-4CB9-8686-D0A49AEF671F}"/>
    <hyperlink ref="C1849" r:id="rId530" display="https://www.sports-reference.com/cfb/schools/virginia/2018.html" xr:uid="{0F80A19A-EF4B-4EC8-82E1-781693870FC3}"/>
    <hyperlink ref="D1849" r:id="rId531" display="https://www.sports-reference.com/cfb/conferences/acc/2018.html" xr:uid="{5C0AFBAD-4A7E-4D71-87DB-8AD621B41F79}"/>
    <hyperlink ref="C1850" r:id="rId532" display="https://www.sports-reference.com/cfb/schools/miami-fl/2018.html" xr:uid="{45526061-261F-4CA3-9EC4-F80E92B11BC4}"/>
    <hyperlink ref="D1850" r:id="rId533" display="https://www.sports-reference.com/cfb/conferences/acc/2018.html" xr:uid="{B383DC09-28F1-4A4D-B8F0-56C7608C7545}"/>
    <hyperlink ref="C1851" r:id="rId534" display="https://www.sports-reference.com/cfb/schools/virginia-tech/2018.html" xr:uid="{9C698A1C-67CF-4546-8468-DCD1BE766B36}"/>
    <hyperlink ref="D1851" r:id="rId535" display="https://www.sports-reference.com/cfb/conferences/acc/2018.html" xr:uid="{634E3FF4-91AD-4670-9687-C8E42B21A410}"/>
    <hyperlink ref="C1852" r:id="rId536" display="https://www.sports-reference.com/cfb/schools/duke/2018.html" xr:uid="{94977894-B2EF-49C3-9983-CAD413110850}"/>
    <hyperlink ref="D1852" r:id="rId537" display="https://www.sports-reference.com/cfb/conferences/acc/2018.html" xr:uid="{2091CD66-27A8-4FBF-9C2F-6D1B1870CFCF}"/>
    <hyperlink ref="C1853" r:id="rId538" display="https://www.sports-reference.com/cfb/schools/north-carolina/2018.html" xr:uid="{49CCCB14-8EFA-4891-A205-921DF7E4789A}"/>
    <hyperlink ref="D1853" r:id="rId539" display="https://www.sports-reference.com/cfb/conferences/acc/2018.html" xr:uid="{BB461273-93B7-417A-804A-B7C84844535F}"/>
    <hyperlink ref="C1854" r:id="rId540" display="https://www.sports-reference.com/cfb/schools/central-florida/2018.html" xr:uid="{762CCC6C-FB9A-41FC-BD18-E3F7F290D8DF}"/>
    <hyperlink ref="D1854" r:id="rId541" display="https://www.sports-reference.com/cfb/conferences/american/2018.html" xr:uid="{3EDFF600-778A-4709-AFCF-726FE2C2F095}"/>
    <hyperlink ref="C1855" r:id="rId542" display="https://www.sports-reference.com/cfb/schools/temple/2018.html" xr:uid="{5E333421-E8EF-428A-8D2F-72279D662A59}"/>
    <hyperlink ref="D1855" r:id="rId543" display="https://www.sports-reference.com/cfb/conferences/american/2018.html" xr:uid="{871745A7-6A1A-4258-B78E-43B8B580289B}"/>
    <hyperlink ref="C1856" r:id="rId544" display="https://www.sports-reference.com/cfb/schools/cincinnati/2018.html" xr:uid="{3E73B8A6-2484-484C-AE84-7CAB09FA7B90}"/>
    <hyperlink ref="D1856" r:id="rId545" display="https://www.sports-reference.com/cfb/conferences/american/2018.html" xr:uid="{40306D10-7946-4C8B-B3AA-31A0511167EB}"/>
    <hyperlink ref="C1857" r:id="rId546" display="https://www.sports-reference.com/cfb/schools/south-florida/2018.html" xr:uid="{D88DE9B6-6C0D-4F3D-A6B6-7F37B4F6A3B2}"/>
    <hyperlink ref="D1857" r:id="rId547" display="https://www.sports-reference.com/cfb/conferences/american/2018.html" xr:uid="{015D03B6-6104-4ECE-B2B8-478BF5675373}"/>
    <hyperlink ref="C1858" r:id="rId548" display="https://www.sports-reference.com/cfb/schools/east-carolina/2018.html" xr:uid="{E8567E6B-4A9C-4D01-B7E6-4DF73DE65674}"/>
    <hyperlink ref="D1858" r:id="rId549" display="https://www.sports-reference.com/cfb/conferences/american/2018.html" xr:uid="{771F39EB-8DB0-4242-B644-0E41D729CAF5}"/>
    <hyperlink ref="C1859" r:id="rId550" display="https://www.sports-reference.com/cfb/schools/connecticut/2018.html" xr:uid="{4D2AA90F-F719-4AA0-8484-0242A7E5A242}"/>
    <hyperlink ref="D1859" r:id="rId551" display="https://www.sports-reference.com/cfb/conferences/american/2018.html" xr:uid="{77F19F91-5775-4C0F-9B73-E61F458DCD80}"/>
    <hyperlink ref="C1860" r:id="rId552" display="https://www.sports-reference.com/cfb/schools/houston/2018.html" xr:uid="{CD5BA3BD-1811-44BC-ACDB-6521C090155A}"/>
    <hyperlink ref="D1860" r:id="rId553" display="https://www.sports-reference.com/cfb/conferences/american/2018.html" xr:uid="{A2A95B46-D8AA-4AC7-B4EA-07DF29D573DD}"/>
    <hyperlink ref="C1861" r:id="rId554" display="https://www.sports-reference.com/cfb/schools/memphis/2018.html" xr:uid="{0DAC2963-A2BC-4352-9054-A3F5BD4291FF}"/>
    <hyperlink ref="D1861" r:id="rId555" display="https://www.sports-reference.com/cfb/conferences/american/2018.html" xr:uid="{6F5672BB-1641-475B-AD9A-AE3AF1C08DD6}"/>
    <hyperlink ref="C1862" r:id="rId556" display="https://www.sports-reference.com/cfb/schools/tulane/2018.html" xr:uid="{4A6D3185-42BB-44D0-A7FA-CBD0101B2E40}"/>
    <hyperlink ref="D1862" r:id="rId557" display="https://www.sports-reference.com/cfb/conferences/american/2018.html" xr:uid="{EADA4849-D4EE-44F6-9465-E38BF9743CDD}"/>
    <hyperlink ref="D1863" r:id="rId558" display="https://www.sports-reference.com/cfb/conferences/american/2018.html" xr:uid="{D0266D90-B7BF-4D25-840B-F8BA89F37E53}"/>
    <hyperlink ref="C1864" r:id="rId559" display="https://www.sports-reference.com/cfb/schools/navy/2018.html" xr:uid="{B881B0CA-9327-41CA-B435-D4DDF8D2C59F}"/>
    <hyperlink ref="D1864" r:id="rId560" display="https://www.sports-reference.com/cfb/conferences/american/2018.html" xr:uid="{FE882E1F-049A-41A3-8156-808819DB4404}"/>
    <hyperlink ref="C1865" r:id="rId561" display="https://www.sports-reference.com/cfb/schools/tulsa/2018.html" xr:uid="{932425E7-D094-4D0B-9DBF-F3165759D8CC}"/>
    <hyperlink ref="D1865" r:id="rId562" display="https://www.sports-reference.com/cfb/conferences/american/2018.html" xr:uid="{B0019FDC-7F9D-44B3-81F8-84FC3B2C4B0E}"/>
    <hyperlink ref="C1866" r:id="rId563" display="https://www.sports-reference.com/cfb/schools/oklahoma/2018.html" xr:uid="{EE9293F4-D861-472C-8B15-05F1752FC211}"/>
    <hyperlink ref="D1866" r:id="rId564" display="https://www.sports-reference.com/cfb/conferences/big-12/2018.html" xr:uid="{32F51BBF-5FD2-4619-A02E-7196886A14B9}"/>
    <hyperlink ref="C1867" r:id="rId565" display="https://www.sports-reference.com/cfb/schools/texas/2018.html" xr:uid="{172104DA-6A06-4B06-994D-4FEE249A3806}"/>
    <hyperlink ref="D1867" r:id="rId566" display="https://www.sports-reference.com/cfb/conferences/big-12/2018.html" xr:uid="{47F32740-8921-4EE1-B8FA-44703F67E66B}"/>
    <hyperlink ref="C1868" r:id="rId567" display="https://www.sports-reference.com/cfb/schools/iowa-state/2018.html" xr:uid="{3765573B-9899-4FAE-9112-AE98F880075A}"/>
    <hyperlink ref="D1868" r:id="rId568" display="https://www.sports-reference.com/cfb/conferences/big-12/2018.html" xr:uid="{AA8BE350-B80D-4F19-A48D-1209A66CDE53}"/>
    <hyperlink ref="C1869" r:id="rId569" display="https://www.sports-reference.com/cfb/schools/west-virginia/2018.html" xr:uid="{C11627C3-3490-41D9-9080-DE99BF3FB986}"/>
    <hyperlink ref="D1869" r:id="rId570" display="https://www.sports-reference.com/cfb/conferences/big-12/2018.html" xr:uid="{F21ACDF0-7537-46DD-BBE7-D5FDBA88FA31}"/>
    <hyperlink ref="C1870" r:id="rId571" display="https://www.sports-reference.com/cfb/schools/baylor/2018.html" xr:uid="{A2572F1F-4719-4E04-BD0D-AA88A4A9FE5C}"/>
    <hyperlink ref="D1870" r:id="rId572" display="https://www.sports-reference.com/cfb/conferences/big-12/2018.html" xr:uid="{920F016D-9893-402E-8498-B3CE09609A72}"/>
    <hyperlink ref="C1871" r:id="rId573" display="https://www.sports-reference.com/cfb/schools/texas-christian/2018.html" xr:uid="{B5B01FAE-0D19-4354-A472-4F28E7554022}"/>
    <hyperlink ref="D1871" r:id="rId574" display="https://www.sports-reference.com/cfb/conferences/big-12/2018.html" xr:uid="{D5BD082B-E2D5-4B8E-A3D0-66BE717CC19F}"/>
    <hyperlink ref="C1872" r:id="rId575" display="https://www.sports-reference.com/cfb/schools/oklahoma-state/2018.html" xr:uid="{54C45776-D124-41B6-B0DB-67CBACD416AB}"/>
    <hyperlink ref="D1872" r:id="rId576" display="https://www.sports-reference.com/cfb/conferences/big-12/2018.html" xr:uid="{23BCC81B-3D2A-4C1F-8D9F-D32EA95DCA37}"/>
    <hyperlink ref="C1873" r:id="rId577" display="https://www.sports-reference.com/cfb/schools/kansas-state/2018.html" xr:uid="{47536D5D-6109-4F6C-BE8D-1ACDEB337013}"/>
    <hyperlink ref="D1873" r:id="rId578" display="https://www.sports-reference.com/cfb/conferences/big-12/2018.html" xr:uid="{0FF78CEB-A527-4931-A484-32367530048B}"/>
    <hyperlink ref="C1874" r:id="rId579" display="https://www.sports-reference.com/cfb/schools/texas-tech/2018.html" xr:uid="{417B5563-42D4-40DC-9CC1-25A662B78D96}"/>
    <hyperlink ref="D1874" r:id="rId580" display="https://www.sports-reference.com/cfb/conferences/big-12/2018.html" xr:uid="{E895E5C1-A3B9-417D-B151-741C18AD2591}"/>
    <hyperlink ref="C1875" r:id="rId581" display="https://www.sports-reference.com/cfb/schools/kansas/2018.html" xr:uid="{3B5FAA6B-F901-47DD-982A-F98935B6DE52}"/>
    <hyperlink ref="D1875" r:id="rId582" display="https://www.sports-reference.com/cfb/conferences/big-12/2018.html" xr:uid="{99C8702E-E7FE-49F3-9E7E-0526DAC393C8}"/>
    <hyperlink ref="C1876" r:id="rId583" display="https://www.sports-reference.com/cfb/schools/ohio-state/2018.html" xr:uid="{DBFB0495-4004-472F-8A37-663F935DA4FE}"/>
    <hyperlink ref="D1876" r:id="rId584" display="https://www.sports-reference.com/cfb/conferences/big-ten/2018.html" xr:uid="{AE0AA806-FE12-4E15-B834-EFB318DE619C}"/>
    <hyperlink ref="C1877" r:id="rId585" display="https://www.sports-reference.com/cfb/schools/michigan/2018.html" xr:uid="{117ED249-7C94-4306-AB22-AF8F1CE5DB85}"/>
    <hyperlink ref="D1877" r:id="rId586" display="https://www.sports-reference.com/cfb/conferences/big-ten/2018.html" xr:uid="{B4B766E1-3D9B-41A8-B47D-B5819DE71AEA}"/>
    <hyperlink ref="C1878" r:id="rId587" display="https://www.sports-reference.com/cfb/schools/penn-state/2018.html" xr:uid="{FED51D09-CBD4-448B-A7CD-E56B9F555404}"/>
    <hyperlink ref="D1878" r:id="rId588" display="https://www.sports-reference.com/cfb/conferences/big-ten/2018.html" xr:uid="{4C739FA3-D679-4EE6-AF30-3776DF4605FD}"/>
    <hyperlink ref="C1879" r:id="rId589" display="https://www.sports-reference.com/cfb/schools/michigan-state/2018.html" xr:uid="{998164BA-AB40-4FAB-A490-66495131DA34}"/>
    <hyperlink ref="D1879" r:id="rId590" display="https://www.sports-reference.com/cfb/conferences/big-ten/2018.html" xr:uid="{1D1306AA-4A31-4753-9F4A-3FCFA4D7F717}"/>
    <hyperlink ref="C1880" r:id="rId591" display="https://www.sports-reference.com/cfb/schools/maryland/2018.html" xr:uid="{4DEC5AF2-4BA7-458D-A0F7-743DDDEE3FFD}"/>
    <hyperlink ref="D1880" r:id="rId592" display="https://www.sports-reference.com/cfb/conferences/big-ten/2018.html" xr:uid="{F507FB0A-9475-4A12-BF2E-662437D14C46}"/>
    <hyperlink ref="C1881" r:id="rId593" display="https://www.sports-reference.com/cfb/schools/indiana/2018.html" xr:uid="{5FD0570D-2FF1-4CD2-89EA-D8CDE5F37B01}"/>
    <hyperlink ref="D1881" r:id="rId594" display="https://www.sports-reference.com/cfb/conferences/big-ten/2018.html" xr:uid="{0E53EF23-BA7D-407D-AA7D-EC1C34C22047}"/>
    <hyperlink ref="C1882" r:id="rId595" display="https://www.sports-reference.com/cfb/schools/rutgers/2018.html" xr:uid="{5288F90E-D5F5-43D0-809D-0D43DF997627}"/>
    <hyperlink ref="D1882" r:id="rId596" display="https://www.sports-reference.com/cfb/conferences/big-ten/2018.html" xr:uid="{2404DF3B-6BE0-43CB-87E0-B852C1B21560}"/>
    <hyperlink ref="C1883" r:id="rId597" display="https://www.sports-reference.com/cfb/schools/northwestern/2018.html" xr:uid="{7F8DBCAC-7B4C-4F11-AEFB-874BEA0BC3E8}"/>
    <hyperlink ref="D1883" r:id="rId598" display="https://www.sports-reference.com/cfb/conferences/big-ten/2018.html" xr:uid="{754ECD1C-9E7F-4B26-8233-9F13C57C6793}"/>
    <hyperlink ref="C1884" r:id="rId599" display="https://www.sports-reference.com/cfb/schools/iowa/2018.html" xr:uid="{E79FC580-F08B-4C24-AA1C-ACE2B02BE2BB}"/>
    <hyperlink ref="D1884" r:id="rId600" display="https://www.sports-reference.com/cfb/conferences/big-ten/2018.html" xr:uid="{FF5613E4-8508-43B0-992D-B11573F1BB6F}"/>
    <hyperlink ref="C1885" r:id="rId601" display="https://www.sports-reference.com/cfb/schools/wisconsin/2018.html" xr:uid="{1537DB30-AD4A-4E8E-ABFC-EE4B27CC78E3}"/>
    <hyperlink ref="D1885" r:id="rId602" display="https://www.sports-reference.com/cfb/conferences/big-ten/2018.html" xr:uid="{55C95D8F-2C7B-483E-A824-7F331144D5A0}"/>
    <hyperlink ref="C1886" r:id="rId603" display="https://www.sports-reference.com/cfb/schools/purdue/2018.html" xr:uid="{80AF22E8-5A6D-4F00-8684-6C6997840D09}"/>
    <hyperlink ref="D1886" r:id="rId604" display="https://www.sports-reference.com/cfb/conferences/big-ten/2018.html" xr:uid="{3A06380D-A665-44B4-B13C-52AC0BAD1CC5}"/>
    <hyperlink ref="C1887" r:id="rId605" display="https://www.sports-reference.com/cfb/schools/minnesota/2018.html" xr:uid="{F96F70D4-D7DF-4C01-9334-A700372D16DC}"/>
    <hyperlink ref="D1887" r:id="rId606" display="https://www.sports-reference.com/cfb/conferences/big-ten/2018.html" xr:uid="{D7387CE6-8C1A-460B-BB5A-69D4AEB2807F}"/>
    <hyperlink ref="C1888" r:id="rId607" display="https://www.sports-reference.com/cfb/schools/nebraska/2018.html" xr:uid="{0B767827-78B0-4D4C-8C52-05F772B8B13E}"/>
    <hyperlink ref="D1888" r:id="rId608" display="https://www.sports-reference.com/cfb/conferences/big-ten/2018.html" xr:uid="{2DE02B36-06F5-4D58-B719-4D32C5D2D095}"/>
    <hyperlink ref="C1889" r:id="rId609" display="https://www.sports-reference.com/cfb/schools/illinois/2018.html" xr:uid="{E33140C9-3A75-4FF7-9189-9A25357F4FDA}"/>
    <hyperlink ref="D1889" r:id="rId610" display="https://www.sports-reference.com/cfb/conferences/big-ten/2018.html" xr:uid="{93725D75-B810-49F9-942F-66F26D682C42}"/>
    <hyperlink ref="C1890" r:id="rId611" display="https://www.sports-reference.com/cfb/schools/middle-tennessee-state/2018.html" xr:uid="{E2740B7F-80B1-4E32-9A15-A6E8ACEBD313}"/>
    <hyperlink ref="D1890" r:id="rId612" display="https://www.sports-reference.com/cfb/conferences/cusa/2018.html" xr:uid="{69AC280D-674B-4F95-BCEE-9194F9DDEFA8}"/>
    <hyperlink ref="C1891" r:id="rId613" display="https://www.sports-reference.com/cfb/schools/florida-international/2018.html" xr:uid="{0CC3C170-08AA-4E68-8417-AD3E19E3B309}"/>
    <hyperlink ref="D1891" r:id="rId614" display="https://www.sports-reference.com/cfb/conferences/cusa/2018.html" xr:uid="{FE4FD45A-7334-4102-8C72-0FBBD5E7A80C}"/>
    <hyperlink ref="C1892" r:id="rId615" display="https://www.sports-reference.com/cfb/schools/marshall/2018.html" xr:uid="{64AE54B4-A328-4D8A-A7F8-1B5493E6FC14}"/>
    <hyperlink ref="D1892" r:id="rId616" display="https://www.sports-reference.com/cfb/conferences/cusa/2018.html" xr:uid="{FE32296C-DCC2-4973-A159-F35F9C1D4D72}"/>
    <hyperlink ref="C1893" r:id="rId617" display="https://www.sports-reference.com/cfb/schools/charlotte/2018.html" xr:uid="{5D03DE3C-D879-40E5-AB96-D54793E74611}"/>
    <hyperlink ref="D1893" r:id="rId618" display="https://www.sports-reference.com/cfb/conferences/cusa/2018.html" xr:uid="{99DE8291-5B0E-4BD1-BAA9-19A3248745F0}"/>
    <hyperlink ref="C1894" r:id="rId619" display="https://www.sports-reference.com/cfb/schools/florida-atlantic/2018.html" xr:uid="{58D2C66E-4A16-4CB0-85BD-2E183D77FDED}"/>
    <hyperlink ref="D1894" r:id="rId620" display="https://www.sports-reference.com/cfb/conferences/cusa/2018.html" xr:uid="{4EA7C6AC-B240-4D35-B16B-7533EA99C81F}"/>
    <hyperlink ref="C1895" r:id="rId621" display="https://www.sports-reference.com/cfb/schools/old-dominion/2018.html" xr:uid="{BDC13978-8604-4173-B990-69CE2A85868D}"/>
    <hyperlink ref="D1895" r:id="rId622" display="https://www.sports-reference.com/cfb/conferences/cusa/2018.html" xr:uid="{1AE83A8D-DA64-4369-A096-75EB006A452C}"/>
    <hyperlink ref="C1896" r:id="rId623" display="https://www.sports-reference.com/cfb/schools/western-kentucky/2018.html" xr:uid="{B64A152C-3F8F-44CA-84B5-AE54C062C2C1}"/>
    <hyperlink ref="D1896" r:id="rId624" display="https://www.sports-reference.com/cfb/conferences/cusa/2018.html" xr:uid="{1DE1982D-75EA-4314-A32C-28C775FC95A0}"/>
    <hyperlink ref="C1897" r:id="rId625" display="https://www.sports-reference.com/cfb/schools/alabama-birmingham/2018.html" xr:uid="{19DFF6FE-815A-46A2-B66C-902252694E53}"/>
    <hyperlink ref="D1897" r:id="rId626" display="https://www.sports-reference.com/cfb/conferences/cusa/2018.html" xr:uid="{01EA8FC0-223A-4E66-8AA8-5F3BA1481DD1}"/>
    <hyperlink ref="C1898" r:id="rId627" display="https://www.sports-reference.com/cfb/schools/louisiana-tech/2018.html" xr:uid="{1EBAF752-2F19-4E67-9308-53D63481F261}"/>
    <hyperlink ref="D1898" r:id="rId628" display="https://www.sports-reference.com/cfb/conferences/cusa/2018.html" xr:uid="{11D53EF4-F473-4F03-9BC0-C45B8B6FE660}"/>
    <hyperlink ref="C1899" r:id="rId629" display="https://www.sports-reference.com/cfb/schools/north-texas/2018.html" xr:uid="{113DE62B-8CCA-4211-89DA-FBA7E7C05644}"/>
    <hyperlink ref="D1899" r:id="rId630" display="https://www.sports-reference.com/cfb/conferences/cusa/2018.html" xr:uid="{9EC70256-1124-483A-A7B1-2D995DDADCC2}"/>
    <hyperlink ref="D1900" r:id="rId631" display="https://www.sports-reference.com/cfb/conferences/cusa/2018.html" xr:uid="{55E42EAE-DDB9-47F4-9A2C-2889E2072263}"/>
    <hyperlink ref="D1901" r:id="rId632" display="https://www.sports-reference.com/cfb/conferences/cusa/2018.html" xr:uid="{B3F34917-F771-4E76-9AE4-081848EBDC03}"/>
    <hyperlink ref="C1902" r:id="rId633" display="https://www.sports-reference.com/cfb/schools/rice/2018.html" xr:uid="{E928091D-4283-4BB2-B773-5220E2CDB8BE}"/>
    <hyperlink ref="D1902" r:id="rId634" display="https://www.sports-reference.com/cfb/conferences/cusa/2018.html" xr:uid="{9CADD6D3-EB20-4FFE-930C-72618A8F8A33}"/>
    <hyperlink ref="C1903" r:id="rId635" display="https://www.sports-reference.com/cfb/schools/texas-el-paso/2018.html" xr:uid="{0ABC45C9-18FA-4387-BA08-A92D1E83D019}"/>
    <hyperlink ref="D1903" r:id="rId636" display="https://www.sports-reference.com/cfb/conferences/cusa/2018.html" xr:uid="{24FE1C79-E057-4B41-8BF6-58B141677390}"/>
    <hyperlink ref="C1904" r:id="rId637" display="https://www.sports-reference.com/cfb/schools/massachusetts/2018.html" xr:uid="{084038C7-AAAE-4CE0-A600-8020EB8A1EFB}"/>
    <hyperlink ref="D1904" r:id="rId638" display="https://www.sports-reference.com/cfb/conferences/independent/2018.html" xr:uid="{F7DB047A-3FD6-4655-AFC3-6236B2B0B695}"/>
    <hyperlink ref="C1905" r:id="rId639" display="https://www.sports-reference.com/cfb/schools/new-mexico-state/2018.html" xr:uid="{776F3452-3A59-4F07-BE44-4841AA9F3080}"/>
    <hyperlink ref="D1905" r:id="rId640" display="https://www.sports-reference.com/cfb/conferences/independent/2018.html" xr:uid="{C60D1E97-80C0-4173-8DD8-88943CFACF20}"/>
    <hyperlink ref="C1906" r:id="rId641" display="https://www.sports-reference.com/cfb/schools/liberty/2018.html" xr:uid="{09496D3B-BA52-45BB-94CA-9532C55B5CAB}"/>
    <hyperlink ref="D1906" r:id="rId642" display="https://www.sports-reference.com/cfb/conferences/independent/2018.html" xr:uid="{5B0EF030-2BA6-4063-92CC-6A76FC2CDA55}"/>
    <hyperlink ref="C1907" r:id="rId643" display="https://www.sports-reference.com/cfb/schools/army/2018.html" xr:uid="{7CFDFA65-1E9A-4594-A217-9DFD1B42B623}"/>
    <hyperlink ref="D1907" r:id="rId644" display="https://www.sports-reference.com/cfb/conferences/independent/2018.html" xr:uid="{B6CF4D56-C114-4309-AF5F-A30099476E09}"/>
    <hyperlink ref="C1908" r:id="rId645" display="https://www.sports-reference.com/cfb/schools/brigham-young/2018.html" xr:uid="{A8E7C8CA-4D1D-4FA3-A49D-1B52BC2E9F81}"/>
    <hyperlink ref="D1908" r:id="rId646" display="https://www.sports-reference.com/cfb/conferences/independent/2018.html" xr:uid="{A45C14FE-74C4-47D1-A350-889F00827ED7}"/>
    <hyperlink ref="C1909" r:id="rId647" display="https://www.sports-reference.com/cfb/schools/notre-dame/2018.html" xr:uid="{05820DA6-F1AE-4519-915E-C1688ED95665}"/>
    <hyperlink ref="D1909" r:id="rId648" display="https://www.sports-reference.com/cfb/conferences/independent/2018.html" xr:uid="{D8BF1146-9D9F-4955-B50E-76F60BFD1FA9}"/>
    <hyperlink ref="C1910" r:id="rId649" display="https://www.sports-reference.com/cfb/schools/buffalo/2018.html" xr:uid="{8D55D941-62A0-4947-8D3D-26FE6024EE36}"/>
    <hyperlink ref="D1910" r:id="rId650" display="https://www.sports-reference.com/cfb/conferences/mac/2018.html" xr:uid="{7302514A-DFC9-4E51-9232-263A1A0C1A27}"/>
    <hyperlink ref="C1911" r:id="rId651" display="https://www.sports-reference.com/cfb/schools/ohio/2018.html" xr:uid="{3E2FED02-A851-4B5D-B056-0EE879C834F0}"/>
    <hyperlink ref="D1911" r:id="rId652" display="https://www.sports-reference.com/cfb/conferences/mac/2018.html" xr:uid="{B6392E1C-013F-4D75-AC9C-8A4C28C51E73}"/>
    <hyperlink ref="C1912" r:id="rId653" display="https://www.sports-reference.com/cfb/schools/miami-oh/2018.html" xr:uid="{F4E3C347-4CBD-46CC-A376-D979754A1D1A}"/>
    <hyperlink ref="D1912" r:id="rId654" display="https://www.sports-reference.com/cfb/conferences/mac/2018.html" xr:uid="{1360E148-C7CA-4113-8516-38497E78A5BF}"/>
    <hyperlink ref="C1913" r:id="rId655" display="https://www.sports-reference.com/cfb/schools/akron/2018.html" xr:uid="{1962FAD8-D36D-45F8-9286-AEC162323BEE}"/>
    <hyperlink ref="D1913" r:id="rId656" display="https://www.sports-reference.com/cfb/conferences/mac/2018.html" xr:uid="{C9C80652-C2CA-4A7D-B803-96D6C98EAF4E}"/>
    <hyperlink ref="D1914" r:id="rId657" display="https://www.sports-reference.com/cfb/conferences/mac/2018.html" xr:uid="{7549164D-1455-45C5-A1A9-9E9F7C845432}"/>
    <hyperlink ref="C1915" r:id="rId658" display="https://www.sports-reference.com/cfb/schools/kent-state/2018.html" xr:uid="{2EB69398-C6D8-4706-9C5D-7FBA7E2479FD}"/>
    <hyperlink ref="D1915" r:id="rId659" display="https://www.sports-reference.com/cfb/conferences/mac/2018.html" xr:uid="{17967298-9DB4-432C-ACD0-2ED3F02E8899}"/>
    <hyperlink ref="C1916" r:id="rId660" display="https://www.sports-reference.com/cfb/schools/northern-illinois/2018.html" xr:uid="{5A220AA7-BD91-45C8-9B2B-7FE7BC0AB62E}"/>
    <hyperlink ref="D1916" r:id="rId661" display="https://www.sports-reference.com/cfb/conferences/mac/2018.html" xr:uid="{8DB116FF-4214-4AF4-B292-29C52D12456E}"/>
    <hyperlink ref="C1917" r:id="rId662" display="https://www.sports-reference.com/cfb/schools/eastern-michigan/2018.html" xr:uid="{E8484017-5022-40F9-9517-50E2C5F36075}"/>
    <hyperlink ref="D1917" r:id="rId663" display="https://www.sports-reference.com/cfb/conferences/mac/2018.html" xr:uid="{2E140426-127B-4095-B6D8-9325271C1384}"/>
    <hyperlink ref="C1918" r:id="rId664" display="https://www.sports-reference.com/cfb/schools/toledo/2018.html" xr:uid="{A71E0C69-8DC5-4E42-BEEE-4FCBAB1FAC17}"/>
    <hyperlink ref="D1918" r:id="rId665" display="https://www.sports-reference.com/cfb/conferences/mac/2018.html" xr:uid="{9CECECFB-5E65-4ABC-BB42-25D81FF3189A}"/>
    <hyperlink ref="C1919" r:id="rId666" display="https://www.sports-reference.com/cfb/schools/western-michigan/2018.html" xr:uid="{7C115068-3944-4A20-8E07-27745D22B259}"/>
    <hyperlink ref="D1919" r:id="rId667" display="https://www.sports-reference.com/cfb/conferences/mac/2018.html" xr:uid="{D82F5845-BA68-4876-BE38-CB20126DA185}"/>
    <hyperlink ref="C1920" r:id="rId668" display="https://www.sports-reference.com/cfb/schools/ball-state/2018.html" xr:uid="{D5D8C021-08C2-4DFA-831B-029DAA003E5C}"/>
    <hyperlink ref="D1920" r:id="rId669" display="https://www.sports-reference.com/cfb/conferences/mac/2018.html" xr:uid="{D8E2BB16-AD26-4BF6-88F0-305215B05782}"/>
    <hyperlink ref="C1921" r:id="rId670" display="https://www.sports-reference.com/cfb/schools/central-michigan/2018.html" xr:uid="{C3ECA831-E391-4454-ADB7-C095017C1136}"/>
    <hyperlink ref="D1921" r:id="rId671" display="https://www.sports-reference.com/cfb/conferences/mac/2018.html" xr:uid="{3434883A-E58A-409C-A554-A553C1DE2819}"/>
    <hyperlink ref="C1922" r:id="rId672" display="https://www.sports-reference.com/cfb/schools/utah-state/2018.html" xr:uid="{AD503904-6E72-48AA-9C7E-8639C67ECB30}"/>
    <hyperlink ref="D1922" r:id="rId673" display="https://www.sports-reference.com/cfb/conferences/mwc/2018.html" xr:uid="{7DD033B2-0A00-44B1-ADFF-5907859BCE3D}"/>
    <hyperlink ref="C1923" r:id="rId674" display="https://www.sports-reference.com/cfb/schools/boise-state/2018.html" xr:uid="{EE3A5A16-1BD6-4EAB-A85D-42444EF354FC}"/>
    <hyperlink ref="D1923" r:id="rId675" display="https://www.sports-reference.com/cfb/conferences/mwc/2018.html" xr:uid="{7EFB4A53-13F8-4217-B8E0-A4283961619D}"/>
    <hyperlink ref="C1924" r:id="rId676" display="https://www.sports-reference.com/cfb/schools/wyoming/2018.html" xr:uid="{8DC7CF45-5A42-4AFC-A8A0-39E091B48127}"/>
    <hyperlink ref="D1924" r:id="rId677" display="https://www.sports-reference.com/cfb/conferences/mwc/2018.html" xr:uid="{04532072-1608-48A8-A5B7-013579FFE04D}"/>
    <hyperlink ref="C1925" r:id="rId678" display="https://www.sports-reference.com/cfb/schools/air-force/2018.html" xr:uid="{B06C144A-8966-4039-9D63-F5DADD713B62}"/>
    <hyperlink ref="D1925" r:id="rId679" display="https://www.sports-reference.com/cfb/conferences/mwc/2018.html" xr:uid="{D45BE805-55C2-469A-82B9-44AA35A956A2}"/>
    <hyperlink ref="C1926" r:id="rId680" display="https://www.sports-reference.com/cfb/schools/colorado-state/2018.html" xr:uid="{7D491FD1-844D-4A8C-99F1-9CC4F3B341B8}"/>
    <hyperlink ref="D1926" r:id="rId681" display="https://www.sports-reference.com/cfb/conferences/mwc/2018.html" xr:uid="{C60C00F8-D409-4241-B7EA-7F6E6C41B38F}"/>
    <hyperlink ref="C1927" r:id="rId682" display="https://www.sports-reference.com/cfb/schools/new-mexico/2018.html" xr:uid="{6FD92A83-2762-4155-BA11-6B86D2849401}"/>
    <hyperlink ref="D1927" r:id="rId683" display="https://www.sports-reference.com/cfb/conferences/mwc/2018.html" xr:uid="{47306FD5-D986-4A1A-BAB7-F12D7C139170}"/>
    <hyperlink ref="C1928" r:id="rId684" display="https://www.sports-reference.com/cfb/schools/fresno-state/2018.html" xr:uid="{CDFD743D-3084-4B9C-B2BD-FA4D60523B7E}"/>
    <hyperlink ref="D1928" r:id="rId685" display="https://www.sports-reference.com/cfb/conferences/mwc/2018.html" xr:uid="{D7D0070F-F3B1-463E-88F0-491E2B3ED8EC}"/>
    <hyperlink ref="C1929" r:id="rId686" display="https://www.sports-reference.com/cfb/schools/nevada/2018.html" xr:uid="{1660CFE7-D3F7-4290-87D9-057E5BAC3301}"/>
    <hyperlink ref="D1929" r:id="rId687" display="https://www.sports-reference.com/cfb/conferences/mwc/2018.html" xr:uid="{5654688A-3797-4D81-AC3D-3BF1B5845357}"/>
    <hyperlink ref="C1930" r:id="rId688" display="https://www.sports-reference.com/cfb/schools/hawaii/2018.html" xr:uid="{9BC62E66-612C-47F6-9496-849D0D968E64}"/>
    <hyperlink ref="D1930" r:id="rId689" display="https://www.sports-reference.com/cfb/conferences/mwc/2018.html" xr:uid="{0DD3B293-2948-404D-9D16-EE441C20DCF2}"/>
    <hyperlink ref="C1931" r:id="rId690" display="https://www.sports-reference.com/cfb/schools/san-diego-state/2018.html" xr:uid="{57D1CEC6-743F-49D1-A930-EEA0508F8EBF}"/>
    <hyperlink ref="D1931" r:id="rId691" display="https://www.sports-reference.com/cfb/conferences/mwc/2018.html" xr:uid="{3C6E372B-2E8A-42CC-8BFB-54454471181A}"/>
    <hyperlink ref="D1932" r:id="rId692" display="https://www.sports-reference.com/cfb/conferences/mwc/2018.html" xr:uid="{FB1F64E9-44D0-4531-8D0F-F3E176905E21}"/>
    <hyperlink ref="C1933" r:id="rId693" display="https://www.sports-reference.com/cfb/schools/san-jose-state/2018.html" xr:uid="{5069272F-7147-414A-889E-FEC70F7E0587}"/>
    <hyperlink ref="D1933" r:id="rId694" display="https://www.sports-reference.com/cfb/conferences/mwc/2018.html" xr:uid="{589625DC-7FC1-40A0-90D4-C7FD3D8B02AA}"/>
    <hyperlink ref="C1934" r:id="rId695" display="https://www.sports-reference.com/cfb/schools/washington-state/2018.html" xr:uid="{A2A2B301-2C72-458F-B6A8-55A71CBE3E39}"/>
    <hyperlink ref="D1934" r:id="rId696" display="https://www.sports-reference.com/cfb/conferences/pac-12/2018.html" xr:uid="{10068237-F34E-4857-B9B4-5B6EE1BFDDB4}"/>
    <hyperlink ref="C1935" r:id="rId697" display="https://www.sports-reference.com/cfb/schools/washington/2018.html" xr:uid="{05DFA15A-F94A-4545-9E37-D0009985B351}"/>
    <hyperlink ref="D1935" r:id="rId698" display="https://www.sports-reference.com/cfb/conferences/pac-12/2018.html" xr:uid="{6E9762BA-E2E5-437E-B891-11F556F534C5}"/>
    <hyperlink ref="C1936" r:id="rId699" display="https://www.sports-reference.com/cfb/schools/stanford/2018.html" xr:uid="{DF65DA3E-B8F6-4988-AB63-42424515594E}"/>
    <hyperlink ref="D1936" r:id="rId700" display="https://www.sports-reference.com/cfb/conferences/pac-12/2018.html" xr:uid="{AACEB574-B1C5-481B-A73C-439F2E10B8FD}"/>
    <hyperlink ref="C1937" r:id="rId701" display="https://www.sports-reference.com/cfb/schools/oregon/2018.html" xr:uid="{61F3E5C9-85AD-4407-BE62-D85DCD34239F}"/>
    <hyperlink ref="D1937" r:id="rId702" display="https://www.sports-reference.com/cfb/conferences/pac-12/2018.html" xr:uid="{1914D2BA-7497-4953-91FF-FEB0FD5DE578}"/>
    <hyperlink ref="C1938" r:id="rId703" display="https://www.sports-reference.com/cfb/schools/california/2018.html" xr:uid="{89A65517-B5FE-493F-A11D-D6C06CA3FADB}"/>
    <hyperlink ref="D1938" r:id="rId704" display="https://www.sports-reference.com/cfb/conferences/pac-12/2018.html" xr:uid="{6A2B3A7A-2EF8-4029-95B1-AFFD68FEB875}"/>
    <hyperlink ref="C1939" r:id="rId705" display="https://www.sports-reference.com/cfb/schools/oregon-state/2018.html" xr:uid="{9EA7D29A-102C-4720-8390-A6C543F3771E}"/>
    <hyperlink ref="D1939" r:id="rId706" display="https://www.sports-reference.com/cfb/conferences/pac-12/2018.html" xr:uid="{2089BE52-6F78-4D8E-BE27-3BBACC98E747}"/>
    <hyperlink ref="C1940" r:id="rId707" display="https://www.sports-reference.com/cfb/schools/utah/2018.html" xr:uid="{5539DDCC-CB21-4D6E-90F6-0D38B895763C}"/>
    <hyperlink ref="D1940" r:id="rId708" display="https://www.sports-reference.com/cfb/conferences/pac-12/2018.html" xr:uid="{F672D214-15D3-48A9-B05C-61E8D4D80ECB}"/>
    <hyperlink ref="C1941" r:id="rId709" display="https://www.sports-reference.com/cfb/schools/arizona-state/2018.html" xr:uid="{5F01FEBD-F05D-45A7-B65A-108CC9E07264}"/>
    <hyperlink ref="D1941" r:id="rId710" display="https://www.sports-reference.com/cfb/conferences/pac-12/2018.html" xr:uid="{8F527ED1-4DB2-4FEC-A721-0F1D5B93A50A}"/>
    <hyperlink ref="C1942" r:id="rId711" display="https://www.sports-reference.com/cfb/schools/arizona/2018.html" xr:uid="{A30A7503-77D8-492F-98AB-8164826A15AF}"/>
    <hyperlink ref="D1942" r:id="rId712" display="https://www.sports-reference.com/cfb/conferences/pac-12/2018.html" xr:uid="{E7FC1DCA-20C2-4F8C-92DC-287CB82C9068}"/>
    <hyperlink ref="C1943" r:id="rId713" display="https://www.sports-reference.com/cfb/schools/southern-california/2018.html" xr:uid="{6C295676-3DD1-461F-969B-31B35DC8553A}"/>
    <hyperlink ref="D1943" r:id="rId714" display="https://www.sports-reference.com/cfb/conferences/pac-12/2018.html" xr:uid="{EB6E2DF1-680C-464B-BF8A-2A7E212A71A0}"/>
    <hyperlink ref="C1944" r:id="rId715" display="https://www.sports-reference.com/cfb/schools/ucla/2018.html" xr:uid="{52E959F6-F0D3-4040-9223-B456B4E1E37B}"/>
    <hyperlink ref="D1944" r:id="rId716" display="https://www.sports-reference.com/cfb/conferences/pac-12/2018.html" xr:uid="{70214A8F-F3FC-4CE9-89F6-6590DEC597AA}"/>
    <hyperlink ref="C1945" r:id="rId717" display="https://www.sports-reference.com/cfb/schools/colorado/2018.html" xr:uid="{2093B7B2-43DE-4485-85DA-D36332FCE400}"/>
    <hyperlink ref="D1945" r:id="rId718" display="https://www.sports-reference.com/cfb/conferences/pac-12/2018.html" xr:uid="{E563C013-616A-4438-A1DD-E4D07C4AC2EA}"/>
    <hyperlink ref="C1946" r:id="rId719" display="https://www.sports-reference.com/cfb/schools/georgia/2018.html" xr:uid="{58104C0C-7270-4295-8663-14A02DD80E2A}"/>
    <hyperlink ref="D1946" r:id="rId720" display="https://www.sports-reference.com/cfb/conferences/sec/2018.html" xr:uid="{B64E04D8-10FC-4363-BC89-F64F8EAA2554}"/>
    <hyperlink ref="C1947" r:id="rId721" display="https://www.sports-reference.com/cfb/schools/florida/2018.html" xr:uid="{FBC28CE0-8C4F-4156-AAD2-BA6F92399CD9}"/>
    <hyperlink ref="D1947" r:id="rId722" display="https://www.sports-reference.com/cfb/conferences/sec/2018.html" xr:uid="{6616FADE-5962-4ED1-ACE6-793E3B9814AB}"/>
    <hyperlink ref="C1948" r:id="rId723" display="https://www.sports-reference.com/cfb/schools/kentucky/2018.html" xr:uid="{58A3DFCD-AE98-4456-916D-A40A3FDF673B}"/>
    <hyperlink ref="D1948" r:id="rId724" display="https://www.sports-reference.com/cfb/conferences/sec/2018.html" xr:uid="{689AC68C-919F-4AA1-B9C8-9E5FFF8012D0}"/>
    <hyperlink ref="C1949" r:id="rId725" display="https://www.sports-reference.com/cfb/schools/missouri/2018.html" xr:uid="{61EA60F7-886B-4CE7-BAE0-29EC982C3556}"/>
    <hyperlink ref="D1949" r:id="rId726" display="https://www.sports-reference.com/cfb/conferences/sec/2018.html" xr:uid="{6013D936-1D3E-4651-AE3E-5E8053A9CC6D}"/>
    <hyperlink ref="C1950" r:id="rId727" display="https://www.sports-reference.com/cfb/schools/south-carolina/2018.html" xr:uid="{E72040D0-70E0-4E88-B9DB-DC7E2F9D3F5F}"/>
    <hyperlink ref="D1950" r:id="rId728" display="https://www.sports-reference.com/cfb/conferences/sec/2018.html" xr:uid="{151A1B85-C0E9-46BE-8048-5F9CD22E76BD}"/>
    <hyperlink ref="C1951" r:id="rId729" display="https://www.sports-reference.com/cfb/schools/vanderbilt/2018.html" xr:uid="{C67642BE-B327-45B4-AC46-E233E790B929}"/>
    <hyperlink ref="D1951" r:id="rId730" display="https://www.sports-reference.com/cfb/conferences/sec/2018.html" xr:uid="{2F60FD3B-1350-48FB-8B5D-5EB12F8C2BA2}"/>
    <hyperlink ref="C1952" r:id="rId731" display="https://www.sports-reference.com/cfb/schools/tennessee/2018.html" xr:uid="{6DD3498D-CE83-4658-8DDC-72C2273FC998}"/>
    <hyperlink ref="D1952" r:id="rId732" display="https://www.sports-reference.com/cfb/conferences/sec/2018.html" xr:uid="{1B499DE8-0FB2-4F62-91F3-F3AAE65B4935}"/>
    <hyperlink ref="C1953" r:id="rId733" display="https://www.sports-reference.com/cfb/schools/alabama/2018.html" xr:uid="{563CB5DB-919D-419D-86BE-6B95E8C423A2}"/>
    <hyperlink ref="D1953" r:id="rId734" display="https://www.sports-reference.com/cfb/conferences/sec/2018.html" xr:uid="{D6DF1414-0B7D-4F47-A02E-012AB99B42FE}"/>
    <hyperlink ref="C1954" r:id="rId735" display="https://www.sports-reference.com/cfb/schools/louisiana-state/2018.html" xr:uid="{3655F572-2E45-4AD8-8337-EF033E6EEB98}"/>
    <hyperlink ref="D1954" r:id="rId736" display="https://www.sports-reference.com/cfb/conferences/sec/2018.html" xr:uid="{3D1189DF-6427-4321-A4C2-AF4267F7F552}"/>
    <hyperlink ref="C1955" r:id="rId737" display="https://www.sports-reference.com/cfb/schools/texas-am/2018.html" xr:uid="{44AD091F-7324-42D0-B617-2C190B4E15AB}"/>
    <hyperlink ref="D1955" r:id="rId738" display="https://www.sports-reference.com/cfb/conferences/sec/2018.html" xr:uid="{DDE587EB-9BE0-468D-BC0A-84D6922A4EA2}"/>
    <hyperlink ref="C1956" r:id="rId739" display="https://www.sports-reference.com/cfb/schools/mississippi-state/2018.html" xr:uid="{AE77CA6B-F092-4152-A8E6-C98F6746B8A2}"/>
    <hyperlink ref="D1956" r:id="rId740" display="https://www.sports-reference.com/cfb/conferences/sec/2018.html" xr:uid="{4FBBE58C-4D07-447D-BC33-5EA00379A9C2}"/>
    <hyperlink ref="C1957" r:id="rId741" display="https://www.sports-reference.com/cfb/schools/auburn/2018.html" xr:uid="{59F7C014-9151-4332-B17B-37F55ECC03D6}"/>
    <hyperlink ref="D1957" r:id="rId742" display="https://www.sports-reference.com/cfb/conferences/sec/2018.html" xr:uid="{B584ED93-7AE7-4162-8A2C-EDA12B4248C8}"/>
    <hyperlink ref="D1958" r:id="rId743" display="https://www.sports-reference.com/cfb/conferences/sec/2018.html" xr:uid="{C1D07BAD-E876-42EE-993F-2C6EE04585B7}"/>
    <hyperlink ref="C1959" r:id="rId744" display="https://www.sports-reference.com/cfb/schools/arkansas/2018.html" xr:uid="{2B4D6B41-2BC0-4EAB-A82A-1AA2067AC85F}"/>
    <hyperlink ref="D1959" r:id="rId745" display="https://www.sports-reference.com/cfb/conferences/sec/2018.html" xr:uid="{FF3AA857-B195-4FA5-B09C-6F28C1E9EA23}"/>
    <hyperlink ref="C1960" r:id="rId746" display="https://www.sports-reference.com/cfb/schools/appalachian-state/2018.html" xr:uid="{9F83E3E3-EB05-4E4D-9183-1E459F24B347}"/>
    <hyperlink ref="D1960" r:id="rId747" display="https://www.sports-reference.com/cfb/conferences/sun-belt/2018.html" xr:uid="{2FA13DB7-44BB-4BDA-869B-9E8BE83E5BAD}"/>
    <hyperlink ref="C1961" r:id="rId748" display="https://www.sports-reference.com/cfb/schools/troy/2018.html" xr:uid="{E2F4500A-9C86-4A93-AC7D-7329C6826083}"/>
    <hyperlink ref="D1961" r:id="rId749" display="https://www.sports-reference.com/cfb/conferences/sun-belt/2018.html" xr:uid="{C74784C3-B633-42C0-B4BA-5C5C18F7747B}"/>
    <hyperlink ref="C1962" r:id="rId750" display="https://www.sports-reference.com/cfb/schools/georgia-southern/2018.html" xr:uid="{D54635E8-C479-430D-9080-F0B04FEC3AD4}"/>
    <hyperlink ref="D1962" r:id="rId751" display="https://www.sports-reference.com/cfb/conferences/sun-belt/2018.html" xr:uid="{8314648F-AA58-4CD7-AA45-3BF633208858}"/>
    <hyperlink ref="C1963" r:id="rId752" display="https://www.sports-reference.com/cfb/schools/coastal-carolina/2018.html" xr:uid="{36D69164-4C54-4992-982E-FAAE284BF8AA}"/>
    <hyperlink ref="D1963" r:id="rId753" display="https://www.sports-reference.com/cfb/conferences/sun-belt/2018.html" xr:uid="{AA23062F-9919-45D4-B35A-62BD60AE0CD2}"/>
    <hyperlink ref="C1964" r:id="rId754" display="https://www.sports-reference.com/cfb/schools/georgia-state/2018.html" xr:uid="{3722F159-7FAE-47B1-9296-8433AF04B992}"/>
    <hyperlink ref="D1964" r:id="rId755" display="https://www.sports-reference.com/cfb/conferences/sun-belt/2018.html" xr:uid="{6197E9F8-365C-4B6E-A0CB-C73B529D2AF1}"/>
    <hyperlink ref="C1965" r:id="rId756" display="https://www.sports-reference.com/cfb/schools/arkansas-state/2018.html" xr:uid="{2C93BB27-2FBD-4B6A-922C-C4F2E2CF9BFC}"/>
    <hyperlink ref="D1965" r:id="rId757" display="https://www.sports-reference.com/cfb/conferences/sun-belt/2018.html" xr:uid="{658EA31A-3205-4854-88A7-C2E01AF14E55}"/>
    <hyperlink ref="D1966" r:id="rId758" display="https://www.sports-reference.com/cfb/conferences/sun-belt/2018.html" xr:uid="{7710308B-D991-4C5E-B9ED-A68ACAE7476F}"/>
    <hyperlink ref="C1967" r:id="rId759" display="https://www.sports-reference.com/cfb/schools/louisiana-monroe/2018.html" xr:uid="{EE070CA7-5CE9-43A7-8004-CDA765CEA9B0}"/>
    <hyperlink ref="D1967" r:id="rId760" display="https://www.sports-reference.com/cfb/conferences/sun-belt/2018.html" xr:uid="{BE5C7A28-9329-4684-AADE-A995F109900B}"/>
    <hyperlink ref="C1968" r:id="rId761" display="https://www.sports-reference.com/cfb/schools/south-alabama/2018.html" xr:uid="{5D4595DD-8027-42EF-A667-1F55009B8673}"/>
    <hyperlink ref="D1968" r:id="rId762" display="https://www.sports-reference.com/cfb/conferences/sun-belt/2018.html" xr:uid="{720225C3-A693-4118-937C-3D077284E248}"/>
    <hyperlink ref="C1969" r:id="rId763" display="https://www.sports-reference.com/cfb/schools/texas-state/2018.html" xr:uid="{489F314E-F2BA-49F5-A9BC-577819A6418B}"/>
    <hyperlink ref="D1969" r:id="rId764" display="https://www.sports-reference.com/cfb/conferences/sun-belt/2018.html" xr:uid="{45931AAE-3BF7-475C-BC27-7C2067FFAA54}"/>
    <hyperlink ref="C1847" r:id="rId765" display="https://www.sports-reference.com/cfb/schools/pittsburgh/2017.html" xr:uid="{AC3FA932-7C26-43DD-B572-BBDAE1619398}"/>
    <hyperlink ref="C1958" r:id="rId766" display="https://www.sports-reference.com/cfb/schools/mississippi/2017.html" xr:uid="{CF9D7FDE-DF90-436E-BB8D-012ACD7CC32A}"/>
    <hyperlink ref="C1966" r:id="rId767" display="https://www.sports-reference.com/cfb/schools/louisiana-lafayette/2017.html" xr:uid="{D57ACA9D-E4D9-4D9E-80B5-0AFCCD8CE0B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9"/>
  <sheetViews>
    <sheetView workbookViewId="0">
      <selection activeCell="C137" sqref="C137"/>
    </sheetView>
  </sheetViews>
  <sheetFormatPr defaultRowHeight="15"/>
  <cols>
    <col min="1" max="2" width="22.7109375" bestFit="1" customWidth="1"/>
  </cols>
  <sheetData>
    <row r="1" spans="1:5">
      <c r="A1" t="s">
        <v>240</v>
      </c>
      <c r="B1" t="s">
        <v>239</v>
      </c>
    </row>
    <row r="2" spans="1:5">
      <c r="A2" t="s">
        <v>95</v>
      </c>
      <c r="B2" t="s">
        <v>95</v>
      </c>
      <c r="C2" t="b">
        <f>B2=A2</f>
        <v>1</v>
      </c>
      <c r="E2" t="s">
        <v>140</v>
      </c>
    </row>
    <row r="3" spans="1:5">
      <c r="A3" t="s">
        <v>135</v>
      </c>
      <c r="B3" t="s">
        <v>135</v>
      </c>
      <c r="C3" t="b">
        <f t="shared" ref="C3:C66" si="0">B3=A3</f>
        <v>1</v>
      </c>
      <c r="E3" t="s">
        <v>205</v>
      </c>
    </row>
    <row r="4" spans="1:5">
      <c r="A4" t="s">
        <v>1</v>
      </c>
      <c r="B4" t="s">
        <v>1</v>
      </c>
      <c r="C4" t="b">
        <f t="shared" si="0"/>
        <v>1</v>
      </c>
      <c r="E4" t="s">
        <v>139</v>
      </c>
    </row>
    <row r="5" spans="1:5">
      <c r="A5" t="s">
        <v>118</v>
      </c>
      <c r="B5" t="s">
        <v>118</v>
      </c>
      <c r="C5" t="b">
        <f t="shared" si="0"/>
        <v>1</v>
      </c>
      <c r="E5" t="s">
        <v>138</v>
      </c>
    </row>
    <row r="6" spans="1:5">
      <c r="A6" t="s">
        <v>45</v>
      </c>
      <c r="B6" t="s">
        <v>45</v>
      </c>
      <c r="C6" t="b">
        <f t="shared" si="0"/>
        <v>1</v>
      </c>
    </row>
    <row r="7" spans="1:5">
      <c r="A7" t="s">
        <v>30</v>
      </c>
      <c r="B7" t="s">
        <v>30</v>
      </c>
      <c r="C7" t="b">
        <f t="shared" si="0"/>
        <v>1</v>
      </c>
    </row>
    <row r="8" spans="1:5">
      <c r="A8" t="s">
        <v>32</v>
      </c>
      <c r="B8" t="s">
        <v>32</v>
      </c>
      <c r="C8" t="b">
        <f t="shared" si="0"/>
        <v>1</v>
      </c>
    </row>
    <row r="9" spans="1:5">
      <c r="A9" t="s">
        <v>88</v>
      </c>
      <c r="B9" t="s">
        <v>88</v>
      </c>
      <c r="C9" t="b">
        <f t="shared" si="0"/>
        <v>1</v>
      </c>
    </row>
    <row r="10" spans="1:5">
      <c r="A10" t="s">
        <v>96</v>
      </c>
      <c r="B10" t="s">
        <v>96</v>
      </c>
      <c r="C10" t="b">
        <f t="shared" si="0"/>
        <v>1</v>
      </c>
    </row>
    <row r="11" spans="1:5">
      <c r="A11" t="s">
        <v>9</v>
      </c>
      <c r="B11" t="s">
        <v>9</v>
      </c>
      <c r="C11" t="b">
        <f t="shared" si="0"/>
        <v>1</v>
      </c>
    </row>
    <row r="12" spans="1:5">
      <c r="A12" t="s">
        <v>125</v>
      </c>
      <c r="B12" t="s">
        <v>125</v>
      </c>
      <c r="C12" t="b">
        <f t="shared" si="0"/>
        <v>1</v>
      </c>
    </row>
    <row r="13" spans="1:5">
      <c r="A13" t="s">
        <v>56</v>
      </c>
      <c r="B13" t="s">
        <v>56</v>
      </c>
      <c r="C13" t="b">
        <f t="shared" si="0"/>
        <v>1</v>
      </c>
    </row>
    <row r="14" spans="1:5">
      <c r="A14" t="s">
        <v>57</v>
      </c>
      <c r="B14" t="s">
        <v>57</v>
      </c>
      <c r="C14" t="b">
        <f t="shared" si="0"/>
        <v>1</v>
      </c>
    </row>
    <row r="15" spans="1:5">
      <c r="A15" t="s">
        <v>82</v>
      </c>
      <c r="B15" t="s">
        <v>82</v>
      </c>
      <c r="C15" t="b">
        <f t="shared" si="0"/>
        <v>1</v>
      </c>
    </row>
    <row r="16" spans="1:5">
      <c r="A16" t="s">
        <v>116</v>
      </c>
      <c r="B16" t="s">
        <v>116</v>
      </c>
      <c r="C16" t="b">
        <f t="shared" si="0"/>
        <v>1</v>
      </c>
    </row>
    <row r="17" spans="1:3">
      <c r="A17" t="s">
        <v>50</v>
      </c>
      <c r="B17" t="s">
        <v>50</v>
      </c>
      <c r="C17" t="b">
        <f t="shared" si="0"/>
        <v>1</v>
      </c>
    </row>
    <row r="18" spans="1:3">
      <c r="A18" t="s">
        <v>136</v>
      </c>
      <c r="B18" t="s">
        <v>136</v>
      </c>
      <c r="C18" t="b">
        <f t="shared" si="0"/>
        <v>1</v>
      </c>
    </row>
    <row r="19" spans="1:3">
      <c r="A19" t="s">
        <v>22</v>
      </c>
      <c r="B19" t="s">
        <v>22</v>
      </c>
      <c r="C19" t="b">
        <f t="shared" si="0"/>
        <v>1</v>
      </c>
    </row>
    <row r="20" spans="1:3">
      <c r="A20" t="s">
        <v>127</v>
      </c>
      <c r="B20" t="s">
        <v>127</v>
      </c>
      <c r="C20" t="b">
        <f t="shared" si="0"/>
        <v>1</v>
      </c>
    </row>
    <row r="21" spans="1:3">
      <c r="A21" t="s">
        <v>140</v>
      </c>
      <c r="C21" t="b">
        <f t="shared" si="0"/>
        <v>0</v>
      </c>
    </row>
    <row r="22" spans="1:3">
      <c r="A22" t="s">
        <v>68</v>
      </c>
      <c r="B22" t="s">
        <v>68</v>
      </c>
      <c r="C22" t="b">
        <f t="shared" si="0"/>
        <v>1</v>
      </c>
    </row>
    <row r="23" spans="1:3">
      <c r="A23" t="s">
        <v>6</v>
      </c>
      <c r="B23" t="s">
        <v>6</v>
      </c>
      <c r="C23" t="b">
        <f t="shared" si="0"/>
        <v>1</v>
      </c>
    </row>
    <row r="24" spans="1:3">
      <c r="A24" t="s">
        <v>238</v>
      </c>
      <c r="C24" t="b">
        <f t="shared" si="0"/>
        <v>0</v>
      </c>
    </row>
    <row r="25" spans="1:3">
      <c r="A25" t="s">
        <v>66</v>
      </c>
      <c r="B25" t="s">
        <v>66</v>
      </c>
      <c r="C25" t="b">
        <f t="shared" si="0"/>
        <v>1</v>
      </c>
    </row>
    <row r="26" spans="1:3">
      <c r="A26" t="s">
        <v>63</v>
      </c>
      <c r="B26" t="s">
        <v>63</v>
      </c>
      <c r="C26" t="b">
        <f t="shared" si="0"/>
        <v>1</v>
      </c>
    </row>
    <row r="27" spans="1:3">
      <c r="A27" t="s">
        <v>117</v>
      </c>
      <c r="B27" t="s">
        <v>117</v>
      </c>
      <c r="C27" t="b">
        <f t="shared" si="0"/>
        <v>1</v>
      </c>
    </row>
    <row r="28" spans="1:3">
      <c r="A28" t="s">
        <v>33</v>
      </c>
      <c r="B28" t="s">
        <v>33</v>
      </c>
      <c r="C28" t="b">
        <f t="shared" si="0"/>
        <v>1</v>
      </c>
    </row>
    <row r="29" spans="1:3">
      <c r="A29" t="s">
        <v>81</v>
      </c>
      <c r="B29" t="s">
        <v>81</v>
      </c>
      <c r="C29" t="b">
        <f t="shared" si="0"/>
        <v>1</v>
      </c>
    </row>
    <row r="30" spans="1:3">
      <c r="A30" t="s">
        <v>134</v>
      </c>
      <c r="B30" t="s">
        <v>134</v>
      </c>
      <c r="C30" t="b">
        <f t="shared" si="0"/>
        <v>1</v>
      </c>
    </row>
    <row r="31" spans="1:3">
      <c r="A31" t="s">
        <v>14</v>
      </c>
      <c r="B31" t="s">
        <v>14</v>
      </c>
      <c r="C31" t="b">
        <f t="shared" si="0"/>
        <v>1</v>
      </c>
    </row>
    <row r="32" spans="1:3">
      <c r="A32" t="s">
        <v>205</v>
      </c>
      <c r="C32" t="b">
        <f t="shared" si="0"/>
        <v>0</v>
      </c>
    </row>
    <row r="33" spans="1:3">
      <c r="A33" t="s">
        <v>83</v>
      </c>
      <c r="B33" t="s">
        <v>83</v>
      </c>
      <c r="C33" t="b">
        <f t="shared" si="0"/>
        <v>1</v>
      </c>
    </row>
    <row r="34" spans="1:3">
      <c r="A34" t="s">
        <v>119</v>
      </c>
      <c r="B34" t="s">
        <v>119</v>
      </c>
      <c r="C34" t="b">
        <f t="shared" si="0"/>
        <v>1</v>
      </c>
    </row>
    <row r="35" spans="1:3">
      <c r="A35" t="s">
        <v>2</v>
      </c>
      <c r="B35" t="s">
        <v>2</v>
      </c>
      <c r="C35" t="b">
        <f t="shared" si="0"/>
        <v>1</v>
      </c>
    </row>
    <row r="36" spans="1:3">
      <c r="A36" t="s">
        <v>78</v>
      </c>
      <c r="B36" t="s">
        <v>78</v>
      </c>
      <c r="C36" t="b">
        <f t="shared" si="0"/>
        <v>1</v>
      </c>
    </row>
    <row r="37" spans="1:3">
      <c r="A37" t="s">
        <v>11</v>
      </c>
      <c r="B37" t="s">
        <v>11</v>
      </c>
      <c r="C37" t="b">
        <f t="shared" si="0"/>
        <v>1</v>
      </c>
    </row>
    <row r="38" spans="1:3">
      <c r="A38" t="s">
        <v>77</v>
      </c>
      <c r="B38" t="s">
        <v>77</v>
      </c>
      <c r="C38" t="b">
        <f t="shared" si="0"/>
        <v>1</v>
      </c>
    </row>
    <row r="39" spans="1:3">
      <c r="A39" t="s">
        <v>139</v>
      </c>
      <c r="C39" t="b">
        <f t="shared" si="0"/>
        <v>0</v>
      </c>
    </row>
    <row r="40" spans="1:3">
      <c r="A40" t="s">
        <v>69</v>
      </c>
      <c r="B40" t="s">
        <v>69</v>
      </c>
      <c r="C40" t="b">
        <f t="shared" si="0"/>
        <v>1</v>
      </c>
    </row>
    <row r="41" spans="1:3">
      <c r="A41" t="s">
        <v>128</v>
      </c>
      <c r="B41" t="s">
        <v>128</v>
      </c>
      <c r="C41" t="b">
        <f t="shared" si="0"/>
        <v>1</v>
      </c>
    </row>
    <row r="42" spans="1:3">
      <c r="A42" t="s">
        <v>41</v>
      </c>
      <c r="B42" t="s">
        <v>41</v>
      </c>
      <c r="C42" t="b">
        <f t="shared" si="0"/>
        <v>1</v>
      </c>
    </row>
    <row r="43" spans="1:3">
      <c r="A43" t="s">
        <v>126</v>
      </c>
      <c r="B43" t="s">
        <v>126</v>
      </c>
      <c r="C43" t="b">
        <f t="shared" si="0"/>
        <v>1</v>
      </c>
    </row>
    <row r="44" spans="1:3">
      <c r="A44" t="s">
        <v>70</v>
      </c>
      <c r="B44" t="s">
        <v>70</v>
      </c>
      <c r="C44" t="b">
        <f t="shared" si="0"/>
        <v>1</v>
      </c>
    </row>
    <row r="45" spans="1:3">
      <c r="A45" t="s">
        <v>58</v>
      </c>
      <c r="B45" t="s">
        <v>58</v>
      </c>
      <c r="C45" t="b">
        <f t="shared" si="0"/>
        <v>1</v>
      </c>
    </row>
    <row r="46" spans="1:3">
      <c r="A46" t="s">
        <v>42</v>
      </c>
      <c r="B46" t="s">
        <v>42</v>
      </c>
      <c r="C46" t="b">
        <f t="shared" si="0"/>
        <v>1</v>
      </c>
    </row>
    <row r="47" spans="1:3">
      <c r="A47" t="s">
        <v>53</v>
      </c>
      <c r="B47" t="s">
        <v>53</v>
      </c>
      <c r="C47" t="b">
        <f t="shared" si="0"/>
        <v>1</v>
      </c>
    </row>
    <row r="48" spans="1:3">
      <c r="A48" t="s">
        <v>85</v>
      </c>
      <c r="B48" t="s">
        <v>85</v>
      </c>
      <c r="C48" t="b">
        <f t="shared" si="0"/>
        <v>1</v>
      </c>
    </row>
    <row r="49" spans="1:3">
      <c r="A49" t="s">
        <v>76</v>
      </c>
      <c r="B49" t="s">
        <v>76</v>
      </c>
      <c r="C49" t="b">
        <f t="shared" si="0"/>
        <v>1</v>
      </c>
    </row>
    <row r="50" spans="1:3">
      <c r="A50" t="s">
        <v>131</v>
      </c>
      <c r="B50" t="s">
        <v>131</v>
      </c>
      <c r="C50" t="b">
        <f t="shared" si="0"/>
        <v>1</v>
      </c>
    </row>
    <row r="51" spans="1:3">
      <c r="A51" t="s">
        <v>29</v>
      </c>
      <c r="B51" t="s">
        <v>29</v>
      </c>
      <c r="C51" t="b">
        <f t="shared" si="0"/>
        <v>1</v>
      </c>
    </row>
    <row r="52" spans="1:3">
      <c r="A52" t="s">
        <v>89</v>
      </c>
      <c r="B52" t="s">
        <v>89</v>
      </c>
      <c r="C52" t="b">
        <f t="shared" si="0"/>
        <v>1</v>
      </c>
    </row>
    <row r="53" spans="1:3">
      <c r="A53" t="s">
        <v>114</v>
      </c>
      <c r="B53" t="s">
        <v>114</v>
      </c>
      <c r="C53" t="b">
        <f t="shared" si="0"/>
        <v>1</v>
      </c>
    </row>
    <row r="54" spans="1:3">
      <c r="A54" t="s">
        <v>120</v>
      </c>
      <c r="B54" t="s">
        <v>120</v>
      </c>
      <c r="C54" t="b">
        <f t="shared" si="0"/>
        <v>1</v>
      </c>
    </row>
    <row r="55" spans="1:3">
      <c r="A55" t="s">
        <v>36</v>
      </c>
      <c r="B55" t="s">
        <v>36</v>
      </c>
      <c r="C55" t="b">
        <f t="shared" si="0"/>
        <v>1</v>
      </c>
    </row>
    <row r="56" spans="1:3">
      <c r="A56" t="s">
        <v>5</v>
      </c>
      <c r="B56" t="s">
        <v>5</v>
      </c>
      <c r="C56" t="b">
        <f t="shared" si="0"/>
        <v>1</v>
      </c>
    </row>
    <row r="57" spans="1:3">
      <c r="A57" t="s">
        <v>67</v>
      </c>
      <c r="B57" t="s">
        <v>67</v>
      </c>
      <c r="C57" t="b">
        <f t="shared" si="0"/>
        <v>1</v>
      </c>
    </row>
    <row r="58" spans="1:3">
      <c r="A58" t="s">
        <v>39</v>
      </c>
      <c r="B58" t="s">
        <v>39</v>
      </c>
      <c r="C58" t="b">
        <f t="shared" si="0"/>
        <v>1</v>
      </c>
    </row>
    <row r="59" spans="1:3">
      <c r="A59" t="s">
        <v>100</v>
      </c>
      <c r="B59" t="s">
        <v>100</v>
      </c>
      <c r="C59" t="b">
        <f t="shared" si="0"/>
        <v>1</v>
      </c>
    </row>
    <row r="60" spans="1:3">
      <c r="A60" t="s">
        <v>64</v>
      </c>
      <c r="B60" t="s">
        <v>64</v>
      </c>
      <c r="C60" t="b">
        <f t="shared" si="0"/>
        <v>1</v>
      </c>
    </row>
    <row r="61" spans="1:3">
      <c r="A61" t="s">
        <v>21</v>
      </c>
      <c r="B61" t="s">
        <v>21</v>
      </c>
      <c r="C61" t="b">
        <f t="shared" si="0"/>
        <v>1</v>
      </c>
    </row>
    <row r="62" spans="1:3">
      <c r="A62" t="s">
        <v>84</v>
      </c>
      <c r="B62" t="s">
        <v>84</v>
      </c>
      <c r="C62" t="b">
        <f t="shared" si="0"/>
        <v>1</v>
      </c>
    </row>
    <row r="63" spans="1:3">
      <c r="A63" t="s">
        <v>4</v>
      </c>
      <c r="B63" t="s">
        <v>4</v>
      </c>
      <c r="C63" t="b">
        <f t="shared" si="0"/>
        <v>1</v>
      </c>
    </row>
    <row r="64" spans="1:3">
      <c r="A64" t="s">
        <v>18</v>
      </c>
      <c r="B64" t="s">
        <v>18</v>
      </c>
      <c r="C64" t="b">
        <f t="shared" si="0"/>
        <v>1</v>
      </c>
    </row>
    <row r="65" spans="1:3">
      <c r="A65" t="s">
        <v>86</v>
      </c>
      <c r="B65" t="s">
        <v>86</v>
      </c>
      <c r="C65" t="b">
        <f t="shared" si="0"/>
        <v>1</v>
      </c>
    </row>
    <row r="66" spans="1:3">
      <c r="A66" t="s">
        <v>51</v>
      </c>
      <c r="B66" t="s">
        <v>51</v>
      </c>
      <c r="C66" t="b">
        <f t="shared" si="0"/>
        <v>1</v>
      </c>
    </row>
    <row r="67" spans="1:3">
      <c r="A67" t="s">
        <v>8</v>
      </c>
      <c r="B67" t="s">
        <v>8</v>
      </c>
      <c r="C67" t="b">
        <f t="shared" ref="C67:C130" si="1">B67=A67</f>
        <v>1</v>
      </c>
    </row>
    <row r="68" spans="1:3">
      <c r="A68" t="s">
        <v>25</v>
      </c>
      <c r="B68" t="s">
        <v>25</v>
      </c>
      <c r="C68" t="b">
        <f t="shared" si="1"/>
        <v>1</v>
      </c>
    </row>
    <row r="69" spans="1:3">
      <c r="A69" t="s">
        <v>46</v>
      </c>
      <c r="B69" t="s">
        <v>46</v>
      </c>
      <c r="C69" t="b">
        <f t="shared" si="1"/>
        <v>1</v>
      </c>
    </row>
    <row r="70" spans="1:3">
      <c r="A70" t="s">
        <v>97</v>
      </c>
      <c r="B70" t="s">
        <v>97</v>
      </c>
      <c r="C70" t="b">
        <f t="shared" si="1"/>
        <v>1</v>
      </c>
    </row>
    <row r="71" spans="1:3">
      <c r="A71" t="s">
        <v>26</v>
      </c>
      <c r="B71" t="s">
        <v>26</v>
      </c>
      <c r="C71" t="b">
        <f t="shared" si="1"/>
        <v>1</v>
      </c>
    </row>
    <row r="72" spans="1:3">
      <c r="A72" t="s">
        <v>122</v>
      </c>
      <c r="B72" t="s">
        <v>122</v>
      </c>
      <c r="C72" t="b">
        <f t="shared" si="1"/>
        <v>1</v>
      </c>
    </row>
    <row r="73" spans="1:3">
      <c r="A73" t="s">
        <v>182</v>
      </c>
      <c r="C73" t="b">
        <f t="shared" si="1"/>
        <v>0</v>
      </c>
    </row>
    <row r="74" spans="1:3">
      <c r="A74" t="s">
        <v>123</v>
      </c>
      <c r="B74" t="s">
        <v>123</v>
      </c>
      <c r="C74" t="b">
        <f t="shared" si="1"/>
        <v>1</v>
      </c>
    </row>
    <row r="75" spans="1:3">
      <c r="A75" t="s">
        <v>133</v>
      </c>
      <c r="B75" t="s">
        <v>133</v>
      </c>
      <c r="C75" t="b">
        <f t="shared" si="1"/>
        <v>1</v>
      </c>
    </row>
    <row r="76" spans="1:3">
      <c r="A76" t="s">
        <v>24</v>
      </c>
      <c r="B76" t="s">
        <v>24</v>
      </c>
      <c r="C76" t="b">
        <f t="shared" si="1"/>
        <v>1</v>
      </c>
    </row>
    <row r="77" spans="1:3">
      <c r="A77" t="s">
        <v>44</v>
      </c>
      <c r="B77" t="s">
        <v>44</v>
      </c>
      <c r="C77" t="b">
        <f t="shared" si="1"/>
        <v>1</v>
      </c>
    </row>
    <row r="78" spans="1:3">
      <c r="A78" t="s">
        <v>115</v>
      </c>
      <c r="B78" t="s">
        <v>115</v>
      </c>
      <c r="C78" t="b">
        <f t="shared" si="1"/>
        <v>1</v>
      </c>
    </row>
    <row r="79" spans="1:3">
      <c r="A79" t="s">
        <v>112</v>
      </c>
      <c r="B79" t="s">
        <v>112</v>
      </c>
      <c r="C79" t="b">
        <f t="shared" si="1"/>
        <v>1</v>
      </c>
    </row>
    <row r="80" spans="1:3">
      <c r="A80" t="s">
        <v>49</v>
      </c>
      <c r="B80" t="s">
        <v>49</v>
      </c>
      <c r="C80" t="b">
        <f t="shared" si="1"/>
        <v>1</v>
      </c>
    </row>
    <row r="81" spans="1:3">
      <c r="A81" t="s">
        <v>13</v>
      </c>
      <c r="B81" t="s">
        <v>13</v>
      </c>
      <c r="C81" t="b">
        <f t="shared" si="1"/>
        <v>1</v>
      </c>
    </row>
    <row r="82" spans="1:3">
      <c r="A82" t="s">
        <v>130</v>
      </c>
      <c r="B82" t="s">
        <v>130</v>
      </c>
      <c r="C82" t="b">
        <f t="shared" si="1"/>
        <v>1</v>
      </c>
    </row>
    <row r="83" spans="1:3">
      <c r="A83" t="s">
        <v>3</v>
      </c>
      <c r="B83" t="s">
        <v>3</v>
      </c>
      <c r="C83" t="b">
        <f t="shared" si="1"/>
        <v>1</v>
      </c>
    </row>
    <row r="84" spans="1:3">
      <c r="A84" t="s">
        <v>16</v>
      </c>
      <c r="B84" t="s">
        <v>16</v>
      </c>
      <c r="C84" t="b">
        <f t="shared" si="1"/>
        <v>1</v>
      </c>
    </row>
    <row r="85" spans="1:3">
      <c r="A85" t="s">
        <v>48</v>
      </c>
      <c r="B85" t="s">
        <v>48</v>
      </c>
      <c r="C85" t="b">
        <f t="shared" si="1"/>
        <v>1</v>
      </c>
    </row>
    <row r="86" spans="1:3">
      <c r="A86" t="s">
        <v>138</v>
      </c>
      <c r="C86" t="b">
        <f t="shared" si="1"/>
        <v>0</v>
      </c>
    </row>
    <row r="87" spans="1:3">
      <c r="A87" t="s">
        <v>237</v>
      </c>
      <c r="C87" t="b">
        <f t="shared" si="1"/>
        <v>0</v>
      </c>
    </row>
    <row r="88" spans="1:3">
      <c r="A88" t="s">
        <v>28</v>
      </c>
      <c r="B88" t="s">
        <v>28</v>
      </c>
      <c r="C88" t="b">
        <f t="shared" si="1"/>
        <v>1</v>
      </c>
    </row>
    <row r="89" spans="1:3">
      <c r="A89" t="s">
        <v>40</v>
      </c>
      <c r="B89" t="s">
        <v>40</v>
      </c>
      <c r="C89" t="b">
        <f t="shared" si="1"/>
        <v>1</v>
      </c>
    </row>
    <row r="90" spans="1:3">
      <c r="A90" t="s">
        <v>23</v>
      </c>
      <c r="B90" t="s">
        <v>23</v>
      </c>
      <c r="C90" t="b">
        <f t="shared" si="1"/>
        <v>1</v>
      </c>
    </row>
    <row r="91" spans="1:3">
      <c r="A91" t="s">
        <v>220</v>
      </c>
      <c r="C91" t="b">
        <f t="shared" si="1"/>
        <v>0</v>
      </c>
    </row>
    <row r="92" spans="1:3">
      <c r="A92" t="s">
        <v>31</v>
      </c>
      <c r="B92" t="s">
        <v>31</v>
      </c>
      <c r="C92" t="b">
        <f t="shared" si="1"/>
        <v>1</v>
      </c>
    </row>
    <row r="93" spans="1:3">
      <c r="A93" t="s">
        <v>74</v>
      </c>
      <c r="B93" t="s">
        <v>74</v>
      </c>
      <c r="C93" t="b">
        <f t="shared" si="1"/>
        <v>1</v>
      </c>
    </row>
    <row r="94" spans="1:3">
      <c r="A94" t="s">
        <v>124</v>
      </c>
      <c r="B94" t="s">
        <v>124</v>
      </c>
      <c r="C94" t="b">
        <f t="shared" si="1"/>
        <v>1</v>
      </c>
    </row>
    <row r="95" spans="1:3">
      <c r="A95" t="s">
        <v>79</v>
      </c>
      <c r="B95" t="s">
        <v>79</v>
      </c>
      <c r="C95" t="b">
        <f t="shared" si="1"/>
        <v>1</v>
      </c>
    </row>
    <row r="96" spans="1:3">
      <c r="A96" t="s">
        <v>72</v>
      </c>
      <c r="B96" t="s">
        <v>72</v>
      </c>
      <c r="C96" t="b">
        <f t="shared" si="1"/>
        <v>1</v>
      </c>
    </row>
    <row r="97" spans="1:3">
      <c r="A97" t="s">
        <v>111</v>
      </c>
      <c r="B97" t="s">
        <v>111</v>
      </c>
      <c r="C97" t="b">
        <f t="shared" si="1"/>
        <v>1</v>
      </c>
    </row>
    <row r="98" spans="1:3">
      <c r="A98" t="s">
        <v>223</v>
      </c>
      <c r="C98" t="b">
        <f t="shared" si="1"/>
        <v>0</v>
      </c>
    </row>
    <row r="99" spans="1:3">
      <c r="A99" t="s">
        <v>93</v>
      </c>
      <c r="B99" t="s">
        <v>93</v>
      </c>
      <c r="C99" t="b">
        <f t="shared" si="1"/>
        <v>1</v>
      </c>
    </row>
    <row r="100" spans="1:3">
      <c r="A100" t="s">
        <v>27</v>
      </c>
      <c r="B100" t="s">
        <v>27</v>
      </c>
      <c r="C100" t="b">
        <f t="shared" si="1"/>
        <v>1</v>
      </c>
    </row>
    <row r="101" spans="1:3">
      <c r="A101" t="s">
        <v>73</v>
      </c>
      <c r="B101" t="s">
        <v>73</v>
      </c>
      <c r="C101" t="b">
        <f t="shared" si="1"/>
        <v>1</v>
      </c>
    </row>
    <row r="102" spans="1:3">
      <c r="A102" t="s">
        <v>75</v>
      </c>
      <c r="B102" t="s">
        <v>75</v>
      </c>
      <c r="C102" t="b">
        <f t="shared" si="1"/>
        <v>1</v>
      </c>
    </row>
    <row r="103" spans="1:3">
      <c r="A103" t="s">
        <v>80</v>
      </c>
      <c r="B103" t="s">
        <v>80</v>
      </c>
      <c r="C103" t="b">
        <f t="shared" si="1"/>
        <v>1</v>
      </c>
    </row>
    <row r="104" spans="1:3">
      <c r="A104" t="s">
        <v>174</v>
      </c>
      <c r="C104" t="b">
        <f t="shared" si="1"/>
        <v>0</v>
      </c>
    </row>
    <row r="105" spans="1:3">
      <c r="A105" t="s">
        <v>19</v>
      </c>
      <c r="B105" t="s">
        <v>19</v>
      </c>
      <c r="C105" t="b">
        <f t="shared" si="1"/>
        <v>1</v>
      </c>
    </row>
    <row r="106" spans="1:3">
      <c r="A106" t="s">
        <v>59</v>
      </c>
      <c r="B106" t="s">
        <v>59</v>
      </c>
      <c r="C106" t="b">
        <f t="shared" si="1"/>
        <v>1</v>
      </c>
    </row>
    <row r="107" spans="1:3">
      <c r="A107" t="s">
        <v>20</v>
      </c>
      <c r="B107" t="s">
        <v>20</v>
      </c>
      <c r="C107" t="b">
        <f t="shared" si="1"/>
        <v>1</v>
      </c>
    </row>
    <row r="108" spans="1:3">
      <c r="A108" t="s">
        <v>60</v>
      </c>
      <c r="B108" t="s">
        <v>60</v>
      </c>
      <c r="C108" t="b">
        <f t="shared" si="1"/>
        <v>1</v>
      </c>
    </row>
    <row r="109" spans="1:3">
      <c r="A109" t="s">
        <v>15</v>
      </c>
      <c r="B109" t="s">
        <v>15</v>
      </c>
      <c r="C109" t="b">
        <f t="shared" si="1"/>
        <v>1</v>
      </c>
    </row>
    <row r="110" spans="1:3">
      <c r="A110" t="s">
        <v>7</v>
      </c>
      <c r="B110" t="s">
        <v>7</v>
      </c>
      <c r="C110" t="b">
        <f t="shared" si="1"/>
        <v>1</v>
      </c>
    </row>
    <row r="111" spans="1:3">
      <c r="A111" t="s">
        <v>17</v>
      </c>
      <c r="C111" t="b">
        <f t="shared" si="1"/>
        <v>0</v>
      </c>
    </row>
    <row r="112" spans="1:3">
      <c r="A112" t="s">
        <v>141</v>
      </c>
      <c r="C112" t="b">
        <f t="shared" si="1"/>
        <v>0</v>
      </c>
    </row>
    <row r="113" spans="1:3">
      <c r="A113" t="s">
        <v>94</v>
      </c>
      <c r="B113" t="s">
        <v>94</v>
      </c>
      <c r="C113" t="b">
        <f t="shared" si="1"/>
        <v>1</v>
      </c>
    </row>
    <row r="114" spans="1:3">
      <c r="A114" t="s">
        <v>47</v>
      </c>
      <c r="B114" t="s">
        <v>47</v>
      </c>
      <c r="C114" t="b">
        <f t="shared" si="1"/>
        <v>1</v>
      </c>
    </row>
    <row r="115" spans="1:3">
      <c r="A115" t="s">
        <v>113</v>
      </c>
      <c r="B115" t="s">
        <v>113</v>
      </c>
      <c r="C115" t="b">
        <f t="shared" si="1"/>
        <v>1</v>
      </c>
    </row>
    <row r="116" spans="1:3">
      <c r="A116" t="s">
        <v>98</v>
      </c>
      <c r="B116" t="s">
        <v>98</v>
      </c>
      <c r="C116" t="b">
        <f t="shared" si="1"/>
        <v>1</v>
      </c>
    </row>
    <row r="117" spans="1:3">
      <c r="A117" t="s">
        <v>99</v>
      </c>
      <c r="B117" t="s">
        <v>99</v>
      </c>
      <c r="C117" t="b">
        <f t="shared" si="1"/>
        <v>1</v>
      </c>
    </row>
    <row r="118" spans="1:3">
      <c r="A118" t="s">
        <v>91</v>
      </c>
      <c r="B118" t="s">
        <v>91</v>
      </c>
      <c r="C118" t="b">
        <f t="shared" si="1"/>
        <v>1</v>
      </c>
    </row>
    <row r="119" spans="1:3">
      <c r="A119" t="s">
        <v>92</v>
      </c>
      <c r="B119" t="s">
        <v>92</v>
      </c>
      <c r="C119" t="b">
        <f t="shared" si="1"/>
        <v>1</v>
      </c>
    </row>
    <row r="120" spans="1:3">
      <c r="A120" t="s">
        <v>129</v>
      </c>
      <c r="B120" t="s">
        <v>129</v>
      </c>
      <c r="C120" t="b">
        <f t="shared" si="1"/>
        <v>1</v>
      </c>
    </row>
    <row r="121" spans="1:3">
      <c r="A121" t="s">
        <v>55</v>
      </c>
      <c r="B121" t="s">
        <v>55</v>
      </c>
      <c r="C121" t="b">
        <f t="shared" si="1"/>
        <v>1</v>
      </c>
    </row>
    <row r="122" spans="1:3">
      <c r="A122" t="s">
        <v>10</v>
      </c>
      <c r="B122" t="s">
        <v>10</v>
      </c>
      <c r="C122" t="b">
        <f t="shared" si="1"/>
        <v>1</v>
      </c>
    </row>
    <row r="123" spans="1:3">
      <c r="A123" t="s">
        <v>71</v>
      </c>
      <c r="B123" t="s">
        <v>71</v>
      </c>
      <c r="C123" t="b">
        <f t="shared" si="1"/>
        <v>1</v>
      </c>
    </row>
    <row r="124" spans="1:3">
      <c r="A124" t="s">
        <v>12</v>
      </c>
      <c r="B124" t="s">
        <v>12</v>
      </c>
      <c r="C124" t="b">
        <f t="shared" si="1"/>
        <v>1</v>
      </c>
    </row>
    <row r="125" spans="1:3">
      <c r="A125" t="s">
        <v>34</v>
      </c>
      <c r="B125" t="s">
        <v>34</v>
      </c>
      <c r="C125" t="b">
        <f t="shared" si="1"/>
        <v>1</v>
      </c>
    </row>
    <row r="126" spans="1:3">
      <c r="A126" t="s">
        <v>90</v>
      </c>
      <c r="B126" t="s">
        <v>90</v>
      </c>
      <c r="C126" t="b">
        <f t="shared" si="1"/>
        <v>1</v>
      </c>
    </row>
    <row r="127" spans="1:3">
      <c r="A127" t="s">
        <v>132</v>
      </c>
      <c r="B127" t="s">
        <v>132</v>
      </c>
      <c r="C127" t="b">
        <f t="shared" si="1"/>
        <v>1</v>
      </c>
    </row>
    <row r="128" spans="1:3">
      <c r="A128" t="s">
        <v>228</v>
      </c>
      <c r="C128" t="b">
        <f t="shared" si="1"/>
        <v>0</v>
      </c>
    </row>
    <row r="129" spans="1:3">
      <c r="A129" t="s">
        <v>54</v>
      </c>
      <c r="B129" t="s">
        <v>54</v>
      </c>
      <c r="C129" t="b">
        <f t="shared" si="1"/>
        <v>1</v>
      </c>
    </row>
    <row r="130" spans="1:3">
      <c r="A130" t="s">
        <v>61</v>
      </c>
      <c r="B130" t="s">
        <v>61</v>
      </c>
      <c r="C130" t="b">
        <f t="shared" si="1"/>
        <v>1</v>
      </c>
    </row>
    <row r="131" spans="1:3">
      <c r="A131" t="s">
        <v>43</v>
      </c>
      <c r="B131" t="s">
        <v>43</v>
      </c>
      <c r="C131" t="b">
        <f t="shared" ref="C131:C139" si="2">B131=A131</f>
        <v>1</v>
      </c>
    </row>
    <row r="132" spans="1:3">
      <c r="A132" t="s">
        <v>62</v>
      </c>
      <c r="B132" t="s">
        <v>62</v>
      </c>
      <c r="C132" t="b">
        <f t="shared" si="2"/>
        <v>1</v>
      </c>
    </row>
    <row r="133" spans="1:3">
      <c r="A133" t="s">
        <v>37</v>
      </c>
      <c r="B133" t="s">
        <v>37</v>
      </c>
      <c r="C133" t="b">
        <f t="shared" si="2"/>
        <v>1</v>
      </c>
    </row>
    <row r="134" spans="1:3">
      <c r="A134" t="s">
        <v>52</v>
      </c>
      <c r="B134" t="s">
        <v>52</v>
      </c>
      <c r="C134" t="b">
        <f t="shared" si="2"/>
        <v>1</v>
      </c>
    </row>
    <row r="135" spans="1:3">
      <c r="A135" t="s">
        <v>38</v>
      </c>
      <c r="B135" t="s">
        <v>38</v>
      </c>
      <c r="C135" t="b">
        <f t="shared" si="2"/>
        <v>1</v>
      </c>
    </row>
    <row r="136" spans="1:3">
      <c r="A136" t="s">
        <v>87</v>
      </c>
      <c r="B136" t="s">
        <v>87</v>
      </c>
      <c r="C136" t="b">
        <f t="shared" si="2"/>
        <v>1</v>
      </c>
    </row>
    <row r="137" spans="1:3">
      <c r="A137" t="s">
        <v>65</v>
      </c>
      <c r="B137" t="s">
        <v>65</v>
      </c>
      <c r="C137" t="b">
        <f t="shared" si="2"/>
        <v>1</v>
      </c>
    </row>
    <row r="138" spans="1:3">
      <c r="A138" t="s">
        <v>35</v>
      </c>
      <c r="B138" t="s">
        <v>35</v>
      </c>
      <c r="C138" t="b">
        <f t="shared" si="2"/>
        <v>1</v>
      </c>
    </row>
    <row r="139" spans="1:3">
      <c r="A139" t="s">
        <v>121</v>
      </c>
      <c r="B139" t="s">
        <v>121</v>
      </c>
      <c r="C139" t="b">
        <f t="shared" si="2"/>
        <v>1</v>
      </c>
    </row>
  </sheetData>
  <sortState xmlns:xlrd2="http://schemas.microsoft.com/office/spreadsheetml/2017/richdata2" ref="B1:B1487">
    <sortCondition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009"/>
  <sheetViews>
    <sheetView topLeftCell="A1988" workbookViewId="0">
      <selection activeCell="A1862" sqref="A1862:Q2009"/>
    </sheetView>
  </sheetViews>
  <sheetFormatPr defaultRowHeight="15"/>
  <sheetData>
    <row r="1" spans="1:17">
      <c r="A1" t="s">
        <v>110</v>
      </c>
      <c r="B1" s="6" t="s">
        <v>152</v>
      </c>
      <c r="C1" s="6" t="s">
        <v>153</v>
      </c>
      <c r="D1" s="6" t="s">
        <v>154</v>
      </c>
      <c r="E1" s="6" t="s">
        <v>155</v>
      </c>
      <c r="F1" s="6" t="s">
        <v>156</v>
      </c>
      <c r="G1" s="6" t="s">
        <v>157</v>
      </c>
      <c r="H1" s="6" t="s">
        <v>155</v>
      </c>
      <c r="I1" s="6" t="s">
        <v>156</v>
      </c>
      <c r="J1" s="6" t="s">
        <v>157</v>
      </c>
      <c r="K1" s="6" t="s">
        <v>158</v>
      </c>
      <c r="L1" s="6" t="s">
        <v>158</v>
      </c>
      <c r="M1" s="6" t="s">
        <v>159</v>
      </c>
      <c r="N1" s="6" t="s">
        <v>160</v>
      </c>
      <c r="O1" s="6" t="s">
        <v>161</v>
      </c>
      <c r="P1" s="6" t="s">
        <v>162</v>
      </c>
      <c r="Q1" s="6" t="s">
        <v>163</v>
      </c>
    </row>
    <row r="2" spans="1:17">
      <c r="A2">
        <v>2015</v>
      </c>
      <c r="B2">
        <v>1</v>
      </c>
      <c r="C2" t="s">
        <v>6</v>
      </c>
      <c r="D2" t="s">
        <v>165</v>
      </c>
      <c r="E2">
        <v>14</v>
      </c>
      <c r="F2">
        <v>1</v>
      </c>
      <c r="G2">
        <v>0.93300000000000005</v>
      </c>
      <c r="H2">
        <v>9</v>
      </c>
      <c r="I2">
        <v>0</v>
      </c>
      <c r="J2">
        <v>1</v>
      </c>
      <c r="K2">
        <v>38.5</v>
      </c>
      <c r="L2">
        <v>21.7</v>
      </c>
      <c r="M2">
        <v>18.88</v>
      </c>
      <c r="N2">
        <v>5.21</v>
      </c>
      <c r="O2">
        <v>12</v>
      </c>
      <c r="P2">
        <v>1</v>
      </c>
      <c r="Q2">
        <v>2</v>
      </c>
    </row>
    <row r="3" spans="1:17">
      <c r="A3">
        <v>2015</v>
      </c>
      <c r="B3">
        <v>2</v>
      </c>
      <c r="C3" t="s">
        <v>2</v>
      </c>
      <c r="D3" t="s">
        <v>165</v>
      </c>
      <c r="E3">
        <v>10</v>
      </c>
      <c r="F3">
        <v>3</v>
      </c>
      <c r="G3">
        <v>0.76900000000000002</v>
      </c>
      <c r="H3">
        <v>6</v>
      </c>
      <c r="I3">
        <v>2</v>
      </c>
      <c r="J3">
        <v>0.75</v>
      </c>
      <c r="K3">
        <v>31.7</v>
      </c>
      <c r="L3">
        <v>17.5</v>
      </c>
      <c r="M3">
        <v>13.59</v>
      </c>
      <c r="N3">
        <v>1.97</v>
      </c>
      <c r="O3">
        <v>10</v>
      </c>
      <c r="P3">
        <v>9</v>
      </c>
      <c r="Q3">
        <v>14</v>
      </c>
    </row>
    <row r="4" spans="1:17">
      <c r="A4">
        <v>2015</v>
      </c>
      <c r="B4">
        <v>3</v>
      </c>
      <c r="C4" t="s">
        <v>36</v>
      </c>
      <c r="D4" t="s">
        <v>165</v>
      </c>
      <c r="E4">
        <v>8</v>
      </c>
      <c r="F4">
        <v>5</v>
      </c>
      <c r="G4">
        <v>0.61499999999999999</v>
      </c>
      <c r="H4">
        <v>5</v>
      </c>
      <c r="I4">
        <v>3</v>
      </c>
      <c r="J4">
        <v>0.625</v>
      </c>
      <c r="K4">
        <v>28.7</v>
      </c>
      <c r="L4">
        <v>24.1</v>
      </c>
      <c r="M4">
        <v>6.69</v>
      </c>
      <c r="N4">
        <v>3.23</v>
      </c>
    </row>
    <row r="5" spans="1:17">
      <c r="A5">
        <v>2015</v>
      </c>
      <c r="B5">
        <v>4</v>
      </c>
      <c r="C5" t="s">
        <v>44</v>
      </c>
      <c r="D5" t="s">
        <v>165</v>
      </c>
      <c r="E5">
        <v>7</v>
      </c>
      <c r="F5">
        <v>6</v>
      </c>
      <c r="G5">
        <v>0.53800000000000003</v>
      </c>
      <c r="H5">
        <v>3</v>
      </c>
      <c r="I5">
        <v>5</v>
      </c>
      <c r="J5">
        <v>0.375</v>
      </c>
      <c r="K5">
        <v>33.200000000000003</v>
      </c>
      <c r="L5">
        <v>25.8</v>
      </c>
      <c r="M5">
        <v>5.0599999999999996</v>
      </c>
      <c r="N5">
        <v>0.83</v>
      </c>
    </row>
    <row r="6" spans="1:17">
      <c r="A6">
        <v>2015</v>
      </c>
      <c r="B6">
        <v>5</v>
      </c>
      <c r="C6" t="s">
        <v>59</v>
      </c>
      <c r="D6" t="s">
        <v>165</v>
      </c>
      <c r="E6">
        <v>4</v>
      </c>
      <c r="F6">
        <v>8</v>
      </c>
      <c r="G6">
        <v>0.33300000000000002</v>
      </c>
      <c r="H6">
        <v>2</v>
      </c>
      <c r="I6">
        <v>6</v>
      </c>
      <c r="J6">
        <v>0.25</v>
      </c>
      <c r="K6">
        <v>27.3</v>
      </c>
      <c r="L6">
        <v>31</v>
      </c>
      <c r="M6">
        <v>-1.51</v>
      </c>
      <c r="N6">
        <v>3.91</v>
      </c>
    </row>
    <row r="7" spans="1:17">
      <c r="A7">
        <v>2015</v>
      </c>
      <c r="B7">
        <v>6</v>
      </c>
      <c r="C7" t="s">
        <v>62</v>
      </c>
      <c r="D7" t="s">
        <v>165</v>
      </c>
      <c r="E7">
        <v>3</v>
      </c>
      <c r="F7">
        <v>9</v>
      </c>
      <c r="G7">
        <v>0.25</v>
      </c>
      <c r="H7">
        <v>1</v>
      </c>
      <c r="I7">
        <v>7</v>
      </c>
      <c r="J7">
        <v>0.125</v>
      </c>
      <c r="K7">
        <v>17.399999999999999</v>
      </c>
      <c r="L7">
        <v>24.6</v>
      </c>
      <c r="M7">
        <v>-3.7</v>
      </c>
      <c r="N7">
        <v>3.55</v>
      </c>
    </row>
    <row r="8" spans="1:17">
      <c r="A8">
        <v>2015</v>
      </c>
      <c r="B8">
        <v>7</v>
      </c>
      <c r="C8" t="s">
        <v>82</v>
      </c>
      <c r="D8" t="s">
        <v>165</v>
      </c>
      <c r="E8">
        <v>3</v>
      </c>
      <c r="F8">
        <v>9</v>
      </c>
      <c r="G8">
        <v>0.25</v>
      </c>
      <c r="H8">
        <v>0</v>
      </c>
      <c r="I8">
        <v>8</v>
      </c>
      <c r="J8">
        <v>0</v>
      </c>
      <c r="K8">
        <v>17.2</v>
      </c>
      <c r="L8">
        <v>15.3</v>
      </c>
      <c r="M8">
        <v>-1.73</v>
      </c>
      <c r="N8">
        <v>2.11</v>
      </c>
    </row>
    <row r="9" spans="1:17">
      <c r="A9">
        <v>2015</v>
      </c>
      <c r="B9">
        <v>8</v>
      </c>
      <c r="C9" t="s">
        <v>24</v>
      </c>
      <c r="D9" t="s">
        <v>166</v>
      </c>
      <c r="E9">
        <v>11</v>
      </c>
      <c r="F9">
        <v>3</v>
      </c>
      <c r="G9">
        <v>0.78600000000000003</v>
      </c>
      <c r="H9">
        <v>8</v>
      </c>
      <c r="I9">
        <v>1</v>
      </c>
      <c r="J9">
        <v>0.88900000000000001</v>
      </c>
      <c r="K9">
        <v>40.700000000000003</v>
      </c>
      <c r="L9">
        <v>24.5</v>
      </c>
      <c r="M9">
        <v>12.73</v>
      </c>
      <c r="N9">
        <v>1.0900000000000001</v>
      </c>
      <c r="P9">
        <v>8</v>
      </c>
      <c r="Q9">
        <v>15</v>
      </c>
    </row>
    <row r="10" spans="1:17">
      <c r="A10">
        <v>2015</v>
      </c>
      <c r="B10">
        <v>9</v>
      </c>
      <c r="C10" t="s">
        <v>31</v>
      </c>
      <c r="D10" t="s">
        <v>166</v>
      </c>
      <c r="E10">
        <v>8</v>
      </c>
      <c r="F10">
        <v>5</v>
      </c>
      <c r="G10">
        <v>0.61499999999999999</v>
      </c>
      <c r="H10">
        <v>6</v>
      </c>
      <c r="I10">
        <v>2</v>
      </c>
      <c r="J10">
        <v>0.75</v>
      </c>
      <c r="K10">
        <v>28.2</v>
      </c>
      <c r="L10">
        <v>26.1</v>
      </c>
      <c r="M10">
        <v>6.32</v>
      </c>
      <c r="N10">
        <v>3.78</v>
      </c>
      <c r="P10">
        <v>23</v>
      </c>
    </row>
    <row r="11" spans="1:17">
      <c r="A11">
        <v>2015</v>
      </c>
      <c r="B11">
        <v>10</v>
      </c>
      <c r="C11" t="s">
        <v>21</v>
      </c>
      <c r="D11" t="s">
        <v>166</v>
      </c>
      <c r="E11">
        <v>8</v>
      </c>
      <c r="F11">
        <v>5</v>
      </c>
      <c r="G11">
        <v>0.61499999999999999</v>
      </c>
      <c r="H11">
        <v>5</v>
      </c>
      <c r="I11">
        <v>3</v>
      </c>
      <c r="J11">
        <v>0.625</v>
      </c>
      <c r="K11">
        <v>27.8</v>
      </c>
      <c r="L11">
        <v>28.2</v>
      </c>
      <c r="M11">
        <v>5.69</v>
      </c>
      <c r="N11">
        <v>3.38</v>
      </c>
    </row>
    <row r="12" spans="1:17">
      <c r="A12">
        <v>2015</v>
      </c>
      <c r="B12">
        <v>11</v>
      </c>
      <c r="C12" t="s">
        <v>33</v>
      </c>
      <c r="D12" t="s">
        <v>166</v>
      </c>
      <c r="E12">
        <v>8</v>
      </c>
      <c r="F12">
        <v>5</v>
      </c>
      <c r="G12">
        <v>0.61499999999999999</v>
      </c>
      <c r="H12">
        <v>4</v>
      </c>
      <c r="I12">
        <v>4</v>
      </c>
      <c r="J12">
        <v>0.5</v>
      </c>
      <c r="K12">
        <v>31.5</v>
      </c>
      <c r="L12">
        <v>25.4</v>
      </c>
      <c r="M12">
        <v>2.94</v>
      </c>
      <c r="N12">
        <v>-0.75</v>
      </c>
      <c r="P12">
        <v>22</v>
      </c>
    </row>
    <row r="13" spans="1:17">
      <c r="A13">
        <v>2015</v>
      </c>
      <c r="B13">
        <v>12</v>
      </c>
      <c r="C13" t="s">
        <v>43</v>
      </c>
      <c r="D13" t="s">
        <v>166</v>
      </c>
      <c r="E13">
        <v>7</v>
      </c>
      <c r="F13">
        <v>6</v>
      </c>
      <c r="G13">
        <v>0.53800000000000003</v>
      </c>
      <c r="H13">
        <v>4</v>
      </c>
      <c r="I13">
        <v>4</v>
      </c>
      <c r="J13">
        <v>0.5</v>
      </c>
      <c r="K13">
        <v>31</v>
      </c>
      <c r="L13">
        <v>26.3</v>
      </c>
      <c r="M13">
        <v>5.04</v>
      </c>
      <c r="N13">
        <v>1.65</v>
      </c>
    </row>
    <row r="14" spans="1:17">
      <c r="A14">
        <v>2015</v>
      </c>
      <c r="B14">
        <v>13</v>
      </c>
      <c r="C14" t="s">
        <v>61</v>
      </c>
      <c r="D14" t="s">
        <v>166</v>
      </c>
      <c r="E14">
        <v>4</v>
      </c>
      <c r="F14">
        <v>8</v>
      </c>
      <c r="G14">
        <v>0.33300000000000002</v>
      </c>
      <c r="H14">
        <v>3</v>
      </c>
      <c r="I14">
        <v>5</v>
      </c>
      <c r="J14">
        <v>0.375</v>
      </c>
      <c r="K14">
        <v>25.8</v>
      </c>
      <c r="L14">
        <v>32.200000000000003</v>
      </c>
      <c r="M14">
        <v>-0.95</v>
      </c>
      <c r="N14">
        <v>4.1399999999999997</v>
      </c>
    </row>
    <row r="15" spans="1:17">
      <c r="A15">
        <v>2015</v>
      </c>
      <c r="B15">
        <v>14</v>
      </c>
      <c r="C15" t="s">
        <v>69</v>
      </c>
      <c r="D15" t="s">
        <v>166</v>
      </c>
      <c r="E15">
        <v>3</v>
      </c>
      <c r="F15">
        <v>9</v>
      </c>
      <c r="G15">
        <v>0.25</v>
      </c>
      <c r="H15">
        <v>1</v>
      </c>
      <c r="I15">
        <v>7</v>
      </c>
      <c r="J15">
        <v>0.125</v>
      </c>
      <c r="K15">
        <v>29.3</v>
      </c>
      <c r="L15">
        <v>25.8</v>
      </c>
      <c r="M15">
        <v>1.43</v>
      </c>
      <c r="N15">
        <v>4.5999999999999996</v>
      </c>
      <c r="O15">
        <v>16</v>
      </c>
      <c r="P15">
        <v>14</v>
      </c>
    </row>
    <row r="16" spans="1:17">
      <c r="A16">
        <v>2015</v>
      </c>
      <c r="E16" t="s">
        <v>167</v>
      </c>
      <c r="H16" t="s">
        <v>168</v>
      </c>
      <c r="M16" t="s">
        <v>159</v>
      </c>
      <c r="O16" t="s">
        <v>151</v>
      </c>
    </row>
    <row r="17" spans="1:17">
      <c r="A17">
        <v>2015</v>
      </c>
      <c r="B17" t="s">
        <v>152</v>
      </c>
      <c r="C17" t="s">
        <v>153</v>
      </c>
      <c r="D17" t="s">
        <v>154</v>
      </c>
      <c r="E17" t="s">
        <v>155</v>
      </c>
      <c r="F17" t="s">
        <v>156</v>
      </c>
      <c r="G17" t="s">
        <v>157</v>
      </c>
      <c r="H17" t="s">
        <v>155</v>
      </c>
      <c r="I17" t="s">
        <v>156</v>
      </c>
      <c r="J17" t="s">
        <v>157</v>
      </c>
      <c r="K17" t="s">
        <v>158</v>
      </c>
      <c r="L17" t="s">
        <v>158</v>
      </c>
      <c r="M17" t="s">
        <v>159</v>
      </c>
      <c r="N17" t="s">
        <v>160</v>
      </c>
      <c r="O17" t="s">
        <v>161</v>
      </c>
      <c r="P17" t="s">
        <v>162</v>
      </c>
      <c r="Q17" t="s">
        <v>163</v>
      </c>
    </row>
    <row r="18" spans="1:17">
      <c r="A18">
        <v>2015</v>
      </c>
      <c r="B18">
        <v>15</v>
      </c>
      <c r="C18" t="s">
        <v>60</v>
      </c>
      <c r="D18" t="s">
        <v>169</v>
      </c>
      <c r="E18">
        <v>10</v>
      </c>
      <c r="F18">
        <v>4</v>
      </c>
      <c r="G18">
        <v>0.71399999999999997</v>
      </c>
      <c r="H18">
        <v>7</v>
      </c>
      <c r="I18">
        <v>2</v>
      </c>
      <c r="J18">
        <v>0.77800000000000002</v>
      </c>
      <c r="K18">
        <v>29.8</v>
      </c>
      <c r="L18">
        <v>20.100000000000001</v>
      </c>
      <c r="M18">
        <v>6.45</v>
      </c>
      <c r="N18">
        <v>-1.63</v>
      </c>
      <c r="P18">
        <v>20</v>
      </c>
    </row>
    <row r="19" spans="1:17">
      <c r="A19">
        <v>2015</v>
      </c>
      <c r="B19">
        <v>16</v>
      </c>
      <c r="C19" t="s">
        <v>73</v>
      </c>
      <c r="D19" t="s">
        <v>169</v>
      </c>
      <c r="E19">
        <v>8</v>
      </c>
      <c r="F19">
        <v>5</v>
      </c>
      <c r="G19">
        <v>0.61499999999999999</v>
      </c>
      <c r="H19">
        <v>6</v>
      </c>
      <c r="I19">
        <v>2</v>
      </c>
      <c r="J19">
        <v>0.75</v>
      </c>
      <c r="K19">
        <v>33.6</v>
      </c>
      <c r="L19">
        <v>22.9</v>
      </c>
      <c r="M19">
        <v>5.88</v>
      </c>
      <c r="N19">
        <v>-0.74</v>
      </c>
    </row>
    <row r="20" spans="1:17">
      <c r="A20">
        <v>2015</v>
      </c>
      <c r="B20">
        <v>17</v>
      </c>
      <c r="C20" t="s">
        <v>68</v>
      </c>
      <c r="D20" t="s">
        <v>169</v>
      </c>
      <c r="E20">
        <v>7</v>
      </c>
      <c r="F20">
        <v>6</v>
      </c>
      <c r="G20">
        <v>0.53800000000000003</v>
      </c>
      <c r="H20">
        <v>4</v>
      </c>
      <c r="I20">
        <v>4</v>
      </c>
      <c r="J20">
        <v>0.5</v>
      </c>
      <c r="K20">
        <v>33.799999999999997</v>
      </c>
      <c r="L20">
        <v>31.2</v>
      </c>
      <c r="M20">
        <v>1.19</v>
      </c>
      <c r="N20">
        <v>-0.65</v>
      </c>
    </row>
    <row r="21" spans="1:17">
      <c r="A21">
        <v>2015</v>
      </c>
      <c r="B21">
        <v>18</v>
      </c>
      <c r="C21" t="s">
        <v>117</v>
      </c>
      <c r="D21" t="s">
        <v>169</v>
      </c>
      <c r="E21">
        <v>6</v>
      </c>
      <c r="F21">
        <v>7</v>
      </c>
      <c r="G21">
        <v>0.46200000000000002</v>
      </c>
      <c r="H21">
        <v>4</v>
      </c>
      <c r="I21">
        <v>4</v>
      </c>
      <c r="J21">
        <v>0.5</v>
      </c>
      <c r="K21">
        <v>17.2</v>
      </c>
      <c r="L21">
        <v>19.5</v>
      </c>
      <c r="M21">
        <v>-3.45</v>
      </c>
      <c r="N21">
        <v>-1.37</v>
      </c>
    </row>
    <row r="22" spans="1:17">
      <c r="A22">
        <v>2015</v>
      </c>
      <c r="B22">
        <v>19</v>
      </c>
      <c r="C22" t="s">
        <v>81</v>
      </c>
      <c r="D22" t="s">
        <v>169</v>
      </c>
      <c r="E22">
        <v>5</v>
      </c>
      <c r="F22">
        <v>7</v>
      </c>
      <c r="G22">
        <v>0.41699999999999998</v>
      </c>
      <c r="H22">
        <v>3</v>
      </c>
      <c r="I22">
        <v>5</v>
      </c>
      <c r="J22">
        <v>0.375</v>
      </c>
      <c r="K22">
        <v>27.4</v>
      </c>
      <c r="L22">
        <v>26</v>
      </c>
      <c r="M22">
        <v>-1.27</v>
      </c>
      <c r="N22">
        <v>-0.93</v>
      </c>
    </row>
    <row r="23" spans="1:17">
      <c r="A23">
        <v>2015</v>
      </c>
      <c r="B23">
        <v>20</v>
      </c>
      <c r="C23" t="s">
        <v>142</v>
      </c>
      <c r="D23" t="s">
        <v>169</v>
      </c>
      <c r="E23">
        <v>0</v>
      </c>
      <c r="F23">
        <v>12</v>
      </c>
      <c r="G23">
        <v>0</v>
      </c>
      <c r="H23">
        <v>0</v>
      </c>
      <c r="I23">
        <v>8</v>
      </c>
      <c r="J23">
        <v>0</v>
      </c>
      <c r="K23">
        <v>13.9</v>
      </c>
      <c r="L23">
        <v>37.700000000000003</v>
      </c>
      <c r="M23">
        <v>-18.850000000000001</v>
      </c>
      <c r="N23">
        <v>-0.68</v>
      </c>
    </row>
    <row r="24" spans="1:17">
      <c r="A24">
        <v>2015</v>
      </c>
      <c r="B24">
        <v>21</v>
      </c>
      <c r="C24" t="s">
        <v>41</v>
      </c>
      <c r="D24" t="s">
        <v>170</v>
      </c>
      <c r="E24">
        <v>13</v>
      </c>
      <c r="F24">
        <v>1</v>
      </c>
      <c r="G24">
        <v>0.92900000000000005</v>
      </c>
      <c r="H24">
        <v>8</v>
      </c>
      <c r="I24">
        <v>1</v>
      </c>
      <c r="J24">
        <v>0.88900000000000001</v>
      </c>
      <c r="K24">
        <v>40.4</v>
      </c>
      <c r="L24">
        <v>20.7</v>
      </c>
      <c r="M24">
        <v>12.32</v>
      </c>
      <c r="N24">
        <v>-3.04</v>
      </c>
      <c r="P24">
        <v>8</v>
      </c>
      <c r="Q24">
        <v>8</v>
      </c>
    </row>
    <row r="25" spans="1:17">
      <c r="A25">
        <v>2015</v>
      </c>
      <c r="B25">
        <v>22</v>
      </c>
      <c r="C25" t="s">
        <v>97</v>
      </c>
      <c r="D25" t="s">
        <v>170</v>
      </c>
      <c r="E25">
        <v>11</v>
      </c>
      <c r="F25">
        <v>2</v>
      </c>
      <c r="G25">
        <v>0.84599999999999997</v>
      </c>
      <c r="H25">
        <v>7</v>
      </c>
      <c r="I25">
        <v>1</v>
      </c>
      <c r="J25">
        <v>0.875</v>
      </c>
      <c r="K25">
        <v>36.799999999999997</v>
      </c>
      <c r="L25">
        <v>21.8</v>
      </c>
      <c r="M25">
        <v>11.14</v>
      </c>
      <c r="N25">
        <v>-1.55</v>
      </c>
      <c r="P25">
        <v>16</v>
      </c>
      <c r="Q25">
        <v>18</v>
      </c>
    </row>
    <row r="26" spans="1:17">
      <c r="A26">
        <v>2015</v>
      </c>
      <c r="B26">
        <v>23</v>
      </c>
      <c r="C26" t="s">
        <v>64</v>
      </c>
      <c r="D26" t="s">
        <v>170</v>
      </c>
      <c r="E26">
        <v>9</v>
      </c>
      <c r="F26">
        <v>4</v>
      </c>
      <c r="G26">
        <v>0.69199999999999995</v>
      </c>
      <c r="H26">
        <v>5</v>
      </c>
      <c r="I26">
        <v>3</v>
      </c>
      <c r="J26">
        <v>0.625</v>
      </c>
      <c r="K26">
        <v>40.200000000000003</v>
      </c>
      <c r="L26">
        <v>27.3</v>
      </c>
      <c r="M26">
        <v>6.55</v>
      </c>
      <c r="N26">
        <v>0.16</v>
      </c>
      <c r="P26">
        <v>15</v>
      </c>
    </row>
    <row r="27" spans="1:17">
      <c r="A27">
        <v>2015</v>
      </c>
      <c r="B27">
        <v>24</v>
      </c>
      <c r="C27" t="s">
        <v>92</v>
      </c>
      <c r="D27" t="s">
        <v>170</v>
      </c>
      <c r="E27">
        <v>6</v>
      </c>
      <c r="F27">
        <v>7</v>
      </c>
      <c r="G27">
        <v>0.46200000000000002</v>
      </c>
      <c r="H27">
        <v>3</v>
      </c>
      <c r="I27">
        <v>5</v>
      </c>
      <c r="J27">
        <v>0.375</v>
      </c>
      <c r="K27">
        <v>37.200000000000003</v>
      </c>
      <c r="L27">
        <v>39.799999999999997</v>
      </c>
      <c r="M27">
        <v>-4.74</v>
      </c>
      <c r="N27">
        <v>-2.0499999999999998</v>
      </c>
    </row>
    <row r="28" spans="1:17">
      <c r="A28">
        <v>2015</v>
      </c>
      <c r="B28">
        <v>25</v>
      </c>
      <c r="C28" t="s">
        <v>91</v>
      </c>
      <c r="D28" t="s">
        <v>170</v>
      </c>
      <c r="E28">
        <v>3</v>
      </c>
      <c r="F28">
        <v>9</v>
      </c>
      <c r="G28">
        <v>0.25</v>
      </c>
      <c r="H28">
        <v>1</v>
      </c>
      <c r="I28">
        <v>7</v>
      </c>
      <c r="J28">
        <v>0.125</v>
      </c>
      <c r="K28">
        <v>19.7</v>
      </c>
      <c r="L28">
        <v>36.299999999999997</v>
      </c>
      <c r="M28">
        <v>-13.59</v>
      </c>
      <c r="N28">
        <v>-2.42</v>
      </c>
    </row>
    <row r="29" spans="1:17">
      <c r="A29">
        <v>2015</v>
      </c>
      <c r="B29">
        <v>26</v>
      </c>
      <c r="C29" t="s">
        <v>75</v>
      </c>
      <c r="D29" t="s">
        <v>170</v>
      </c>
      <c r="E29">
        <v>2</v>
      </c>
      <c r="F29">
        <v>10</v>
      </c>
      <c r="G29">
        <v>0.16700000000000001</v>
      </c>
      <c r="H29">
        <v>1</v>
      </c>
      <c r="I29">
        <v>7</v>
      </c>
      <c r="J29">
        <v>0.125</v>
      </c>
      <c r="K29">
        <v>27.8</v>
      </c>
      <c r="L29">
        <v>45.7</v>
      </c>
      <c r="M29">
        <v>-12.22</v>
      </c>
      <c r="N29">
        <v>0.62</v>
      </c>
    </row>
    <row r="30" spans="1:17">
      <c r="A30">
        <v>2015</v>
      </c>
      <c r="E30" t="s">
        <v>167</v>
      </c>
      <c r="H30" t="s">
        <v>168</v>
      </c>
      <c r="M30" t="s">
        <v>159</v>
      </c>
      <c r="O30" t="s">
        <v>151</v>
      </c>
    </row>
    <row r="31" spans="1:17">
      <c r="A31">
        <v>2015</v>
      </c>
      <c r="B31" t="s">
        <v>152</v>
      </c>
      <c r="C31" t="s">
        <v>153</v>
      </c>
      <c r="D31" t="s">
        <v>154</v>
      </c>
      <c r="E31" t="s">
        <v>155</v>
      </c>
      <c r="F31" t="s">
        <v>156</v>
      </c>
      <c r="G31" t="s">
        <v>157</v>
      </c>
      <c r="H31" t="s">
        <v>155</v>
      </c>
      <c r="I31" t="s">
        <v>156</v>
      </c>
      <c r="J31" t="s">
        <v>157</v>
      </c>
      <c r="K31" t="s">
        <v>158</v>
      </c>
      <c r="L31" t="s">
        <v>158</v>
      </c>
      <c r="M31" t="s">
        <v>159</v>
      </c>
      <c r="N31" t="s">
        <v>160</v>
      </c>
      <c r="O31" t="s">
        <v>161</v>
      </c>
      <c r="P31" t="s">
        <v>162</v>
      </c>
      <c r="Q31" t="s">
        <v>163</v>
      </c>
    </row>
    <row r="32" spans="1:17">
      <c r="A32">
        <v>2015</v>
      </c>
      <c r="B32">
        <v>27</v>
      </c>
      <c r="C32" t="s">
        <v>16</v>
      </c>
      <c r="D32" t="s">
        <v>145</v>
      </c>
      <c r="E32">
        <v>11</v>
      </c>
      <c r="F32">
        <v>2</v>
      </c>
      <c r="G32">
        <v>0.84599999999999997</v>
      </c>
      <c r="H32">
        <v>8</v>
      </c>
      <c r="I32">
        <v>1</v>
      </c>
      <c r="J32">
        <v>0.88900000000000001</v>
      </c>
      <c r="K32">
        <v>43.5</v>
      </c>
      <c r="L32">
        <v>22</v>
      </c>
      <c r="M32">
        <v>17.84</v>
      </c>
      <c r="N32">
        <v>4.38</v>
      </c>
      <c r="O32">
        <v>19</v>
      </c>
      <c r="P32">
        <v>3</v>
      </c>
      <c r="Q32">
        <v>5</v>
      </c>
    </row>
    <row r="33" spans="1:17">
      <c r="A33">
        <v>2015</v>
      </c>
      <c r="B33">
        <v>28</v>
      </c>
      <c r="C33" t="s">
        <v>141</v>
      </c>
      <c r="D33" t="s">
        <v>145</v>
      </c>
      <c r="E33">
        <v>11</v>
      </c>
      <c r="F33">
        <v>2</v>
      </c>
      <c r="G33">
        <v>0.84599999999999997</v>
      </c>
      <c r="H33">
        <v>7</v>
      </c>
      <c r="I33">
        <v>2</v>
      </c>
      <c r="J33">
        <v>0.77800000000000002</v>
      </c>
      <c r="K33">
        <v>42.1</v>
      </c>
      <c r="L33">
        <v>27.2</v>
      </c>
      <c r="M33">
        <v>11.39</v>
      </c>
      <c r="N33">
        <v>1.39</v>
      </c>
      <c r="O33">
        <v>2</v>
      </c>
      <c r="P33">
        <v>2</v>
      </c>
      <c r="Q33">
        <v>7</v>
      </c>
    </row>
    <row r="34" spans="1:17">
      <c r="A34">
        <v>2015</v>
      </c>
      <c r="B34">
        <v>29</v>
      </c>
      <c r="C34" t="s">
        <v>48</v>
      </c>
      <c r="D34" t="s">
        <v>145</v>
      </c>
      <c r="E34">
        <v>10</v>
      </c>
      <c r="F34">
        <v>3</v>
      </c>
      <c r="G34">
        <v>0.76900000000000002</v>
      </c>
      <c r="H34">
        <v>7</v>
      </c>
      <c r="I34">
        <v>2</v>
      </c>
      <c r="J34">
        <v>0.77800000000000002</v>
      </c>
      <c r="K34">
        <v>39.5</v>
      </c>
      <c r="L34">
        <v>30.5</v>
      </c>
      <c r="M34">
        <v>8.5</v>
      </c>
      <c r="N34">
        <v>1.57</v>
      </c>
      <c r="P34">
        <v>4</v>
      </c>
      <c r="Q34">
        <v>20</v>
      </c>
    </row>
    <row r="35" spans="1:17">
      <c r="A35">
        <v>2015</v>
      </c>
      <c r="B35">
        <v>30</v>
      </c>
      <c r="C35" t="s">
        <v>56</v>
      </c>
      <c r="D35" t="s">
        <v>145</v>
      </c>
      <c r="E35">
        <v>10</v>
      </c>
      <c r="F35">
        <v>3</v>
      </c>
      <c r="G35">
        <v>0.76900000000000002</v>
      </c>
      <c r="H35">
        <v>6</v>
      </c>
      <c r="I35">
        <v>3</v>
      </c>
      <c r="J35">
        <v>0.66700000000000004</v>
      </c>
      <c r="K35">
        <v>48.1</v>
      </c>
      <c r="L35">
        <v>28.3</v>
      </c>
      <c r="M35">
        <v>13.08</v>
      </c>
      <c r="N35">
        <v>0.31</v>
      </c>
      <c r="O35">
        <v>4</v>
      </c>
      <c r="P35">
        <v>2</v>
      </c>
      <c r="Q35">
        <v>13</v>
      </c>
    </row>
    <row r="36" spans="1:17">
      <c r="A36">
        <v>2015</v>
      </c>
      <c r="B36">
        <v>31</v>
      </c>
      <c r="C36" t="s">
        <v>38</v>
      </c>
      <c r="D36" t="s">
        <v>145</v>
      </c>
      <c r="E36">
        <v>8</v>
      </c>
      <c r="F36">
        <v>5</v>
      </c>
      <c r="G36">
        <v>0.61499999999999999</v>
      </c>
      <c r="H36">
        <v>4</v>
      </c>
      <c r="I36">
        <v>5</v>
      </c>
      <c r="J36">
        <v>0.44400000000000001</v>
      </c>
      <c r="K36">
        <v>34</v>
      </c>
      <c r="L36">
        <v>24.6</v>
      </c>
      <c r="M36">
        <v>7.59</v>
      </c>
      <c r="N36">
        <v>2.21</v>
      </c>
      <c r="P36">
        <v>23</v>
      </c>
    </row>
    <row r="37" spans="1:17">
      <c r="A37">
        <v>2015</v>
      </c>
      <c r="B37">
        <v>32</v>
      </c>
      <c r="C37" t="s">
        <v>47</v>
      </c>
      <c r="D37" t="s">
        <v>145</v>
      </c>
      <c r="E37">
        <v>7</v>
      </c>
      <c r="F37">
        <v>6</v>
      </c>
      <c r="G37">
        <v>0.53800000000000003</v>
      </c>
      <c r="H37">
        <v>4</v>
      </c>
      <c r="I37">
        <v>5</v>
      </c>
      <c r="J37">
        <v>0.44400000000000001</v>
      </c>
      <c r="K37">
        <v>45.1</v>
      </c>
      <c r="L37">
        <v>43.6</v>
      </c>
      <c r="M37">
        <v>3.04</v>
      </c>
      <c r="N37">
        <v>2.89</v>
      </c>
    </row>
    <row r="38" spans="1:17">
      <c r="A38">
        <v>2015</v>
      </c>
      <c r="B38">
        <v>33</v>
      </c>
      <c r="C38" t="s">
        <v>7</v>
      </c>
      <c r="D38" t="s">
        <v>145</v>
      </c>
      <c r="E38">
        <v>5</v>
      </c>
      <c r="F38">
        <v>7</v>
      </c>
      <c r="G38">
        <v>0.41699999999999998</v>
      </c>
      <c r="H38">
        <v>4</v>
      </c>
      <c r="I38">
        <v>5</v>
      </c>
      <c r="J38">
        <v>0.44400000000000001</v>
      </c>
      <c r="K38">
        <v>26.4</v>
      </c>
      <c r="L38">
        <v>30.3</v>
      </c>
      <c r="M38">
        <v>1.0900000000000001</v>
      </c>
      <c r="N38">
        <v>4.84</v>
      </c>
    </row>
    <row r="39" spans="1:17">
      <c r="A39">
        <v>2015</v>
      </c>
      <c r="B39">
        <v>34</v>
      </c>
      <c r="C39" t="s">
        <v>76</v>
      </c>
      <c r="D39" t="s">
        <v>145</v>
      </c>
      <c r="E39">
        <v>6</v>
      </c>
      <c r="F39">
        <v>7</v>
      </c>
      <c r="G39">
        <v>0.46200000000000002</v>
      </c>
      <c r="H39">
        <v>3</v>
      </c>
      <c r="I39">
        <v>6</v>
      </c>
      <c r="J39">
        <v>0.33300000000000002</v>
      </c>
      <c r="K39">
        <v>29.9</v>
      </c>
      <c r="L39">
        <v>31.5</v>
      </c>
      <c r="M39">
        <v>1.83</v>
      </c>
      <c r="N39">
        <v>2.06</v>
      </c>
    </row>
    <row r="40" spans="1:17">
      <c r="A40">
        <v>2015</v>
      </c>
      <c r="B40">
        <v>35</v>
      </c>
      <c r="C40" t="s">
        <v>53</v>
      </c>
      <c r="D40" t="s">
        <v>145</v>
      </c>
      <c r="E40">
        <v>3</v>
      </c>
      <c r="F40">
        <v>9</v>
      </c>
      <c r="G40">
        <v>0.25</v>
      </c>
      <c r="H40">
        <v>2</v>
      </c>
      <c r="I40">
        <v>7</v>
      </c>
      <c r="J40">
        <v>0.222</v>
      </c>
      <c r="K40">
        <v>25</v>
      </c>
      <c r="L40">
        <v>32.700000000000003</v>
      </c>
      <c r="M40">
        <v>-2.14</v>
      </c>
      <c r="N40">
        <v>4.28</v>
      </c>
    </row>
    <row r="41" spans="1:17">
      <c r="A41">
        <v>2015</v>
      </c>
      <c r="B41">
        <v>36</v>
      </c>
      <c r="C41" t="s">
        <v>85</v>
      </c>
      <c r="D41" t="s">
        <v>145</v>
      </c>
      <c r="E41">
        <v>0</v>
      </c>
      <c r="F41">
        <v>12</v>
      </c>
      <c r="G41">
        <v>0</v>
      </c>
      <c r="H41">
        <v>0</v>
      </c>
      <c r="I41">
        <v>9</v>
      </c>
      <c r="J41">
        <v>0</v>
      </c>
      <c r="K41">
        <v>15.3</v>
      </c>
      <c r="L41">
        <v>46.1</v>
      </c>
      <c r="M41">
        <v>-15.22</v>
      </c>
      <c r="N41">
        <v>3.87</v>
      </c>
    </row>
    <row r="42" spans="1:17">
      <c r="A42">
        <v>2015</v>
      </c>
      <c r="E42" t="s">
        <v>167</v>
      </c>
      <c r="H42" t="s">
        <v>168</v>
      </c>
      <c r="M42" t="s">
        <v>159</v>
      </c>
      <c r="O42" t="s">
        <v>151</v>
      </c>
    </row>
    <row r="43" spans="1:17">
      <c r="A43">
        <v>2015</v>
      </c>
      <c r="B43" t="s">
        <v>152</v>
      </c>
      <c r="C43" t="s">
        <v>153</v>
      </c>
      <c r="D43" t="s">
        <v>154</v>
      </c>
      <c r="E43" t="s">
        <v>155</v>
      </c>
      <c r="F43" t="s">
        <v>156</v>
      </c>
      <c r="G43" t="s">
        <v>157</v>
      </c>
      <c r="H43" t="s">
        <v>155</v>
      </c>
      <c r="I43" t="s">
        <v>156</v>
      </c>
      <c r="J43" t="s">
        <v>157</v>
      </c>
      <c r="K43" t="s">
        <v>158</v>
      </c>
      <c r="L43" t="s">
        <v>158</v>
      </c>
      <c r="M43" t="s">
        <v>159</v>
      </c>
      <c r="N43" t="s">
        <v>160</v>
      </c>
      <c r="O43" t="s">
        <v>161</v>
      </c>
      <c r="P43" t="s">
        <v>162</v>
      </c>
      <c r="Q43" t="s">
        <v>163</v>
      </c>
    </row>
    <row r="44" spans="1:17">
      <c r="A44">
        <v>2015</v>
      </c>
      <c r="B44">
        <v>37</v>
      </c>
      <c r="C44" t="s">
        <v>18</v>
      </c>
      <c r="D44" t="s">
        <v>171</v>
      </c>
      <c r="E44">
        <v>12</v>
      </c>
      <c r="F44">
        <v>2</v>
      </c>
      <c r="G44">
        <v>0.85699999999999998</v>
      </c>
      <c r="H44">
        <v>8</v>
      </c>
      <c r="I44">
        <v>1</v>
      </c>
      <c r="J44">
        <v>0.88900000000000001</v>
      </c>
      <c r="K44">
        <v>29.8</v>
      </c>
      <c r="L44">
        <v>21.7</v>
      </c>
      <c r="M44">
        <v>15.36</v>
      </c>
      <c r="N44">
        <v>6.58</v>
      </c>
      <c r="O44">
        <v>5</v>
      </c>
      <c r="P44">
        <v>2</v>
      </c>
      <c r="Q44">
        <v>6</v>
      </c>
    </row>
    <row r="45" spans="1:17">
      <c r="A45">
        <v>2015</v>
      </c>
      <c r="B45">
        <v>38</v>
      </c>
      <c r="C45" t="s">
        <v>3</v>
      </c>
      <c r="D45" t="s">
        <v>171</v>
      </c>
      <c r="E45">
        <v>12</v>
      </c>
      <c r="F45">
        <v>1</v>
      </c>
      <c r="G45">
        <v>0.92300000000000004</v>
      </c>
      <c r="H45">
        <v>7</v>
      </c>
      <c r="I45">
        <v>1</v>
      </c>
      <c r="J45">
        <v>0.875</v>
      </c>
      <c r="K45">
        <v>35.700000000000003</v>
      </c>
      <c r="L45">
        <v>15.1</v>
      </c>
      <c r="M45">
        <v>20.73</v>
      </c>
      <c r="N45">
        <v>3.81</v>
      </c>
      <c r="O45">
        <v>1</v>
      </c>
      <c r="P45">
        <v>1</v>
      </c>
      <c r="Q45">
        <v>4</v>
      </c>
    </row>
    <row r="46" spans="1:17">
      <c r="A46">
        <v>2015</v>
      </c>
      <c r="B46">
        <v>39</v>
      </c>
      <c r="C46" t="s">
        <v>4</v>
      </c>
      <c r="D46" t="s">
        <v>171</v>
      </c>
      <c r="E46">
        <v>10</v>
      </c>
      <c r="F46">
        <v>3</v>
      </c>
      <c r="G46">
        <v>0.76900000000000002</v>
      </c>
      <c r="H46">
        <v>6</v>
      </c>
      <c r="I46">
        <v>2</v>
      </c>
      <c r="J46">
        <v>0.75</v>
      </c>
      <c r="K46">
        <v>31.4</v>
      </c>
      <c r="L46">
        <v>16.399999999999999</v>
      </c>
      <c r="M46">
        <v>16.34</v>
      </c>
      <c r="N46">
        <v>4.57</v>
      </c>
      <c r="P46">
        <v>12</v>
      </c>
      <c r="Q46">
        <v>12</v>
      </c>
    </row>
    <row r="47" spans="1:17">
      <c r="A47">
        <v>2015</v>
      </c>
      <c r="B47">
        <v>40</v>
      </c>
      <c r="C47" t="s">
        <v>23</v>
      </c>
      <c r="D47" t="s">
        <v>171</v>
      </c>
      <c r="E47">
        <v>7</v>
      </c>
      <c r="F47">
        <v>6</v>
      </c>
      <c r="G47">
        <v>0.53800000000000003</v>
      </c>
      <c r="H47">
        <v>4</v>
      </c>
      <c r="I47">
        <v>4</v>
      </c>
      <c r="J47">
        <v>0.5</v>
      </c>
      <c r="K47">
        <v>23.2</v>
      </c>
      <c r="L47">
        <v>21.8</v>
      </c>
      <c r="M47">
        <v>6.46</v>
      </c>
      <c r="N47">
        <v>4.7699999999999996</v>
      </c>
    </row>
    <row r="48" spans="1:17">
      <c r="A48">
        <v>2015</v>
      </c>
      <c r="B48">
        <v>41</v>
      </c>
      <c r="C48" t="s">
        <v>58</v>
      </c>
      <c r="D48" t="s">
        <v>171</v>
      </c>
      <c r="E48">
        <v>6</v>
      </c>
      <c r="F48">
        <v>7</v>
      </c>
      <c r="G48">
        <v>0.46200000000000002</v>
      </c>
      <c r="H48">
        <v>2</v>
      </c>
      <c r="I48">
        <v>6</v>
      </c>
      <c r="J48">
        <v>0.25</v>
      </c>
      <c r="K48">
        <v>36.5</v>
      </c>
      <c r="L48">
        <v>37.6</v>
      </c>
      <c r="M48">
        <v>2.2599999999999998</v>
      </c>
      <c r="N48">
        <v>3.03</v>
      </c>
    </row>
    <row r="49" spans="1:17">
      <c r="A49">
        <v>2015</v>
      </c>
      <c r="B49">
        <v>42</v>
      </c>
      <c r="C49" t="s">
        <v>79</v>
      </c>
      <c r="D49" t="s">
        <v>171</v>
      </c>
      <c r="E49">
        <v>4</v>
      </c>
      <c r="F49">
        <v>8</v>
      </c>
      <c r="G49">
        <v>0.33300000000000002</v>
      </c>
      <c r="H49">
        <v>1</v>
      </c>
      <c r="I49">
        <v>7</v>
      </c>
      <c r="J49">
        <v>0.125</v>
      </c>
      <c r="K49">
        <v>27.1</v>
      </c>
      <c r="L49">
        <v>34.9</v>
      </c>
      <c r="M49">
        <v>-3.57</v>
      </c>
      <c r="N49">
        <v>3.1</v>
      </c>
    </row>
    <row r="50" spans="1:17">
      <c r="A50">
        <v>2015</v>
      </c>
      <c r="B50">
        <v>43</v>
      </c>
      <c r="C50" t="s">
        <v>39</v>
      </c>
      <c r="D50" t="s">
        <v>171</v>
      </c>
      <c r="E50">
        <v>3</v>
      </c>
      <c r="F50">
        <v>9</v>
      </c>
      <c r="G50">
        <v>0.25</v>
      </c>
      <c r="H50">
        <v>1</v>
      </c>
      <c r="I50">
        <v>7</v>
      </c>
      <c r="J50">
        <v>0.125</v>
      </c>
      <c r="K50">
        <v>24.7</v>
      </c>
      <c r="L50">
        <v>34.4</v>
      </c>
      <c r="M50">
        <v>-2.08</v>
      </c>
      <c r="N50">
        <v>6.83</v>
      </c>
    </row>
    <row r="51" spans="1:17">
      <c r="A51">
        <v>2015</v>
      </c>
      <c r="B51">
        <v>44</v>
      </c>
      <c r="C51" t="s">
        <v>42</v>
      </c>
      <c r="D51" t="s">
        <v>172</v>
      </c>
      <c r="E51">
        <v>12</v>
      </c>
      <c r="F51">
        <v>2</v>
      </c>
      <c r="G51">
        <v>0.85699999999999998</v>
      </c>
      <c r="H51">
        <v>8</v>
      </c>
      <c r="I51">
        <v>1</v>
      </c>
      <c r="J51">
        <v>0.88900000000000001</v>
      </c>
      <c r="K51">
        <v>30.9</v>
      </c>
      <c r="L51">
        <v>20.399999999999999</v>
      </c>
      <c r="M51">
        <v>10.8</v>
      </c>
      <c r="N51">
        <v>1.51</v>
      </c>
      <c r="P51">
        <v>3</v>
      </c>
      <c r="Q51">
        <v>9</v>
      </c>
    </row>
    <row r="52" spans="1:17">
      <c r="A52">
        <v>2015</v>
      </c>
      <c r="B52">
        <v>45</v>
      </c>
      <c r="C52" t="s">
        <v>49</v>
      </c>
      <c r="D52" t="s">
        <v>172</v>
      </c>
      <c r="E52">
        <v>10</v>
      </c>
      <c r="F52">
        <v>3</v>
      </c>
      <c r="G52">
        <v>0.76900000000000002</v>
      </c>
      <c r="H52">
        <v>6</v>
      </c>
      <c r="I52">
        <v>2</v>
      </c>
      <c r="J52">
        <v>0.75</v>
      </c>
      <c r="K52">
        <v>19.5</v>
      </c>
      <c r="L52">
        <v>18.600000000000001</v>
      </c>
      <c r="M52">
        <v>7.3</v>
      </c>
      <c r="N52">
        <v>4.2300000000000004</v>
      </c>
      <c r="P52">
        <v>12</v>
      </c>
      <c r="Q52">
        <v>23</v>
      </c>
    </row>
    <row r="53" spans="1:17">
      <c r="A53">
        <v>2015</v>
      </c>
      <c r="B53">
        <v>46</v>
      </c>
      <c r="C53" t="s">
        <v>35</v>
      </c>
      <c r="D53" t="s">
        <v>172</v>
      </c>
      <c r="E53">
        <v>10</v>
      </c>
      <c r="F53">
        <v>3</v>
      </c>
      <c r="G53">
        <v>0.76900000000000002</v>
      </c>
      <c r="H53">
        <v>6</v>
      </c>
      <c r="I53">
        <v>2</v>
      </c>
      <c r="J53">
        <v>0.75</v>
      </c>
      <c r="K53">
        <v>26.8</v>
      </c>
      <c r="L53">
        <v>13.7</v>
      </c>
      <c r="M53">
        <v>10.85</v>
      </c>
      <c r="N53">
        <v>1.39</v>
      </c>
      <c r="O53">
        <v>20</v>
      </c>
      <c r="P53">
        <v>19</v>
      </c>
      <c r="Q53">
        <v>21</v>
      </c>
    </row>
    <row r="54" spans="1:17">
      <c r="A54">
        <v>2015</v>
      </c>
      <c r="B54">
        <v>47</v>
      </c>
      <c r="C54" t="s">
        <v>26</v>
      </c>
      <c r="D54" t="s">
        <v>172</v>
      </c>
      <c r="E54">
        <v>6</v>
      </c>
      <c r="F54">
        <v>7</v>
      </c>
      <c r="G54">
        <v>0.46200000000000002</v>
      </c>
      <c r="H54">
        <v>3</v>
      </c>
      <c r="I54">
        <v>5</v>
      </c>
      <c r="J54">
        <v>0.375</v>
      </c>
      <c r="K54">
        <v>32.799999999999997</v>
      </c>
      <c r="L54">
        <v>27.8</v>
      </c>
      <c r="M54">
        <v>6.56</v>
      </c>
      <c r="N54">
        <v>3.94</v>
      </c>
    </row>
    <row r="55" spans="1:17">
      <c r="A55">
        <v>2015</v>
      </c>
      <c r="B55">
        <v>48</v>
      </c>
      <c r="C55" t="s">
        <v>51</v>
      </c>
      <c r="D55" t="s">
        <v>172</v>
      </c>
      <c r="E55">
        <v>6</v>
      </c>
      <c r="F55">
        <v>7</v>
      </c>
      <c r="G55">
        <v>0.46200000000000002</v>
      </c>
      <c r="H55">
        <v>2</v>
      </c>
      <c r="I55">
        <v>6</v>
      </c>
      <c r="J55">
        <v>0.25</v>
      </c>
      <c r="K55">
        <v>22.5</v>
      </c>
      <c r="L55">
        <v>25.2</v>
      </c>
      <c r="M55">
        <v>2.46</v>
      </c>
      <c r="N55">
        <v>4.84</v>
      </c>
    </row>
    <row r="56" spans="1:17">
      <c r="A56">
        <v>2015</v>
      </c>
      <c r="B56">
        <v>49</v>
      </c>
      <c r="C56" t="s">
        <v>70</v>
      </c>
      <c r="D56" t="s">
        <v>172</v>
      </c>
      <c r="E56">
        <v>5</v>
      </c>
      <c r="F56">
        <v>7</v>
      </c>
      <c r="G56">
        <v>0.41699999999999998</v>
      </c>
      <c r="H56">
        <v>2</v>
      </c>
      <c r="I56">
        <v>6</v>
      </c>
      <c r="J56">
        <v>0.25</v>
      </c>
      <c r="K56">
        <v>22.7</v>
      </c>
      <c r="L56">
        <v>23.3</v>
      </c>
      <c r="M56">
        <v>1.18</v>
      </c>
      <c r="N56">
        <v>3.26</v>
      </c>
    </row>
    <row r="57" spans="1:17">
      <c r="A57">
        <v>2015</v>
      </c>
      <c r="B57">
        <v>50</v>
      </c>
      <c r="C57" t="s">
        <v>74</v>
      </c>
      <c r="D57" t="s">
        <v>172</v>
      </c>
      <c r="E57">
        <v>2</v>
      </c>
      <c r="F57">
        <v>10</v>
      </c>
      <c r="G57">
        <v>0.16700000000000001</v>
      </c>
      <c r="H57">
        <v>1</v>
      </c>
      <c r="I57">
        <v>7</v>
      </c>
      <c r="J57">
        <v>0.125</v>
      </c>
      <c r="K57">
        <v>25.1</v>
      </c>
      <c r="L57">
        <v>36.5</v>
      </c>
      <c r="M57">
        <v>-5.92</v>
      </c>
      <c r="N57">
        <v>4.41</v>
      </c>
    </row>
    <row r="58" spans="1:17">
      <c r="A58">
        <v>2015</v>
      </c>
      <c r="E58" t="s">
        <v>167</v>
      </c>
      <c r="H58" t="s">
        <v>168</v>
      </c>
      <c r="M58" t="s">
        <v>159</v>
      </c>
      <c r="O58" t="s">
        <v>151</v>
      </c>
    </row>
    <row r="59" spans="1:17">
      <c r="A59">
        <v>2015</v>
      </c>
      <c r="B59" t="s">
        <v>152</v>
      </c>
      <c r="C59" t="s">
        <v>153</v>
      </c>
      <c r="D59" t="s">
        <v>154</v>
      </c>
      <c r="E59" t="s">
        <v>155</v>
      </c>
      <c r="F59" t="s">
        <v>156</v>
      </c>
      <c r="G59" t="s">
        <v>157</v>
      </c>
      <c r="H59" t="s">
        <v>155</v>
      </c>
      <c r="I59" t="s">
        <v>156</v>
      </c>
      <c r="J59" t="s">
        <v>157</v>
      </c>
      <c r="K59" t="s">
        <v>158</v>
      </c>
      <c r="L59" t="s">
        <v>158</v>
      </c>
      <c r="M59" t="s">
        <v>159</v>
      </c>
      <c r="N59" t="s">
        <v>160</v>
      </c>
      <c r="O59" t="s">
        <v>161</v>
      </c>
      <c r="P59" t="s">
        <v>162</v>
      </c>
      <c r="Q59" t="s">
        <v>163</v>
      </c>
    </row>
    <row r="60" spans="1:17">
      <c r="A60">
        <v>2015</v>
      </c>
      <c r="B60">
        <v>51</v>
      </c>
      <c r="C60" t="s">
        <v>87</v>
      </c>
      <c r="D60" t="s">
        <v>173</v>
      </c>
      <c r="E60">
        <v>12</v>
      </c>
      <c r="F60">
        <v>2</v>
      </c>
      <c r="G60">
        <v>0.85699999999999998</v>
      </c>
      <c r="H60">
        <v>9</v>
      </c>
      <c r="I60">
        <v>0</v>
      </c>
      <c r="J60">
        <v>1</v>
      </c>
      <c r="K60">
        <v>44.3</v>
      </c>
      <c r="L60">
        <v>25.9</v>
      </c>
      <c r="M60">
        <v>9.6199999999999992</v>
      </c>
      <c r="N60">
        <v>-4.0199999999999996</v>
      </c>
      <c r="P60">
        <v>24</v>
      </c>
      <c r="Q60">
        <v>24</v>
      </c>
    </row>
    <row r="61" spans="1:17">
      <c r="A61">
        <v>2015</v>
      </c>
      <c r="B61">
        <v>52</v>
      </c>
      <c r="C61" t="s">
        <v>67</v>
      </c>
      <c r="D61" t="s">
        <v>173</v>
      </c>
      <c r="E61">
        <v>10</v>
      </c>
      <c r="F61">
        <v>3</v>
      </c>
      <c r="G61">
        <v>0.76900000000000002</v>
      </c>
      <c r="H61">
        <v>6</v>
      </c>
      <c r="I61">
        <v>2</v>
      </c>
      <c r="J61">
        <v>0.75</v>
      </c>
      <c r="K61">
        <v>31.3</v>
      </c>
      <c r="L61">
        <v>17.8</v>
      </c>
      <c r="M61">
        <v>1.84</v>
      </c>
      <c r="N61">
        <v>-8.24</v>
      </c>
    </row>
    <row r="62" spans="1:17">
      <c r="A62">
        <v>2015</v>
      </c>
      <c r="B62">
        <v>53</v>
      </c>
      <c r="C62" t="s">
        <v>86</v>
      </c>
      <c r="D62" t="s">
        <v>173</v>
      </c>
      <c r="E62">
        <v>7</v>
      </c>
      <c r="F62">
        <v>6</v>
      </c>
      <c r="G62">
        <v>0.53800000000000003</v>
      </c>
      <c r="H62">
        <v>6</v>
      </c>
      <c r="I62">
        <v>2</v>
      </c>
      <c r="J62">
        <v>0.75</v>
      </c>
      <c r="K62">
        <v>34</v>
      </c>
      <c r="L62">
        <v>26.6</v>
      </c>
      <c r="M62">
        <v>-2.71</v>
      </c>
      <c r="N62">
        <v>-4.09</v>
      </c>
    </row>
    <row r="63" spans="1:17">
      <c r="A63">
        <v>2015</v>
      </c>
      <c r="B63">
        <v>54</v>
      </c>
      <c r="C63" t="s">
        <v>119</v>
      </c>
      <c r="D63" t="s">
        <v>173</v>
      </c>
      <c r="E63">
        <v>5</v>
      </c>
      <c r="F63">
        <v>7</v>
      </c>
      <c r="G63">
        <v>0.41699999999999998</v>
      </c>
      <c r="H63">
        <v>3</v>
      </c>
      <c r="I63">
        <v>5</v>
      </c>
      <c r="J63">
        <v>0.375</v>
      </c>
      <c r="K63">
        <v>25.5</v>
      </c>
      <c r="L63">
        <v>29.8</v>
      </c>
      <c r="M63">
        <v>-8.7899999999999991</v>
      </c>
      <c r="N63">
        <v>-8.1199999999999992</v>
      </c>
    </row>
    <row r="64" spans="1:17">
      <c r="A64">
        <v>2015</v>
      </c>
      <c r="B64">
        <v>55</v>
      </c>
      <c r="C64" t="s">
        <v>138</v>
      </c>
      <c r="D64" t="s">
        <v>173</v>
      </c>
      <c r="E64">
        <v>5</v>
      </c>
      <c r="F64">
        <v>7</v>
      </c>
      <c r="G64">
        <v>0.41699999999999998</v>
      </c>
      <c r="H64">
        <v>3</v>
      </c>
      <c r="I64">
        <v>5</v>
      </c>
      <c r="J64">
        <v>0.375</v>
      </c>
      <c r="K64">
        <v>24.3</v>
      </c>
      <c r="L64">
        <v>35.799999999999997</v>
      </c>
      <c r="M64">
        <v>-15.4</v>
      </c>
      <c r="N64">
        <v>-6.9</v>
      </c>
    </row>
    <row r="65" spans="1:17">
      <c r="A65">
        <v>2015</v>
      </c>
      <c r="B65">
        <v>56</v>
      </c>
      <c r="C65" t="s">
        <v>83</v>
      </c>
      <c r="D65" t="s">
        <v>173</v>
      </c>
      <c r="E65">
        <v>3</v>
      </c>
      <c r="F65">
        <v>9</v>
      </c>
      <c r="G65">
        <v>0.25</v>
      </c>
      <c r="H65">
        <v>3</v>
      </c>
      <c r="I65">
        <v>5</v>
      </c>
      <c r="J65">
        <v>0.375</v>
      </c>
      <c r="K65">
        <v>22.5</v>
      </c>
      <c r="L65">
        <v>28.8</v>
      </c>
      <c r="M65">
        <v>-11.49</v>
      </c>
      <c r="N65">
        <v>-4.74</v>
      </c>
    </row>
    <row r="66" spans="1:17">
      <c r="A66">
        <v>2015</v>
      </c>
      <c r="B66">
        <v>57</v>
      </c>
      <c r="C66" t="s">
        <v>140</v>
      </c>
      <c r="D66" t="s">
        <v>173</v>
      </c>
      <c r="E66">
        <v>2</v>
      </c>
      <c r="F66">
        <v>10</v>
      </c>
      <c r="G66">
        <v>0.16700000000000001</v>
      </c>
      <c r="K66">
        <v>17.5</v>
      </c>
      <c r="L66">
        <v>36.299999999999997</v>
      </c>
      <c r="M66">
        <v>-19.53</v>
      </c>
      <c r="N66">
        <v>-7.03</v>
      </c>
    </row>
    <row r="67" spans="1:17">
      <c r="A67">
        <v>2015</v>
      </c>
      <c r="B67">
        <v>58</v>
      </c>
      <c r="C67" t="s">
        <v>174</v>
      </c>
      <c r="D67" t="s">
        <v>175</v>
      </c>
      <c r="E67">
        <v>9</v>
      </c>
      <c r="F67">
        <v>5</v>
      </c>
      <c r="G67">
        <v>0.64300000000000002</v>
      </c>
      <c r="H67">
        <v>7</v>
      </c>
      <c r="I67">
        <v>2</v>
      </c>
      <c r="J67">
        <v>0.77800000000000002</v>
      </c>
      <c r="K67">
        <v>39.9</v>
      </c>
      <c r="L67">
        <v>25.6</v>
      </c>
      <c r="M67">
        <v>2.13</v>
      </c>
      <c r="N67">
        <v>-6.22</v>
      </c>
    </row>
    <row r="68" spans="1:17">
      <c r="A68">
        <v>2015</v>
      </c>
      <c r="B68">
        <v>59</v>
      </c>
      <c r="C68" t="s">
        <v>89</v>
      </c>
      <c r="D68" t="s">
        <v>175</v>
      </c>
      <c r="E68">
        <v>9</v>
      </c>
      <c r="F68">
        <v>4</v>
      </c>
      <c r="G68">
        <v>0.69199999999999995</v>
      </c>
      <c r="H68">
        <v>6</v>
      </c>
      <c r="I68">
        <v>2</v>
      </c>
      <c r="J68">
        <v>0.75</v>
      </c>
      <c r="K68">
        <v>37.5</v>
      </c>
      <c r="L68">
        <v>26.8</v>
      </c>
      <c r="M68">
        <v>1.83</v>
      </c>
      <c r="N68">
        <v>-5.94</v>
      </c>
    </row>
    <row r="69" spans="1:17">
      <c r="A69">
        <v>2015</v>
      </c>
      <c r="B69">
        <v>60</v>
      </c>
      <c r="C69" t="s">
        <v>124</v>
      </c>
      <c r="D69" t="s">
        <v>175</v>
      </c>
      <c r="E69">
        <v>5</v>
      </c>
      <c r="F69">
        <v>7</v>
      </c>
      <c r="G69">
        <v>0.41699999999999998</v>
      </c>
      <c r="H69">
        <v>3</v>
      </c>
      <c r="I69">
        <v>5</v>
      </c>
      <c r="J69">
        <v>0.375</v>
      </c>
      <c r="K69">
        <v>26.1</v>
      </c>
      <c r="L69">
        <v>35.799999999999997</v>
      </c>
      <c r="M69">
        <v>-11.63</v>
      </c>
      <c r="N69">
        <v>-7.05</v>
      </c>
    </row>
    <row r="70" spans="1:17">
      <c r="A70">
        <v>2015</v>
      </c>
      <c r="B70">
        <v>61</v>
      </c>
      <c r="C70" t="s">
        <v>176</v>
      </c>
      <c r="D70" t="s">
        <v>175</v>
      </c>
      <c r="E70">
        <v>5</v>
      </c>
      <c r="F70">
        <v>7</v>
      </c>
      <c r="G70">
        <v>0.41699999999999998</v>
      </c>
      <c r="H70">
        <v>3</v>
      </c>
      <c r="I70">
        <v>5</v>
      </c>
      <c r="J70">
        <v>0.375</v>
      </c>
      <c r="K70">
        <v>20.7</v>
      </c>
      <c r="L70">
        <v>32.9</v>
      </c>
      <c r="M70">
        <v>-15.45</v>
      </c>
      <c r="N70">
        <v>-8.11</v>
      </c>
    </row>
    <row r="71" spans="1:17">
      <c r="A71">
        <v>2015</v>
      </c>
      <c r="B71">
        <v>62</v>
      </c>
      <c r="C71" t="s">
        <v>113</v>
      </c>
      <c r="D71" t="s">
        <v>175</v>
      </c>
      <c r="E71">
        <v>3</v>
      </c>
      <c r="F71">
        <v>9</v>
      </c>
      <c r="G71">
        <v>0.25</v>
      </c>
      <c r="H71">
        <v>3</v>
      </c>
      <c r="I71">
        <v>5</v>
      </c>
      <c r="J71">
        <v>0.375</v>
      </c>
      <c r="K71">
        <v>22.6</v>
      </c>
      <c r="L71">
        <v>33.799999999999997</v>
      </c>
      <c r="M71">
        <v>-14.27</v>
      </c>
      <c r="N71">
        <v>-6.27</v>
      </c>
    </row>
    <row r="72" spans="1:17">
      <c r="A72">
        <v>2015</v>
      </c>
      <c r="B72">
        <v>63</v>
      </c>
      <c r="C72" t="s">
        <v>115</v>
      </c>
      <c r="D72" t="s">
        <v>175</v>
      </c>
      <c r="E72">
        <v>1</v>
      </c>
      <c r="F72">
        <v>11</v>
      </c>
      <c r="G72">
        <v>8.3000000000000004E-2</v>
      </c>
      <c r="H72">
        <v>1</v>
      </c>
      <c r="I72">
        <v>7</v>
      </c>
      <c r="J72">
        <v>0.125</v>
      </c>
      <c r="K72">
        <v>15.2</v>
      </c>
      <c r="L72">
        <v>41.3</v>
      </c>
      <c r="M72">
        <v>-20.99</v>
      </c>
      <c r="N72">
        <v>-2.91</v>
      </c>
    </row>
    <row r="73" spans="1:17">
      <c r="A73">
        <v>2015</v>
      </c>
      <c r="E73" t="s">
        <v>167</v>
      </c>
      <c r="H73" t="s">
        <v>168</v>
      </c>
      <c r="M73" t="s">
        <v>159</v>
      </c>
      <c r="O73" t="s">
        <v>151</v>
      </c>
    </row>
    <row r="74" spans="1:17">
      <c r="A74">
        <v>2015</v>
      </c>
      <c r="B74" t="s">
        <v>152</v>
      </c>
      <c r="C74" t="s">
        <v>153</v>
      </c>
      <c r="D74" t="s">
        <v>154</v>
      </c>
      <c r="E74" t="s">
        <v>155</v>
      </c>
      <c r="F74" t="s">
        <v>156</v>
      </c>
      <c r="G74" t="s">
        <v>157</v>
      </c>
      <c r="H74" t="s">
        <v>155</v>
      </c>
      <c r="I74" t="s">
        <v>156</v>
      </c>
      <c r="J74" t="s">
        <v>157</v>
      </c>
      <c r="K74" t="s">
        <v>158</v>
      </c>
      <c r="L74" t="s">
        <v>158</v>
      </c>
      <c r="M74" t="s">
        <v>159</v>
      </c>
      <c r="N74" t="s">
        <v>160</v>
      </c>
      <c r="O74" t="s">
        <v>161</v>
      </c>
      <c r="P74" t="s">
        <v>162</v>
      </c>
      <c r="Q74" t="s">
        <v>163</v>
      </c>
    </row>
    <row r="75" spans="1:17">
      <c r="A75">
        <v>2015</v>
      </c>
      <c r="B75">
        <v>64</v>
      </c>
      <c r="C75" t="s">
        <v>13</v>
      </c>
      <c r="D75" t="s">
        <v>148</v>
      </c>
      <c r="E75">
        <v>10</v>
      </c>
      <c r="F75">
        <v>3</v>
      </c>
      <c r="G75">
        <v>0.76900000000000002</v>
      </c>
      <c r="K75">
        <v>34.200000000000003</v>
      </c>
      <c r="L75">
        <v>24.1</v>
      </c>
      <c r="M75">
        <v>14.33</v>
      </c>
      <c r="N75">
        <v>6.1</v>
      </c>
      <c r="O75">
        <v>11</v>
      </c>
      <c r="P75">
        <v>4</v>
      </c>
      <c r="Q75">
        <v>11</v>
      </c>
    </row>
    <row r="76" spans="1:17">
      <c r="A76">
        <v>2015</v>
      </c>
      <c r="B76">
        <v>65</v>
      </c>
      <c r="C76" t="s">
        <v>50</v>
      </c>
      <c r="D76" t="s">
        <v>148</v>
      </c>
      <c r="E76">
        <v>9</v>
      </c>
      <c r="F76">
        <v>4</v>
      </c>
      <c r="G76">
        <v>0.69199999999999995</v>
      </c>
      <c r="K76">
        <v>33.700000000000003</v>
      </c>
      <c r="L76">
        <v>22.8</v>
      </c>
      <c r="M76">
        <v>7.51</v>
      </c>
      <c r="N76">
        <v>0.66</v>
      </c>
      <c r="P76">
        <v>19</v>
      </c>
    </row>
    <row r="77" spans="1:17">
      <c r="A77">
        <v>2015</v>
      </c>
      <c r="B77">
        <v>66</v>
      </c>
      <c r="C77" t="s">
        <v>96</v>
      </c>
      <c r="D77" t="s">
        <v>148</v>
      </c>
      <c r="E77">
        <v>2</v>
      </c>
      <c r="F77">
        <v>10</v>
      </c>
      <c r="G77">
        <v>0.16700000000000001</v>
      </c>
      <c r="K77">
        <v>22.1</v>
      </c>
      <c r="L77">
        <v>27.8</v>
      </c>
      <c r="M77">
        <v>-11.82</v>
      </c>
      <c r="N77">
        <v>-5.9</v>
      </c>
    </row>
    <row r="78" spans="1:17">
      <c r="A78">
        <v>2015</v>
      </c>
      <c r="E78" t="s">
        <v>167</v>
      </c>
      <c r="H78" t="s">
        <v>168</v>
      </c>
      <c r="M78" t="s">
        <v>159</v>
      </c>
      <c r="O78" t="s">
        <v>151</v>
      </c>
    </row>
    <row r="79" spans="1:17">
      <c r="A79">
        <v>2015</v>
      </c>
      <c r="B79" t="s">
        <v>152</v>
      </c>
      <c r="C79" t="s">
        <v>153</v>
      </c>
      <c r="D79" t="s">
        <v>154</v>
      </c>
      <c r="E79" t="s">
        <v>155</v>
      </c>
      <c r="F79" t="s">
        <v>156</v>
      </c>
      <c r="G79" t="s">
        <v>157</v>
      </c>
      <c r="H79" t="s">
        <v>155</v>
      </c>
      <c r="I79" t="s">
        <v>156</v>
      </c>
      <c r="J79" t="s">
        <v>157</v>
      </c>
      <c r="K79" t="s">
        <v>158</v>
      </c>
      <c r="L79" t="s">
        <v>158</v>
      </c>
      <c r="M79" t="s">
        <v>159</v>
      </c>
      <c r="N79" t="s">
        <v>160</v>
      </c>
      <c r="O79" t="s">
        <v>161</v>
      </c>
      <c r="P79" t="s">
        <v>162</v>
      </c>
      <c r="Q79" t="s">
        <v>163</v>
      </c>
    </row>
    <row r="80" spans="1:17">
      <c r="A80">
        <v>2015</v>
      </c>
      <c r="B80">
        <v>67</v>
      </c>
      <c r="C80" t="s">
        <v>177</v>
      </c>
      <c r="D80" t="s">
        <v>178</v>
      </c>
      <c r="E80">
        <v>10</v>
      </c>
      <c r="F80">
        <v>4</v>
      </c>
      <c r="G80">
        <v>0.71399999999999997</v>
      </c>
      <c r="H80">
        <v>8</v>
      </c>
      <c r="I80">
        <v>1</v>
      </c>
      <c r="J80">
        <v>0.88900000000000001</v>
      </c>
      <c r="K80">
        <v>42.2</v>
      </c>
      <c r="L80">
        <v>28.9</v>
      </c>
      <c r="M80">
        <v>8.09</v>
      </c>
      <c r="N80">
        <v>-0.34</v>
      </c>
    </row>
    <row r="81" spans="1:17">
      <c r="A81">
        <v>2015</v>
      </c>
      <c r="B81">
        <v>68</v>
      </c>
      <c r="C81" t="s">
        <v>135</v>
      </c>
      <c r="D81" t="s">
        <v>178</v>
      </c>
      <c r="E81">
        <v>8</v>
      </c>
      <c r="F81">
        <v>5</v>
      </c>
      <c r="G81">
        <v>0.61499999999999999</v>
      </c>
      <c r="H81">
        <v>5</v>
      </c>
      <c r="I81">
        <v>3</v>
      </c>
      <c r="J81">
        <v>0.625</v>
      </c>
      <c r="K81">
        <v>23.9</v>
      </c>
      <c r="L81">
        <v>21.5</v>
      </c>
      <c r="M81">
        <v>-0.37</v>
      </c>
      <c r="N81">
        <v>-4.4400000000000004</v>
      </c>
    </row>
    <row r="82" spans="1:17">
      <c r="A82">
        <v>2015</v>
      </c>
      <c r="B82">
        <v>69</v>
      </c>
      <c r="C82" t="s">
        <v>130</v>
      </c>
      <c r="D82" t="s">
        <v>178</v>
      </c>
      <c r="E82">
        <v>8</v>
      </c>
      <c r="F82">
        <v>5</v>
      </c>
      <c r="G82">
        <v>0.61499999999999999</v>
      </c>
      <c r="H82">
        <v>5</v>
      </c>
      <c r="I82">
        <v>3</v>
      </c>
      <c r="J82">
        <v>0.625</v>
      </c>
      <c r="K82">
        <v>27.5</v>
      </c>
      <c r="L82">
        <v>25.3</v>
      </c>
      <c r="M82">
        <v>-0.46</v>
      </c>
      <c r="N82">
        <v>-3.69</v>
      </c>
    </row>
    <row r="83" spans="1:17">
      <c r="A83">
        <v>2015</v>
      </c>
      <c r="B83">
        <v>70</v>
      </c>
      <c r="C83" t="s">
        <v>136</v>
      </c>
      <c r="D83" t="s">
        <v>178</v>
      </c>
      <c r="E83">
        <v>5</v>
      </c>
      <c r="F83">
        <v>7</v>
      </c>
      <c r="G83">
        <v>0.41699999999999998</v>
      </c>
      <c r="H83">
        <v>3</v>
      </c>
      <c r="I83">
        <v>5</v>
      </c>
      <c r="J83">
        <v>0.375</v>
      </c>
      <c r="K83">
        <v>26.7</v>
      </c>
      <c r="L83">
        <v>27.6</v>
      </c>
      <c r="M83">
        <v>-5.4</v>
      </c>
      <c r="N83">
        <v>-4.5599999999999996</v>
      </c>
    </row>
    <row r="84" spans="1:17">
      <c r="A84">
        <v>2015</v>
      </c>
      <c r="B84">
        <v>71</v>
      </c>
      <c r="C84" t="s">
        <v>131</v>
      </c>
      <c r="D84" t="s">
        <v>178</v>
      </c>
      <c r="E84">
        <v>3</v>
      </c>
      <c r="F84">
        <v>9</v>
      </c>
      <c r="G84">
        <v>0.25</v>
      </c>
      <c r="H84">
        <v>2</v>
      </c>
      <c r="I84">
        <v>6</v>
      </c>
      <c r="J84">
        <v>0.25</v>
      </c>
      <c r="K84">
        <v>13.1</v>
      </c>
      <c r="L84">
        <v>26.1</v>
      </c>
      <c r="M84">
        <v>-11.29</v>
      </c>
      <c r="N84">
        <v>-1.96</v>
      </c>
    </row>
    <row r="85" spans="1:17">
      <c r="A85">
        <v>2015</v>
      </c>
      <c r="B85">
        <v>72</v>
      </c>
      <c r="C85" t="s">
        <v>100</v>
      </c>
      <c r="D85" t="s">
        <v>178</v>
      </c>
      <c r="E85">
        <v>3</v>
      </c>
      <c r="F85">
        <v>9</v>
      </c>
      <c r="G85">
        <v>0.25</v>
      </c>
      <c r="H85">
        <v>2</v>
      </c>
      <c r="I85">
        <v>6</v>
      </c>
      <c r="J85">
        <v>0.25</v>
      </c>
      <c r="K85">
        <v>22.2</v>
      </c>
      <c r="L85">
        <v>31.4</v>
      </c>
      <c r="M85">
        <v>-10.76</v>
      </c>
      <c r="N85">
        <v>-2.6</v>
      </c>
    </row>
    <row r="86" spans="1:17">
      <c r="A86">
        <v>2015</v>
      </c>
      <c r="B86">
        <v>73</v>
      </c>
      <c r="C86" t="s">
        <v>84</v>
      </c>
      <c r="D86" t="s">
        <v>178</v>
      </c>
      <c r="E86">
        <v>3</v>
      </c>
      <c r="F86">
        <v>9</v>
      </c>
      <c r="G86">
        <v>0.25</v>
      </c>
      <c r="H86">
        <v>2</v>
      </c>
      <c r="I86">
        <v>6</v>
      </c>
      <c r="J86">
        <v>0.25</v>
      </c>
      <c r="K86">
        <v>17.899999999999999</v>
      </c>
      <c r="L86">
        <v>32</v>
      </c>
      <c r="M86">
        <v>-12.02</v>
      </c>
      <c r="N86">
        <v>-3.11</v>
      </c>
    </row>
    <row r="87" spans="1:17">
      <c r="A87">
        <v>2015</v>
      </c>
      <c r="B87">
        <v>74</v>
      </c>
      <c r="C87" t="s">
        <v>98</v>
      </c>
      <c r="D87" t="s">
        <v>179</v>
      </c>
      <c r="E87">
        <v>10</v>
      </c>
      <c r="F87">
        <v>2</v>
      </c>
      <c r="G87">
        <v>0.83299999999999996</v>
      </c>
      <c r="H87">
        <v>6</v>
      </c>
      <c r="I87">
        <v>2</v>
      </c>
      <c r="J87">
        <v>0.75</v>
      </c>
      <c r="K87">
        <v>35</v>
      </c>
      <c r="L87">
        <v>20.8</v>
      </c>
      <c r="M87">
        <v>10.16</v>
      </c>
      <c r="N87">
        <v>-1.51</v>
      </c>
      <c r="P87">
        <v>19</v>
      </c>
    </row>
    <row r="88" spans="1:17">
      <c r="A88">
        <v>2015</v>
      </c>
      <c r="B88">
        <v>75</v>
      </c>
      <c r="C88" t="s">
        <v>65</v>
      </c>
      <c r="D88" t="s">
        <v>179</v>
      </c>
      <c r="E88">
        <v>8</v>
      </c>
      <c r="F88">
        <v>5</v>
      </c>
      <c r="G88">
        <v>0.61499999999999999</v>
      </c>
      <c r="H88">
        <v>6</v>
      </c>
      <c r="I88">
        <v>2</v>
      </c>
      <c r="J88">
        <v>0.75</v>
      </c>
      <c r="K88">
        <v>36</v>
      </c>
      <c r="L88">
        <v>28.3</v>
      </c>
      <c r="M88">
        <v>4.7699999999999996</v>
      </c>
      <c r="N88">
        <v>-0.08</v>
      </c>
    </row>
    <row r="89" spans="1:17">
      <c r="A89">
        <v>2015</v>
      </c>
      <c r="B89">
        <v>76</v>
      </c>
      <c r="C89" t="s">
        <v>127</v>
      </c>
      <c r="D89" t="s">
        <v>179</v>
      </c>
      <c r="E89">
        <v>7</v>
      </c>
      <c r="F89">
        <v>6</v>
      </c>
      <c r="G89">
        <v>0.53800000000000003</v>
      </c>
      <c r="H89">
        <v>6</v>
      </c>
      <c r="I89">
        <v>2</v>
      </c>
      <c r="J89">
        <v>0.75</v>
      </c>
      <c r="K89">
        <v>25.8</v>
      </c>
      <c r="L89">
        <v>22</v>
      </c>
      <c r="M89">
        <v>0.59</v>
      </c>
      <c r="N89">
        <v>-1.8</v>
      </c>
    </row>
    <row r="90" spans="1:17">
      <c r="A90">
        <v>2015</v>
      </c>
      <c r="B90">
        <v>77</v>
      </c>
      <c r="C90" t="s">
        <v>112</v>
      </c>
      <c r="D90" t="s">
        <v>179</v>
      </c>
      <c r="E90">
        <v>8</v>
      </c>
      <c r="F90">
        <v>6</v>
      </c>
      <c r="G90">
        <v>0.57099999999999995</v>
      </c>
      <c r="H90">
        <v>6</v>
      </c>
      <c r="I90">
        <v>3</v>
      </c>
      <c r="J90">
        <v>0.66700000000000004</v>
      </c>
      <c r="K90">
        <v>31.1</v>
      </c>
      <c r="L90">
        <v>27.6</v>
      </c>
      <c r="M90">
        <v>1.55</v>
      </c>
      <c r="N90">
        <v>-1.95</v>
      </c>
    </row>
    <row r="91" spans="1:17">
      <c r="A91">
        <v>2015</v>
      </c>
      <c r="B91">
        <v>78</v>
      </c>
      <c r="C91" t="s">
        <v>125</v>
      </c>
      <c r="D91" t="s">
        <v>179</v>
      </c>
      <c r="E91">
        <v>3</v>
      </c>
      <c r="F91">
        <v>9</v>
      </c>
      <c r="G91">
        <v>0.25</v>
      </c>
      <c r="H91">
        <v>2</v>
      </c>
      <c r="I91">
        <v>6</v>
      </c>
      <c r="J91">
        <v>0.25</v>
      </c>
      <c r="K91">
        <v>23.1</v>
      </c>
      <c r="L91">
        <v>35.799999999999997</v>
      </c>
      <c r="M91">
        <v>-10.66</v>
      </c>
      <c r="N91">
        <v>-1.1599999999999999</v>
      </c>
    </row>
    <row r="92" spans="1:17">
      <c r="A92">
        <v>2015</v>
      </c>
      <c r="B92">
        <v>79</v>
      </c>
      <c r="C92" t="s">
        <v>134</v>
      </c>
      <c r="D92" t="s">
        <v>179</v>
      </c>
      <c r="E92">
        <v>1</v>
      </c>
      <c r="F92">
        <v>11</v>
      </c>
      <c r="G92">
        <v>8.3000000000000004E-2</v>
      </c>
      <c r="H92">
        <v>0</v>
      </c>
      <c r="I92">
        <v>8</v>
      </c>
      <c r="J92">
        <v>0</v>
      </c>
      <c r="K92">
        <v>25.4</v>
      </c>
      <c r="L92">
        <v>42.1</v>
      </c>
      <c r="M92">
        <v>-18.16</v>
      </c>
      <c r="N92">
        <v>-3.83</v>
      </c>
    </row>
    <row r="93" spans="1:17">
      <c r="A93">
        <v>2015</v>
      </c>
      <c r="E93" t="s">
        <v>167</v>
      </c>
      <c r="H93" t="s">
        <v>168</v>
      </c>
      <c r="M93" t="s">
        <v>159</v>
      </c>
      <c r="O93" t="s">
        <v>151</v>
      </c>
    </row>
    <row r="94" spans="1:17">
      <c r="A94">
        <v>2015</v>
      </c>
      <c r="B94" t="s">
        <v>152</v>
      </c>
      <c r="C94" t="s">
        <v>153</v>
      </c>
      <c r="D94" t="s">
        <v>154</v>
      </c>
      <c r="E94" t="s">
        <v>155</v>
      </c>
      <c r="F94" t="s">
        <v>156</v>
      </c>
      <c r="G94" t="s">
        <v>157</v>
      </c>
      <c r="H94" t="s">
        <v>155</v>
      </c>
      <c r="I94" t="s">
        <v>156</v>
      </c>
      <c r="J94" t="s">
        <v>157</v>
      </c>
      <c r="K94" t="s">
        <v>158</v>
      </c>
      <c r="L94" t="s">
        <v>158</v>
      </c>
      <c r="M94" t="s">
        <v>159</v>
      </c>
      <c r="N94" t="s">
        <v>160</v>
      </c>
      <c r="O94" t="s">
        <v>161</v>
      </c>
      <c r="P94" t="s">
        <v>162</v>
      </c>
      <c r="Q94" t="s">
        <v>163</v>
      </c>
    </row>
    <row r="95" spans="1:17">
      <c r="A95">
        <v>2015</v>
      </c>
      <c r="B95">
        <v>80</v>
      </c>
      <c r="C95" t="s">
        <v>95</v>
      </c>
      <c r="D95" t="s">
        <v>180</v>
      </c>
      <c r="E95">
        <v>8</v>
      </c>
      <c r="F95">
        <v>6</v>
      </c>
      <c r="G95">
        <v>0.57099999999999995</v>
      </c>
      <c r="H95">
        <v>6</v>
      </c>
      <c r="I95">
        <v>3</v>
      </c>
      <c r="J95">
        <v>0.66700000000000004</v>
      </c>
      <c r="K95">
        <v>33.799999999999997</v>
      </c>
      <c r="L95">
        <v>25.5</v>
      </c>
      <c r="M95">
        <v>0.36</v>
      </c>
      <c r="N95">
        <v>-3.14</v>
      </c>
    </row>
    <row r="96" spans="1:17">
      <c r="A96">
        <v>2015</v>
      </c>
      <c r="B96">
        <v>81</v>
      </c>
      <c r="C96" t="s">
        <v>57</v>
      </c>
      <c r="D96" t="s">
        <v>180</v>
      </c>
      <c r="E96">
        <v>9</v>
      </c>
      <c r="F96">
        <v>4</v>
      </c>
      <c r="G96">
        <v>0.69199999999999995</v>
      </c>
      <c r="H96">
        <v>5</v>
      </c>
      <c r="I96">
        <v>3</v>
      </c>
      <c r="J96">
        <v>0.625</v>
      </c>
      <c r="K96">
        <v>39.1</v>
      </c>
      <c r="L96">
        <v>20.2</v>
      </c>
      <c r="M96">
        <v>6.03</v>
      </c>
      <c r="N96">
        <v>-4.66</v>
      </c>
      <c r="O96">
        <v>23</v>
      </c>
      <c r="P96">
        <v>20</v>
      </c>
    </row>
    <row r="97" spans="1:17">
      <c r="A97">
        <v>2015</v>
      </c>
      <c r="B97">
        <v>82</v>
      </c>
      <c r="C97" t="s">
        <v>123</v>
      </c>
      <c r="D97" t="s">
        <v>180</v>
      </c>
      <c r="E97">
        <v>7</v>
      </c>
      <c r="F97">
        <v>6</v>
      </c>
      <c r="G97">
        <v>0.53800000000000003</v>
      </c>
      <c r="H97">
        <v>5</v>
      </c>
      <c r="I97">
        <v>3</v>
      </c>
      <c r="J97">
        <v>0.625</v>
      </c>
      <c r="K97">
        <v>29.9</v>
      </c>
      <c r="L97">
        <v>28.4</v>
      </c>
      <c r="M97">
        <v>-6.61</v>
      </c>
      <c r="N97">
        <v>-5.84</v>
      </c>
    </row>
    <row r="98" spans="1:17">
      <c r="A98">
        <v>2015</v>
      </c>
      <c r="B98">
        <v>83</v>
      </c>
      <c r="C98" t="s">
        <v>90</v>
      </c>
      <c r="D98" t="s">
        <v>180</v>
      </c>
      <c r="E98">
        <v>6</v>
      </c>
      <c r="F98">
        <v>7</v>
      </c>
      <c r="G98">
        <v>0.46200000000000002</v>
      </c>
      <c r="H98">
        <v>5</v>
      </c>
      <c r="I98">
        <v>3</v>
      </c>
      <c r="J98">
        <v>0.625</v>
      </c>
      <c r="K98">
        <v>29</v>
      </c>
      <c r="L98">
        <v>26.7</v>
      </c>
      <c r="M98">
        <v>-1.23</v>
      </c>
      <c r="N98">
        <v>-1.92</v>
      </c>
    </row>
    <row r="99" spans="1:17">
      <c r="A99">
        <v>2015</v>
      </c>
      <c r="B99">
        <v>84</v>
      </c>
      <c r="C99" t="s">
        <v>63</v>
      </c>
      <c r="D99" t="s">
        <v>180</v>
      </c>
      <c r="E99">
        <v>7</v>
      </c>
      <c r="F99">
        <v>6</v>
      </c>
      <c r="G99">
        <v>0.53800000000000003</v>
      </c>
      <c r="H99">
        <v>5</v>
      </c>
      <c r="I99">
        <v>4</v>
      </c>
      <c r="J99">
        <v>0.55600000000000005</v>
      </c>
      <c r="K99">
        <v>29.6</v>
      </c>
      <c r="L99">
        <v>27.2</v>
      </c>
      <c r="M99">
        <v>-5.09</v>
      </c>
      <c r="N99">
        <v>-5.78</v>
      </c>
    </row>
    <row r="100" spans="1:17">
      <c r="A100">
        <v>2015</v>
      </c>
      <c r="B100">
        <v>85</v>
      </c>
      <c r="C100" t="s">
        <v>121</v>
      </c>
      <c r="D100" t="s">
        <v>180</v>
      </c>
      <c r="E100">
        <v>2</v>
      </c>
      <c r="F100">
        <v>10</v>
      </c>
      <c r="G100">
        <v>0.16700000000000001</v>
      </c>
      <c r="H100">
        <v>2</v>
      </c>
      <c r="I100">
        <v>6</v>
      </c>
      <c r="J100">
        <v>0.25</v>
      </c>
      <c r="K100">
        <v>19</v>
      </c>
      <c r="L100">
        <v>34</v>
      </c>
      <c r="M100">
        <v>-17.03</v>
      </c>
      <c r="N100">
        <v>-3.53</v>
      </c>
    </row>
    <row r="101" spans="1:17">
      <c r="A101">
        <v>2015</v>
      </c>
      <c r="B101">
        <v>86</v>
      </c>
      <c r="C101" t="s">
        <v>72</v>
      </c>
      <c r="D101" t="s">
        <v>181</v>
      </c>
      <c r="E101">
        <v>11</v>
      </c>
      <c r="F101">
        <v>3</v>
      </c>
      <c r="G101">
        <v>0.78600000000000003</v>
      </c>
      <c r="H101">
        <v>9</v>
      </c>
      <c r="I101">
        <v>0</v>
      </c>
      <c r="J101">
        <v>1</v>
      </c>
      <c r="K101">
        <v>32.1</v>
      </c>
      <c r="L101">
        <v>16.399999999999999</v>
      </c>
      <c r="M101">
        <v>6.26</v>
      </c>
      <c r="N101">
        <v>-6.02</v>
      </c>
    </row>
    <row r="102" spans="1:17">
      <c r="A102">
        <v>2015</v>
      </c>
      <c r="B102">
        <v>87</v>
      </c>
      <c r="C102" t="s">
        <v>122</v>
      </c>
      <c r="D102" t="s">
        <v>181</v>
      </c>
      <c r="E102">
        <v>7</v>
      </c>
      <c r="F102">
        <v>6</v>
      </c>
      <c r="G102">
        <v>0.53800000000000003</v>
      </c>
      <c r="H102">
        <v>5</v>
      </c>
      <c r="I102">
        <v>4</v>
      </c>
      <c r="J102">
        <v>0.55600000000000005</v>
      </c>
      <c r="K102">
        <v>26.2</v>
      </c>
      <c r="L102">
        <v>26.8</v>
      </c>
      <c r="M102">
        <v>-6.26</v>
      </c>
      <c r="N102">
        <v>-6.11</v>
      </c>
    </row>
    <row r="103" spans="1:17">
      <c r="A103">
        <v>2015</v>
      </c>
      <c r="B103">
        <v>88</v>
      </c>
      <c r="C103" t="s">
        <v>111</v>
      </c>
      <c r="D103" t="s">
        <v>181</v>
      </c>
      <c r="E103">
        <v>6</v>
      </c>
      <c r="F103">
        <v>7</v>
      </c>
      <c r="G103">
        <v>0.46200000000000002</v>
      </c>
      <c r="H103">
        <v>4</v>
      </c>
      <c r="I103">
        <v>4</v>
      </c>
      <c r="J103">
        <v>0.5</v>
      </c>
      <c r="K103">
        <v>27.9</v>
      </c>
      <c r="L103">
        <v>27.2</v>
      </c>
      <c r="M103">
        <v>-4.9800000000000004</v>
      </c>
      <c r="N103">
        <v>-4.37</v>
      </c>
    </row>
    <row r="104" spans="1:17">
      <c r="A104">
        <v>2015</v>
      </c>
      <c r="B104">
        <v>89</v>
      </c>
      <c r="C104" t="s">
        <v>78</v>
      </c>
      <c r="D104" t="s">
        <v>181</v>
      </c>
      <c r="E104">
        <v>3</v>
      </c>
      <c r="F104">
        <v>9</v>
      </c>
      <c r="G104">
        <v>0.25</v>
      </c>
      <c r="H104">
        <v>2</v>
      </c>
      <c r="I104">
        <v>6</v>
      </c>
      <c r="J104">
        <v>0.25</v>
      </c>
      <c r="K104">
        <v>22.3</v>
      </c>
      <c r="L104">
        <v>38.1</v>
      </c>
      <c r="M104">
        <v>-12.12</v>
      </c>
      <c r="N104">
        <v>-1.79</v>
      </c>
    </row>
    <row r="105" spans="1:17">
      <c r="A105">
        <v>2015</v>
      </c>
      <c r="B105">
        <v>90</v>
      </c>
      <c r="C105" t="s">
        <v>182</v>
      </c>
      <c r="D105" t="s">
        <v>181</v>
      </c>
      <c r="E105">
        <v>3</v>
      </c>
      <c r="F105">
        <v>9</v>
      </c>
      <c r="G105">
        <v>0.25</v>
      </c>
      <c r="H105">
        <v>2</v>
      </c>
      <c r="I105">
        <v>6</v>
      </c>
      <c r="J105">
        <v>0.25</v>
      </c>
      <c r="K105">
        <v>28.6</v>
      </c>
      <c r="L105">
        <v>33.700000000000003</v>
      </c>
      <c r="M105">
        <v>-10.42</v>
      </c>
      <c r="N105">
        <v>-3.33</v>
      </c>
    </row>
    <row r="106" spans="1:17">
      <c r="A106">
        <v>2015</v>
      </c>
      <c r="B106">
        <v>91</v>
      </c>
      <c r="C106" t="s">
        <v>128</v>
      </c>
      <c r="D106" t="s">
        <v>181</v>
      </c>
      <c r="E106">
        <v>3</v>
      </c>
      <c r="F106">
        <v>10</v>
      </c>
      <c r="G106">
        <v>0.23100000000000001</v>
      </c>
      <c r="H106">
        <v>0</v>
      </c>
      <c r="I106">
        <v>8</v>
      </c>
      <c r="J106">
        <v>0</v>
      </c>
      <c r="K106">
        <v>17.600000000000001</v>
      </c>
      <c r="L106">
        <v>35.6</v>
      </c>
      <c r="M106">
        <v>-14.63</v>
      </c>
      <c r="N106">
        <v>-2.71</v>
      </c>
    </row>
    <row r="107" spans="1:17">
      <c r="A107">
        <v>2015</v>
      </c>
      <c r="E107" t="s">
        <v>167</v>
      </c>
      <c r="H107" t="s">
        <v>168</v>
      </c>
      <c r="M107" t="s">
        <v>159</v>
      </c>
      <c r="O107" t="s">
        <v>151</v>
      </c>
    </row>
    <row r="108" spans="1:17">
      <c r="A108">
        <v>2015</v>
      </c>
      <c r="B108" t="s">
        <v>152</v>
      </c>
      <c r="C108" t="s">
        <v>153</v>
      </c>
      <c r="D108" t="s">
        <v>154</v>
      </c>
      <c r="E108" t="s">
        <v>155</v>
      </c>
      <c r="F108" t="s">
        <v>156</v>
      </c>
      <c r="G108" t="s">
        <v>157</v>
      </c>
      <c r="H108" t="s">
        <v>155</v>
      </c>
      <c r="I108" t="s">
        <v>156</v>
      </c>
      <c r="J108" t="s">
        <v>157</v>
      </c>
      <c r="K108" t="s">
        <v>158</v>
      </c>
      <c r="L108" t="s">
        <v>158</v>
      </c>
      <c r="M108" t="s">
        <v>159</v>
      </c>
      <c r="N108" t="s">
        <v>160</v>
      </c>
      <c r="O108" t="s">
        <v>161</v>
      </c>
      <c r="P108" t="s">
        <v>162</v>
      </c>
      <c r="Q108" t="s">
        <v>163</v>
      </c>
    </row>
    <row r="109" spans="1:17">
      <c r="A109">
        <v>2015</v>
      </c>
      <c r="B109">
        <v>92</v>
      </c>
      <c r="C109" t="s">
        <v>19</v>
      </c>
      <c r="D109" t="s">
        <v>183</v>
      </c>
      <c r="E109">
        <v>12</v>
      </c>
      <c r="F109">
        <v>2</v>
      </c>
      <c r="G109">
        <v>0.85699999999999998</v>
      </c>
      <c r="H109">
        <v>9</v>
      </c>
      <c r="I109">
        <v>1</v>
      </c>
      <c r="J109">
        <v>0.9</v>
      </c>
      <c r="K109">
        <v>37.799999999999997</v>
      </c>
      <c r="L109">
        <v>22.6</v>
      </c>
      <c r="M109">
        <v>18.809999999999999</v>
      </c>
      <c r="N109">
        <v>5.17</v>
      </c>
      <c r="O109">
        <v>21</v>
      </c>
      <c r="P109">
        <v>3</v>
      </c>
      <c r="Q109">
        <v>3</v>
      </c>
    </row>
    <row r="110" spans="1:17">
      <c r="A110">
        <v>2015</v>
      </c>
      <c r="B110">
        <v>93</v>
      </c>
      <c r="C110" t="s">
        <v>28</v>
      </c>
      <c r="D110" t="s">
        <v>183</v>
      </c>
      <c r="E110">
        <v>9</v>
      </c>
      <c r="F110">
        <v>4</v>
      </c>
      <c r="G110">
        <v>0.69199999999999995</v>
      </c>
      <c r="H110">
        <v>7</v>
      </c>
      <c r="I110">
        <v>2</v>
      </c>
      <c r="J110">
        <v>0.77800000000000002</v>
      </c>
      <c r="K110">
        <v>43</v>
      </c>
      <c r="L110">
        <v>37.5</v>
      </c>
      <c r="M110">
        <v>11.05</v>
      </c>
      <c r="N110">
        <v>4.74</v>
      </c>
      <c r="O110">
        <v>7</v>
      </c>
      <c r="P110">
        <v>7</v>
      </c>
      <c r="Q110">
        <v>19</v>
      </c>
    </row>
    <row r="111" spans="1:17">
      <c r="A111">
        <v>2015</v>
      </c>
      <c r="B111">
        <v>94</v>
      </c>
      <c r="C111" t="s">
        <v>52</v>
      </c>
      <c r="D111" t="s">
        <v>183</v>
      </c>
      <c r="E111">
        <v>9</v>
      </c>
      <c r="F111">
        <v>4</v>
      </c>
      <c r="G111">
        <v>0.69199999999999995</v>
      </c>
      <c r="H111">
        <v>6</v>
      </c>
      <c r="I111">
        <v>3</v>
      </c>
      <c r="J111">
        <v>0.66700000000000004</v>
      </c>
      <c r="K111">
        <v>31.5</v>
      </c>
      <c r="L111">
        <v>27.7</v>
      </c>
      <c r="M111">
        <v>6.55</v>
      </c>
      <c r="N111">
        <v>1.48</v>
      </c>
      <c r="P111">
        <v>20</v>
      </c>
    </row>
    <row r="112" spans="1:17">
      <c r="A112">
        <v>2015</v>
      </c>
      <c r="B112">
        <v>95</v>
      </c>
      <c r="C112" t="s">
        <v>22</v>
      </c>
      <c r="D112" t="s">
        <v>183</v>
      </c>
      <c r="E112">
        <v>8</v>
      </c>
      <c r="F112">
        <v>5</v>
      </c>
      <c r="G112">
        <v>0.61499999999999999</v>
      </c>
      <c r="H112">
        <v>4</v>
      </c>
      <c r="I112">
        <v>5</v>
      </c>
      <c r="J112">
        <v>0.44400000000000001</v>
      </c>
      <c r="K112">
        <v>37.9</v>
      </c>
      <c r="L112">
        <v>30.7</v>
      </c>
      <c r="M112">
        <v>9.5399999999999991</v>
      </c>
      <c r="N112">
        <v>4.92</v>
      </c>
      <c r="P112">
        <v>20</v>
      </c>
    </row>
    <row r="113" spans="1:17">
      <c r="A113">
        <v>2015</v>
      </c>
      <c r="B113">
        <v>96</v>
      </c>
      <c r="C113" t="s">
        <v>37</v>
      </c>
      <c r="D113" t="s">
        <v>183</v>
      </c>
      <c r="E113">
        <v>7</v>
      </c>
      <c r="F113">
        <v>6</v>
      </c>
      <c r="G113">
        <v>0.53800000000000003</v>
      </c>
      <c r="H113">
        <v>4</v>
      </c>
      <c r="I113">
        <v>5</v>
      </c>
      <c r="J113">
        <v>0.44400000000000001</v>
      </c>
      <c r="K113">
        <v>30.6</v>
      </c>
      <c r="L113">
        <v>18.8</v>
      </c>
      <c r="M113">
        <v>9.73</v>
      </c>
      <c r="N113">
        <v>4.2699999999999996</v>
      </c>
    </row>
    <row r="114" spans="1:17">
      <c r="A114">
        <v>2015</v>
      </c>
      <c r="B114">
        <v>97</v>
      </c>
      <c r="C114" t="s">
        <v>40</v>
      </c>
      <c r="D114" t="s">
        <v>183</v>
      </c>
      <c r="E114">
        <v>2</v>
      </c>
      <c r="F114">
        <v>10</v>
      </c>
      <c r="G114">
        <v>0.16700000000000001</v>
      </c>
      <c r="H114">
        <v>0</v>
      </c>
      <c r="I114">
        <v>9</v>
      </c>
      <c r="J114">
        <v>0</v>
      </c>
      <c r="K114">
        <v>19</v>
      </c>
      <c r="L114">
        <v>37</v>
      </c>
      <c r="M114">
        <v>-7.66</v>
      </c>
      <c r="N114">
        <v>5.51</v>
      </c>
    </row>
    <row r="115" spans="1:17">
      <c r="A115">
        <v>2015</v>
      </c>
      <c r="B115">
        <v>98</v>
      </c>
      <c r="C115" t="s">
        <v>34</v>
      </c>
      <c r="D115" t="s">
        <v>184</v>
      </c>
      <c r="E115">
        <v>10</v>
      </c>
      <c r="F115">
        <v>3</v>
      </c>
      <c r="G115">
        <v>0.76900000000000002</v>
      </c>
      <c r="H115">
        <v>6</v>
      </c>
      <c r="I115">
        <v>3</v>
      </c>
      <c r="J115">
        <v>0.66700000000000004</v>
      </c>
      <c r="K115">
        <v>30.6</v>
      </c>
      <c r="L115">
        <v>22.3</v>
      </c>
      <c r="M115">
        <v>11.39</v>
      </c>
      <c r="N115">
        <v>4.32</v>
      </c>
      <c r="P115">
        <v>3</v>
      </c>
      <c r="Q115">
        <v>17</v>
      </c>
    </row>
    <row r="116" spans="1:17">
      <c r="A116">
        <v>2015</v>
      </c>
      <c r="B116">
        <v>99</v>
      </c>
      <c r="C116" t="s">
        <v>185</v>
      </c>
      <c r="D116" t="s">
        <v>184</v>
      </c>
      <c r="E116">
        <v>8</v>
      </c>
      <c r="F116">
        <v>6</v>
      </c>
      <c r="G116">
        <v>0.57099999999999995</v>
      </c>
      <c r="H116">
        <v>6</v>
      </c>
      <c r="I116">
        <v>4</v>
      </c>
      <c r="J116">
        <v>0.6</v>
      </c>
      <c r="K116">
        <v>33.9</v>
      </c>
      <c r="L116">
        <v>25.7</v>
      </c>
      <c r="M116">
        <v>11.53</v>
      </c>
      <c r="N116">
        <v>7.39</v>
      </c>
      <c r="O116">
        <v>8</v>
      </c>
      <c r="P116">
        <v>6</v>
      </c>
    </row>
    <row r="117" spans="1:17">
      <c r="A117">
        <v>2015</v>
      </c>
      <c r="B117">
        <v>100</v>
      </c>
      <c r="C117" t="s">
        <v>10</v>
      </c>
      <c r="D117" t="s">
        <v>184</v>
      </c>
      <c r="E117">
        <v>8</v>
      </c>
      <c r="F117">
        <v>5</v>
      </c>
      <c r="G117">
        <v>0.61499999999999999</v>
      </c>
      <c r="H117">
        <v>5</v>
      </c>
      <c r="I117">
        <v>4</v>
      </c>
      <c r="J117">
        <v>0.55600000000000005</v>
      </c>
      <c r="K117">
        <v>32.200000000000003</v>
      </c>
      <c r="L117">
        <v>26</v>
      </c>
      <c r="M117">
        <v>8.73</v>
      </c>
      <c r="N117">
        <v>4.2699999999999996</v>
      </c>
      <c r="O117">
        <v>13</v>
      </c>
      <c r="P117">
        <v>7</v>
      </c>
    </row>
    <row r="118" spans="1:17">
      <c r="A118">
        <v>2015</v>
      </c>
      <c r="B118">
        <v>101</v>
      </c>
      <c r="C118" t="s">
        <v>30</v>
      </c>
      <c r="D118" t="s">
        <v>184</v>
      </c>
      <c r="E118">
        <v>6</v>
      </c>
      <c r="F118">
        <v>7</v>
      </c>
      <c r="G118">
        <v>0.46200000000000002</v>
      </c>
      <c r="H118">
        <v>4</v>
      </c>
      <c r="I118">
        <v>5</v>
      </c>
      <c r="J118">
        <v>0.44400000000000001</v>
      </c>
      <c r="K118">
        <v>34.6</v>
      </c>
      <c r="L118">
        <v>33.5</v>
      </c>
      <c r="M118">
        <v>4.91</v>
      </c>
      <c r="N118">
        <v>4.45</v>
      </c>
      <c r="O118">
        <v>15</v>
      </c>
      <c r="P118">
        <v>15</v>
      </c>
    </row>
    <row r="119" spans="1:17">
      <c r="A119">
        <v>2015</v>
      </c>
      <c r="B119">
        <v>102</v>
      </c>
      <c r="C119" t="s">
        <v>45</v>
      </c>
      <c r="D119" t="s">
        <v>184</v>
      </c>
      <c r="E119">
        <v>7</v>
      </c>
      <c r="F119">
        <v>6</v>
      </c>
      <c r="G119">
        <v>0.53800000000000003</v>
      </c>
      <c r="H119">
        <v>3</v>
      </c>
      <c r="I119">
        <v>6</v>
      </c>
      <c r="J119">
        <v>0.33300000000000002</v>
      </c>
      <c r="K119">
        <v>37.4</v>
      </c>
      <c r="L119">
        <v>35.799999999999997</v>
      </c>
      <c r="M119">
        <v>1.27</v>
      </c>
      <c r="N119">
        <v>1.1200000000000001</v>
      </c>
      <c r="O119">
        <v>22</v>
      </c>
      <c r="P119">
        <v>16</v>
      </c>
    </row>
    <row r="120" spans="1:17">
      <c r="A120">
        <v>2015</v>
      </c>
      <c r="B120">
        <v>103</v>
      </c>
      <c r="C120" t="s">
        <v>66</v>
      </c>
      <c r="D120" t="s">
        <v>184</v>
      </c>
      <c r="E120">
        <v>4</v>
      </c>
      <c r="F120">
        <v>9</v>
      </c>
      <c r="G120">
        <v>0.308</v>
      </c>
      <c r="H120">
        <v>1</v>
      </c>
      <c r="I120">
        <v>8</v>
      </c>
      <c r="J120">
        <v>0.111</v>
      </c>
      <c r="K120">
        <v>24.6</v>
      </c>
      <c r="L120">
        <v>27.5</v>
      </c>
      <c r="M120">
        <v>-3.51</v>
      </c>
      <c r="N120">
        <v>1.33</v>
      </c>
    </row>
    <row r="121" spans="1:17">
      <c r="A121">
        <v>2015</v>
      </c>
      <c r="E121" t="s">
        <v>167</v>
      </c>
      <c r="H121" t="s">
        <v>168</v>
      </c>
      <c r="M121" t="s">
        <v>159</v>
      </c>
      <c r="O121" t="s">
        <v>151</v>
      </c>
    </row>
    <row r="122" spans="1:17">
      <c r="A122">
        <v>2015</v>
      </c>
      <c r="B122" t="s">
        <v>152</v>
      </c>
      <c r="C122" t="s">
        <v>153</v>
      </c>
      <c r="D122" t="s">
        <v>154</v>
      </c>
      <c r="E122" t="s">
        <v>155</v>
      </c>
      <c r="F122" t="s">
        <v>156</v>
      </c>
      <c r="G122" t="s">
        <v>157</v>
      </c>
      <c r="H122" t="s">
        <v>155</v>
      </c>
      <c r="I122" t="s">
        <v>156</v>
      </c>
      <c r="J122" t="s">
        <v>157</v>
      </c>
      <c r="K122" t="s">
        <v>158</v>
      </c>
      <c r="L122" t="s">
        <v>158</v>
      </c>
      <c r="M122" t="s">
        <v>159</v>
      </c>
      <c r="N122" t="s">
        <v>160</v>
      </c>
      <c r="O122" t="s">
        <v>161</v>
      </c>
      <c r="P122" t="s">
        <v>162</v>
      </c>
      <c r="Q122" t="s">
        <v>163</v>
      </c>
    </row>
    <row r="123" spans="1:17">
      <c r="A123">
        <v>2015</v>
      </c>
      <c r="B123">
        <v>104</v>
      </c>
      <c r="C123" t="s">
        <v>14</v>
      </c>
      <c r="D123" t="s">
        <v>186</v>
      </c>
      <c r="E123">
        <v>10</v>
      </c>
      <c r="F123">
        <v>4</v>
      </c>
      <c r="G123">
        <v>0.71399999999999997</v>
      </c>
      <c r="H123">
        <v>7</v>
      </c>
      <c r="I123">
        <v>2</v>
      </c>
      <c r="J123">
        <v>0.77800000000000002</v>
      </c>
      <c r="K123">
        <v>23.2</v>
      </c>
      <c r="L123">
        <v>18.3</v>
      </c>
      <c r="M123">
        <v>9.65</v>
      </c>
      <c r="N123">
        <v>4.9400000000000004</v>
      </c>
      <c r="P123">
        <v>8</v>
      </c>
      <c r="Q123">
        <v>25</v>
      </c>
    </row>
    <row r="124" spans="1:17">
      <c r="A124">
        <v>2015</v>
      </c>
      <c r="B124">
        <v>105</v>
      </c>
      <c r="C124" t="s">
        <v>11</v>
      </c>
      <c r="D124" t="s">
        <v>186</v>
      </c>
      <c r="E124">
        <v>10</v>
      </c>
      <c r="F124">
        <v>3</v>
      </c>
      <c r="G124">
        <v>0.76900000000000002</v>
      </c>
      <c r="H124">
        <v>5</v>
      </c>
      <c r="I124">
        <v>3</v>
      </c>
      <c r="J124">
        <v>0.625</v>
      </c>
      <c r="K124">
        <v>26.3</v>
      </c>
      <c r="L124">
        <v>16.899999999999999</v>
      </c>
      <c r="M124">
        <v>8.98</v>
      </c>
      <c r="N124">
        <v>1.83</v>
      </c>
      <c r="O124">
        <v>9</v>
      </c>
      <c r="P124">
        <v>7</v>
      </c>
    </row>
    <row r="125" spans="1:17">
      <c r="A125">
        <v>2015</v>
      </c>
      <c r="B125">
        <v>106</v>
      </c>
      <c r="C125" t="s">
        <v>15</v>
      </c>
      <c r="D125" t="s">
        <v>186</v>
      </c>
      <c r="E125">
        <v>9</v>
      </c>
      <c r="F125">
        <v>4</v>
      </c>
      <c r="G125">
        <v>0.69199999999999995</v>
      </c>
      <c r="H125">
        <v>5</v>
      </c>
      <c r="I125">
        <v>3</v>
      </c>
      <c r="J125">
        <v>0.625</v>
      </c>
      <c r="K125">
        <v>35.200000000000003</v>
      </c>
      <c r="L125">
        <v>20</v>
      </c>
      <c r="M125">
        <v>13.94</v>
      </c>
      <c r="N125">
        <v>3.1</v>
      </c>
      <c r="O125">
        <v>25</v>
      </c>
      <c r="P125">
        <v>22</v>
      </c>
      <c r="Q125">
        <v>22</v>
      </c>
    </row>
    <row r="126" spans="1:17">
      <c r="A126">
        <v>2015</v>
      </c>
      <c r="B126">
        <v>107</v>
      </c>
      <c r="C126" t="s">
        <v>29</v>
      </c>
      <c r="D126" t="s">
        <v>186</v>
      </c>
      <c r="E126">
        <v>5</v>
      </c>
      <c r="F126">
        <v>7</v>
      </c>
      <c r="G126">
        <v>0.41699999999999998</v>
      </c>
      <c r="H126">
        <v>2</v>
      </c>
      <c r="I126">
        <v>6</v>
      </c>
      <c r="J126">
        <v>0.25</v>
      </c>
      <c r="K126">
        <v>24.7</v>
      </c>
      <c r="L126">
        <v>27.4</v>
      </c>
      <c r="M126">
        <v>-4.09</v>
      </c>
      <c r="N126">
        <v>0.41</v>
      </c>
    </row>
    <row r="127" spans="1:17">
      <c r="A127">
        <v>2015</v>
      </c>
      <c r="B127">
        <v>108</v>
      </c>
      <c r="C127" t="s">
        <v>54</v>
      </c>
      <c r="D127" t="s">
        <v>186</v>
      </c>
      <c r="E127">
        <v>4</v>
      </c>
      <c r="F127">
        <v>8</v>
      </c>
      <c r="G127">
        <v>0.33300000000000002</v>
      </c>
      <c r="H127">
        <v>2</v>
      </c>
      <c r="I127">
        <v>6</v>
      </c>
      <c r="J127">
        <v>0.25</v>
      </c>
      <c r="K127">
        <v>15.2</v>
      </c>
      <c r="L127">
        <v>21</v>
      </c>
      <c r="M127">
        <v>-2.27</v>
      </c>
      <c r="N127">
        <v>4.2300000000000004</v>
      </c>
    </row>
    <row r="128" spans="1:17">
      <c r="A128">
        <v>2015</v>
      </c>
      <c r="B128">
        <v>109</v>
      </c>
      <c r="C128" t="s">
        <v>46</v>
      </c>
      <c r="D128" t="s">
        <v>186</v>
      </c>
      <c r="E128">
        <v>5</v>
      </c>
      <c r="F128">
        <v>7</v>
      </c>
      <c r="G128">
        <v>0.41699999999999998</v>
      </c>
      <c r="H128">
        <v>1</v>
      </c>
      <c r="I128">
        <v>7</v>
      </c>
      <c r="J128">
        <v>0.125</v>
      </c>
      <c r="K128">
        <v>13.6</v>
      </c>
      <c r="L128">
        <v>16.2</v>
      </c>
      <c r="M128">
        <v>0.2</v>
      </c>
      <c r="N128">
        <v>3.04</v>
      </c>
      <c r="O128">
        <v>24</v>
      </c>
      <c r="P128">
        <v>21</v>
      </c>
    </row>
    <row r="129" spans="1:17">
      <c r="A129">
        <v>2015</v>
      </c>
      <c r="B129">
        <v>110</v>
      </c>
      <c r="C129" t="s">
        <v>27</v>
      </c>
      <c r="D129" t="s">
        <v>186</v>
      </c>
      <c r="E129">
        <v>3</v>
      </c>
      <c r="F129">
        <v>9</v>
      </c>
      <c r="G129">
        <v>0.25</v>
      </c>
      <c r="H129">
        <v>1</v>
      </c>
      <c r="I129">
        <v>7</v>
      </c>
      <c r="J129">
        <v>0.125</v>
      </c>
      <c r="K129">
        <v>21.9</v>
      </c>
      <c r="L129">
        <v>27.5</v>
      </c>
      <c r="M129">
        <v>-2.1800000000000002</v>
      </c>
      <c r="N129">
        <v>3.74</v>
      </c>
    </row>
    <row r="130" spans="1:17">
      <c r="A130">
        <v>2015</v>
      </c>
      <c r="B130">
        <v>111</v>
      </c>
      <c r="C130" t="s">
        <v>1</v>
      </c>
      <c r="D130" t="s">
        <v>187</v>
      </c>
      <c r="E130">
        <v>14</v>
      </c>
      <c r="F130">
        <v>1</v>
      </c>
      <c r="G130">
        <v>0.93300000000000005</v>
      </c>
      <c r="H130">
        <v>8</v>
      </c>
      <c r="I130">
        <v>1</v>
      </c>
      <c r="J130">
        <v>0.88900000000000001</v>
      </c>
      <c r="K130">
        <v>35.1</v>
      </c>
      <c r="L130">
        <v>15.1</v>
      </c>
      <c r="M130">
        <v>23.72</v>
      </c>
      <c r="N130">
        <v>7.46</v>
      </c>
      <c r="O130">
        <v>3</v>
      </c>
      <c r="P130">
        <v>1</v>
      </c>
      <c r="Q130">
        <v>1</v>
      </c>
    </row>
    <row r="131" spans="1:17">
      <c r="A131">
        <v>2015</v>
      </c>
      <c r="B131">
        <v>112</v>
      </c>
      <c r="C131" t="s">
        <v>8</v>
      </c>
      <c r="D131" t="s">
        <v>187</v>
      </c>
      <c r="E131">
        <v>10</v>
      </c>
      <c r="F131">
        <v>3</v>
      </c>
      <c r="G131">
        <v>0.76900000000000002</v>
      </c>
      <c r="H131">
        <v>6</v>
      </c>
      <c r="I131">
        <v>2</v>
      </c>
      <c r="J131">
        <v>0.75</v>
      </c>
      <c r="K131">
        <v>40.799999999999997</v>
      </c>
      <c r="L131">
        <v>22.6</v>
      </c>
      <c r="M131">
        <v>14.42</v>
      </c>
      <c r="N131">
        <v>4.42</v>
      </c>
      <c r="O131">
        <v>17</v>
      </c>
      <c r="P131">
        <v>3</v>
      </c>
      <c r="Q131">
        <v>10</v>
      </c>
    </row>
    <row r="132" spans="1:17">
      <c r="A132">
        <v>2015</v>
      </c>
      <c r="B132">
        <v>113</v>
      </c>
      <c r="C132" t="s">
        <v>188</v>
      </c>
      <c r="D132" t="s">
        <v>187</v>
      </c>
      <c r="E132">
        <v>9</v>
      </c>
      <c r="F132">
        <v>3</v>
      </c>
      <c r="G132">
        <v>0.75</v>
      </c>
      <c r="H132">
        <v>5</v>
      </c>
      <c r="I132">
        <v>3</v>
      </c>
      <c r="J132">
        <v>0.625</v>
      </c>
      <c r="K132">
        <v>32.799999999999997</v>
      </c>
      <c r="L132">
        <v>24.3</v>
      </c>
      <c r="M132">
        <v>15.04</v>
      </c>
      <c r="N132">
        <v>6.79</v>
      </c>
      <c r="O132">
        <v>14</v>
      </c>
      <c r="P132">
        <v>4</v>
      </c>
      <c r="Q132">
        <v>16</v>
      </c>
    </row>
    <row r="133" spans="1:17">
      <c r="A133">
        <v>2015</v>
      </c>
      <c r="B133">
        <v>114</v>
      </c>
      <c r="C133" t="s">
        <v>32</v>
      </c>
      <c r="D133" t="s">
        <v>187</v>
      </c>
      <c r="E133">
        <v>8</v>
      </c>
      <c r="F133">
        <v>5</v>
      </c>
      <c r="G133">
        <v>0.61499999999999999</v>
      </c>
      <c r="H133">
        <v>5</v>
      </c>
      <c r="I133">
        <v>3</v>
      </c>
      <c r="J133">
        <v>0.625</v>
      </c>
      <c r="K133">
        <v>35.9</v>
      </c>
      <c r="L133">
        <v>27.4</v>
      </c>
      <c r="M133">
        <v>12.79</v>
      </c>
      <c r="N133">
        <v>6.02</v>
      </c>
      <c r="O133">
        <v>18</v>
      </c>
      <c r="P133">
        <v>18</v>
      </c>
    </row>
    <row r="134" spans="1:17">
      <c r="A134">
        <v>2015</v>
      </c>
      <c r="B134">
        <v>115</v>
      </c>
      <c r="C134" t="s">
        <v>25</v>
      </c>
      <c r="D134" t="s">
        <v>187</v>
      </c>
      <c r="E134">
        <v>9</v>
      </c>
      <c r="F134">
        <v>4</v>
      </c>
      <c r="G134">
        <v>0.69199999999999995</v>
      </c>
      <c r="H134">
        <v>4</v>
      </c>
      <c r="I134">
        <v>4</v>
      </c>
      <c r="J134">
        <v>0.5</v>
      </c>
      <c r="K134">
        <v>34.4</v>
      </c>
      <c r="L134">
        <v>23.2</v>
      </c>
      <c r="M134">
        <v>13.59</v>
      </c>
      <c r="N134">
        <v>4.74</v>
      </c>
      <c r="P134">
        <v>20</v>
      </c>
    </row>
    <row r="135" spans="1:17">
      <c r="A135">
        <v>2015</v>
      </c>
      <c r="B135">
        <v>116</v>
      </c>
      <c r="C135" t="s">
        <v>17</v>
      </c>
      <c r="D135" t="s">
        <v>187</v>
      </c>
      <c r="E135">
        <v>8</v>
      </c>
      <c r="F135">
        <v>5</v>
      </c>
      <c r="G135">
        <v>0.61499999999999999</v>
      </c>
      <c r="H135">
        <v>4</v>
      </c>
      <c r="I135">
        <v>4</v>
      </c>
      <c r="J135">
        <v>0.5</v>
      </c>
      <c r="K135">
        <v>27.8</v>
      </c>
      <c r="L135">
        <v>22</v>
      </c>
      <c r="M135">
        <v>9.4</v>
      </c>
      <c r="N135">
        <v>4.47</v>
      </c>
      <c r="P135">
        <v>9</v>
      </c>
    </row>
    <row r="136" spans="1:17">
      <c r="A136">
        <v>2015</v>
      </c>
      <c r="B136">
        <v>117</v>
      </c>
      <c r="C136" t="s">
        <v>9</v>
      </c>
      <c r="D136" t="s">
        <v>187</v>
      </c>
      <c r="E136">
        <v>7</v>
      </c>
      <c r="F136">
        <v>6</v>
      </c>
      <c r="G136">
        <v>0.53800000000000003</v>
      </c>
      <c r="H136">
        <v>2</v>
      </c>
      <c r="I136">
        <v>6</v>
      </c>
      <c r="J136">
        <v>0.25</v>
      </c>
      <c r="K136">
        <v>27.5</v>
      </c>
      <c r="L136">
        <v>26</v>
      </c>
      <c r="M136">
        <v>7.16</v>
      </c>
      <c r="N136">
        <v>5.39</v>
      </c>
      <c r="O136">
        <v>6</v>
      </c>
      <c r="P136">
        <v>6</v>
      </c>
    </row>
    <row r="137" spans="1:17">
      <c r="A137">
        <v>2015</v>
      </c>
      <c r="E137" t="s">
        <v>167</v>
      </c>
      <c r="H137" t="s">
        <v>168</v>
      </c>
      <c r="M137" t="s">
        <v>159</v>
      </c>
      <c r="O137" t="s">
        <v>151</v>
      </c>
    </row>
    <row r="138" spans="1:17">
      <c r="A138">
        <v>2015</v>
      </c>
      <c r="B138" t="s">
        <v>152</v>
      </c>
      <c r="C138" t="s">
        <v>153</v>
      </c>
      <c r="D138" t="s">
        <v>154</v>
      </c>
      <c r="E138" t="s">
        <v>155</v>
      </c>
      <c r="F138" t="s">
        <v>156</v>
      </c>
      <c r="G138" t="s">
        <v>157</v>
      </c>
      <c r="H138" t="s">
        <v>155</v>
      </c>
      <c r="I138" t="s">
        <v>156</v>
      </c>
      <c r="J138" t="s">
        <v>157</v>
      </c>
      <c r="K138" t="s">
        <v>158</v>
      </c>
      <c r="L138" t="s">
        <v>158</v>
      </c>
      <c r="M138" t="s">
        <v>159</v>
      </c>
      <c r="N138" t="s">
        <v>160</v>
      </c>
      <c r="O138" t="s">
        <v>161</v>
      </c>
      <c r="P138" t="s">
        <v>162</v>
      </c>
      <c r="Q138" t="s">
        <v>163</v>
      </c>
    </row>
    <row r="139" spans="1:17">
      <c r="A139">
        <v>2015</v>
      </c>
      <c r="B139">
        <v>118</v>
      </c>
      <c r="C139" t="s">
        <v>118</v>
      </c>
      <c r="D139" t="s">
        <v>150</v>
      </c>
      <c r="E139">
        <v>11</v>
      </c>
      <c r="F139">
        <v>2</v>
      </c>
      <c r="G139">
        <v>0.84599999999999997</v>
      </c>
      <c r="H139">
        <v>7</v>
      </c>
      <c r="I139">
        <v>1</v>
      </c>
      <c r="J139">
        <v>0.875</v>
      </c>
      <c r="K139">
        <v>36.700000000000003</v>
      </c>
      <c r="L139">
        <v>19.100000000000001</v>
      </c>
      <c r="M139">
        <v>5.05</v>
      </c>
      <c r="N139">
        <v>-7.34</v>
      </c>
    </row>
    <row r="140" spans="1:17">
      <c r="A140">
        <v>2015</v>
      </c>
      <c r="B140">
        <v>119</v>
      </c>
      <c r="C140" t="s">
        <v>77</v>
      </c>
      <c r="D140" t="s">
        <v>150</v>
      </c>
      <c r="E140">
        <v>9</v>
      </c>
      <c r="F140">
        <v>4</v>
      </c>
      <c r="G140">
        <v>0.69199999999999995</v>
      </c>
      <c r="H140">
        <v>6</v>
      </c>
      <c r="I140">
        <v>2</v>
      </c>
      <c r="J140">
        <v>0.75</v>
      </c>
      <c r="K140">
        <v>36.5</v>
      </c>
      <c r="L140">
        <v>23.5</v>
      </c>
      <c r="M140">
        <v>5.27</v>
      </c>
      <c r="N140">
        <v>-5.42</v>
      </c>
    </row>
    <row r="141" spans="1:17">
      <c r="A141">
        <v>2015</v>
      </c>
      <c r="B141">
        <v>120</v>
      </c>
      <c r="C141" t="s">
        <v>88</v>
      </c>
      <c r="D141" t="s">
        <v>150</v>
      </c>
      <c r="E141">
        <v>9</v>
      </c>
      <c r="F141">
        <v>4</v>
      </c>
      <c r="G141">
        <v>0.69199999999999995</v>
      </c>
      <c r="H141">
        <v>8</v>
      </c>
      <c r="I141">
        <v>0</v>
      </c>
      <c r="J141">
        <v>1</v>
      </c>
      <c r="K141">
        <v>40</v>
      </c>
      <c r="L141">
        <v>30.2</v>
      </c>
      <c r="M141">
        <v>0.74</v>
      </c>
      <c r="N141">
        <v>-6.26</v>
      </c>
    </row>
    <row r="142" spans="1:17">
      <c r="A142">
        <v>2015</v>
      </c>
      <c r="B142">
        <v>121</v>
      </c>
      <c r="C142" t="s">
        <v>139</v>
      </c>
      <c r="D142" t="s">
        <v>150</v>
      </c>
      <c r="E142">
        <v>6</v>
      </c>
      <c r="F142">
        <v>7</v>
      </c>
      <c r="G142">
        <v>0.46200000000000002</v>
      </c>
      <c r="H142">
        <v>5</v>
      </c>
      <c r="I142">
        <v>3</v>
      </c>
      <c r="J142">
        <v>0.625</v>
      </c>
      <c r="K142">
        <v>26.9</v>
      </c>
      <c r="L142">
        <v>28.3</v>
      </c>
      <c r="M142">
        <v>-7.61</v>
      </c>
      <c r="N142">
        <v>-7.15</v>
      </c>
    </row>
    <row r="143" spans="1:17">
      <c r="A143">
        <v>2015</v>
      </c>
      <c r="B143">
        <v>122</v>
      </c>
      <c r="C143" t="s">
        <v>93</v>
      </c>
      <c r="D143" t="s">
        <v>150</v>
      </c>
      <c r="E143">
        <v>5</v>
      </c>
      <c r="F143">
        <v>7</v>
      </c>
      <c r="G143">
        <v>0.41699999999999998</v>
      </c>
      <c r="H143">
        <v>3</v>
      </c>
      <c r="I143">
        <v>5</v>
      </c>
      <c r="J143">
        <v>0.375</v>
      </c>
      <c r="K143">
        <v>25</v>
      </c>
      <c r="L143">
        <v>37.299999999999997</v>
      </c>
      <c r="M143">
        <v>-11.31</v>
      </c>
      <c r="N143">
        <v>-3.72</v>
      </c>
    </row>
    <row r="144" spans="1:17">
      <c r="A144">
        <v>2015</v>
      </c>
      <c r="B144">
        <v>123</v>
      </c>
      <c r="C144" t="s">
        <v>126</v>
      </c>
      <c r="D144" t="s">
        <v>150</v>
      </c>
      <c r="E144">
        <v>4</v>
      </c>
      <c r="F144">
        <v>8</v>
      </c>
      <c r="G144">
        <v>0.33300000000000002</v>
      </c>
      <c r="H144">
        <v>3</v>
      </c>
      <c r="I144">
        <v>5</v>
      </c>
      <c r="J144">
        <v>0.375</v>
      </c>
      <c r="K144">
        <v>30.3</v>
      </c>
      <c r="L144">
        <v>42.1</v>
      </c>
      <c r="M144">
        <v>-13.24</v>
      </c>
      <c r="N144">
        <v>-4.57</v>
      </c>
    </row>
    <row r="145" spans="1:17">
      <c r="A145">
        <v>2015</v>
      </c>
      <c r="B145">
        <v>124</v>
      </c>
      <c r="C145" t="s">
        <v>114</v>
      </c>
      <c r="D145" t="s">
        <v>150</v>
      </c>
      <c r="E145">
        <v>4</v>
      </c>
      <c r="F145">
        <v>8</v>
      </c>
      <c r="G145">
        <v>0.33300000000000002</v>
      </c>
      <c r="H145">
        <v>3</v>
      </c>
      <c r="I145">
        <v>5</v>
      </c>
      <c r="J145">
        <v>0.375</v>
      </c>
      <c r="K145">
        <v>26.4</v>
      </c>
      <c r="L145">
        <v>31.8</v>
      </c>
      <c r="M145">
        <v>-12.46</v>
      </c>
      <c r="N145">
        <v>-7.38</v>
      </c>
    </row>
    <row r="146" spans="1:17">
      <c r="A146">
        <v>2015</v>
      </c>
      <c r="B146">
        <v>125</v>
      </c>
      <c r="C146" t="s">
        <v>99</v>
      </c>
      <c r="D146" t="s">
        <v>150</v>
      </c>
      <c r="E146">
        <v>4</v>
      </c>
      <c r="F146">
        <v>8</v>
      </c>
      <c r="G146">
        <v>0.33300000000000002</v>
      </c>
      <c r="H146">
        <v>3</v>
      </c>
      <c r="I146">
        <v>5</v>
      </c>
      <c r="J146">
        <v>0.375</v>
      </c>
      <c r="K146">
        <v>27.9</v>
      </c>
      <c r="L146">
        <v>28.3</v>
      </c>
      <c r="M146">
        <v>-7.26</v>
      </c>
      <c r="N146">
        <v>-4.68</v>
      </c>
    </row>
    <row r="147" spans="1:17">
      <c r="A147">
        <v>2015</v>
      </c>
      <c r="B147">
        <v>126</v>
      </c>
      <c r="C147" t="s">
        <v>133</v>
      </c>
      <c r="D147" t="s">
        <v>150</v>
      </c>
      <c r="E147">
        <v>3</v>
      </c>
      <c r="F147">
        <v>9</v>
      </c>
      <c r="G147">
        <v>0.25</v>
      </c>
      <c r="H147">
        <v>3</v>
      </c>
      <c r="I147">
        <v>5</v>
      </c>
      <c r="J147">
        <v>0.375</v>
      </c>
      <c r="K147">
        <v>28.6</v>
      </c>
      <c r="L147">
        <v>45</v>
      </c>
      <c r="M147">
        <v>-15.79</v>
      </c>
      <c r="N147">
        <v>-5.29</v>
      </c>
    </row>
    <row r="148" spans="1:17">
      <c r="A148">
        <v>2015</v>
      </c>
      <c r="B148">
        <v>127</v>
      </c>
      <c r="C148" t="s">
        <v>94</v>
      </c>
      <c r="D148" t="s">
        <v>150</v>
      </c>
      <c r="E148">
        <v>3</v>
      </c>
      <c r="F148">
        <v>9</v>
      </c>
      <c r="G148">
        <v>0.25</v>
      </c>
      <c r="H148">
        <v>2</v>
      </c>
      <c r="I148">
        <v>6</v>
      </c>
      <c r="J148">
        <v>0.25</v>
      </c>
      <c r="K148">
        <v>26.9</v>
      </c>
      <c r="L148">
        <v>39.200000000000003</v>
      </c>
      <c r="M148">
        <v>-14.24</v>
      </c>
      <c r="N148">
        <v>-5.16</v>
      </c>
    </row>
    <row r="149" spans="1:17">
      <c r="A149">
        <v>2015</v>
      </c>
      <c r="B149">
        <v>128</v>
      </c>
      <c r="C149" t="s">
        <v>120</v>
      </c>
      <c r="D149" t="s">
        <v>150</v>
      </c>
      <c r="E149">
        <v>2</v>
      </c>
      <c r="F149">
        <v>11</v>
      </c>
      <c r="G149">
        <v>0.154</v>
      </c>
      <c r="H149">
        <v>1</v>
      </c>
      <c r="I149">
        <v>7</v>
      </c>
      <c r="J149">
        <v>0.125</v>
      </c>
      <c r="K149">
        <v>21</v>
      </c>
      <c r="L149">
        <v>36.5</v>
      </c>
      <c r="M149">
        <v>-16.72</v>
      </c>
      <c r="N149">
        <v>-4.42</v>
      </c>
    </row>
    <row r="150" spans="1:17">
      <c r="A150">
        <v>2014</v>
      </c>
      <c r="B150">
        <v>1</v>
      </c>
      <c r="C150" t="s">
        <v>2</v>
      </c>
      <c r="D150" t="s">
        <v>165</v>
      </c>
      <c r="E150">
        <v>13</v>
      </c>
      <c r="F150">
        <v>1</v>
      </c>
      <c r="G150">
        <v>0.92900000000000005</v>
      </c>
      <c r="H150">
        <v>9</v>
      </c>
      <c r="I150">
        <v>0</v>
      </c>
      <c r="J150">
        <v>1</v>
      </c>
      <c r="K150">
        <v>33.700000000000003</v>
      </c>
      <c r="L150">
        <v>25.6</v>
      </c>
      <c r="M150">
        <v>14.48</v>
      </c>
      <c r="N150">
        <v>5.13</v>
      </c>
      <c r="O150">
        <v>1</v>
      </c>
      <c r="P150">
        <v>1</v>
      </c>
      <c r="Q150">
        <v>5</v>
      </c>
    </row>
    <row r="151" spans="1:17">
      <c r="A151">
        <v>2014</v>
      </c>
      <c r="B151">
        <v>2</v>
      </c>
      <c r="C151" t="s">
        <v>6</v>
      </c>
      <c r="D151" t="s">
        <v>165</v>
      </c>
      <c r="E151">
        <v>10</v>
      </c>
      <c r="F151">
        <v>3</v>
      </c>
      <c r="G151">
        <v>0.76900000000000002</v>
      </c>
      <c r="H151">
        <v>6</v>
      </c>
      <c r="I151">
        <v>2</v>
      </c>
      <c r="J151">
        <v>0.75</v>
      </c>
      <c r="K151">
        <v>30.8</v>
      </c>
      <c r="L151">
        <v>16.7</v>
      </c>
      <c r="M151">
        <v>11.63</v>
      </c>
      <c r="N151">
        <v>2.86</v>
      </c>
      <c r="O151">
        <v>16</v>
      </c>
      <c r="P151">
        <v>15</v>
      </c>
      <c r="Q151">
        <v>15</v>
      </c>
    </row>
    <row r="152" spans="1:17">
      <c r="A152">
        <v>2014</v>
      </c>
      <c r="B152">
        <v>3</v>
      </c>
      <c r="C152" t="s">
        <v>36</v>
      </c>
      <c r="D152" t="s">
        <v>165</v>
      </c>
      <c r="E152">
        <v>9</v>
      </c>
      <c r="F152">
        <v>4</v>
      </c>
      <c r="G152">
        <v>0.69199999999999995</v>
      </c>
      <c r="H152">
        <v>5</v>
      </c>
      <c r="I152">
        <v>3</v>
      </c>
      <c r="J152">
        <v>0.625</v>
      </c>
      <c r="K152">
        <v>31.2</v>
      </c>
      <c r="L152">
        <v>21.8</v>
      </c>
      <c r="M152">
        <v>10.52</v>
      </c>
      <c r="N152">
        <v>3.22</v>
      </c>
      <c r="P152">
        <v>20</v>
      </c>
      <c r="Q152">
        <v>24</v>
      </c>
    </row>
    <row r="153" spans="1:17">
      <c r="A153">
        <v>2014</v>
      </c>
      <c r="B153">
        <v>4</v>
      </c>
      <c r="C153" t="s">
        <v>82</v>
      </c>
      <c r="D153" t="s">
        <v>165</v>
      </c>
      <c r="E153">
        <v>7</v>
      </c>
      <c r="F153">
        <v>6</v>
      </c>
      <c r="G153">
        <v>0.53800000000000003</v>
      </c>
      <c r="H153">
        <v>4</v>
      </c>
      <c r="I153">
        <v>4</v>
      </c>
      <c r="J153">
        <v>0.5</v>
      </c>
      <c r="K153">
        <v>26.2</v>
      </c>
      <c r="L153">
        <v>21.3</v>
      </c>
      <c r="M153">
        <v>6.04</v>
      </c>
      <c r="N153">
        <v>2.35</v>
      </c>
    </row>
    <row r="154" spans="1:17">
      <c r="A154">
        <v>2014</v>
      </c>
      <c r="B154">
        <v>5</v>
      </c>
      <c r="C154" t="s">
        <v>44</v>
      </c>
      <c r="D154" t="s">
        <v>165</v>
      </c>
      <c r="E154">
        <v>8</v>
      </c>
      <c r="F154">
        <v>5</v>
      </c>
      <c r="G154">
        <v>0.61499999999999999</v>
      </c>
      <c r="H154">
        <v>3</v>
      </c>
      <c r="I154">
        <v>5</v>
      </c>
      <c r="J154">
        <v>0.375</v>
      </c>
      <c r="K154">
        <v>30.2</v>
      </c>
      <c r="L154">
        <v>27</v>
      </c>
      <c r="M154">
        <v>4.17</v>
      </c>
      <c r="N154">
        <v>1.25</v>
      </c>
    </row>
    <row r="155" spans="1:17">
      <c r="A155">
        <v>2014</v>
      </c>
      <c r="B155">
        <v>6</v>
      </c>
      <c r="C155" t="s">
        <v>59</v>
      </c>
      <c r="D155" t="s">
        <v>165</v>
      </c>
      <c r="E155">
        <v>3</v>
      </c>
      <c r="F155">
        <v>9</v>
      </c>
      <c r="G155">
        <v>0.25</v>
      </c>
      <c r="H155">
        <v>1</v>
      </c>
      <c r="I155">
        <v>7</v>
      </c>
      <c r="J155">
        <v>0.125</v>
      </c>
      <c r="K155">
        <v>17.100000000000001</v>
      </c>
      <c r="L155">
        <v>24.3</v>
      </c>
      <c r="M155">
        <v>-4.84</v>
      </c>
      <c r="N155">
        <v>3</v>
      </c>
    </row>
    <row r="156" spans="1:17">
      <c r="A156">
        <v>2014</v>
      </c>
      <c r="B156">
        <v>7</v>
      </c>
      <c r="C156" t="s">
        <v>62</v>
      </c>
      <c r="D156" t="s">
        <v>165</v>
      </c>
      <c r="E156">
        <v>3</v>
      </c>
      <c r="F156">
        <v>9</v>
      </c>
      <c r="G156">
        <v>0.25</v>
      </c>
      <c r="H156">
        <v>1</v>
      </c>
      <c r="I156">
        <v>7</v>
      </c>
      <c r="J156">
        <v>0.125</v>
      </c>
      <c r="K156">
        <v>14.8</v>
      </c>
      <c r="L156">
        <v>26.4</v>
      </c>
      <c r="M156">
        <v>-7.64</v>
      </c>
      <c r="N156">
        <v>1.61</v>
      </c>
    </row>
    <row r="157" spans="1:17">
      <c r="A157">
        <v>2014</v>
      </c>
      <c r="B157">
        <v>8</v>
      </c>
      <c r="C157" t="s">
        <v>69</v>
      </c>
      <c r="D157" t="s">
        <v>166</v>
      </c>
      <c r="E157">
        <v>11</v>
      </c>
      <c r="F157">
        <v>3</v>
      </c>
      <c r="G157">
        <v>0.78600000000000003</v>
      </c>
      <c r="H157">
        <v>6</v>
      </c>
      <c r="I157">
        <v>3</v>
      </c>
      <c r="J157">
        <v>0.66700000000000004</v>
      </c>
      <c r="K157">
        <v>37.9</v>
      </c>
      <c r="L157">
        <v>25.7</v>
      </c>
      <c r="M157">
        <v>15.92</v>
      </c>
      <c r="N157">
        <v>4.78</v>
      </c>
      <c r="P157">
        <v>8</v>
      </c>
      <c r="Q157">
        <v>8</v>
      </c>
    </row>
    <row r="158" spans="1:17">
      <c r="A158">
        <v>2014</v>
      </c>
      <c r="B158">
        <v>9</v>
      </c>
      <c r="C158" t="s">
        <v>33</v>
      </c>
      <c r="D158" t="s">
        <v>166</v>
      </c>
      <c r="E158">
        <v>9</v>
      </c>
      <c r="F158">
        <v>4</v>
      </c>
      <c r="G158">
        <v>0.69199999999999995</v>
      </c>
      <c r="H158">
        <v>5</v>
      </c>
      <c r="I158">
        <v>3</v>
      </c>
      <c r="J158">
        <v>0.625</v>
      </c>
      <c r="K158">
        <v>32.4</v>
      </c>
      <c r="L158">
        <v>21.8</v>
      </c>
      <c r="M158">
        <v>6.64</v>
      </c>
      <c r="N158">
        <v>-0.82</v>
      </c>
      <c r="P158">
        <v>19</v>
      </c>
    </row>
    <row r="159" spans="1:17">
      <c r="A159">
        <v>2014</v>
      </c>
      <c r="B159">
        <v>10</v>
      </c>
      <c r="C159" t="s">
        <v>24</v>
      </c>
      <c r="D159" t="s">
        <v>166</v>
      </c>
      <c r="E159">
        <v>6</v>
      </c>
      <c r="F159">
        <v>7</v>
      </c>
      <c r="G159">
        <v>0.46200000000000002</v>
      </c>
      <c r="H159">
        <v>4</v>
      </c>
      <c r="I159">
        <v>4</v>
      </c>
      <c r="J159">
        <v>0.5</v>
      </c>
      <c r="K159">
        <v>33.200000000000003</v>
      </c>
      <c r="L159">
        <v>39</v>
      </c>
      <c r="M159">
        <v>0.14000000000000001</v>
      </c>
      <c r="N159">
        <v>4.29</v>
      </c>
      <c r="O159">
        <v>23</v>
      </c>
      <c r="P159">
        <v>21</v>
      </c>
    </row>
    <row r="160" spans="1:17">
      <c r="A160">
        <v>2014</v>
      </c>
      <c r="B160">
        <v>11</v>
      </c>
      <c r="C160" t="s">
        <v>31</v>
      </c>
      <c r="D160" t="s">
        <v>166</v>
      </c>
      <c r="E160">
        <v>6</v>
      </c>
      <c r="F160">
        <v>7</v>
      </c>
      <c r="G160">
        <v>0.46200000000000002</v>
      </c>
      <c r="H160">
        <v>4</v>
      </c>
      <c r="I160">
        <v>4</v>
      </c>
      <c r="J160">
        <v>0.5</v>
      </c>
      <c r="K160">
        <v>31.8</v>
      </c>
      <c r="L160">
        <v>26.3</v>
      </c>
      <c r="M160">
        <v>2.74</v>
      </c>
      <c r="N160">
        <v>0.97</v>
      </c>
    </row>
    <row r="161" spans="1:17">
      <c r="A161">
        <v>2014</v>
      </c>
      <c r="B161">
        <v>12</v>
      </c>
      <c r="C161" t="s">
        <v>43</v>
      </c>
      <c r="D161" t="s">
        <v>166</v>
      </c>
      <c r="E161">
        <v>7</v>
      </c>
      <c r="F161">
        <v>6</v>
      </c>
      <c r="G161">
        <v>0.53800000000000003</v>
      </c>
      <c r="H161">
        <v>3</v>
      </c>
      <c r="I161">
        <v>5</v>
      </c>
      <c r="J161">
        <v>0.375</v>
      </c>
      <c r="K161">
        <v>24.1</v>
      </c>
      <c r="L161">
        <v>20.2</v>
      </c>
      <c r="M161">
        <v>6.71</v>
      </c>
      <c r="N161">
        <v>3.32</v>
      </c>
      <c r="P161">
        <v>17</v>
      </c>
    </row>
    <row r="162" spans="1:17">
      <c r="A162">
        <v>2014</v>
      </c>
      <c r="B162">
        <v>13</v>
      </c>
      <c r="C162" t="s">
        <v>21</v>
      </c>
      <c r="D162" t="s">
        <v>166</v>
      </c>
      <c r="E162">
        <v>6</v>
      </c>
      <c r="F162">
        <v>7</v>
      </c>
      <c r="G162">
        <v>0.46200000000000002</v>
      </c>
      <c r="H162">
        <v>3</v>
      </c>
      <c r="I162">
        <v>5</v>
      </c>
      <c r="J162">
        <v>0.375</v>
      </c>
      <c r="K162">
        <v>29.2</v>
      </c>
      <c r="L162">
        <v>24.3</v>
      </c>
      <c r="M162">
        <v>8.0399999999999991</v>
      </c>
      <c r="N162">
        <v>4.6500000000000004</v>
      </c>
    </row>
    <row r="163" spans="1:17">
      <c r="A163">
        <v>2014</v>
      </c>
      <c r="B163">
        <v>14</v>
      </c>
      <c r="C163" t="s">
        <v>61</v>
      </c>
      <c r="D163" t="s">
        <v>166</v>
      </c>
      <c r="E163">
        <v>5</v>
      </c>
      <c r="F163">
        <v>7</v>
      </c>
      <c r="G163">
        <v>0.41699999999999998</v>
      </c>
      <c r="H163">
        <v>3</v>
      </c>
      <c r="I163">
        <v>5</v>
      </c>
      <c r="J163">
        <v>0.375</v>
      </c>
      <c r="K163">
        <v>25.8</v>
      </c>
      <c r="L163">
        <v>24.1</v>
      </c>
      <c r="M163">
        <v>4.83</v>
      </c>
      <c r="N163">
        <v>4.5</v>
      </c>
    </row>
    <row r="164" spans="1:17">
      <c r="A164">
        <v>2014</v>
      </c>
      <c r="E164" t="s">
        <v>167</v>
      </c>
      <c r="H164" t="s">
        <v>168</v>
      </c>
      <c r="M164" t="s">
        <v>159</v>
      </c>
      <c r="O164" t="s">
        <v>151</v>
      </c>
    </row>
    <row r="165" spans="1:17">
      <c r="A165">
        <v>2014</v>
      </c>
      <c r="B165" t="s">
        <v>152</v>
      </c>
      <c r="C165" t="s">
        <v>153</v>
      </c>
      <c r="D165" t="s">
        <v>154</v>
      </c>
      <c r="E165" t="s">
        <v>155</v>
      </c>
      <c r="F165" t="s">
        <v>156</v>
      </c>
      <c r="G165" t="s">
        <v>157</v>
      </c>
      <c r="H165" t="s">
        <v>155</v>
      </c>
      <c r="I165" t="s">
        <v>156</v>
      </c>
      <c r="J165" t="s">
        <v>157</v>
      </c>
      <c r="K165" t="s">
        <v>158</v>
      </c>
      <c r="L165" t="s">
        <v>158</v>
      </c>
      <c r="M165" t="s">
        <v>159</v>
      </c>
      <c r="N165" t="s">
        <v>160</v>
      </c>
      <c r="O165" t="s">
        <v>161</v>
      </c>
      <c r="P165" t="s">
        <v>162</v>
      </c>
      <c r="Q165" t="s">
        <v>163</v>
      </c>
    </row>
    <row r="166" spans="1:17">
      <c r="A166">
        <v>2014</v>
      </c>
      <c r="B166">
        <v>15</v>
      </c>
      <c r="C166" t="s">
        <v>64</v>
      </c>
      <c r="D166" t="s">
        <v>144</v>
      </c>
      <c r="E166">
        <v>10</v>
      </c>
      <c r="F166">
        <v>3</v>
      </c>
      <c r="G166">
        <v>0.76900000000000002</v>
      </c>
      <c r="H166">
        <v>7</v>
      </c>
      <c r="I166">
        <v>1</v>
      </c>
      <c r="J166">
        <v>0.875</v>
      </c>
      <c r="K166">
        <v>36.200000000000003</v>
      </c>
      <c r="L166">
        <v>19.5</v>
      </c>
      <c r="M166">
        <v>7.22</v>
      </c>
      <c r="N166">
        <v>-4.25</v>
      </c>
      <c r="P166">
        <v>25</v>
      </c>
      <c r="Q166">
        <v>25</v>
      </c>
    </row>
    <row r="167" spans="1:17">
      <c r="A167">
        <v>2014</v>
      </c>
      <c r="B167">
        <v>16</v>
      </c>
      <c r="C167" t="s">
        <v>142</v>
      </c>
      <c r="D167" t="s">
        <v>144</v>
      </c>
      <c r="E167">
        <v>9</v>
      </c>
      <c r="F167">
        <v>4</v>
      </c>
      <c r="G167">
        <v>0.69199999999999995</v>
      </c>
      <c r="H167">
        <v>7</v>
      </c>
      <c r="I167">
        <v>1</v>
      </c>
      <c r="J167">
        <v>0.875</v>
      </c>
      <c r="K167">
        <v>28.1</v>
      </c>
      <c r="L167">
        <v>19.2</v>
      </c>
      <c r="M167">
        <v>1.98</v>
      </c>
      <c r="N167">
        <v>-4.95</v>
      </c>
    </row>
    <row r="168" spans="1:17">
      <c r="A168">
        <v>2014</v>
      </c>
      <c r="B168">
        <v>17</v>
      </c>
      <c r="C168" t="s">
        <v>68</v>
      </c>
      <c r="D168" t="s">
        <v>144</v>
      </c>
      <c r="E168">
        <v>9</v>
      </c>
      <c r="F168">
        <v>4</v>
      </c>
      <c r="G168">
        <v>0.69199999999999995</v>
      </c>
      <c r="H168">
        <v>7</v>
      </c>
      <c r="I168">
        <v>1</v>
      </c>
      <c r="J168">
        <v>0.875</v>
      </c>
      <c r="K168">
        <v>34</v>
      </c>
      <c r="L168">
        <v>27.2</v>
      </c>
      <c r="M168">
        <v>2.42</v>
      </c>
      <c r="N168">
        <v>-2.2000000000000002</v>
      </c>
    </row>
    <row r="169" spans="1:17">
      <c r="A169">
        <v>2014</v>
      </c>
      <c r="B169">
        <v>18</v>
      </c>
      <c r="C169" t="s">
        <v>81</v>
      </c>
      <c r="D169" t="s">
        <v>144</v>
      </c>
      <c r="E169">
        <v>8</v>
      </c>
      <c r="F169">
        <v>5</v>
      </c>
      <c r="G169">
        <v>0.61499999999999999</v>
      </c>
      <c r="H169">
        <v>5</v>
      </c>
      <c r="I169">
        <v>3</v>
      </c>
      <c r="J169">
        <v>0.625</v>
      </c>
      <c r="K169">
        <v>35.799999999999997</v>
      </c>
      <c r="L169">
        <v>25.8</v>
      </c>
      <c r="M169">
        <v>2.35</v>
      </c>
      <c r="N169">
        <v>-4.96</v>
      </c>
      <c r="P169">
        <v>18</v>
      </c>
    </row>
    <row r="170" spans="1:17">
      <c r="A170">
        <v>2014</v>
      </c>
      <c r="B170">
        <v>19</v>
      </c>
      <c r="C170" t="s">
        <v>41</v>
      </c>
      <c r="D170" t="s">
        <v>144</v>
      </c>
      <c r="E170">
        <v>8</v>
      </c>
      <c r="F170">
        <v>5</v>
      </c>
      <c r="G170">
        <v>0.61499999999999999</v>
      </c>
      <c r="H170">
        <v>5</v>
      </c>
      <c r="I170">
        <v>3</v>
      </c>
      <c r="J170">
        <v>0.625</v>
      </c>
      <c r="K170">
        <v>29.8</v>
      </c>
      <c r="L170">
        <v>20.6</v>
      </c>
      <c r="M170">
        <v>0.85</v>
      </c>
      <c r="N170">
        <v>-6.22</v>
      </c>
    </row>
    <row r="171" spans="1:17">
      <c r="A171">
        <v>2014</v>
      </c>
      <c r="B171">
        <v>20</v>
      </c>
      <c r="C171" t="s">
        <v>60</v>
      </c>
      <c r="D171" t="s">
        <v>144</v>
      </c>
      <c r="E171">
        <v>6</v>
      </c>
      <c r="F171">
        <v>6</v>
      </c>
      <c r="G171">
        <v>0.5</v>
      </c>
      <c r="H171">
        <v>4</v>
      </c>
      <c r="I171">
        <v>4</v>
      </c>
      <c r="J171">
        <v>0.5</v>
      </c>
      <c r="K171">
        <v>23.1</v>
      </c>
      <c r="L171">
        <v>17.5</v>
      </c>
      <c r="M171">
        <v>-2.23</v>
      </c>
      <c r="N171">
        <v>-3.9</v>
      </c>
    </row>
    <row r="172" spans="1:17">
      <c r="A172">
        <v>2014</v>
      </c>
      <c r="B172">
        <v>21</v>
      </c>
      <c r="C172" t="s">
        <v>73</v>
      </c>
      <c r="D172" t="s">
        <v>144</v>
      </c>
      <c r="E172">
        <v>4</v>
      </c>
      <c r="F172">
        <v>8</v>
      </c>
      <c r="G172">
        <v>0.33300000000000002</v>
      </c>
      <c r="H172">
        <v>3</v>
      </c>
      <c r="I172">
        <v>5</v>
      </c>
      <c r="J172">
        <v>0.375</v>
      </c>
      <c r="K172">
        <v>17.2</v>
      </c>
      <c r="L172">
        <v>27</v>
      </c>
      <c r="M172">
        <v>-10.9</v>
      </c>
      <c r="N172">
        <v>-2.73</v>
      </c>
    </row>
    <row r="173" spans="1:17">
      <c r="A173">
        <v>2014</v>
      </c>
      <c r="B173">
        <v>22</v>
      </c>
      <c r="C173" t="s">
        <v>91</v>
      </c>
      <c r="D173" t="s">
        <v>144</v>
      </c>
      <c r="E173">
        <v>3</v>
      </c>
      <c r="F173">
        <v>9</v>
      </c>
      <c r="G173">
        <v>0.25</v>
      </c>
      <c r="H173">
        <v>2</v>
      </c>
      <c r="I173">
        <v>6</v>
      </c>
      <c r="J173">
        <v>0.25</v>
      </c>
      <c r="K173">
        <v>16</v>
      </c>
      <c r="L173">
        <v>28.4</v>
      </c>
      <c r="M173">
        <v>-11.38</v>
      </c>
      <c r="N173">
        <v>-0.8</v>
      </c>
    </row>
    <row r="174" spans="1:17">
      <c r="A174">
        <v>2014</v>
      </c>
      <c r="B174">
        <v>23</v>
      </c>
      <c r="C174" t="s">
        <v>92</v>
      </c>
      <c r="D174" t="s">
        <v>144</v>
      </c>
      <c r="E174">
        <v>2</v>
      </c>
      <c r="F174">
        <v>10</v>
      </c>
      <c r="G174">
        <v>0.16700000000000001</v>
      </c>
      <c r="H174">
        <v>2</v>
      </c>
      <c r="I174">
        <v>6</v>
      </c>
      <c r="J174">
        <v>0.25</v>
      </c>
      <c r="K174">
        <v>24.7</v>
      </c>
      <c r="L174">
        <v>39.299999999999997</v>
      </c>
      <c r="M174">
        <v>-15.23</v>
      </c>
      <c r="N174">
        <v>-2.56</v>
      </c>
    </row>
    <row r="175" spans="1:17">
      <c r="A175">
        <v>2014</v>
      </c>
      <c r="B175">
        <v>24</v>
      </c>
      <c r="C175" t="s">
        <v>117</v>
      </c>
      <c r="D175" t="s">
        <v>144</v>
      </c>
      <c r="E175">
        <v>2</v>
      </c>
      <c r="F175">
        <v>10</v>
      </c>
      <c r="G175">
        <v>0.16700000000000001</v>
      </c>
      <c r="H175">
        <v>1</v>
      </c>
      <c r="I175">
        <v>7</v>
      </c>
      <c r="J175">
        <v>0.125</v>
      </c>
      <c r="K175">
        <v>15.5</v>
      </c>
      <c r="L175">
        <v>29.8</v>
      </c>
      <c r="M175">
        <v>-15.72</v>
      </c>
      <c r="N175">
        <v>-3.64</v>
      </c>
    </row>
    <row r="176" spans="1:17">
      <c r="A176">
        <v>2014</v>
      </c>
      <c r="B176">
        <v>25</v>
      </c>
      <c r="C176" t="s">
        <v>75</v>
      </c>
      <c r="D176" t="s">
        <v>144</v>
      </c>
      <c r="E176">
        <v>1</v>
      </c>
      <c r="F176">
        <v>11</v>
      </c>
      <c r="G176">
        <v>8.3000000000000004E-2</v>
      </c>
      <c r="H176">
        <v>1</v>
      </c>
      <c r="I176">
        <v>7</v>
      </c>
      <c r="J176">
        <v>0.125</v>
      </c>
      <c r="K176">
        <v>11.1</v>
      </c>
      <c r="L176">
        <v>41.3</v>
      </c>
      <c r="M176">
        <v>-18.170000000000002</v>
      </c>
      <c r="N176">
        <v>0.41</v>
      </c>
    </row>
    <row r="177" spans="1:17">
      <c r="A177">
        <v>2014</v>
      </c>
      <c r="E177" t="s">
        <v>167</v>
      </c>
      <c r="H177" t="s">
        <v>168</v>
      </c>
      <c r="M177" t="s">
        <v>159</v>
      </c>
      <c r="O177" t="s">
        <v>151</v>
      </c>
    </row>
    <row r="178" spans="1:17">
      <c r="A178">
        <v>2014</v>
      </c>
      <c r="B178" t="s">
        <v>152</v>
      </c>
      <c r="C178" t="s">
        <v>153</v>
      </c>
      <c r="D178" t="s">
        <v>154</v>
      </c>
      <c r="E178" t="s">
        <v>155</v>
      </c>
      <c r="F178" t="s">
        <v>156</v>
      </c>
      <c r="G178" t="s">
        <v>157</v>
      </c>
      <c r="H178" t="s">
        <v>155</v>
      </c>
      <c r="I178" t="s">
        <v>156</v>
      </c>
      <c r="J178" t="s">
        <v>157</v>
      </c>
      <c r="K178" t="s">
        <v>158</v>
      </c>
      <c r="L178" t="s">
        <v>158</v>
      </c>
      <c r="M178" t="s">
        <v>159</v>
      </c>
      <c r="N178" t="s">
        <v>160</v>
      </c>
      <c r="O178" t="s">
        <v>161</v>
      </c>
      <c r="P178" t="s">
        <v>162</v>
      </c>
      <c r="Q178" t="s">
        <v>163</v>
      </c>
    </row>
    <row r="179" spans="1:17">
      <c r="A179">
        <v>2014</v>
      </c>
      <c r="B179">
        <v>26</v>
      </c>
      <c r="C179" t="s">
        <v>141</v>
      </c>
      <c r="D179" t="s">
        <v>145</v>
      </c>
      <c r="E179">
        <v>12</v>
      </c>
      <c r="F179">
        <v>1</v>
      </c>
      <c r="G179">
        <v>0.92300000000000004</v>
      </c>
      <c r="H179">
        <v>8</v>
      </c>
      <c r="I179">
        <v>1</v>
      </c>
      <c r="J179">
        <v>0.88900000000000001</v>
      </c>
      <c r="K179">
        <v>46.5</v>
      </c>
      <c r="L179">
        <v>19</v>
      </c>
      <c r="M179">
        <v>18.96</v>
      </c>
      <c r="N179">
        <v>1.57</v>
      </c>
      <c r="P179">
        <v>3</v>
      </c>
      <c r="Q179">
        <v>3</v>
      </c>
    </row>
    <row r="180" spans="1:17">
      <c r="A180">
        <v>2014</v>
      </c>
      <c r="B180">
        <v>27</v>
      </c>
      <c r="C180" t="s">
        <v>56</v>
      </c>
      <c r="D180" t="s">
        <v>145</v>
      </c>
      <c r="E180">
        <v>11</v>
      </c>
      <c r="F180">
        <v>2</v>
      </c>
      <c r="G180">
        <v>0.84599999999999997</v>
      </c>
      <c r="H180">
        <v>8</v>
      </c>
      <c r="I180">
        <v>1</v>
      </c>
      <c r="J180">
        <v>0.88900000000000001</v>
      </c>
      <c r="K180">
        <v>48.2</v>
      </c>
      <c r="L180">
        <v>25.5</v>
      </c>
      <c r="M180">
        <v>14.97</v>
      </c>
      <c r="N180">
        <v>0.59</v>
      </c>
      <c r="O180">
        <v>10</v>
      </c>
      <c r="P180">
        <v>4</v>
      </c>
      <c r="Q180">
        <v>7</v>
      </c>
    </row>
    <row r="181" spans="1:17">
      <c r="A181">
        <v>2014</v>
      </c>
      <c r="B181">
        <v>28</v>
      </c>
      <c r="C181" t="s">
        <v>76</v>
      </c>
      <c r="D181" t="s">
        <v>145</v>
      </c>
      <c r="E181">
        <v>9</v>
      </c>
      <c r="F181">
        <v>4</v>
      </c>
      <c r="G181">
        <v>0.69199999999999995</v>
      </c>
      <c r="H181">
        <v>7</v>
      </c>
      <c r="I181">
        <v>2</v>
      </c>
      <c r="J181">
        <v>0.77800000000000002</v>
      </c>
      <c r="K181">
        <v>35.799999999999997</v>
      </c>
      <c r="L181">
        <v>23.2</v>
      </c>
      <c r="M181">
        <v>12.73</v>
      </c>
      <c r="N181">
        <v>3.66</v>
      </c>
      <c r="O181">
        <v>20</v>
      </c>
      <c r="P181">
        <v>9</v>
      </c>
      <c r="Q181">
        <v>18</v>
      </c>
    </row>
    <row r="182" spans="1:17">
      <c r="A182">
        <v>2014</v>
      </c>
      <c r="B182">
        <v>29</v>
      </c>
      <c r="C182" t="s">
        <v>16</v>
      </c>
      <c r="D182" t="s">
        <v>145</v>
      </c>
      <c r="E182">
        <v>8</v>
      </c>
      <c r="F182">
        <v>5</v>
      </c>
      <c r="G182">
        <v>0.61499999999999999</v>
      </c>
      <c r="H182">
        <v>5</v>
      </c>
      <c r="I182">
        <v>4</v>
      </c>
      <c r="J182">
        <v>0.55600000000000005</v>
      </c>
      <c r="K182">
        <v>36.4</v>
      </c>
      <c r="L182">
        <v>25.9</v>
      </c>
      <c r="M182">
        <v>10.210000000000001</v>
      </c>
      <c r="N182">
        <v>3.9</v>
      </c>
      <c r="O182">
        <v>4</v>
      </c>
      <c r="P182">
        <v>4</v>
      </c>
    </row>
    <row r="183" spans="1:17">
      <c r="A183">
        <v>2014</v>
      </c>
      <c r="B183">
        <v>30</v>
      </c>
      <c r="C183" t="s">
        <v>38</v>
      </c>
      <c r="D183" t="s">
        <v>145</v>
      </c>
      <c r="E183">
        <v>7</v>
      </c>
      <c r="F183">
        <v>6</v>
      </c>
      <c r="G183">
        <v>0.53800000000000003</v>
      </c>
      <c r="H183">
        <v>5</v>
      </c>
      <c r="I183">
        <v>4</v>
      </c>
      <c r="J183">
        <v>0.55600000000000005</v>
      </c>
      <c r="K183">
        <v>33.5</v>
      </c>
      <c r="L183">
        <v>27.6</v>
      </c>
      <c r="M183">
        <v>8.07</v>
      </c>
      <c r="N183">
        <v>4.45</v>
      </c>
      <c r="P183">
        <v>20</v>
      </c>
    </row>
    <row r="184" spans="1:17">
      <c r="A184">
        <v>2014</v>
      </c>
      <c r="B184">
        <v>31</v>
      </c>
      <c r="C184" t="s">
        <v>7</v>
      </c>
      <c r="D184" t="s">
        <v>145</v>
      </c>
      <c r="E184">
        <v>6</v>
      </c>
      <c r="F184">
        <v>7</v>
      </c>
      <c r="G184">
        <v>0.46200000000000002</v>
      </c>
      <c r="H184">
        <v>5</v>
      </c>
      <c r="I184">
        <v>4</v>
      </c>
      <c r="J184">
        <v>0.55600000000000005</v>
      </c>
      <c r="K184">
        <v>21.4</v>
      </c>
      <c r="L184">
        <v>23.8</v>
      </c>
      <c r="M184">
        <v>3.98</v>
      </c>
      <c r="N184">
        <v>5.29</v>
      </c>
    </row>
    <row r="185" spans="1:17">
      <c r="A185">
        <v>2014</v>
      </c>
      <c r="B185">
        <v>32</v>
      </c>
      <c r="C185" t="s">
        <v>48</v>
      </c>
      <c r="D185" t="s">
        <v>145</v>
      </c>
      <c r="E185">
        <v>7</v>
      </c>
      <c r="F185">
        <v>6</v>
      </c>
      <c r="G185">
        <v>0.53800000000000003</v>
      </c>
      <c r="H185">
        <v>4</v>
      </c>
      <c r="I185">
        <v>5</v>
      </c>
      <c r="J185">
        <v>0.44400000000000001</v>
      </c>
      <c r="K185">
        <v>27.6</v>
      </c>
      <c r="L185">
        <v>31.2</v>
      </c>
      <c r="M185">
        <v>1.1000000000000001</v>
      </c>
      <c r="N185">
        <v>3.49</v>
      </c>
      <c r="P185">
        <v>15</v>
      </c>
    </row>
    <row r="186" spans="1:17">
      <c r="A186">
        <v>2014</v>
      </c>
      <c r="B186">
        <v>33</v>
      </c>
      <c r="C186" t="s">
        <v>47</v>
      </c>
      <c r="D186" t="s">
        <v>145</v>
      </c>
      <c r="E186">
        <v>4</v>
      </c>
      <c r="F186">
        <v>8</v>
      </c>
      <c r="G186">
        <v>0.33300000000000002</v>
      </c>
      <c r="H186">
        <v>2</v>
      </c>
      <c r="I186">
        <v>7</v>
      </c>
      <c r="J186">
        <v>0.222</v>
      </c>
      <c r="K186">
        <v>30.5</v>
      </c>
      <c r="L186">
        <v>41.3</v>
      </c>
      <c r="M186">
        <v>-3.56</v>
      </c>
      <c r="N186">
        <v>4.1100000000000003</v>
      </c>
    </row>
    <row r="187" spans="1:17">
      <c r="A187">
        <v>2014</v>
      </c>
      <c r="B187">
        <v>34</v>
      </c>
      <c r="C187" t="s">
        <v>85</v>
      </c>
      <c r="D187" t="s">
        <v>145</v>
      </c>
      <c r="E187">
        <v>3</v>
      </c>
      <c r="F187">
        <v>9</v>
      </c>
      <c r="G187">
        <v>0.25</v>
      </c>
      <c r="H187">
        <v>1</v>
      </c>
      <c r="I187">
        <v>8</v>
      </c>
      <c r="J187">
        <v>0.111</v>
      </c>
      <c r="K187">
        <v>17.8</v>
      </c>
      <c r="L187">
        <v>33.299999999999997</v>
      </c>
      <c r="M187">
        <v>-6.86</v>
      </c>
      <c r="N187">
        <v>3.48</v>
      </c>
    </row>
    <row r="188" spans="1:17">
      <c r="A188">
        <v>2014</v>
      </c>
      <c r="B188">
        <v>35</v>
      </c>
      <c r="C188" t="s">
        <v>53</v>
      </c>
      <c r="D188" t="s">
        <v>145</v>
      </c>
      <c r="E188">
        <v>2</v>
      </c>
      <c r="F188">
        <v>10</v>
      </c>
      <c r="G188">
        <v>0.16700000000000001</v>
      </c>
      <c r="H188">
        <v>0</v>
      </c>
      <c r="I188">
        <v>9</v>
      </c>
      <c r="J188">
        <v>0</v>
      </c>
      <c r="K188">
        <v>23.2</v>
      </c>
      <c r="L188">
        <v>38.799999999999997</v>
      </c>
      <c r="M188">
        <v>-8.64</v>
      </c>
      <c r="N188">
        <v>3.52</v>
      </c>
    </row>
    <row r="189" spans="1:17">
      <c r="A189">
        <v>2014</v>
      </c>
      <c r="E189" t="s">
        <v>167</v>
      </c>
      <c r="H189" t="s">
        <v>168</v>
      </c>
      <c r="M189" t="s">
        <v>159</v>
      </c>
      <c r="O189" t="s">
        <v>151</v>
      </c>
    </row>
    <row r="190" spans="1:17">
      <c r="A190">
        <v>2014</v>
      </c>
      <c r="B190" t="s">
        <v>152</v>
      </c>
      <c r="C190" t="s">
        <v>153</v>
      </c>
      <c r="D190" t="s">
        <v>154</v>
      </c>
      <c r="E190" t="s">
        <v>155</v>
      </c>
      <c r="F190" t="s">
        <v>156</v>
      </c>
      <c r="G190" t="s">
        <v>157</v>
      </c>
      <c r="H190" t="s">
        <v>155</v>
      </c>
      <c r="I190" t="s">
        <v>156</v>
      </c>
      <c r="J190" t="s">
        <v>157</v>
      </c>
      <c r="K190" t="s">
        <v>158</v>
      </c>
      <c r="L190" t="s">
        <v>158</v>
      </c>
      <c r="M190" t="s">
        <v>159</v>
      </c>
      <c r="N190" t="s">
        <v>160</v>
      </c>
      <c r="O190" t="s">
        <v>161</v>
      </c>
      <c r="P190" t="s">
        <v>162</v>
      </c>
      <c r="Q190" t="s">
        <v>163</v>
      </c>
    </row>
    <row r="191" spans="1:17">
      <c r="A191">
        <v>2014</v>
      </c>
      <c r="B191">
        <v>36</v>
      </c>
      <c r="C191" t="s">
        <v>3</v>
      </c>
      <c r="D191" t="s">
        <v>171</v>
      </c>
      <c r="E191">
        <v>14</v>
      </c>
      <c r="F191">
        <v>1</v>
      </c>
      <c r="G191">
        <v>0.93300000000000005</v>
      </c>
      <c r="H191">
        <v>9</v>
      </c>
      <c r="I191">
        <v>0</v>
      </c>
      <c r="J191">
        <v>1</v>
      </c>
      <c r="K191">
        <v>44.8</v>
      </c>
      <c r="L191">
        <v>22</v>
      </c>
      <c r="M191">
        <v>20.440000000000001</v>
      </c>
      <c r="N191">
        <v>5.17</v>
      </c>
      <c r="O191">
        <v>5</v>
      </c>
      <c r="P191">
        <v>1</v>
      </c>
      <c r="Q191">
        <v>1</v>
      </c>
    </row>
    <row r="192" spans="1:17">
      <c r="A192">
        <v>2014</v>
      </c>
      <c r="B192">
        <v>37</v>
      </c>
      <c r="C192" t="s">
        <v>18</v>
      </c>
      <c r="D192" t="s">
        <v>171</v>
      </c>
      <c r="E192">
        <v>11</v>
      </c>
      <c r="F192">
        <v>2</v>
      </c>
      <c r="G192">
        <v>0.84599999999999997</v>
      </c>
      <c r="H192">
        <v>7</v>
      </c>
      <c r="I192">
        <v>1</v>
      </c>
      <c r="J192">
        <v>0.875</v>
      </c>
      <c r="K192">
        <v>43</v>
      </c>
      <c r="L192">
        <v>21.5</v>
      </c>
      <c r="M192">
        <v>16.07</v>
      </c>
      <c r="N192">
        <v>1.68</v>
      </c>
      <c r="O192">
        <v>8</v>
      </c>
      <c r="P192">
        <v>5</v>
      </c>
      <c r="Q192">
        <v>5</v>
      </c>
    </row>
    <row r="193" spans="1:17">
      <c r="A193">
        <v>2014</v>
      </c>
      <c r="B193">
        <v>38</v>
      </c>
      <c r="C193" t="s">
        <v>39</v>
      </c>
      <c r="D193" t="s">
        <v>171</v>
      </c>
      <c r="E193">
        <v>7</v>
      </c>
      <c r="F193">
        <v>6</v>
      </c>
      <c r="G193">
        <v>0.53800000000000003</v>
      </c>
      <c r="H193">
        <v>4</v>
      </c>
      <c r="I193">
        <v>4</v>
      </c>
      <c r="J193">
        <v>0.5</v>
      </c>
      <c r="K193">
        <v>28.5</v>
      </c>
      <c r="L193">
        <v>30.2</v>
      </c>
      <c r="M193">
        <v>1.58</v>
      </c>
      <c r="N193">
        <v>3.12</v>
      </c>
    </row>
    <row r="194" spans="1:17">
      <c r="A194">
        <v>2014</v>
      </c>
      <c r="B194">
        <v>39</v>
      </c>
      <c r="C194" t="s">
        <v>79</v>
      </c>
      <c r="D194" t="s">
        <v>171</v>
      </c>
      <c r="E194">
        <v>8</v>
      </c>
      <c r="F194">
        <v>5</v>
      </c>
      <c r="G194">
        <v>0.61499999999999999</v>
      </c>
      <c r="H194">
        <v>3</v>
      </c>
      <c r="I194">
        <v>5</v>
      </c>
      <c r="J194">
        <v>0.375</v>
      </c>
      <c r="K194">
        <v>26.7</v>
      </c>
      <c r="L194">
        <v>30.2</v>
      </c>
      <c r="M194">
        <v>3.19</v>
      </c>
      <c r="N194">
        <v>2.5</v>
      </c>
    </row>
    <row r="195" spans="1:17">
      <c r="A195">
        <v>2014</v>
      </c>
      <c r="B195">
        <v>40</v>
      </c>
      <c r="C195" t="s">
        <v>4</v>
      </c>
      <c r="D195" t="s">
        <v>171</v>
      </c>
      <c r="E195">
        <v>5</v>
      </c>
      <c r="F195">
        <v>7</v>
      </c>
      <c r="G195">
        <v>0.41699999999999998</v>
      </c>
      <c r="H195">
        <v>3</v>
      </c>
      <c r="I195">
        <v>5</v>
      </c>
      <c r="J195">
        <v>0.375</v>
      </c>
      <c r="K195">
        <v>20.9</v>
      </c>
      <c r="L195">
        <v>22.4</v>
      </c>
      <c r="M195">
        <v>1.82</v>
      </c>
      <c r="N195">
        <v>3.65</v>
      </c>
    </row>
    <row r="196" spans="1:17">
      <c r="A196">
        <v>2014</v>
      </c>
      <c r="B196">
        <v>41</v>
      </c>
      <c r="C196" t="s">
        <v>23</v>
      </c>
      <c r="D196" t="s">
        <v>171</v>
      </c>
      <c r="E196">
        <v>7</v>
      </c>
      <c r="F196">
        <v>6</v>
      </c>
      <c r="G196">
        <v>0.53800000000000003</v>
      </c>
      <c r="H196">
        <v>2</v>
      </c>
      <c r="I196">
        <v>6</v>
      </c>
      <c r="J196">
        <v>0.25</v>
      </c>
      <c r="K196">
        <v>20.6</v>
      </c>
      <c r="L196">
        <v>18.600000000000001</v>
      </c>
      <c r="M196">
        <v>2.46</v>
      </c>
      <c r="N196">
        <v>1.54</v>
      </c>
    </row>
    <row r="197" spans="1:17">
      <c r="A197">
        <v>2014</v>
      </c>
      <c r="B197">
        <v>42</v>
      </c>
      <c r="C197" t="s">
        <v>58</v>
      </c>
      <c r="D197" t="s">
        <v>171</v>
      </c>
      <c r="E197">
        <v>4</v>
      </c>
      <c r="F197">
        <v>8</v>
      </c>
      <c r="G197">
        <v>0.33300000000000002</v>
      </c>
      <c r="H197">
        <v>1</v>
      </c>
      <c r="I197">
        <v>7</v>
      </c>
      <c r="J197">
        <v>0.125</v>
      </c>
      <c r="K197">
        <v>25.1</v>
      </c>
      <c r="L197">
        <v>32.799999999999997</v>
      </c>
      <c r="M197">
        <v>-5.32</v>
      </c>
      <c r="N197">
        <v>1.43</v>
      </c>
    </row>
    <row r="198" spans="1:17">
      <c r="A198">
        <v>2014</v>
      </c>
      <c r="B198">
        <v>43</v>
      </c>
      <c r="C198" t="s">
        <v>35</v>
      </c>
      <c r="D198" t="s">
        <v>172</v>
      </c>
      <c r="E198">
        <v>11</v>
      </c>
      <c r="F198">
        <v>3</v>
      </c>
      <c r="G198">
        <v>0.78600000000000003</v>
      </c>
      <c r="H198">
        <v>7</v>
      </c>
      <c r="I198">
        <v>2</v>
      </c>
      <c r="J198">
        <v>0.77800000000000002</v>
      </c>
      <c r="K198">
        <v>34.6</v>
      </c>
      <c r="L198">
        <v>20.8</v>
      </c>
      <c r="M198">
        <v>12.7</v>
      </c>
      <c r="N198">
        <v>1.91</v>
      </c>
      <c r="O198">
        <v>14</v>
      </c>
      <c r="P198">
        <v>11</v>
      </c>
      <c r="Q198">
        <v>13</v>
      </c>
    </row>
    <row r="199" spans="1:17">
      <c r="A199">
        <v>2014</v>
      </c>
      <c r="B199">
        <v>44</v>
      </c>
      <c r="C199" t="s">
        <v>26</v>
      </c>
      <c r="D199" t="s">
        <v>172</v>
      </c>
      <c r="E199">
        <v>9</v>
      </c>
      <c r="F199">
        <v>4</v>
      </c>
      <c r="G199">
        <v>0.69199999999999995</v>
      </c>
      <c r="H199">
        <v>5</v>
      </c>
      <c r="I199">
        <v>3</v>
      </c>
      <c r="J199">
        <v>0.625</v>
      </c>
      <c r="K199">
        <v>37.799999999999997</v>
      </c>
      <c r="L199">
        <v>26.4</v>
      </c>
      <c r="M199">
        <v>10.26</v>
      </c>
      <c r="N199">
        <v>1.72</v>
      </c>
      <c r="O199">
        <v>22</v>
      </c>
      <c r="P199">
        <v>11</v>
      </c>
    </row>
    <row r="200" spans="1:17">
      <c r="A200">
        <v>2014</v>
      </c>
      <c r="B200">
        <v>45</v>
      </c>
      <c r="C200" t="s">
        <v>51</v>
      </c>
      <c r="D200" t="s">
        <v>172</v>
      </c>
      <c r="E200">
        <v>8</v>
      </c>
      <c r="F200">
        <v>5</v>
      </c>
      <c r="G200">
        <v>0.61499999999999999</v>
      </c>
      <c r="H200">
        <v>5</v>
      </c>
      <c r="I200">
        <v>3</v>
      </c>
      <c r="J200">
        <v>0.625</v>
      </c>
      <c r="K200">
        <v>28.4</v>
      </c>
      <c r="L200">
        <v>24.2</v>
      </c>
      <c r="M200">
        <v>6.74</v>
      </c>
      <c r="N200">
        <v>3.04</v>
      </c>
      <c r="P200">
        <v>22</v>
      </c>
    </row>
    <row r="201" spans="1:17">
      <c r="A201">
        <v>2014</v>
      </c>
      <c r="B201">
        <v>46</v>
      </c>
      <c r="C201" t="s">
        <v>42</v>
      </c>
      <c r="D201" t="s">
        <v>172</v>
      </c>
      <c r="E201">
        <v>7</v>
      </c>
      <c r="F201">
        <v>6</v>
      </c>
      <c r="G201">
        <v>0.53800000000000003</v>
      </c>
      <c r="H201">
        <v>4</v>
      </c>
      <c r="I201">
        <v>4</v>
      </c>
      <c r="J201">
        <v>0.5</v>
      </c>
      <c r="K201">
        <v>28.2</v>
      </c>
      <c r="L201">
        <v>25.6</v>
      </c>
      <c r="M201">
        <v>1.37</v>
      </c>
      <c r="N201">
        <v>-0.4</v>
      </c>
    </row>
    <row r="202" spans="1:17">
      <c r="A202">
        <v>2014</v>
      </c>
      <c r="B202">
        <v>47</v>
      </c>
      <c r="C202" t="s">
        <v>70</v>
      </c>
      <c r="D202" t="s">
        <v>172</v>
      </c>
      <c r="E202">
        <v>6</v>
      </c>
      <c r="F202">
        <v>7</v>
      </c>
      <c r="G202">
        <v>0.46200000000000002</v>
      </c>
      <c r="H202">
        <v>3</v>
      </c>
      <c r="I202">
        <v>5</v>
      </c>
      <c r="J202">
        <v>0.375</v>
      </c>
      <c r="K202">
        <v>25.9</v>
      </c>
      <c r="L202">
        <v>34</v>
      </c>
      <c r="M202">
        <v>-2.5299999999999998</v>
      </c>
      <c r="N202">
        <v>3</v>
      </c>
    </row>
    <row r="203" spans="1:17">
      <c r="A203">
        <v>2014</v>
      </c>
      <c r="B203">
        <v>48</v>
      </c>
      <c r="C203" t="s">
        <v>49</v>
      </c>
      <c r="D203" t="s">
        <v>172</v>
      </c>
      <c r="E203">
        <v>5</v>
      </c>
      <c r="F203">
        <v>7</v>
      </c>
      <c r="G203">
        <v>0.41699999999999998</v>
      </c>
      <c r="H203">
        <v>3</v>
      </c>
      <c r="I203">
        <v>5</v>
      </c>
      <c r="J203">
        <v>0.375</v>
      </c>
      <c r="K203">
        <v>23</v>
      </c>
      <c r="L203">
        <v>25.2</v>
      </c>
      <c r="M203">
        <v>0.8</v>
      </c>
      <c r="N203">
        <v>1.63</v>
      </c>
    </row>
    <row r="204" spans="1:17">
      <c r="A204">
        <v>2014</v>
      </c>
      <c r="B204">
        <v>49</v>
      </c>
      <c r="C204" t="s">
        <v>74</v>
      </c>
      <c r="D204" t="s">
        <v>172</v>
      </c>
      <c r="E204">
        <v>3</v>
      </c>
      <c r="F204">
        <v>9</v>
      </c>
      <c r="G204">
        <v>0.25</v>
      </c>
      <c r="H204">
        <v>1</v>
      </c>
      <c r="I204">
        <v>7</v>
      </c>
      <c r="J204">
        <v>0.125</v>
      </c>
      <c r="K204">
        <v>23.8</v>
      </c>
      <c r="L204">
        <v>31.7</v>
      </c>
      <c r="M204">
        <v>-6.33</v>
      </c>
      <c r="N204">
        <v>2.0099999999999998</v>
      </c>
    </row>
    <row r="205" spans="1:17">
      <c r="A205">
        <v>2014</v>
      </c>
      <c r="E205" t="s">
        <v>167</v>
      </c>
      <c r="H205" t="s">
        <v>168</v>
      </c>
      <c r="M205" t="s">
        <v>159</v>
      </c>
      <c r="O205" t="s">
        <v>151</v>
      </c>
    </row>
    <row r="206" spans="1:17">
      <c r="A206">
        <v>2014</v>
      </c>
      <c r="B206" t="s">
        <v>152</v>
      </c>
      <c r="C206" t="s">
        <v>153</v>
      </c>
      <c r="D206" t="s">
        <v>154</v>
      </c>
      <c r="E206" t="s">
        <v>155</v>
      </c>
      <c r="F206" t="s">
        <v>156</v>
      </c>
      <c r="G206" t="s">
        <v>157</v>
      </c>
      <c r="H206" t="s">
        <v>155</v>
      </c>
      <c r="I206" t="s">
        <v>156</v>
      </c>
      <c r="J206" t="s">
        <v>157</v>
      </c>
      <c r="K206" t="s">
        <v>158</v>
      </c>
      <c r="L206" t="s">
        <v>158</v>
      </c>
      <c r="M206" t="s">
        <v>159</v>
      </c>
      <c r="N206" t="s">
        <v>160</v>
      </c>
      <c r="O206" t="s">
        <v>161</v>
      </c>
      <c r="P206" t="s">
        <v>162</v>
      </c>
      <c r="Q206" t="s">
        <v>163</v>
      </c>
    </row>
    <row r="207" spans="1:17">
      <c r="A207">
        <v>2014</v>
      </c>
      <c r="B207">
        <v>50</v>
      </c>
      <c r="C207" t="s">
        <v>67</v>
      </c>
      <c r="D207" t="s">
        <v>173</v>
      </c>
      <c r="E207">
        <v>13</v>
      </c>
      <c r="F207">
        <v>1</v>
      </c>
      <c r="G207">
        <v>0.92900000000000005</v>
      </c>
      <c r="H207">
        <v>8</v>
      </c>
      <c r="I207">
        <v>1</v>
      </c>
      <c r="J207">
        <v>0.88900000000000001</v>
      </c>
      <c r="K207">
        <v>45.6</v>
      </c>
      <c r="L207">
        <v>21</v>
      </c>
      <c r="M207">
        <v>12.55</v>
      </c>
      <c r="N207">
        <v>-5.81</v>
      </c>
      <c r="P207">
        <v>18</v>
      </c>
      <c r="Q207">
        <v>23</v>
      </c>
    </row>
    <row r="208" spans="1:17">
      <c r="A208">
        <v>2014</v>
      </c>
      <c r="B208">
        <v>51</v>
      </c>
      <c r="C208" t="s">
        <v>86</v>
      </c>
      <c r="D208" t="s">
        <v>173</v>
      </c>
      <c r="E208">
        <v>6</v>
      </c>
      <c r="F208">
        <v>6</v>
      </c>
      <c r="G208">
        <v>0.5</v>
      </c>
      <c r="H208">
        <v>5</v>
      </c>
      <c r="I208">
        <v>3</v>
      </c>
      <c r="J208">
        <v>0.625</v>
      </c>
      <c r="K208">
        <v>31.6</v>
      </c>
      <c r="L208">
        <v>31.5</v>
      </c>
      <c r="M208">
        <v>-3.52</v>
      </c>
      <c r="N208">
        <v>-1.77</v>
      </c>
    </row>
    <row r="209" spans="1:17">
      <c r="A209">
        <v>2014</v>
      </c>
      <c r="B209">
        <v>52</v>
      </c>
      <c r="C209" t="s">
        <v>87</v>
      </c>
      <c r="D209" t="s">
        <v>173</v>
      </c>
      <c r="E209">
        <v>8</v>
      </c>
      <c r="F209">
        <v>5</v>
      </c>
      <c r="G209">
        <v>0.61499999999999999</v>
      </c>
      <c r="H209">
        <v>4</v>
      </c>
      <c r="I209">
        <v>4</v>
      </c>
      <c r="J209">
        <v>0.5</v>
      </c>
      <c r="K209">
        <v>44.4</v>
      </c>
      <c r="L209">
        <v>39.9</v>
      </c>
      <c r="M209">
        <v>1.99</v>
      </c>
      <c r="N209">
        <v>-3.01</v>
      </c>
    </row>
    <row r="210" spans="1:17">
      <c r="A210">
        <v>2014</v>
      </c>
      <c r="B210">
        <v>53</v>
      </c>
      <c r="C210" t="s">
        <v>189</v>
      </c>
      <c r="D210" t="s">
        <v>173</v>
      </c>
      <c r="E210">
        <v>6</v>
      </c>
      <c r="F210">
        <v>6</v>
      </c>
      <c r="G210">
        <v>0.5</v>
      </c>
      <c r="H210">
        <v>4</v>
      </c>
      <c r="I210">
        <v>4</v>
      </c>
      <c r="J210">
        <v>0.5</v>
      </c>
      <c r="K210">
        <v>33.200000000000003</v>
      </c>
      <c r="L210">
        <v>29.9</v>
      </c>
      <c r="M210">
        <v>-0.3</v>
      </c>
      <c r="N210">
        <v>-2.0499999999999998</v>
      </c>
    </row>
    <row r="211" spans="1:17">
      <c r="A211">
        <v>2014</v>
      </c>
      <c r="B211">
        <v>54</v>
      </c>
      <c r="C211" t="s">
        <v>138</v>
      </c>
      <c r="D211" t="s">
        <v>173</v>
      </c>
      <c r="E211">
        <v>6</v>
      </c>
      <c r="F211">
        <v>6</v>
      </c>
      <c r="G211">
        <v>0.5</v>
      </c>
      <c r="H211">
        <v>4</v>
      </c>
      <c r="I211">
        <v>4</v>
      </c>
      <c r="J211">
        <v>0.5</v>
      </c>
      <c r="K211">
        <v>32.700000000000003</v>
      </c>
      <c r="L211">
        <v>38</v>
      </c>
      <c r="M211">
        <v>-6.1</v>
      </c>
      <c r="N211">
        <v>-3.6</v>
      </c>
    </row>
    <row r="212" spans="1:17">
      <c r="A212">
        <v>2014</v>
      </c>
      <c r="B212">
        <v>55</v>
      </c>
      <c r="C212" t="s">
        <v>119</v>
      </c>
      <c r="D212" t="s">
        <v>173</v>
      </c>
      <c r="E212">
        <v>4</v>
      </c>
      <c r="F212">
        <v>8</v>
      </c>
      <c r="G212">
        <v>0.33300000000000002</v>
      </c>
      <c r="H212">
        <v>3</v>
      </c>
      <c r="I212">
        <v>5</v>
      </c>
      <c r="J212">
        <v>0.375</v>
      </c>
      <c r="K212">
        <v>23</v>
      </c>
      <c r="L212">
        <v>24.8</v>
      </c>
      <c r="M212">
        <v>-6.95</v>
      </c>
      <c r="N212">
        <v>-4.04</v>
      </c>
    </row>
    <row r="213" spans="1:17">
      <c r="A213">
        <v>2014</v>
      </c>
      <c r="B213">
        <v>56</v>
      </c>
      <c r="C213" t="s">
        <v>83</v>
      </c>
      <c r="D213" t="s">
        <v>173</v>
      </c>
      <c r="E213">
        <v>3</v>
      </c>
      <c r="F213">
        <v>9</v>
      </c>
      <c r="G213">
        <v>0.25</v>
      </c>
      <c r="H213">
        <v>2</v>
      </c>
      <c r="I213">
        <v>6</v>
      </c>
      <c r="J213">
        <v>0.25</v>
      </c>
      <c r="K213">
        <v>24</v>
      </c>
      <c r="L213">
        <v>34.4</v>
      </c>
      <c r="M213">
        <v>-9.68</v>
      </c>
      <c r="N213">
        <v>-1.18</v>
      </c>
    </row>
    <row r="214" spans="1:17">
      <c r="A214">
        <v>2014</v>
      </c>
      <c r="B214">
        <v>57</v>
      </c>
      <c r="C214" t="s">
        <v>89</v>
      </c>
      <c r="D214" t="s">
        <v>175</v>
      </c>
      <c r="E214">
        <v>9</v>
      </c>
      <c r="F214">
        <v>5</v>
      </c>
      <c r="G214">
        <v>0.64300000000000002</v>
      </c>
      <c r="H214">
        <v>7</v>
      </c>
      <c r="I214">
        <v>2</v>
      </c>
      <c r="J214">
        <v>0.77800000000000002</v>
      </c>
      <c r="K214">
        <v>37.4</v>
      </c>
      <c r="L214">
        <v>24.7</v>
      </c>
      <c r="M214">
        <v>5.46</v>
      </c>
      <c r="N214">
        <v>-1.61</v>
      </c>
    </row>
    <row r="215" spans="1:17">
      <c r="A215">
        <v>2014</v>
      </c>
      <c r="B215">
        <v>58</v>
      </c>
      <c r="C215" t="s">
        <v>124</v>
      </c>
      <c r="D215" t="s">
        <v>175</v>
      </c>
      <c r="E215">
        <v>8</v>
      </c>
      <c r="F215">
        <v>5</v>
      </c>
      <c r="G215">
        <v>0.61499999999999999</v>
      </c>
      <c r="H215">
        <v>5</v>
      </c>
      <c r="I215">
        <v>3</v>
      </c>
      <c r="J215">
        <v>0.625</v>
      </c>
      <c r="K215">
        <v>28.8</v>
      </c>
      <c r="L215">
        <v>28.5</v>
      </c>
      <c r="M215">
        <v>-0.28000000000000003</v>
      </c>
      <c r="N215">
        <v>-2.98</v>
      </c>
    </row>
    <row r="216" spans="1:17">
      <c r="A216">
        <v>2014</v>
      </c>
      <c r="B216">
        <v>59</v>
      </c>
      <c r="C216" t="s">
        <v>176</v>
      </c>
      <c r="D216" t="s">
        <v>175</v>
      </c>
      <c r="E216">
        <v>7</v>
      </c>
      <c r="F216">
        <v>6</v>
      </c>
      <c r="G216">
        <v>0.53800000000000003</v>
      </c>
      <c r="H216">
        <v>5</v>
      </c>
      <c r="I216">
        <v>3</v>
      </c>
      <c r="J216">
        <v>0.625</v>
      </c>
      <c r="K216">
        <v>26.6</v>
      </c>
      <c r="L216">
        <v>28.1</v>
      </c>
      <c r="M216">
        <v>-3.18</v>
      </c>
      <c r="N216">
        <v>-3.64</v>
      </c>
    </row>
    <row r="217" spans="1:17">
      <c r="A217">
        <v>2014</v>
      </c>
      <c r="B217">
        <v>60</v>
      </c>
      <c r="C217" t="s">
        <v>113</v>
      </c>
      <c r="D217" t="s">
        <v>175</v>
      </c>
      <c r="E217">
        <v>4</v>
      </c>
      <c r="F217">
        <v>8</v>
      </c>
      <c r="G217">
        <v>0.33300000000000002</v>
      </c>
      <c r="H217">
        <v>3</v>
      </c>
      <c r="I217">
        <v>5</v>
      </c>
      <c r="J217">
        <v>0.375</v>
      </c>
      <c r="K217">
        <v>17.100000000000001</v>
      </c>
      <c r="L217">
        <v>25.9</v>
      </c>
      <c r="M217">
        <v>-8.6199999999999992</v>
      </c>
      <c r="N217">
        <v>-2.4500000000000002</v>
      </c>
    </row>
    <row r="218" spans="1:17">
      <c r="A218">
        <v>2014</v>
      </c>
      <c r="B218">
        <v>61</v>
      </c>
      <c r="C218" t="s">
        <v>115</v>
      </c>
      <c r="D218" t="s">
        <v>175</v>
      </c>
      <c r="E218">
        <v>4</v>
      </c>
      <c r="F218">
        <v>8</v>
      </c>
      <c r="G218">
        <v>0.33300000000000002</v>
      </c>
      <c r="H218">
        <v>2</v>
      </c>
      <c r="I218">
        <v>6</v>
      </c>
      <c r="J218">
        <v>0.25</v>
      </c>
      <c r="K218">
        <v>27.2</v>
      </c>
      <c r="L218">
        <v>29.8</v>
      </c>
      <c r="M218">
        <v>-11.91</v>
      </c>
      <c r="N218">
        <v>-5.91</v>
      </c>
    </row>
    <row r="219" spans="1:17">
      <c r="A219">
        <v>2014</v>
      </c>
      <c r="B219">
        <v>62</v>
      </c>
      <c r="C219" t="s">
        <v>174</v>
      </c>
      <c r="D219" t="s">
        <v>175</v>
      </c>
      <c r="E219">
        <v>3</v>
      </c>
      <c r="F219">
        <v>9</v>
      </c>
      <c r="G219">
        <v>0.25</v>
      </c>
      <c r="H219">
        <v>1</v>
      </c>
      <c r="I219">
        <v>7</v>
      </c>
      <c r="J219">
        <v>0.125</v>
      </c>
      <c r="K219">
        <v>19</v>
      </c>
      <c r="L219">
        <v>35.4</v>
      </c>
      <c r="M219">
        <v>-10.91</v>
      </c>
      <c r="N219">
        <v>0.17</v>
      </c>
    </row>
    <row r="220" spans="1:17">
      <c r="A220">
        <v>2014</v>
      </c>
      <c r="E220" t="s">
        <v>167</v>
      </c>
      <c r="H220" t="s">
        <v>168</v>
      </c>
      <c r="M220" t="s">
        <v>159</v>
      </c>
      <c r="O220" t="s">
        <v>151</v>
      </c>
    </row>
    <row r="221" spans="1:17">
      <c r="A221">
        <v>2014</v>
      </c>
      <c r="B221" t="s">
        <v>152</v>
      </c>
      <c r="C221" t="s">
        <v>153</v>
      </c>
      <c r="D221" t="s">
        <v>154</v>
      </c>
      <c r="E221" t="s">
        <v>155</v>
      </c>
      <c r="F221" t="s">
        <v>156</v>
      </c>
      <c r="G221" t="s">
        <v>157</v>
      </c>
      <c r="H221" t="s">
        <v>155</v>
      </c>
      <c r="I221" t="s">
        <v>156</v>
      </c>
      <c r="J221" t="s">
        <v>157</v>
      </c>
      <c r="K221" t="s">
        <v>158</v>
      </c>
      <c r="L221" t="s">
        <v>158</v>
      </c>
      <c r="M221" t="s">
        <v>159</v>
      </c>
      <c r="N221" t="s">
        <v>160</v>
      </c>
      <c r="O221" t="s">
        <v>161</v>
      </c>
      <c r="P221" t="s">
        <v>162</v>
      </c>
      <c r="Q221" t="s">
        <v>163</v>
      </c>
    </row>
    <row r="222" spans="1:17">
      <c r="A222">
        <v>2014</v>
      </c>
      <c r="B222">
        <v>63</v>
      </c>
      <c r="C222" t="s">
        <v>13</v>
      </c>
      <c r="D222" t="s">
        <v>148</v>
      </c>
      <c r="E222">
        <v>8</v>
      </c>
      <c r="F222">
        <v>5</v>
      </c>
      <c r="G222">
        <v>0.61499999999999999</v>
      </c>
      <c r="H222">
        <v>1</v>
      </c>
      <c r="I222">
        <v>0</v>
      </c>
      <c r="J222">
        <v>1</v>
      </c>
      <c r="K222">
        <v>32.799999999999997</v>
      </c>
      <c r="L222">
        <v>29.2</v>
      </c>
      <c r="M222">
        <v>8.56</v>
      </c>
      <c r="N222">
        <v>5.33</v>
      </c>
      <c r="O222">
        <v>17</v>
      </c>
      <c r="P222">
        <v>5</v>
      </c>
    </row>
    <row r="223" spans="1:17">
      <c r="A223">
        <v>2014</v>
      </c>
      <c r="B223">
        <v>64</v>
      </c>
      <c r="C223" t="s">
        <v>97</v>
      </c>
      <c r="D223" t="s">
        <v>148</v>
      </c>
      <c r="E223">
        <v>8</v>
      </c>
      <c r="F223">
        <v>5</v>
      </c>
      <c r="G223">
        <v>0.61499999999999999</v>
      </c>
      <c r="H223">
        <v>1</v>
      </c>
      <c r="I223">
        <v>1</v>
      </c>
      <c r="J223">
        <v>0.5</v>
      </c>
      <c r="K223">
        <v>31.8</v>
      </c>
      <c r="L223">
        <v>27.3</v>
      </c>
      <c r="M223">
        <v>2.19</v>
      </c>
      <c r="N223">
        <v>-1.5</v>
      </c>
    </row>
    <row r="224" spans="1:17">
      <c r="A224">
        <v>2014</v>
      </c>
      <c r="B224">
        <v>65</v>
      </c>
      <c r="C224" t="s">
        <v>96</v>
      </c>
      <c r="D224" t="s">
        <v>148</v>
      </c>
      <c r="E224">
        <v>4</v>
      </c>
      <c r="F224">
        <v>8</v>
      </c>
      <c r="G224">
        <v>0.33300000000000002</v>
      </c>
      <c r="H224">
        <v>0</v>
      </c>
      <c r="I224">
        <v>1</v>
      </c>
      <c r="J224">
        <v>0</v>
      </c>
      <c r="K224">
        <v>24.9</v>
      </c>
      <c r="L224">
        <v>32.9</v>
      </c>
      <c r="M224">
        <v>-12.95</v>
      </c>
      <c r="N224">
        <v>-5.78</v>
      </c>
    </row>
    <row r="225" spans="1:17">
      <c r="A225">
        <v>2014</v>
      </c>
      <c r="B225">
        <v>66</v>
      </c>
      <c r="C225" t="s">
        <v>50</v>
      </c>
      <c r="D225" t="s">
        <v>148</v>
      </c>
      <c r="E225">
        <v>8</v>
      </c>
      <c r="F225">
        <v>5</v>
      </c>
      <c r="G225">
        <v>0.61499999999999999</v>
      </c>
      <c r="H225">
        <v>0</v>
      </c>
      <c r="I225">
        <v>0</v>
      </c>
      <c r="K225">
        <v>37.1</v>
      </c>
      <c r="L225">
        <v>27.5</v>
      </c>
      <c r="M225">
        <v>4.38</v>
      </c>
      <c r="N225">
        <v>-1.32</v>
      </c>
      <c r="P225">
        <v>18</v>
      </c>
    </row>
    <row r="226" spans="1:17">
      <c r="A226">
        <v>2014</v>
      </c>
      <c r="E226" t="s">
        <v>167</v>
      </c>
      <c r="H226" t="s">
        <v>168</v>
      </c>
      <c r="M226" t="s">
        <v>159</v>
      </c>
      <c r="O226" t="s">
        <v>151</v>
      </c>
    </row>
    <row r="227" spans="1:17">
      <c r="A227">
        <v>2014</v>
      </c>
      <c r="B227" t="s">
        <v>152</v>
      </c>
      <c r="C227" t="s">
        <v>153</v>
      </c>
      <c r="D227" t="s">
        <v>154</v>
      </c>
      <c r="E227" t="s">
        <v>155</v>
      </c>
      <c r="F227" t="s">
        <v>156</v>
      </c>
      <c r="G227" t="s">
        <v>157</v>
      </c>
      <c r="H227" t="s">
        <v>155</v>
      </c>
      <c r="I227" t="s">
        <v>156</v>
      </c>
      <c r="J227" t="s">
        <v>157</v>
      </c>
      <c r="K227" t="s">
        <v>158</v>
      </c>
      <c r="L227" t="s">
        <v>158</v>
      </c>
      <c r="M227" t="s">
        <v>159</v>
      </c>
      <c r="N227" t="s">
        <v>160</v>
      </c>
      <c r="O227" t="s">
        <v>161</v>
      </c>
      <c r="P227" t="s">
        <v>162</v>
      </c>
      <c r="Q227" t="s">
        <v>163</v>
      </c>
    </row>
    <row r="228" spans="1:17">
      <c r="A228">
        <v>2014</v>
      </c>
      <c r="B228">
        <v>67</v>
      </c>
      <c r="C228" t="s">
        <v>177</v>
      </c>
      <c r="D228" t="s">
        <v>178</v>
      </c>
      <c r="E228">
        <v>8</v>
      </c>
      <c r="F228">
        <v>6</v>
      </c>
      <c r="G228">
        <v>0.57099999999999995</v>
      </c>
      <c r="H228">
        <v>5</v>
      </c>
      <c r="I228">
        <v>4</v>
      </c>
      <c r="J228">
        <v>0.55600000000000005</v>
      </c>
      <c r="K228">
        <v>30</v>
      </c>
      <c r="L228">
        <v>33.5</v>
      </c>
      <c r="M228">
        <v>-6.66</v>
      </c>
      <c r="N228">
        <v>-5.87</v>
      </c>
    </row>
    <row r="229" spans="1:17">
      <c r="A229">
        <v>2014</v>
      </c>
      <c r="B229">
        <v>68</v>
      </c>
      <c r="C229" t="s">
        <v>130</v>
      </c>
      <c r="D229" t="s">
        <v>178</v>
      </c>
      <c r="E229">
        <v>6</v>
      </c>
      <c r="F229">
        <v>6</v>
      </c>
      <c r="G229">
        <v>0.5</v>
      </c>
      <c r="H229">
        <v>4</v>
      </c>
      <c r="I229">
        <v>4</v>
      </c>
      <c r="J229">
        <v>0.5</v>
      </c>
      <c r="K229">
        <v>20.5</v>
      </c>
      <c r="L229">
        <v>24.8</v>
      </c>
      <c r="M229">
        <v>-9.7899999999999991</v>
      </c>
      <c r="N229">
        <v>-6.95</v>
      </c>
    </row>
    <row r="230" spans="1:17">
      <c r="A230">
        <v>2014</v>
      </c>
      <c r="B230">
        <v>69</v>
      </c>
      <c r="C230" t="s">
        <v>136</v>
      </c>
      <c r="D230" t="s">
        <v>178</v>
      </c>
      <c r="E230">
        <v>5</v>
      </c>
      <c r="F230">
        <v>6</v>
      </c>
      <c r="G230">
        <v>0.45500000000000002</v>
      </c>
      <c r="H230">
        <v>3</v>
      </c>
      <c r="I230">
        <v>4</v>
      </c>
      <c r="J230">
        <v>0.42899999999999999</v>
      </c>
      <c r="K230">
        <v>32.299999999999997</v>
      </c>
      <c r="L230">
        <v>31.5</v>
      </c>
      <c r="M230">
        <v>-9.34</v>
      </c>
      <c r="N230">
        <v>-9.98</v>
      </c>
    </row>
    <row r="231" spans="1:17">
      <c r="A231">
        <v>2014</v>
      </c>
      <c r="B231">
        <v>70</v>
      </c>
      <c r="C231" t="s">
        <v>135</v>
      </c>
      <c r="D231" t="s">
        <v>178</v>
      </c>
      <c r="E231">
        <v>5</v>
      </c>
      <c r="F231">
        <v>7</v>
      </c>
      <c r="G231">
        <v>0.41699999999999998</v>
      </c>
      <c r="H231">
        <v>3</v>
      </c>
      <c r="I231">
        <v>5</v>
      </c>
      <c r="J231">
        <v>0.375</v>
      </c>
      <c r="K231">
        <v>22.6</v>
      </c>
      <c r="L231">
        <v>23.1</v>
      </c>
      <c r="M231">
        <v>-9.23</v>
      </c>
      <c r="N231">
        <v>-7.73</v>
      </c>
    </row>
    <row r="232" spans="1:17">
      <c r="A232">
        <v>2014</v>
      </c>
      <c r="B232">
        <v>71</v>
      </c>
      <c r="C232" t="s">
        <v>100</v>
      </c>
      <c r="D232" t="s">
        <v>178</v>
      </c>
      <c r="E232">
        <v>3</v>
      </c>
      <c r="F232">
        <v>9</v>
      </c>
      <c r="G232">
        <v>0.25</v>
      </c>
      <c r="H232">
        <v>3</v>
      </c>
      <c r="I232">
        <v>5</v>
      </c>
      <c r="J232">
        <v>0.375</v>
      </c>
      <c r="K232">
        <v>27.3</v>
      </c>
      <c r="L232">
        <v>33</v>
      </c>
      <c r="M232">
        <v>-12.61</v>
      </c>
      <c r="N232">
        <v>-7.03</v>
      </c>
    </row>
    <row r="233" spans="1:17">
      <c r="A233">
        <v>2014</v>
      </c>
      <c r="B233">
        <v>72</v>
      </c>
      <c r="C233" t="s">
        <v>84</v>
      </c>
      <c r="D233" t="s">
        <v>178</v>
      </c>
      <c r="E233">
        <v>2</v>
      </c>
      <c r="F233">
        <v>10</v>
      </c>
      <c r="G233">
        <v>0.16700000000000001</v>
      </c>
      <c r="H233">
        <v>2</v>
      </c>
      <c r="I233">
        <v>6</v>
      </c>
      <c r="J233">
        <v>0.25</v>
      </c>
      <c r="K233">
        <v>22.3</v>
      </c>
      <c r="L233">
        <v>31.8</v>
      </c>
      <c r="M233">
        <v>-13.99</v>
      </c>
      <c r="N233">
        <v>-5.24</v>
      </c>
    </row>
    <row r="234" spans="1:17">
      <c r="A234">
        <v>2014</v>
      </c>
      <c r="B234">
        <v>73</v>
      </c>
      <c r="C234" t="s">
        <v>131</v>
      </c>
      <c r="D234" t="s">
        <v>178</v>
      </c>
      <c r="E234">
        <v>2</v>
      </c>
      <c r="F234">
        <v>9</v>
      </c>
      <c r="G234">
        <v>0.182</v>
      </c>
      <c r="H234">
        <v>1</v>
      </c>
      <c r="I234">
        <v>6</v>
      </c>
      <c r="J234">
        <v>0.14299999999999999</v>
      </c>
      <c r="K234">
        <v>16.399999999999999</v>
      </c>
      <c r="L234">
        <v>29</v>
      </c>
      <c r="M234">
        <v>-13.04</v>
      </c>
      <c r="N234">
        <v>-4.58</v>
      </c>
    </row>
    <row r="235" spans="1:17">
      <c r="A235">
        <v>2014</v>
      </c>
      <c r="B235">
        <v>74</v>
      </c>
      <c r="C235" t="s">
        <v>112</v>
      </c>
      <c r="D235" t="s">
        <v>179</v>
      </c>
      <c r="E235">
        <v>11</v>
      </c>
      <c r="F235">
        <v>3</v>
      </c>
      <c r="G235">
        <v>0.78600000000000003</v>
      </c>
      <c r="H235">
        <v>8</v>
      </c>
      <c r="I235">
        <v>1</v>
      </c>
      <c r="J235">
        <v>0.88900000000000001</v>
      </c>
      <c r="K235">
        <v>31.5</v>
      </c>
      <c r="L235">
        <v>25.6</v>
      </c>
      <c r="M235">
        <v>-1.06</v>
      </c>
      <c r="N235">
        <v>-6.14</v>
      </c>
    </row>
    <row r="236" spans="1:17">
      <c r="A236">
        <v>2014</v>
      </c>
      <c r="B236">
        <v>75</v>
      </c>
      <c r="C236" t="s">
        <v>98</v>
      </c>
      <c r="D236" t="s">
        <v>179</v>
      </c>
      <c r="E236">
        <v>9</v>
      </c>
      <c r="F236">
        <v>4</v>
      </c>
      <c r="G236">
        <v>0.69199999999999995</v>
      </c>
      <c r="H236">
        <v>7</v>
      </c>
      <c r="I236">
        <v>1</v>
      </c>
      <c r="J236">
        <v>0.875</v>
      </c>
      <c r="K236">
        <v>36.6</v>
      </c>
      <c r="L236">
        <v>30.5</v>
      </c>
      <c r="M236">
        <v>-1.79</v>
      </c>
      <c r="N236">
        <v>-6.48</v>
      </c>
    </row>
    <row r="237" spans="1:17">
      <c r="A237">
        <v>2014</v>
      </c>
      <c r="B237">
        <v>76</v>
      </c>
      <c r="C237" t="s">
        <v>65</v>
      </c>
      <c r="D237" t="s">
        <v>179</v>
      </c>
      <c r="E237">
        <v>8</v>
      </c>
      <c r="F237">
        <v>5</v>
      </c>
      <c r="G237">
        <v>0.61499999999999999</v>
      </c>
      <c r="H237">
        <v>6</v>
      </c>
      <c r="I237">
        <v>2</v>
      </c>
      <c r="J237">
        <v>0.75</v>
      </c>
      <c r="K237">
        <v>33.799999999999997</v>
      </c>
      <c r="L237">
        <v>24.9</v>
      </c>
      <c r="M237">
        <v>-1.79</v>
      </c>
      <c r="N237">
        <v>-7.79</v>
      </c>
    </row>
    <row r="238" spans="1:17">
      <c r="A238">
        <v>2014</v>
      </c>
      <c r="B238">
        <v>77</v>
      </c>
      <c r="C238" t="s">
        <v>127</v>
      </c>
      <c r="D238" t="s">
        <v>179</v>
      </c>
      <c r="E238">
        <v>7</v>
      </c>
      <c r="F238">
        <v>6</v>
      </c>
      <c r="G238">
        <v>0.53800000000000003</v>
      </c>
      <c r="H238">
        <v>5</v>
      </c>
      <c r="I238">
        <v>3</v>
      </c>
      <c r="J238">
        <v>0.625</v>
      </c>
      <c r="K238">
        <v>26.9</v>
      </c>
      <c r="L238">
        <v>25.2</v>
      </c>
      <c r="M238">
        <v>-5.84</v>
      </c>
      <c r="N238">
        <v>-7.61</v>
      </c>
    </row>
    <row r="239" spans="1:17">
      <c r="A239">
        <v>2014</v>
      </c>
      <c r="B239">
        <v>78</v>
      </c>
      <c r="C239" t="s">
        <v>125</v>
      </c>
      <c r="D239" t="s">
        <v>179</v>
      </c>
      <c r="E239">
        <v>5</v>
      </c>
      <c r="F239">
        <v>7</v>
      </c>
      <c r="G239">
        <v>0.41699999999999998</v>
      </c>
      <c r="H239">
        <v>4</v>
      </c>
      <c r="I239">
        <v>4</v>
      </c>
      <c r="J239">
        <v>0.5</v>
      </c>
      <c r="K239">
        <v>27.7</v>
      </c>
      <c r="L239">
        <v>27.2</v>
      </c>
      <c r="M239">
        <v>-8.35</v>
      </c>
      <c r="N239">
        <v>-8.68</v>
      </c>
    </row>
    <row r="240" spans="1:17">
      <c r="A240">
        <v>2014</v>
      </c>
      <c r="B240">
        <v>79</v>
      </c>
      <c r="C240" t="s">
        <v>134</v>
      </c>
      <c r="D240" t="s">
        <v>179</v>
      </c>
      <c r="E240">
        <v>2</v>
      </c>
      <c r="F240">
        <v>10</v>
      </c>
      <c r="G240">
        <v>0.16700000000000001</v>
      </c>
      <c r="H240">
        <v>1</v>
      </c>
      <c r="I240">
        <v>7</v>
      </c>
      <c r="J240">
        <v>0.125</v>
      </c>
      <c r="K240">
        <v>15.2</v>
      </c>
      <c r="L240">
        <v>40.9</v>
      </c>
      <c r="M240">
        <v>-19.82</v>
      </c>
      <c r="N240">
        <v>-4.07</v>
      </c>
    </row>
    <row r="241" spans="1:17">
      <c r="A241">
        <v>2014</v>
      </c>
      <c r="E241" t="s">
        <v>167</v>
      </c>
      <c r="H241" t="s">
        <v>168</v>
      </c>
      <c r="M241" t="s">
        <v>159</v>
      </c>
      <c r="O241" t="s">
        <v>151</v>
      </c>
    </row>
    <row r="242" spans="1:17">
      <c r="A242">
        <v>2014</v>
      </c>
      <c r="B242" t="s">
        <v>152</v>
      </c>
      <c r="C242" t="s">
        <v>153</v>
      </c>
      <c r="D242" t="s">
        <v>154</v>
      </c>
      <c r="E242" t="s">
        <v>155</v>
      </c>
      <c r="F242" t="s">
        <v>156</v>
      </c>
      <c r="G242" t="s">
        <v>157</v>
      </c>
      <c r="H242" t="s">
        <v>155</v>
      </c>
      <c r="I242" t="s">
        <v>156</v>
      </c>
      <c r="J242" t="s">
        <v>157</v>
      </c>
      <c r="K242" t="s">
        <v>158</v>
      </c>
      <c r="L242" t="s">
        <v>158</v>
      </c>
      <c r="M242" t="s">
        <v>159</v>
      </c>
      <c r="N242" t="s">
        <v>160</v>
      </c>
      <c r="O242" t="s">
        <v>161</v>
      </c>
      <c r="P242" t="s">
        <v>162</v>
      </c>
      <c r="Q242" t="s">
        <v>163</v>
      </c>
    </row>
    <row r="243" spans="1:17">
      <c r="A243">
        <v>2014</v>
      </c>
      <c r="B243">
        <v>80</v>
      </c>
      <c r="C243" t="s">
        <v>57</v>
      </c>
      <c r="D243" t="s">
        <v>180</v>
      </c>
      <c r="E243">
        <v>12</v>
      </c>
      <c r="F243">
        <v>2</v>
      </c>
      <c r="G243">
        <v>0.85699999999999998</v>
      </c>
      <c r="H243">
        <v>8</v>
      </c>
      <c r="I243">
        <v>1</v>
      </c>
      <c r="J243">
        <v>0.88900000000000001</v>
      </c>
      <c r="K243">
        <v>39.700000000000003</v>
      </c>
      <c r="L243">
        <v>26.8</v>
      </c>
      <c r="M243">
        <v>10.58</v>
      </c>
      <c r="N243">
        <v>-7.0000000000000007E-2</v>
      </c>
      <c r="P243">
        <v>16</v>
      </c>
      <c r="Q243">
        <v>16</v>
      </c>
    </row>
    <row r="244" spans="1:17">
      <c r="A244">
        <v>2014</v>
      </c>
      <c r="B244">
        <v>81</v>
      </c>
      <c r="C244" t="s">
        <v>63</v>
      </c>
      <c r="D244" t="s">
        <v>180</v>
      </c>
      <c r="E244">
        <v>10</v>
      </c>
      <c r="F244">
        <v>3</v>
      </c>
      <c r="G244">
        <v>0.76900000000000002</v>
      </c>
      <c r="H244">
        <v>6</v>
      </c>
      <c r="I244">
        <v>2</v>
      </c>
      <c r="J244">
        <v>0.75</v>
      </c>
      <c r="K244">
        <v>33.9</v>
      </c>
      <c r="L244">
        <v>25.1</v>
      </c>
      <c r="M244">
        <v>5.47</v>
      </c>
      <c r="N244">
        <v>-2.84</v>
      </c>
      <c r="P244">
        <v>21</v>
      </c>
    </row>
    <row r="245" spans="1:17">
      <c r="A245">
        <v>2014</v>
      </c>
      <c r="B245">
        <v>82</v>
      </c>
      <c r="C245" t="s">
        <v>90</v>
      </c>
      <c r="D245" t="s">
        <v>180</v>
      </c>
      <c r="E245">
        <v>10</v>
      </c>
      <c r="F245">
        <v>4</v>
      </c>
      <c r="G245">
        <v>0.71399999999999997</v>
      </c>
      <c r="H245">
        <v>6</v>
      </c>
      <c r="I245">
        <v>2</v>
      </c>
      <c r="J245">
        <v>0.75</v>
      </c>
      <c r="K245">
        <v>26.9</v>
      </c>
      <c r="L245">
        <v>19.7</v>
      </c>
      <c r="M245">
        <v>3.63</v>
      </c>
      <c r="N245">
        <v>-3.59</v>
      </c>
    </row>
    <row r="246" spans="1:17">
      <c r="A246">
        <v>2014</v>
      </c>
      <c r="B246">
        <v>83</v>
      </c>
      <c r="C246" t="s">
        <v>95</v>
      </c>
      <c r="D246" t="s">
        <v>180</v>
      </c>
      <c r="E246">
        <v>10</v>
      </c>
      <c r="F246">
        <v>3</v>
      </c>
      <c r="G246">
        <v>0.76900000000000002</v>
      </c>
      <c r="H246">
        <v>5</v>
      </c>
      <c r="I246">
        <v>3</v>
      </c>
      <c r="J246">
        <v>0.625</v>
      </c>
      <c r="K246">
        <v>31.5</v>
      </c>
      <c r="L246">
        <v>24.2</v>
      </c>
      <c r="M246">
        <v>2.2000000000000002</v>
      </c>
      <c r="N246">
        <v>-4.88</v>
      </c>
    </row>
    <row r="247" spans="1:17">
      <c r="A247">
        <v>2014</v>
      </c>
      <c r="B247">
        <v>84</v>
      </c>
      <c r="C247" t="s">
        <v>123</v>
      </c>
      <c r="D247" t="s">
        <v>180</v>
      </c>
      <c r="E247">
        <v>4</v>
      </c>
      <c r="F247">
        <v>8</v>
      </c>
      <c r="G247">
        <v>0.33300000000000002</v>
      </c>
      <c r="H247">
        <v>2</v>
      </c>
      <c r="I247">
        <v>6</v>
      </c>
      <c r="J247">
        <v>0.25</v>
      </c>
      <c r="K247">
        <v>27.7</v>
      </c>
      <c r="L247">
        <v>35.9</v>
      </c>
      <c r="M247">
        <v>-7.8</v>
      </c>
      <c r="N247">
        <v>-2.14</v>
      </c>
    </row>
    <row r="248" spans="1:17">
      <c r="A248">
        <v>2014</v>
      </c>
      <c r="B248">
        <v>85</v>
      </c>
      <c r="C248" t="s">
        <v>121</v>
      </c>
      <c r="D248" t="s">
        <v>180</v>
      </c>
      <c r="E248">
        <v>4</v>
      </c>
      <c r="F248">
        <v>8</v>
      </c>
      <c r="G248">
        <v>0.33300000000000002</v>
      </c>
      <c r="H248">
        <v>2</v>
      </c>
      <c r="I248">
        <v>6</v>
      </c>
      <c r="J248">
        <v>0.25</v>
      </c>
      <c r="K248">
        <v>21.1</v>
      </c>
      <c r="L248">
        <v>32.799999999999997</v>
      </c>
      <c r="M248">
        <v>-6.69</v>
      </c>
      <c r="N248">
        <v>0.14000000000000001</v>
      </c>
    </row>
    <row r="249" spans="1:17">
      <c r="A249">
        <v>2014</v>
      </c>
      <c r="B249">
        <v>86</v>
      </c>
      <c r="C249" t="s">
        <v>72</v>
      </c>
      <c r="D249" t="s">
        <v>181</v>
      </c>
      <c r="E249">
        <v>7</v>
      </c>
      <c r="F249">
        <v>6</v>
      </c>
      <c r="G249">
        <v>0.53800000000000003</v>
      </c>
      <c r="H249">
        <v>5</v>
      </c>
      <c r="I249">
        <v>3</v>
      </c>
      <c r="J249">
        <v>0.625</v>
      </c>
      <c r="K249">
        <v>25</v>
      </c>
      <c r="L249">
        <v>19.8</v>
      </c>
      <c r="M249">
        <v>-2.1</v>
      </c>
      <c r="N249">
        <v>-5.49</v>
      </c>
    </row>
    <row r="250" spans="1:17">
      <c r="A250">
        <v>2014</v>
      </c>
      <c r="B250">
        <v>87</v>
      </c>
      <c r="C250" t="s">
        <v>78</v>
      </c>
      <c r="D250" t="s">
        <v>181</v>
      </c>
      <c r="E250">
        <v>6</v>
      </c>
      <c r="F250">
        <v>8</v>
      </c>
      <c r="G250">
        <v>0.42899999999999999</v>
      </c>
      <c r="H250">
        <v>5</v>
      </c>
      <c r="I250">
        <v>4</v>
      </c>
      <c r="J250">
        <v>0.55600000000000005</v>
      </c>
      <c r="K250">
        <v>26.5</v>
      </c>
      <c r="L250">
        <v>32.4</v>
      </c>
      <c r="M250">
        <v>-5.52</v>
      </c>
      <c r="N250">
        <v>-0.95</v>
      </c>
    </row>
    <row r="251" spans="1:17">
      <c r="A251">
        <v>2014</v>
      </c>
      <c r="B251">
        <v>88</v>
      </c>
      <c r="C251" t="s">
        <v>122</v>
      </c>
      <c r="D251" t="s">
        <v>181</v>
      </c>
      <c r="E251">
        <v>7</v>
      </c>
      <c r="F251">
        <v>6</v>
      </c>
      <c r="G251">
        <v>0.53800000000000003</v>
      </c>
      <c r="H251">
        <v>4</v>
      </c>
      <c r="I251">
        <v>4</v>
      </c>
      <c r="J251">
        <v>0.5</v>
      </c>
      <c r="K251">
        <v>29.2</v>
      </c>
      <c r="L251">
        <v>27.2</v>
      </c>
      <c r="M251">
        <v>-0.38</v>
      </c>
      <c r="N251">
        <v>-2.14</v>
      </c>
    </row>
    <row r="252" spans="1:17">
      <c r="A252">
        <v>2014</v>
      </c>
      <c r="B252">
        <v>89</v>
      </c>
      <c r="C252" t="s">
        <v>128</v>
      </c>
      <c r="D252" t="s">
        <v>181</v>
      </c>
      <c r="E252">
        <v>4</v>
      </c>
      <c r="F252">
        <v>9</v>
      </c>
      <c r="G252">
        <v>0.308</v>
      </c>
      <c r="H252">
        <v>3</v>
      </c>
      <c r="I252">
        <v>5</v>
      </c>
      <c r="J252">
        <v>0.375</v>
      </c>
      <c r="K252">
        <v>20.9</v>
      </c>
      <c r="L252">
        <v>26.8</v>
      </c>
      <c r="M252">
        <v>-9.08</v>
      </c>
      <c r="N252">
        <v>-3.62</v>
      </c>
    </row>
    <row r="253" spans="1:17">
      <c r="A253">
        <v>2014</v>
      </c>
      <c r="B253">
        <v>90</v>
      </c>
      <c r="C253" t="s">
        <v>111</v>
      </c>
      <c r="D253" t="s">
        <v>181</v>
      </c>
      <c r="E253">
        <v>3</v>
      </c>
      <c r="F253">
        <v>9</v>
      </c>
      <c r="G253">
        <v>0.25</v>
      </c>
      <c r="H253">
        <v>2</v>
      </c>
      <c r="I253">
        <v>6</v>
      </c>
      <c r="J253">
        <v>0.25</v>
      </c>
      <c r="K253">
        <v>19.3</v>
      </c>
      <c r="L253">
        <v>29.4</v>
      </c>
      <c r="M253">
        <v>-9.49</v>
      </c>
      <c r="N253">
        <v>-1.99</v>
      </c>
    </row>
    <row r="254" spans="1:17">
      <c r="A254">
        <v>2014</v>
      </c>
      <c r="B254">
        <v>91</v>
      </c>
      <c r="C254" t="s">
        <v>182</v>
      </c>
      <c r="D254" t="s">
        <v>181</v>
      </c>
      <c r="E254">
        <v>2</v>
      </c>
      <c r="F254">
        <v>11</v>
      </c>
      <c r="G254">
        <v>0.154</v>
      </c>
      <c r="H254">
        <v>1</v>
      </c>
      <c r="I254">
        <v>7</v>
      </c>
      <c r="J254">
        <v>0.125</v>
      </c>
      <c r="K254">
        <v>21.9</v>
      </c>
      <c r="L254">
        <v>38.5</v>
      </c>
      <c r="M254">
        <v>-16.18</v>
      </c>
      <c r="N254">
        <v>-2.2599999999999998</v>
      </c>
    </row>
    <row r="255" spans="1:17">
      <c r="A255">
        <v>2014</v>
      </c>
      <c r="E255" t="s">
        <v>167</v>
      </c>
      <c r="H255" t="s">
        <v>168</v>
      </c>
      <c r="M255" t="s">
        <v>159</v>
      </c>
      <c r="O255" t="s">
        <v>151</v>
      </c>
    </row>
    <row r="256" spans="1:17">
      <c r="A256">
        <v>2014</v>
      </c>
      <c r="B256" t="s">
        <v>152</v>
      </c>
      <c r="C256" t="s">
        <v>153</v>
      </c>
      <c r="D256" t="s">
        <v>154</v>
      </c>
      <c r="E256" t="s">
        <v>155</v>
      </c>
      <c r="F256" t="s">
        <v>156</v>
      </c>
      <c r="G256" t="s">
        <v>157</v>
      </c>
      <c r="H256" t="s">
        <v>155</v>
      </c>
      <c r="I256" t="s">
        <v>156</v>
      </c>
      <c r="J256" t="s">
        <v>157</v>
      </c>
      <c r="K256" t="s">
        <v>158</v>
      </c>
      <c r="L256" t="s">
        <v>158</v>
      </c>
      <c r="M256" t="s">
        <v>159</v>
      </c>
      <c r="N256" t="s">
        <v>160</v>
      </c>
      <c r="O256" t="s">
        <v>161</v>
      </c>
      <c r="P256" t="s">
        <v>162</v>
      </c>
      <c r="Q256" t="s">
        <v>163</v>
      </c>
    </row>
    <row r="257" spans="1:17">
      <c r="A257">
        <v>2014</v>
      </c>
      <c r="B257">
        <v>92</v>
      </c>
      <c r="C257" t="s">
        <v>28</v>
      </c>
      <c r="D257" t="s">
        <v>183</v>
      </c>
      <c r="E257">
        <v>13</v>
      </c>
      <c r="F257">
        <v>2</v>
      </c>
      <c r="G257">
        <v>0.86699999999999999</v>
      </c>
      <c r="H257">
        <v>9</v>
      </c>
      <c r="I257">
        <v>1</v>
      </c>
      <c r="J257">
        <v>0.9</v>
      </c>
      <c r="K257">
        <v>45.4</v>
      </c>
      <c r="L257">
        <v>23.6</v>
      </c>
      <c r="M257">
        <v>22.22</v>
      </c>
      <c r="N257">
        <v>6.02</v>
      </c>
      <c r="O257">
        <v>3</v>
      </c>
      <c r="P257">
        <v>2</v>
      </c>
      <c r="Q257">
        <v>2</v>
      </c>
    </row>
    <row r="258" spans="1:17">
      <c r="A258">
        <v>2014</v>
      </c>
      <c r="B258">
        <v>93</v>
      </c>
      <c r="C258" t="s">
        <v>19</v>
      </c>
      <c r="D258" t="s">
        <v>183</v>
      </c>
      <c r="E258">
        <v>8</v>
      </c>
      <c r="F258">
        <v>5</v>
      </c>
      <c r="G258">
        <v>0.61499999999999999</v>
      </c>
      <c r="H258">
        <v>5</v>
      </c>
      <c r="I258">
        <v>4</v>
      </c>
      <c r="J258">
        <v>0.55600000000000005</v>
      </c>
      <c r="K258">
        <v>27.2</v>
      </c>
      <c r="L258">
        <v>16.399999999999999</v>
      </c>
      <c r="M258">
        <v>12.42</v>
      </c>
      <c r="N258">
        <v>4.6500000000000004</v>
      </c>
      <c r="O258">
        <v>11</v>
      </c>
      <c r="P258">
        <v>11</v>
      </c>
    </row>
    <row r="259" spans="1:17">
      <c r="A259">
        <v>2014</v>
      </c>
      <c r="B259">
        <v>94</v>
      </c>
      <c r="C259" t="s">
        <v>37</v>
      </c>
      <c r="D259" t="s">
        <v>183</v>
      </c>
      <c r="E259">
        <v>8</v>
      </c>
      <c r="F259">
        <v>6</v>
      </c>
      <c r="G259">
        <v>0.57099999999999995</v>
      </c>
      <c r="H259">
        <v>4</v>
      </c>
      <c r="I259">
        <v>5</v>
      </c>
      <c r="J259">
        <v>0.44400000000000001</v>
      </c>
      <c r="K259">
        <v>30.2</v>
      </c>
      <c r="L259">
        <v>24.8</v>
      </c>
      <c r="M259">
        <v>6.52</v>
      </c>
      <c r="N259">
        <v>1.6</v>
      </c>
      <c r="O259">
        <v>25</v>
      </c>
      <c r="P259">
        <v>25</v>
      </c>
    </row>
    <row r="260" spans="1:17">
      <c r="A260">
        <v>2014</v>
      </c>
      <c r="B260">
        <v>95</v>
      </c>
      <c r="C260" t="s">
        <v>22</v>
      </c>
      <c r="D260" t="s">
        <v>183</v>
      </c>
      <c r="E260">
        <v>5</v>
      </c>
      <c r="F260">
        <v>7</v>
      </c>
      <c r="G260">
        <v>0.41699999999999998</v>
      </c>
      <c r="H260">
        <v>3</v>
      </c>
      <c r="I260">
        <v>6</v>
      </c>
      <c r="J260">
        <v>0.33300000000000002</v>
      </c>
      <c r="K260">
        <v>38.299999999999997</v>
      </c>
      <c r="L260">
        <v>39.799999999999997</v>
      </c>
      <c r="M260">
        <v>2.5499999999999998</v>
      </c>
      <c r="N260">
        <v>5.3</v>
      </c>
    </row>
    <row r="261" spans="1:17">
      <c r="A261">
        <v>2014</v>
      </c>
      <c r="B261">
        <v>96</v>
      </c>
      <c r="C261" t="s">
        <v>40</v>
      </c>
      <c r="D261" t="s">
        <v>183</v>
      </c>
      <c r="E261">
        <v>5</v>
      </c>
      <c r="F261">
        <v>7</v>
      </c>
      <c r="G261">
        <v>0.41699999999999998</v>
      </c>
      <c r="H261">
        <v>2</v>
      </c>
      <c r="I261">
        <v>7</v>
      </c>
      <c r="J261">
        <v>0.222</v>
      </c>
      <c r="K261">
        <v>25.7</v>
      </c>
      <c r="L261">
        <v>31.6</v>
      </c>
      <c r="M261">
        <v>-1.42</v>
      </c>
      <c r="N261">
        <v>4</v>
      </c>
    </row>
    <row r="262" spans="1:17">
      <c r="A262">
        <v>2014</v>
      </c>
      <c r="B262">
        <v>97</v>
      </c>
      <c r="C262" t="s">
        <v>52</v>
      </c>
      <c r="D262" t="s">
        <v>183</v>
      </c>
      <c r="E262">
        <v>3</v>
      </c>
      <c r="F262">
        <v>9</v>
      </c>
      <c r="G262">
        <v>0.25</v>
      </c>
      <c r="H262">
        <v>2</v>
      </c>
      <c r="I262">
        <v>7</v>
      </c>
      <c r="J262">
        <v>0.222</v>
      </c>
      <c r="K262">
        <v>31.8</v>
      </c>
      <c r="L262">
        <v>38.6</v>
      </c>
      <c r="M262">
        <v>-1.54</v>
      </c>
      <c r="N262">
        <v>6.47</v>
      </c>
    </row>
    <row r="263" spans="1:17">
      <c r="A263">
        <v>2014</v>
      </c>
      <c r="B263">
        <v>98</v>
      </c>
      <c r="C263" t="s">
        <v>45</v>
      </c>
      <c r="D263" t="s">
        <v>184</v>
      </c>
      <c r="E263">
        <v>10</v>
      </c>
      <c r="F263">
        <v>4</v>
      </c>
      <c r="G263">
        <v>0.71399999999999997</v>
      </c>
      <c r="H263">
        <v>7</v>
      </c>
      <c r="I263">
        <v>3</v>
      </c>
      <c r="J263">
        <v>0.7</v>
      </c>
      <c r="K263">
        <v>34.5</v>
      </c>
      <c r="L263">
        <v>28.2</v>
      </c>
      <c r="M263">
        <v>11.9</v>
      </c>
      <c r="N263">
        <v>6.12</v>
      </c>
      <c r="P263">
        <v>8</v>
      </c>
      <c r="Q263">
        <v>19</v>
      </c>
    </row>
    <row r="264" spans="1:17">
      <c r="A264">
        <v>2014</v>
      </c>
      <c r="B264">
        <v>99</v>
      </c>
      <c r="C264" t="s">
        <v>30</v>
      </c>
      <c r="D264" t="s">
        <v>184</v>
      </c>
      <c r="E264">
        <v>10</v>
      </c>
      <c r="F264">
        <v>3</v>
      </c>
      <c r="G264">
        <v>0.76900000000000002</v>
      </c>
      <c r="H264">
        <v>6</v>
      </c>
      <c r="I264">
        <v>3</v>
      </c>
      <c r="J264">
        <v>0.66700000000000004</v>
      </c>
      <c r="K264">
        <v>36.9</v>
      </c>
      <c r="L264">
        <v>27.9</v>
      </c>
      <c r="M264">
        <v>13.26</v>
      </c>
      <c r="N264">
        <v>4.1100000000000003</v>
      </c>
      <c r="O264">
        <v>19</v>
      </c>
      <c r="P264">
        <v>7</v>
      </c>
      <c r="Q264">
        <v>12</v>
      </c>
    </row>
    <row r="265" spans="1:17">
      <c r="A265">
        <v>2014</v>
      </c>
      <c r="B265">
        <v>100</v>
      </c>
      <c r="C265" t="s">
        <v>10</v>
      </c>
      <c r="D265" t="s">
        <v>184</v>
      </c>
      <c r="E265">
        <v>10</v>
      </c>
      <c r="F265">
        <v>3</v>
      </c>
      <c r="G265">
        <v>0.76900000000000002</v>
      </c>
      <c r="H265">
        <v>6</v>
      </c>
      <c r="I265">
        <v>3</v>
      </c>
      <c r="J265">
        <v>0.66700000000000004</v>
      </c>
      <c r="K265">
        <v>33.5</v>
      </c>
      <c r="L265">
        <v>28.1</v>
      </c>
      <c r="M265">
        <v>14.4</v>
      </c>
      <c r="N265">
        <v>9.1</v>
      </c>
      <c r="O265">
        <v>7</v>
      </c>
      <c r="P265">
        <v>7</v>
      </c>
      <c r="Q265">
        <v>10</v>
      </c>
    </row>
    <row r="266" spans="1:17">
      <c r="A266">
        <v>2014</v>
      </c>
      <c r="B266">
        <v>101</v>
      </c>
      <c r="C266" t="s">
        <v>185</v>
      </c>
      <c r="D266" t="s">
        <v>184</v>
      </c>
      <c r="E266">
        <v>9</v>
      </c>
      <c r="F266">
        <v>4</v>
      </c>
      <c r="G266">
        <v>0.69199999999999995</v>
      </c>
      <c r="H266">
        <v>6</v>
      </c>
      <c r="I266">
        <v>3</v>
      </c>
      <c r="J266">
        <v>0.66700000000000004</v>
      </c>
      <c r="K266">
        <v>35.799999999999997</v>
      </c>
      <c r="L266">
        <v>25.2</v>
      </c>
      <c r="M266">
        <v>14.39</v>
      </c>
      <c r="N266">
        <v>5.93</v>
      </c>
      <c r="O266">
        <v>15</v>
      </c>
      <c r="P266">
        <v>9</v>
      </c>
      <c r="Q266">
        <v>20</v>
      </c>
    </row>
    <row r="267" spans="1:17">
      <c r="A267">
        <v>2014</v>
      </c>
      <c r="B267">
        <v>102</v>
      </c>
      <c r="C267" t="s">
        <v>34</v>
      </c>
      <c r="D267" t="s">
        <v>184</v>
      </c>
      <c r="E267">
        <v>9</v>
      </c>
      <c r="F267">
        <v>4</v>
      </c>
      <c r="G267">
        <v>0.69199999999999995</v>
      </c>
      <c r="H267">
        <v>5</v>
      </c>
      <c r="I267">
        <v>4</v>
      </c>
      <c r="J267">
        <v>0.55600000000000005</v>
      </c>
      <c r="K267">
        <v>31.3</v>
      </c>
      <c r="L267">
        <v>24.9</v>
      </c>
      <c r="M267">
        <v>9.84</v>
      </c>
      <c r="N267">
        <v>5.14</v>
      </c>
      <c r="P267">
        <v>18</v>
      </c>
      <c r="Q267">
        <v>21</v>
      </c>
    </row>
    <row r="268" spans="1:17">
      <c r="A268">
        <v>2014</v>
      </c>
      <c r="B268">
        <v>103</v>
      </c>
      <c r="C268" t="s">
        <v>66</v>
      </c>
      <c r="D268" t="s">
        <v>184</v>
      </c>
      <c r="E268">
        <v>2</v>
      </c>
      <c r="F268">
        <v>10</v>
      </c>
      <c r="G268">
        <v>0.16700000000000001</v>
      </c>
      <c r="H268">
        <v>0</v>
      </c>
      <c r="I268">
        <v>9</v>
      </c>
      <c r="J268">
        <v>0</v>
      </c>
      <c r="K268">
        <v>28.5</v>
      </c>
      <c r="L268">
        <v>39</v>
      </c>
      <c r="M268">
        <v>-3.63</v>
      </c>
      <c r="N268">
        <v>6.45</v>
      </c>
    </row>
    <row r="269" spans="1:17">
      <c r="A269">
        <v>2014</v>
      </c>
      <c r="E269" t="s">
        <v>167</v>
      </c>
      <c r="H269" t="s">
        <v>168</v>
      </c>
      <c r="M269" t="s">
        <v>159</v>
      </c>
      <c r="O269" t="s">
        <v>151</v>
      </c>
    </row>
    <row r="270" spans="1:17">
      <c r="A270">
        <v>2014</v>
      </c>
      <c r="B270" t="s">
        <v>152</v>
      </c>
      <c r="C270" t="s">
        <v>153</v>
      </c>
      <c r="D270" t="s">
        <v>154</v>
      </c>
      <c r="E270" t="s">
        <v>155</v>
      </c>
      <c r="F270" t="s">
        <v>156</v>
      </c>
      <c r="G270" t="s">
        <v>157</v>
      </c>
      <c r="H270" t="s">
        <v>155</v>
      </c>
      <c r="I270" t="s">
        <v>156</v>
      </c>
      <c r="J270" t="s">
        <v>157</v>
      </c>
      <c r="K270" t="s">
        <v>158</v>
      </c>
      <c r="L270" t="s">
        <v>158</v>
      </c>
      <c r="M270" t="s">
        <v>159</v>
      </c>
      <c r="N270" t="s">
        <v>160</v>
      </c>
      <c r="O270" t="s">
        <v>161</v>
      </c>
      <c r="P270" t="s">
        <v>162</v>
      </c>
      <c r="Q270" t="s">
        <v>163</v>
      </c>
    </row>
    <row r="271" spans="1:17">
      <c r="A271">
        <v>2014</v>
      </c>
      <c r="B271">
        <v>104</v>
      </c>
      <c r="C271" t="s">
        <v>46</v>
      </c>
      <c r="D271" t="s">
        <v>186</v>
      </c>
      <c r="E271">
        <v>11</v>
      </c>
      <c r="F271">
        <v>3</v>
      </c>
      <c r="G271">
        <v>0.78600000000000003</v>
      </c>
      <c r="H271">
        <v>7</v>
      </c>
      <c r="I271">
        <v>2</v>
      </c>
      <c r="J271">
        <v>0.77800000000000002</v>
      </c>
      <c r="K271">
        <v>27.8</v>
      </c>
      <c r="L271">
        <v>21.1</v>
      </c>
      <c r="M271">
        <v>12.02</v>
      </c>
      <c r="N271">
        <v>4.7300000000000004</v>
      </c>
      <c r="O271">
        <v>24</v>
      </c>
      <c r="P271">
        <v>14</v>
      </c>
      <c r="Q271">
        <v>14</v>
      </c>
    </row>
    <row r="272" spans="1:17">
      <c r="A272">
        <v>2014</v>
      </c>
      <c r="B272">
        <v>105</v>
      </c>
      <c r="C272" t="s">
        <v>11</v>
      </c>
      <c r="D272" t="s">
        <v>186</v>
      </c>
      <c r="E272">
        <v>10</v>
      </c>
      <c r="F272">
        <v>3</v>
      </c>
      <c r="G272">
        <v>0.76900000000000002</v>
      </c>
      <c r="H272">
        <v>6</v>
      </c>
      <c r="I272">
        <v>2</v>
      </c>
      <c r="J272">
        <v>0.75</v>
      </c>
      <c r="K272">
        <v>41.3</v>
      </c>
      <c r="L272">
        <v>20.7</v>
      </c>
      <c r="M272">
        <v>18.84</v>
      </c>
      <c r="N272">
        <v>5.07</v>
      </c>
      <c r="O272">
        <v>12</v>
      </c>
      <c r="P272">
        <v>6</v>
      </c>
      <c r="Q272">
        <v>9</v>
      </c>
    </row>
    <row r="273" spans="1:17">
      <c r="A273">
        <v>2014</v>
      </c>
      <c r="B273">
        <v>106</v>
      </c>
      <c r="C273" t="s">
        <v>14</v>
      </c>
      <c r="D273" t="s">
        <v>186</v>
      </c>
      <c r="E273">
        <v>7</v>
      </c>
      <c r="F273">
        <v>5</v>
      </c>
      <c r="G273">
        <v>0.58299999999999996</v>
      </c>
      <c r="H273">
        <v>4</v>
      </c>
      <c r="I273">
        <v>4</v>
      </c>
      <c r="J273">
        <v>0.5</v>
      </c>
      <c r="K273">
        <v>30.3</v>
      </c>
      <c r="L273">
        <v>21.1</v>
      </c>
      <c r="M273">
        <v>8.1199999999999992</v>
      </c>
      <c r="N273">
        <v>4.29</v>
      </c>
    </row>
    <row r="274" spans="1:17">
      <c r="A274">
        <v>2014</v>
      </c>
      <c r="B274">
        <v>107</v>
      </c>
      <c r="C274" t="s">
        <v>27</v>
      </c>
      <c r="D274" t="s">
        <v>186</v>
      </c>
      <c r="E274">
        <v>7</v>
      </c>
      <c r="F274">
        <v>6</v>
      </c>
      <c r="G274">
        <v>0.53800000000000003</v>
      </c>
      <c r="H274">
        <v>3</v>
      </c>
      <c r="I274">
        <v>5</v>
      </c>
      <c r="J274">
        <v>0.375</v>
      </c>
      <c r="K274">
        <v>32.6</v>
      </c>
      <c r="L274">
        <v>30.4</v>
      </c>
      <c r="M274">
        <v>6.7</v>
      </c>
      <c r="N274">
        <v>4.93</v>
      </c>
      <c r="O274">
        <v>9</v>
      </c>
      <c r="P274">
        <v>9</v>
      </c>
    </row>
    <row r="275" spans="1:17">
      <c r="A275">
        <v>2014</v>
      </c>
      <c r="B275">
        <v>108</v>
      </c>
      <c r="C275" t="s">
        <v>15</v>
      </c>
      <c r="D275" t="s">
        <v>186</v>
      </c>
      <c r="E275">
        <v>7</v>
      </c>
      <c r="F275">
        <v>6</v>
      </c>
      <c r="G275">
        <v>0.53800000000000003</v>
      </c>
      <c r="H275">
        <v>3</v>
      </c>
      <c r="I275">
        <v>5</v>
      </c>
      <c r="J275">
        <v>0.375</v>
      </c>
      <c r="K275">
        <v>28.9</v>
      </c>
      <c r="L275">
        <v>24.2</v>
      </c>
      <c r="M275">
        <v>8.1300000000000008</v>
      </c>
      <c r="N275">
        <v>5.52</v>
      </c>
    </row>
    <row r="276" spans="1:17">
      <c r="A276">
        <v>2014</v>
      </c>
      <c r="B276">
        <v>109</v>
      </c>
      <c r="C276" t="s">
        <v>29</v>
      </c>
      <c r="D276" t="s">
        <v>186</v>
      </c>
      <c r="E276">
        <v>5</v>
      </c>
      <c r="F276">
        <v>7</v>
      </c>
      <c r="G276">
        <v>0.41699999999999998</v>
      </c>
      <c r="H276">
        <v>2</v>
      </c>
      <c r="I276">
        <v>6</v>
      </c>
      <c r="J276">
        <v>0.25</v>
      </c>
      <c r="K276">
        <v>29.2</v>
      </c>
      <c r="L276">
        <v>31.3</v>
      </c>
      <c r="M276">
        <v>1.55</v>
      </c>
      <c r="N276">
        <v>3.89</v>
      </c>
    </row>
    <row r="277" spans="1:17">
      <c r="A277">
        <v>2014</v>
      </c>
      <c r="B277">
        <v>110</v>
      </c>
      <c r="C277" t="s">
        <v>54</v>
      </c>
      <c r="D277" t="s">
        <v>186</v>
      </c>
      <c r="E277">
        <v>3</v>
      </c>
      <c r="F277">
        <v>9</v>
      </c>
      <c r="G277">
        <v>0.25</v>
      </c>
      <c r="H277">
        <v>0</v>
      </c>
      <c r="I277">
        <v>8</v>
      </c>
      <c r="J277">
        <v>0</v>
      </c>
      <c r="K277">
        <v>17.2</v>
      </c>
      <c r="L277">
        <v>33.299999999999997</v>
      </c>
      <c r="M277">
        <v>-6.97</v>
      </c>
      <c r="N277">
        <v>4.1100000000000003</v>
      </c>
    </row>
    <row r="278" spans="1:17">
      <c r="A278">
        <v>2014</v>
      </c>
      <c r="B278">
        <v>111</v>
      </c>
      <c r="C278" t="s">
        <v>1</v>
      </c>
      <c r="D278" t="s">
        <v>187</v>
      </c>
      <c r="E278">
        <v>12</v>
      </c>
      <c r="F278">
        <v>2</v>
      </c>
      <c r="G278">
        <v>0.85699999999999998</v>
      </c>
      <c r="H278">
        <v>8</v>
      </c>
      <c r="I278">
        <v>1</v>
      </c>
      <c r="J278">
        <v>0.88900000000000001</v>
      </c>
      <c r="K278">
        <v>36.9</v>
      </c>
      <c r="L278">
        <v>18.399999999999999</v>
      </c>
      <c r="M278">
        <v>20.34</v>
      </c>
      <c r="N278">
        <v>7.27</v>
      </c>
      <c r="O278">
        <v>2</v>
      </c>
      <c r="P278">
        <v>1</v>
      </c>
      <c r="Q278">
        <v>4</v>
      </c>
    </row>
    <row r="279" spans="1:17">
      <c r="A279">
        <v>2014</v>
      </c>
      <c r="B279">
        <v>112</v>
      </c>
      <c r="C279" t="s">
        <v>25</v>
      </c>
      <c r="D279" t="s">
        <v>187</v>
      </c>
      <c r="E279">
        <v>10</v>
      </c>
      <c r="F279">
        <v>3</v>
      </c>
      <c r="G279">
        <v>0.76900000000000002</v>
      </c>
      <c r="H279">
        <v>6</v>
      </c>
      <c r="I279">
        <v>2</v>
      </c>
      <c r="J279">
        <v>0.75</v>
      </c>
      <c r="K279">
        <v>36.9</v>
      </c>
      <c r="L279">
        <v>21.7</v>
      </c>
      <c r="M279">
        <v>15.04</v>
      </c>
      <c r="N279">
        <v>4.8099999999999996</v>
      </c>
      <c r="P279">
        <v>1</v>
      </c>
      <c r="Q279">
        <v>11</v>
      </c>
    </row>
    <row r="280" spans="1:17">
      <c r="A280">
        <v>2014</v>
      </c>
      <c r="B280">
        <v>113</v>
      </c>
      <c r="C280" t="s">
        <v>8</v>
      </c>
      <c r="D280" t="s">
        <v>187</v>
      </c>
      <c r="E280">
        <v>9</v>
      </c>
      <c r="F280">
        <v>4</v>
      </c>
      <c r="G280">
        <v>0.69199999999999995</v>
      </c>
      <c r="H280">
        <v>5</v>
      </c>
      <c r="I280">
        <v>3</v>
      </c>
      <c r="J280">
        <v>0.625</v>
      </c>
      <c r="K280">
        <v>28.3</v>
      </c>
      <c r="L280">
        <v>16</v>
      </c>
      <c r="M280">
        <v>16.8</v>
      </c>
      <c r="N280">
        <v>8.11</v>
      </c>
      <c r="O280">
        <v>18</v>
      </c>
      <c r="P280">
        <v>3</v>
      </c>
      <c r="Q280">
        <v>17</v>
      </c>
    </row>
    <row r="281" spans="1:17">
      <c r="A281">
        <v>2014</v>
      </c>
      <c r="B281">
        <v>114</v>
      </c>
      <c r="C281" t="s">
        <v>9</v>
      </c>
      <c r="D281" t="s">
        <v>187</v>
      </c>
      <c r="E281">
        <v>8</v>
      </c>
      <c r="F281">
        <v>5</v>
      </c>
      <c r="G281">
        <v>0.61499999999999999</v>
      </c>
      <c r="H281">
        <v>4</v>
      </c>
      <c r="I281">
        <v>4</v>
      </c>
      <c r="J281">
        <v>0.5</v>
      </c>
      <c r="K281">
        <v>35.5</v>
      </c>
      <c r="L281">
        <v>26.7</v>
      </c>
      <c r="M281">
        <v>14.99</v>
      </c>
      <c r="N281">
        <v>9.06</v>
      </c>
      <c r="O281">
        <v>6</v>
      </c>
      <c r="P281">
        <v>2</v>
      </c>
      <c r="Q281">
        <v>22</v>
      </c>
    </row>
    <row r="282" spans="1:17">
      <c r="A282">
        <v>2014</v>
      </c>
      <c r="B282">
        <v>115</v>
      </c>
      <c r="C282" t="s">
        <v>188</v>
      </c>
      <c r="D282" t="s">
        <v>187</v>
      </c>
      <c r="E282">
        <v>8</v>
      </c>
      <c r="F282">
        <v>5</v>
      </c>
      <c r="G282">
        <v>0.61499999999999999</v>
      </c>
      <c r="H282">
        <v>4</v>
      </c>
      <c r="I282">
        <v>4</v>
      </c>
      <c r="J282">
        <v>0.5</v>
      </c>
      <c r="K282">
        <v>27.6</v>
      </c>
      <c r="L282">
        <v>17.5</v>
      </c>
      <c r="M282">
        <v>10.75</v>
      </c>
      <c r="N282">
        <v>5.98</v>
      </c>
      <c r="O282">
        <v>13</v>
      </c>
      <c r="P282">
        <v>8</v>
      </c>
    </row>
    <row r="283" spans="1:17">
      <c r="A283">
        <v>2014</v>
      </c>
      <c r="B283">
        <v>116</v>
      </c>
      <c r="C283" t="s">
        <v>17</v>
      </c>
      <c r="D283" t="s">
        <v>187</v>
      </c>
      <c r="E283">
        <v>8</v>
      </c>
      <c r="F283">
        <v>5</v>
      </c>
      <c r="G283">
        <v>0.61499999999999999</v>
      </c>
      <c r="H283">
        <v>3</v>
      </c>
      <c r="I283">
        <v>5</v>
      </c>
      <c r="J283">
        <v>0.375</v>
      </c>
      <c r="K283">
        <v>35.200000000000003</v>
      </c>
      <c r="L283">
        <v>28.1</v>
      </c>
      <c r="M283">
        <v>9.9600000000000009</v>
      </c>
      <c r="N283">
        <v>5.72</v>
      </c>
      <c r="O283">
        <v>21</v>
      </c>
      <c r="P283">
        <v>6</v>
      </c>
    </row>
    <row r="284" spans="1:17">
      <c r="A284">
        <v>2014</v>
      </c>
      <c r="B284">
        <v>117</v>
      </c>
      <c r="C284" t="s">
        <v>32</v>
      </c>
      <c r="D284" t="s">
        <v>187</v>
      </c>
      <c r="E284">
        <v>7</v>
      </c>
      <c r="F284">
        <v>6</v>
      </c>
      <c r="G284">
        <v>0.53800000000000003</v>
      </c>
      <c r="H284">
        <v>2</v>
      </c>
      <c r="I284">
        <v>6</v>
      </c>
      <c r="J284">
        <v>0.25</v>
      </c>
      <c r="K284">
        <v>31.9</v>
      </c>
      <c r="L284">
        <v>19.2</v>
      </c>
      <c r="M284">
        <v>14.91</v>
      </c>
      <c r="N284">
        <v>7.76</v>
      </c>
    </row>
    <row r="285" spans="1:17">
      <c r="A285">
        <v>2014</v>
      </c>
      <c r="E285" t="s">
        <v>167</v>
      </c>
      <c r="H285" t="s">
        <v>168</v>
      </c>
      <c r="M285" t="s">
        <v>159</v>
      </c>
      <c r="O285" t="s">
        <v>151</v>
      </c>
    </row>
    <row r="286" spans="1:17">
      <c r="A286">
        <v>2014</v>
      </c>
      <c r="B286" t="s">
        <v>152</v>
      </c>
      <c r="C286" t="s">
        <v>153</v>
      </c>
      <c r="D286" t="s">
        <v>154</v>
      </c>
      <c r="E286" t="s">
        <v>155</v>
      </c>
      <c r="F286" t="s">
        <v>156</v>
      </c>
      <c r="G286" t="s">
        <v>157</v>
      </c>
      <c r="H286" t="s">
        <v>155</v>
      </c>
      <c r="I286" t="s">
        <v>156</v>
      </c>
      <c r="J286" t="s">
        <v>157</v>
      </c>
      <c r="K286" t="s">
        <v>158</v>
      </c>
      <c r="L286" t="s">
        <v>158</v>
      </c>
      <c r="M286" t="s">
        <v>159</v>
      </c>
      <c r="N286" t="s">
        <v>160</v>
      </c>
      <c r="O286" t="s">
        <v>161</v>
      </c>
      <c r="P286" t="s">
        <v>162</v>
      </c>
      <c r="Q286" t="s">
        <v>163</v>
      </c>
    </row>
    <row r="287" spans="1:17">
      <c r="A287">
        <v>2014</v>
      </c>
      <c r="B287">
        <v>118</v>
      </c>
      <c r="C287" t="s">
        <v>77</v>
      </c>
      <c r="D287" t="s">
        <v>150</v>
      </c>
      <c r="E287">
        <v>9</v>
      </c>
      <c r="F287">
        <v>3</v>
      </c>
      <c r="G287">
        <v>0.75</v>
      </c>
      <c r="H287">
        <v>8</v>
      </c>
      <c r="I287">
        <v>0</v>
      </c>
      <c r="J287">
        <v>1</v>
      </c>
      <c r="K287">
        <v>39.1</v>
      </c>
      <c r="L287">
        <v>23.4</v>
      </c>
      <c r="M287">
        <v>1.89</v>
      </c>
      <c r="N287">
        <v>-8.19</v>
      </c>
    </row>
    <row r="288" spans="1:17">
      <c r="A288">
        <v>2014</v>
      </c>
      <c r="B288">
        <v>119</v>
      </c>
      <c r="C288" t="s">
        <v>118</v>
      </c>
      <c r="D288" t="s">
        <v>150</v>
      </c>
      <c r="E288">
        <v>7</v>
      </c>
      <c r="F288">
        <v>5</v>
      </c>
      <c r="G288">
        <v>0.58299999999999996</v>
      </c>
      <c r="H288">
        <v>6</v>
      </c>
      <c r="I288">
        <v>2</v>
      </c>
      <c r="J288">
        <v>0.75</v>
      </c>
      <c r="K288">
        <v>35.700000000000003</v>
      </c>
      <c r="L288">
        <v>27.3</v>
      </c>
      <c r="M288">
        <v>-6.56</v>
      </c>
      <c r="N288">
        <v>-9.9</v>
      </c>
    </row>
    <row r="289" spans="1:17">
      <c r="A289">
        <v>2014</v>
      </c>
      <c r="B289">
        <v>120</v>
      </c>
      <c r="C289" t="s">
        <v>114</v>
      </c>
      <c r="D289" t="s">
        <v>150</v>
      </c>
      <c r="E289">
        <v>9</v>
      </c>
      <c r="F289">
        <v>4</v>
      </c>
      <c r="G289">
        <v>0.69199999999999995</v>
      </c>
      <c r="H289">
        <v>7</v>
      </c>
      <c r="I289">
        <v>1</v>
      </c>
      <c r="J289">
        <v>0.875</v>
      </c>
      <c r="K289">
        <v>29.5</v>
      </c>
      <c r="L289">
        <v>26</v>
      </c>
      <c r="M289">
        <v>-1.57</v>
      </c>
      <c r="N289">
        <v>-5.57</v>
      </c>
    </row>
    <row r="290" spans="1:17">
      <c r="A290">
        <v>2014</v>
      </c>
      <c r="B290">
        <v>121</v>
      </c>
      <c r="C290" t="s">
        <v>94</v>
      </c>
      <c r="D290" t="s">
        <v>150</v>
      </c>
      <c r="E290">
        <v>7</v>
      </c>
      <c r="F290">
        <v>5</v>
      </c>
      <c r="G290">
        <v>0.58299999999999996</v>
      </c>
      <c r="H290">
        <v>5</v>
      </c>
      <c r="I290">
        <v>3</v>
      </c>
      <c r="J290">
        <v>0.625</v>
      </c>
      <c r="K290">
        <v>33.799999999999997</v>
      </c>
      <c r="L290">
        <v>27.7</v>
      </c>
      <c r="M290">
        <v>-6.43</v>
      </c>
      <c r="N290">
        <v>-9.34</v>
      </c>
    </row>
    <row r="291" spans="1:17">
      <c r="A291">
        <v>2014</v>
      </c>
      <c r="B291">
        <v>122</v>
      </c>
      <c r="C291" t="s">
        <v>88</v>
      </c>
      <c r="D291" t="s">
        <v>150</v>
      </c>
      <c r="E291">
        <v>7</v>
      </c>
      <c r="F291">
        <v>6</v>
      </c>
      <c r="G291">
        <v>0.53800000000000003</v>
      </c>
      <c r="H291">
        <v>5</v>
      </c>
      <c r="I291">
        <v>3</v>
      </c>
      <c r="J291">
        <v>0.625</v>
      </c>
      <c r="K291">
        <v>36.700000000000003</v>
      </c>
      <c r="L291">
        <v>30.5</v>
      </c>
      <c r="M291">
        <v>-3.96</v>
      </c>
      <c r="N291">
        <v>-6.88</v>
      </c>
    </row>
    <row r="292" spans="1:17">
      <c r="A292">
        <v>2014</v>
      </c>
      <c r="B292">
        <v>123</v>
      </c>
      <c r="C292" t="s">
        <v>93</v>
      </c>
      <c r="D292" t="s">
        <v>150</v>
      </c>
      <c r="E292">
        <v>6</v>
      </c>
      <c r="F292">
        <v>7</v>
      </c>
      <c r="G292">
        <v>0.46200000000000002</v>
      </c>
      <c r="H292">
        <v>5</v>
      </c>
      <c r="I292">
        <v>3</v>
      </c>
      <c r="J292">
        <v>0.625</v>
      </c>
      <c r="K292">
        <v>22.5</v>
      </c>
      <c r="L292">
        <v>26.4</v>
      </c>
      <c r="M292">
        <v>-7.63</v>
      </c>
      <c r="N292">
        <v>-5.16</v>
      </c>
    </row>
    <row r="293" spans="1:17">
      <c r="A293">
        <v>2014</v>
      </c>
      <c r="B293">
        <v>124</v>
      </c>
      <c r="C293" t="s">
        <v>120</v>
      </c>
      <c r="D293" t="s">
        <v>150</v>
      </c>
      <c r="E293">
        <v>4</v>
      </c>
      <c r="F293">
        <v>8</v>
      </c>
      <c r="G293">
        <v>0.33300000000000002</v>
      </c>
      <c r="H293">
        <v>3</v>
      </c>
      <c r="I293">
        <v>5</v>
      </c>
      <c r="J293">
        <v>0.375</v>
      </c>
      <c r="K293">
        <v>20.100000000000001</v>
      </c>
      <c r="L293">
        <v>26.3</v>
      </c>
      <c r="M293">
        <v>-9.82</v>
      </c>
      <c r="N293">
        <v>-4.57</v>
      </c>
    </row>
    <row r="294" spans="1:17">
      <c r="A294">
        <v>2014</v>
      </c>
      <c r="B294">
        <v>125</v>
      </c>
      <c r="C294" t="s">
        <v>99</v>
      </c>
      <c r="D294" t="s">
        <v>150</v>
      </c>
      <c r="E294">
        <v>3</v>
      </c>
      <c r="F294">
        <v>9</v>
      </c>
      <c r="G294">
        <v>0.25</v>
      </c>
      <c r="H294">
        <v>3</v>
      </c>
      <c r="I294">
        <v>5</v>
      </c>
      <c r="J294">
        <v>0.375</v>
      </c>
      <c r="K294">
        <v>21.8</v>
      </c>
      <c r="L294">
        <v>36.200000000000003</v>
      </c>
      <c r="M294">
        <v>-14.67</v>
      </c>
      <c r="N294">
        <v>-6.17</v>
      </c>
    </row>
    <row r="295" spans="1:17">
      <c r="A295">
        <v>2014</v>
      </c>
      <c r="B295">
        <v>126</v>
      </c>
      <c r="C295" t="s">
        <v>133</v>
      </c>
      <c r="D295" t="s">
        <v>150</v>
      </c>
      <c r="E295">
        <v>2</v>
      </c>
      <c r="F295">
        <v>10</v>
      </c>
      <c r="G295">
        <v>0.16700000000000001</v>
      </c>
      <c r="H295">
        <v>1</v>
      </c>
      <c r="I295">
        <v>7</v>
      </c>
      <c r="J295">
        <v>0.125</v>
      </c>
      <c r="K295">
        <v>24.5</v>
      </c>
      <c r="L295">
        <v>39.1</v>
      </c>
      <c r="M295">
        <v>-18.48</v>
      </c>
      <c r="N295">
        <v>-7.65</v>
      </c>
    </row>
    <row r="296" spans="1:17">
      <c r="A296">
        <v>2014</v>
      </c>
      <c r="B296">
        <v>127</v>
      </c>
      <c r="C296" t="s">
        <v>126</v>
      </c>
      <c r="D296" t="s">
        <v>150</v>
      </c>
      <c r="E296">
        <v>1</v>
      </c>
      <c r="F296">
        <v>10</v>
      </c>
      <c r="G296">
        <v>9.0999999999999998E-2</v>
      </c>
      <c r="H296">
        <v>1</v>
      </c>
      <c r="I296">
        <v>7</v>
      </c>
      <c r="J296">
        <v>0.125</v>
      </c>
      <c r="K296">
        <v>25</v>
      </c>
      <c r="L296">
        <v>37.299999999999997</v>
      </c>
      <c r="M296">
        <v>-19.670000000000002</v>
      </c>
      <c r="N296">
        <v>-7.21</v>
      </c>
    </row>
    <row r="297" spans="1:17">
      <c r="A297">
        <v>2014</v>
      </c>
      <c r="B297">
        <v>128</v>
      </c>
      <c r="C297" t="s">
        <v>139</v>
      </c>
      <c r="D297" t="s">
        <v>150</v>
      </c>
      <c r="E297">
        <v>1</v>
      </c>
      <c r="F297">
        <v>11</v>
      </c>
      <c r="G297">
        <v>8.3000000000000004E-2</v>
      </c>
      <c r="H297">
        <v>0</v>
      </c>
      <c r="I297">
        <v>8</v>
      </c>
      <c r="J297">
        <v>0</v>
      </c>
      <c r="K297">
        <v>22.7</v>
      </c>
      <c r="L297">
        <v>43.3</v>
      </c>
      <c r="M297">
        <v>-20.41</v>
      </c>
      <c r="N297">
        <v>-4.5</v>
      </c>
    </row>
    <row r="298" spans="1:17">
      <c r="A298">
        <v>2013</v>
      </c>
      <c r="B298">
        <v>1</v>
      </c>
      <c r="C298" t="s">
        <v>2</v>
      </c>
      <c r="D298" t="s">
        <v>165</v>
      </c>
      <c r="E298">
        <v>14</v>
      </c>
      <c r="F298">
        <v>0</v>
      </c>
      <c r="G298">
        <v>1</v>
      </c>
      <c r="H298">
        <v>9</v>
      </c>
      <c r="I298">
        <v>0</v>
      </c>
      <c r="J298">
        <v>1</v>
      </c>
      <c r="K298">
        <v>51.6</v>
      </c>
      <c r="L298">
        <v>12.1</v>
      </c>
      <c r="M298">
        <v>23.36</v>
      </c>
      <c r="N298">
        <v>1.29</v>
      </c>
      <c r="O298">
        <v>11</v>
      </c>
      <c r="P298">
        <v>1</v>
      </c>
      <c r="Q298">
        <v>1</v>
      </c>
    </row>
    <row r="299" spans="1:17">
      <c r="A299">
        <v>2013</v>
      </c>
      <c r="B299">
        <v>2</v>
      </c>
      <c r="C299" t="s">
        <v>6</v>
      </c>
      <c r="D299" t="s">
        <v>165</v>
      </c>
      <c r="E299">
        <v>11</v>
      </c>
      <c r="F299">
        <v>2</v>
      </c>
      <c r="G299">
        <v>0.84599999999999997</v>
      </c>
      <c r="H299">
        <v>7</v>
      </c>
      <c r="I299">
        <v>1</v>
      </c>
      <c r="J299">
        <v>0.875</v>
      </c>
      <c r="K299">
        <v>40.200000000000003</v>
      </c>
      <c r="L299">
        <v>22.2</v>
      </c>
      <c r="M299">
        <v>14.98</v>
      </c>
      <c r="N299">
        <v>3.06</v>
      </c>
      <c r="O299">
        <v>8</v>
      </c>
      <c r="P299">
        <v>3</v>
      </c>
      <c r="Q299">
        <v>8</v>
      </c>
    </row>
    <row r="300" spans="1:17">
      <c r="A300">
        <v>2013</v>
      </c>
      <c r="B300">
        <v>3</v>
      </c>
      <c r="C300" t="s">
        <v>82</v>
      </c>
      <c r="D300" t="s">
        <v>165</v>
      </c>
      <c r="E300">
        <v>7</v>
      </c>
      <c r="F300">
        <v>6</v>
      </c>
      <c r="G300">
        <v>0.53800000000000003</v>
      </c>
      <c r="H300">
        <v>4</v>
      </c>
      <c r="I300">
        <v>4</v>
      </c>
      <c r="J300">
        <v>0.5</v>
      </c>
      <c r="K300">
        <v>27.7</v>
      </c>
      <c r="L300">
        <v>28.9</v>
      </c>
      <c r="M300">
        <v>1.28</v>
      </c>
      <c r="N300">
        <v>2.2000000000000002</v>
      </c>
    </row>
    <row r="301" spans="1:17">
      <c r="A301">
        <v>2013</v>
      </c>
      <c r="B301">
        <v>4</v>
      </c>
      <c r="C301" t="s">
        <v>59</v>
      </c>
      <c r="D301" t="s">
        <v>165</v>
      </c>
      <c r="E301">
        <v>7</v>
      </c>
      <c r="F301">
        <v>6</v>
      </c>
      <c r="G301">
        <v>0.53800000000000003</v>
      </c>
      <c r="H301">
        <v>4</v>
      </c>
      <c r="I301">
        <v>4</v>
      </c>
      <c r="J301">
        <v>0.5</v>
      </c>
      <c r="K301">
        <v>22.7</v>
      </c>
      <c r="L301">
        <v>25.4</v>
      </c>
      <c r="M301">
        <v>2.81</v>
      </c>
      <c r="N301">
        <v>2.88</v>
      </c>
    </row>
    <row r="302" spans="1:17">
      <c r="A302">
        <v>2013</v>
      </c>
      <c r="B302">
        <v>5</v>
      </c>
      <c r="C302" t="s">
        <v>39</v>
      </c>
      <c r="D302" t="s">
        <v>165</v>
      </c>
      <c r="E302">
        <v>7</v>
      </c>
      <c r="F302">
        <v>6</v>
      </c>
      <c r="G302">
        <v>0.53800000000000003</v>
      </c>
      <c r="H302">
        <v>3</v>
      </c>
      <c r="I302">
        <v>5</v>
      </c>
      <c r="J302">
        <v>0.375</v>
      </c>
      <c r="K302">
        <v>26.2</v>
      </c>
      <c r="L302">
        <v>25.3</v>
      </c>
      <c r="M302">
        <v>0.64</v>
      </c>
      <c r="N302">
        <v>-0.97</v>
      </c>
      <c r="P302">
        <v>25</v>
      </c>
    </row>
    <row r="303" spans="1:17">
      <c r="A303">
        <v>2013</v>
      </c>
      <c r="B303">
        <v>6</v>
      </c>
      <c r="C303" t="s">
        <v>62</v>
      </c>
      <c r="D303" t="s">
        <v>165</v>
      </c>
      <c r="E303">
        <v>4</v>
      </c>
      <c r="F303">
        <v>8</v>
      </c>
      <c r="G303">
        <v>0.33300000000000002</v>
      </c>
      <c r="H303">
        <v>2</v>
      </c>
      <c r="I303">
        <v>6</v>
      </c>
      <c r="J303">
        <v>0.25</v>
      </c>
      <c r="K303">
        <v>18.3</v>
      </c>
      <c r="L303">
        <v>24.1</v>
      </c>
      <c r="M303">
        <v>0</v>
      </c>
      <c r="N303">
        <v>2.17</v>
      </c>
    </row>
    <row r="304" spans="1:17">
      <c r="A304">
        <v>2013</v>
      </c>
      <c r="B304">
        <v>7</v>
      </c>
      <c r="C304" t="s">
        <v>44</v>
      </c>
      <c r="D304" t="s">
        <v>165</v>
      </c>
      <c r="E304">
        <v>3</v>
      </c>
      <c r="F304">
        <v>9</v>
      </c>
      <c r="G304">
        <v>0.25</v>
      </c>
      <c r="H304">
        <v>0</v>
      </c>
      <c r="I304">
        <v>8</v>
      </c>
      <c r="J304">
        <v>0</v>
      </c>
      <c r="K304">
        <v>22.8</v>
      </c>
      <c r="L304">
        <v>30.2</v>
      </c>
      <c r="M304">
        <v>-5.66</v>
      </c>
      <c r="N304">
        <v>1.59</v>
      </c>
    </row>
    <row r="305" spans="1:17">
      <c r="A305">
        <v>2013</v>
      </c>
      <c r="B305">
        <v>8</v>
      </c>
      <c r="C305" t="s">
        <v>33</v>
      </c>
      <c r="D305" t="s">
        <v>166</v>
      </c>
      <c r="E305">
        <v>10</v>
      </c>
      <c r="F305">
        <v>4</v>
      </c>
      <c r="G305">
        <v>0.71399999999999997</v>
      </c>
      <c r="H305">
        <v>6</v>
      </c>
      <c r="I305">
        <v>3</v>
      </c>
      <c r="J305">
        <v>0.66700000000000004</v>
      </c>
      <c r="K305">
        <v>32.799999999999997</v>
      </c>
      <c r="L305">
        <v>26.6</v>
      </c>
      <c r="M305">
        <v>7.86</v>
      </c>
      <c r="N305">
        <v>2.36</v>
      </c>
      <c r="P305">
        <v>20</v>
      </c>
      <c r="Q305">
        <v>23</v>
      </c>
    </row>
    <row r="306" spans="1:17">
      <c r="A306">
        <v>2013</v>
      </c>
      <c r="B306">
        <v>9</v>
      </c>
      <c r="C306" t="s">
        <v>21</v>
      </c>
      <c r="D306" t="s">
        <v>166</v>
      </c>
      <c r="E306">
        <v>9</v>
      </c>
      <c r="F306">
        <v>4</v>
      </c>
      <c r="G306">
        <v>0.69199999999999995</v>
      </c>
      <c r="H306">
        <v>5</v>
      </c>
      <c r="I306">
        <v>3</v>
      </c>
      <c r="J306">
        <v>0.625</v>
      </c>
      <c r="K306">
        <v>33.799999999999997</v>
      </c>
      <c r="L306">
        <v>26.8</v>
      </c>
      <c r="M306">
        <v>6.59</v>
      </c>
      <c r="N306">
        <v>2.5099999999999998</v>
      </c>
      <c r="P306">
        <v>7</v>
      </c>
    </row>
    <row r="307" spans="1:17">
      <c r="A307">
        <v>2013</v>
      </c>
      <c r="B307">
        <v>10</v>
      </c>
      <c r="C307" t="s">
        <v>43</v>
      </c>
      <c r="D307" t="s">
        <v>166</v>
      </c>
      <c r="E307">
        <v>8</v>
      </c>
      <c r="F307">
        <v>5</v>
      </c>
      <c r="G307">
        <v>0.61499999999999999</v>
      </c>
      <c r="H307">
        <v>5</v>
      </c>
      <c r="I307">
        <v>3</v>
      </c>
      <c r="J307">
        <v>0.625</v>
      </c>
      <c r="K307">
        <v>22.5</v>
      </c>
      <c r="L307">
        <v>19.3</v>
      </c>
      <c r="M307">
        <v>6.41</v>
      </c>
      <c r="N307">
        <v>4.49</v>
      </c>
      <c r="P307">
        <v>16</v>
      </c>
    </row>
    <row r="308" spans="1:17">
      <c r="A308">
        <v>2013</v>
      </c>
      <c r="B308">
        <v>11</v>
      </c>
      <c r="C308" t="s">
        <v>69</v>
      </c>
      <c r="D308" t="s">
        <v>166</v>
      </c>
      <c r="E308">
        <v>7</v>
      </c>
      <c r="F308">
        <v>6</v>
      </c>
      <c r="G308">
        <v>0.53800000000000003</v>
      </c>
      <c r="H308">
        <v>5</v>
      </c>
      <c r="I308">
        <v>3</v>
      </c>
      <c r="J308">
        <v>0.625</v>
      </c>
      <c r="K308">
        <v>35.1</v>
      </c>
      <c r="L308">
        <v>22.8</v>
      </c>
      <c r="M308">
        <v>7.21</v>
      </c>
      <c r="N308">
        <v>3.67</v>
      </c>
    </row>
    <row r="309" spans="1:17">
      <c r="A309">
        <v>2013</v>
      </c>
      <c r="B309">
        <v>12</v>
      </c>
      <c r="C309" t="s">
        <v>24</v>
      </c>
      <c r="D309" t="s">
        <v>166</v>
      </c>
      <c r="E309">
        <v>7</v>
      </c>
      <c r="F309">
        <v>6</v>
      </c>
      <c r="G309">
        <v>0.53800000000000003</v>
      </c>
      <c r="H309">
        <v>4</v>
      </c>
      <c r="I309">
        <v>4</v>
      </c>
      <c r="J309">
        <v>0.5</v>
      </c>
      <c r="K309">
        <v>32.700000000000003</v>
      </c>
      <c r="L309">
        <v>24.5</v>
      </c>
      <c r="M309">
        <v>6.22</v>
      </c>
      <c r="N309">
        <v>1.91</v>
      </c>
    </row>
    <row r="310" spans="1:17">
      <c r="A310">
        <v>2013</v>
      </c>
      <c r="B310">
        <v>13</v>
      </c>
      <c r="C310" t="s">
        <v>31</v>
      </c>
      <c r="D310" t="s">
        <v>166</v>
      </c>
      <c r="E310">
        <v>7</v>
      </c>
      <c r="F310">
        <v>6</v>
      </c>
      <c r="G310">
        <v>0.53800000000000003</v>
      </c>
      <c r="H310">
        <v>3</v>
      </c>
      <c r="I310">
        <v>5</v>
      </c>
      <c r="J310">
        <v>0.375</v>
      </c>
      <c r="K310">
        <v>26.3</v>
      </c>
      <c r="L310">
        <v>27.2</v>
      </c>
      <c r="M310">
        <v>3.72</v>
      </c>
      <c r="N310">
        <v>3.49</v>
      </c>
    </row>
    <row r="311" spans="1:17">
      <c r="A311">
        <v>2013</v>
      </c>
      <c r="B311">
        <v>14</v>
      </c>
      <c r="C311" t="s">
        <v>61</v>
      </c>
      <c r="D311" t="s">
        <v>166</v>
      </c>
      <c r="E311">
        <v>2</v>
      </c>
      <c r="F311">
        <v>10</v>
      </c>
      <c r="G311">
        <v>0.16700000000000001</v>
      </c>
      <c r="H311">
        <v>0</v>
      </c>
      <c r="I311">
        <v>8</v>
      </c>
      <c r="J311">
        <v>0</v>
      </c>
      <c r="K311">
        <v>19.8</v>
      </c>
      <c r="L311">
        <v>33.299999999999997</v>
      </c>
      <c r="M311">
        <v>-4.9400000000000004</v>
      </c>
      <c r="N311">
        <v>6.06</v>
      </c>
    </row>
    <row r="312" spans="1:17">
      <c r="A312">
        <v>2013</v>
      </c>
      <c r="E312" t="s">
        <v>167</v>
      </c>
      <c r="H312" t="s">
        <v>168</v>
      </c>
      <c r="M312" t="s">
        <v>159</v>
      </c>
      <c r="O312" t="s">
        <v>151</v>
      </c>
    </row>
    <row r="313" spans="1:17">
      <c r="A313">
        <v>2013</v>
      </c>
      <c r="B313" t="s">
        <v>152</v>
      </c>
      <c r="C313" t="s">
        <v>153</v>
      </c>
      <c r="D313" t="s">
        <v>154</v>
      </c>
      <c r="E313" t="s">
        <v>155</v>
      </c>
      <c r="F313" t="s">
        <v>156</v>
      </c>
      <c r="G313" t="s">
        <v>157</v>
      </c>
      <c r="H313" t="s">
        <v>155</v>
      </c>
      <c r="I313" t="s">
        <v>156</v>
      </c>
      <c r="J313" t="s">
        <v>157</v>
      </c>
      <c r="K313" t="s">
        <v>158</v>
      </c>
      <c r="L313" t="s">
        <v>158</v>
      </c>
      <c r="M313" t="s">
        <v>159</v>
      </c>
      <c r="N313" t="s">
        <v>160</v>
      </c>
      <c r="O313" t="s">
        <v>161</v>
      </c>
      <c r="P313" t="s">
        <v>162</v>
      </c>
      <c r="Q313" t="s">
        <v>163</v>
      </c>
    </row>
    <row r="314" spans="1:17">
      <c r="A314">
        <v>2013</v>
      </c>
      <c r="B314">
        <v>15</v>
      </c>
      <c r="C314" t="s">
        <v>142</v>
      </c>
      <c r="D314" t="s">
        <v>144</v>
      </c>
      <c r="E314">
        <v>12</v>
      </c>
      <c r="F314">
        <v>1</v>
      </c>
      <c r="G314">
        <v>0.92300000000000004</v>
      </c>
      <c r="H314">
        <v>8</v>
      </c>
      <c r="I314">
        <v>0</v>
      </c>
      <c r="J314">
        <v>1</v>
      </c>
      <c r="K314">
        <v>34.6</v>
      </c>
      <c r="L314">
        <v>21.3</v>
      </c>
      <c r="M314">
        <v>8.42</v>
      </c>
      <c r="N314">
        <v>-2.96</v>
      </c>
      <c r="P314">
        <v>10</v>
      </c>
      <c r="Q314">
        <v>10</v>
      </c>
    </row>
    <row r="315" spans="1:17">
      <c r="A315">
        <v>2013</v>
      </c>
      <c r="B315">
        <v>16</v>
      </c>
      <c r="C315" t="s">
        <v>36</v>
      </c>
      <c r="D315" t="s">
        <v>144</v>
      </c>
      <c r="E315">
        <v>12</v>
      </c>
      <c r="F315">
        <v>1</v>
      </c>
      <c r="G315">
        <v>0.92300000000000004</v>
      </c>
      <c r="H315">
        <v>7</v>
      </c>
      <c r="I315">
        <v>1</v>
      </c>
      <c r="J315">
        <v>0.875</v>
      </c>
      <c r="K315">
        <v>35.200000000000003</v>
      </c>
      <c r="L315">
        <v>12.2</v>
      </c>
      <c r="M315">
        <v>9.99</v>
      </c>
      <c r="N315">
        <v>-5.85</v>
      </c>
      <c r="O315">
        <v>9</v>
      </c>
      <c r="P315">
        <v>7</v>
      </c>
      <c r="Q315">
        <v>15</v>
      </c>
    </row>
    <row r="316" spans="1:17">
      <c r="A316">
        <v>2013</v>
      </c>
      <c r="B316">
        <v>17</v>
      </c>
      <c r="C316" t="s">
        <v>68</v>
      </c>
      <c r="D316" t="s">
        <v>144</v>
      </c>
      <c r="E316">
        <v>9</v>
      </c>
      <c r="F316">
        <v>4</v>
      </c>
      <c r="G316">
        <v>0.69199999999999995</v>
      </c>
      <c r="H316">
        <v>6</v>
      </c>
      <c r="I316">
        <v>2</v>
      </c>
      <c r="J316">
        <v>0.75</v>
      </c>
      <c r="K316">
        <v>32.1</v>
      </c>
      <c r="L316">
        <v>21</v>
      </c>
      <c r="M316">
        <v>0.41</v>
      </c>
      <c r="N316">
        <v>-6.9</v>
      </c>
    </row>
    <row r="317" spans="1:17">
      <c r="A317">
        <v>2013</v>
      </c>
      <c r="B317">
        <v>18</v>
      </c>
      <c r="C317" t="s">
        <v>41</v>
      </c>
      <c r="D317" t="s">
        <v>144</v>
      </c>
      <c r="E317">
        <v>8</v>
      </c>
      <c r="F317">
        <v>5</v>
      </c>
      <c r="G317">
        <v>0.61499999999999999</v>
      </c>
      <c r="H317">
        <v>5</v>
      </c>
      <c r="I317">
        <v>3</v>
      </c>
      <c r="J317">
        <v>0.625</v>
      </c>
      <c r="K317">
        <v>33.200000000000003</v>
      </c>
      <c r="L317">
        <v>21.8</v>
      </c>
      <c r="M317">
        <v>4.93</v>
      </c>
      <c r="N317">
        <v>-1.92</v>
      </c>
    </row>
    <row r="318" spans="1:17">
      <c r="A318">
        <v>2013</v>
      </c>
      <c r="B318">
        <v>19</v>
      </c>
      <c r="C318" t="s">
        <v>75</v>
      </c>
      <c r="D318" t="s">
        <v>144</v>
      </c>
      <c r="E318">
        <v>5</v>
      </c>
      <c r="F318">
        <v>7</v>
      </c>
      <c r="G318">
        <v>0.41699999999999998</v>
      </c>
      <c r="H318">
        <v>4</v>
      </c>
      <c r="I318">
        <v>4</v>
      </c>
      <c r="J318">
        <v>0.5</v>
      </c>
      <c r="K318">
        <v>26.8</v>
      </c>
      <c r="L318">
        <v>33.299999999999997</v>
      </c>
      <c r="M318">
        <v>-7.44</v>
      </c>
      <c r="N318">
        <v>-2.44</v>
      </c>
    </row>
    <row r="319" spans="1:17">
      <c r="A319">
        <v>2013</v>
      </c>
      <c r="B319">
        <v>20</v>
      </c>
      <c r="C319" t="s">
        <v>79</v>
      </c>
      <c r="D319" t="s">
        <v>144</v>
      </c>
      <c r="E319">
        <v>6</v>
      </c>
      <c r="F319">
        <v>7</v>
      </c>
      <c r="G319">
        <v>0.46200000000000002</v>
      </c>
      <c r="H319">
        <v>3</v>
      </c>
      <c r="I319">
        <v>5</v>
      </c>
      <c r="J319">
        <v>0.375</v>
      </c>
      <c r="K319">
        <v>26.5</v>
      </c>
      <c r="L319">
        <v>29.8</v>
      </c>
      <c r="M319">
        <v>-5.68</v>
      </c>
      <c r="N319">
        <v>-3.37</v>
      </c>
    </row>
    <row r="320" spans="1:17">
      <c r="A320">
        <v>2013</v>
      </c>
      <c r="B320">
        <v>21</v>
      </c>
      <c r="C320" t="s">
        <v>117</v>
      </c>
      <c r="D320" t="s">
        <v>144</v>
      </c>
      <c r="E320">
        <v>3</v>
      </c>
      <c r="F320">
        <v>9</v>
      </c>
      <c r="G320">
        <v>0.25</v>
      </c>
      <c r="H320">
        <v>3</v>
      </c>
      <c r="I320">
        <v>5</v>
      </c>
      <c r="J320">
        <v>0.375</v>
      </c>
      <c r="K320">
        <v>20.6</v>
      </c>
      <c r="L320">
        <v>30.3</v>
      </c>
      <c r="M320">
        <v>-11.97</v>
      </c>
      <c r="N320">
        <v>-2.97</v>
      </c>
    </row>
    <row r="321" spans="1:17">
      <c r="A321">
        <v>2013</v>
      </c>
      <c r="B321">
        <v>22</v>
      </c>
      <c r="C321" t="s">
        <v>73</v>
      </c>
      <c r="D321" t="s">
        <v>144</v>
      </c>
      <c r="E321">
        <v>2</v>
      </c>
      <c r="F321">
        <v>10</v>
      </c>
      <c r="G321">
        <v>0.16700000000000001</v>
      </c>
      <c r="H321">
        <v>2</v>
      </c>
      <c r="I321">
        <v>6</v>
      </c>
      <c r="J321">
        <v>0.25</v>
      </c>
      <c r="K321">
        <v>13.8</v>
      </c>
      <c r="L321">
        <v>28.6</v>
      </c>
      <c r="M321">
        <v>-13.56</v>
      </c>
      <c r="N321">
        <v>-0.47</v>
      </c>
    </row>
    <row r="322" spans="1:17">
      <c r="A322">
        <v>2013</v>
      </c>
      <c r="B322">
        <v>23</v>
      </c>
      <c r="C322" t="s">
        <v>64</v>
      </c>
      <c r="D322" t="s">
        <v>144</v>
      </c>
      <c r="E322">
        <v>3</v>
      </c>
      <c r="F322">
        <v>9</v>
      </c>
      <c r="G322">
        <v>0.25</v>
      </c>
      <c r="H322">
        <v>1</v>
      </c>
      <c r="I322">
        <v>7</v>
      </c>
      <c r="J322">
        <v>0.125</v>
      </c>
      <c r="K322">
        <v>19.5</v>
      </c>
      <c r="L322">
        <v>24.6</v>
      </c>
      <c r="M322">
        <v>-7.41</v>
      </c>
      <c r="N322">
        <v>-2.66</v>
      </c>
    </row>
    <row r="323" spans="1:17">
      <c r="A323">
        <v>2013</v>
      </c>
      <c r="B323">
        <v>24</v>
      </c>
      <c r="C323" t="s">
        <v>60</v>
      </c>
      <c r="D323" t="s">
        <v>144</v>
      </c>
      <c r="E323">
        <v>2</v>
      </c>
      <c r="F323">
        <v>10</v>
      </c>
      <c r="G323">
        <v>0.16700000000000001</v>
      </c>
      <c r="H323">
        <v>1</v>
      </c>
      <c r="I323">
        <v>7</v>
      </c>
      <c r="J323">
        <v>0.125</v>
      </c>
      <c r="K323">
        <v>24.9</v>
      </c>
      <c r="L323">
        <v>29.8</v>
      </c>
      <c r="M323">
        <v>-10.3</v>
      </c>
      <c r="N323">
        <v>-3.8</v>
      </c>
    </row>
    <row r="324" spans="1:17">
      <c r="A324">
        <v>2013</v>
      </c>
      <c r="E324" t="s">
        <v>167</v>
      </c>
      <c r="H324" t="s">
        <v>168</v>
      </c>
      <c r="M324" t="s">
        <v>159</v>
      </c>
      <c r="O324" t="s">
        <v>151</v>
      </c>
    </row>
    <row r="325" spans="1:17">
      <c r="A325">
        <v>2013</v>
      </c>
      <c r="B325" t="s">
        <v>152</v>
      </c>
      <c r="C325" t="s">
        <v>153</v>
      </c>
      <c r="D325" t="s">
        <v>154</v>
      </c>
      <c r="E325" t="s">
        <v>155</v>
      </c>
      <c r="F325" t="s">
        <v>156</v>
      </c>
      <c r="G325" t="s">
        <v>157</v>
      </c>
      <c r="H325" t="s">
        <v>155</v>
      </c>
      <c r="I325" t="s">
        <v>156</v>
      </c>
      <c r="J325" t="s">
        <v>157</v>
      </c>
      <c r="K325" t="s">
        <v>158</v>
      </c>
      <c r="L325" t="s">
        <v>158</v>
      </c>
      <c r="M325" t="s">
        <v>159</v>
      </c>
      <c r="N325" t="s">
        <v>160</v>
      </c>
      <c r="O325" t="s">
        <v>161</v>
      </c>
      <c r="P325" t="s">
        <v>162</v>
      </c>
      <c r="Q325" t="s">
        <v>163</v>
      </c>
    </row>
    <row r="326" spans="1:17">
      <c r="A326">
        <v>2013</v>
      </c>
      <c r="B326">
        <v>25</v>
      </c>
      <c r="C326" t="s">
        <v>56</v>
      </c>
      <c r="D326" t="s">
        <v>145</v>
      </c>
      <c r="E326">
        <v>11</v>
      </c>
      <c r="F326">
        <v>2</v>
      </c>
      <c r="G326">
        <v>0.84599999999999997</v>
      </c>
      <c r="H326">
        <v>8</v>
      </c>
      <c r="I326">
        <v>1</v>
      </c>
      <c r="J326">
        <v>0.88900000000000001</v>
      </c>
      <c r="K326">
        <v>52.4</v>
      </c>
      <c r="L326">
        <v>23.5</v>
      </c>
      <c r="M326">
        <v>16.87</v>
      </c>
      <c r="N326">
        <v>1.87</v>
      </c>
      <c r="P326">
        <v>3</v>
      </c>
      <c r="Q326">
        <v>13</v>
      </c>
    </row>
    <row r="327" spans="1:17">
      <c r="A327">
        <v>2013</v>
      </c>
      <c r="B327">
        <v>26</v>
      </c>
      <c r="C327" t="s">
        <v>16</v>
      </c>
      <c r="D327" t="s">
        <v>145</v>
      </c>
      <c r="E327">
        <v>11</v>
      </c>
      <c r="F327">
        <v>2</v>
      </c>
      <c r="G327">
        <v>0.84599999999999997</v>
      </c>
      <c r="H327">
        <v>7</v>
      </c>
      <c r="I327">
        <v>2</v>
      </c>
      <c r="J327">
        <v>0.77800000000000002</v>
      </c>
      <c r="K327">
        <v>32.799999999999997</v>
      </c>
      <c r="L327">
        <v>22.1</v>
      </c>
      <c r="M327">
        <v>13.19</v>
      </c>
      <c r="N327">
        <v>4.12</v>
      </c>
      <c r="O327">
        <v>16</v>
      </c>
      <c r="P327">
        <v>6</v>
      </c>
      <c r="Q327">
        <v>6</v>
      </c>
    </row>
    <row r="328" spans="1:17">
      <c r="A328">
        <v>2013</v>
      </c>
      <c r="B328">
        <v>27</v>
      </c>
      <c r="C328" t="s">
        <v>48</v>
      </c>
      <c r="D328" t="s">
        <v>145</v>
      </c>
      <c r="E328">
        <v>10</v>
      </c>
      <c r="F328">
        <v>3</v>
      </c>
      <c r="G328">
        <v>0.76900000000000002</v>
      </c>
      <c r="H328">
        <v>7</v>
      </c>
      <c r="I328">
        <v>2</v>
      </c>
      <c r="J328">
        <v>0.77800000000000002</v>
      </c>
      <c r="K328">
        <v>39.1</v>
      </c>
      <c r="L328">
        <v>21.6</v>
      </c>
      <c r="M328">
        <v>16.829999999999998</v>
      </c>
      <c r="N328">
        <v>3.76</v>
      </c>
      <c r="O328">
        <v>13</v>
      </c>
      <c r="P328">
        <v>6</v>
      </c>
      <c r="Q328">
        <v>17</v>
      </c>
    </row>
    <row r="329" spans="1:17">
      <c r="A329">
        <v>2013</v>
      </c>
      <c r="B329">
        <v>28</v>
      </c>
      <c r="C329" t="s">
        <v>7</v>
      </c>
      <c r="D329" t="s">
        <v>145</v>
      </c>
      <c r="E329">
        <v>8</v>
      </c>
      <c r="F329">
        <v>5</v>
      </c>
      <c r="G329">
        <v>0.61499999999999999</v>
      </c>
      <c r="H329">
        <v>7</v>
      </c>
      <c r="I329">
        <v>2</v>
      </c>
      <c r="J329">
        <v>0.77800000000000002</v>
      </c>
      <c r="K329">
        <v>29.3</v>
      </c>
      <c r="L329">
        <v>25.8</v>
      </c>
      <c r="M329">
        <v>7.45</v>
      </c>
      <c r="N329">
        <v>5.45</v>
      </c>
      <c r="O329">
        <v>15</v>
      </c>
      <c r="P329">
        <v>15</v>
      </c>
    </row>
    <row r="330" spans="1:17">
      <c r="A330">
        <v>2013</v>
      </c>
      <c r="B330">
        <v>29</v>
      </c>
      <c r="C330" t="s">
        <v>76</v>
      </c>
      <c r="D330" t="s">
        <v>145</v>
      </c>
      <c r="E330">
        <v>8</v>
      </c>
      <c r="F330">
        <v>5</v>
      </c>
      <c r="G330">
        <v>0.61499999999999999</v>
      </c>
      <c r="H330">
        <v>5</v>
      </c>
      <c r="I330">
        <v>4</v>
      </c>
      <c r="J330">
        <v>0.55600000000000005</v>
      </c>
      <c r="K330">
        <v>33.200000000000003</v>
      </c>
      <c r="L330">
        <v>22.9</v>
      </c>
      <c r="M330">
        <v>10.01</v>
      </c>
      <c r="N330">
        <v>1.0900000000000001</v>
      </c>
    </row>
    <row r="331" spans="1:17">
      <c r="A331">
        <v>2013</v>
      </c>
      <c r="B331">
        <v>30</v>
      </c>
      <c r="C331" t="s">
        <v>47</v>
      </c>
      <c r="D331" t="s">
        <v>145</v>
      </c>
      <c r="E331">
        <v>8</v>
      </c>
      <c r="F331">
        <v>5</v>
      </c>
      <c r="G331">
        <v>0.61499999999999999</v>
      </c>
      <c r="H331">
        <v>4</v>
      </c>
      <c r="I331">
        <v>5</v>
      </c>
      <c r="J331">
        <v>0.44400000000000001</v>
      </c>
      <c r="K331">
        <v>35.799999999999997</v>
      </c>
      <c r="L331">
        <v>30.5</v>
      </c>
      <c r="M331">
        <v>5.32</v>
      </c>
      <c r="N331">
        <v>2.71</v>
      </c>
      <c r="P331">
        <v>10</v>
      </c>
    </row>
    <row r="332" spans="1:17">
      <c r="A332">
        <v>2013</v>
      </c>
      <c r="B332">
        <v>31</v>
      </c>
      <c r="C332" t="s">
        <v>141</v>
      </c>
      <c r="D332" t="s">
        <v>145</v>
      </c>
      <c r="E332">
        <v>4</v>
      </c>
      <c r="F332">
        <v>8</v>
      </c>
      <c r="G332">
        <v>0.33300000000000002</v>
      </c>
      <c r="H332">
        <v>2</v>
      </c>
      <c r="I332">
        <v>7</v>
      </c>
      <c r="J332">
        <v>0.222</v>
      </c>
      <c r="K332">
        <v>25.1</v>
      </c>
      <c r="L332">
        <v>25.3</v>
      </c>
      <c r="M332">
        <v>1.94</v>
      </c>
      <c r="N332">
        <v>3.85</v>
      </c>
      <c r="O332">
        <v>20</v>
      </c>
      <c r="P332">
        <v>20</v>
      </c>
    </row>
    <row r="333" spans="1:17">
      <c r="A333">
        <v>2013</v>
      </c>
      <c r="B333">
        <v>32</v>
      </c>
      <c r="C333" t="s">
        <v>38</v>
      </c>
      <c r="D333" t="s">
        <v>145</v>
      </c>
      <c r="E333">
        <v>4</v>
      </c>
      <c r="F333">
        <v>8</v>
      </c>
      <c r="G333">
        <v>0.33300000000000002</v>
      </c>
      <c r="H333">
        <v>2</v>
      </c>
      <c r="I333">
        <v>7</v>
      </c>
      <c r="J333">
        <v>0.222</v>
      </c>
      <c r="K333">
        <v>26.3</v>
      </c>
      <c r="L333">
        <v>33.299999999999997</v>
      </c>
      <c r="M333">
        <v>-3.74</v>
      </c>
      <c r="N333">
        <v>2.1</v>
      </c>
    </row>
    <row r="334" spans="1:17">
      <c r="A334">
        <v>2013</v>
      </c>
      <c r="B334">
        <v>33</v>
      </c>
      <c r="C334" t="s">
        <v>53</v>
      </c>
      <c r="D334" t="s">
        <v>145</v>
      </c>
      <c r="E334">
        <v>3</v>
      </c>
      <c r="F334">
        <v>9</v>
      </c>
      <c r="G334">
        <v>0.25</v>
      </c>
      <c r="H334">
        <v>2</v>
      </c>
      <c r="I334">
        <v>7</v>
      </c>
      <c r="J334">
        <v>0.222</v>
      </c>
      <c r="K334">
        <v>24.8</v>
      </c>
      <c r="L334">
        <v>36</v>
      </c>
      <c r="M334">
        <v>-3.57</v>
      </c>
      <c r="N334">
        <v>3.34</v>
      </c>
    </row>
    <row r="335" spans="1:17">
      <c r="A335">
        <v>2013</v>
      </c>
      <c r="B335">
        <v>34</v>
      </c>
      <c r="C335" t="s">
        <v>85</v>
      </c>
      <c r="D335" t="s">
        <v>145</v>
      </c>
      <c r="E335">
        <v>3</v>
      </c>
      <c r="F335">
        <v>9</v>
      </c>
      <c r="G335">
        <v>0.25</v>
      </c>
      <c r="H335">
        <v>1</v>
      </c>
      <c r="I335">
        <v>8</v>
      </c>
      <c r="J335">
        <v>0.111</v>
      </c>
      <c r="K335">
        <v>15.3</v>
      </c>
      <c r="L335">
        <v>31.8</v>
      </c>
      <c r="M335">
        <v>-8.58</v>
      </c>
      <c r="N335">
        <v>2.84</v>
      </c>
    </row>
    <row r="336" spans="1:17">
      <c r="A336">
        <v>2013</v>
      </c>
      <c r="E336" t="s">
        <v>167</v>
      </c>
      <c r="H336" t="s">
        <v>168</v>
      </c>
      <c r="M336" t="s">
        <v>159</v>
      </c>
      <c r="O336" t="s">
        <v>151</v>
      </c>
    </row>
    <row r="337" spans="1:17">
      <c r="A337">
        <v>2013</v>
      </c>
      <c r="B337" t="s">
        <v>152</v>
      </c>
      <c r="C337" t="s">
        <v>153</v>
      </c>
      <c r="D337" t="s">
        <v>154</v>
      </c>
      <c r="E337" t="s">
        <v>155</v>
      </c>
      <c r="F337" t="s">
        <v>156</v>
      </c>
      <c r="G337" t="s">
        <v>157</v>
      </c>
      <c r="H337" t="s">
        <v>155</v>
      </c>
      <c r="I337" t="s">
        <v>156</v>
      </c>
      <c r="J337" t="s">
        <v>157</v>
      </c>
      <c r="K337" t="s">
        <v>158</v>
      </c>
      <c r="L337" t="s">
        <v>158</v>
      </c>
      <c r="M337" t="s">
        <v>159</v>
      </c>
      <c r="N337" t="s">
        <v>160</v>
      </c>
      <c r="O337" t="s">
        <v>161</v>
      </c>
      <c r="P337" t="s">
        <v>162</v>
      </c>
      <c r="Q337" t="s">
        <v>163</v>
      </c>
    </row>
    <row r="338" spans="1:17">
      <c r="A338">
        <v>2013</v>
      </c>
      <c r="B338">
        <v>35</v>
      </c>
      <c r="C338" t="s">
        <v>3</v>
      </c>
      <c r="D338" t="s">
        <v>190</v>
      </c>
      <c r="E338">
        <v>12</v>
      </c>
      <c r="F338">
        <v>2</v>
      </c>
      <c r="G338">
        <v>0.85699999999999998</v>
      </c>
      <c r="H338">
        <v>8</v>
      </c>
      <c r="I338">
        <v>1</v>
      </c>
      <c r="J338">
        <v>0.88900000000000001</v>
      </c>
      <c r="K338">
        <v>45.5</v>
      </c>
      <c r="L338">
        <v>22.6</v>
      </c>
      <c r="M338">
        <v>15.65</v>
      </c>
      <c r="N338">
        <v>1.43</v>
      </c>
      <c r="O338">
        <v>2</v>
      </c>
      <c r="P338">
        <v>2</v>
      </c>
      <c r="Q338">
        <v>12</v>
      </c>
    </row>
    <row r="339" spans="1:17">
      <c r="A339">
        <v>2013</v>
      </c>
      <c r="B339">
        <v>36</v>
      </c>
      <c r="C339" t="s">
        <v>35</v>
      </c>
      <c r="D339" t="s">
        <v>190</v>
      </c>
      <c r="E339">
        <v>9</v>
      </c>
      <c r="F339">
        <v>4</v>
      </c>
      <c r="G339">
        <v>0.69199999999999995</v>
      </c>
      <c r="H339">
        <v>6</v>
      </c>
      <c r="I339">
        <v>2</v>
      </c>
      <c r="J339">
        <v>0.75</v>
      </c>
      <c r="K339">
        <v>34.799999999999997</v>
      </c>
      <c r="L339">
        <v>16.3</v>
      </c>
      <c r="M339">
        <v>14.2</v>
      </c>
      <c r="N339">
        <v>2.2799999999999998</v>
      </c>
      <c r="O339">
        <v>23</v>
      </c>
      <c r="P339">
        <v>14</v>
      </c>
      <c r="Q339">
        <v>22</v>
      </c>
    </row>
    <row r="340" spans="1:17">
      <c r="A340">
        <v>2013</v>
      </c>
      <c r="B340">
        <v>37</v>
      </c>
      <c r="C340" t="s">
        <v>23</v>
      </c>
      <c r="D340" t="s">
        <v>190</v>
      </c>
      <c r="E340">
        <v>7</v>
      </c>
      <c r="F340">
        <v>5</v>
      </c>
      <c r="G340">
        <v>0.58299999999999996</v>
      </c>
      <c r="H340">
        <v>4</v>
      </c>
      <c r="I340">
        <v>4</v>
      </c>
      <c r="J340">
        <v>0.5</v>
      </c>
      <c r="K340">
        <v>28.7</v>
      </c>
      <c r="L340">
        <v>26.2</v>
      </c>
      <c r="M340">
        <v>3.4</v>
      </c>
      <c r="N340">
        <v>1.07</v>
      </c>
    </row>
    <row r="341" spans="1:17">
      <c r="A341">
        <v>2013</v>
      </c>
      <c r="B341">
        <v>38</v>
      </c>
      <c r="C341" t="s">
        <v>58</v>
      </c>
      <c r="D341" t="s">
        <v>190</v>
      </c>
      <c r="E341">
        <v>5</v>
      </c>
      <c r="F341">
        <v>7</v>
      </c>
      <c r="G341">
        <v>0.41699999999999998</v>
      </c>
      <c r="H341">
        <v>3</v>
      </c>
      <c r="I341">
        <v>5</v>
      </c>
      <c r="J341">
        <v>0.375</v>
      </c>
      <c r="K341">
        <v>38.4</v>
      </c>
      <c r="L341">
        <v>38.799999999999997</v>
      </c>
      <c r="M341">
        <v>4.41</v>
      </c>
      <c r="N341">
        <v>4.74</v>
      </c>
    </row>
    <row r="342" spans="1:17">
      <c r="A342">
        <v>2013</v>
      </c>
      <c r="B342">
        <v>39</v>
      </c>
      <c r="C342" t="s">
        <v>70</v>
      </c>
      <c r="D342" t="s">
        <v>190</v>
      </c>
      <c r="E342">
        <v>4</v>
      </c>
      <c r="F342">
        <v>8</v>
      </c>
      <c r="G342">
        <v>0.33300000000000002</v>
      </c>
      <c r="H342">
        <v>1</v>
      </c>
      <c r="I342">
        <v>7</v>
      </c>
      <c r="J342">
        <v>0.125</v>
      </c>
      <c r="K342">
        <v>29.7</v>
      </c>
      <c r="L342">
        <v>35.4</v>
      </c>
      <c r="M342">
        <v>-3.86</v>
      </c>
      <c r="N342">
        <v>1.98</v>
      </c>
    </row>
    <row r="343" spans="1:17">
      <c r="A343">
        <v>2013</v>
      </c>
      <c r="B343">
        <v>40</v>
      </c>
      <c r="C343" t="s">
        <v>74</v>
      </c>
      <c r="D343" t="s">
        <v>190</v>
      </c>
      <c r="E343">
        <v>1</v>
      </c>
      <c r="F343">
        <v>11</v>
      </c>
      <c r="G343">
        <v>8.3000000000000004E-2</v>
      </c>
      <c r="H343">
        <v>0</v>
      </c>
      <c r="I343">
        <v>8</v>
      </c>
      <c r="J343">
        <v>0</v>
      </c>
      <c r="K343">
        <v>14.9</v>
      </c>
      <c r="L343">
        <v>38</v>
      </c>
      <c r="M343">
        <v>-12.43</v>
      </c>
      <c r="N343">
        <v>4.9800000000000004</v>
      </c>
    </row>
    <row r="344" spans="1:17">
      <c r="A344">
        <v>2013</v>
      </c>
      <c r="B344">
        <v>41</v>
      </c>
      <c r="C344" t="s">
        <v>18</v>
      </c>
      <c r="D344" t="s">
        <v>191</v>
      </c>
      <c r="E344">
        <v>13</v>
      </c>
      <c r="F344">
        <v>1</v>
      </c>
      <c r="G344">
        <v>0.92900000000000005</v>
      </c>
      <c r="H344">
        <v>9</v>
      </c>
      <c r="I344">
        <v>0</v>
      </c>
      <c r="J344">
        <v>1</v>
      </c>
      <c r="K344">
        <v>29.4</v>
      </c>
      <c r="L344">
        <v>13.2</v>
      </c>
      <c r="M344">
        <v>14.74</v>
      </c>
      <c r="N344">
        <v>0.67</v>
      </c>
      <c r="P344">
        <v>3</v>
      </c>
      <c r="Q344">
        <v>3</v>
      </c>
    </row>
    <row r="345" spans="1:17">
      <c r="A345">
        <v>2013</v>
      </c>
      <c r="B345">
        <v>42</v>
      </c>
      <c r="C345" t="s">
        <v>26</v>
      </c>
      <c r="D345" t="s">
        <v>191</v>
      </c>
      <c r="E345">
        <v>9</v>
      </c>
      <c r="F345">
        <v>4</v>
      </c>
      <c r="G345">
        <v>0.69199999999999995</v>
      </c>
      <c r="H345">
        <v>5</v>
      </c>
      <c r="I345">
        <v>3</v>
      </c>
      <c r="J345">
        <v>0.625</v>
      </c>
      <c r="K345">
        <v>31.9</v>
      </c>
      <c r="L345">
        <v>24.8</v>
      </c>
      <c r="M345">
        <v>5.22</v>
      </c>
      <c r="N345">
        <v>0.45</v>
      </c>
      <c r="O345">
        <v>18</v>
      </c>
      <c r="P345">
        <v>18</v>
      </c>
    </row>
    <row r="346" spans="1:17">
      <c r="A346">
        <v>2013</v>
      </c>
      <c r="B346">
        <v>43</v>
      </c>
      <c r="C346" t="s">
        <v>42</v>
      </c>
      <c r="D346" t="s">
        <v>191</v>
      </c>
      <c r="E346">
        <v>8</v>
      </c>
      <c r="F346">
        <v>5</v>
      </c>
      <c r="G346">
        <v>0.61499999999999999</v>
      </c>
      <c r="H346">
        <v>5</v>
      </c>
      <c r="I346">
        <v>3</v>
      </c>
      <c r="J346">
        <v>0.625</v>
      </c>
      <c r="K346">
        <v>26.3</v>
      </c>
      <c r="L346">
        <v>18.899999999999999</v>
      </c>
      <c r="M346">
        <v>7.31</v>
      </c>
      <c r="N346">
        <v>2.31</v>
      </c>
    </row>
    <row r="347" spans="1:17">
      <c r="A347">
        <v>2013</v>
      </c>
      <c r="B347">
        <v>44</v>
      </c>
      <c r="C347" t="s">
        <v>51</v>
      </c>
      <c r="D347" t="s">
        <v>191</v>
      </c>
      <c r="E347">
        <v>8</v>
      </c>
      <c r="F347">
        <v>5</v>
      </c>
      <c r="G347">
        <v>0.61499999999999999</v>
      </c>
      <c r="H347">
        <v>4</v>
      </c>
      <c r="I347">
        <v>4</v>
      </c>
      <c r="J347">
        <v>0.5</v>
      </c>
      <c r="K347">
        <v>25.7</v>
      </c>
      <c r="L347">
        <v>22.2</v>
      </c>
      <c r="M347">
        <v>5.27</v>
      </c>
      <c r="N347">
        <v>1.35</v>
      </c>
    </row>
    <row r="348" spans="1:17">
      <c r="A348">
        <v>2013</v>
      </c>
      <c r="B348">
        <v>45</v>
      </c>
      <c r="C348" t="s">
        <v>4</v>
      </c>
      <c r="D348" t="s">
        <v>191</v>
      </c>
      <c r="E348">
        <v>7</v>
      </c>
      <c r="F348">
        <v>6</v>
      </c>
      <c r="G348">
        <v>0.53800000000000003</v>
      </c>
      <c r="H348">
        <v>3</v>
      </c>
      <c r="I348">
        <v>5</v>
      </c>
      <c r="J348">
        <v>0.375</v>
      </c>
      <c r="K348">
        <v>32.200000000000003</v>
      </c>
      <c r="L348">
        <v>26.8</v>
      </c>
      <c r="M348">
        <v>5.53</v>
      </c>
      <c r="N348">
        <v>3.3</v>
      </c>
      <c r="O348">
        <v>17</v>
      </c>
      <c r="P348">
        <v>11</v>
      </c>
    </row>
    <row r="349" spans="1:17">
      <c r="A349">
        <v>2013</v>
      </c>
      <c r="B349">
        <v>46</v>
      </c>
      <c r="C349" t="s">
        <v>49</v>
      </c>
      <c r="D349" t="s">
        <v>191</v>
      </c>
      <c r="E349">
        <v>5</v>
      </c>
      <c r="F349">
        <v>7</v>
      </c>
      <c r="G349">
        <v>0.41699999999999998</v>
      </c>
      <c r="H349">
        <v>1</v>
      </c>
      <c r="I349">
        <v>7</v>
      </c>
      <c r="J349">
        <v>0.125</v>
      </c>
      <c r="K349">
        <v>26.2</v>
      </c>
      <c r="L349">
        <v>27.1</v>
      </c>
      <c r="M349">
        <v>1.2</v>
      </c>
      <c r="N349">
        <v>2.0299999999999998</v>
      </c>
      <c r="O349">
        <v>22</v>
      </c>
      <c r="P349">
        <v>16</v>
      </c>
    </row>
    <row r="350" spans="1:17">
      <c r="A350">
        <v>2013</v>
      </c>
      <c r="E350" t="s">
        <v>167</v>
      </c>
      <c r="H350" t="s">
        <v>168</v>
      </c>
      <c r="M350" t="s">
        <v>159</v>
      </c>
      <c r="O350" t="s">
        <v>151</v>
      </c>
    </row>
    <row r="351" spans="1:17">
      <c r="A351">
        <v>2013</v>
      </c>
      <c r="B351" t="s">
        <v>152</v>
      </c>
      <c r="C351" t="s">
        <v>153</v>
      </c>
      <c r="D351" t="s">
        <v>154</v>
      </c>
      <c r="E351" t="s">
        <v>155</v>
      </c>
      <c r="F351" t="s">
        <v>156</v>
      </c>
      <c r="G351" t="s">
        <v>157</v>
      </c>
      <c r="H351" t="s">
        <v>155</v>
      </c>
      <c r="I351" t="s">
        <v>156</v>
      </c>
      <c r="J351" t="s">
        <v>157</v>
      </c>
      <c r="K351" t="s">
        <v>158</v>
      </c>
      <c r="L351" t="s">
        <v>158</v>
      </c>
      <c r="M351" t="s">
        <v>159</v>
      </c>
      <c r="N351" t="s">
        <v>160</v>
      </c>
      <c r="O351" t="s">
        <v>161</v>
      </c>
      <c r="P351" t="s">
        <v>162</v>
      </c>
      <c r="Q351" t="s">
        <v>163</v>
      </c>
    </row>
    <row r="352" spans="1:17">
      <c r="A352">
        <v>2013</v>
      </c>
      <c r="B352">
        <v>47</v>
      </c>
      <c r="C352" t="s">
        <v>67</v>
      </c>
      <c r="D352" t="s">
        <v>173</v>
      </c>
      <c r="E352">
        <v>10</v>
      </c>
      <c r="F352">
        <v>4</v>
      </c>
      <c r="G352">
        <v>0.71399999999999997</v>
      </c>
      <c r="H352">
        <v>7</v>
      </c>
      <c r="I352">
        <v>2</v>
      </c>
      <c r="J352">
        <v>0.77800000000000002</v>
      </c>
      <c r="K352">
        <v>42.1</v>
      </c>
      <c r="L352">
        <v>22.9</v>
      </c>
      <c r="M352">
        <v>3.07</v>
      </c>
      <c r="N352">
        <v>-8.2100000000000009</v>
      </c>
    </row>
    <row r="353" spans="1:17">
      <c r="A353">
        <v>2013</v>
      </c>
      <c r="B353">
        <v>48</v>
      </c>
      <c r="C353" t="s">
        <v>81</v>
      </c>
      <c r="D353" t="s">
        <v>173</v>
      </c>
      <c r="E353">
        <v>10</v>
      </c>
      <c r="F353">
        <v>3</v>
      </c>
      <c r="G353">
        <v>0.76900000000000002</v>
      </c>
      <c r="H353">
        <v>6</v>
      </c>
      <c r="I353">
        <v>2</v>
      </c>
      <c r="J353">
        <v>0.75</v>
      </c>
      <c r="K353">
        <v>40.200000000000003</v>
      </c>
      <c r="L353">
        <v>24.8</v>
      </c>
      <c r="M353">
        <v>4.3</v>
      </c>
      <c r="N353">
        <v>-7.17</v>
      </c>
    </row>
    <row r="354" spans="1:17">
      <c r="A354">
        <v>2013</v>
      </c>
      <c r="B354">
        <v>49</v>
      </c>
      <c r="C354" t="s">
        <v>86</v>
      </c>
      <c r="D354" t="s">
        <v>173</v>
      </c>
      <c r="E354">
        <v>8</v>
      </c>
      <c r="F354">
        <v>5</v>
      </c>
      <c r="G354">
        <v>0.61499999999999999</v>
      </c>
      <c r="H354">
        <v>6</v>
      </c>
      <c r="I354">
        <v>2</v>
      </c>
      <c r="J354">
        <v>0.75</v>
      </c>
      <c r="K354">
        <v>29</v>
      </c>
      <c r="L354">
        <v>26.2</v>
      </c>
      <c r="M354">
        <v>-3.71</v>
      </c>
      <c r="N354">
        <v>-5.63</v>
      </c>
    </row>
    <row r="355" spans="1:17">
      <c r="A355">
        <v>2013</v>
      </c>
      <c r="B355">
        <v>50</v>
      </c>
      <c r="C355" t="s">
        <v>83</v>
      </c>
      <c r="D355" t="s">
        <v>173</v>
      </c>
      <c r="E355">
        <v>6</v>
      </c>
      <c r="F355">
        <v>6</v>
      </c>
      <c r="G355">
        <v>0.5</v>
      </c>
      <c r="H355">
        <v>4</v>
      </c>
      <c r="I355">
        <v>4</v>
      </c>
      <c r="J355">
        <v>0.5</v>
      </c>
      <c r="K355">
        <v>26.4</v>
      </c>
      <c r="L355">
        <v>22.3</v>
      </c>
      <c r="M355">
        <v>-3.53</v>
      </c>
      <c r="N355">
        <v>-5.62</v>
      </c>
    </row>
    <row r="356" spans="1:17">
      <c r="A356">
        <v>2013</v>
      </c>
      <c r="B356">
        <v>51</v>
      </c>
      <c r="C356" t="s">
        <v>189</v>
      </c>
      <c r="D356" t="s">
        <v>173</v>
      </c>
      <c r="E356">
        <v>2</v>
      </c>
      <c r="F356">
        <v>10</v>
      </c>
      <c r="G356">
        <v>0.16700000000000001</v>
      </c>
      <c r="H356">
        <v>1</v>
      </c>
      <c r="I356">
        <v>7</v>
      </c>
      <c r="J356">
        <v>0.125</v>
      </c>
      <c r="K356">
        <v>26.3</v>
      </c>
      <c r="L356">
        <v>43.8</v>
      </c>
      <c r="M356">
        <v>-15.82</v>
      </c>
      <c r="N356">
        <v>-3.74</v>
      </c>
    </row>
    <row r="357" spans="1:17">
      <c r="A357">
        <v>2013</v>
      </c>
      <c r="B357">
        <v>52</v>
      </c>
      <c r="C357" t="s">
        <v>119</v>
      </c>
      <c r="D357" t="s">
        <v>173</v>
      </c>
      <c r="E357">
        <v>1</v>
      </c>
      <c r="F357">
        <v>11</v>
      </c>
      <c r="G357">
        <v>8.3000000000000004E-2</v>
      </c>
      <c r="H357">
        <v>1</v>
      </c>
      <c r="I357">
        <v>7</v>
      </c>
      <c r="J357">
        <v>0.125</v>
      </c>
      <c r="K357">
        <v>9.8000000000000007</v>
      </c>
      <c r="L357">
        <v>37</v>
      </c>
      <c r="M357">
        <v>-23.53</v>
      </c>
      <c r="N357">
        <v>-5.53</v>
      </c>
    </row>
    <row r="358" spans="1:17">
      <c r="A358">
        <v>2013</v>
      </c>
      <c r="B358">
        <v>53</v>
      </c>
      <c r="C358" t="s">
        <v>174</v>
      </c>
      <c r="D358" t="s">
        <v>173</v>
      </c>
      <c r="E358">
        <v>1</v>
      </c>
      <c r="F358">
        <v>11</v>
      </c>
      <c r="G358">
        <v>8.3000000000000004E-2</v>
      </c>
      <c r="H358">
        <v>1</v>
      </c>
      <c r="I358">
        <v>7</v>
      </c>
      <c r="J358">
        <v>0.125</v>
      </c>
      <c r="K358">
        <v>17.100000000000001</v>
      </c>
      <c r="L358">
        <v>41.9</v>
      </c>
      <c r="M358">
        <v>-21.13</v>
      </c>
      <c r="N358">
        <v>-4.55</v>
      </c>
    </row>
    <row r="359" spans="1:17">
      <c r="A359">
        <v>2013</v>
      </c>
      <c r="B359">
        <v>54</v>
      </c>
      <c r="C359" t="s">
        <v>124</v>
      </c>
      <c r="D359" t="s">
        <v>175</v>
      </c>
      <c r="E359">
        <v>10</v>
      </c>
      <c r="F359">
        <v>4</v>
      </c>
      <c r="G359">
        <v>0.71399999999999997</v>
      </c>
      <c r="H359">
        <v>8</v>
      </c>
      <c r="I359">
        <v>1</v>
      </c>
      <c r="J359">
        <v>0.88900000000000001</v>
      </c>
      <c r="K359">
        <v>29.6</v>
      </c>
      <c r="L359">
        <v>24.4</v>
      </c>
      <c r="M359">
        <v>0.15</v>
      </c>
      <c r="N359">
        <v>-4.78</v>
      </c>
    </row>
    <row r="360" spans="1:17">
      <c r="A360">
        <v>2013</v>
      </c>
      <c r="B360">
        <v>55</v>
      </c>
      <c r="C360" t="s">
        <v>115</v>
      </c>
      <c r="D360" t="s">
        <v>175</v>
      </c>
      <c r="E360">
        <v>9</v>
      </c>
      <c r="F360">
        <v>4</v>
      </c>
      <c r="G360">
        <v>0.69199999999999995</v>
      </c>
      <c r="H360">
        <v>6</v>
      </c>
      <c r="I360">
        <v>2</v>
      </c>
      <c r="J360">
        <v>0.75</v>
      </c>
      <c r="K360">
        <v>31.8</v>
      </c>
      <c r="L360">
        <v>17.8</v>
      </c>
      <c r="M360">
        <v>3.05</v>
      </c>
      <c r="N360">
        <v>-6.95</v>
      </c>
    </row>
    <row r="361" spans="1:17">
      <c r="A361">
        <v>2013</v>
      </c>
      <c r="B361">
        <v>56</v>
      </c>
      <c r="C361" t="s">
        <v>113</v>
      </c>
      <c r="D361" t="s">
        <v>175</v>
      </c>
      <c r="E361">
        <v>7</v>
      </c>
      <c r="F361">
        <v>5</v>
      </c>
      <c r="G361">
        <v>0.58299999999999996</v>
      </c>
      <c r="H361">
        <v>6</v>
      </c>
      <c r="I361">
        <v>2</v>
      </c>
      <c r="J361">
        <v>0.75</v>
      </c>
      <c r="K361">
        <v>25.6</v>
      </c>
      <c r="L361">
        <v>26.3</v>
      </c>
      <c r="M361">
        <v>-3.01</v>
      </c>
      <c r="N361">
        <v>-3.18</v>
      </c>
    </row>
    <row r="362" spans="1:17">
      <c r="A362">
        <v>2013</v>
      </c>
      <c r="B362">
        <v>57</v>
      </c>
      <c r="C362" t="s">
        <v>91</v>
      </c>
      <c r="D362" t="s">
        <v>175</v>
      </c>
      <c r="E362">
        <v>7</v>
      </c>
      <c r="F362">
        <v>6</v>
      </c>
      <c r="G362">
        <v>0.53800000000000003</v>
      </c>
      <c r="H362">
        <v>5</v>
      </c>
      <c r="I362">
        <v>3</v>
      </c>
      <c r="J362">
        <v>0.625</v>
      </c>
      <c r="K362">
        <v>24.8</v>
      </c>
      <c r="L362">
        <v>21.4</v>
      </c>
      <c r="M362">
        <v>-3.22</v>
      </c>
      <c r="N362">
        <v>-5.22</v>
      </c>
    </row>
    <row r="363" spans="1:17">
      <c r="A363">
        <v>2013</v>
      </c>
      <c r="B363">
        <v>58</v>
      </c>
      <c r="C363" t="s">
        <v>89</v>
      </c>
      <c r="D363" t="s">
        <v>175</v>
      </c>
      <c r="E363">
        <v>4</v>
      </c>
      <c r="F363">
        <v>8</v>
      </c>
      <c r="G363">
        <v>0.33300000000000002</v>
      </c>
      <c r="H363">
        <v>3</v>
      </c>
      <c r="I363">
        <v>5</v>
      </c>
      <c r="J363">
        <v>0.375</v>
      </c>
      <c r="K363">
        <v>19.2</v>
      </c>
      <c r="L363">
        <v>26.3</v>
      </c>
      <c r="M363">
        <v>-15.66</v>
      </c>
      <c r="N363">
        <v>-9.91</v>
      </c>
    </row>
    <row r="364" spans="1:17">
      <c r="A364">
        <v>2013</v>
      </c>
      <c r="B364">
        <v>59</v>
      </c>
      <c r="C364" t="s">
        <v>92</v>
      </c>
      <c r="D364" t="s">
        <v>175</v>
      </c>
      <c r="E364">
        <v>3</v>
      </c>
      <c r="F364">
        <v>9</v>
      </c>
      <c r="G364">
        <v>0.25</v>
      </c>
      <c r="H364">
        <v>2</v>
      </c>
      <c r="I364">
        <v>6</v>
      </c>
      <c r="J364">
        <v>0.25</v>
      </c>
      <c r="K364">
        <v>21.1</v>
      </c>
      <c r="L364">
        <v>33.9</v>
      </c>
      <c r="M364">
        <v>-11.77</v>
      </c>
      <c r="N364">
        <v>-1.27</v>
      </c>
    </row>
    <row r="365" spans="1:17">
      <c r="A365">
        <v>2013</v>
      </c>
      <c r="B365">
        <v>60</v>
      </c>
      <c r="C365" t="s">
        <v>176</v>
      </c>
      <c r="D365" t="s">
        <v>175</v>
      </c>
      <c r="E365">
        <v>2</v>
      </c>
      <c r="F365">
        <v>10</v>
      </c>
      <c r="G365">
        <v>0.16700000000000001</v>
      </c>
      <c r="H365">
        <v>1</v>
      </c>
      <c r="I365">
        <v>7</v>
      </c>
      <c r="J365">
        <v>0.125</v>
      </c>
      <c r="K365">
        <v>21.8</v>
      </c>
      <c r="L365">
        <v>39.299999999999997</v>
      </c>
      <c r="M365">
        <v>-18.170000000000002</v>
      </c>
      <c r="N365">
        <v>-6.5</v>
      </c>
    </row>
    <row r="366" spans="1:17">
      <c r="A366">
        <v>2013</v>
      </c>
      <c r="E366" t="s">
        <v>167</v>
      </c>
      <c r="H366" t="s">
        <v>168</v>
      </c>
      <c r="M366" t="s">
        <v>159</v>
      </c>
      <c r="O366" t="s">
        <v>151</v>
      </c>
    </row>
    <row r="367" spans="1:17">
      <c r="A367">
        <v>2013</v>
      </c>
      <c r="B367" t="s">
        <v>152</v>
      </c>
      <c r="C367" t="s">
        <v>153</v>
      </c>
      <c r="D367" t="s">
        <v>154</v>
      </c>
      <c r="E367" t="s">
        <v>155</v>
      </c>
      <c r="F367" t="s">
        <v>156</v>
      </c>
      <c r="G367" t="s">
        <v>157</v>
      </c>
      <c r="H367" t="s">
        <v>155</v>
      </c>
      <c r="I367" t="s">
        <v>156</v>
      </c>
      <c r="J367" t="s">
        <v>157</v>
      </c>
      <c r="K367" t="s">
        <v>158</v>
      </c>
      <c r="L367" t="s">
        <v>158</v>
      </c>
      <c r="M367" t="s">
        <v>159</v>
      </c>
      <c r="N367" t="s">
        <v>160</v>
      </c>
      <c r="O367" t="s">
        <v>161</v>
      </c>
      <c r="P367" t="s">
        <v>162</v>
      </c>
      <c r="Q367" t="s">
        <v>163</v>
      </c>
    </row>
    <row r="368" spans="1:17">
      <c r="A368">
        <v>2013</v>
      </c>
      <c r="B368">
        <v>61</v>
      </c>
      <c r="C368" t="s">
        <v>13</v>
      </c>
      <c r="D368" t="s">
        <v>148</v>
      </c>
      <c r="E368">
        <v>9</v>
      </c>
      <c r="F368">
        <v>4</v>
      </c>
      <c r="G368">
        <v>0.69199999999999995</v>
      </c>
      <c r="H368">
        <v>2</v>
      </c>
      <c r="I368">
        <v>0</v>
      </c>
      <c r="J368">
        <v>1</v>
      </c>
      <c r="K368">
        <v>27.2</v>
      </c>
      <c r="L368">
        <v>22.4</v>
      </c>
      <c r="M368">
        <v>9.5</v>
      </c>
      <c r="N368">
        <v>4.5</v>
      </c>
      <c r="O368">
        <v>14</v>
      </c>
      <c r="P368">
        <v>14</v>
      </c>
      <c r="Q368">
        <v>20</v>
      </c>
    </row>
    <row r="369" spans="1:17">
      <c r="A369">
        <v>2013</v>
      </c>
      <c r="B369">
        <v>62</v>
      </c>
      <c r="C369" t="s">
        <v>133</v>
      </c>
      <c r="D369" t="s">
        <v>148</v>
      </c>
      <c r="E369">
        <v>2</v>
      </c>
      <c r="F369">
        <v>10</v>
      </c>
      <c r="G369">
        <v>0.16700000000000001</v>
      </c>
      <c r="H369">
        <v>1</v>
      </c>
      <c r="I369">
        <v>0</v>
      </c>
      <c r="J369">
        <v>1</v>
      </c>
      <c r="K369">
        <v>20.9</v>
      </c>
      <c r="L369">
        <v>44.6</v>
      </c>
      <c r="M369">
        <v>-19.36</v>
      </c>
      <c r="N369">
        <v>-3.77</v>
      </c>
    </row>
    <row r="370" spans="1:17">
      <c r="A370">
        <v>2013</v>
      </c>
      <c r="B370">
        <v>63</v>
      </c>
      <c r="C370" t="s">
        <v>97</v>
      </c>
      <c r="D370" t="s">
        <v>148</v>
      </c>
      <c r="E370">
        <v>9</v>
      </c>
      <c r="F370">
        <v>4</v>
      </c>
      <c r="G370">
        <v>0.69199999999999995</v>
      </c>
      <c r="H370">
        <v>1</v>
      </c>
      <c r="I370">
        <v>1</v>
      </c>
      <c r="J370">
        <v>0.5</v>
      </c>
      <c r="K370">
        <v>33.5</v>
      </c>
      <c r="L370">
        <v>24.4</v>
      </c>
      <c r="M370">
        <v>4.26</v>
      </c>
      <c r="N370">
        <v>-2.89</v>
      </c>
    </row>
    <row r="371" spans="1:17">
      <c r="A371">
        <v>2013</v>
      </c>
      <c r="B371">
        <v>64</v>
      </c>
      <c r="C371" t="s">
        <v>50</v>
      </c>
      <c r="D371" t="s">
        <v>148</v>
      </c>
      <c r="E371">
        <v>8</v>
      </c>
      <c r="F371">
        <v>5</v>
      </c>
      <c r="G371">
        <v>0.61499999999999999</v>
      </c>
      <c r="H371">
        <v>0</v>
      </c>
      <c r="I371">
        <v>1</v>
      </c>
      <c r="J371">
        <v>0</v>
      </c>
      <c r="K371">
        <v>30.2</v>
      </c>
      <c r="L371">
        <v>22.1</v>
      </c>
      <c r="M371">
        <v>10.23</v>
      </c>
      <c r="N371">
        <v>3.77</v>
      </c>
    </row>
    <row r="372" spans="1:17">
      <c r="A372">
        <v>2013</v>
      </c>
      <c r="B372">
        <v>65</v>
      </c>
      <c r="C372" t="s">
        <v>96</v>
      </c>
      <c r="D372" t="s">
        <v>148</v>
      </c>
      <c r="E372">
        <v>3</v>
      </c>
      <c r="F372">
        <v>9</v>
      </c>
      <c r="G372">
        <v>0.25</v>
      </c>
      <c r="H372">
        <v>0</v>
      </c>
      <c r="I372">
        <v>1</v>
      </c>
      <c r="J372">
        <v>0</v>
      </c>
      <c r="K372">
        <v>24.4</v>
      </c>
      <c r="L372">
        <v>31.6</v>
      </c>
      <c r="M372">
        <v>-12.36</v>
      </c>
      <c r="N372">
        <v>-5.27</v>
      </c>
    </row>
    <row r="373" spans="1:17">
      <c r="A373">
        <v>2013</v>
      </c>
      <c r="B373">
        <v>66</v>
      </c>
      <c r="C373" t="s">
        <v>126</v>
      </c>
      <c r="D373" t="s">
        <v>148</v>
      </c>
      <c r="E373">
        <v>1</v>
      </c>
      <c r="F373">
        <v>11</v>
      </c>
      <c r="G373">
        <v>8.3000000000000004E-2</v>
      </c>
      <c r="H373">
        <v>0</v>
      </c>
      <c r="I373">
        <v>1</v>
      </c>
      <c r="J373">
        <v>0</v>
      </c>
      <c r="K373">
        <v>18.2</v>
      </c>
      <c r="L373">
        <v>46.8</v>
      </c>
      <c r="M373">
        <v>-19.3</v>
      </c>
      <c r="N373">
        <v>-1.3</v>
      </c>
    </row>
    <row r="374" spans="1:17">
      <c r="A374">
        <v>2013</v>
      </c>
      <c r="E374" t="s">
        <v>167</v>
      </c>
      <c r="H374" t="s">
        <v>168</v>
      </c>
      <c r="M374" t="s">
        <v>159</v>
      </c>
      <c r="O374" t="s">
        <v>151</v>
      </c>
    </row>
    <row r="375" spans="1:17">
      <c r="A375">
        <v>2013</v>
      </c>
      <c r="B375" t="s">
        <v>152</v>
      </c>
      <c r="C375" t="s">
        <v>153</v>
      </c>
      <c r="D375" t="s">
        <v>154</v>
      </c>
      <c r="E375" t="s">
        <v>155</v>
      </c>
      <c r="F375" t="s">
        <v>156</v>
      </c>
      <c r="G375" t="s">
        <v>157</v>
      </c>
      <c r="H375" t="s">
        <v>155</v>
      </c>
      <c r="I375" t="s">
        <v>156</v>
      </c>
      <c r="J375" t="s">
        <v>157</v>
      </c>
      <c r="K375" t="s">
        <v>158</v>
      </c>
      <c r="L375" t="s">
        <v>158</v>
      </c>
      <c r="M375" t="s">
        <v>159</v>
      </c>
      <c r="N375" t="s">
        <v>160</v>
      </c>
      <c r="O375" t="s">
        <v>161</v>
      </c>
      <c r="P375" t="s">
        <v>162</v>
      </c>
      <c r="Q375" t="s">
        <v>163</v>
      </c>
    </row>
    <row r="376" spans="1:17">
      <c r="A376">
        <v>2013</v>
      </c>
      <c r="B376">
        <v>67</v>
      </c>
      <c r="C376" t="s">
        <v>177</v>
      </c>
      <c r="D376" t="s">
        <v>178</v>
      </c>
      <c r="E376">
        <v>10</v>
      </c>
      <c r="F376">
        <v>4</v>
      </c>
      <c r="G376">
        <v>0.71399999999999997</v>
      </c>
      <c r="H376">
        <v>8</v>
      </c>
      <c r="I376">
        <v>1</v>
      </c>
      <c r="J376">
        <v>0.88900000000000001</v>
      </c>
      <c r="K376">
        <v>34.799999999999997</v>
      </c>
      <c r="L376">
        <v>15.9</v>
      </c>
      <c r="M376">
        <v>4.8899999999999997</v>
      </c>
      <c r="N376">
        <v>-7.18</v>
      </c>
    </row>
    <row r="377" spans="1:17">
      <c r="A377">
        <v>2013</v>
      </c>
      <c r="B377">
        <v>68</v>
      </c>
      <c r="C377" t="s">
        <v>136</v>
      </c>
      <c r="D377" t="s">
        <v>178</v>
      </c>
      <c r="E377">
        <v>8</v>
      </c>
      <c r="F377">
        <v>5</v>
      </c>
      <c r="G377">
        <v>0.61499999999999999</v>
      </c>
      <c r="H377">
        <v>6</v>
      </c>
      <c r="I377">
        <v>2</v>
      </c>
      <c r="J377">
        <v>0.75</v>
      </c>
      <c r="K377">
        <v>30.3</v>
      </c>
      <c r="L377">
        <v>24.4</v>
      </c>
      <c r="M377">
        <v>-1.48</v>
      </c>
      <c r="N377">
        <v>-7.33</v>
      </c>
    </row>
    <row r="378" spans="1:17">
      <c r="A378">
        <v>2013</v>
      </c>
      <c r="B378">
        <v>69</v>
      </c>
      <c r="C378" t="s">
        <v>130</v>
      </c>
      <c r="D378" t="s">
        <v>178</v>
      </c>
      <c r="E378">
        <v>7</v>
      </c>
      <c r="F378">
        <v>6</v>
      </c>
      <c r="G378">
        <v>0.53800000000000003</v>
      </c>
      <c r="H378">
        <v>4</v>
      </c>
      <c r="I378">
        <v>4</v>
      </c>
      <c r="J378">
        <v>0.5</v>
      </c>
      <c r="K378">
        <v>27.4</v>
      </c>
      <c r="L378">
        <v>27.5</v>
      </c>
      <c r="M378">
        <v>-5.77</v>
      </c>
      <c r="N378">
        <v>-6.85</v>
      </c>
    </row>
    <row r="379" spans="1:17">
      <c r="A379">
        <v>2013</v>
      </c>
      <c r="B379">
        <v>70</v>
      </c>
      <c r="C379" t="s">
        <v>135</v>
      </c>
      <c r="D379" t="s">
        <v>178</v>
      </c>
      <c r="E379">
        <v>5</v>
      </c>
      <c r="F379">
        <v>7</v>
      </c>
      <c r="G379">
        <v>0.41699999999999998</v>
      </c>
      <c r="H379">
        <v>4</v>
      </c>
      <c r="I379">
        <v>4</v>
      </c>
      <c r="J379">
        <v>0.5</v>
      </c>
      <c r="K379">
        <v>20.2</v>
      </c>
      <c r="L379">
        <v>28.6</v>
      </c>
      <c r="M379">
        <v>-9.86</v>
      </c>
      <c r="N379">
        <v>-4.28</v>
      </c>
    </row>
    <row r="380" spans="1:17">
      <c r="A380">
        <v>2013</v>
      </c>
      <c r="B380">
        <v>71</v>
      </c>
      <c r="C380" t="s">
        <v>131</v>
      </c>
      <c r="D380" t="s">
        <v>178</v>
      </c>
      <c r="E380">
        <v>4</v>
      </c>
      <c r="F380">
        <v>8</v>
      </c>
      <c r="G380">
        <v>0.33300000000000002</v>
      </c>
      <c r="H380">
        <v>3</v>
      </c>
      <c r="I380">
        <v>5</v>
      </c>
      <c r="J380">
        <v>0.375</v>
      </c>
      <c r="K380">
        <v>20.8</v>
      </c>
      <c r="L380">
        <v>26.9</v>
      </c>
      <c r="M380">
        <v>-9.6</v>
      </c>
      <c r="N380">
        <v>-4.0199999999999996</v>
      </c>
    </row>
    <row r="381" spans="1:17">
      <c r="A381">
        <v>2013</v>
      </c>
      <c r="B381">
        <v>72</v>
      </c>
      <c r="C381" t="s">
        <v>100</v>
      </c>
      <c r="D381" t="s">
        <v>178</v>
      </c>
      <c r="E381">
        <v>1</v>
      </c>
      <c r="F381">
        <v>11</v>
      </c>
      <c r="G381">
        <v>8.3000000000000004E-2</v>
      </c>
      <c r="H381">
        <v>1</v>
      </c>
      <c r="I381">
        <v>7</v>
      </c>
      <c r="J381">
        <v>0.125</v>
      </c>
      <c r="K381">
        <v>11.7</v>
      </c>
      <c r="L381">
        <v>33</v>
      </c>
      <c r="M381">
        <v>-20.399999999999999</v>
      </c>
      <c r="N381">
        <v>-3.82</v>
      </c>
    </row>
    <row r="382" spans="1:17">
      <c r="A382">
        <v>2013</v>
      </c>
      <c r="B382">
        <v>73</v>
      </c>
      <c r="C382" t="s">
        <v>84</v>
      </c>
      <c r="D382" t="s">
        <v>178</v>
      </c>
      <c r="E382">
        <v>0</v>
      </c>
      <c r="F382">
        <v>12</v>
      </c>
      <c r="G382">
        <v>0</v>
      </c>
      <c r="H382">
        <v>0</v>
      </c>
      <c r="I382">
        <v>8</v>
      </c>
      <c r="J382">
        <v>0</v>
      </c>
      <c r="K382">
        <v>9.8000000000000007</v>
      </c>
      <c r="L382">
        <v>35.700000000000003</v>
      </c>
      <c r="M382">
        <v>-23.48</v>
      </c>
      <c r="N382">
        <v>-4.6500000000000004</v>
      </c>
    </row>
    <row r="383" spans="1:17">
      <c r="A383">
        <v>2013</v>
      </c>
      <c r="B383">
        <v>74</v>
      </c>
      <c r="C383" t="s">
        <v>112</v>
      </c>
      <c r="D383" t="s">
        <v>179</v>
      </c>
      <c r="E383">
        <v>12</v>
      </c>
      <c r="F383">
        <v>2</v>
      </c>
      <c r="G383">
        <v>0.85699999999999998</v>
      </c>
      <c r="H383">
        <v>8</v>
      </c>
      <c r="I383">
        <v>1</v>
      </c>
      <c r="J383">
        <v>0.88900000000000001</v>
      </c>
      <c r="K383">
        <v>39.6</v>
      </c>
      <c r="L383">
        <v>25.1</v>
      </c>
      <c r="M383">
        <v>3.56</v>
      </c>
      <c r="N383">
        <v>-8.51</v>
      </c>
      <c r="P383">
        <v>16</v>
      </c>
    </row>
    <row r="384" spans="1:17">
      <c r="A384">
        <v>2013</v>
      </c>
      <c r="B384">
        <v>75</v>
      </c>
      <c r="C384" t="s">
        <v>125</v>
      </c>
      <c r="D384" t="s">
        <v>179</v>
      </c>
      <c r="E384">
        <v>10</v>
      </c>
      <c r="F384">
        <v>3</v>
      </c>
      <c r="G384">
        <v>0.76900000000000002</v>
      </c>
      <c r="H384">
        <v>7</v>
      </c>
      <c r="I384">
        <v>1</v>
      </c>
      <c r="J384">
        <v>0.875</v>
      </c>
      <c r="K384">
        <v>38.5</v>
      </c>
      <c r="L384">
        <v>24.7</v>
      </c>
      <c r="M384">
        <v>2.29</v>
      </c>
      <c r="N384">
        <v>-9.5500000000000007</v>
      </c>
    </row>
    <row r="385" spans="1:17">
      <c r="A385">
        <v>2013</v>
      </c>
      <c r="B385">
        <v>76</v>
      </c>
      <c r="C385" t="s">
        <v>98</v>
      </c>
      <c r="D385" t="s">
        <v>179</v>
      </c>
      <c r="E385">
        <v>7</v>
      </c>
      <c r="F385">
        <v>5</v>
      </c>
      <c r="G385">
        <v>0.58299999999999996</v>
      </c>
      <c r="H385">
        <v>5</v>
      </c>
      <c r="I385">
        <v>3</v>
      </c>
      <c r="J385">
        <v>0.625</v>
      </c>
      <c r="K385">
        <v>33</v>
      </c>
      <c r="L385">
        <v>28.6</v>
      </c>
      <c r="M385">
        <v>-0.03</v>
      </c>
      <c r="N385">
        <v>-3.36</v>
      </c>
    </row>
    <row r="386" spans="1:17">
      <c r="A386">
        <v>2013</v>
      </c>
      <c r="B386">
        <v>77</v>
      </c>
      <c r="C386" t="s">
        <v>127</v>
      </c>
      <c r="D386" t="s">
        <v>179</v>
      </c>
      <c r="E386">
        <v>6</v>
      </c>
      <c r="F386">
        <v>6</v>
      </c>
      <c r="G386">
        <v>0.5</v>
      </c>
      <c r="H386">
        <v>5</v>
      </c>
      <c r="I386">
        <v>3</v>
      </c>
      <c r="J386">
        <v>0.625</v>
      </c>
      <c r="K386">
        <v>23.3</v>
      </c>
      <c r="L386">
        <v>28.6</v>
      </c>
      <c r="M386">
        <v>-11.97</v>
      </c>
      <c r="N386">
        <v>-8.7200000000000006</v>
      </c>
    </row>
    <row r="387" spans="1:17">
      <c r="A387">
        <v>2013</v>
      </c>
      <c r="B387">
        <v>78</v>
      </c>
      <c r="C387" t="s">
        <v>134</v>
      </c>
      <c r="D387" t="s">
        <v>179</v>
      </c>
      <c r="E387">
        <v>2</v>
      </c>
      <c r="F387">
        <v>10</v>
      </c>
      <c r="G387">
        <v>0.16700000000000001</v>
      </c>
      <c r="H387">
        <v>1</v>
      </c>
      <c r="I387">
        <v>7</v>
      </c>
      <c r="J387">
        <v>0.125</v>
      </c>
      <c r="K387">
        <v>18.8</v>
      </c>
      <c r="L387">
        <v>45.2</v>
      </c>
      <c r="M387">
        <v>-22.84</v>
      </c>
      <c r="N387">
        <v>-4.75</v>
      </c>
    </row>
    <row r="388" spans="1:17">
      <c r="A388">
        <v>2013</v>
      </c>
      <c r="B388">
        <v>79</v>
      </c>
      <c r="C388" t="s">
        <v>65</v>
      </c>
      <c r="D388" t="s">
        <v>179</v>
      </c>
      <c r="E388">
        <v>1</v>
      </c>
      <c r="F388">
        <v>11</v>
      </c>
      <c r="G388">
        <v>8.3000000000000004E-2</v>
      </c>
      <c r="H388">
        <v>1</v>
      </c>
      <c r="I388">
        <v>7</v>
      </c>
      <c r="J388">
        <v>0.125</v>
      </c>
      <c r="K388">
        <v>17.2</v>
      </c>
      <c r="L388">
        <v>35.4</v>
      </c>
      <c r="M388">
        <v>-19.16</v>
      </c>
      <c r="N388">
        <v>-4.33</v>
      </c>
    </row>
    <row r="389" spans="1:17">
      <c r="A389">
        <v>2013</v>
      </c>
      <c r="E389" t="s">
        <v>167</v>
      </c>
      <c r="H389" t="s">
        <v>168</v>
      </c>
      <c r="M389" t="s">
        <v>159</v>
      </c>
      <c r="O389" t="s">
        <v>151</v>
      </c>
    </row>
    <row r="390" spans="1:17">
      <c r="A390">
        <v>2013</v>
      </c>
      <c r="B390" t="s">
        <v>152</v>
      </c>
      <c r="C390" t="s">
        <v>153</v>
      </c>
      <c r="D390" t="s">
        <v>154</v>
      </c>
      <c r="E390" t="s">
        <v>155</v>
      </c>
      <c r="F390" t="s">
        <v>156</v>
      </c>
      <c r="G390" t="s">
        <v>157</v>
      </c>
      <c r="H390" t="s">
        <v>155</v>
      </c>
      <c r="I390" t="s">
        <v>156</v>
      </c>
      <c r="J390" t="s">
        <v>157</v>
      </c>
      <c r="K390" t="s">
        <v>158</v>
      </c>
      <c r="L390" t="s">
        <v>158</v>
      </c>
      <c r="M390" t="s">
        <v>159</v>
      </c>
      <c r="N390" t="s">
        <v>160</v>
      </c>
      <c r="O390" t="s">
        <v>161</v>
      </c>
      <c r="P390" t="s">
        <v>162</v>
      </c>
      <c r="Q390" t="s">
        <v>163</v>
      </c>
    </row>
    <row r="391" spans="1:17">
      <c r="A391">
        <v>2013</v>
      </c>
      <c r="B391">
        <v>80</v>
      </c>
      <c r="C391" t="s">
        <v>90</v>
      </c>
      <c r="D391" t="s">
        <v>180</v>
      </c>
      <c r="E391">
        <v>9</v>
      </c>
      <c r="F391">
        <v>5</v>
      </c>
      <c r="G391">
        <v>0.64300000000000002</v>
      </c>
      <c r="H391">
        <v>7</v>
      </c>
      <c r="I391">
        <v>2</v>
      </c>
      <c r="J391">
        <v>0.77800000000000002</v>
      </c>
      <c r="K391">
        <v>31.8</v>
      </c>
      <c r="L391">
        <v>17.100000000000001</v>
      </c>
      <c r="M391">
        <v>6.7</v>
      </c>
      <c r="N391">
        <v>-2.02</v>
      </c>
    </row>
    <row r="392" spans="1:17">
      <c r="A392">
        <v>2013</v>
      </c>
      <c r="B392">
        <v>81</v>
      </c>
      <c r="C392" t="s">
        <v>57</v>
      </c>
      <c r="D392" t="s">
        <v>180</v>
      </c>
      <c r="E392">
        <v>8</v>
      </c>
      <c r="F392">
        <v>5</v>
      </c>
      <c r="G392">
        <v>0.61499999999999999</v>
      </c>
      <c r="H392">
        <v>6</v>
      </c>
      <c r="I392">
        <v>2</v>
      </c>
      <c r="J392">
        <v>0.75</v>
      </c>
      <c r="K392">
        <v>37.5</v>
      </c>
      <c r="L392">
        <v>24.8</v>
      </c>
      <c r="M392">
        <v>3.88</v>
      </c>
      <c r="N392">
        <v>-2.89</v>
      </c>
      <c r="O392">
        <v>19</v>
      </c>
      <c r="P392">
        <v>19</v>
      </c>
    </row>
    <row r="393" spans="1:17">
      <c r="A393">
        <v>2013</v>
      </c>
      <c r="B393">
        <v>82</v>
      </c>
      <c r="C393" t="s">
        <v>63</v>
      </c>
      <c r="D393" t="s">
        <v>180</v>
      </c>
      <c r="E393">
        <v>8</v>
      </c>
      <c r="F393">
        <v>6</v>
      </c>
      <c r="G393">
        <v>0.57099999999999995</v>
      </c>
      <c r="H393">
        <v>5</v>
      </c>
      <c r="I393">
        <v>3</v>
      </c>
      <c r="J393">
        <v>0.625</v>
      </c>
      <c r="K393">
        <v>36.200000000000003</v>
      </c>
      <c r="L393">
        <v>29.8</v>
      </c>
      <c r="M393">
        <v>-0.23</v>
      </c>
      <c r="N393">
        <v>-4.8099999999999996</v>
      </c>
    </row>
    <row r="394" spans="1:17">
      <c r="A394">
        <v>2013</v>
      </c>
      <c r="B394">
        <v>83</v>
      </c>
      <c r="C394" t="s">
        <v>121</v>
      </c>
      <c r="D394" t="s">
        <v>180</v>
      </c>
      <c r="E394">
        <v>5</v>
      </c>
      <c r="F394">
        <v>7</v>
      </c>
      <c r="G394">
        <v>0.41699999999999998</v>
      </c>
      <c r="H394">
        <v>3</v>
      </c>
      <c r="I394">
        <v>5</v>
      </c>
      <c r="J394">
        <v>0.375</v>
      </c>
      <c r="K394">
        <v>31.3</v>
      </c>
      <c r="L394">
        <v>36.700000000000003</v>
      </c>
      <c r="M394">
        <v>-9.36</v>
      </c>
      <c r="N394">
        <v>-5.61</v>
      </c>
    </row>
    <row r="395" spans="1:17">
      <c r="A395">
        <v>2013</v>
      </c>
      <c r="B395">
        <v>84</v>
      </c>
      <c r="C395" t="s">
        <v>123</v>
      </c>
      <c r="D395" t="s">
        <v>180</v>
      </c>
      <c r="E395">
        <v>3</v>
      </c>
      <c r="F395">
        <v>9</v>
      </c>
      <c r="G395">
        <v>0.25</v>
      </c>
      <c r="H395">
        <v>1</v>
      </c>
      <c r="I395">
        <v>7</v>
      </c>
      <c r="J395">
        <v>0.125</v>
      </c>
      <c r="K395">
        <v>32.799999999999997</v>
      </c>
      <c r="L395">
        <v>42.8</v>
      </c>
      <c r="M395">
        <v>-14.1</v>
      </c>
      <c r="N395">
        <v>-4.5199999999999996</v>
      </c>
    </row>
    <row r="396" spans="1:17">
      <c r="A396">
        <v>2013</v>
      </c>
      <c r="B396">
        <v>85</v>
      </c>
      <c r="C396" t="s">
        <v>95</v>
      </c>
      <c r="D396" t="s">
        <v>180</v>
      </c>
      <c r="E396">
        <v>2</v>
      </c>
      <c r="F396">
        <v>10</v>
      </c>
      <c r="G396">
        <v>0.16700000000000001</v>
      </c>
      <c r="H396">
        <v>0</v>
      </c>
      <c r="I396">
        <v>8</v>
      </c>
      <c r="J396">
        <v>0</v>
      </c>
      <c r="K396">
        <v>24.7</v>
      </c>
      <c r="L396">
        <v>40</v>
      </c>
      <c r="M396">
        <v>-14.88</v>
      </c>
      <c r="N396">
        <v>-3.22</v>
      </c>
    </row>
    <row r="397" spans="1:17">
      <c r="A397">
        <v>2013</v>
      </c>
      <c r="B397">
        <v>86</v>
      </c>
      <c r="C397" t="s">
        <v>78</v>
      </c>
      <c r="D397" t="s">
        <v>181</v>
      </c>
      <c r="E397">
        <v>11</v>
      </c>
      <c r="F397">
        <v>2</v>
      </c>
      <c r="G397">
        <v>0.84599999999999997</v>
      </c>
      <c r="H397">
        <v>8</v>
      </c>
      <c r="I397">
        <v>1</v>
      </c>
      <c r="J397">
        <v>0.88900000000000001</v>
      </c>
      <c r="K397">
        <v>43.4</v>
      </c>
      <c r="L397">
        <v>30.3</v>
      </c>
      <c r="M397">
        <v>5.04</v>
      </c>
      <c r="N397">
        <v>-5.04</v>
      </c>
      <c r="P397">
        <v>15</v>
      </c>
    </row>
    <row r="398" spans="1:17">
      <c r="A398">
        <v>2013</v>
      </c>
      <c r="B398">
        <v>87</v>
      </c>
      <c r="C398" t="s">
        <v>72</v>
      </c>
      <c r="D398" t="s">
        <v>181</v>
      </c>
      <c r="E398">
        <v>8</v>
      </c>
      <c r="F398">
        <v>5</v>
      </c>
      <c r="G398">
        <v>0.61499999999999999</v>
      </c>
      <c r="H398">
        <v>6</v>
      </c>
      <c r="I398">
        <v>2</v>
      </c>
      <c r="J398">
        <v>0.75</v>
      </c>
      <c r="K398">
        <v>29.8</v>
      </c>
      <c r="L398">
        <v>31.7</v>
      </c>
      <c r="M398">
        <v>-4.68</v>
      </c>
      <c r="N398">
        <v>-4.1399999999999997</v>
      </c>
    </row>
    <row r="399" spans="1:17">
      <c r="A399">
        <v>2013</v>
      </c>
      <c r="B399">
        <v>88</v>
      </c>
      <c r="C399" t="s">
        <v>182</v>
      </c>
      <c r="D399" t="s">
        <v>181</v>
      </c>
      <c r="E399">
        <v>7</v>
      </c>
      <c r="F399">
        <v>6</v>
      </c>
      <c r="G399">
        <v>0.53800000000000003</v>
      </c>
      <c r="H399">
        <v>5</v>
      </c>
      <c r="I399">
        <v>3</v>
      </c>
      <c r="J399">
        <v>0.625</v>
      </c>
      <c r="K399">
        <v>29.9</v>
      </c>
      <c r="L399">
        <v>31.8</v>
      </c>
      <c r="M399">
        <v>-3.9</v>
      </c>
      <c r="N399">
        <v>-3.52</v>
      </c>
    </row>
    <row r="400" spans="1:17">
      <c r="A400">
        <v>2013</v>
      </c>
      <c r="B400">
        <v>89</v>
      </c>
      <c r="C400" t="s">
        <v>111</v>
      </c>
      <c r="D400" t="s">
        <v>181</v>
      </c>
      <c r="E400">
        <v>6</v>
      </c>
      <c r="F400">
        <v>6</v>
      </c>
      <c r="G400">
        <v>0.5</v>
      </c>
      <c r="H400">
        <v>5</v>
      </c>
      <c r="I400">
        <v>3</v>
      </c>
      <c r="J400">
        <v>0.625</v>
      </c>
      <c r="K400">
        <v>32.4</v>
      </c>
      <c r="L400">
        <v>35.1</v>
      </c>
      <c r="M400">
        <v>-3.28</v>
      </c>
      <c r="N400">
        <v>-0.62</v>
      </c>
    </row>
    <row r="401" spans="1:17">
      <c r="A401">
        <v>2013</v>
      </c>
      <c r="B401">
        <v>90</v>
      </c>
      <c r="C401" t="s">
        <v>122</v>
      </c>
      <c r="D401" t="s">
        <v>181</v>
      </c>
      <c r="E401">
        <v>4</v>
      </c>
      <c r="F401">
        <v>8</v>
      </c>
      <c r="G401">
        <v>0.33300000000000002</v>
      </c>
      <c r="H401">
        <v>3</v>
      </c>
      <c r="I401">
        <v>5</v>
      </c>
      <c r="J401">
        <v>0.375</v>
      </c>
      <c r="K401">
        <v>26.9</v>
      </c>
      <c r="L401">
        <v>34.4</v>
      </c>
      <c r="M401">
        <v>-3.6</v>
      </c>
      <c r="N401">
        <v>0.56999999999999995</v>
      </c>
    </row>
    <row r="402" spans="1:17">
      <c r="A402">
        <v>2013</v>
      </c>
      <c r="B402">
        <v>91</v>
      </c>
      <c r="C402" t="s">
        <v>128</v>
      </c>
      <c r="D402" t="s">
        <v>181</v>
      </c>
      <c r="E402">
        <v>1</v>
      </c>
      <c r="F402">
        <v>11</v>
      </c>
      <c r="G402">
        <v>8.3000000000000004E-2</v>
      </c>
      <c r="H402">
        <v>0</v>
      </c>
      <c r="I402">
        <v>8</v>
      </c>
      <c r="J402">
        <v>0</v>
      </c>
      <c r="K402">
        <v>27.4</v>
      </c>
      <c r="L402">
        <v>38.799999999999997</v>
      </c>
      <c r="M402">
        <v>-11.13</v>
      </c>
      <c r="N402">
        <v>0.04</v>
      </c>
    </row>
    <row r="403" spans="1:17">
      <c r="A403">
        <v>2013</v>
      </c>
      <c r="E403" t="s">
        <v>167</v>
      </c>
      <c r="H403" t="s">
        <v>168</v>
      </c>
      <c r="M403" t="s">
        <v>159</v>
      </c>
      <c r="O403" t="s">
        <v>151</v>
      </c>
    </row>
    <row r="404" spans="1:17">
      <c r="A404">
        <v>2013</v>
      </c>
      <c r="B404" t="s">
        <v>152</v>
      </c>
      <c r="C404" t="s">
        <v>153</v>
      </c>
      <c r="D404" t="s">
        <v>154</v>
      </c>
      <c r="E404" t="s">
        <v>155</v>
      </c>
      <c r="F404" t="s">
        <v>156</v>
      </c>
      <c r="G404" t="s">
        <v>157</v>
      </c>
      <c r="H404" t="s">
        <v>155</v>
      </c>
      <c r="I404" t="s">
        <v>156</v>
      </c>
      <c r="J404" t="s">
        <v>157</v>
      </c>
      <c r="K404" t="s">
        <v>158</v>
      </c>
      <c r="L404" t="s">
        <v>158</v>
      </c>
      <c r="M404" t="s">
        <v>159</v>
      </c>
      <c r="N404" t="s">
        <v>160</v>
      </c>
      <c r="O404" t="s">
        <v>161</v>
      </c>
      <c r="P404" t="s">
        <v>162</v>
      </c>
      <c r="Q404" t="s">
        <v>163</v>
      </c>
    </row>
    <row r="405" spans="1:17">
      <c r="A405">
        <v>2013</v>
      </c>
      <c r="B405">
        <v>92</v>
      </c>
      <c r="C405" t="s">
        <v>19</v>
      </c>
      <c r="D405" t="s">
        <v>183</v>
      </c>
      <c r="E405">
        <v>11</v>
      </c>
      <c r="F405">
        <v>3</v>
      </c>
      <c r="G405">
        <v>0.78600000000000003</v>
      </c>
      <c r="H405">
        <v>8</v>
      </c>
      <c r="I405">
        <v>2</v>
      </c>
      <c r="J405">
        <v>0.8</v>
      </c>
      <c r="K405">
        <v>32.299999999999997</v>
      </c>
      <c r="L405">
        <v>19</v>
      </c>
      <c r="M405">
        <v>18.96</v>
      </c>
      <c r="N405">
        <v>8.74</v>
      </c>
      <c r="O405">
        <v>4</v>
      </c>
      <c r="P405">
        <v>4</v>
      </c>
      <c r="Q405">
        <v>11</v>
      </c>
    </row>
    <row r="406" spans="1:17">
      <c r="A406">
        <v>2013</v>
      </c>
      <c r="B406">
        <v>93</v>
      </c>
      <c r="C406" t="s">
        <v>28</v>
      </c>
      <c r="D406" t="s">
        <v>183</v>
      </c>
      <c r="E406">
        <v>11</v>
      </c>
      <c r="F406">
        <v>2</v>
      </c>
      <c r="G406">
        <v>0.84599999999999997</v>
      </c>
      <c r="H406">
        <v>7</v>
      </c>
      <c r="I406">
        <v>2</v>
      </c>
      <c r="J406">
        <v>0.77800000000000002</v>
      </c>
      <c r="K406">
        <v>45.5</v>
      </c>
      <c r="L406">
        <v>20.5</v>
      </c>
      <c r="M406">
        <v>21.27</v>
      </c>
      <c r="N406">
        <v>5.03</v>
      </c>
      <c r="O406">
        <v>3</v>
      </c>
      <c r="P406">
        <v>2</v>
      </c>
      <c r="Q406">
        <v>9</v>
      </c>
    </row>
    <row r="407" spans="1:17">
      <c r="A407">
        <v>2013</v>
      </c>
      <c r="B407">
        <v>94</v>
      </c>
      <c r="C407" t="s">
        <v>37</v>
      </c>
      <c r="D407" t="s">
        <v>183</v>
      </c>
      <c r="E407">
        <v>9</v>
      </c>
      <c r="F407">
        <v>4</v>
      </c>
      <c r="G407">
        <v>0.69199999999999995</v>
      </c>
      <c r="H407">
        <v>5</v>
      </c>
      <c r="I407">
        <v>4</v>
      </c>
      <c r="J407">
        <v>0.55600000000000005</v>
      </c>
      <c r="K407">
        <v>37.9</v>
      </c>
      <c r="L407">
        <v>22.8</v>
      </c>
      <c r="M407">
        <v>15.12</v>
      </c>
      <c r="N407">
        <v>6.58</v>
      </c>
      <c r="P407">
        <v>15</v>
      </c>
      <c r="Q407">
        <v>25</v>
      </c>
    </row>
    <row r="408" spans="1:17">
      <c r="A408">
        <v>2013</v>
      </c>
      <c r="B408">
        <v>95</v>
      </c>
      <c r="C408" t="s">
        <v>40</v>
      </c>
      <c r="D408" t="s">
        <v>183</v>
      </c>
      <c r="E408">
        <v>7</v>
      </c>
      <c r="F408">
        <v>6</v>
      </c>
      <c r="G408">
        <v>0.53800000000000003</v>
      </c>
      <c r="H408">
        <v>4</v>
      </c>
      <c r="I408">
        <v>5</v>
      </c>
      <c r="J408">
        <v>0.44400000000000001</v>
      </c>
      <c r="K408">
        <v>34.799999999999997</v>
      </c>
      <c r="L408">
        <v>31.4</v>
      </c>
      <c r="M408">
        <v>8.11</v>
      </c>
      <c r="N408">
        <v>4.72</v>
      </c>
      <c r="O408">
        <v>25</v>
      </c>
      <c r="P408">
        <v>25</v>
      </c>
    </row>
    <row r="409" spans="1:17">
      <c r="A409">
        <v>2013</v>
      </c>
      <c r="B409">
        <v>96</v>
      </c>
      <c r="C409" t="s">
        <v>52</v>
      </c>
      <c r="D409" t="s">
        <v>183</v>
      </c>
      <c r="E409">
        <v>6</v>
      </c>
      <c r="F409">
        <v>7</v>
      </c>
      <c r="G409">
        <v>0.46200000000000002</v>
      </c>
      <c r="H409">
        <v>4</v>
      </c>
      <c r="I409">
        <v>5</v>
      </c>
      <c r="J409">
        <v>0.44400000000000001</v>
      </c>
      <c r="K409">
        <v>31</v>
      </c>
      <c r="L409">
        <v>32.5</v>
      </c>
      <c r="M409">
        <v>5.09</v>
      </c>
      <c r="N409">
        <v>6.94</v>
      </c>
    </row>
    <row r="410" spans="1:17">
      <c r="A410">
        <v>2013</v>
      </c>
      <c r="B410">
        <v>97</v>
      </c>
      <c r="C410" t="s">
        <v>22</v>
      </c>
      <c r="D410" t="s">
        <v>183</v>
      </c>
      <c r="E410">
        <v>1</v>
      </c>
      <c r="F410">
        <v>11</v>
      </c>
      <c r="G410">
        <v>8.3000000000000004E-2</v>
      </c>
      <c r="H410">
        <v>0</v>
      </c>
      <c r="I410">
        <v>9</v>
      </c>
      <c r="J410">
        <v>0</v>
      </c>
      <c r="K410">
        <v>23</v>
      </c>
      <c r="L410">
        <v>45.9</v>
      </c>
      <c r="M410">
        <v>-8.58</v>
      </c>
      <c r="N410">
        <v>9.34</v>
      </c>
    </row>
    <row r="411" spans="1:17">
      <c r="A411">
        <v>2013</v>
      </c>
      <c r="B411">
        <v>98</v>
      </c>
      <c r="C411" t="s">
        <v>30</v>
      </c>
      <c r="D411" t="s">
        <v>184</v>
      </c>
      <c r="E411">
        <v>10</v>
      </c>
      <c r="F411">
        <v>4</v>
      </c>
      <c r="G411">
        <v>0.71399999999999997</v>
      </c>
      <c r="H411">
        <v>8</v>
      </c>
      <c r="I411">
        <v>2</v>
      </c>
      <c r="J411">
        <v>0.8</v>
      </c>
      <c r="K411">
        <v>39.700000000000003</v>
      </c>
      <c r="L411">
        <v>26.6</v>
      </c>
      <c r="M411">
        <v>17.5</v>
      </c>
      <c r="N411">
        <v>9.2100000000000009</v>
      </c>
      <c r="P411">
        <v>11</v>
      </c>
      <c r="Q411">
        <v>21</v>
      </c>
    </row>
    <row r="412" spans="1:17">
      <c r="A412">
        <v>2013</v>
      </c>
      <c r="B412">
        <v>99</v>
      </c>
      <c r="C412" t="s">
        <v>10</v>
      </c>
      <c r="D412" t="s">
        <v>184</v>
      </c>
      <c r="E412">
        <v>10</v>
      </c>
      <c r="F412">
        <v>3</v>
      </c>
      <c r="G412">
        <v>0.76900000000000002</v>
      </c>
      <c r="H412">
        <v>6</v>
      </c>
      <c r="I412">
        <v>3</v>
      </c>
      <c r="J412">
        <v>0.66700000000000004</v>
      </c>
      <c r="K412">
        <v>36.9</v>
      </c>
      <c r="L412">
        <v>23.2</v>
      </c>
      <c r="M412">
        <v>17.100000000000001</v>
      </c>
      <c r="N412">
        <v>6.48</v>
      </c>
      <c r="O412">
        <v>21</v>
      </c>
      <c r="P412">
        <v>9</v>
      </c>
      <c r="Q412">
        <v>16</v>
      </c>
    </row>
    <row r="413" spans="1:17">
      <c r="A413">
        <v>2013</v>
      </c>
      <c r="B413">
        <v>100</v>
      </c>
      <c r="C413" t="s">
        <v>185</v>
      </c>
      <c r="D413" t="s">
        <v>184</v>
      </c>
      <c r="E413">
        <v>10</v>
      </c>
      <c r="F413">
        <v>4</v>
      </c>
      <c r="G413">
        <v>0.71399999999999997</v>
      </c>
      <c r="H413">
        <v>6</v>
      </c>
      <c r="I413">
        <v>3</v>
      </c>
      <c r="J413">
        <v>0.66700000000000004</v>
      </c>
      <c r="K413">
        <v>29.7</v>
      </c>
      <c r="L413">
        <v>21.2</v>
      </c>
      <c r="M413">
        <v>13.72</v>
      </c>
      <c r="N413">
        <v>6.22</v>
      </c>
      <c r="O413">
        <v>24</v>
      </c>
      <c r="P413">
        <v>19</v>
      </c>
      <c r="Q413">
        <v>19</v>
      </c>
    </row>
    <row r="414" spans="1:17">
      <c r="A414">
        <v>2013</v>
      </c>
      <c r="B414">
        <v>101</v>
      </c>
      <c r="C414" t="s">
        <v>45</v>
      </c>
      <c r="D414" t="s">
        <v>184</v>
      </c>
      <c r="E414">
        <v>8</v>
      </c>
      <c r="F414">
        <v>5</v>
      </c>
      <c r="G414">
        <v>0.61499999999999999</v>
      </c>
      <c r="H414">
        <v>4</v>
      </c>
      <c r="I414">
        <v>5</v>
      </c>
      <c r="J414">
        <v>0.44400000000000001</v>
      </c>
      <c r="K414">
        <v>33.5</v>
      </c>
      <c r="L414">
        <v>24.2</v>
      </c>
      <c r="M414">
        <v>12.6</v>
      </c>
      <c r="N414">
        <v>5.07</v>
      </c>
    </row>
    <row r="415" spans="1:17">
      <c r="A415">
        <v>2013</v>
      </c>
      <c r="B415">
        <v>102</v>
      </c>
      <c r="C415" t="s">
        <v>34</v>
      </c>
      <c r="D415" t="s">
        <v>184</v>
      </c>
      <c r="E415">
        <v>5</v>
      </c>
      <c r="F415">
        <v>7</v>
      </c>
      <c r="G415">
        <v>0.41699999999999998</v>
      </c>
      <c r="H415">
        <v>2</v>
      </c>
      <c r="I415">
        <v>7</v>
      </c>
      <c r="J415">
        <v>0.222</v>
      </c>
      <c r="K415">
        <v>29.2</v>
      </c>
      <c r="L415">
        <v>28</v>
      </c>
      <c r="M415">
        <v>6.96</v>
      </c>
      <c r="N415">
        <v>9.5500000000000007</v>
      </c>
    </row>
    <row r="416" spans="1:17">
      <c r="A416">
        <v>2013</v>
      </c>
      <c r="B416">
        <v>103</v>
      </c>
      <c r="C416" t="s">
        <v>66</v>
      </c>
      <c r="D416" t="s">
        <v>184</v>
      </c>
      <c r="E416">
        <v>4</v>
      </c>
      <c r="F416">
        <v>8</v>
      </c>
      <c r="G416">
        <v>0.33300000000000002</v>
      </c>
      <c r="H416">
        <v>1</v>
      </c>
      <c r="I416">
        <v>8</v>
      </c>
      <c r="J416">
        <v>0.111</v>
      </c>
      <c r="K416">
        <v>25.4</v>
      </c>
      <c r="L416">
        <v>38.299999999999997</v>
      </c>
      <c r="M416">
        <v>-1.99</v>
      </c>
      <c r="N416">
        <v>6.18</v>
      </c>
    </row>
    <row r="417" spans="1:17">
      <c r="A417">
        <v>2013</v>
      </c>
      <c r="E417" t="s">
        <v>167</v>
      </c>
      <c r="H417" t="s">
        <v>168</v>
      </c>
      <c r="M417" t="s">
        <v>159</v>
      </c>
      <c r="O417" t="s">
        <v>151</v>
      </c>
    </row>
    <row r="418" spans="1:17">
      <c r="A418">
        <v>2013</v>
      </c>
      <c r="B418" t="s">
        <v>152</v>
      </c>
      <c r="C418" t="s">
        <v>153</v>
      </c>
      <c r="D418" t="s">
        <v>154</v>
      </c>
      <c r="E418" t="s">
        <v>155</v>
      </c>
      <c r="F418" t="s">
        <v>156</v>
      </c>
      <c r="G418" t="s">
        <v>157</v>
      </c>
      <c r="H418" t="s">
        <v>155</v>
      </c>
      <c r="I418" t="s">
        <v>156</v>
      </c>
      <c r="J418" t="s">
        <v>157</v>
      </c>
      <c r="K418" t="s">
        <v>158</v>
      </c>
      <c r="L418" t="s">
        <v>158</v>
      </c>
      <c r="M418" t="s">
        <v>159</v>
      </c>
      <c r="N418" t="s">
        <v>160</v>
      </c>
      <c r="O418" t="s">
        <v>161</v>
      </c>
      <c r="P418" t="s">
        <v>162</v>
      </c>
      <c r="Q418" t="s">
        <v>163</v>
      </c>
    </row>
    <row r="419" spans="1:17">
      <c r="A419">
        <v>2013</v>
      </c>
      <c r="B419">
        <v>104</v>
      </c>
      <c r="C419" t="s">
        <v>46</v>
      </c>
      <c r="D419" t="s">
        <v>186</v>
      </c>
      <c r="E419">
        <v>12</v>
      </c>
      <c r="F419">
        <v>2</v>
      </c>
      <c r="G419">
        <v>0.85699999999999998</v>
      </c>
      <c r="H419">
        <v>7</v>
      </c>
      <c r="I419">
        <v>1</v>
      </c>
      <c r="J419">
        <v>0.875</v>
      </c>
      <c r="K419">
        <v>39.1</v>
      </c>
      <c r="L419">
        <v>23.1</v>
      </c>
      <c r="M419">
        <v>19.97</v>
      </c>
      <c r="N419">
        <v>6.4</v>
      </c>
      <c r="P419">
        <v>5</v>
      </c>
      <c r="Q419">
        <v>5</v>
      </c>
    </row>
    <row r="420" spans="1:17">
      <c r="A420">
        <v>2013</v>
      </c>
      <c r="B420">
        <v>105</v>
      </c>
      <c r="C420" t="s">
        <v>27</v>
      </c>
      <c r="D420" t="s">
        <v>186</v>
      </c>
      <c r="E420">
        <v>11</v>
      </c>
      <c r="F420">
        <v>2</v>
      </c>
      <c r="G420">
        <v>0.84599999999999997</v>
      </c>
      <c r="H420">
        <v>6</v>
      </c>
      <c r="I420">
        <v>2</v>
      </c>
      <c r="J420">
        <v>0.75</v>
      </c>
      <c r="K420">
        <v>34.1</v>
      </c>
      <c r="L420">
        <v>20.3</v>
      </c>
      <c r="M420">
        <v>16.059999999999999</v>
      </c>
      <c r="N420">
        <v>6.29</v>
      </c>
      <c r="O420">
        <v>6</v>
      </c>
      <c r="P420">
        <v>4</v>
      </c>
      <c r="Q420">
        <v>4</v>
      </c>
    </row>
    <row r="421" spans="1:17">
      <c r="A421">
        <v>2013</v>
      </c>
      <c r="B421">
        <v>106</v>
      </c>
      <c r="C421" t="s">
        <v>11</v>
      </c>
      <c r="D421" t="s">
        <v>186</v>
      </c>
      <c r="E421">
        <v>8</v>
      </c>
      <c r="F421">
        <v>5</v>
      </c>
      <c r="G421">
        <v>0.61499999999999999</v>
      </c>
      <c r="H421">
        <v>5</v>
      </c>
      <c r="I421">
        <v>3</v>
      </c>
      <c r="J421">
        <v>0.625</v>
      </c>
      <c r="K421">
        <v>36.700000000000003</v>
      </c>
      <c r="L421">
        <v>29</v>
      </c>
      <c r="M421">
        <v>12.82</v>
      </c>
      <c r="N421">
        <v>7.59</v>
      </c>
      <c r="O421">
        <v>5</v>
      </c>
      <c r="P421">
        <v>5</v>
      </c>
    </row>
    <row r="422" spans="1:17">
      <c r="A422">
        <v>2013</v>
      </c>
      <c r="B422">
        <v>107</v>
      </c>
      <c r="C422" t="s">
        <v>54</v>
      </c>
      <c r="D422" t="s">
        <v>186</v>
      </c>
      <c r="E422">
        <v>9</v>
      </c>
      <c r="F422">
        <v>4</v>
      </c>
      <c r="G422">
        <v>0.69199999999999995</v>
      </c>
      <c r="H422">
        <v>4</v>
      </c>
      <c r="I422">
        <v>4</v>
      </c>
      <c r="J422">
        <v>0.5</v>
      </c>
      <c r="K422">
        <v>30.1</v>
      </c>
      <c r="L422">
        <v>24.6</v>
      </c>
      <c r="M422">
        <v>8.01</v>
      </c>
      <c r="N422">
        <v>2.4700000000000002</v>
      </c>
      <c r="P422">
        <v>24</v>
      </c>
      <c r="Q422">
        <v>24</v>
      </c>
    </row>
    <row r="423" spans="1:17">
      <c r="A423">
        <v>2013</v>
      </c>
      <c r="B423">
        <v>108</v>
      </c>
      <c r="C423" t="s">
        <v>14</v>
      </c>
      <c r="D423" t="s">
        <v>186</v>
      </c>
      <c r="E423">
        <v>4</v>
      </c>
      <c r="F423">
        <v>8</v>
      </c>
      <c r="G423">
        <v>0.33300000000000002</v>
      </c>
      <c r="H423">
        <v>3</v>
      </c>
      <c r="I423">
        <v>5</v>
      </c>
      <c r="J423">
        <v>0.375</v>
      </c>
      <c r="K423">
        <v>18.8</v>
      </c>
      <c r="L423">
        <v>21.1</v>
      </c>
      <c r="M423">
        <v>4.67</v>
      </c>
      <c r="N423">
        <v>7.17</v>
      </c>
      <c r="O423">
        <v>10</v>
      </c>
      <c r="P423">
        <v>10</v>
      </c>
    </row>
    <row r="424" spans="1:17">
      <c r="A424">
        <v>2013</v>
      </c>
      <c r="B424">
        <v>109</v>
      </c>
      <c r="C424" t="s">
        <v>15</v>
      </c>
      <c r="D424" t="s">
        <v>186</v>
      </c>
      <c r="E424">
        <v>5</v>
      </c>
      <c r="F424">
        <v>7</v>
      </c>
      <c r="G424">
        <v>0.41699999999999998</v>
      </c>
      <c r="H424">
        <v>2</v>
      </c>
      <c r="I424">
        <v>6</v>
      </c>
      <c r="J424">
        <v>0.25</v>
      </c>
      <c r="K424">
        <v>23.8</v>
      </c>
      <c r="L424">
        <v>29</v>
      </c>
      <c r="M424">
        <v>4.29</v>
      </c>
      <c r="N424">
        <v>8.3699999999999992</v>
      </c>
    </row>
    <row r="425" spans="1:17">
      <c r="A425">
        <v>2013</v>
      </c>
      <c r="B425">
        <v>110</v>
      </c>
      <c r="C425" t="s">
        <v>29</v>
      </c>
      <c r="D425" t="s">
        <v>186</v>
      </c>
      <c r="E425">
        <v>2</v>
      </c>
      <c r="F425">
        <v>10</v>
      </c>
      <c r="G425">
        <v>0.16700000000000001</v>
      </c>
      <c r="H425">
        <v>0</v>
      </c>
      <c r="I425">
        <v>8</v>
      </c>
      <c r="J425">
        <v>0</v>
      </c>
      <c r="K425">
        <v>20.5</v>
      </c>
      <c r="L425">
        <v>31.2</v>
      </c>
      <c r="M425">
        <v>-3.51</v>
      </c>
      <c r="N425">
        <v>5.41</v>
      </c>
    </row>
    <row r="426" spans="1:17">
      <c r="A426">
        <v>2013</v>
      </c>
      <c r="B426">
        <v>111</v>
      </c>
      <c r="C426" t="s">
        <v>9</v>
      </c>
      <c r="D426" t="s">
        <v>187</v>
      </c>
      <c r="E426">
        <v>12</v>
      </c>
      <c r="F426">
        <v>2</v>
      </c>
      <c r="G426">
        <v>0.85699999999999998</v>
      </c>
      <c r="H426">
        <v>8</v>
      </c>
      <c r="I426">
        <v>1</v>
      </c>
      <c r="J426">
        <v>0.88900000000000001</v>
      </c>
      <c r="K426">
        <v>39.5</v>
      </c>
      <c r="L426">
        <v>24.7</v>
      </c>
      <c r="M426">
        <v>18.8</v>
      </c>
      <c r="N426">
        <v>7.88</v>
      </c>
      <c r="P426">
        <v>2</v>
      </c>
      <c r="Q426">
        <v>2</v>
      </c>
    </row>
    <row r="427" spans="1:17">
      <c r="A427">
        <v>2013</v>
      </c>
      <c r="B427">
        <v>112</v>
      </c>
      <c r="C427" t="s">
        <v>1</v>
      </c>
      <c r="D427" t="s">
        <v>187</v>
      </c>
      <c r="E427">
        <v>11</v>
      </c>
      <c r="F427">
        <v>2</v>
      </c>
      <c r="G427">
        <v>0.84599999999999997</v>
      </c>
      <c r="H427">
        <v>7</v>
      </c>
      <c r="I427">
        <v>1</v>
      </c>
      <c r="J427">
        <v>0.875</v>
      </c>
      <c r="K427">
        <v>38.200000000000003</v>
      </c>
      <c r="L427">
        <v>13.9</v>
      </c>
      <c r="M427">
        <v>20.059999999999999</v>
      </c>
      <c r="N427">
        <v>3.76</v>
      </c>
      <c r="O427">
        <v>1</v>
      </c>
      <c r="P427">
        <v>1</v>
      </c>
      <c r="Q427">
        <v>7</v>
      </c>
    </row>
    <row r="428" spans="1:17">
      <c r="A428">
        <v>2013</v>
      </c>
      <c r="B428">
        <v>113</v>
      </c>
      <c r="C428" t="s">
        <v>188</v>
      </c>
      <c r="D428" t="s">
        <v>187</v>
      </c>
      <c r="E428">
        <v>10</v>
      </c>
      <c r="F428">
        <v>3</v>
      </c>
      <c r="G428">
        <v>0.76900000000000002</v>
      </c>
      <c r="H428">
        <v>5</v>
      </c>
      <c r="I428">
        <v>3</v>
      </c>
      <c r="J428">
        <v>0.625</v>
      </c>
      <c r="K428">
        <v>35.799999999999997</v>
      </c>
      <c r="L428">
        <v>22</v>
      </c>
      <c r="M428">
        <v>14.59</v>
      </c>
      <c r="N428">
        <v>4.28</v>
      </c>
      <c r="O428">
        <v>12</v>
      </c>
      <c r="P428">
        <v>6</v>
      </c>
      <c r="Q428">
        <v>14</v>
      </c>
    </row>
    <row r="429" spans="1:17">
      <c r="A429">
        <v>2013</v>
      </c>
      <c r="B429">
        <v>114</v>
      </c>
      <c r="C429" t="s">
        <v>17</v>
      </c>
      <c r="D429" t="s">
        <v>187</v>
      </c>
      <c r="E429">
        <v>9</v>
      </c>
      <c r="F429">
        <v>4</v>
      </c>
      <c r="G429">
        <v>0.69199999999999995</v>
      </c>
      <c r="H429">
        <v>4</v>
      </c>
      <c r="I429">
        <v>4</v>
      </c>
      <c r="J429">
        <v>0.5</v>
      </c>
      <c r="K429">
        <v>44.2</v>
      </c>
      <c r="L429">
        <v>32.200000000000003</v>
      </c>
      <c r="M429">
        <v>13.38</v>
      </c>
      <c r="N429">
        <v>5.07</v>
      </c>
      <c r="O429">
        <v>7</v>
      </c>
      <c r="P429">
        <v>6</v>
      </c>
      <c r="Q429">
        <v>18</v>
      </c>
    </row>
    <row r="430" spans="1:17">
      <c r="A430">
        <v>2013</v>
      </c>
      <c r="B430">
        <v>115</v>
      </c>
      <c r="C430" t="s">
        <v>8</v>
      </c>
      <c r="D430" t="s">
        <v>187</v>
      </c>
      <c r="E430">
        <v>8</v>
      </c>
      <c r="F430">
        <v>5</v>
      </c>
      <c r="G430">
        <v>0.61499999999999999</v>
      </c>
      <c r="H430">
        <v>3</v>
      </c>
      <c r="I430">
        <v>5</v>
      </c>
      <c r="J430">
        <v>0.375</v>
      </c>
      <c r="K430">
        <v>30</v>
      </c>
      <c r="L430">
        <v>23.7</v>
      </c>
      <c r="M430">
        <v>10.42</v>
      </c>
      <c r="N430">
        <v>5.89</v>
      </c>
      <c r="P430">
        <v>21</v>
      </c>
    </row>
    <row r="431" spans="1:17">
      <c r="A431">
        <v>2013</v>
      </c>
      <c r="B431">
        <v>116</v>
      </c>
      <c r="C431" t="s">
        <v>25</v>
      </c>
      <c r="D431" t="s">
        <v>187</v>
      </c>
      <c r="E431">
        <v>7</v>
      </c>
      <c r="F431">
        <v>6</v>
      </c>
      <c r="G431">
        <v>0.53800000000000003</v>
      </c>
      <c r="H431">
        <v>3</v>
      </c>
      <c r="I431">
        <v>5</v>
      </c>
      <c r="J431">
        <v>0.375</v>
      </c>
      <c r="K431">
        <v>27.7</v>
      </c>
      <c r="L431">
        <v>23</v>
      </c>
      <c r="M431">
        <v>7.72</v>
      </c>
      <c r="N431">
        <v>6.95</v>
      </c>
    </row>
    <row r="432" spans="1:17">
      <c r="A432">
        <v>2013</v>
      </c>
      <c r="B432">
        <v>117</v>
      </c>
      <c r="C432" t="s">
        <v>32</v>
      </c>
      <c r="D432" t="s">
        <v>187</v>
      </c>
      <c r="E432">
        <v>3</v>
      </c>
      <c r="F432">
        <v>9</v>
      </c>
      <c r="G432">
        <v>0.25</v>
      </c>
      <c r="H432">
        <v>0</v>
      </c>
      <c r="I432">
        <v>8</v>
      </c>
      <c r="J432">
        <v>0</v>
      </c>
      <c r="K432">
        <v>20.7</v>
      </c>
      <c r="L432">
        <v>30.8</v>
      </c>
      <c r="M432">
        <v>-1.32</v>
      </c>
      <c r="N432">
        <v>5.18</v>
      </c>
    </row>
    <row r="433" spans="1:17">
      <c r="A433">
        <v>2013</v>
      </c>
      <c r="E433" t="s">
        <v>167</v>
      </c>
      <c r="H433" t="s">
        <v>168</v>
      </c>
      <c r="M433" t="s">
        <v>159</v>
      </c>
      <c r="O433" t="s">
        <v>151</v>
      </c>
    </row>
    <row r="434" spans="1:17">
      <c r="A434">
        <v>2013</v>
      </c>
      <c r="B434" t="s">
        <v>152</v>
      </c>
      <c r="C434" t="s">
        <v>153</v>
      </c>
      <c r="D434" t="s">
        <v>154</v>
      </c>
      <c r="E434" t="s">
        <v>155</v>
      </c>
      <c r="F434" t="s">
        <v>156</v>
      </c>
      <c r="G434" t="s">
        <v>157</v>
      </c>
      <c r="H434" t="s">
        <v>155</v>
      </c>
      <c r="I434" t="s">
        <v>156</v>
      </c>
      <c r="J434" t="s">
        <v>157</v>
      </c>
      <c r="K434" t="s">
        <v>158</v>
      </c>
      <c r="L434" t="s">
        <v>158</v>
      </c>
      <c r="M434" t="s">
        <v>159</v>
      </c>
      <c r="N434" t="s">
        <v>160</v>
      </c>
      <c r="O434" t="s">
        <v>161</v>
      </c>
      <c r="P434" t="s">
        <v>162</v>
      </c>
      <c r="Q434" t="s">
        <v>163</v>
      </c>
    </row>
    <row r="435" spans="1:17">
      <c r="A435">
        <v>2013</v>
      </c>
      <c r="B435">
        <v>118</v>
      </c>
      <c r="C435" t="s">
        <v>114</v>
      </c>
      <c r="D435" t="s">
        <v>150</v>
      </c>
      <c r="E435">
        <v>9</v>
      </c>
      <c r="F435">
        <v>4</v>
      </c>
      <c r="G435">
        <v>0.69199999999999995</v>
      </c>
      <c r="H435">
        <v>5</v>
      </c>
      <c r="I435">
        <v>2</v>
      </c>
      <c r="J435">
        <v>0.71399999999999997</v>
      </c>
      <c r="K435">
        <v>33.799999999999997</v>
      </c>
      <c r="L435">
        <v>26.5</v>
      </c>
      <c r="M435">
        <v>-2.0099999999999998</v>
      </c>
      <c r="N435">
        <v>-6.63</v>
      </c>
    </row>
    <row r="436" spans="1:17">
      <c r="A436">
        <v>2013</v>
      </c>
      <c r="B436">
        <v>119</v>
      </c>
      <c r="C436" t="s">
        <v>88</v>
      </c>
      <c r="D436" t="s">
        <v>150</v>
      </c>
      <c r="E436">
        <v>8</v>
      </c>
      <c r="F436">
        <v>5</v>
      </c>
      <c r="G436">
        <v>0.61499999999999999</v>
      </c>
      <c r="H436">
        <v>5</v>
      </c>
      <c r="I436">
        <v>2</v>
      </c>
      <c r="J436">
        <v>0.71399999999999997</v>
      </c>
      <c r="K436">
        <v>29.2</v>
      </c>
      <c r="L436">
        <v>26.2</v>
      </c>
      <c r="M436">
        <v>-1.86</v>
      </c>
      <c r="N436">
        <v>-3.71</v>
      </c>
    </row>
    <row r="437" spans="1:17">
      <c r="A437">
        <v>2013</v>
      </c>
      <c r="B437">
        <v>120</v>
      </c>
      <c r="C437" t="s">
        <v>87</v>
      </c>
      <c r="D437" t="s">
        <v>150</v>
      </c>
      <c r="E437">
        <v>8</v>
      </c>
      <c r="F437">
        <v>4</v>
      </c>
      <c r="G437">
        <v>0.66700000000000004</v>
      </c>
      <c r="H437">
        <v>4</v>
      </c>
      <c r="I437">
        <v>3</v>
      </c>
      <c r="J437">
        <v>0.57099999999999995</v>
      </c>
      <c r="K437">
        <v>30.8</v>
      </c>
      <c r="L437">
        <v>24.6</v>
      </c>
      <c r="M437">
        <v>-0.52</v>
      </c>
      <c r="N437">
        <v>-5.94</v>
      </c>
    </row>
    <row r="438" spans="1:17">
      <c r="A438">
        <v>2013</v>
      </c>
      <c r="B438">
        <v>121</v>
      </c>
      <c r="C438" t="s">
        <v>120</v>
      </c>
      <c r="D438" t="s">
        <v>150</v>
      </c>
      <c r="E438">
        <v>6</v>
      </c>
      <c r="F438">
        <v>6</v>
      </c>
      <c r="G438">
        <v>0.5</v>
      </c>
      <c r="H438">
        <v>4</v>
      </c>
      <c r="I438">
        <v>3</v>
      </c>
      <c r="J438">
        <v>0.57099999999999995</v>
      </c>
      <c r="K438">
        <v>22.3</v>
      </c>
      <c r="L438">
        <v>30.2</v>
      </c>
      <c r="M438">
        <v>-6.81</v>
      </c>
      <c r="N438">
        <v>-2.56</v>
      </c>
    </row>
    <row r="439" spans="1:17">
      <c r="A439">
        <v>2013</v>
      </c>
      <c r="B439">
        <v>122</v>
      </c>
      <c r="C439" t="s">
        <v>93</v>
      </c>
      <c r="D439" t="s">
        <v>150</v>
      </c>
      <c r="E439">
        <v>6</v>
      </c>
      <c r="F439">
        <v>6</v>
      </c>
      <c r="G439">
        <v>0.5</v>
      </c>
      <c r="H439">
        <v>4</v>
      </c>
      <c r="I439">
        <v>3</v>
      </c>
      <c r="J439">
        <v>0.57099999999999995</v>
      </c>
      <c r="K439">
        <v>29.4</v>
      </c>
      <c r="L439">
        <v>25.2</v>
      </c>
      <c r="M439">
        <v>-2.44</v>
      </c>
      <c r="N439">
        <v>-5.52</v>
      </c>
    </row>
    <row r="440" spans="1:17">
      <c r="A440">
        <v>2013</v>
      </c>
      <c r="B440">
        <v>123</v>
      </c>
      <c r="C440" t="s">
        <v>99</v>
      </c>
      <c r="D440" t="s">
        <v>150</v>
      </c>
      <c r="E440">
        <v>6</v>
      </c>
      <c r="F440">
        <v>6</v>
      </c>
      <c r="G440">
        <v>0.5</v>
      </c>
      <c r="H440">
        <v>4</v>
      </c>
      <c r="I440">
        <v>3</v>
      </c>
      <c r="J440">
        <v>0.57099999999999995</v>
      </c>
      <c r="K440">
        <v>34.1</v>
      </c>
      <c r="L440">
        <v>35.9</v>
      </c>
      <c r="M440">
        <v>-5.33</v>
      </c>
      <c r="N440">
        <v>-4.08</v>
      </c>
    </row>
    <row r="441" spans="1:17">
      <c r="A441">
        <v>2013</v>
      </c>
      <c r="B441">
        <v>124</v>
      </c>
      <c r="C441" t="s">
        <v>94</v>
      </c>
      <c r="D441" t="s">
        <v>150</v>
      </c>
      <c r="E441">
        <v>6</v>
      </c>
      <c r="F441">
        <v>6</v>
      </c>
      <c r="G441">
        <v>0.5</v>
      </c>
      <c r="H441">
        <v>2</v>
      </c>
      <c r="I441">
        <v>5</v>
      </c>
      <c r="J441">
        <v>0.28599999999999998</v>
      </c>
      <c r="K441">
        <v>23.9</v>
      </c>
      <c r="L441">
        <v>27.3</v>
      </c>
      <c r="M441">
        <v>-10.53</v>
      </c>
      <c r="N441">
        <v>-8.1999999999999993</v>
      </c>
    </row>
    <row r="442" spans="1:17">
      <c r="A442">
        <v>2013</v>
      </c>
      <c r="B442">
        <v>125</v>
      </c>
      <c r="C442" t="s">
        <v>139</v>
      </c>
      <c r="D442" t="s">
        <v>150</v>
      </c>
      <c r="E442">
        <v>0</v>
      </c>
      <c r="F442">
        <v>12</v>
      </c>
      <c r="G442">
        <v>0</v>
      </c>
      <c r="H442">
        <v>0</v>
      </c>
      <c r="I442">
        <v>7</v>
      </c>
      <c r="J442">
        <v>0</v>
      </c>
      <c r="K442">
        <v>18.8</v>
      </c>
      <c r="L442">
        <v>36.700000000000003</v>
      </c>
      <c r="M442">
        <v>-20.2</v>
      </c>
      <c r="N442">
        <v>-4.78</v>
      </c>
    </row>
    <row r="443" spans="1:17">
      <c r="A443">
        <v>2012</v>
      </c>
      <c r="B443">
        <v>1</v>
      </c>
      <c r="C443" t="s">
        <v>2</v>
      </c>
      <c r="D443" t="s">
        <v>165</v>
      </c>
      <c r="E443">
        <v>12</v>
      </c>
      <c r="F443">
        <v>2</v>
      </c>
      <c r="G443">
        <v>0.85699999999999998</v>
      </c>
      <c r="H443">
        <v>7</v>
      </c>
      <c r="I443">
        <v>1</v>
      </c>
      <c r="J443">
        <v>0.875</v>
      </c>
      <c r="K443">
        <v>39.299999999999997</v>
      </c>
      <c r="L443">
        <v>14.7</v>
      </c>
      <c r="M443">
        <v>13.56</v>
      </c>
      <c r="N443">
        <v>-0.66</v>
      </c>
      <c r="O443">
        <v>7</v>
      </c>
      <c r="P443">
        <v>3</v>
      </c>
      <c r="Q443">
        <v>10</v>
      </c>
    </row>
    <row r="444" spans="1:17">
      <c r="A444">
        <v>2012</v>
      </c>
      <c r="B444">
        <v>2</v>
      </c>
      <c r="C444" t="s">
        <v>6</v>
      </c>
      <c r="D444" t="s">
        <v>165</v>
      </c>
      <c r="E444">
        <v>11</v>
      </c>
      <c r="F444">
        <v>2</v>
      </c>
      <c r="G444">
        <v>0.84599999999999997</v>
      </c>
      <c r="H444">
        <v>7</v>
      </c>
      <c r="I444">
        <v>1</v>
      </c>
      <c r="J444">
        <v>0.875</v>
      </c>
      <c r="K444">
        <v>41</v>
      </c>
      <c r="L444">
        <v>24.8</v>
      </c>
      <c r="M444">
        <v>14.75</v>
      </c>
      <c r="N444">
        <v>1.1399999999999999</v>
      </c>
      <c r="O444">
        <v>14</v>
      </c>
      <c r="P444">
        <v>10</v>
      </c>
      <c r="Q444">
        <v>11</v>
      </c>
    </row>
    <row r="445" spans="1:17">
      <c r="A445">
        <v>2012</v>
      </c>
      <c r="B445">
        <v>3</v>
      </c>
      <c r="C445" t="s">
        <v>44</v>
      </c>
      <c r="D445" t="s">
        <v>165</v>
      </c>
      <c r="E445">
        <v>7</v>
      </c>
      <c r="F445">
        <v>6</v>
      </c>
      <c r="G445">
        <v>0.53800000000000003</v>
      </c>
      <c r="H445">
        <v>4</v>
      </c>
      <c r="I445">
        <v>4</v>
      </c>
      <c r="J445">
        <v>0.5</v>
      </c>
      <c r="K445">
        <v>28.1</v>
      </c>
      <c r="L445">
        <v>25.6</v>
      </c>
      <c r="M445">
        <v>1.46</v>
      </c>
      <c r="N445">
        <v>-0.77</v>
      </c>
    </row>
    <row r="446" spans="1:17">
      <c r="A446">
        <v>2012</v>
      </c>
      <c r="B446">
        <v>4</v>
      </c>
      <c r="C446" t="s">
        <v>62</v>
      </c>
      <c r="D446" t="s">
        <v>165</v>
      </c>
      <c r="E446">
        <v>5</v>
      </c>
      <c r="F446">
        <v>7</v>
      </c>
      <c r="G446">
        <v>0.41699999999999998</v>
      </c>
      <c r="H446">
        <v>3</v>
      </c>
      <c r="I446">
        <v>5</v>
      </c>
      <c r="J446">
        <v>0.375</v>
      </c>
      <c r="K446">
        <v>18.5</v>
      </c>
      <c r="L446">
        <v>31.8</v>
      </c>
      <c r="M446">
        <v>-6.2</v>
      </c>
      <c r="N446">
        <v>1.05</v>
      </c>
    </row>
    <row r="447" spans="1:17">
      <c r="A447">
        <v>2012</v>
      </c>
      <c r="B447">
        <v>5</v>
      </c>
      <c r="C447" t="s">
        <v>39</v>
      </c>
      <c r="D447" t="s">
        <v>165</v>
      </c>
      <c r="E447">
        <v>4</v>
      </c>
      <c r="F447">
        <v>8</v>
      </c>
      <c r="G447">
        <v>0.33300000000000002</v>
      </c>
      <c r="H447">
        <v>2</v>
      </c>
      <c r="I447">
        <v>6</v>
      </c>
      <c r="J447">
        <v>0.25</v>
      </c>
      <c r="K447">
        <v>20.100000000000001</v>
      </c>
      <c r="L447">
        <v>27.2</v>
      </c>
      <c r="M447">
        <v>-6.59</v>
      </c>
      <c r="N447">
        <v>-0.26</v>
      </c>
    </row>
    <row r="448" spans="1:17">
      <c r="A448">
        <v>2012</v>
      </c>
      <c r="B448">
        <v>6</v>
      </c>
      <c r="C448" t="s">
        <v>82</v>
      </c>
      <c r="D448" t="s">
        <v>165</v>
      </c>
      <c r="E448">
        <v>2</v>
      </c>
      <c r="F448">
        <v>10</v>
      </c>
      <c r="G448">
        <v>0.16700000000000001</v>
      </c>
      <c r="H448">
        <v>1</v>
      </c>
      <c r="I448">
        <v>7</v>
      </c>
      <c r="J448">
        <v>0.125</v>
      </c>
      <c r="K448">
        <v>19.8</v>
      </c>
      <c r="L448">
        <v>29.7</v>
      </c>
      <c r="M448">
        <v>-6.74</v>
      </c>
      <c r="N448">
        <v>2.0099999999999998</v>
      </c>
    </row>
    <row r="449" spans="1:17">
      <c r="A449">
        <v>2012</v>
      </c>
      <c r="B449">
        <v>7</v>
      </c>
      <c r="C449" t="s">
        <v>24</v>
      </c>
      <c r="D449" t="s">
        <v>166</v>
      </c>
      <c r="E449">
        <v>8</v>
      </c>
      <c r="F449">
        <v>4</v>
      </c>
      <c r="G449">
        <v>0.66700000000000004</v>
      </c>
      <c r="H449">
        <v>5</v>
      </c>
      <c r="I449">
        <v>3</v>
      </c>
      <c r="J449">
        <v>0.625</v>
      </c>
      <c r="K449">
        <v>40.6</v>
      </c>
      <c r="L449">
        <v>25.7</v>
      </c>
      <c r="M449">
        <v>4.5199999999999996</v>
      </c>
      <c r="N449">
        <v>-2.98</v>
      </c>
    </row>
    <row r="450" spans="1:17">
      <c r="A450">
        <v>2012</v>
      </c>
      <c r="B450">
        <v>8</v>
      </c>
      <c r="C450" t="s">
        <v>21</v>
      </c>
      <c r="D450" t="s">
        <v>166</v>
      </c>
      <c r="E450">
        <v>7</v>
      </c>
      <c r="F450">
        <v>5</v>
      </c>
      <c r="G450">
        <v>0.58299999999999996</v>
      </c>
      <c r="H450">
        <v>5</v>
      </c>
      <c r="I450">
        <v>3</v>
      </c>
      <c r="J450">
        <v>0.625</v>
      </c>
      <c r="K450">
        <v>31.4</v>
      </c>
      <c r="L450">
        <v>30.5</v>
      </c>
      <c r="M450">
        <v>4.07</v>
      </c>
      <c r="N450">
        <v>2.3199999999999998</v>
      </c>
    </row>
    <row r="451" spans="1:17">
      <c r="A451">
        <v>2012</v>
      </c>
      <c r="B451">
        <v>9</v>
      </c>
      <c r="C451" t="s">
        <v>69</v>
      </c>
      <c r="D451" t="s">
        <v>166</v>
      </c>
      <c r="E451">
        <v>7</v>
      </c>
      <c r="F451">
        <v>7</v>
      </c>
      <c r="G451">
        <v>0.5</v>
      </c>
      <c r="H451">
        <v>5</v>
      </c>
      <c r="I451">
        <v>3</v>
      </c>
      <c r="J451">
        <v>0.625</v>
      </c>
      <c r="K451">
        <v>33.6</v>
      </c>
      <c r="L451">
        <v>28.3</v>
      </c>
      <c r="M451">
        <v>5.18</v>
      </c>
      <c r="N451">
        <v>2.89</v>
      </c>
    </row>
    <row r="452" spans="1:17">
      <c r="A452">
        <v>2012</v>
      </c>
      <c r="B452">
        <v>10</v>
      </c>
      <c r="C452" t="s">
        <v>43</v>
      </c>
      <c r="D452" t="s">
        <v>166</v>
      </c>
      <c r="E452">
        <v>7</v>
      </c>
      <c r="F452">
        <v>6</v>
      </c>
      <c r="G452">
        <v>0.53800000000000003</v>
      </c>
      <c r="H452">
        <v>4</v>
      </c>
      <c r="I452">
        <v>4</v>
      </c>
      <c r="J452">
        <v>0.5</v>
      </c>
      <c r="K452">
        <v>25.1</v>
      </c>
      <c r="L452">
        <v>22.8</v>
      </c>
      <c r="M452">
        <v>3.13</v>
      </c>
      <c r="N452">
        <v>2.21</v>
      </c>
      <c r="O452">
        <v>16</v>
      </c>
      <c r="P452">
        <v>13</v>
      </c>
    </row>
    <row r="453" spans="1:17">
      <c r="A453">
        <v>2012</v>
      </c>
      <c r="B453">
        <v>11</v>
      </c>
      <c r="C453" t="s">
        <v>33</v>
      </c>
      <c r="D453" t="s">
        <v>166</v>
      </c>
      <c r="E453">
        <v>6</v>
      </c>
      <c r="F453">
        <v>7</v>
      </c>
      <c r="G453">
        <v>0.46200000000000002</v>
      </c>
      <c r="H453">
        <v>3</v>
      </c>
      <c r="I453">
        <v>5</v>
      </c>
      <c r="J453">
        <v>0.375</v>
      </c>
      <c r="K453">
        <v>31.5</v>
      </c>
      <c r="L453">
        <v>36</v>
      </c>
      <c r="M453">
        <v>-0.28000000000000003</v>
      </c>
      <c r="N453">
        <v>1.72</v>
      </c>
    </row>
    <row r="454" spans="1:17">
      <c r="A454">
        <v>2012</v>
      </c>
      <c r="B454">
        <v>12</v>
      </c>
      <c r="C454" t="s">
        <v>61</v>
      </c>
      <c r="D454" t="s">
        <v>166</v>
      </c>
      <c r="E454">
        <v>4</v>
      </c>
      <c r="F454">
        <v>8</v>
      </c>
      <c r="G454">
        <v>0.33300000000000002</v>
      </c>
      <c r="H454">
        <v>2</v>
      </c>
      <c r="I454">
        <v>6</v>
      </c>
      <c r="J454">
        <v>0.25</v>
      </c>
      <c r="K454">
        <v>22.8</v>
      </c>
      <c r="L454">
        <v>28.9</v>
      </c>
      <c r="M454">
        <v>-3.84</v>
      </c>
      <c r="N454">
        <v>0.99</v>
      </c>
    </row>
    <row r="455" spans="1:17">
      <c r="A455">
        <v>2012</v>
      </c>
      <c r="E455" t="s">
        <v>167</v>
      </c>
      <c r="H455" t="s">
        <v>168</v>
      </c>
      <c r="M455" t="s">
        <v>159</v>
      </c>
      <c r="O455" t="s">
        <v>151</v>
      </c>
    </row>
    <row r="456" spans="1:17">
      <c r="A456">
        <v>2012</v>
      </c>
      <c r="B456" t="s">
        <v>152</v>
      </c>
      <c r="C456" t="s">
        <v>153</v>
      </c>
      <c r="D456" t="s">
        <v>154</v>
      </c>
      <c r="E456" t="s">
        <v>155</v>
      </c>
      <c r="F456" t="s">
        <v>156</v>
      </c>
      <c r="G456" t="s">
        <v>157</v>
      </c>
      <c r="H456" t="s">
        <v>155</v>
      </c>
      <c r="I456" t="s">
        <v>156</v>
      </c>
      <c r="J456" t="s">
        <v>157</v>
      </c>
      <c r="K456" t="s">
        <v>158</v>
      </c>
      <c r="L456" t="s">
        <v>158</v>
      </c>
      <c r="M456" t="s">
        <v>159</v>
      </c>
      <c r="N456" t="s">
        <v>160</v>
      </c>
      <c r="O456" t="s">
        <v>161</v>
      </c>
      <c r="P456" t="s">
        <v>162</v>
      </c>
      <c r="Q456" t="s">
        <v>163</v>
      </c>
    </row>
    <row r="457" spans="1:17">
      <c r="A457">
        <v>2012</v>
      </c>
      <c r="B457">
        <v>13</v>
      </c>
      <c r="C457" t="s">
        <v>76</v>
      </c>
      <c r="D457" t="s">
        <v>145</v>
      </c>
      <c r="E457">
        <v>11</v>
      </c>
      <c r="F457">
        <v>2</v>
      </c>
      <c r="G457">
        <v>0.84599999999999997</v>
      </c>
      <c r="H457">
        <v>8</v>
      </c>
      <c r="I457">
        <v>1</v>
      </c>
      <c r="J457">
        <v>0.88900000000000001</v>
      </c>
      <c r="K457">
        <v>38.799999999999997</v>
      </c>
      <c r="L457">
        <v>22.2</v>
      </c>
      <c r="M457">
        <v>16.920000000000002</v>
      </c>
      <c r="N457">
        <v>5.3</v>
      </c>
      <c r="O457">
        <v>22</v>
      </c>
      <c r="P457">
        <v>2</v>
      </c>
      <c r="Q457">
        <v>12</v>
      </c>
    </row>
    <row r="458" spans="1:17">
      <c r="A458">
        <v>2012</v>
      </c>
      <c r="B458">
        <v>14</v>
      </c>
      <c r="C458" t="s">
        <v>16</v>
      </c>
      <c r="D458" t="s">
        <v>145</v>
      </c>
      <c r="E458">
        <v>10</v>
      </c>
      <c r="F458">
        <v>3</v>
      </c>
      <c r="G458">
        <v>0.76900000000000002</v>
      </c>
      <c r="H458">
        <v>8</v>
      </c>
      <c r="I458">
        <v>1</v>
      </c>
      <c r="J458">
        <v>0.88900000000000001</v>
      </c>
      <c r="K458">
        <v>38.200000000000003</v>
      </c>
      <c r="L458">
        <v>25.5</v>
      </c>
      <c r="M458">
        <v>14.32</v>
      </c>
      <c r="N458">
        <v>6.17</v>
      </c>
      <c r="O458">
        <v>4</v>
      </c>
      <c r="P458">
        <v>4</v>
      </c>
      <c r="Q458">
        <v>15</v>
      </c>
    </row>
    <row r="459" spans="1:17">
      <c r="A459">
        <v>2012</v>
      </c>
      <c r="B459">
        <v>15</v>
      </c>
      <c r="C459" t="s">
        <v>7</v>
      </c>
      <c r="D459" t="s">
        <v>145</v>
      </c>
      <c r="E459">
        <v>9</v>
      </c>
      <c r="F459">
        <v>4</v>
      </c>
      <c r="G459">
        <v>0.69199999999999995</v>
      </c>
      <c r="H459">
        <v>5</v>
      </c>
      <c r="I459">
        <v>4</v>
      </c>
      <c r="J459">
        <v>0.55600000000000005</v>
      </c>
      <c r="K459">
        <v>35.700000000000003</v>
      </c>
      <c r="L459">
        <v>29.2</v>
      </c>
      <c r="M459">
        <v>11.18</v>
      </c>
      <c r="N459">
        <v>5.57</v>
      </c>
      <c r="O459">
        <v>15</v>
      </c>
      <c r="P459">
        <v>11</v>
      </c>
      <c r="Q459">
        <v>19</v>
      </c>
    </row>
    <row r="460" spans="1:17">
      <c r="A460">
        <v>2012</v>
      </c>
      <c r="B460">
        <v>16</v>
      </c>
      <c r="C460" t="s">
        <v>48</v>
      </c>
      <c r="D460" t="s">
        <v>145</v>
      </c>
      <c r="E460">
        <v>8</v>
      </c>
      <c r="F460">
        <v>5</v>
      </c>
      <c r="G460">
        <v>0.61499999999999999</v>
      </c>
      <c r="H460">
        <v>5</v>
      </c>
      <c r="I460">
        <v>4</v>
      </c>
      <c r="J460">
        <v>0.55600000000000005</v>
      </c>
      <c r="K460">
        <v>45.7</v>
      </c>
      <c r="L460">
        <v>28.2</v>
      </c>
      <c r="M460">
        <v>13.5</v>
      </c>
      <c r="N460">
        <v>4.96</v>
      </c>
      <c r="O460">
        <v>19</v>
      </c>
      <c r="P460">
        <v>18</v>
      </c>
    </row>
    <row r="461" spans="1:17">
      <c r="A461">
        <v>2012</v>
      </c>
      <c r="B461">
        <v>17</v>
      </c>
      <c r="C461" t="s">
        <v>56</v>
      </c>
      <c r="D461" t="s">
        <v>145</v>
      </c>
      <c r="E461">
        <v>8</v>
      </c>
      <c r="F461">
        <v>5</v>
      </c>
      <c r="G461">
        <v>0.61499999999999999</v>
      </c>
      <c r="H461">
        <v>4</v>
      </c>
      <c r="I461">
        <v>5</v>
      </c>
      <c r="J461">
        <v>0.44400000000000001</v>
      </c>
      <c r="K461">
        <v>44.5</v>
      </c>
      <c r="L461">
        <v>37.200000000000003</v>
      </c>
      <c r="M461">
        <v>11.22</v>
      </c>
      <c r="N461">
        <v>5.07</v>
      </c>
      <c r="P461">
        <v>25</v>
      </c>
    </row>
    <row r="462" spans="1:17">
      <c r="A462">
        <v>2012</v>
      </c>
      <c r="B462">
        <v>18</v>
      </c>
      <c r="C462" t="s">
        <v>47</v>
      </c>
      <c r="D462" t="s">
        <v>145</v>
      </c>
      <c r="E462">
        <v>8</v>
      </c>
      <c r="F462">
        <v>5</v>
      </c>
      <c r="G462">
        <v>0.61499999999999999</v>
      </c>
      <c r="H462">
        <v>4</v>
      </c>
      <c r="I462">
        <v>5</v>
      </c>
      <c r="J462">
        <v>0.44400000000000001</v>
      </c>
      <c r="K462">
        <v>37.5</v>
      </c>
      <c r="L462">
        <v>31.8</v>
      </c>
      <c r="M462">
        <v>6.33</v>
      </c>
      <c r="N462">
        <v>3.02</v>
      </c>
      <c r="P462">
        <v>15</v>
      </c>
    </row>
    <row r="463" spans="1:17">
      <c r="A463">
        <v>2012</v>
      </c>
      <c r="B463">
        <v>19</v>
      </c>
      <c r="C463" t="s">
        <v>141</v>
      </c>
      <c r="D463" t="s">
        <v>145</v>
      </c>
      <c r="E463">
        <v>7</v>
      </c>
      <c r="F463">
        <v>6</v>
      </c>
      <c r="G463">
        <v>0.53800000000000003</v>
      </c>
      <c r="H463">
        <v>4</v>
      </c>
      <c r="I463">
        <v>5</v>
      </c>
      <c r="J463">
        <v>0.44400000000000001</v>
      </c>
      <c r="K463">
        <v>28.3</v>
      </c>
      <c r="L463">
        <v>22.6</v>
      </c>
      <c r="M463">
        <v>7.49</v>
      </c>
      <c r="N463">
        <v>4.87</v>
      </c>
      <c r="O463">
        <v>20</v>
      </c>
      <c r="P463">
        <v>15</v>
      </c>
    </row>
    <row r="464" spans="1:17">
      <c r="A464">
        <v>2012</v>
      </c>
      <c r="B464">
        <v>20</v>
      </c>
      <c r="C464" t="s">
        <v>38</v>
      </c>
      <c r="D464" t="s">
        <v>145</v>
      </c>
      <c r="E464">
        <v>7</v>
      </c>
      <c r="F464">
        <v>6</v>
      </c>
      <c r="G464">
        <v>0.53800000000000003</v>
      </c>
      <c r="H464">
        <v>4</v>
      </c>
      <c r="I464">
        <v>5</v>
      </c>
      <c r="J464">
        <v>0.44400000000000001</v>
      </c>
      <c r="K464">
        <v>39.5</v>
      </c>
      <c r="L464">
        <v>38.1</v>
      </c>
      <c r="M464">
        <v>4.03</v>
      </c>
      <c r="N464">
        <v>4.34</v>
      </c>
      <c r="O464">
        <v>11</v>
      </c>
      <c r="P464">
        <v>5</v>
      </c>
    </row>
    <row r="465" spans="1:17">
      <c r="A465">
        <v>2012</v>
      </c>
      <c r="B465">
        <v>21</v>
      </c>
      <c r="C465" t="s">
        <v>53</v>
      </c>
      <c r="D465" t="s">
        <v>145</v>
      </c>
      <c r="E465">
        <v>6</v>
      </c>
      <c r="F465">
        <v>7</v>
      </c>
      <c r="G465">
        <v>0.46200000000000002</v>
      </c>
      <c r="H465">
        <v>3</v>
      </c>
      <c r="I465">
        <v>6</v>
      </c>
      <c r="J465">
        <v>0.33300000000000002</v>
      </c>
      <c r="K465">
        <v>24.5</v>
      </c>
      <c r="L465">
        <v>23.9</v>
      </c>
      <c r="M465">
        <v>5.4</v>
      </c>
      <c r="N465">
        <v>5.48</v>
      </c>
    </row>
    <row r="466" spans="1:17">
      <c r="A466">
        <v>2012</v>
      </c>
      <c r="B466">
        <v>22</v>
      </c>
      <c r="C466" t="s">
        <v>85</v>
      </c>
      <c r="D466" t="s">
        <v>145</v>
      </c>
      <c r="E466">
        <v>1</v>
      </c>
      <c r="F466">
        <v>11</v>
      </c>
      <c r="G466">
        <v>8.3000000000000004E-2</v>
      </c>
      <c r="H466">
        <v>0</v>
      </c>
      <c r="I466">
        <v>9</v>
      </c>
      <c r="J466">
        <v>0</v>
      </c>
      <c r="K466">
        <v>18.3</v>
      </c>
      <c r="L466">
        <v>36.1</v>
      </c>
      <c r="M466">
        <v>-6.7</v>
      </c>
      <c r="N466">
        <v>6.22</v>
      </c>
    </row>
    <row r="467" spans="1:17">
      <c r="A467">
        <v>2012</v>
      </c>
      <c r="E467" t="s">
        <v>167</v>
      </c>
      <c r="H467" t="s">
        <v>168</v>
      </c>
      <c r="M467" t="s">
        <v>159</v>
      </c>
      <c r="O467" t="s">
        <v>151</v>
      </c>
    </row>
    <row r="468" spans="1:17">
      <c r="A468">
        <v>2012</v>
      </c>
      <c r="B468" t="s">
        <v>152</v>
      </c>
      <c r="C468" t="s">
        <v>153</v>
      </c>
      <c r="D468" t="s">
        <v>154</v>
      </c>
      <c r="E468" t="s">
        <v>155</v>
      </c>
      <c r="F468" t="s">
        <v>156</v>
      </c>
      <c r="G468" t="s">
        <v>157</v>
      </c>
      <c r="H468" t="s">
        <v>155</v>
      </c>
      <c r="I468" t="s">
        <v>156</v>
      </c>
      <c r="J468" t="s">
        <v>157</v>
      </c>
      <c r="K468" t="s">
        <v>158</v>
      </c>
      <c r="L468" t="s">
        <v>158</v>
      </c>
      <c r="M468" t="s">
        <v>159</v>
      </c>
      <c r="N468" t="s">
        <v>160</v>
      </c>
      <c r="O468" t="s">
        <v>161</v>
      </c>
      <c r="P468" t="s">
        <v>162</v>
      </c>
      <c r="Q468" t="s">
        <v>163</v>
      </c>
    </row>
    <row r="469" spans="1:17">
      <c r="A469">
        <v>2012</v>
      </c>
      <c r="B469">
        <v>23</v>
      </c>
      <c r="C469" t="s">
        <v>36</v>
      </c>
      <c r="D469" t="s">
        <v>192</v>
      </c>
      <c r="E469">
        <v>11</v>
      </c>
      <c r="F469">
        <v>2</v>
      </c>
      <c r="G469">
        <v>0.84599999999999997</v>
      </c>
      <c r="H469">
        <v>5</v>
      </c>
      <c r="I469">
        <v>2</v>
      </c>
      <c r="J469">
        <v>0.71399999999999997</v>
      </c>
      <c r="K469">
        <v>31.2</v>
      </c>
      <c r="L469">
        <v>23.8</v>
      </c>
      <c r="M469">
        <v>5.88</v>
      </c>
      <c r="N469">
        <v>-1.96</v>
      </c>
      <c r="O469">
        <v>25</v>
      </c>
      <c r="P469">
        <v>11</v>
      </c>
      <c r="Q469">
        <v>13</v>
      </c>
    </row>
    <row r="470" spans="1:17">
      <c r="A470">
        <v>2012</v>
      </c>
      <c r="B470">
        <v>24</v>
      </c>
      <c r="C470" t="s">
        <v>68</v>
      </c>
      <c r="D470" t="s">
        <v>192</v>
      </c>
      <c r="E470">
        <v>10</v>
      </c>
      <c r="F470">
        <v>3</v>
      </c>
      <c r="G470">
        <v>0.76900000000000002</v>
      </c>
      <c r="H470">
        <v>5</v>
      </c>
      <c r="I470">
        <v>2</v>
      </c>
      <c r="J470">
        <v>0.71399999999999997</v>
      </c>
      <c r="K470">
        <v>32.299999999999997</v>
      </c>
      <c r="L470">
        <v>18.5</v>
      </c>
      <c r="M470">
        <v>8.7100000000000009</v>
      </c>
      <c r="N470">
        <v>-3.37</v>
      </c>
      <c r="P470">
        <v>21</v>
      </c>
    </row>
    <row r="471" spans="1:17">
      <c r="A471">
        <v>2012</v>
      </c>
      <c r="B471">
        <v>25</v>
      </c>
      <c r="C471" t="s">
        <v>79</v>
      </c>
      <c r="D471" t="s">
        <v>192</v>
      </c>
      <c r="E471">
        <v>9</v>
      </c>
      <c r="F471">
        <v>4</v>
      </c>
      <c r="G471">
        <v>0.69199999999999995</v>
      </c>
      <c r="H471">
        <v>5</v>
      </c>
      <c r="I471">
        <v>2</v>
      </c>
      <c r="J471">
        <v>0.71399999999999997</v>
      </c>
      <c r="K471">
        <v>21.5</v>
      </c>
      <c r="L471">
        <v>14.2</v>
      </c>
      <c r="M471">
        <v>3.91</v>
      </c>
      <c r="N471">
        <v>-2.5499999999999998</v>
      </c>
      <c r="P471">
        <v>18</v>
      </c>
    </row>
    <row r="472" spans="1:17">
      <c r="A472">
        <v>2012</v>
      </c>
      <c r="B472">
        <v>26</v>
      </c>
      <c r="C472" t="s">
        <v>59</v>
      </c>
      <c r="D472" t="s">
        <v>192</v>
      </c>
      <c r="E472">
        <v>8</v>
      </c>
      <c r="F472">
        <v>5</v>
      </c>
      <c r="G472">
        <v>0.61499999999999999</v>
      </c>
      <c r="H472">
        <v>5</v>
      </c>
      <c r="I472">
        <v>2</v>
      </c>
      <c r="J472">
        <v>0.71399999999999997</v>
      </c>
      <c r="K472">
        <v>30</v>
      </c>
      <c r="L472">
        <v>24.8</v>
      </c>
      <c r="M472">
        <v>6.27</v>
      </c>
      <c r="N472">
        <v>0.81</v>
      </c>
    </row>
    <row r="473" spans="1:17">
      <c r="A473">
        <v>2012</v>
      </c>
      <c r="B473">
        <v>27</v>
      </c>
      <c r="C473" t="s">
        <v>31</v>
      </c>
      <c r="D473" t="s">
        <v>192</v>
      </c>
      <c r="E473">
        <v>6</v>
      </c>
      <c r="F473">
        <v>7</v>
      </c>
      <c r="G473">
        <v>0.46200000000000002</v>
      </c>
      <c r="H473">
        <v>3</v>
      </c>
      <c r="I473">
        <v>4</v>
      </c>
      <c r="J473">
        <v>0.42899999999999999</v>
      </c>
      <c r="K473">
        <v>26.6</v>
      </c>
      <c r="L473">
        <v>21.1</v>
      </c>
      <c r="M473">
        <v>2.0499999999999998</v>
      </c>
      <c r="N473">
        <v>-0.64</v>
      </c>
    </row>
    <row r="474" spans="1:17">
      <c r="A474">
        <v>2012</v>
      </c>
      <c r="B474">
        <v>28</v>
      </c>
      <c r="C474" t="s">
        <v>117</v>
      </c>
      <c r="D474" t="s">
        <v>192</v>
      </c>
      <c r="E474">
        <v>5</v>
      </c>
      <c r="F474">
        <v>7</v>
      </c>
      <c r="G474">
        <v>0.41699999999999998</v>
      </c>
      <c r="H474">
        <v>2</v>
      </c>
      <c r="I474">
        <v>5</v>
      </c>
      <c r="J474">
        <v>0.28599999999999998</v>
      </c>
      <c r="K474">
        <v>17.8</v>
      </c>
      <c r="L474">
        <v>19.8</v>
      </c>
      <c r="M474">
        <v>-5.35</v>
      </c>
      <c r="N474">
        <v>-2.6</v>
      </c>
    </row>
    <row r="475" spans="1:17">
      <c r="A475">
        <v>2012</v>
      </c>
      <c r="B475">
        <v>29</v>
      </c>
      <c r="C475" t="s">
        <v>60</v>
      </c>
      <c r="D475" t="s">
        <v>192</v>
      </c>
      <c r="E475">
        <v>4</v>
      </c>
      <c r="F475">
        <v>7</v>
      </c>
      <c r="G475">
        <v>0.36399999999999999</v>
      </c>
      <c r="H475">
        <v>2</v>
      </c>
      <c r="I475">
        <v>5</v>
      </c>
      <c r="J475">
        <v>0.28599999999999998</v>
      </c>
      <c r="K475">
        <v>24.7</v>
      </c>
      <c r="L475">
        <v>31.2</v>
      </c>
      <c r="M475">
        <v>-7.52</v>
      </c>
      <c r="N475">
        <v>-1.1499999999999999</v>
      </c>
    </row>
    <row r="476" spans="1:17">
      <c r="A476">
        <v>2012</v>
      </c>
      <c r="B476">
        <v>30</v>
      </c>
      <c r="C476" t="s">
        <v>73</v>
      </c>
      <c r="D476" t="s">
        <v>192</v>
      </c>
      <c r="E476">
        <v>3</v>
      </c>
      <c r="F476">
        <v>9</v>
      </c>
      <c r="G476">
        <v>0.25</v>
      </c>
      <c r="H476">
        <v>1</v>
      </c>
      <c r="I476">
        <v>6</v>
      </c>
      <c r="J476">
        <v>0.14299999999999999</v>
      </c>
      <c r="K476">
        <v>20.6</v>
      </c>
      <c r="L476">
        <v>27.4</v>
      </c>
      <c r="M476">
        <v>-6.13</v>
      </c>
      <c r="N476">
        <v>0.79</v>
      </c>
    </row>
    <row r="477" spans="1:17">
      <c r="A477">
        <v>2012</v>
      </c>
      <c r="E477" t="s">
        <v>167</v>
      </c>
      <c r="H477" t="s">
        <v>168</v>
      </c>
      <c r="M477" t="s">
        <v>159</v>
      </c>
      <c r="O477" t="s">
        <v>151</v>
      </c>
    </row>
    <row r="478" spans="1:17">
      <c r="A478">
        <v>2012</v>
      </c>
      <c r="B478" t="s">
        <v>152</v>
      </c>
      <c r="C478" t="s">
        <v>153</v>
      </c>
      <c r="D478" t="s">
        <v>154</v>
      </c>
      <c r="E478" t="s">
        <v>155</v>
      </c>
      <c r="F478" t="s">
        <v>156</v>
      </c>
      <c r="G478" t="s">
        <v>157</v>
      </c>
      <c r="H478" t="s">
        <v>155</v>
      </c>
      <c r="I478" t="s">
        <v>156</v>
      </c>
      <c r="J478" t="s">
        <v>157</v>
      </c>
      <c r="K478" t="s">
        <v>158</v>
      </c>
      <c r="L478" t="s">
        <v>158</v>
      </c>
      <c r="M478" t="s">
        <v>159</v>
      </c>
      <c r="N478" t="s">
        <v>160</v>
      </c>
      <c r="O478" t="s">
        <v>161</v>
      </c>
      <c r="P478" t="s">
        <v>162</v>
      </c>
      <c r="Q478" t="s">
        <v>163</v>
      </c>
    </row>
    <row r="479" spans="1:17">
      <c r="A479">
        <v>2012</v>
      </c>
      <c r="B479">
        <v>31</v>
      </c>
      <c r="C479" t="s">
        <v>3</v>
      </c>
      <c r="D479" t="s">
        <v>190</v>
      </c>
      <c r="E479">
        <v>12</v>
      </c>
      <c r="F479">
        <v>0</v>
      </c>
      <c r="G479">
        <v>1</v>
      </c>
      <c r="H479">
        <v>8</v>
      </c>
      <c r="I479">
        <v>0</v>
      </c>
      <c r="J479">
        <v>1</v>
      </c>
      <c r="K479">
        <v>37.200000000000003</v>
      </c>
      <c r="L479">
        <v>22.8</v>
      </c>
      <c r="M479">
        <v>13.81</v>
      </c>
      <c r="N479">
        <v>0.89</v>
      </c>
      <c r="O479">
        <v>18</v>
      </c>
      <c r="P479">
        <v>3</v>
      </c>
      <c r="Q479">
        <v>3</v>
      </c>
    </row>
    <row r="480" spans="1:17">
      <c r="A480">
        <v>2012</v>
      </c>
      <c r="B480">
        <v>32</v>
      </c>
      <c r="C480" t="s">
        <v>23</v>
      </c>
      <c r="D480" t="s">
        <v>190</v>
      </c>
      <c r="E480">
        <v>8</v>
      </c>
      <c r="F480">
        <v>4</v>
      </c>
      <c r="G480">
        <v>0.66700000000000004</v>
      </c>
      <c r="H480">
        <v>6</v>
      </c>
      <c r="I480">
        <v>2</v>
      </c>
      <c r="J480">
        <v>0.75</v>
      </c>
      <c r="K480">
        <v>29.1</v>
      </c>
      <c r="L480">
        <v>19.100000000000001</v>
      </c>
      <c r="M480">
        <v>9.6999999999999993</v>
      </c>
      <c r="N480">
        <v>0.53</v>
      </c>
    </row>
    <row r="481" spans="1:17">
      <c r="A481">
        <v>2012</v>
      </c>
      <c r="B481">
        <v>33</v>
      </c>
      <c r="C481" t="s">
        <v>35</v>
      </c>
      <c r="D481" t="s">
        <v>190</v>
      </c>
      <c r="E481">
        <v>8</v>
      </c>
      <c r="F481">
        <v>6</v>
      </c>
      <c r="G481">
        <v>0.57099999999999995</v>
      </c>
      <c r="H481">
        <v>4</v>
      </c>
      <c r="I481">
        <v>4</v>
      </c>
      <c r="J481">
        <v>0.5</v>
      </c>
      <c r="K481">
        <v>29.6</v>
      </c>
      <c r="L481">
        <v>19.100000000000001</v>
      </c>
      <c r="M481">
        <v>9.77</v>
      </c>
      <c r="N481">
        <v>2.91</v>
      </c>
      <c r="O481">
        <v>12</v>
      </c>
      <c r="P481">
        <v>12</v>
      </c>
    </row>
    <row r="482" spans="1:17">
      <c r="A482">
        <v>2012</v>
      </c>
      <c r="B482">
        <v>34</v>
      </c>
      <c r="C482" t="s">
        <v>74</v>
      </c>
      <c r="D482" t="s">
        <v>190</v>
      </c>
      <c r="E482">
        <v>6</v>
      </c>
      <c r="F482">
        <v>7</v>
      </c>
      <c r="G482">
        <v>0.46200000000000002</v>
      </c>
      <c r="H482">
        <v>3</v>
      </c>
      <c r="I482">
        <v>5</v>
      </c>
      <c r="J482">
        <v>0.375</v>
      </c>
      <c r="K482">
        <v>28.7</v>
      </c>
      <c r="L482">
        <v>31.2</v>
      </c>
      <c r="M482">
        <v>-1.58</v>
      </c>
      <c r="N482">
        <v>0.96</v>
      </c>
    </row>
    <row r="483" spans="1:17">
      <c r="A483">
        <v>2012</v>
      </c>
      <c r="B483">
        <v>35</v>
      </c>
      <c r="C483" t="s">
        <v>58</v>
      </c>
      <c r="D483" t="s">
        <v>190</v>
      </c>
      <c r="E483">
        <v>4</v>
      </c>
      <c r="F483">
        <v>8</v>
      </c>
      <c r="G483">
        <v>0.33300000000000002</v>
      </c>
      <c r="H483">
        <v>2</v>
      </c>
      <c r="I483">
        <v>6</v>
      </c>
      <c r="J483">
        <v>0.25</v>
      </c>
      <c r="K483">
        <v>30.8</v>
      </c>
      <c r="L483">
        <v>35.299999999999997</v>
      </c>
      <c r="M483">
        <v>-5.53</v>
      </c>
      <c r="N483">
        <v>-0.61</v>
      </c>
    </row>
    <row r="484" spans="1:17">
      <c r="A484">
        <v>2012</v>
      </c>
      <c r="B484">
        <v>36</v>
      </c>
      <c r="C484" t="s">
        <v>70</v>
      </c>
      <c r="D484" t="s">
        <v>190</v>
      </c>
      <c r="E484">
        <v>2</v>
      </c>
      <c r="F484">
        <v>10</v>
      </c>
      <c r="G484">
        <v>0.16700000000000001</v>
      </c>
      <c r="H484">
        <v>0</v>
      </c>
      <c r="I484">
        <v>8</v>
      </c>
      <c r="J484">
        <v>0</v>
      </c>
      <c r="K484">
        <v>16.7</v>
      </c>
      <c r="L484">
        <v>32.1</v>
      </c>
      <c r="M484">
        <v>-10.35</v>
      </c>
      <c r="N484">
        <v>2.56</v>
      </c>
    </row>
    <row r="485" spans="1:17">
      <c r="A485">
        <v>2012</v>
      </c>
      <c r="B485">
        <v>37</v>
      </c>
      <c r="C485" t="s">
        <v>26</v>
      </c>
      <c r="D485" t="s">
        <v>191</v>
      </c>
      <c r="E485">
        <v>10</v>
      </c>
      <c r="F485">
        <v>4</v>
      </c>
      <c r="G485">
        <v>0.71399999999999997</v>
      </c>
      <c r="H485">
        <v>7</v>
      </c>
      <c r="I485">
        <v>1</v>
      </c>
      <c r="J485">
        <v>0.875</v>
      </c>
      <c r="K485">
        <v>34.799999999999997</v>
      </c>
      <c r="L485">
        <v>27.6</v>
      </c>
      <c r="M485">
        <v>9.7899999999999991</v>
      </c>
      <c r="N485">
        <v>4.22</v>
      </c>
      <c r="O485">
        <v>17</v>
      </c>
      <c r="P485">
        <v>14</v>
      </c>
      <c r="Q485">
        <v>25</v>
      </c>
    </row>
    <row r="486" spans="1:17">
      <c r="A486">
        <v>2012</v>
      </c>
      <c r="B486">
        <v>38</v>
      </c>
      <c r="C486" t="s">
        <v>4</v>
      </c>
      <c r="D486" t="s">
        <v>191</v>
      </c>
      <c r="E486">
        <v>8</v>
      </c>
      <c r="F486">
        <v>5</v>
      </c>
      <c r="G486">
        <v>0.61499999999999999</v>
      </c>
      <c r="H486">
        <v>6</v>
      </c>
      <c r="I486">
        <v>2</v>
      </c>
      <c r="J486">
        <v>0.75</v>
      </c>
      <c r="K486">
        <v>29.8</v>
      </c>
      <c r="L486">
        <v>19.8</v>
      </c>
      <c r="M486">
        <v>10.01</v>
      </c>
      <c r="N486">
        <v>3.85</v>
      </c>
      <c r="O486">
        <v>8</v>
      </c>
      <c r="P486">
        <v>8</v>
      </c>
      <c r="Q486">
        <v>24</v>
      </c>
    </row>
    <row r="487" spans="1:17">
      <c r="A487">
        <v>2012</v>
      </c>
      <c r="B487">
        <v>39</v>
      </c>
      <c r="C487" t="s">
        <v>49</v>
      </c>
      <c r="D487" t="s">
        <v>191</v>
      </c>
      <c r="E487">
        <v>10</v>
      </c>
      <c r="F487">
        <v>3</v>
      </c>
      <c r="G487">
        <v>0.76900000000000002</v>
      </c>
      <c r="H487">
        <v>5</v>
      </c>
      <c r="I487">
        <v>3</v>
      </c>
      <c r="J487">
        <v>0.625</v>
      </c>
      <c r="K487">
        <v>31.7</v>
      </c>
      <c r="L487">
        <v>22.5</v>
      </c>
      <c r="M487">
        <v>8.9700000000000006</v>
      </c>
      <c r="N487">
        <v>0.97</v>
      </c>
      <c r="P487">
        <v>17</v>
      </c>
      <c r="Q487">
        <v>17</v>
      </c>
    </row>
    <row r="488" spans="1:17">
      <c r="A488">
        <v>2012</v>
      </c>
      <c r="B488">
        <v>40</v>
      </c>
      <c r="C488" t="s">
        <v>18</v>
      </c>
      <c r="D488" t="s">
        <v>191</v>
      </c>
      <c r="E488">
        <v>7</v>
      </c>
      <c r="F488">
        <v>6</v>
      </c>
      <c r="G488">
        <v>0.53800000000000003</v>
      </c>
      <c r="H488">
        <v>3</v>
      </c>
      <c r="I488">
        <v>5</v>
      </c>
      <c r="J488">
        <v>0.375</v>
      </c>
      <c r="K488">
        <v>20</v>
      </c>
      <c r="L488">
        <v>16.3</v>
      </c>
      <c r="M488">
        <v>6.21</v>
      </c>
      <c r="N488">
        <v>3.75</v>
      </c>
      <c r="O488">
        <v>13</v>
      </c>
      <c r="P488">
        <v>10</v>
      </c>
    </row>
    <row r="489" spans="1:17">
      <c r="A489">
        <v>2012</v>
      </c>
      <c r="B489">
        <v>41</v>
      </c>
      <c r="C489" t="s">
        <v>51</v>
      </c>
      <c r="D489" t="s">
        <v>191</v>
      </c>
      <c r="E489">
        <v>6</v>
      </c>
      <c r="F489">
        <v>7</v>
      </c>
      <c r="G489">
        <v>0.46200000000000002</v>
      </c>
      <c r="H489">
        <v>2</v>
      </c>
      <c r="I489">
        <v>6</v>
      </c>
      <c r="J489">
        <v>0.25</v>
      </c>
      <c r="K489">
        <v>22.1</v>
      </c>
      <c r="L489">
        <v>24.7</v>
      </c>
      <c r="M489">
        <v>-3.25</v>
      </c>
      <c r="N489">
        <v>0.13</v>
      </c>
    </row>
    <row r="490" spans="1:17">
      <c r="A490">
        <v>2012</v>
      </c>
      <c r="B490">
        <v>42</v>
      </c>
      <c r="C490" t="s">
        <v>42</v>
      </c>
      <c r="D490" t="s">
        <v>191</v>
      </c>
      <c r="E490">
        <v>4</v>
      </c>
      <c r="F490">
        <v>8</v>
      </c>
      <c r="G490">
        <v>0.33300000000000002</v>
      </c>
      <c r="H490">
        <v>2</v>
      </c>
      <c r="I490">
        <v>6</v>
      </c>
      <c r="J490">
        <v>0.25</v>
      </c>
      <c r="K490">
        <v>19.3</v>
      </c>
      <c r="L490">
        <v>22.9</v>
      </c>
      <c r="M490">
        <v>-2.62</v>
      </c>
      <c r="N490">
        <v>1.63</v>
      </c>
    </row>
    <row r="491" spans="1:17">
      <c r="A491">
        <v>2012</v>
      </c>
      <c r="E491" t="s">
        <v>167</v>
      </c>
      <c r="H491" t="s">
        <v>168</v>
      </c>
      <c r="M491" t="s">
        <v>159</v>
      </c>
      <c r="O491" t="s">
        <v>151</v>
      </c>
    </row>
    <row r="492" spans="1:17">
      <c r="A492">
        <v>2012</v>
      </c>
      <c r="B492" t="s">
        <v>152</v>
      </c>
      <c r="C492" t="s">
        <v>153</v>
      </c>
      <c r="D492" t="s">
        <v>154</v>
      </c>
      <c r="E492" t="s">
        <v>155</v>
      </c>
      <c r="F492" t="s">
        <v>156</v>
      </c>
      <c r="G492" t="s">
        <v>157</v>
      </c>
      <c r="H492" t="s">
        <v>155</v>
      </c>
      <c r="I492" t="s">
        <v>156</v>
      </c>
      <c r="J492" t="s">
        <v>157</v>
      </c>
      <c r="K492" t="s">
        <v>158</v>
      </c>
      <c r="L492" t="s">
        <v>158</v>
      </c>
      <c r="M492" t="s">
        <v>159</v>
      </c>
      <c r="N492" t="s">
        <v>160</v>
      </c>
      <c r="O492" t="s">
        <v>161</v>
      </c>
      <c r="P492" t="s">
        <v>162</v>
      </c>
      <c r="Q492" t="s">
        <v>163</v>
      </c>
    </row>
    <row r="493" spans="1:17">
      <c r="A493">
        <v>2012</v>
      </c>
      <c r="B493">
        <v>43</v>
      </c>
      <c r="C493" t="s">
        <v>142</v>
      </c>
      <c r="D493" t="s">
        <v>173</v>
      </c>
      <c r="E493">
        <v>10</v>
      </c>
      <c r="F493">
        <v>4</v>
      </c>
      <c r="G493">
        <v>0.71399999999999997</v>
      </c>
      <c r="H493">
        <v>7</v>
      </c>
      <c r="I493">
        <v>1</v>
      </c>
      <c r="J493">
        <v>0.875</v>
      </c>
      <c r="K493">
        <v>35.4</v>
      </c>
      <c r="L493">
        <v>22.1</v>
      </c>
      <c r="M493">
        <v>6.65</v>
      </c>
      <c r="N493">
        <v>-3.78</v>
      </c>
    </row>
    <row r="494" spans="1:17">
      <c r="A494">
        <v>2012</v>
      </c>
      <c r="B494">
        <v>44</v>
      </c>
      <c r="C494" t="s">
        <v>81</v>
      </c>
      <c r="D494" t="s">
        <v>173</v>
      </c>
      <c r="E494">
        <v>8</v>
      </c>
      <c r="F494">
        <v>5</v>
      </c>
      <c r="G494">
        <v>0.61499999999999999</v>
      </c>
      <c r="H494">
        <v>7</v>
      </c>
      <c r="I494">
        <v>1</v>
      </c>
      <c r="J494">
        <v>0.875</v>
      </c>
      <c r="K494">
        <v>31.5</v>
      </c>
      <c r="L494">
        <v>31.6</v>
      </c>
      <c r="M494">
        <v>-4.2300000000000004</v>
      </c>
      <c r="N494">
        <v>-4.92</v>
      </c>
    </row>
    <row r="495" spans="1:17">
      <c r="A495">
        <v>2012</v>
      </c>
      <c r="B495">
        <v>45</v>
      </c>
      <c r="C495" t="s">
        <v>67</v>
      </c>
      <c r="D495" t="s">
        <v>173</v>
      </c>
      <c r="E495">
        <v>5</v>
      </c>
      <c r="F495">
        <v>7</v>
      </c>
      <c r="G495">
        <v>0.41699999999999998</v>
      </c>
      <c r="H495">
        <v>4</v>
      </c>
      <c r="I495">
        <v>4</v>
      </c>
      <c r="J495">
        <v>0.5</v>
      </c>
      <c r="K495">
        <v>40.9</v>
      </c>
      <c r="L495">
        <v>43.1</v>
      </c>
      <c r="M495">
        <v>-6.04</v>
      </c>
      <c r="N495">
        <v>-4.87</v>
      </c>
    </row>
    <row r="496" spans="1:17">
      <c r="A496">
        <v>2012</v>
      </c>
      <c r="B496">
        <v>46</v>
      </c>
      <c r="C496" t="s">
        <v>64</v>
      </c>
      <c r="D496" t="s">
        <v>173</v>
      </c>
      <c r="E496">
        <v>4</v>
      </c>
      <c r="F496">
        <v>8</v>
      </c>
      <c r="G496">
        <v>0.33300000000000002</v>
      </c>
      <c r="H496">
        <v>4</v>
      </c>
      <c r="I496">
        <v>4</v>
      </c>
      <c r="J496">
        <v>0.5</v>
      </c>
      <c r="K496">
        <v>24.4</v>
      </c>
      <c r="L496">
        <v>30.3</v>
      </c>
      <c r="M496">
        <v>-11.09</v>
      </c>
      <c r="N496">
        <v>-5.34</v>
      </c>
    </row>
    <row r="497" spans="1:17">
      <c r="A497">
        <v>2012</v>
      </c>
      <c r="B497">
        <v>47</v>
      </c>
      <c r="C497" t="s">
        <v>189</v>
      </c>
      <c r="D497" t="s">
        <v>173</v>
      </c>
      <c r="E497">
        <v>3</v>
      </c>
      <c r="F497">
        <v>9</v>
      </c>
      <c r="G497">
        <v>0.25</v>
      </c>
      <c r="H497">
        <v>2</v>
      </c>
      <c r="I497">
        <v>6</v>
      </c>
      <c r="J497">
        <v>0.25</v>
      </c>
      <c r="K497">
        <v>28.3</v>
      </c>
      <c r="L497">
        <v>37.5</v>
      </c>
      <c r="M497">
        <v>-11.66</v>
      </c>
      <c r="N497">
        <v>-3.07</v>
      </c>
    </row>
    <row r="498" spans="1:17">
      <c r="A498">
        <v>2012</v>
      </c>
      <c r="B498">
        <v>48</v>
      </c>
      <c r="C498" t="s">
        <v>174</v>
      </c>
      <c r="D498" t="s">
        <v>173</v>
      </c>
      <c r="E498">
        <v>0</v>
      </c>
      <c r="F498">
        <v>12</v>
      </c>
      <c r="G498">
        <v>0</v>
      </c>
      <c r="H498">
        <v>0</v>
      </c>
      <c r="I498">
        <v>8</v>
      </c>
      <c r="J498">
        <v>0</v>
      </c>
      <c r="K498">
        <v>19.7</v>
      </c>
      <c r="L498">
        <v>37.799999999999997</v>
      </c>
      <c r="M498">
        <v>-18.04</v>
      </c>
      <c r="N498">
        <v>-1.29</v>
      </c>
    </row>
    <row r="499" spans="1:17">
      <c r="A499">
        <v>2012</v>
      </c>
      <c r="B499">
        <v>49</v>
      </c>
      <c r="C499" t="s">
        <v>92</v>
      </c>
      <c r="D499" t="s">
        <v>175</v>
      </c>
      <c r="E499">
        <v>11</v>
      </c>
      <c r="F499">
        <v>3</v>
      </c>
      <c r="G499">
        <v>0.78600000000000003</v>
      </c>
      <c r="H499">
        <v>7</v>
      </c>
      <c r="I499">
        <v>1</v>
      </c>
      <c r="J499">
        <v>0.875</v>
      </c>
      <c r="K499">
        <v>34.700000000000003</v>
      </c>
      <c r="L499">
        <v>23.6</v>
      </c>
      <c r="M499">
        <v>6.24</v>
      </c>
      <c r="N499">
        <v>-2.34</v>
      </c>
    </row>
    <row r="500" spans="1:17">
      <c r="A500">
        <v>2012</v>
      </c>
      <c r="B500">
        <v>50</v>
      </c>
      <c r="C500" t="s">
        <v>75</v>
      </c>
      <c r="D500" t="s">
        <v>175</v>
      </c>
      <c r="E500">
        <v>7</v>
      </c>
      <c r="F500">
        <v>6</v>
      </c>
      <c r="G500">
        <v>0.53800000000000003</v>
      </c>
      <c r="H500">
        <v>5</v>
      </c>
      <c r="I500">
        <v>3</v>
      </c>
      <c r="J500">
        <v>0.625</v>
      </c>
      <c r="K500">
        <v>31</v>
      </c>
      <c r="L500">
        <v>25.7</v>
      </c>
      <c r="M500">
        <v>1.64</v>
      </c>
      <c r="N500">
        <v>-1.59</v>
      </c>
    </row>
    <row r="501" spans="1:17">
      <c r="A501">
        <v>2012</v>
      </c>
      <c r="B501">
        <v>51</v>
      </c>
      <c r="C501" t="s">
        <v>124</v>
      </c>
      <c r="D501" t="s">
        <v>175</v>
      </c>
      <c r="E501">
        <v>7</v>
      </c>
      <c r="F501">
        <v>6</v>
      </c>
      <c r="G501">
        <v>0.53800000000000003</v>
      </c>
      <c r="H501">
        <v>4</v>
      </c>
      <c r="I501">
        <v>4</v>
      </c>
      <c r="J501">
        <v>0.5</v>
      </c>
      <c r="K501">
        <v>31.8</v>
      </c>
      <c r="L501">
        <v>30.5</v>
      </c>
      <c r="M501">
        <v>-3.52</v>
      </c>
      <c r="N501">
        <v>-4.83</v>
      </c>
    </row>
    <row r="502" spans="1:17">
      <c r="A502">
        <v>2012</v>
      </c>
      <c r="B502">
        <v>52</v>
      </c>
      <c r="C502" t="s">
        <v>41</v>
      </c>
      <c r="D502" t="s">
        <v>175</v>
      </c>
      <c r="E502">
        <v>5</v>
      </c>
      <c r="F502">
        <v>7</v>
      </c>
      <c r="G502">
        <v>0.41699999999999998</v>
      </c>
      <c r="H502">
        <v>4</v>
      </c>
      <c r="I502">
        <v>4</v>
      </c>
      <c r="J502">
        <v>0.5</v>
      </c>
      <c r="K502">
        <v>32.4</v>
      </c>
      <c r="L502">
        <v>36</v>
      </c>
      <c r="M502">
        <v>-5.54</v>
      </c>
      <c r="N502">
        <v>-3.54</v>
      </c>
    </row>
    <row r="503" spans="1:17">
      <c r="A503">
        <v>2012</v>
      </c>
      <c r="B503">
        <v>53</v>
      </c>
      <c r="C503" t="s">
        <v>176</v>
      </c>
      <c r="D503" t="s">
        <v>175</v>
      </c>
      <c r="E503">
        <v>3</v>
      </c>
      <c r="F503">
        <v>9</v>
      </c>
      <c r="G503">
        <v>0.25</v>
      </c>
      <c r="H503">
        <v>2</v>
      </c>
      <c r="I503">
        <v>6</v>
      </c>
      <c r="J503">
        <v>0.25</v>
      </c>
      <c r="K503">
        <v>21.2</v>
      </c>
      <c r="L503">
        <v>29.8</v>
      </c>
      <c r="M503">
        <v>-9.2899999999999991</v>
      </c>
      <c r="N503">
        <v>-1.46</v>
      </c>
    </row>
    <row r="504" spans="1:17">
      <c r="A504">
        <v>2012</v>
      </c>
      <c r="B504">
        <v>54</v>
      </c>
      <c r="C504" t="s">
        <v>91</v>
      </c>
      <c r="D504" t="s">
        <v>175</v>
      </c>
      <c r="E504">
        <v>2</v>
      </c>
      <c r="F504">
        <v>10</v>
      </c>
      <c r="G504">
        <v>0.16700000000000001</v>
      </c>
      <c r="H504">
        <v>2</v>
      </c>
      <c r="I504">
        <v>6</v>
      </c>
      <c r="J504">
        <v>0.25</v>
      </c>
      <c r="K504">
        <v>21.4</v>
      </c>
      <c r="L504">
        <v>38.4</v>
      </c>
      <c r="M504">
        <v>-14.23</v>
      </c>
      <c r="N504">
        <v>-1.81</v>
      </c>
    </row>
    <row r="505" spans="1:17">
      <c r="A505">
        <v>2012</v>
      </c>
      <c r="E505" t="s">
        <v>167</v>
      </c>
      <c r="H505" t="s">
        <v>168</v>
      </c>
      <c r="M505" t="s">
        <v>159</v>
      </c>
      <c r="O505" t="s">
        <v>151</v>
      </c>
    </row>
    <row r="506" spans="1:17">
      <c r="A506">
        <v>2012</v>
      </c>
      <c r="B506" t="s">
        <v>152</v>
      </c>
      <c r="C506" t="s">
        <v>153</v>
      </c>
      <c r="D506" t="s">
        <v>154</v>
      </c>
      <c r="E506" t="s">
        <v>155</v>
      </c>
      <c r="F506" t="s">
        <v>156</v>
      </c>
      <c r="G506" t="s">
        <v>157</v>
      </c>
      <c r="H506" t="s">
        <v>155</v>
      </c>
      <c r="I506" t="s">
        <v>156</v>
      </c>
      <c r="J506" t="s">
        <v>157</v>
      </c>
      <c r="K506" t="s">
        <v>158</v>
      </c>
      <c r="L506" t="s">
        <v>158</v>
      </c>
      <c r="M506" t="s">
        <v>159</v>
      </c>
      <c r="N506" t="s">
        <v>160</v>
      </c>
      <c r="O506" t="s">
        <v>161</v>
      </c>
      <c r="P506" t="s">
        <v>162</v>
      </c>
      <c r="Q506" t="s">
        <v>163</v>
      </c>
    </row>
    <row r="507" spans="1:17">
      <c r="A507">
        <v>2012</v>
      </c>
      <c r="B507">
        <v>55</v>
      </c>
      <c r="C507" t="s">
        <v>13</v>
      </c>
      <c r="D507" t="s">
        <v>148</v>
      </c>
      <c r="E507">
        <v>12</v>
      </c>
      <c r="F507">
        <v>1</v>
      </c>
      <c r="G507">
        <v>0.92300000000000004</v>
      </c>
      <c r="H507">
        <v>0</v>
      </c>
      <c r="I507">
        <v>0</v>
      </c>
      <c r="K507">
        <v>25.8</v>
      </c>
      <c r="L507">
        <v>12.8</v>
      </c>
      <c r="M507">
        <v>16.98</v>
      </c>
      <c r="N507">
        <v>6.14</v>
      </c>
      <c r="P507">
        <v>1</v>
      </c>
      <c r="Q507">
        <v>4</v>
      </c>
    </row>
    <row r="508" spans="1:17">
      <c r="A508">
        <v>2012</v>
      </c>
      <c r="B508">
        <v>56</v>
      </c>
      <c r="C508" t="s">
        <v>50</v>
      </c>
      <c r="D508" t="s">
        <v>148</v>
      </c>
      <c r="E508">
        <v>8</v>
      </c>
      <c r="F508">
        <v>5</v>
      </c>
      <c r="G508">
        <v>0.61499999999999999</v>
      </c>
      <c r="H508">
        <v>0</v>
      </c>
      <c r="I508">
        <v>0</v>
      </c>
      <c r="K508">
        <v>28.7</v>
      </c>
      <c r="L508">
        <v>14</v>
      </c>
      <c r="M508">
        <v>8.77</v>
      </c>
      <c r="N508">
        <v>-0.61</v>
      </c>
      <c r="P508">
        <v>25</v>
      </c>
    </row>
    <row r="509" spans="1:17">
      <c r="A509">
        <v>2012</v>
      </c>
      <c r="B509">
        <v>57</v>
      </c>
      <c r="C509" t="s">
        <v>97</v>
      </c>
      <c r="D509" t="s">
        <v>148</v>
      </c>
      <c r="E509">
        <v>8</v>
      </c>
      <c r="F509">
        <v>5</v>
      </c>
      <c r="G509">
        <v>0.61499999999999999</v>
      </c>
      <c r="H509">
        <v>0</v>
      </c>
      <c r="I509">
        <v>0</v>
      </c>
      <c r="K509">
        <v>25</v>
      </c>
      <c r="L509">
        <v>25.7</v>
      </c>
      <c r="M509">
        <v>-1.76</v>
      </c>
      <c r="N509">
        <v>-2.61</v>
      </c>
    </row>
    <row r="510" spans="1:17">
      <c r="A510">
        <v>2012</v>
      </c>
      <c r="B510">
        <v>58</v>
      </c>
      <c r="C510" t="s">
        <v>96</v>
      </c>
      <c r="D510" t="s">
        <v>148</v>
      </c>
      <c r="E510">
        <v>2</v>
      </c>
      <c r="F510">
        <v>10</v>
      </c>
      <c r="G510">
        <v>0.16700000000000001</v>
      </c>
      <c r="H510">
        <v>0</v>
      </c>
      <c r="I510">
        <v>0</v>
      </c>
      <c r="K510">
        <v>24.3</v>
      </c>
      <c r="L510">
        <v>35.299999999999997</v>
      </c>
      <c r="M510">
        <v>-14.23</v>
      </c>
      <c r="N510">
        <v>-4.2300000000000004</v>
      </c>
    </row>
    <row r="511" spans="1:17">
      <c r="A511">
        <v>2012</v>
      </c>
      <c r="E511" t="s">
        <v>167</v>
      </c>
      <c r="H511" t="s">
        <v>168</v>
      </c>
      <c r="M511" t="s">
        <v>159</v>
      </c>
      <c r="O511" t="s">
        <v>151</v>
      </c>
    </row>
    <row r="512" spans="1:17">
      <c r="A512">
        <v>2012</v>
      </c>
      <c r="B512" t="s">
        <v>152</v>
      </c>
      <c r="C512" t="s">
        <v>153</v>
      </c>
      <c r="D512" t="s">
        <v>154</v>
      </c>
      <c r="E512" t="s">
        <v>155</v>
      </c>
      <c r="F512" t="s">
        <v>156</v>
      </c>
      <c r="G512" t="s">
        <v>157</v>
      </c>
      <c r="H512" t="s">
        <v>155</v>
      </c>
      <c r="I512" t="s">
        <v>156</v>
      </c>
      <c r="J512" t="s">
        <v>157</v>
      </c>
      <c r="K512" t="s">
        <v>158</v>
      </c>
      <c r="L512" t="s">
        <v>158</v>
      </c>
      <c r="M512" t="s">
        <v>159</v>
      </c>
      <c r="N512" t="s">
        <v>160</v>
      </c>
      <c r="O512" t="s">
        <v>161</v>
      </c>
      <c r="P512" t="s">
        <v>162</v>
      </c>
      <c r="Q512" t="s">
        <v>163</v>
      </c>
    </row>
    <row r="513" spans="1:17">
      <c r="A513">
        <v>2012</v>
      </c>
      <c r="B513">
        <v>59</v>
      </c>
      <c r="C513" t="s">
        <v>131</v>
      </c>
      <c r="D513" t="s">
        <v>178</v>
      </c>
      <c r="E513">
        <v>11</v>
      </c>
      <c r="F513">
        <v>3</v>
      </c>
      <c r="G513">
        <v>0.78600000000000003</v>
      </c>
      <c r="H513">
        <v>8</v>
      </c>
      <c r="I513">
        <v>0</v>
      </c>
      <c r="J513">
        <v>1</v>
      </c>
      <c r="K513">
        <v>33.1</v>
      </c>
      <c r="L513">
        <v>24.5</v>
      </c>
      <c r="M513">
        <v>2.75</v>
      </c>
      <c r="N513">
        <v>-6.39</v>
      </c>
      <c r="P513">
        <v>18</v>
      </c>
    </row>
    <row r="514" spans="1:17">
      <c r="A514">
        <v>2012</v>
      </c>
      <c r="B514">
        <v>60</v>
      </c>
      <c r="C514" t="s">
        <v>177</v>
      </c>
      <c r="D514" t="s">
        <v>178</v>
      </c>
      <c r="E514">
        <v>8</v>
      </c>
      <c r="F514">
        <v>5</v>
      </c>
      <c r="G514">
        <v>0.61499999999999999</v>
      </c>
      <c r="H514">
        <v>6</v>
      </c>
      <c r="I514">
        <v>2</v>
      </c>
      <c r="J514">
        <v>0.75</v>
      </c>
      <c r="K514">
        <v>22.9</v>
      </c>
      <c r="L514">
        <v>16.8</v>
      </c>
      <c r="M514">
        <v>-0.27</v>
      </c>
      <c r="N514">
        <v>-6.11</v>
      </c>
    </row>
    <row r="515" spans="1:17">
      <c r="A515">
        <v>2012</v>
      </c>
      <c r="B515">
        <v>61</v>
      </c>
      <c r="C515" t="s">
        <v>130</v>
      </c>
      <c r="D515" t="s">
        <v>178</v>
      </c>
      <c r="E515">
        <v>9</v>
      </c>
      <c r="F515">
        <v>4</v>
      </c>
      <c r="G515">
        <v>0.69199999999999995</v>
      </c>
      <c r="H515">
        <v>4</v>
      </c>
      <c r="I515">
        <v>4</v>
      </c>
      <c r="J515">
        <v>0.5</v>
      </c>
      <c r="K515">
        <v>31.7</v>
      </c>
      <c r="L515">
        <v>24.8</v>
      </c>
      <c r="M515">
        <v>-2.75</v>
      </c>
      <c r="N515">
        <v>-8.06</v>
      </c>
      <c r="P515">
        <v>23</v>
      </c>
    </row>
    <row r="516" spans="1:17">
      <c r="A516">
        <v>2012</v>
      </c>
      <c r="B516">
        <v>62</v>
      </c>
      <c r="C516" t="s">
        <v>136</v>
      </c>
      <c r="D516" t="s">
        <v>178</v>
      </c>
      <c r="E516">
        <v>4</v>
      </c>
      <c r="F516">
        <v>8</v>
      </c>
      <c r="G516">
        <v>0.33300000000000002</v>
      </c>
      <c r="H516">
        <v>3</v>
      </c>
      <c r="I516">
        <v>5</v>
      </c>
      <c r="J516">
        <v>0.375</v>
      </c>
      <c r="K516">
        <v>21.3</v>
      </c>
      <c r="L516">
        <v>28.5</v>
      </c>
      <c r="M516">
        <v>-8.7799999999999994</v>
      </c>
      <c r="N516">
        <v>-3.36</v>
      </c>
    </row>
    <row r="517" spans="1:17">
      <c r="A517">
        <v>2012</v>
      </c>
      <c r="B517">
        <v>63</v>
      </c>
      <c r="C517" t="s">
        <v>84</v>
      </c>
      <c r="D517" t="s">
        <v>178</v>
      </c>
      <c r="E517">
        <v>4</v>
      </c>
      <c r="F517">
        <v>8</v>
      </c>
      <c r="G517">
        <v>0.33300000000000002</v>
      </c>
      <c r="H517">
        <v>3</v>
      </c>
      <c r="I517">
        <v>5</v>
      </c>
      <c r="J517">
        <v>0.375</v>
      </c>
      <c r="K517">
        <v>23.3</v>
      </c>
      <c r="L517">
        <v>34.9</v>
      </c>
      <c r="M517">
        <v>-11.7</v>
      </c>
      <c r="N517">
        <v>-3.45</v>
      </c>
    </row>
    <row r="518" spans="1:17">
      <c r="A518">
        <v>2012</v>
      </c>
      <c r="B518">
        <v>64</v>
      </c>
      <c r="C518" t="s">
        <v>100</v>
      </c>
      <c r="D518" t="s">
        <v>178</v>
      </c>
      <c r="E518">
        <v>1</v>
      </c>
      <c r="F518">
        <v>11</v>
      </c>
      <c r="G518">
        <v>8.3000000000000004E-2</v>
      </c>
      <c r="H518">
        <v>1</v>
      </c>
      <c r="I518">
        <v>7</v>
      </c>
      <c r="J518">
        <v>0.125</v>
      </c>
      <c r="K518">
        <v>12.7</v>
      </c>
      <c r="L518">
        <v>40.200000000000003</v>
      </c>
      <c r="M518">
        <v>-20.97</v>
      </c>
      <c r="N518">
        <v>-3.55</v>
      </c>
    </row>
    <row r="519" spans="1:17">
      <c r="A519">
        <v>2012</v>
      </c>
      <c r="B519">
        <v>65</v>
      </c>
      <c r="C519" t="s">
        <v>135</v>
      </c>
      <c r="D519" t="s">
        <v>178</v>
      </c>
      <c r="E519">
        <v>1</v>
      </c>
      <c r="F519">
        <v>11</v>
      </c>
      <c r="G519">
        <v>8.3000000000000004E-2</v>
      </c>
      <c r="H519">
        <v>0</v>
      </c>
      <c r="I519">
        <v>8</v>
      </c>
      <c r="J519">
        <v>0</v>
      </c>
      <c r="K519">
        <v>26.1</v>
      </c>
      <c r="L519">
        <v>35.700000000000003</v>
      </c>
      <c r="M519">
        <v>-15.31</v>
      </c>
      <c r="N519">
        <v>-4.3099999999999996</v>
      </c>
    </row>
    <row r="520" spans="1:17">
      <c r="A520">
        <v>2012</v>
      </c>
      <c r="B520">
        <v>66</v>
      </c>
      <c r="C520" t="s">
        <v>112</v>
      </c>
      <c r="D520" t="s">
        <v>179</v>
      </c>
      <c r="E520">
        <v>12</v>
      </c>
      <c r="F520">
        <v>2</v>
      </c>
      <c r="G520">
        <v>0.85699999999999998</v>
      </c>
      <c r="H520">
        <v>8</v>
      </c>
      <c r="I520">
        <v>0</v>
      </c>
      <c r="J520">
        <v>1</v>
      </c>
      <c r="K520">
        <v>38.6</v>
      </c>
      <c r="L520">
        <v>19.899999999999999</v>
      </c>
      <c r="M520">
        <v>4.6399999999999997</v>
      </c>
      <c r="N520">
        <v>-7.5</v>
      </c>
      <c r="P520">
        <v>16</v>
      </c>
      <c r="Q520">
        <v>22</v>
      </c>
    </row>
    <row r="521" spans="1:17">
      <c r="A521">
        <v>2012</v>
      </c>
      <c r="B521">
        <v>67</v>
      </c>
      <c r="C521" t="s">
        <v>125</v>
      </c>
      <c r="D521" t="s">
        <v>179</v>
      </c>
      <c r="E521">
        <v>9</v>
      </c>
      <c r="F521">
        <v>4</v>
      </c>
      <c r="G521">
        <v>0.69199999999999995</v>
      </c>
      <c r="H521">
        <v>6</v>
      </c>
      <c r="I521">
        <v>2</v>
      </c>
      <c r="J521">
        <v>0.75</v>
      </c>
      <c r="K521">
        <v>33.6</v>
      </c>
      <c r="L521">
        <v>32</v>
      </c>
      <c r="M521">
        <v>-1.6</v>
      </c>
      <c r="N521">
        <v>-3.52</v>
      </c>
    </row>
    <row r="522" spans="1:17">
      <c r="A522">
        <v>2012</v>
      </c>
      <c r="B522">
        <v>68</v>
      </c>
      <c r="C522" t="s">
        <v>98</v>
      </c>
      <c r="D522" t="s">
        <v>179</v>
      </c>
      <c r="E522">
        <v>9</v>
      </c>
      <c r="F522">
        <v>4</v>
      </c>
      <c r="G522">
        <v>0.69199999999999995</v>
      </c>
      <c r="H522">
        <v>6</v>
      </c>
      <c r="I522">
        <v>2</v>
      </c>
      <c r="J522">
        <v>0.75</v>
      </c>
      <c r="K522">
        <v>31.5</v>
      </c>
      <c r="L522">
        <v>28.4</v>
      </c>
      <c r="M522">
        <v>-0.18</v>
      </c>
      <c r="N522">
        <v>-4.18</v>
      </c>
      <c r="P522">
        <v>23</v>
      </c>
    </row>
    <row r="523" spans="1:17">
      <c r="A523">
        <v>2012</v>
      </c>
      <c r="B523">
        <v>69</v>
      </c>
      <c r="C523" t="s">
        <v>127</v>
      </c>
      <c r="D523" t="s">
        <v>179</v>
      </c>
      <c r="E523">
        <v>7</v>
      </c>
      <c r="F523">
        <v>6</v>
      </c>
      <c r="G523">
        <v>0.53800000000000003</v>
      </c>
      <c r="H523">
        <v>4</v>
      </c>
      <c r="I523">
        <v>4</v>
      </c>
      <c r="J523">
        <v>0.5</v>
      </c>
      <c r="K523">
        <v>28.8</v>
      </c>
      <c r="L523">
        <v>32.4</v>
      </c>
      <c r="M523">
        <v>-7.91</v>
      </c>
      <c r="N523">
        <v>-6.76</v>
      </c>
    </row>
    <row r="524" spans="1:17">
      <c r="A524">
        <v>2012</v>
      </c>
      <c r="B524">
        <v>70</v>
      </c>
      <c r="C524" t="s">
        <v>65</v>
      </c>
      <c r="D524" t="s">
        <v>179</v>
      </c>
      <c r="E524">
        <v>4</v>
      </c>
      <c r="F524">
        <v>8</v>
      </c>
      <c r="G524">
        <v>0.33300000000000002</v>
      </c>
      <c r="H524">
        <v>2</v>
      </c>
      <c r="I524">
        <v>6</v>
      </c>
      <c r="J524">
        <v>0.25</v>
      </c>
      <c r="K524">
        <v>29.3</v>
      </c>
      <c r="L524">
        <v>29.7</v>
      </c>
      <c r="M524">
        <v>-9.5399999999999991</v>
      </c>
      <c r="N524">
        <v>-7.04</v>
      </c>
    </row>
    <row r="525" spans="1:17">
      <c r="A525">
        <v>2012</v>
      </c>
      <c r="B525">
        <v>71</v>
      </c>
      <c r="C525" t="s">
        <v>134</v>
      </c>
      <c r="D525" t="s">
        <v>179</v>
      </c>
      <c r="E525">
        <v>2</v>
      </c>
      <c r="F525">
        <v>10</v>
      </c>
      <c r="G525">
        <v>0.16700000000000001</v>
      </c>
      <c r="H525">
        <v>1</v>
      </c>
      <c r="I525">
        <v>7</v>
      </c>
      <c r="J525">
        <v>0.125</v>
      </c>
      <c r="K525">
        <v>21.3</v>
      </c>
      <c r="L525">
        <v>37.6</v>
      </c>
      <c r="M525">
        <v>-16.61</v>
      </c>
      <c r="N525">
        <v>-3.45</v>
      </c>
    </row>
    <row r="526" spans="1:17">
      <c r="A526">
        <v>2012</v>
      </c>
      <c r="E526" t="s">
        <v>167</v>
      </c>
      <c r="H526" t="s">
        <v>168</v>
      </c>
      <c r="M526" t="s">
        <v>159</v>
      </c>
      <c r="O526" t="s">
        <v>151</v>
      </c>
    </row>
    <row r="527" spans="1:17">
      <c r="A527">
        <v>2012</v>
      </c>
      <c r="B527" t="s">
        <v>152</v>
      </c>
      <c r="C527" t="s">
        <v>153</v>
      </c>
      <c r="D527" t="s">
        <v>154</v>
      </c>
      <c r="E527" t="s">
        <v>155</v>
      </c>
      <c r="F527" t="s">
        <v>156</v>
      </c>
      <c r="G527" t="s">
        <v>157</v>
      </c>
      <c r="H527" t="s">
        <v>155</v>
      </c>
      <c r="I527" t="s">
        <v>156</v>
      </c>
      <c r="J527" t="s">
        <v>157</v>
      </c>
      <c r="K527" t="s">
        <v>158</v>
      </c>
      <c r="L527" t="s">
        <v>158</v>
      </c>
      <c r="M527" t="s">
        <v>159</v>
      </c>
      <c r="N527" t="s">
        <v>160</v>
      </c>
      <c r="O527" t="s">
        <v>161</v>
      </c>
      <c r="P527" t="s">
        <v>162</v>
      </c>
      <c r="Q527" t="s">
        <v>163</v>
      </c>
    </row>
    <row r="528" spans="1:17">
      <c r="A528">
        <v>2012</v>
      </c>
      <c r="B528">
        <v>72</v>
      </c>
      <c r="C528" t="s">
        <v>57</v>
      </c>
      <c r="D528" t="s">
        <v>149</v>
      </c>
      <c r="E528">
        <v>11</v>
      </c>
      <c r="F528">
        <v>2</v>
      </c>
      <c r="G528">
        <v>0.84599999999999997</v>
      </c>
      <c r="H528">
        <v>7</v>
      </c>
      <c r="I528">
        <v>1</v>
      </c>
      <c r="J528">
        <v>0.875</v>
      </c>
      <c r="K528">
        <v>30.2</v>
      </c>
      <c r="L528">
        <v>15.8</v>
      </c>
      <c r="M528">
        <v>7.85</v>
      </c>
      <c r="N528">
        <v>-5.08</v>
      </c>
      <c r="O528">
        <v>24</v>
      </c>
      <c r="P528">
        <v>18</v>
      </c>
      <c r="Q528">
        <v>18</v>
      </c>
    </row>
    <row r="529" spans="1:17">
      <c r="A529">
        <v>2012</v>
      </c>
      <c r="B529">
        <v>73</v>
      </c>
      <c r="C529" t="s">
        <v>78</v>
      </c>
      <c r="D529" t="s">
        <v>149</v>
      </c>
      <c r="E529">
        <v>9</v>
      </c>
      <c r="F529">
        <v>4</v>
      </c>
      <c r="G529">
        <v>0.69199999999999995</v>
      </c>
      <c r="H529">
        <v>7</v>
      </c>
      <c r="I529">
        <v>1</v>
      </c>
      <c r="J529">
        <v>0.875</v>
      </c>
      <c r="K529">
        <v>37.9</v>
      </c>
      <c r="L529">
        <v>23.8</v>
      </c>
      <c r="M529">
        <v>6.33</v>
      </c>
      <c r="N529">
        <v>-3.51</v>
      </c>
    </row>
    <row r="530" spans="1:17">
      <c r="A530">
        <v>2012</v>
      </c>
      <c r="B530">
        <v>74</v>
      </c>
      <c r="C530" t="s">
        <v>72</v>
      </c>
      <c r="D530" t="s">
        <v>149</v>
      </c>
      <c r="E530">
        <v>9</v>
      </c>
      <c r="F530">
        <v>4</v>
      </c>
      <c r="G530">
        <v>0.69199999999999995</v>
      </c>
      <c r="H530">
        <v>7</v>
      </c>
      <c r="I530">
        <v>1</v>
      </c>
      <c r="J530">
        <v>0.875</v>
      </c>
      <c r="K530">
        <v>32.799999999999997</v>
      </c>
      <c r="L530">
        <v>24.4</v>
      </c>
      <c r="M530">
        <v>2.69</v>
      </c>
      <c r="N530">
        <v>-4.46</v>
      </c>
    </row>
    <row r="531" spans="1:17">
      <c r="A531">
        <v>2012</v>
      </c>
      <c r="B531">
        <v>75</v>
      </c>
      <c r="C531" t="s">
        <v>95</v>
      </c>
      <c r="D531" t="s">
        <v>149</v>
      </c>
      <c r="E531">
        <v>6</v>
      </c>
      <c r="F531">
        <v>7</v>
      </c>
      <c r="G531">
        <v>0.46200000000000002</v>
      </c>
      <c r="H531">
        <v>5</v>
      </c>
      <c r="I531">
        <v>3</v>
      </c>
      <c r="J531">
        <v>0.625</v>
      </c>
      <c r="K531">
        <v>27.4</v>
      </c>
      <c r="L531">
        <v>29</v>
      </c>
      <c r="M531">
        <v>-7.35</v>
      </c>
      <c r="N531">
        <v>-6.35</v>
      </c>
    </row>
    <row r="532" spans="1:17">
      <c r="A532">
        <v>2012</v>
      </c>
      <c r="B532">
        <v>76</v>
      </c>
      <c r="C532" t="s">
        <v>122</v>
      </c>
      <c r="D532" t="s">
        <v>149</v>
      </c>
      <c r="E532">
        <v>7</v>
      </c>
      <c r="F532">
        <v>6</v>
      </c>
      <c r="G532">
        <v>0.53800000000000003</v>
      </c>
      <c r="H532">
        <v>4</v>
      </c>
      <c r="I532">
        <v>4</v>
      </c>
      <c r="J532">
        <v>0.5</v>
      </c>
      <c r="K532">
        <v>37.799999999999997</v>
      </c>
      <c r="L532">
        <v>33.799999999999997</v>
      </c>
      <c r="M532">
        <v>-3.6</v>
      </c>
      <c r="N532">
        <v>-4.76</v>
      </c>
    </row>
    <row r="533" spans="1:17">
      <c r="A533">
        <v>2012</v>
      </c>
      <c r="B533">
        <v>77</v>
      </c>
      <c r="C533" t="s">
        <v>63</v>
      </c>
      <c r="D533" t="s">
        <v>149</v>
      </c>
      <c r="E533">
        <v>4</v>
      </c>
      <c r="F533">
        <v>8</v>
      </c>
      <c r="G533">
        <v>0.33300000000000002</v>
      </c>
      <c r="H533">
        <v>3</v>
      </c>
      <c r="I533">
        <v>5</v>
      </c>
      <c r="J533">
        <v>0.375</v>
      </c>
      <c r="K533">
        <v>21.2</v>
      </c>
      <c r="L533">
        <v>30.3</v>
      </c>
      <c r="M533">
        <v>-12.54</v>
      </c>
      <c r="N533">
        <v>-4.21</v>
      </c>
    </row>
    <row r="534" spans="1:17">
      <c r="A534">
        <v>2012</v>
      </c>
      <c r="B534">
        <v>78</v>
      </c>
      <c r="C534" t="s">
        <v>121</v>
      </c>
      <c r="D534" t="s">
        <v>149</v>
      </c>
      <c r="E534">
        <v>4</v>
      </c>
      <c r="F534">
        <v>8</v>
      </c>
      <c r="G534">
        <v>0.33300000000000002</v>
      </c>
      <c r="H534">
        <v>3</v>
      </c>
      <c r="I534">
        <v>5</v>
      </c>
      <c r="J534">
        <v>0.375</v>
      </c>
      <c r="K534">
        <v>26.8</v>
      </c>
      <c r="L534">
        <v>33.4</v>
      </c>
      <c r="M534">
        <v>-10.78</v>
      </c>
      <c r="N534">
        <v>-4.53</v>
      </c>
    </row>
    <row r="535" spans="1:17">
      <c r="A535">
        <v>2012</v>
      </c>
      <c r="B535">
        <v>79</v>
      </c>
      <c r="C535" t="s">
        <v>182</v>
      </c>
      <c r="D535" t="s">
        <v>149</v>
      </c>
      <c r="E535">
        <v>2</v>
      </c>
      <c r="F535">
        <v>11</v>
      </c>
      <c r="G535">
        <v>0.154</v>
      </c>
      <c r="H535">
        <v>2</v>
      </c>
      <c r="I535">
        <v>6</v>
      </c>
      <c r="J535">
        <v>0.25</v>
      </c>
      <c r="K535">
        <v>22</v>
      </c>
      <c r="L535">
        <v>32.6</v>
      </c>
      <c r="M535">
        <v>-14.57</v>
      </c>
      <c r="N535">
        <v>-4.42</v>
      </c>
    </row>
    <row r="536" spans="1:17">
      <c r="A536">
        <v>2012</v>
      </c>
      <c r="B536">
        <v>80</v>
      </c>
      <c r="C536" t="s">
        <v>123</v>
      </c>
      <c r="D536" t="s">
        <v>149</v>
      </c>
      <c r="E536">
        <v>4</v>
      </c>
      <c r="F536">
        <v>9</v>
      </c>
      <c r="G536">
        <v>0.308</v>
      </c>
      <c r="H536">
        <v>1</v>
      </c>
      <c r="I536">
        <v>7</v>
      </c>
      <c r="J536">
        <v>0.125</v>
      </c>
      <c r="K536">
        <v>25.8</v>
      </c>
      <c r="L536">
        <v>30.2</v>
      </c>
      <c r="M536">
        <v>-9.91</v>
      </c>
      <c r="N536">
        <v>-5.76</v>
      </c>
    </row>
    <row r="537" spans="1:17">
      <c r="A537">
        <v>2012</v>
      </c>
      <c r="B537">
        <v>81</v>
      </c>
      <c r="C537" t="s">
        <v>128</v>
      </c>
      <c r="D537" t="s">
        <v>149</v>
      </c>
      <c r="E537">
        <v>3</v>
      </c>
      <c r="F537">
        <v>9</v>
      </c>
      <c r="G537">
        <v>0.25</v>
      </c>
      <c r="H537">
        <v>1</v>
      </c>
      <c r="I537">
        <v>7</v>
      </c>
      <c r="J537">
        <v>0.125</v>
      </c>
      <c r="K537">
        <v>21.2</v>
      </c>
      <c r="L537">
        <v>35.700000000000003</v>
      </c>
      <c r="M537">
        <v>-13.75</v>
      </c>
      <c r="N537">
        <v>-3.66</v>
      </c>
    </row>
    <row r="538" spans="1:17">
      <c r="A538">
        <v>2012</v>
      </c>
      <c r="E538" t="s">
        <v>167</v>
      </c>
      <c r="H538" t="s">
        <v>168</v>
      </c>
      <c r="M538" t="s">
        <v>159</v>
      </c>
      <c r="O538" t="s">
        <v>151</v>
      </c>
    </row>
    <row r="539" spans="1:17">
      <c r="A539">
        <v>2012</v>
      </c>
      <c r="B539" t="s">
        <v>152</v>
      </c>
      <c r="C539" t="s">
        <v>153</v>
      </c>
      <c r="D539" t="s">
        <v>154</v>
      </c>
      <c r="E539" t="s">
        <v>155</v>
      </c>
      <c r="F539" t="s">
        <v>156</v>
      </c>
      <c r="G539" t="s">
        <v>157</v>
      </c>
      <c r="H539" t="s">
        <v>155</v>
      </c>
      <c r="I539" t="s">
        <v>156</v>
      </c>
      <c r="J539" t="s">
        <v>157</v>
      </c>
      <c r="K539" t="s">
        <v>158</v>
      </c>
      <c r="L539" t="s">
        <v>158</v>
      </c>
      <c r="M539" t="s">
        <v>159</v>
      </c>
      <c r="N539" t="s">
        <v>160</v>
      </c>
      <c r="O539" t="s">
        <v>161</v>
      </c>
      <c r="P539" t="s">
        <v>162</v>
      </c>
      <c r="Q539" t="s">
        <v>163</v>
      </c>
    </row>
    <row r="540" spans="1:17">
      <c r="A540">
        <v>2012</v>
      </c>
      <c r="B540">
        <v>82</v>
      </c>
      <c r="C540" t="s">
        <v>28</v>
      </c>
      <c r="D540" t="s">
        <v>183</v>
      </c>
      <c r="E540">
        <v>12</v>
      </c>
      <c r="F540">
        <v>1</v>
      </c>
      <c r="G540">
        <v>0.92300000000000004</v>
      </c>
      <c r="H540">
        <v>8</v>
      </c>
      <c r="I540">
        <v>1</v>
      </c>
      <c r="J540">
        <v>0.88900000000000001</v>
      </c>
      <c r="K540">
        <v>49.6</v>
      </c>
      <c r="L540">
        <v>21.6</v>
      </c>
      <c r="M540">
        <v>23.43</v>
      </c>
      <c r="N540">
        <v>4.05</v>
      </c>
      <c r="O540">
        <v>5</v>
      </c>
      <c r="P540">
        <v>1</v>
      </c>
      <c r="Q540">
        <v>2</v>
      </c>
    </row>
    <row r="541" spans="1:17">
      <c r="A541">
        <v>2012</v>
      </c>
      <c r="B541">
        <v>83</v>
      </c>
      <c r="C541" t="s">
        <v>19</v>
      </c>
      <c r="D541" t="s">
        <v>183</v>
      </c>
      <c r="E541">
        <v>12</v>
      </c>
      <c r="F541">
        <v>2</v>
      </c>
      <c r="G541">
        <v>0.85699999999999998</v>
      </c>
      <c r="H541">
        <v>8</v>
      </c>
      <c r="I541">
        <v>1</v>
      </c>
      <c r="J541">
        <v>0.88900000000000001</v>
      </c>
      <c r="K541">
        <v>27.9</v>
      </c>
      <c r="L541">
        <v>17.2</v>
      </c>
      <c r="M541">
        <v>15.58</v>
      </c>
      <c r="N541">
        <v>6.58</v>
      </c>
      <c r="O541">
        <v>21</v>
      </c>
      <c r="P541">
        <v>7</v>
      </c>
      <c r="Q541">
        <v>7</v>
      </c>
    </row>
    <row r="542" spans="1:17">
      <c r="A542">
        <v>2012</v>
      </c>
      <c r="B542">
        <v>84</v>
      </c>
      <c r="C542" t="s">
        <v>40</v>
      </c>
      <c r="D542" t="s">
        <v>183</v>
      </c>
      <c r="E542">
        <v>9</v>
      </c>
      <c r="F542">
        <v>4</v>
      </c>
      <c r="G542">
        <v>0.69199999999999995</v>
      </c>
      <c r="H542">
        <v>6</v>
      </c>
      <c r="I542">
        <v>3</v>
      </c>
      <c r="J542">
        <v>0.66700000000000004</v>
      </c>
      <c r="K542">
        <v>32.5</v>
      </c>
      <c r="L542">
        <v>20.6</v>
      </c>
      <c r="M542">
        <v>12.14</v>
      </c>
      <c r="N542">
        <v>6.06</v>
      </c>
      <c r="P542">
        <v>7</v>
      </c>
      <c r="Q542">
        <v>20</v>
      </c>
    </row>
    <row r="543" spans="1:17">
      <c r="A543">
        <v>2012</v>
      </c>
      <c r="B543">
        <v>85</v>
      </c>
      <c r="C543" t="s">
        <v>37</v>
      </c>
      <c r="D543" t="s">
        <v>183</v>
      </c>
      <c r="E543">
        <v>7</v>
      </c>
      <c r="F543">
        <v>6</v>
      </c>
      <c r="G543">
        <v>0.53800000000000003</v>
      </c>
      <c r="H543">
        <v>5</v>
      </c>
      <c r="I543">
        <v>4</v>
      </c>
      <c r="J543">
        <v>0.55600000000000005</v>
      </c>
      <c r="K543">
        <v>24</v>
      </c>
      <c r="L543">
        <v>24.2</v>
      </c>
      <c r="M543">
        <v>4.9000000000000004</v>
      </c>
      <c r="N543">
        <v>4.75</v>
      </c>
      <c r="P543">
        <v>23</v>
      </c>
    </row>
    <row r="544" spans="1:17">
      <c r="A544">
        <v>2012</v>
      </c>
      <c r="B544">
        <v>86</v>
      </c>
      <c r="C544" t="s">
        <v>22</v>
      </c>
      <c r="D544" t="s">
        <v>183</v>
      </c>
      <c r="E544">
        <v>3</v>
      </c>
      <c r="F544">
        <v>9</v>
      </c>
      <c r="G544">
        <v>0.25</v>
      </c>
      <c r="H544">
        <v>2</v>
      </c>
      <c r="I544">
        <v>7</v>
      </c>
      <c r="J544">
        <v>0.222</v>
      </c>
      <c r="K544">
        <v>23</v>
      </c>
      <c r="L544">
        <v>33.1</v>
      </c>
      <c r="M544">
        <v>-0.65</v>
      </c>
      <c r="N544">
        <v>6.1</v>
      </c>
    </row>
    <row r="545" spans="1:17">
      <c r="A545">
        <v>2012</v>
      </c>
      <c r="B545">
        <v>87</v>
      </c>
      <c r="C545" t="s">
        <v>52</v>
      </c>
      <c r="D545" t="s">
        <v>183</v>
      </c>
      <c r="E545">
        <v>3</v>
      </c>
      <c r="F545">
        <v>9</v>
      </c>
      <c r="G545">
        <v>0.25</v>
      </c>
      <c r="H545">
        <v>1</v>
      </c>
      <c r="I545">
        <v>8</v>
      </c>
      <c r="J545">
        <v>0.111</v>
      </c>
      <c r="K545">
        <v>20.399999999999999</v>
      </c>
      <c r="L545">
        <v>33.700000000000003</v>
      </c>
      <c r="M545">
        <v>-6.89</v>
      </c>
      <c r="N545">
        <v>3.36</v>
      </c>
    </row>
    <row r="546" spans="1:17">
      <c r="A546">
        <v>2012</v>
      </c>
      <c r="B546">
        <v>88</v>
      </c>
      <c r="C546" t="s">
        <v>10</v>
      </c>
      <c r="D546" t="s">
        <v>184</v>
      </c>
      <c r="E546">
        <v>9</v>
      </c>
      <c r="F546">
        <v>5</v>
      </c>
      <c r="G546">
        <v>0.64300000000000002</v>
      </c>
      <c r="H546">
        <v>6</v>
      </c>
      <c r="I546">
        <v>3</v>
      </c>
      <c r="J546">
        <v>0.66700000000000004</v>
      </c>
      <c r="K546">
        <v>34.4</v>
      </c>
      <c r="L546">
        <v>27.6</v>
      </c>
      <c r="M546">
        <v>8.75</v>
      </c>
      <c r="N546">
        <v>4.75</v>
      </c>
      <c r="P546">
        <v>15</v>
      </c>
    </row>
    <row r="547" spans="1:17">
      <c r="A547">
        <v>2012</v>
      </c>
      <c r="B547">
        <v>89</v>
      </c>
      <c r="C547" t="s">
        <v>30</v>
      </c>
      <c r="D547" t="s">
        <v>184</v>
      </c>
      <c r="E547">
        <v>8</v>
      </c>
      <c r="F547">
        <v>5</v>
      </c>
      <c r="G547">
        <v>0.61499999999999999</v>
      </c>
      <c r="H547">
        <v>5</v>
      </c>
      <c r="I547">
        <v>4</v>
      </c>
      <c r="J547">
        <v>0.55600000000000005</v>
      </c>
      <c r="K547">
        <v>38.4</v>
      </c>
      <c r="L547">
        <v>24.3</v>
      </c>
      <c r="M547">
        <v>9</v>
      </c>
      <c r="N547">
        <v>1.77</v>
      </c>
    </row>
    <row r="548" spans="1:17">
      <c r="A548">
        <v>2012</v>
      </c>
      <c r="B548">
        <v>90</v>
      </c>
      <c r="C548" t="s">
        <v>185</v>
      </c>
      <c r="D548" t="s">
        <v>184</v>
      </c>
      <c r="E548">
        <v>7</v>
      </c>
      <c r="F548">
        <v>6</v>
      </c>
      <c r="G548">
        <v>0.53800000000000003</v>
      </c>
      <c r="H548">
        <v>5</v>
      </c>
      <c r="I548">
        <v>4</v>
      </c>
      <c r="J548">
        <v>0.55600000000000005</v>
      </c>
      <c r="K548">
        <v>32.1</v>
      </c>
      <c r="L548">
        <v>24.3</v>
      </c>
      <c r="M548">
        <v>10.53</v>
      </c>
      <c r="N548">
        <v>5.76</v>
      </c>
      <c r="O548">
        <v>1</v>
      </c>
      <c r="P548">
        <v>1</v>
      </c>
    </row>
    <row r="549" spans="1:17">
      <c r="A549">
        <v>2012</v>
      </c>
      <c r="B549">
        <v>91</v>
      </c>
      <c r="C549" t="s">
        <v>45</v>
      </c>
      <c r="D549" t="s">
        <v>184</v>
      </c>
      <c r="E549">
        <v>8</v>
      </c>
      <c r="F549">
        <v>5</v>
      </c>
      <c r="G549">
        <v>0.61499999999999999</v>
      </c>
      <c r="H549">
        <v>4</v>
      </c>
      <c r="I549">
        <v>5</v>
      </c>
      <c r="J549">
        <v>0.44400000000000001</v>
      </c>
      <c r="K549">
        <v>38.200000000000003</v>
      </c>
      <c r="L549">
        <v>35.299999999999997</v>
      </c>
      <c r="M549">
        <v>9.3800000000000008</v>
      </c>
      <c r="N549">
        <v>5.15</v>
      </c>
      <c r="P549">
        <v>22</v>
      </c>
    </row>
    <row r="550" spans="1:17">
      <c r="A550">
        <v>2012</v>
      </c>
      <c r="B550">
        <v>92</v>
      </c>
      <c r="C550" t="s">
        <v>34</v>
      </c>
      <c r="D550" t="s">
        <v>184</v>
      </c>
      <c r="E550">
        <v>5</v>
      </c>
      <c r="F550">
        <v>7</v>
      </c>
      <c r="G550">
        <v>0.41699999999999998</v>
      </c>
      <c r="H550">
        <v>3</v>
      </c>
      <c r="I550">
        <v>6</v>
      </c>
      <c r="J550">
        <v>0.33300000000000002</v>
      </c>
      <c r="K550">
        <v>26.7</v>
      </c>
      <c r="L550">
        <v>25.1</v>
      </c>
      <c r="M550">
        <v>2.5099999999999998</v>
      </c>
      <c r="N550">
        <v>3.09</v>
      </c>
    </row>
    <row r="551" spans="1:17">
      <c r="A551">
        <v>2012</v>
      </c>
      <c r="B551">
        <v>93</v>
      </c>
      <c r="C551" t="s">
        <v>66</v>
      </c>
      <c r="D551" t="s">
        <v>184</v>
      </c>
      <c r="E551">
        <v>1</v>
      </c>
      <c r="F551">
        <v>11</v>
      </c>
      <c r="G551">
        <v>8.3000000000000004E-2</v>
      </c>
      <c r="H551">
        <v>1</v>
      </c>
      <c r="I551">
        <v>8</v>
      </c>
      <c r="J551">
        <v>0.111</v>
      </c>
      <c r="K551">
        <v>17.8</v>
      </c>
      <c r="L551">
        <v>46</v>
      </c>
      <c r="M551">
        <v>-12.66</v>
      </c>
      <c r="N551">
        <v>4.51</v>
      </c>
    </row>
    <row r="552" spans="1:17">
      <c r="A552">
        <v>2012</v>
      </c>
      <c r="E552" t="s">
        <v>167</v>
      </c>
      <c r="H552" t="s">
        <v>168</v>
      </c>
      <c r="M552" t="s">
        <v>159</v>
      </c>
      <c r="O552" t="s">
        <v>151</v>
      </c>
    </row>
    <row r="553" spans="1:17">
      <c r="A553">
        <v>2012</v>
      </c>
      <c r="B553" t="s">
        <v>152</v>
      </c>
      <c r="C553" t="s">
        <v>153</v>
      </c>
      <c r="D553" t="s">
        <v>154</v>
      </c>
      <c r="E553" t="s">
        <v>155</v>
      </c>
      <c r="F553" t="s">
        <v>156</v>
      </c>
      <c r="G553" t="s">
        <v>157</v>
      </c>
      <c r="H553" t="s">
        <v>155</v>
      </c>
      <c r="I553" t="s">
        <v>156</v>
      </c>
      <c r="J553" t="s">
        <v>157</v>
      </c>
      <c r="K553" t="s">
        <v>158</v>
      </c>
      <c r="L553" t="s">
        <v>158</v>
      </c>
      <c r="M553" t="s">
        <v>159</v>
      </c>
      <c r="N553" t="s">
        <v>160</v>
      </c>
      <c r="O553" t="s">
        <v>161</v>
      </c>
      <c r="P553" t="s">
        <v>162</v>
      </c>
      <c r="Q553" t="s">
        <v>163</v>
      </c>
    </row>
    <row r="554" spans="1:17">
      <c r="A554">
        <v>2012</v>
      </c>
      <c r="B554">
        <v>94</v>
      </c>
      <c r="C554" t="s">
        <v>11</v>
      </c>
      <c r="D554" t="s">
        <v>186</v>
      </c>
      <c r="E554">
        <v>12</v>
      </c>
      <c r="F554">
        <v>2</v>
      </c>
      <c r="G554">
        <v>0.85699999999999998</v>
      </c>
      <c r="H554">
        <v>7</v>
      </c>
      <c r="I554">
        <v>1</v>
      </c>
      <c r="J554">
        <v>0.875</v>
      </c>
      <c r="K554">
        <v>37.799999999999997</v>
      </c>
      <c r="L554">
        <v>19.600000000000001</v>
      </c>
      <c r="M554">
        <v>17.93</v>
      </c>
      <c r="N554">
        <v>4.21</v>
      </c>
      <c r="O554">
        <v>6</v>
      </c>
      <c r="P554">
        <v>3</v>
      </c>
      <c r="Q554">
        <v>5</v>
      </c>
    </row>
    <row r="555" spans="1:17">
      <c r="A555">
        <v>2012</v>
      </c>
      <c r="B555">
        <v>95</v>
      </c>
      <c r="C555" t="s">
        <v>14</v>
      </c>
      <c r="D555" t="s">
        <v>186</v>
      </c>
      <c r="E555">
        <v>11</v>
      </c>
      <c r="F555">
        <v>2</v>
      </c>
      <c r="G555">
        <v>0.84599999999999997</v>
      </c>
      <c r="H555">
        <v>7</v>
      </c>
      <c r="I555">
        <v>1</v>
      </c>
      <c r="J555">
        <v>0.875</v>
      </c>
      <c r="K555">
        <v>26.5</v>
      </c>
      <c r="L555">
        <v>14.5</v>
      </c>
      <c r="M555">
        <v>17.350000000000001</v>
      </c>
      <c r="N555">
        <v>6.82</v>
      </c>
      <c r="O555">
        <v>23</v>
      </c>
      <c r="P555">
        <v>3</v>
      </c>
      <c r="Q555">
        <v>9</v>
      </c>
    </row>
    <row r="556" spans="1:17">
      <c r="A556">
        <v>2012</v>
      </c>
      <c r="B556">
        <v>96</v>
      </c>
      <c r="C556" t="s">
        <v>27</v>
      </c>
      <c r="D556" t="s">
        <v>186</v>
      </c>
      <c r="E556">
        <v>11</v>
      </c>
      <c r="F556">
        <v>2</v>
      </c>
      <c r="G556">
        <v>0.84599999999999997</v>
      </c>
      <c r="H556">
        <v>6</v>
      </c>
      <c r="I556">
        <v>2</v>
      </c>
      <c r="J556">
        <v>0.75</v>
      </c>
      <c r="K556">
        <v>31.5</v>
      </c>
      <c r="L556">
        <v>18.2</v>
      </c>
      <c r="M556">
        <v>15.97</v>
      </c>
      <c r="N556">
        <v>4.51</v>
      </c>
      <c r="O556">
        <v>9</v>
      </c>
      <c r="P556">
        <v>3</v>
      </c>
      <c r="Q556">
        <v>8</v>
      </c>
    </row>
    <row r="557" spans="1:17">
      <c r="A557">
        <v>2012</v>
      </c>
      <c r="B557">
        <v>97</v>
      </c>
      <c r="C557" t="s">
        <v>54</v>
      </c>
      <c r="D557" t="s">
        <v>186</v>
      </c>
      <c r="E557">
        <v>9</v>
      </c>
      <c r="F557">
        <v>4</v>
      </c>
      <c r="G557">
        <v>0.69199999999999995</v>
      </c>
      <c r="H557">
        <v>5</v>
      </c>
      <c r="I557">
        <v>3</v>
      </c>
      <c r="J557">
        <v>0.625</v>
      </c>
      <c r="K557">
        <v>30</v>
      </c>
      <c r="L557">
        <v>18.7</v>
      </c>
      <c r="M557">
        <v>9.8800000000000008</v>
      </c>
      <c r="N557">
        <v>2.2599999999999998</v>
      </c>
      <c r="P557">
        <v>23</v>
      </c>
      <c r="Q557">
        <v>23</v>
      </c>
    </row>
    <row r="558" spans="1:17">
      <c r="A558">
        <v>2012</v>
      </c>
      <c r="B558">
        <v>98</v>
      </c>
      <c r="C558" t="s">
        <v>46</v>
      </c>
      <c r="D558" t="s">
        <v>186</v>
      </c>
      <c r="E558">
        <v>5</v>
      </c>
      <c r="F558">
        <v>7</v>
      </c>
      <c r="G558">
        <v>0.41699999999999998</v>
      </c>
      <c r="H558">
        <v>2</v>
      </c>
      <c r="I558">
        <v>6</v>
      </c>
      <c r="J558">
        <v>0.25</v>
      </c>
      <c r="K558">
        <v>25.8</v>
      </c>
      <c r="L558">
        <v>28.4</v>
      </c>
      <c r="M558">
        <v>5.54</v>
      </c>
      <c r="N558">
        <v>9.1199999999999992</v>
      </c>
    </row>
    <row r="559" spans="1:17">
      <c r="A559">
        <v>2012</v>
      </c>
      <c r="B559">
        <v>99</v>
      </c>
      <c r="C559" t="s">
        <v>15</v>
      </c>
      <c r="D559" t="s">
        <v>186</v>
      </c>
      <c r="E559">
        <v>5</v>
      </c>
      <c r="F559">
        <v>7</v>
      </c>
      <c r="G559">
        <v>0.41699999999999998</v>
      </c>
      <c r="H559">
        <v>1</v>
      </c>
      <c r="I559">
        <v>7</v>
      </c>
      <c r="J559">
        <v>0.125</v>
      </c>
      <c r="K559">
        <v>36.200000000000003</v>
      </c>
      <c r="L559">
        <v>35.700000000000003</v>
      </c>
      <c r="M559">
        <v>4.07</v>
      </c>
      <c r="N559">
        <v>4.82</v>
      </c>
      <c r="P559">
        <v>23</v>
      </c>
    </row>
    <row r="560" spans="1:17">
      <c r="A560">
        <v>2012</v>
      </c>
      <c r="B560">
        <v>100</v>
      </c>
      <c r="C560" t="s">
        <v>29</v>
      </c>
      <c r="D560" t="s">
        <v>186</v>
      </c>
      <c r="E560">
        <v>2</v>
      </c>
      <c r="F560">
        <v>10</v>
      </c>
      <c r="G560">
        <v>0.16700000000000001</v>
      </c>
      <c r="H560">
        <v>0</v>
      </c>
      <c r="I560">
        <v>8</v>
      </c>
      <c r="J560">
        <v>0</v>
      </c>
      <c r="K560">
        <v>17.899999999999999</v>
      </c>
      <c r="L560">
        <v>31</v>
      </c>
      <c r="M560">
        <v>-5.29</v>
      </c>
      <c r="N560">
        <v>5.79</v>
      </c>
    </row>
    <row r="561" spans="1:17">
      <c r="A561">
        <v>2012</v>
      </c>
      <c r="B561">
        <v>101</v>
      </c>
      <c r="C561" t="s">
        <v>1</v>
      </c>
      <c r="D561" t="s">
        <v>187</v>
      </c>
      <c r="E561">
        <v>13</v>
      </c>
      <c r="F561">
        <v>1</v>
      </c>
      <c r="G561">
        <v>0.92900000000000005</v>
      </c>
      <c r="H561">
        <v>7</v>
      </c>
      <c r="I561">
        <v>1</v>
      </c>
      <c r="J561">
        <v>0.875</v>
      </c>
      <c r="K561">
        <v>38.700000000000003</v>
      </c>
      <c r="L561">
        <v>10.9</v>
      </c>
      <c r="M561">
        <v>24.51</v>
      </c>
      <c r="N561">
        <v>5.51</v>
      </c>
      <c r="O561">
        <v>2</v>
      </c>
      <c r="P561">
        <v>1</v>
      </c>
      <c r="Q561">
        <v>1</v>
      </c>
    </row>
    <row r="562" spans="1:17">
      <c r="A562">
        <v>2012</v>
      </c>
      <c r="B562">
        <v>102</v>
      </c>
      <c r="C562" t="s">
        <v>17</v>
      </c>
      <c r="D562" t="s">
        <v>187</v>
      </c>
      <c r="E562">
        <v>11</v>
      </c>
      <c r="F562">
        <v>2</v>
      </c>
      <c r="G562">
        <v>0.84599999999999997</v>
      </c>
      <c r="H562">
        <v>6</v>
      </c>
      <c r="I562">
        <v>2</v>
      </c>
      <c r="J562">
        <v>0.75</v>
      </c>
      <c r="K562">
        <v>44.5</v>
      </c>
      <c r="L562">
        <v>21.8</v>
      </c>
      <c r="M562">
        <v>20.05</v>
      </c>
      <c r="N562">
        <v>5.13</v>
      </c>
      <c r="P562">
        <v>5</v>
      </c>
      <c r="Q562">
        <v>5</v>
      </c>
    </row>
    <row r="563" spans="1:17">
      <c r="A563">
        <v>2012</v>
      </c>
      <c r="B563">
        <v>103</v>
      </c>
      <c r="C563" t="s">
        <v>188</v>
      </c>
      <c r="D563" t="s">
        <v>187</v>
      </c>
      <c r="E563">
        <v>10</v>
      </c>
      <c r="F563">
        <v>3</v>
      </c>
      <c r="G563">
        <v>0.76900000000000002</v>
      </c>
      <c r="H563">
        <v>6</v>
      </c>
      <c r="I563">
        <v>2</v>
      </c>
      <c r="J563">
        <v>0.75</v>
      </c>
      <c r="K563">
        <v>29.8</v>
      </c>
      <c r="L563">
        <v>17.5</v>
      </c>
      <c r="M563">
        <v>14.76</v>
      </c>
      <c r="N563">
        <v>5.45</v>
      </c>
      <c r="O563">
        <v>3</v>
      </c>
      <c r="P563">
        <v>2</v>
      </c>
      <c r="Q563">
        <v>14</v>
      </c>
    </row>
    <row r="564" spans="1:17">
      <c r="A564">
        <v>2012</v>
      </c>
      <c r="B564">
        <v>104</v>
      </c>
      <c r="C564" t="s">
        <v>25</v>
      </c>
      <c r="D564" t="s">
        <v>187</v>
      </c>
      <c r="E564">
        <v>8</v>
      </c>
      <c r="F564">
        <v>5</v>
      </c>
      <c r="G564">
        <v>0.61499999999999999</v>
      </c>
      <c r="H564">
        <v>4</v>
      </c>
      <c r="I564">
        <v>4</v>
      </c>
      <c r="J564">
        <v>0.5</v>
      </c>
      <c r="K564">
        <v>29.5</v>
      </c>
      <c r="L564">
        <v>23.3</v>
      </c>
      <c r="M564">
        <v>6.15</v>
      </c>
      <c r="N564">
        <v>2.99</v>
      </c>
      <c r="P564">
        <v>13</v>
      </c>
    </row>
    <row r="565" spans="1:17">
      <c r="A565">
        <v>2012</v>
      </c>
      <c r="B565">
        <v>105</v>
      </c>
      <c r="C565" t="s">
        <v>8</v>
      </c>
      <c r="D565" t="s">
        <v>187</v>
      </c>
      <c r="E565">
        <v>7</v>
      </c>
      <c r="F565">
        <v>6</v>
      </c>
      <c r="G565">
        <v>0.53800000000000003</v>
      </c>
      <c r="H565">
        <v>3</v>
      </c>
      <c r="I565">
        <v>5</v>
      </c>
      <c r="J565">
        <v>0.375</v>
      </c>
      <c r="K565">
        <v>31.5</v>
      </c>
      <c r="L565">
        <v>27.6</v>
      </c>
      <c r="M565">
        <v>8.43</v>
      </c>
      <c r="N565">
        <v>5.2</v>
      </c>
    </row>
    <row r="566" spans="1:17">
      <c r="A566">
        <v>2012</v>
      </c>
      <c r="B566">
        <v>106</v>
      </c>
      <c r="C566" t="s">
        <v>32</v>
      </c>
      <c r="D566" t="s">
        <v>187</v>
      </c>
      <c r="E566">
        <v>4</v>
      </c>
      <c r="F566">
        <v>8</v>
      </c>
      <c r="G566">
        <v>0.33300000000000002</v>
      </c>
      <c r="H566">
        <v>2</v>
      </c>
      <c r="I566">
        <v>6</v>
      </c>
      <c r="J566">
        <v>0.25</v>
      </c>
      <c r="K566">
        <v>23.5</v>
      </c>
      <c r="L566">
        <v>30.4</v>
      </c>
      <c r="M566">
        <v>2.4</v>
      </c>
      <c r="N566">
        <v>6.4</v>
      </c>
      <c r="O566">
        <v>10</v>
      </c>
      <c r="P566">
        <v>8</v>
      </c>
    </row>
    <row r="567" spans="1:17">
      <c r="A567">
        <v>2012</v>
      </c>
      <c r="B567">
        <v>107</v>
      </c>
      <c r="C567" t="s">
        <v>9</v>
      </c>
      <c r="D567" t="s">
        <v>187</v>
      </c>
      <c r="E567">
        <v>3</v>
      </c>
      <c r="F567">
        <v>9</v>
      </c>
      <c r="G567">
        <v>0.25</v>
      </c>
      <c r="H567">
        <v>0</v>
      </c>
      <c r="I567">
        <v>8</v>
      </c>
      <c r="J567">
        <v>0</v>
      </c>
      <c r="K567">
        <v>18.7</v>
      </c>
      <c r="L567">
        <v>28.3</v>
      </c>
      <c r="M567">
        <v>-0.92</v>
      </c>
      <c r="N567">
        <v>6.91</v>
      </c>
    </row>
    <row r="568" spans="1:17">
      <c r="A568">
        <v>2012</v>
      </c>
      <c r="E568" t="s">
        <v>167</v>
      </c>
      <c r="H568" t="s">
        <v>168</v>
      </c>
      <c r="M568" t="s">
        <v>159</v>
      </c>
      <c r="O568" t="s">
        <v>151</v>
      </c>
    </row>
    <row r="569" spans="1:17">
      <c r="A569">
        <v>2012</v>
      </c>
      <c r="B569" t="s">
        <v>152</v>
      </c>
      <c r="C569" t="s">
        <v>153</v>
      </c>
      <c r="D569" t="s">
        <v>154</v>
      </c>
      <c r="E569" t="s">
        <v>155</v>
      </c>
      <c r="F569" t="s">
        <v>156</v>
      </c>
      <c r="G569" t="s">
        <v>157</v>
      </c>
      <c r="H569" t="s">
        <v>155</v>
      </c>
      <c r="I569" t="s">
        <v>156</v>
      </c>
      <c r="J569" t="s">
        <v>157</v>
      </c>
      <c r="K569" t="s">
        <v>158</v>
      </c>
      <c r="L569" t="s">
        <v>158</v>
      </c>
      <c r="M569" t="s">
        <v>159</v>
      </c>
      <c r="N569" t="s">
        <v>160</v>
      </c>
      <c r="O569" t="s">
        <v>161</v>
      </c>
      <c r="P569" t="s">
        <v>162</v>
      </c>
      <c r="Q569" t="s">
        <v>163</v>
      </c>
    </row>
    <row r="570" spans="1:17">
      <c r="A570">
        <v>2012</v>
      </c>
      <c r="B570">
        <v>108</v>
      </c>
      <c r="C570" t="s">
        <v>88</v>
      </c>
      <c r="D570" t="s">
        <v>150</v>
      </c>
      <c r="E570">
        <v>10</v>
      </c>
      <c r="F570">
        <v>3</v>
      </c>
      <c r="G570">
        <v>0.76900000000000002</v>
      </c>
      <c r="H570">
        <v>7</v>
      </c>
      <c r="I570">
        <v>1</v>
      </c>
      <c r="J570">
        <v>0.875</v>
      </c>
      <c r="K570">
        <v>34.9</v>
      </c>
      <c r="L570">
        <v>24.5</v>
      </c>
      <c r="M570">
        <v>4.9400000000000004</v>
      </c>
      <c r="N570">
        <v>-2.2200000000000002</v>
      </c>
    </row>
    <row r="571" spans="1:17">
      <c r="A571">
        <v>2012</v>
      </c>
      <c r="B571">
        <v>109</v>
      </c>
      <c r="C571" t="s">
        <v>114</v>
      </c>
      <c r="D571" t="s">
        <v>150</v>
      </c>
      <c r="E571">
        <v>9</v>
      </c>
      <c r="F571">
        <v>4</v>
      </c>
      <c r="G571">
        <v>0.69199999999999995</v>
      </c>
      <c r="H571">
        <v>6</v>
      </c>
      <c r="I571">
        <v>2</v>
      </c>
      <c r="J571">
        <v>0.75</v>
      </c>
      <c r="K571">
        <v>35.5</v>
      </c>
      <c r="L571">
        <v>28.1</v>
      </c>
      <c r="M571">
        <v>3.45</v>
      </c>
      <c r="N571">
        <v>-3.63</v>
      </c>
    </row>
    <row r="572" spans="1:17">
      <c r="A572">
        <v>2012</v>
      </c>
      <c r="B572">
        <v>110</v>
      </c>
      <c r="C572" t="s">
        <v>86</v>
      </c>
      <c r="D572" t="s">
        <v>150</v>
      </c>
      <c r="E572">
        <v>8</v>
      </c>
      <c r="F572">
        <v>4</v>
      </c>
      <c r="G572">
        <v>0.66700000000000004</v>
      </c>
      <c r="H572">
        <v>6</v>
      </c>
      <c r="I572">
        <v>2</v>
      </c>
      <c r="J572">
        <v>0.75</v>
      </c>
      <c r="K572">
        <v>26.6</v>
      </c>
      <c r="L572">
        <v>28</v>
      </c>
      <c r="M572">
        <v>-2.4500000000000002</v>
      </c>
      <c r="N572">
        <v>-4.95</v>
      </c>
    </row>
    <row r="573" spans="1:17">
      <c r="A573">
        <v>2012</v>
      </c>
      <c r="B573">
        <v>111</v>
      </c>
      <c r="C573" t="s">
        <v>120</v>
      </c>
      <c r="D573" t="s">
        <v>150</v>
      </c>
      <c r="E573">
        <v>8</v>
      </c>
      <c r="F573">
        <v>5</v>
      </c>
      <c r="G573">
        <v>0.61499999999999999</v>
      </c>
      <c r="H573">
        <v>6</v>
      </c>
      <c r="I573">
        <v>2</v>
      </c>
      <c r="J573">
        <v>0.75</v>
      </c>
      <c r="K573">
        <v>33.799999999999997</v>
      </c>
      <c r="L573">
        <v>29.2</v>
      </c>
      <c r="M573">
        <v>-0.03</v>
      </c>
      <c r="N573">
        <v>-3.27</v>
      </c>
    </row>
    <row r="574" spans="1:17">
      <c r="A574">
        <v>2012</v>
      </c>
      <c r="B574">
        <v>112</v>
      </c>
      <c r="C574" t="s">
        <v>87</v>
      </c>
      <c r="D574" t="s">
        <v>150</v>
      </c>
      <c r="E574">
        <v>7</v>
      </c>
      <c r="F574">
        <v>6</v>
      </c>
      <c r="G574">
        <v>0.53800000000000003</v>
      </c>
      <c r="H574">
        <v>4</v>
      </c>
      <c r="I574">
        <v>4</v>
      </c>
      <c r="J574">
        <v>0.5</v>
      </c>
      <c r="K574">
        <v>28.2</v>
      </c>
      <c r="L574">
        <v>25.5</v>
      </c>
      <c r="M574">
        <v>-1.5</v>
      </c>
      <c r="N574">
        <v>-3.73</v>
      </c>
    </row>
    <row r="575" spans="1:17">
      <c r="A575">
        <v>2012</v>
      </c>
      <c r="B575">
        <v>113</v>
      </c>
      <c r="C575" t="s">
        <v>99</v>
      </c>
      <c r="D575" t="s">
        <v>150</v>
      </c>
      <c r="E575">
        <v>5</v>
      </c>
      <c r="F575">
        <v>7</v>
      </c>
      <c r="G575">
        <v>0.41699999999999998</v>
      </c>
      <c r="H575">
        <v>3</v>
      </c>
      <c r="I575">
        <v>5</v>
      </c>
      <c r="J575">
        <v>0.375</v>
      </c>
      <c r="K575">
        <v>30.6</v>
      </c>
      <c r="L575">
        <v>30.5</v>
      </c>
      <c r="M575">
        <v>-3.45</v>
      </c>
      <c r="N575">
        <v>-3.45</v>
      </c>
    </row>
    <row r="576" spans="1:17">
      <c r="A576">
        <v>2012</v>
      </c>
      <c r="B576">
        <v>114</v>
      </c>
      <c r="C576" t="s">
        <v>115</v>
      </c>
      <c r="D576" t="s">
        <v>150</v>
      </c>
      <c r="E576">
        <v>4</v>
      </c>
      <c r="F576">
        <v>8</v>
      </c>
      <c r="G576">
        <v>0.33300000000000002</v>
      </c>
      <c r="H576">
        <v>3</v>
      </c>
      <c r="I576">
        <v>5</v>
      </c>
      <c r="J576">
        <v>0.375</v>
      </c>
      <c r="K576">
        <v>20.9</v>
      </c>
      <c r="L576">
        <v>27.8</v>
      </c>
      <c r="M576">
        <v>-8.41</v>
      </c>
      <c r="N576">
        <v>-1.24</v>
      </c>
    </row>
    <row r="577" spans="1:17">
      <c r="A577">
        <v>2012</v>
      </c>
      <c r="B577">
        <v>115</v>
      </c>
      <c r="C577" t="s">
        <v>83</v>
      </c>
      <c r="D577" t="s">
        <v>150</v>
      </c>
      <c r="E577">
        <v>3</v>
      </c>
      <c r="F577">
        <v>9</v>
      </c>
      <c r="G577">
        <v>0.25</v>
      </c>
      <c r="H577">
        <v>2</v>
      </c>
      <c r="I577">
        <v>6</v>
      </c>
      <c r="J577">
        <v>0.25</v>
      </c>
      <c r="K577">
        <v>20.5</v>
      </c>
      <c r="L577">
        <v>30.8</v>
      </c>
      <c r="M577">
        <v>-9.83</v>
      </c>
      <c r="N577">
        <v>-1.08</v>
      </c>
    </row>
    <row r="578" spans="1:17">
      <c r="A578">
        <v>2012</v>
      </c>
      <c r="B578">
        <v>116</v>
      </c>
      <c r="C578" t="s">
        <v>119</v>
      </c>
      <c r="D578" t="s">
        <v>150</v>
      </c>
      <c r="E578">
        <v>3</v>
      </c>
      <c r="F578">
        <v>9</v>
      </c>
      <c r="G578">
        <v>0.25</v>
      </c>
      <c r="H578">
        <v>2</v>
      </c>
      <c r="I578">
        <v>6</v>
      </c>
      <c r="J578">
        <v>0.25</v>
      </c>
      <c r="K578">
        <v>25</v>
      </c>
      <c r="L578">
        <v>31.7</v>
      </c>
      <c r="M578">
        <v>-9.1</v>
      </c>
      <c r="N578">
        <v>-2.27</v>
      </c>
    </row>
    <row r="579" spans="1:17">
      <c r="A579">
        <v>2012</v>
      </c>
      <c r="B579">
        <v>117</v>
      </c>
      <c r="C579" t="s">
        <v>93</v>
      </c>
      <c r="D579" t="s">
        <v>150</v>
      </c>
      <c r="E579">
        <v>2</v>
      </c>
      <c r="F579">
        <v>11</v>
      </c>
      <c r="G579">
        <v>0.154</v>
      </c>
      <c r="H579">
        <v>1</v>
      </c>
      <c r="I579">
        <v>7</v>
      </c>
      <c r="J579">
        <v>0.125</v>
      </c>
      <c r="K579">
        <v>18.5</v>
      </c>
      <c r="L579">
        <v>29.5</v>
      </c>
      <c r="M579">
        <v>-15.26</v>
      </c>
      <c r="N579">
        <v>-4.26</v>
      </c>
    </row>
    <row r="580" spans="1:17">
      <c r="A580">
        <v>2012</v>
      </c>
      <c r="E580" t="s">
        <v>167</v>
      </c>
      <c r="H580" t="s">
        <v>168</v>
      </c>
      <c r="M580" t="s">
        <v>159</v>
      </c>
      <c r="O580" t="s">
        <v>151</v>
      </c>
    </row>
    <row r="581" spans="1:17">
      <c r="A581">
        <v>2012</v>
      </c>
      <c r="B581" t="s">
        <v>152</v>
      </c>
      <c r="C581" t="s">
        <v>153</v>
      </c>
      <c r="D581" t="s">
        <v>154</v>
      </c>
      <c r="E581" t="s">
        <v>155</v>
      </c>
      <c r="F581" t="s">
        <v>156</v>
      </c>
      <c r="G581" t="s">
        <v>157</v>
      </c>
      <c r="H581" t="s">
        <v>155</v>
      </c>
      <c r="I581" t="s">
        <v>156</v>
      </c>
      <c r="J581" t="s">
        <v>157</v>
      </c>
      <c r="K581" t="s">
        <v>158</v>
      </c>
      <c r="L581" t="s">
        <v>158</v>
      </c>
      <c r="M581" t="s">
        <v>159</v>
      </c>
      <c r="N581" t="s">
        <v>160</v>
      </c>
      <c r="O581" t="s">
        <v>161</v>
      </c>
      <c r="P581" t="s">
        <v>162</v>
      </c>
      <c r="Q581" t="s">
        <v>163</v>
      </c>
    </row>
    <row r="582" spans="1:17">
      <c r="A582">
        <v>2012</v>
      </c>
      <c r="B582">
        <v>118</v>
      </c>
      <c r="C582" t="s">
        <v>90</v>
      </c>
      <c r="D582" t="s">
        <v>193</v>
      </c>
      <c r="E582">
        <v>11</v>
      </c>
      <c r="F582">
        <v>2</v>
      </c>
      <c r="G582">
        <v>0.84599999999999997</v>
      </c>
      <c r="H582">
        <v>6</v>
      </c>
      <c r="I582">
        <v>0</v>
      </c>
      <c r="J582">
        <v>1</v>
      </c>
      <c r="K582">
        <v>34.9</v>
      </c>
      <c r="L582">
        <v>15.4</v>
      </c>
      <c r="M582">
        <v>10.71</v>
      </c>
      <c r="N582">
        <v>-4.68</v>
      </c>
      <c r="P582">
        <v>16</v>
      </c>
      <c r="Q582">
        <v>16</v>
      </c>
    </row>
    <row r="583" spans="1:17">
      <c r="A583">
        <v>2012</v>
      </c>
      <c r="B583">
        <v>119</v>
      </c>
      <c r="C583" t="s">
        <v>111</v>
      </c>
      <c r="D583" t="s">
        <v>193</v>
      </c>
      <c r="E583">
        <v>11</v>
      </c>
      <c r="F583">
        <v>2</v>
      </c>
      <c r="G583">
        <v>0.84599999999999997</v>
      </c>
      <c r="H583">
        <v>5</v>
      </c>
      <c r="I583">
        <v>1</v>
      </c>
      <c r="J583">
        <v>0.83299999999999996</v>
      </c>
      <c r="K583">
        <v>34.799999999999997</v>
      </c>
      <c r="L583">
        <v>21.3</v>
      </c>
      <c r="M583">
        <v>7.9</v>
      </c>
      <c r="N583">
        <v>-3.02</v>
      </c>
      <c r="P583">
        <v>21</v>
      </c>
      <c r="Q583">
        <v>21</v>
      </c>
    </row>
    <row r="584" spans="1:17">
      <c r="A584">
        <v>2012</v>
      </c>
      <c r="B584">
        <v>120</v>
      </c>
      <c r="C584" t="s">
        <v>89</v>
      </c>
      <c r="D584" t="s">
        <v>193</v>
      </c>
      <c r="E584">
        <v>9</v>
      </c>
      <c r="F584">
        <v>3</v>
      </c>
      <c r="G584">
        <v>0.75</v>
      </c>
      <c r="H584">
        <v>4</v>
      </c>
      <c r="I584">
        <v>2</v>
      </c>
      <c r="J584">
        <v>0.66700000000000004</v>
      </c>
      <c r="K584">
        <v>51.5</v>
      </c>
      <c r="L584">
        <v>38.5</v>
      </c>
      <c r="M584">
        <v>6.33</v>
      </c>
      <c r="N584">
        <v>-4.26</v>
      </c>
      <c r="P584">
        <v>19</v>
      </c>
    </row>
    <row r="585" spans="1:17">
      <c r="A585">
        <v>2012</v>
      </c>
      <c r="B585">
        <v>121</v>
      </c>
      <c r="C585" t="s">
        <v>113</v>
      </c>
      <c r="D585" t="s">
        <v>193</v>
      </c>
      <c r="E585">
        <v>8</v>
      </c>
      <c r="F585">
        <v>4</v>
      </c>
      <c r="G585">
        <v>0.66700000000000004</v>
      </c>
      <c r="H585">
        <v>3</v>
      </c>
      <c r="I585">
        <v>3</v>
      </c>
      <c r="J585">
        <v>0.5</v>
      </c>
      <c r="K585">
        <v>31.2</v>
      </c>
      <c r="L585">
        <v>28.8</v>
      </c>
      <c r="M585">
        <v>-7.49</v>
      </c>
      <c r="N585">
        <v>-8.83</v>
      </c>
    </row>
    <row r="586" spans="1:17">
      <c r="A586">
        <v>2012</v>
      </c>
      <c r="B586">
        <v>122</v>
      </c>
      <c r="C586" t="s">
        <v>94</v>
      </c>
      <c r="D586" t="s">
        <v>193</v>
      </c>
      <c r="E586">
        <v>4</v>
      </c>
      <c r="F586">
        <v>8</v>
      </c>
      <c r="G586">
        <v>0.33300000000000002</v>
      </c>
      <c r="H586">
        <v>2</v>
      </c>
      <c r="I586">
        <v>4</v>
      </c>
      <c r="J586">
        <v>0.33300000000000002</v>
      </c>
      <c r="K586">
        <v>28.6</v>
      </c>
      <c r="L586">
        <v>33.5</v>
      </c>
      <c r="M586">
        <v>-8.0299999999999994</v>
      </c>
      <c r="N586">
        <v>-4.1900000000000004</v>
      </c>
    </row>
    <row r="587" spans="1:17">
      <c r="A587">
        <v>2012</v>
      </c>
      <c r="B587">
        <v>123</v>
      </c>
      <c r="C587" t="s">
        <v>126</v>
      </c>
      <c r="D587" t="s">
        <v>193</v>
      </c>
      <c r="E587">
        <v>1</v>
      </c>
      <c r="F587">
        <v>11</v>
      </c>
      <c r="G587">
        <v>8.3000000000000004E-2</v>
      </c>
      <c r="H587">
        <v>1</v>
      </c>
      <c r="I587">
        <v>5</v>
      </c>
      <c r="J587">
        <v>0.16700000000000001</v>
      </c>
      <c r="K587">
        <v>15.8</v>
      </c>
      <c r="L587">
        <v>42.4</v>
      </c>
      <c r="M587">
        <v>-17.38</v>
      </c>
      <c r="N587">
        <v>-0.79</v>
      </c>
    </row>
    <row r="588" spans="1:17">
      <c r="A588">
        <v>2012</v>
      </c>
      <c r="B588">
        <v>124</v>
      </c>
      <c r="C588" t="s">
        <v>133</v>
      </c>
      <c r="D588" t="s">
        <v>193</v>
      </c>
      <c r="E588">
        <v>1</v>
      </c>
      <c r="F588">
        <v>11</v>
      </c>
      <c r="G588">
        <v>8.3000000000000004E-2</v>
      </c>
      <c r="H588">
        <v>0</v>
      </c>
      <c r="I588">
        <v>6</v>
      </c>
      <c r="J588">
        <v>0</v>
      </c>
      <c r="K588">
        <v>18.7</v>
      </c>
      <c r="L588">
        <v>39.4</v>
      </c>
      <c r="M588">
        <v>-19</v>
      </c>
      <c r="N588">
        <v>-3.25</v>
      </c>
    </row>
    <row r="589" spans="1:17">
      <c r="A589">
        <v>2011</v>
      </c>
      <c r="B589">
        <v>1</v>
      </c>
      <c r="C589" t="s">
        <v>6</v>
      </c>
      <c r="D589" t="s">
        <v>165</v>
      </c>
      <c r="E589">
        <v>10</v>
      </c>
      <c r="F589">
        <v>4</v>
      </c>
      <c r="G589">
        <v>0.71399999999999997</v>
      </c>
      <c r="H589">
        <v>6</v>
      </c>
      <c r="I589">
        <v>2</v>
      </c>
      <c r="J589">
        <v>0.75</v>
      </c>
      <c r="K589">
        <v>33.6</v>
      </c>
      <c r="L589">
        <v>29.3</v>
      </c>
      <c r="M589">
        <v>6.54</v>
      </c>
      <c r="N589">
        <v>1.18</v>
      </c>
      <c r="P589">
        <v>6</v>
      </c>
      <c r="Q589">
        <v>22</v>
      </c>
    </row>
    <row r="590" spans="1:17">
      <c r="A590">
        <v>2011</v>
      </c>
      <c r="B590">
        <v>2</v>
      </c>
      <c r="C590" t="s">
        <v>2</v>
      </c>
      <c r="D590" t="s">
        <v>165</v>
      </c>
      <c r="E590">
        <v>9</v>
      </c>
      <c r="F590">
        <v>4</v>
      </c>
      <c r="G590">
        <v>0.69199999999999995</v>
      </c>
      <c r="H590">
        <v>5</v>
      </c>
      <c r="I590">
        <v>3</v>
      </c>
      <c r="J590">
        <v>0.625</v>
      </c>
      <c r="K590">
        <v>30.6</v>
      </c>
      <c r="L590">
        <v>15.1</v>
      </c>
      <c r="M590">
        <v>11.22</v>
      </c>
      <c r="N590">
        <v>0.38</v>
      </c>
      <c r="O590">
        <v>6</v>
      </c>
      <c r="P590">
        <v>5</v>
      </c>
      <c r="Q590">
        <v>23</v>
      </c>
    </row>
    <row r="591" spans="1:17">
      <c r="A591">
        <v>2011</v>
      </c>
      <c r="B591">
        <v>3</v>
      </c>
      <c r="C591" t="s">
        <v>62</v>
      </c>
      <c r="D591" t="s">
        <v>165</v>
      </c>
      <c r="E591">
        <v>6</v>
      </c>
      <c r="F591">
        <v>7</v>
      </c>
      <c r="G591">
        <v>0.46200000000000002</v>
      </c>
      <c r="H591">
        <v>5</v>
      </c>
      <c r="I591">
        <v>3</v>
      </c>
      <c r="J591">
        <v>0.625</v>
      </c>
      <c r="K591">
        <v>26</v>
      </c>
      <c r="L591">
        <v>27.4</v>
      </c>
      <c r="M591">
        <v>-0.66</v>
      </c>
      <c r="N591">
        <v>1.1100000000000001</v>
      </c>
    </row>
    <row r="592" spans="1:17">
      <c r="A592">
        <v>2011</v>
      </c>
      <c r="B592">
        <v>4</v>
      </c>
      <c r="C592" t="s">
        <v>44</v>
      </c>
      <c r="D592" t="s">
        <v>165</v>
      </c>
      <c r="E592">
        <v>8</v>
      </c>
      <c r="F592">
        <v>5</v>
      </c>
      <c r="G592">
        <v>0.61499999999999999</v>
      </c>
      <c r="H592">
        <v>4</v>
      </c>
      <c r="I592">
        <v>4</v>
      </c>
      <c r="J592">
        <v>0.5</v>
      </c>
      <c r="K592">
        <v>28.2</v>
      </c>
      <c r="L592">
        <v>24.7</v>
      </c>
      <c r="M592">
        <v>2.57</v>
      </c>
      <c r="N592">
        <v>-1.97</v>
      </c>
    </row>
    <row r="593" spans="1:17">
      <c r="A593">
        <v>2011</v>
      </c>
      <c r="B593">
        <v>5</v>
      </c>
      <c r="C593" t="s">
        <v>82</v>
      </c>
      <c r="D593" t="s">
        <v>165</v>
      </c>
      <c r="E593">
        <v>4</v>
      </c>
      <c r="F593">
        <v>8</v>
      </c>
      <c r="G593">
        <v>0.33300000000000002</v>
      </c>
      <c r="H593">
        <v>3</v>
      </c>
      <c r="I593">
        <v>5</v>
      </c>
      <c r="J593">
        <v>0.375</v>
      </c>
      <c r="K593">
        <v>18.2</v>
      </c>
      <c r="L593">
        <v>23.5</v>
      </c>
      <c r="M593">
        <v>-4.6100000000000003</v>
      </c>
      <c r="N593">
        <v>0.89</v>
      </c>
    </row>
    <row r="594" spans="1:17">
      <c r="A594">
        <v>2011</v>
      </c>
      <c r="B594">
        <v>6</v>
      </c>
      <c r="C594" t="s">
        <v>39</v>
      </c>
      <c r="D594" t="s">
        <v>165</v>
      </c>
      <c r="E594">
        <v>2</v>
      </c>
      <c r="F594">
        <v>10</v>
      </c>
      <c r="G594">
        <v>0.16700000000000001</v>
      </c>
      <c r="H594">
        <v>1</v>
      </c>
      <c r="I594">
        <v>7</v>
      </c>
      <c r="J594">
        <v>0.125</v>
      </c>
      <c r="K594">
        <v>23.1</v>
      </c>
      <c r="L594">
        <v>34.299999999999997</v>
      </c>
      <c r="M594">
        <v>-8.2200000000000006</v>
      </c>
      <c r="N594">
        <v>2.62</v>
      </c>
    </row>
    <row r="595" spans="1:17">
      <c r="A595">
        <v>2011</v>
      </c>
      <c r="B595">
        <v>7</v>
      </c>
      <c r="C595" t="s">
        <v>43</v>
      </c>
      <c r="D595" t="s">
        <v>166</v>
      </c>
      <c r="E595">
        <v>11</v>
      </c>
      <c r="F595">
        <v>3</v>
      </c>
      <c r="G595">
        <v>0.78600000000000003</v>
      </c>
      <c r="H595">
        <v>7</v>
      </c>
      <c r="I595">
        <v>1</v>
      </c>
      <c r="J595">
        <v>0.875</v>
      </c>
      <c r="K595">
        <v>27.9</v>
      </c>
      <c r="L595">
        <v>17.600000000000001</v>
      </c>
      <c r="M595">
        <v>8.2100000000000009</v>
      </c>
      <c r="N595">
        <v>0.21</v>
      </c>
      <c r="O595">
        <v>13</v>
      </c>
      <c r="P595">
        <v>5</v>
      </c>
      <c r="Q595">
        <v>21</v>
      </c>
    </row>
    <row r="596" spans="1:17">
      <c r="A596">
        <v>2011</v>
      </c>
      <c r="B596">
        <v>8</v>
      </c>
      <c r="C596" t="s">
        <v>69</v>
      </c>
      <c r="D596" t="s">
        <v>166</v>
      </c>
      <c r="E596">
        <v>8</v>
      </c>
      <c r="F596">
        <v>5</v>
      </c>
      <c r="G596">
        <v>0.61499999999999999</v>
      </c>
      <c r="H596">
        <v>5</v>
      </c>
      <c r="I596">
        <v>3</v>
      </c>
      <c r="J596">
        <v>0.625</v>
      </c>
      <c r="K596">
        <v>34.299999999999997</v>
      </c>
      <c r="L596">
        <v>26.1</v>
      </c>
      <c r="M596">
        <v>3.4</v>
      </c>
      <c r="N596">
        <v>-1.29</v>
      </c>
      <c r="P596">
        <v>12</v>
      </c>
    </row>
    <row r="597" spans="1:17">
      <c r="A597">
        <v>2011</v>
      </c>
      <c r="B597">
        <v>9</v>
      </c>
      <c r="C597" t="s">
        <v>61</v>
      </c>
      <c r="D597" t="s">
        <v>166</v>
      </c>
      <c r="E597">
        <v>8</v>
      </c>
      <c r="F597">
        <v>5</v>
      </c>
      <c r="G597">
        <v>0.61499999999999999</v>
      </c>
      <c r="H597">
        <v>5</v>
      </c>
      <c r="I597">
        <v>3</v>
      </c>
      <c r="J597">
        <v>0.625</v>
      </c>
      <c r="K597">
        <v>23.2</v>
      </c>
      <c r="L597">
        <v>23.8</v>
      </c>
      <c r="M597">
        <v>0.14000000000000001</v>
      </c>
      <c r="N597">
        <v>-0.79</v>
      </c>
      <c r="P597">
        <v>24</v>
      </c>
    </row>
    <row r="598" spans="1:17">
      <c r="A598">
        <v>2011</v>
      </c>
      <c r="B598">
        <v>10</v>
      </c>
      <c r="C598" t="s">
        <v>24</v>
      </c>
      <c r="D598" t="s">
        <v>166</v>
      </c>
      <c r="E598">
        <v>7</v>
      </c>
      <c r="F598">
        <v>6</v>
      </c>
      <c r="G598">
        <v>0.53800000000000003</v>
      </c>
      <c r="H598">
        <v>3</v>
      </c>
      <c r="I598">
        <v>5</v>
      </c>
      <c r="J598">
        <v>0.375</v>
      </c>
      <c r="K598">
        <v>28</v>
      </c>
      <c r="L598">
        <v>24.8</v>
      </c>
      <c r="M598">
        <v>3.63</v>
      </c>
      <c r="N598">
        <v>1.17</v>
      </c>
    </row>
    <row r="599" spans="1:17">
      <c r="A599">
        <v>2011</v>
      </c>
      <c r="B599">
        <v>11</v>
      </c>
      <c r="C599" t="s">
        <v>21</v>
      </c>
      <c r="D599" t="s">
        <v>166</v>
      </c>
      <c r="E599">
        <v>6</v>
      </c>
      <c r="F599">
        <v>6</v>
      </c>
      <c r="G599">
        <v>0.5</v>
      </c>
      <c r="H599">
        <v>3</v>
      </c>
      <c r="I599">
        <v>5</v>
      </c>
      <c r="J599">
        <v>0.375</v>
      </c>
      <c r="K599">
        <v>26.5</v>
      </c>
      <c r="L599">
        <v>20.100000000000001</v>
      </c>
      <c r="M599">
        <v>5.17</v>
      </c>
      <c r="N599">
        <v>0.67</v>
      </c>
    </row>
    <row r="600" spans="1:17">
      <c r="A600">
        <v>2011</v>
      </c>
      <c r="B600">
        <v>12</v>
      </c>
      <c r="C600" t="s">
        <v>33</v>
      </c>
      <c r="D600" t="s">
        <v>166</v>
      </c>
      <c r="E600">
        <v>3</v>
      </c>
      <c r="F600">
        <v>9</v>
      </c>
      <c r="G600">
        <v>0.25</v>
      </c>
      <c r="H600">
        <v>1</v>
      </c>
      <c r="I600">
        <v>7</v>
      </c>
      <c r="J600">
        <v>0.125</v>
      </c>
      <c r="K600">
        <v>22.5</v>
      </c>
      <c r="L600">
        <v>31.2</v>
      </c>
      <c r="M600">
        <v>-7.34</v>
      </c>
      <c r="N600">
        <v>0.24</v>
      </c>
    </row>
    <row r="601" spans="1:17">
      <c r="A601">
        <v>2011</v>
      </c>
      <c r="E601" t="s">
        <v>167</v>
      </c>
      <c r="H601" t="s">
        <v>168</v>
      </c>
      <c r="M601" t="s">
        <v>159</v>
      </c>
      <c r="O601" t="s">
        <v>151</v>
      </c>
    </row>
    <row r="602" spans="1:17">
      <c r="A602">
        <v>2011</v>
      </c>
      <c r="B602" t="s">
        <v>152</v>
      </c>
      <c r="C602" t="s">
        <v>153</v>
      </c>
      <c r="D602" t="s">
        <v>154</v>
      </c>
      <c r="E602" t="s">
        <v>155</v>
      </c>
      <c r="F602" t="s">
        <v>156</v>
      </c>
      <c r="G602" t="s">
        <v>157</v>
      </c>
      <c r="H602" t="s">
        <v>155</v>
      </c>
      <c r="I602" t="s">
        <v>156</v>
      </c>
      <c r="J602" t="s">
        <v>157</v>
      </c>
      <c r="K602" t="s">
        <v>158</v>
      </c>
      <c r="L602" t="s">
        <v>158</v>
      </c>
      <c r="M602" t="s">
        <v>159</v>
      </c>
      <c r="N602" t="s">
        <v>160</v>
      </c>
      <c r="O602" t="s">
        <v>161</v>
      </c>
      <c r="P602" t="s">
        <v>162</v>
      </c>
      <c r="Q602" t="s">
        <v>163</v>
      </c>
    </row>
    <row r="603" spans="1:17">
      <c r="A603">
        <v>2011</v>
      </c>
      <c r="B603">
        <v>13</v>
      </c>
      <c r="C603" t="s">
        <v>48</v>
      </c>
      <c r="D603" t="s">
        <v>145</v>
      </c>
      <c r="E603">
        <v>12</v>
      </c>
      <c r="F603">
        <v>1</v>
      </c>
      <c r="G603">
        <v>0.92300000000000004</v>
      </c>
      <c r="H603">
        <v>8</v>
      </c>
      <c r="I603">
        <v>1</v>
      </c>
      <c r="J603">
        <v>0.88900000000000001</v>
      </c>
      <c r="K603">
        <v>48.7</v>
      </c>
      <c r="L603">
        <v>26.8</v>
      </c>
      <c r="M603">
        <v>24.14</v>
      </c>
      <c r="N603">
        <v>7.67</v>
      </c>
      <c r="O603">
        <v>9</v>
      </c>
      <c r="P603">
        <v>2</v>
      </c>
      <c r="Q603">
        <v>3</v>
      </c>
    </row>
    <row r="604" spans="1:17">
      <c r="A604">
        <v>2011</v>
      </c>
      <c r="B604">
        <v>14</v>
      </c>
      <c r="C604" t="s">
        <v>76</v>
      </c>
      <c r="D604" t="s">
        <v>145</v>
      </c>
      <c r="E604">
        <v>10</v>
      </c>
      <c r="F604">
        <v>3</v>
      </c>
      <c r="G604">
        <v>0.76900000000000002</v>
      </c>
      <c r="H604">
        <v>7</v>
      </c>
      <c r="I604">
        <v>2</v>
      </c>
      <c r="J604">
        <v>0.77800000000000002</v>
      </c>
      <c r="K604">
        <v>31.8</v>
      </c>
      <c r="L604">
        <v>27.9</v>
      </c>
      <c r="M604">
        <v>11.45</v>
      </c>
      <c r="N604">
        <v>6.84</v>
      </c>
      <c r="P604">
        <v>10</v>
      </c>
      <c r="Q604">
        <v>15</v>
      </c>
    </row>
    <row r="605" spans="1:17">
      <c r="A605">
        <v>2011</v>
      </c>
      <c r="B605">
        <v>15</v>
      </c>
      <c r="C605" t="s">
        <v>56</v>
      </c>
      <c r="D605" t="s">
        <v>145</v>
      </c>
      <c r="E605">
        <v>10</v>
      </c>
      <c r="F605">
        <v>3</v>
      </c>
      <c r="G605">
        <v>0.76900000000000002</v>
      </c>
      <c r="H605">
        <v>6</v>
      </c>
      <c r="I605">
        <v>3</v>
      </c>
      <c r="J605">
        <v>0.66700000000000004</v>
      </c>
      <c r="K605">
        <v>45.3</v>
      </c>
      <c r="L605">
        <v>37.200000000000003</v>
      </c>
      <c r="M605">
        <v>13.83</v>
      </c>
      <c r="N605">
        <v>5.91</v>
      </c>
      <c r="P605">
        <v>13</v>
      </c>
      <c r="Q605">
        <v>13</v>
      </c>
    </row>
    <row r="606" spans="1:17">
      <c r="A606">
        <v>2011</v>
      </c>
      <c r="B606">
        <v>16</v>
      </c>
      <c r="C606" t="s">
        <v>16</v>
      </c>
      <c r="D606" t="s">
        <v>145</v>
      </c>
      <c r="E606">
        <v>10</v>
      </c>
      <c r="F606">
        <v>3</v>
      </c>
      <c r="G606">
        <v>0.76900000000000002</v>
      </c>
      <c r="H606">
        <v>6</v>
      </c>
      <c r="I606">
        <v>3</v>
      </c>
      <c r="J606">
        <v>0.66700000000000004</v>
      </c>
      <c r="K606">
        <v>39.5</v>
      </c>
      <c r="L606">
        <v>22.1</v>
      </c>
      <c r="M606">
        <v>19.75</v>
      </c>
      <c r="N606">
        <v>7.82</v>
      </c>
      <c r="O606">
        <v>1</v>
      </c>
      <c r="P606">
        <v>1</v>
      </c>
      <c r="Q606">
        <v>16</v>
      </c>
    </row>
    <row r="607" spans="1:17">
      <c r="A607">
        <v>2011</v>
      </c>
      <c r="B607">
        <v>17</v>
      </c>
      <c r="C607" t="s">
        <v>46</v>
      </c>
      <c r="D607" t="s">
        <v>145</v>
      </c>
      <c r="E607">
        <v>8</v>
      </c>
      <c r="F607">
        <v>5</v>
      </c>
      <c r="G607">
        <v>0.61499999999999999</v>
      </c>
      <c r="H607">
        <v>5</v>
      </c>
      <c r="I607">
        <v>4</v>
      </c>
      <c r="J607">
        <v>0.55600000000000005</v>
      </c>
      <c r="K607">
        <v>32.799999999999997</v>
      </c>
      <c r="L607">
        <v>23.5</v>
      </c>
      <c r="M607">
        <v>11.08</v>
      </c>
      <c r="N607">
        <v>6.16</v>
      </c>
      <c r="O607">
        <v>21</v>
      </c>
      <c r="P607">
        <v>21</v>
      </c>
    </row>
    <row r="608" spans="1:17">
      <c r="A608">
        <v>2011</v>
      </c>
      <c r="B608">
        <v>18</v>
      </c>
      <c r="C608" t="s">
        <v>7</v>
      </c>
      <c r="D608" t="s">
        <v>145</v>
      </c>
      <c r="E608">
        <v>8</v>
      </c>
      <c r="F608">
        <v>5</v>
      </c>
      <c r="G608">
        <v>0.61499999999999999</v>
      </c>
      <c r="H608">
        <v>4</v>
      </c>
      <c r="I608">
        <v>5</v>
      </c>
      <c r="J608">
        <v>0.44400000000000001</v>
      </c>
      <c r="K608">
        <v>28.1</v>
      </c>
      <c r="L608">
        <v>22.2</v>
      </c>
      <c r="M608">
        <v>12.16</v>
      </c>
      <c r="N608">
        <v>7.16</v>
      </c>
      <c r="P608">
        <v>11</v>
      </c>
    </row>
    <row r="609" spans="1:17">
      <c r="A609">
        <v>2011</v>
      </c>
      <c r="B609">
        <v>19</v>
      </c>
      <c r="C609" t="s">
        <v>17</v>
      </c>
      <c r="D609" t="s">
        <v>145</v>
      </c>
      <c r="E609">
        <v>7</v>
      </c>
      <c r="F609">
        <v>6</v>
      </c>
      <c r="G609">
        <v>0.53800000000000003</v>
      </c>
      <c r="H609">
        <v>4</v>
      </c>
      <c r="I609">
        <v>5</v>
      </c>
      <c r="J609">
        <v>0.44400000000000001</v>
      </c>
      <c r="K609">
        <v>39.1</v>
      </c>
      <c r="L609">
        <v>28.2</v>
      </c>
      <c r="M609">
        <v>13.36</v>
      </c>
      <c r="N609">
        <v>7.29</v>
      </c>
      <c r="O609">
        <v>8</v>
      </c>
      <c r="P609">
        <v>7</v>
      </c>
    </row>
    <row r="610" spans="1:17">
      <c r="A610">
        <v>2011</v>
      </c>
      <c r="B610">
        <v>20</v>
      </c>
      <c r="C610" t="s">
        <v>53</v>
      </c>
      <c r="D610" t="s">
        <v>145</v>
      </c>
      <c r="E610">
        <v>6</v>
      </c>
      <c r="F610">
        <v>7</v>
      </c>
      <c r="G610">
        <v>0.46200000000000002</v>
      </c>
      <c r="H610">
        <v>3</v>
      </c>
      <c r="I610">
        <v>6</v>
      </c>
      <c r="J610">
        <v>0.33300000000000002</v>
      </c>
      <c r="K610">
        <v>22.7</v>
      </c>
      <c r="L610">
        <v>29.4</v>
      </c>
      <c r="M610">
        <v>2.12</v>
      </c>
      <c r="N610">
        <v>7.35</v>
      </c>
    </row>
    <row r="611" spans="1:17">
      <c r="A611">
        <v>2011</v>
      </c>
      <c r="B611">
        <v>21</v>
      </c>
      <c r="C611" t="s">
        <v>47</v>
      </c>
      <c r="D611" t="s">
        <v>145</v>
      </c>
      <c r="E611">
        <v>5</v>
      </c>
      <c r="F611">
        <v>7</v>
      </c>
      <c r="G611">
        <v>0.41699999999999998</v>
      </c>
      <c r="H611">
        <v>2</v>
      </c>
      <c r="I611">
        <v>7</v>
      </c>
      <c r="J611">
        <v>0.222</v>
      </c>
      <c r="K611">
        <v>33.799999999999997</v>
      </c>
      <c r="L611">
        <v>39.299999999999997</v>
      </c>
      <c r="M611">
        <v>1.88</v>
      </c>
      <c r="N611">
        <v>5.55</v>
      </c>
      <c r="P611">
        <v>19</v>
      </c>
    </row>
    <row r="612" spans="1:17">
      <c r="A612">
        <v>2011</v>
      </c>
      <c r="B612">
        <v>22</v>
      </c>
      <c r="C612" t="s">
        <v>85</v>
      </c>
      <c r="D612" t="s">
        <v>145</v>
      </c>
      <c r="E612">
        <v>2</v>
      </c>
      <c r="F612">
        <v>10</v>
      </c>
      <c r="G612">
        <v>0.16700000000000001</v>
      </c>
      <c r="H612">
        <v>0</v>
      </c>
      <c r="I612">
        <v>9</v>
      </c>
      <c r="J612">
        <v>0</v>
      </c>
      <c r="K612">
        <v>22.3</v>
      </c>
      <c r="L612">
        <v>43.8</v>
      </c>
      <c r="M612">
        <v>-4.75</v>
      </c>
      <c r="N612">
        <v>8.42</v>
      </c>
    </row>
    <row r="613" spans="1:17">
      <c r="A613">
        <v>2011</v>
      </c>
      <c r="E613" t="s">
        <v>167</v>
      </c>
      <c r="H613" t="s">
        <v>168</v>
      </c>
      <c r="M613" t="s">
        <v>159</v>
      </c>
      <c r="O613" t="s">
        <v>151</v>
      </c>
    </row>
    <row r="614" spans="1:17">
      <c r="A614">
        <v>2011</v>
      </c>
      <c r="B614" t="s">
        <v>152</v>
      </c>
      <c r="C614" t="s">
        <v>153</v>
      </c>
      <c r="D614" t="s">
        <v>154</v>
      </c>
      <c r="E614" t="s">
        <v>155</v>
      </c>
      <c r="F614" t="s">
        <v>156</v>
      </c>
      <c r="G614" t="s">
        <v>157</v>
      </c>
      <c r="H614" t="s">
        <v>155</v>
      </c>
      <c r="I614" t="s">
        <v>156</v>
      </c>
      <c r="J614" t="s">
        <v>157</v>
      </c>
      <c r="K614" t="s">
        <v>158</v>
      </c>
      <c r="L614" t="s">
        <v>158</v>
      </c>
      <c r="M614" t="s">
        <v>159</v>
      </c>
      <c r="N614" t="s">
        <v>160</v>
      </c>
      <c r="O614" t="s">
        <v>161</v>
      </c>
      <c r="P614" t="s">
        <v>162</v>
      </c>
      <c r="Q614" t="s">
        <v>163</v>
      </c>
    </row>
    <row r="615" spans="1:17">
      <c r="A615">
        <v>2011</v>
      </c>
      <c r="B615">
        <v>23</v>
      </c>
      <c r="C615" t="s">
        <v>68</v>
      </c>
      <c r="D615" t="s">
        <v>192</v>
      </c>
      <c r="E615">
        <v>10</v>
      </c>
      <c r="F615">
        <v>3</v>
      </c>
      <c r="G615">
        <v>0.76900000000000002</v>
      </c>
      <c r="H615">
        <v>5</v>
      </c>
      <c r="I615">
        <v>2</v>
      </c>
      <c r="J615">
        <v>0.71399999999999997</v>
      </c>
      <c r="K615">
        <v>33.299999999999997</v>
      </c>
      <c r="L615">
        <v>20.3</v>
      </c>
      <c r="M615">
        <v>7.34</v>
      </c>
      <c r="N615">
        <v>-0.74</v>
      </c>
      <c r="P615">
        <v>23</v>
      </c>
      <c r="Q615">
        <v>25</v>
      </c>
    </row>
    <row r="616" spans="1:17">
      <c r="A616">
        <v>2011</v>
      </c>
      <c r="B616">
        <v>24</v>
      </c>
      <c r="C616" t="s">
        <v>38</v>
      </c>
      <c r="D616" t="s">
        <v>192</v>
      </c>
      <c r="E616">
        <v>10</v>
      </c>
      <c r="F616">
        <v>3</v>
      </c>
      <c r="G616">
        <v>0.76900000000000002</v>
      </c>
      <c r="H616">
        <v>5</v>
      </c>
      <c r="I616">
        <v>2</v>
      </c>
      <c r="J616">
        <v>0.71399999999999997</v>
      </c>
      <c r="K616">
        <v>37.6</v>
      </c>
      <c r="L616">
        <v>26.8</v>
      </c>
      <c r="M616">
        <v>8.65</v>
      </c>
      <c r="N616">
        <v>0.96</v>
      </c>
      <c r="O616">
        <v>24</v>
      </c>
      <c r="P616">
        <v>11</v>
      </c>
      <c r="Q616">
        <v>17</v>
      </c>
    </row>
    <row r="617" spans="1:17">
      <c r="A617">
        <v>2011</v>
      </c>
      <c r="B617">
        <v>25</v>
      </c>
      <c r="C617" t="s">
        <v>36</v>
      </c>
      <c r="D617" t="s">
        <v>192</v>
      </c>
      <c r="E617">
        <v>7</v>
      </c>
      <c r="F617">
        <v>6</v>
      </c>
      <c r="G617">
        <v>0.53800000000000003</v>
      </c>
      <c r="H617">
        <v>5</v>
      </c>
      <c r="I617">
        <v>2</v>
      </c>
      <c r="J617">
        <v>0.71399999999999997</v>
      </c>
      <c r="K617">
        <v>21.9</v>
      </c>
      <c r="L617">
        <v>20.100000000000001</v>
      </c>
      <c r="M617">
        <v>2.38</v>
      </c>
      <c r="N617">
        <v>7.0000000000000007E-2</v>
      </c>
    </row>
    <row r="618" spans="1:17">
      <c r="A618">
        <v>2011</v>
      </c>
      <c r="B618">
        <v>26</v>
      </c>
      <c r="C618" t="s">
        <v>79</v>
      </c>
      <c r="D618" t="s">
        <v>192</v>
      </c>
      <c r="E618">
        <v>9</v>
      </c>
      <c r="F618">
        <v>4</v>
      </c>
      <c r="G618">
        <v>0.69199999999999995</v>
      </c>
      <c r="H618">
        <v>4</v>
      </c>
      <c r="I618">
        <v>3</v>
      </c>
      <c r="J618">
        <v>0.57099999999999995</v>
      </c>
      <c r="K618">
        <v>26.4</v>
      </c>
      <c r="L618">
        <v>18.3</v>
      </c>
      <c r="M618">
        <v>6.42</v>
      </c>
      <c r="N618">
        <v>-0.12</v>
      </c>
    </row>
    <row r="619" spans="1:17">
      <c r="A619">
        <v>2011</v>
      </c>
      <c r="B619">
        <v>27</v>
      </c>
      <c r="C619" t="s">
        <v>31</v>
      </c>
      <c r="D619" t="s">
        <v>192</v>
      </c>
      <c r="E619">
        <v>6</v>
      </c>
      <c r="F619">
        <v>7</v>
      </c>
      <c r="G619">
        <v>0.46200000000000002</v>
      </c>
      <c r="H619">
        <v>4</v>
      </c>
      <c r="I619">
        <v>3</v>
      </c>
      <c r="J619">
        <v>0.57099999999999995</v>
      </c>
      <c r="K619">
        <v>24.2</v>
      </c>
      <c r="L619">
        <v>22.8</v>
      </c>
      <c r="M619">
        <v>1.0900000000000001</v>
      </c>
      <c r="N619">
        <v>1.17</v>
      </c>
    </row>
    <row r="620" spans="1:17">
      <c r="A620">
        <v>2011</v>
      </c>
      <c r="B620">
        <v>28</v>
      </c>
      <c r="C620" t="s">
        <v>117</v>
      </c>
      <c r="D620" t="s">
        <v>192</v>
      </c>
      <c r="E620">
        <v>5</v>
      </c>
      <c r="F620">
        <v>7</v>
      </c>
      <c r="G620">
        <v>0.41699999999999998</v>
      </c>
      <c r="H620">
        <v>3</v>
      </c>
      <c r="I620">
        <v>4</v>
      </c>
      <c r="J620">
        <v>0.42899999999999999</v>
      </c>
      <c r="K620">
        <v>24.3</v>
      </c>
      <c r="L620">
        <v>24.3</v>
      </c>
      <c r="M620">
        <v>-0.42</v>
      </c>
      <c r="N620">
        <v>0.57999999999999996</v>
      </c>
    </row>
    <row r="621" spans="1:17">
      <c r="A621">
        <v>2011</v>
      </c>
      <c r="B621">
        <v>29</v>
      </c>
      <c r="C621" t="s">
        <v>73</v>
      </c>
      <c r="D621" t="s">
        <v>192</v>
      </c>
      <c r="E621">
        <v>5</v>
      </c>
      <c r="F621">
        <v>7</v>
      </c>
      <c r="G621">
        <v>0.41699999999999998</v>
      </c>
      <c r="H621">
        <v>1</v>
      </c>
      <c r="I621">
        <v>6</v>
      </c>
      <c r="J621">
        <v>0.14299999999999999</v>
      </c>
      <c r="K621">
        <v>29.3</v>
      </c>
      <c r="L621">
        <v>22.7</v>
      </c>
      <c r="M621">
        <v>3.21</v>
      </c>
      <c r="N621">
        <v>0.71</v>
      </c>
      <c r="P621">
        <v>16</v>
      </c>
    </row>
    <row r="622" spans="1:17">
      <c r="A622">
        <v>2011</v>
      </c>
      <c r="B622">
        <v>30</v>
      </c>
      <c r="C622" t="s">
        <v>59</v>
      </c>
      <c r="D622" t="s">
        <v>192</v>
      </c>
      <c r="E622">
        <v>5</v>
      </c>
      <c r="F622">
        <v>7</v>
      </c>
      <c r="G622">
        <v>0.41699999999999998</v>
      </c>
      <c r="H622">
        <v>1</v>
      </c>
      <c r="I622">
        <v>6</v>
      </c>
      <c r="J622">
        <v>0.14299999999999999</v>
      </c>
      <c r="K622">
        <v>24.2</v>
      </c>
      <c r="L622">
        <v>28.5</v>
      </c>
      <c r="M622">
        <v>-3.15</v>
      </c>
      <c r="N622">
        <v>1.02</v>
      </c>
    </row>
    <row r="623" spans="1:17">
      <c r="A623">
        <v>2011</v>
      </c>
      <c r="E623" t="s">
        <v>167</v>
      </c>
      <c r="H623" t="s">
        <v>168</v>
      </c>
      <c r="M623" t="s">
        <v>159</v>
      </c>
      <c r="O623" t="s">
        <v>151</v>
      </c>
    </row>
    <row r="624" spans="1:17">
      <c r="A624">
        <v>2011</v>
      </c>
      <c r="B624" t="s">
        <v>152</v>
      </c>
      <c r="C624" t="s">
        <v>153</v>
      </c>
      <c r="D624" t="s">
        <v>154</v>
      </c>
      <c r="E624" t="s">
        <v>155</v>
      </c>
      <c r="F624" t="s">
        <v>156</v>
      </c>
      <c r="G624" t="s">
        <v>157</v>
      </c>
      <c r="H624" t="s">
        <v>155</v>
      </c>
      <c r="I624" t="s">
        <v>156</v>
      </c>
      <c r="J624" t="s">
        <v>157</v>
      </c>
      <c r="K624" t="s">
        <v>158</v>
      </c>
      <c r="L624" t="s">
        <v>158</v>
      </c>
      <c r="M624" t="s">
        <v>159</v>
      </c>
      <c r="N624" t="s">
        <v>160</v>
      </c>
      <c r="O624" t="s">
        <v>161</v>
      </c>
      <c r="P624" t="s">
        <v>162</v>
      </c>
      <c r="Q624" t="s">
        <v>163</v>
      </c>
    </row>
    <row r="625" spans="1:17">
      <c r="A625">
        <v>2011</v>
      </c>
      <c r="B625">
        <v>31</v>
      </c>
      <c r="C625" t="s">
        <v>35</v>
      </c>
      <c r="D625" t="s">
        <v>190</v>
      </c>
      <c r="E625">
        <v>11</v>
      </c>
      <c r="F625">
        <v>3</v>
      </c>
      <c r="G625">
        <v>0.78600000000000003</v>
      </c>
      <c r="H625">
        <v>6</v>
      </c>
      <c r="I625">
        <v>2</v>
      </c>
      <c r="J625">
        <v>0.75</v>
      </c>
      <c r="K625">
        <v>44.1</v>
      </c>
      <c r="L625">
        <v>19</v>
      </c>
      <c r="M625">
        <v>15.89</v>
      </c>
      <c r="N625">
        <v>0.68</v>
      </c>
      <c r="O625">
        <v>11</v>
      </c>
      <c r="P625">
        <v>4</v>
      </c>
      <c r="Q625">
        <v>10</v>
      </c>
    </row>
    <row r="626" spans="1:17">
      <c r="A626">
        <v>2011</v>
      </c>
      <c r="B626">
        <v>32</v>
      </c>
      <c r="C626" t="s">
        <v>23</v>
      </c>
      <c r="D626" t="s">
        <v>190</v>
      </c>
      <c r="E626">
        <v>9</v>
      </c>
      <c r="F626">
        <v>4</v>
      </c>
      <c r="G626">
        <v>0.69199999999999995</v>
      </c>
      <c r="H626">
        <v>6</v>
      </c>
      <c r="I626">
        <v>2</v>
      </c>
      <c r="J626">
        <v>0.75</v>
      </c>
      <c r="K626">
        <v>19.3</v>
      </c>
      <c r="L626">
        <v>16.8</v>
      </c>
      <c r="M626">
        <v>6.47</v>
      </c>
      <c r="N626">
        <v>3.39</v>
      </c>
      <c r="P626">
        <v>12</v>
      </c>
    </row>
    <row r="627" spans="1:17">
      <c r="A627">
        <v>2011</v>
      </c>
      <c r="B627">
        <v>33</v>
      </c>
      <c r="C627" t="s">
        <v>74</v>
      </c>
      <c r="D627" t="s">
        <v>190</v>
      </c>
      <c r="E627">
        <v>7</v>
      </c>
      <c r="F627">
        <v>6</v>
      </c>
      <c r="G627">
        <v>0.53800000000000003</v>
      </c>
      <c r="H627">
        <v>4</v>
      </c>
      <c r="I627">
        <v>4</v>
      </c>
      <c r="J627">
        <v>0.5</v>
      </c>
      <c r="K627">
        <v>26.9</v>
      </c>
      <c r="L627">
        <v>26.8</v>
      </c>
      <c r="M627">
        <v>-0.76</v>
      </c>
      <c r="N627">
        <v>0.01</v>
      </c>
    </row>
    <row r="628" spans="1:17">
      <c r="A628">
        <v>2011</v>
      </c>
      <c r="B628">
        <v>34</v>
      </c>
      <c r="C628" t="s">
        <v>3</v>
      </c>
      <c r="D628" t="s">
        <v>190</v>
      </c>
      <c r="E628">
        <v>6</v>
      </c>
      <c r="F628">
        <v>7</v>
      </c>
      <c r="G628">
        <v>0.46200000000000002</v>
      </c>
      <c r="H628">
        <v>3</v>
      </c>
      <c r="I628">
        <v>5</v>
      </c>
      <c r="J628">
        <v>0.375</v>
      </c>
      <c r="K628">
        <v>24.5</v>
      </c>
      <c r="L628">
        <v>21</v>
      </c>
      <c r="M628">
        <v>4.66</v>
      </c>
      <c r="N628">
        <v>2.97</v>
      </c>
      <c r="O628">
        <v>18</v>
      </c>
      <c r="P628">
        <v>15</v>
      </c>
    </row>
    <row r="629" spans="1:17">
      <c r="A629">
        <v>2011</v>
      </c>
      <c r="B629">
        <v>35</v>
      </c>
      <c r="C629" t="s">
        <v>70</v>
      </c>
      <c r="D629" t="s">
        <v>190</v>
      </c>
      <c r="E629">
        <v>7</v>
      </c>
      <c r="F629">
        <v>6</v>
      </c>
      <c r="G629">
        <v>0.53800000000000003</v>
      </c>
      <c r="H629">
        <v>2</v>
      </c>
      <c r="I629">
        <v>6</v>
      </c>
      <c r="J629">
        <v>0.25</v>
      </c>
      <c r="K629">
        <v>22.6</v>
      </c>
      <c r="L629">
        <v>19.600000000000001</v>
      </c>
      <c r="M629">
        <v>2.63</v>
      </c>
      <c r="N629">
        <v>1.17</v>
      </c>
      <c r="P629">
        <v>16</v>
      </c>
    </row>
    <row r="630" spans="1:17">
      <c r="A630">
        <v>2011</v>
      </c>
      <c r="B630">
        <v>36</v>
      </c>
      <c r="C630" t="s">
        <v>58</v>
      </c>
      <c r="D630" t="s">
        <v>190</v>
      </c>
      <c r="E630">
        <v>1</v>
      </c>
      <c r="F630">
        <v>11</v>
      </c>
      <c r="G630">
        <v>8.3000000000000004E-2</v>
      </c>
      <c r="H630">
        <v>0</v>
      </c>
      <c r="I630">
        <v>8</v>
      </c>
      <c r="J630">
        <v>0</v>
      </c>
      <c r="K630">
        <v>21.4</v>
      </c>
      <c r="L630">
        <v>37.299999999999997</v>
      </c>
      <c r="M630">
        <v>-10.91</v>
      </c>
      <c r="N630">
        <v>1.0900000000000001</v>
      </c>
    </row>
    <row r="631" spans="1:17">
      <c r="A631">
        <v>2011</v>
      </c>
      <c r="B631">
        <v>37</v>
      </c>
      <c r="C631" t="s">
        <v>18</v>
      </c>
      <c r="D631" t="s">
        <v>191</v>
      </c>
      <c r="E631">
        <v>11</v>
      </c>
      <c r="F631">
        <v>3</v>
      </c>
      <c r="G631">
        <v>0.78600000000000003</v>
      </c>
      <c r="H631">
        <v>7</v>
      </c>
      <c r="I631">
        <v>1</v>
      </c>
      <c r="J631">
        <v>0.875</v>
      </c>
      <c r="K631">
        <v>31</v>
      </c>
      <c r="L631">
        <v>18.399999999999999</v>
      </c>
      <c r="M631">
        <v>10.050000000000001</v>
      </c>
      <c r="N631">
        <v>1.48</v>
      </c>
      <c r="O631">
        <v>17</v>
      </c>
      <c r="P631">
        <v>9</v>
      </c>
      <c r="Q631">
        <v>11</v>
      </c>
    </row>
    <row r="632" spans="1:17">
      <c r="A632">
        <v>2011</v>
      </c>
      <c r="B632">
        <v>38</v>
      </c>
      <c r="C632" t="s">
        <v>4</v>
      </c>
      <c r="D632" t="s">
        <v>191</v>
      </c>
      <c r="E632">
        <v>11</v>
      </c>
      <c r="F632">
        <v>2</v>
      </c>
      <c r="G632">
        <v>0.84599999999999997</v>
      </c>
      <c r="H632">
        <v>6</v>
      </c>
      <c r="I632">
        <v>2</v>
      </c>
      <c r="J632">
        <v>0.75</v>
      </c>
      <c r="K632">
        <v>33.299999999999997</v>
      </c>
      <c r="L632">
        <v>17.399999999999999</v>
      </c>
      <c r="M632">
        <v>16.27</v>
      </c>
      <c r="N632">
        <v>2.96</v>
      </c>
      <c r="P632">
        <v>11</v>
      </c>
      <c r="Q632">
        <v>12</v>
      </c>
    </row>
    <row r="633" spans="1:17">
      <c r="A633">
        <v>2011</v>
      </c>
      <c r="B633">
        <v>39</v>
      </c>
      <c r="C633" t="s">
        <v>26</v>
      </c>
      <c r="D633" t="s">
        <v>191</v>
      </c>
      <c r="E633">
        <v>9</v>
      </c>
      <c r="F633">
        <v>4</v>
      </c>
      <c r="G633">
        <v>0.69199999999999995</v>
      </c>
      <c r="H633">
        <v>5</v>
      </c>
      <c r="I633">
        <v>3</v>
      </c>
      <c r="J633">
        <v>0.625</v>
      </c>
      <c r="K633">
        <v>29.2</v>
      </c>
      <c r="L633">
        <v>23.4</v>
      </c>
      <c r="M633">
        <v>8.76</v>
      </c>
      <c r="N633">
        <v>3.07</v>
      </c>
      <c r="O633">
        <v>10</v>
      </c>
      <c r="P633">
        <v>8</v>
      </c>
      <c r="Q633">
        <v>24</v>
      </c>
    </row>
    <row r="634" spans="1:17">
      <c r="A634">
        <v>2011</v>
      </c>
      <c r="B634">
        <v>40</v>
      </c>
      <c r="C634" t="s">
        <v>42</v>
      </c>
      <c r="D634" t="s">
        <v>191</v>
      </c>
      <c r="E634">
        <v>7</v>
      </c>
      <c r="F634">
        <v>6</v>
      </c>
      <c r="G634">
        <v>0.53800000000000003</v>
      </c>
      <c r="H634">
        <v>4</v>
      </c>
      <c r="I634">
        <v>4</v>
      </c>
      <c r="J634">
        <v>0.5</v>
      </c>
      <c r="K634">
        <v>27.5</v>
      </c>
      <c r="L634">
        <v>23.8</v>
      </c>
      <c r="M634">
        <v>4.38</v>
      </c>
      <c r="N634">
        <v>1.77</v>
      </c>
    </row>
    <row r="635" spans="1:17">
      <c r="A635">
        <v>2011</v>
      </c>
      <c r="B635">
        <v>41</v>
      </c>
      <c r="C635" t="s">
        <v>49</v>
      </c>
      <c r="D635" t="s">
        <v>191</v>
      </c>
      <c r="E635">
        <v>6</v>
      </c>
      <c r="F635">
        <v>7</v>
      </c>
      <c r="G635">
        <v>0.46200000000000002</v>
      </c>
      <c r="H635">
        <v>3</v>
      </c>
      <c r="I635">
        <v>5</v>
      </c>
      <c r="J635">
        <v>0.375</v>
      </c>
      <c r="K635">
        <v>28.9</v>
      </c>
      <c r="L635">
        <v>27.7</v>
      </c>
      <c r="M635">
        <v>1.66</v>
      </c>
      <c r="N635">
        <v>0.43</v>
      </c>
    </row>
    <row r="636" spans="1:17">
      <c r="A636">
        <v>2011</v>
      </c>
      <c r="B636">
        <v>42</v>
      </c>
      <c r="C636" t="s">
        <v>51</v>
      </c>
      <c r="D636" t="s">
        <v>191</v>
      </c>
      <c r="E636">
        <v>3</v>
      </c>
      <c r="F636">
        <v>9</v>
      </c>
      <c r="G636">
        <v>0.25</v>
      </c>
      <c r="H636">
        <v>2</v>
      </c>
      <c r="I636">
        <v>6</v>
      </c>
      <c r="J636">
        <v>0.25</v>
      </c>
      <c r="K636">
        <v>18.399999999999999</v>
      </c>
      <c r="L636">
        <v>31.7</v>
      </c>
      <c r="M636">
        <v>-6.04</v>
      </c>
      <c r="N636">
        <v>3.21</v>
      </c>
    </row>
    <row r="637" spans="1:17">
      <c r="A637">
        <v>2011</v>
      </c>
      <c r="E637" t="s">
        <v>167</v>
      </c>
      <c r="H637" t="s">
        <v>168</v>
      </c>
      <c r="M637" t="s">
        <v>159</v>
      </c>
      <c r="O637" t="s">
        <v>151</v>
      </c>
    </row>
    <row r="638" spans="1:17">
      <c r="A638">
        <v>2011</v>
      </c>
      <c r="B638" t="s">
        <v>152</v>
      </c>
      <c r="C638" t="s">
        <v>153</v>
      </c>
      <c r="D638" t="s">
        <v>154</v>
      </c>
      <c r="E638" t="s">
        <v>155</v>
      </c>
      <c r="F638" t="s">
        <v>156</v>
      </c>
      <c r="G638" t="s">
        <v>157</v>
      </c>
      <c r="H638" t="s">
        <v>155</v>
      </c>
      <c r="I638" t="s">
        <v>156</v>
      </c>
      <c r="J638" t="s">
        <v>157</v>
      </c>
      <c r="K638" t="s">
        <v>158</v>
      </c>
      <c r="L638" t="s">
        <v>158</v>
      </c>
      <c r="M638" t="s">
        <v>159</v>
      </c>
      <c r="N638" t="s">
        <v>160</v>
      </c>
      <c r="O638" t="s">
        <v>161</v>
      </c>
      <c r="P638" t="s">
        <v>162</v>
      </c>
      <c r="Q638" t="s">
        <v>163</v>
      </c>
    </row>
    <row r="639" spans="1:17">
      <c r="A639">
        <v>2011</v>
      </c>
      <c r="B639">
        <v>43</v>
      </c>
      <c r="C639" t="s">
        <v>174</v>
      </c>
      <c r="D639" t="s">
        <v>173</v>
      </c>
      <c r="E639">
        <v>12</v>
      </c>
      <c r="F639">
        <v>2</v>
      </c>
      <c r="G639">
        <v>0.85699999999999998</v>
      </c>
      <c r="H639">
        <v>6</v>
      </c>
      <c r="I639">
        <v>2</v>
      </c>
      <c r="J639">
        <v>0.75</v>
      </c>
      <c r="K639">
        <v>36.9</v>
      </c>
      <c r="L639">
        <v>20.8</v>
      </c>
      <c r="M639">
        <v>9.18</v>
      </c>
      <c r="N639">
        <v>-4.5999999999999996</v>
      </c>
      <c r="P639">
        <v>20</v>
      </c>
      <c r="Q639">
        <v>20</v>
      </c>
    </row>
    <row r="640" spans="1:17">
      <c r="A640">
        <v>2011</v>
      </c>
      <c r="B640">
        <v>44</v>
      </c>
      <c r="C640" t="s">
        <v>67</v>
      </c>
      <c r="D640" t="s">
        <v>173</v>
      </c>
      <c r="E640">
        <v>7</v>
      </c>
      <c r="F640">
        <v>6</v>
      </c>
      <c r="G640">
        <v>0.53800000000000003</v>
      </c>
      <c r="H640">
        <v>5</v>
      </c>
      <c r="I640">
        <v>3</v>
      </c>
      <c r="J640">
        <v>0.625</v>
      </c>
      <c r="K640">
        <v>21.8</v>
      </c>
      <c r="L640">
        <v>28.6</v>
      </c>
      <c r="M640">
        <v>-4.59</v>
      </c>
      <c r="N640">
        <v>-0.43</v>
      </c>
    </row>
    <row r="641" spans="1:17">
      <c r="A641">
        <v>2011</v>
      </c>
      <c r="B641">
        <v>45</v>
      </c>
      <c r="C641" t="s">
        <v>81</v>
      </c>
      <c r="D641" t="s">
        <v>173</v>
      </c>
      <c r="E641">
        <v>5</v>
      </c>
      <c r="F641">
        <v>7</v>
      </c>
      <c r="G641">
        <v>0.41699999999999998</v>
      </c>
      <c r="H641">
        <v>4</v>
      </c>
      <c r="I641">
        <v>4</v>
      </c>
      <c r="J641">
        <v>0.5</v>
      </c>
      <c r="K641">
        <v>26.3</v>
      </c>
      <c r="L641">
        <v>32.299999999999997</v>
      </c>
      <c r="M641">
        <v>-5.04</v>
      </c>
      <c r="N641">
        <v>-1.79</v>
      </c>
    </row>
    <row r="642" spans="1:17">
      <c r="A642">
        <v>2011</v>
      </c>
      <c r="B642">
        <v>46</v>
      </c>
      <c r="C642" t="s">
        <v>142</v>
      </c>
      <c r="D642" t="s">
        <v>173</v>
      </c>
      <c r="E642">
        <v>5</v>
      </c>
      <c r="F642">
        <v>7</v>
      </c>
      <c r="G642">
        <v>0.41699999999999998</v>
      </c>
      <c r="H642">
        <v>3</v>
      </c>
      <c r="I642">
        <v>5</v>
      </c>
      <c r="J642">
        <v>0.375</v>
      </c>
      <c r="K642">
        <v>27.1</v>
      </c>
      <c r="L642">
        <v>18.3</v>
      </c>
      <c r="M642">
        <v>-1.8</v>
      </c>
      <c r="N642">
        <v>-4.8</v>
      </c>
    </row>
    <row r="643" spans="1:17">
      <c r="A643">
        <v>2011</v>
      </c>
      <c r="B643">
        <v>47</v>
      </c>
      <c r="C643" t="s">
        <v>189</v>
      </c>
      <c r="D643" t="s">
        <v>173</v>
      </c>
      <c r="E643">
        <v>3</v>
      </c>
      <c r="F643">
        <v>9</v>
      </c>
      <c r="G643">
        <v>0.25</v>
      </c>
      <c r="H643">
        <v>3</v>
      </c>
      <c r="I643">
        <v>5</v>
      </c>
      <c r="J643">
        <v>0.375</v>
      </c>
      <c r="K643">
        <v>20.2</v>
      </c>
      <c r="L643">
        <v>36.799999999999997</v>
      </c>
      <c r="M643">
        <v>-15.03</v>
      </c>
      <c r="N643">
        <v>-4.12</v>
      </c>
    </row>
    <row r="644" spans="1:17">
      <c r="A644">
        <v>2011</v>
      </c>
      <c r="B644">
        <v>48</v>
      </c>
      <c r="C644" t="s">
        <v>64</v>
      </c>
      <c r="D644" t="s">
        <v>173</v>
      </c>
      <c r="E644">
        <v>2</v>
      </c>
      <c r="F644">
        <v>10</v>
      </c>
      <c r="G644">
        <v>0.16700000000000001</v>
      </c>
      <c r="H644">
        <v>1</v>
      </c>
      <c r="I644">
        <v>7</v>
      </c>
      <c r="J644">
        <v>0.125</v>
      </c>
      <c r="K644">
        <v>16.3</v>
      </c>
      <c r="L644">
        <v>35.1</v>
      </c>
      <c r="M644">
        <v>-18.170000000000002</v>
      </c>
      <c r="N644">
        <v>-6.17</v>
      </c>
    </row>
    <row r="645" spans="1:17">
      <c r="A645">
        <v>2011</v>
      </c>
      <c r="B645">
        <v>49</v>
      </c>
      <c r="C645" t="s">
        <v>41</v>
      </c>
      <c r="D645" t="s">
        <v>175</v>
      </c>
      <c r="E645">
        <v>13</v>
      </c>
      <c r="F645">
        <v>1</v>
      </c>
      <c r="G645">
        <v>0.92900000000000005</v>
      </c>
      <c r="H645">
        <v>8</v>
      </c>
      <c r="I645">
        <v>0</v>
      </c>
      <c r="J645">
        <v>1</v>
      </c>
      <c r="K645">
        <v>49.3</v>
      </c>
      <c r="L645">
        <v>22.4</v>
      </c>
      <c r="M645">
        <v>11.94</v>
      </c>
      <c r="N645">
        <v>-4.63</v>
      </c>
      <c r="P645">
        <v>7</v>
      </c>
      <c r="Q645">
        <v>18</v>
      </c>
    </row>
    <row r="646" spans="1:17">
      <c r="A646">
        <v>2011</v>
      </c>
      <c r="B646">
        <v>50</v>
      </c>
      <c r="C646" t="s">
        <v>92</v>
      </c>
      <c r="D646" t="s">
        <v>175</v>
      </c>
      <c r="E646">
        <v>8</v>
      </c>
      <c r="F646">
        <v>5</v>
      </c>
      <c r="G646">
        <v>0.61499999999999999</v>
      </c>
      <c r="H646">
        <v>7</v>
      </c>
      <c r="I646">
        <v>1</v>
      </c>
      <c r="J646">
        <v>0.875</v>
      </c>
      <c r="K646">
        <v>33.1</v>
      </c>
      <c r="L646">
        <v>27.3</v>
      </c>
      <c r="M646">
        <v>5.2</v>
      </c>
      <c r="N646">
        <v>0.89</v>
      </c>
    </row>
    <row r="647" spans="1:17">
      <c r="A647">
        <v>2011</v>
      </c>
      <c r="B647">
        <v>51</v>
      </c>
      <c r="C647" t="s">
        <v>75</v>
      </c>
      <c r="D647" t="s">
        <v>175</v>
      </c>
      <c r="E647">
        <v>8</v>
      </c>
      <c r="F647">
        <v>5</v>
      </c>
      <c r="G647">
        <v>0.61499999999999999</v>
      </c>
      <c r="H647">
        <v>5</v>
      </c>
      <c r="I647">
        <v>3</v>
      </c>
      <c r="J647">
        <v>0.625</v>
      </c>
      <c r="K647">
        <v>25.8</v>
      </c>
      <c r="L647">
        <v>23.1</v>
      </c>
      <c r="M647">
        <v>0.78</v>
      </c>
      <c r="N647">
        <v>-1.83</v>
      </c>
    </row>
    <row r="648" spans="1:17">
      <c r="A648">
        <v>2011</v>
      </c>
      <c r="B648">
        <v>52</v>
      </c>
      <c r="C648" t="s">
        <v>124</v>
      </c>
      <c r="D648" t="s">
        <v>175</v>
      </c>
      <c r="E648">
        <v>4</v>
      </c>
      <c r="F648">
        <v>8</v>
      </c>
      <c r="G648">
        <v>0.33300000000000002</v>
      </c>
      <c r="H648">
        <v>3</v>
      </c>
      <c r="I648">
        <v>5</v>
      </c>
      <c r="J648">
        <v>0.375</v>
      </c>
      <c r="K648">
        <v>23.3</v>
      </c>
      <c r="L648">
        <v>33.299999999999997</v>
      </c>
      <c r="M648">
        <v>-8.15</v>
      </c>
      <c r="N648">
        <v>0.35</v>
      </c>
    </row>
    <row r="649" spans="1:17">
      <c r="A649">
        <v>2011</v>
      </c>
      <c r="B649">
        <v>53</v>
      </c>
      <c r="C649" t="s">
        <v>176</v>
      </c>
      <c r="D649" t="s">
        <v>175</v>
      </c>
      <c r="E649">
        <v>5</v>
      </c>
      <c r="F649">
        <v>7</v>
      </c>
      <c r="G649">
        <v>0.41699999999999998</v>
      </c>
      <c r="H649">
        <v>2</v>
      </c>
      <c r="I649">
        <v>6</v>
      </c>
      <c r="J649">
        <v>0.25</v>
      </c>
      <c r="K649">
        <v>26.6</v>
      </c>
      <c r="L649">
        <v>30.3</v>
      </c>
      <c r="M649">
        <v>-7.93</v>
      </c>
      <c r="N649">
        <v>-3.85</v>
      </c>
    </row>
    <row r="650" spans="1:17">
      <c r="A650">
        <v>2011</v>
      </c>
      <c r="B650">
        <v>54</v>
      </c>
      <c r="C650" t="s">
        <v>91</v>
      </c>
      <c r="D650" t="s">
        <v>175</v>
      </c>
      <c r="E650">
        <v>2</v>
      </c>
      <c r="F650">
        <v>11</v>
      </c>
      <c r="G650">
        <v>0.154</v>
      </c>
      <c r="H650">
        <v>1</v>
      </c>
      <c r="I650">
        <v>7</v>
      </c>
      <c r="J650">
        <v>0.125</v>
      </c>
      <c r="K650">
        <v>21.1</v>
      </c>
      <c r="L650">
        <v>37.5</v>
      </c>
      <c r="M650">
        <v>-19.11</v>
      </c>
      <c r="N650">
        <v>-6.18</v>
      </c>
    </row>
    <row r="651" spans="1:17">
      <c r="A651">
        <v>2011</v>
      </c>
      <c r="E651" t="s">
        <v>167</v>
      </c>
      <c r="H651" t="s">
        <v>168</v>
      </c>
      <c r="M651" t="s">
        <v>159</v>
      </c>
      <c r="O651" t="s">
        <v>151</v>
      </c>
    </row>
    <row r="652" spans="1:17">
      <c r="A652">
        <v>2011</v>
      </c>
      <c r="B652" t="s">
        <v>152</v>
      </c>
      <c r="C652" t="s">
        <v>153</v>
      </c>
      <c r="D652" t="s">
        <v>154</v>
      </c>
      <c r="E652" t="s">
        <v>155</v>
      </c>
      <c r="F652" t="s">
        <v>156</v>
      </c>
      <c r="G652" t="s">
        <v>157</v>
      </c>
      <c r="H652" t="s">
        <v>155</v>
      </c>
      <c r="I652" t="s">
        <v>156</v>
      </c>
      <c r="J652" t="s">
        <v>157</v>
      </c>
      <c r="K652" t="s">
        <v>158</v>
      </c>
      <c r="L652" t="s">
        <v>158</v>
      </c>
      <c r="M652" t="s">
        <v>159</v>
      </c>
      <c r="N652" t="s">
        <v>160</v>
      </c>
      <c r="O652" t="s">
        <v>161</v>
      </c>
      <c r="P652" t="s">
        <v>162</v>
      </c>
      <c r="Q652" t="s">
        <v>163</v>
      </c>
    </row>
    <row r="653" spans="1:17">
      <c r="A653">
        <v>2011</v>
      </c>
      <c r="B653">
        <v>55</v>
      </c>
      <c r="C653" t="s">
        <v>50</v>
      </c>
      <c r="D653" t="s">
        <v>148</v>
      </c>
      <c r="E653">
        <v>10</v>
      </c>
      <c r="F653">
        <v>3</v>
      </c>
      <c r="G653">
        <v>0.76900000000000002</v>
      </c>
      <c r="H653">
        <v>0</v>
      </c>
      <c r="I653">
        <v>0</v>
      </c>
      <c r="K653">
        <v>30.1</v>
      </c>
      <c r="L653">
        <v>20.399999999999999</v>
      </c>
      <c r="M653">
        <v>4.8</v>
      </c>
      <c r="N653">
        <v>-3.13</v>
      </c>
    </row>
    <row r="654" spans="1:17">
      <c r="A654">
        <v>2011</v>
      </c>
      <c r="B654">
        <v>56</v>
      </c>
      <c r="C654" t="s">
        <v>13</v>
      </c>
      <c r="D654" t="s">
        <v>148</v>
      </c>
      <c r="E654">
        <v>8</v>
      </c>
      <c r="F654">
        <v>5</v>
      </c>
      <c r="G654">
        <v>0.61499999999999999</v>
      </c>
      <c r="H654">
        <v>0</v>
      </c>
      <c r="I654">
        <v>0</v>
      </c>
      <c r="K654">
        <v>29.2</v>
      </c>
      <c r="L654">
        <v>20.7</v>
      </c>
      <c r="M654">
        <v>11.06</v>
      </c>
      <c r="N654">
        <v>4.4400000000000004</v>
      </c>
      <c r="O654">
        <v>16</v>
      </c>
      <c r="P654">
        <v>16</v>
      </c>
    </row>
    <row r="655" spans="1:17">
      <c r="A655">
        <v>2011</v>
      </c>
      <c r="B655">
        <v>57</v>
      </c>
      <c r="C655" t="s">
        <v>97</v>
      </c>
      <c r="D655" t="s">
        <v>148</v>
      </c>
      <c r="E655">
        <v>5</v>
      </c>
      <c r="F655">
        <v>7</v>
      </c>
      <c r="G655">
        <v>0.41699999999999998</v>
      </c>
      <c r="H655">
        <v>0</v>
      </c>
      <c r="I655">
        <v>0</v>
      </c>
      <c r="K655">
        <v>29.7</v>
      </c>
      <c r="L655">
        <v>28.9</v>
      </c>
      <c r="M655">
        <v>-1.39</v>
      </c>
      <c r="N655">
        <v>-1.56</v>
      </c>
    </row>
    <row r="656" spans="1:17">
      <c r="A656">
        <v>2011</v>
      </c>
      <c r="B656">
        <v>58</v>
      </c>
      <c r="C656" t="s">
        <v>96</v>
      </c>
      <c r="D656" t="s">
        <v>148</v>
      </c>
      <c r="E656">
        <v>3</v>
      </c>
      <c r="F656">
        <v>9</v>
      </c>
      <c r="G656">
        <v>0.25</v>
      </c>
      <c r="H656">
        <v>0</v>
      </c>
      <c r="I656">
        <v>0</v>
      </c>
      <c r="K656">
        <v>24.8</v>
      </c>
      <c r="L656">
        <v>28.3</v>
      </c>
      <c r="M656">
        <v>-8.8800000000000008</v>
      </c>
      <c r="N656">
        <v>-1.8</v>
      </c>
    </row>
    <row r="657" spans="1:17">
      <c r="A657">
        <v>2011</v>
      </c>
      <c r="E657" t="s">
        <v>167</v>
      </c>
      <c r="H657" t="s">
        <v>168</v>
      </c>
      <c r="M657" t="s">
        <v>159</v>
      </c>
      <c r="O657" t="s">
        <v>151</v>
      </c>
    </row>
    <row r="658" spans="1:17">
      <c r="A658">
        <v>2011</v>
      </c>
      <c r="B658" t="s">
        <v>152</v>
      </c>
      <c r="C658" t="s">
        <v>153</v>
      </c>
      <c r="D658" t="s">
        <v>154</v>
      </c>
      <c r="E658" t="s">
        <v>155</v>
      </c>
      <c r="F658" t="s">
        <v>156</v>
      </c>
      <c r="G658" t="s">
        <v>157</v>
      </c>
      <c r="H658" t="s">
        <v>155</v>
      </c>
      <c r="I658" t="s">
        <v>156</v>
      </c>
      <c r="J658" t="s">
        <v>157</v>
      </c>
      <c r="K658" t="s">
        <v>158</v>
      </c>
      <c r="L658" t="s">
        <v>158</v>
      </c>
      <c r="M658" t="s">
        <v>159</v>
      </c>
      <c r="N658" t="s">
        <v>160</v>
      </c>
      <c r="O658" t="s">
        <v>161</v>
      </c>
      <c r="P658" t="s">
        <v>162</v>
      </c>
      <c r="Q658" t="s">
        <v>163</v>
      </c>
    </row>
    <row r="659" spans="1:17">
      <c r="A659">
        <v>2011</v>
      </c>
      <c r="B659">
        <v>59</v>
      </c>
      <c r="C659" t="s">
        <v>130</v>
      </c>
      <c r="D659" t="s">
        <v>178</v>
      </c>
      <c r="E659">
        <v>10</v>
      </c>
      <c r="F659">
        <v>4</v>
      </c>
      <c r="G659">
        <v>0.71399999999999997</v>
      </c>
      <c r="H659">
        <v>6</v>
      </c>
      <c r="I659">
        <v>2</v>
      </c>
      <c r="J659">
        <v>0.75</v>
      </c>
      <c r="K659">
        <v>30.5</v>
      </c>
      <c r="L659">
        <v>22.1</v>
      </c>
      <c r="M659">
        <v>1.56</v>
      </c>
      <c r="N659">
        <v>-5.73</v>
      </c>
    </row>
    <row r="660" spans="1:17">
      <c r="A660">
        <v>2011</v>
      </c>
      <c r="B660">
        <v>60</v>
      </c>
      <c r="C660" t="s">
        <v>60</v>
      </c>
      <c r="D660" t="s">
        <v>178</v>
      </c>
      <c r="E660">
        <v>9</v>
      </c>
      <c r="F660">
        <v>4</v>
      </c>
      <c r="G660">
        <v>0.69199999999999995</v>
      </c>
      <c r="H660">
        <v>5</v>
      </c>
      <c r="I660">
        <v>3</v>
      </c>
      <c r="J660">
        <v>0.625</v>
      </c>
      <c r="K660">
        <v>30.6</v>
      </c>
      <c r="L660">
        <v>13.9</v>
      </c>
      <c r="M660">
        <v>5.63</v>
      </c>
      <c r="N660">
        <v>-5.68</v>
      </c>
    </row>
    <row r="661" spans="1:17">
      <c r="A661">
        <v>2011</v>
      </c>
      <c r="B661">
        <v>61</v>
      </c>
      <c r="C661" t="s">
        <v>131</v>
      </c>
      <c r="D661" t="s">
        <v>178</v>
      </c>
      <c r="E661">
        <v>5</v>
      </c>
      <c r="F661">
        <v>7</v>
      </c>
      <c r="G661">
        <v>0.41699999999999998</v>
      </c>
      <c r="H661">
        <v>4</v>
      </c>
      <c r="I661">
        <v>4</v>
      </c>
      <c r="J661">
        <v>0.5</v>
      </c>
      <c r="K661">
        <v>17.100000000000001</v>
      </c>
      <c r="L661">
        <v>24.3</v>
      </c>
      <c r="M661">
        <v>-6.03</v>
      </c>
      <c r="N661">
        <v>-1.53</v>
      </c>
    </row>
    <row r="662" spans="1:17">
      <c r="A662">
        <v>2011</v>
      </c>
      <c r="B662">
        <v>62</v>
      </c>
      <c r="C662" t="s">
        <v>177</v>
      </c>
      <c r="D662" t="s">
        <v>178</v>
      </c>
      <c r="E662">
        <v>5</v>
      </c>
      <c r="F662">
        <v>7</v>
      </c>
      <c r="G662">
        <v>0.41699999999999998</v>
      </c>
      <c r="H662">
        <v>3</v>
      </c>
      <c r="I662">
        <v>5</v>
      </c>
      <c r="J662">
        <v>0.375</v>
      </c>
      <c r="K662">
        <v>26.5</v>
      </c>
      <c r="L662">
        <v>28.8</v>
      </c>
      <c r="M662">
        <v>-4.75</v>
      </c>
      <c r="N662">
        <v>-2.33</v>
      </c>
    </row>
    <row r="663" spans="1:17">
      <c r="A663">
        <v>2011</v>
      </c>
      <c r="B663">
        <v>63</v>
      </c>
      <c r="C663" t="s">
        <v>84</v>
      </c>
      <c r="D663" t="s">
        <v>178</v>
      </c>
      <c r="E663">
        <v>4</v>
      </c>
      <c r="F663">
        <v>8</v>
      </c>
      <c r="G663">
        <v>0.33300000000000002</v>
      </c>
      <c r="H663">
        <v>3</v>
      </c>
      <c r="I663">
        <v>5</v>
      </c>
      <c r="J663">
        <v>0.375</v>
      </c>
      <c r="K663">
        <v>21.3</v>
      </c>
      <c r="L663">
        <v>22.9</v>
      </c>
      <c r="M663">
        <v>-4.9000000000000004</v>
      </c>
      <c r="N663">
        <v>-1.9</v>
      </c>
    </row>
    <row r="664" spans="1:17">
      <c r="A664">
        <v>2011</v>
      </c>
      <c r="B664">
        <v>64</v>
      </c>
      <c r="C664" t="s">
        <v>136</v>
      </c>
      <c r="D664" t="s">
        <v>178</v>
      </c>
      <c r="E664">
        <v>3</v>
      </c>
      <c r="F664">
        <v>9</v>
      </c>
      <c r="G664">
        <v>0.25</v>
      </c>
      <c r="H664">
        <v>2</v>
      </c>
      <c r="I664">
        <v>6</v>
      </c>
      <c r="J664">
        <v>0.25</v>
      </c>
      <c r="K664">
        <v>22.2</v>
      </c>
      <c r="L664">
        <v>29.4</v>
      </c>
      <c r="M664">
        <v>-10.89</v>
      </c>
      <c r="N664">
        <v>-3.31</v>
      </c>
    </row>
    <row r="665" spans="1:17">
      <c r="A665">
        <v>2011</v>
      </c>
      <c r="B665">
        <v>65</v>
      </c>
      <c r="C665" t="s">
        <v>135</v>
      </c>
      <c r="D665" t="s">
        <v>178</v>
      </c>
      <c r="E665">
        <v>1</v>
      </c>
      <c r="F665">
        <v>11</v>
      </c>
      <c r="G665">
        <v>8.3000000000000004E-2</v>
      </c>
      <c r="H665">
        <v>0</v>
      </c>
      <c r="I665">
        <v>8</v>
      </c>
      <c r="J665">
        <v>0</v>
      </c>
      <c r="K665">
        <v>14.2</v>
      </c>
      <c r="L665">
        <v>38.5</v>
      </c>
      <c r="M665">
        <v>-19.11</v>
      </c>
      <c r="N665">
        <v>-3.52</v>
      </c>
    </row>
    <row r="666" spans="1:17">
      <c r="A666">
        <v>2011</v>
      </c>
      <c r="B666">
        <v>66</v>
      </c>
      <c r="C666" t="s">
        <v>112</v>
      </c>
      <c r="D666" t="s">
        <v>179</v>
      </c>
      <c r="E666">
        <v>11</v>
      </c>
      <c r="F666">
        <v>3</v>
      </c>
      <c r="G666">
        <v>0.78600000000000003</v>
      </c>
      <c r="H666">
        <v>7</v>
      </c>
      <c r="I666">
        <v>1</v>
      </c>
      <c r="J666">
        <v>0.875</v>
      </c>
      <c r="K666">
        <v>38.299999999999997</v>
      </c>
      <c r="L666">
        <v>30.3</v>
      </c>
      <c r="M666">
        <v>5.55</v>
      </c>
      <c r="N666">
        <v>-3.52</v>
      </c>
    </row>
    <row r="667" spans="1:17">
      <c r="A667">
        <v>2011</v>
      </c>
      <c r="B667">
        <v>67</v>
      </c>
      <c r="C667" t="s">
        <v>98</v>
      </c>
      <c r="D667" t="s">
        <v>179</v>
      </c>
      <c r="E667">
        <v>9</v>
      </c>
      <c r="F667">
        <v>4</v>
      </c>
      <c r="G667">
        <v>0.69199999999999995</v>
      </c>
      <c r="H667">
        <v>7</v>
      </c>
      <c r="I667">
        <v>1</v>
      </c>
      <c r="J667">
        <v>0.875</v>
      </c>
      <c r="K667">
        <v>42.2</v>
      </c>
      <c r="L667">
        <v>31.7</v>
      </c>
      <c r="M667">
        <v>6.84</v>
      </c>
      <c r="N667">
        <v>-1.55</v>
      </c>
    </row>
    <row r="668" spans="1:17">
      <c r="A668">
        <v>2011</v>
      </c>
      <c r="B668">
        <v>68</v>
      </c>
      <c r="C668" t="s">
        <v>65</v>
      </c>
      <c r="D668" t="s">
        <v>179</v>
      </c>
      <c r="E668">
        <v>7</v>
      </c>
      <c r="F668">
        <v>6</v>
      </c>
      <c r="G668">
        <v>0.53800000000000003</v>
      </c>
      <c r="H668">
        <v>5</v>
      </c>
      <c r="I668">
        <v>3</v>
      </c>
      <c r="J668">
        <v>0.625</v>
      </c>
      <c r="K668">
        <v>35.299999999999997</v>
      </c>
      <c r="L668">
        <v>28.7</v>
      </c>
      <c r="M668">
        <v>0.42</v>
      </c>
      <c r="N668">
        <v>-2.97</v>
      </c>
    </row>
    <row r="669" spans="1:17">
      <c r="A669">
        <v>2011</v>
      </c>
      <c r="B669">
        <v>69</v>
      </c>
      <c r="C669" t="s">
        <v>125</v>
      </c>
      <c r="D669" t="s">
        <v>179</v>
      </c>
      <c r="E669">
        <v>6</v>
      </c>
      <c r="F669">
        <v>6</v>
      </c>
      <c r="G669">
        <v>0.5</v>
      </c>
      <c r="H669">
        <v>4</v>
      </c>
      <c r="I669">
        <v>4</v>
      </c>
      <c r="J669">
        <v>0.5</v>
      </c>
      <c r="K669">
        <v>25.3</v>
      </c>
      <c r="L669">
        <v>34.700000000000003</v>
      </c>
      <c r="M669">
        <v>-4.38</v>
      </c>
      <c r="N669">
        <v>-0.46</v>
      </c>
    </row>
    <row r="670" spans="1:17">
      <c r="A670">
        <v>2011</v>
      </c>
      <c r="B670">
        <v>70</v>
      </c>
      <c r="C670" t="s">
        <v>134</v>
      </c>
      <c r="D670" t="s">
        <v>179</v>
      </c>
      <c r="E670">
        <v>6</v>
      </c>
      <c r="F670">
        <v>6</v>
      </c>
      <c r="G670">
        <v>0.5</v>
      </c>
      <c r="H670">
        <v>4</v>
      </c>
      <c r="I670">
        <v>4</v>
      </c>
      <c r="J670">
        <v>0.5</v>
      </c>
      <c r="K670">
        <v>21.3</v>
      </c>
      <c r="L670">
        <v>24.3</v>
      </c>
      <c r="M670">
        <v>-6.55</v>
      </c>
      <c r="N670">
        <v>-4.3</v>
      </c>
    </row>
    <row r="671" spans="1:17">
      <c r="A671">
        <v>2011</v>
      </c>
      <c r="B671">
        <v>71</v>
      </c>
      <c r="C671" t="s">
        <v>127</v>
      </c>
      <c r="D671" t="s">
        <v>179</v>
      </c>
      <c r="E671">
        <v>3</v>
      </c>
      <c r="F671">
        <v>9</v>
      </c>
      <c r="G671">
        <v>0.25</v>
      </c>
      <c r="H671">
        <v>2</v>
      </c>
      <c r="I671">
        <v>6</v>
      </c>
      <c r="J671">
        <v>0.25</v>
      </c>
      <c r="K671">
        <v>22.6</v>
      </c>
      <c r="L671">
        <v>33.299999999999997</v>
      </c>
      <c r="M671">
        <v>-11.28</v>
      </c>
      <c r="N671">
        <v>-2.37</v>
      </c>
    </row>
    <row r="672" spans="1:17">
      <c r="A672">
        <v>2011</v>
      </c>
      <c r="E672" t="s">
        <v>167</v>
      </c>
      <c r="H672" t="s">
        <v>168</v>
      </c>
      <c r="M672" t="s">
        <v>159</v>
      </c>
      <c r="O672" t="s">
        <v>151</v>
      </c>
    </row>
    <row r="673" spans="1:17">
      <c r="A673">
        <v>2011</v>
      </c>
      <c r="B673" t="s">
        <v>152</v>
      </c>
      <c r="C673" t="s">
        <v>153</v>
      </c>
      <c r="D673" t="s">
        <v>154</v>
      </c>
      <c r="E673" t="s">
        <v>155</v>
      </c>
      <c r="F673" t="s">
        <v>156</v>
      </c>
      <c r="G673" t="s">
        <v>157</v>
      </c>
      <c r="H673" t="s">
        <v>155</v>
      </c>
      <c r="I673" t="s">
        <v>156</v>
      </c>
      <c r="J673" t="s">
        <v>157</v>
      </c>
      <c r="K673" t="s">
        <v>158</v>
      </c>
      <c r="L673" t="s">
        <v>158</v>
      </c>
      <c r="M673" t="s">
        <v>159</v>
      </c>
      <c r="N673" t="s">
        <v>160</v>
      </c>
      <c r="O673" t="s">
        <v>161</v>
      </c>
      <c r="P673" t="s">
        <v>162</v>
      </c>
      <c r="Q673" t="s">
        <v>163</v>
      </c>
    </row>
    <row r="674" spans="1:17">
      <c r="A674">
        <v>2011</v>
      </c>
      <c r="B674">
        <v>72</v>
      </c>
      <c r="C674" t="s">
        <v>141</v>
      </c>
      <c r="D674" t="s">
        <v>149</v>
      </c>
      <c r="E674">
        <v>11</v>
      </c>
      <c r="F674">
        <v>2</v>
      </c>
      <c r="G674">
        <v>0.84599999999999997</v>
      </c>
      <c r="H674">
        <v>7</v>
      </c>
      <c r="I674">
        <v>0</v>
      </c>
      <c r="J674">
        <v>1</v>
      </c>
      <c r="K674">
        <v>40.799999999999997</v>
      </c>
      <c r="L674">
        <v>21.5</v>
      </c>
      <c r="M674">
        <v>9.67</v>
      </c>
      <c r="N674">
        <v>-3.17</v>
      </c>
      <c r="O674">
        <v>14</v>
      </c>
      <c r="P674">
        <v>14</v>
      </c>
      <c r="Q674">
        <v>14</v>
      </c>
    </row>
    <row r="675" spans="1:17">
      <c r="A675">
        <v>2011</v>
      </c>
      <c r="B675">
        <v>73</v>
      </c>
      <c r="C675" t="s">
        <v>57</v>
      </c>
      <c r="D675" t="s">
        <v>149</v>
      </c>
      <c r="E675">
        <v>12</v>
      </c>
      <c r="F675">
        <v>1</v>
      </c>
      <c r="G675">
        <v>0.92300000000000004</v>
      </c>
      <c r="H675">
        <v>6</v>
      </c>
      <c r="I675">
        <v>1</v>
      </c>
      <c r="J675">
        <v>0.85699999999999998</v>
      </c>
      <c r="K675">
        <v>44.2</v>
      </c>
      <c r="L675">
        <v>18.7</v>
      </c>
      <c r="M675">
        <v>16.75</v>
      </c>
      <c r="N675">
        <v>-1.79</v>
      </c>
      <c r="O675">
        <v>5</v>
      </c>
      <c r="P675">
        <v>4</v>
      </c>
      <c r="Q675">
        <v>8</v>
      </c>
    </row>
    <row r="676" spans="1:17">
      <c r="A676">
        <v>2011</v>
      </c>
      <c r="B676">
        <v>74</v>
      </c>
      <c r="C676" t="s">
        <v>121</v>
      </c>
      <c r="D676" t="s">
        <v>149</v>
      </c>
      <c r="E676">
        <v>8</v>
      </c>
      <c r="F676">
        <v>5</v>
      </c>
      <c r="G676">
        <v>0.61499999999999999</v>
      </c>
      <c r="H676">
        <v>5</v>
      </c>
      <c r="I676">
        <v>2</v>
      </c>
      <c r="J676">
        <v>0.71399999999999997</v>
      </c>
      <c r="K676">
        <v>26.1</v>
      </c>
      <c r="L676">
        <v>27.8</v>
      </c>
      <c r="M676">
        <v>-3.82</v>
      </c>
      <c r="N676">
        <v>-3.98</v>
      </c>
    </row>
    <row r="677" spans="1:17">
      <c r="A677">
        <v>2011</v>
      </c>
      <c r="B677">
        <v>75</v>
      </c>
      <c r="C677" t="s">
        <v>72</v>
      </c>
      <c r="D677" t="s">
        <v>149</v>
      </c>
      <c r="E677">
        <v>8</v>
      </c>
      <c r="F677">
        <v>5</v>
      </c>
      <c r="G677">
        <v>0.61499999999999999</v>
      </c>
      <c r="H677">
        <v>4</v>
      </c>
      <c r="I677">
        <v>3</v>
      </c>
      <c r="J677">
        <v>0.57099999999999995</v>
      </c>
      <c r="K677">
        <v>29.8</v>
      </c>
      <c r="L677">
        <v>25</v>
      </c>
      <c r="M677">
        <v>-0.02</v>
      </c>
      <c r="N677">
        <v>-4.0999999999999996</v>
      </c>
    </row>
    <row r="678" spans="1:17">
      <c r="A678">
        <v>2011</v>
      </c>
      <c r="B678">
        <v>76</v>
      </c>
      <c r="C678" t="s">
        <v>95</v>
      </c>
      <c r="D678" t="s">
        <v>149</v>
      </c>
      <c r="E678">
        <v>7</v>
      </c>
      <c r="F678">
        <v>6</v>
      </c>
      <c r="G678">
        <v>0.53800000000000003</v>
      </c>
      <c r="H678">
        <v>3</v>
      </c>
      <c r="I678">
        <v>4</v>
      </c>
      <c r="J678">
        <v>0.42899999999999999</v>
      </c>
      <c r="K678">
        <v>34.9</v>
      </c>
      <c r="L678">
        <v>28.4</v>
      </c>
      <c r="M678">
        <v>-0.38</v>
      </c>
      <c r="N678">
        <v>-4.2300000000000004</v>
      </c>
    </row>
    <row r="679" spans="1:17">
      <c r="A679">
        <v>2011</v>
      </c>
      <c r="B679">
        <v>77</v>
      </c>
      <c r="C679" t="s">
        <v>63</v>
      </c>
      <c r="D679" t="s">
        <v>149</v>
      </c>
      <c r="E679">
        <v>3</v>
      </c>
      <c r="F679">
        <v>9</v>
      </c>
      <c r="G679">
        <v>0.25</v>
      </c>
      <c r="H679">
        <v>1</v>
      </c>
      <c r="I679">
        <v>6</v>
      </c>
      <c r="J679">
        <v>0.14299999999999999</v>
      </c>
      <c r="K679">
        <v>21.4</v>
      </c>
      <c r="L679">
        <v>31.3</v>
      </c>
      <c r="M679">
        <v>-12.69</v>
      </c>
      <c r="N679">
        <v>-4.78</v>
      </c>
    </row>
    <row r="680" spans="1:17">
      <c r="A680">
        <v>2011</v>
      </c>
      <c r="B680">
        <v>78</v>
      </c>
      <c r="C680" t="s">
        <v>182</v>
      </c>
      <c r="D680" t="s">
        <v>149</v>
      </c>
      <c r="E680">
        <v>2</v>
      </c>
      <c r="F680">
        <v>10</v>
      </c>
      <c r="G680">
        <v>0.16700000000000001</v>
      </c>
      <c r="H680">
        <v>1</v>
      </c>
      <c r="I680">
        <v>6</v>
      </c>
      <c r="J680">
        <v>0.14299999999999999</v>
      </c>
      <c r="K680">
        <v>17.3</v>
      </c>
      <c r="L680">
        <v>40.4</v>
      </c>
      <c r="M680">
        <v>-17.72</v>
      </c>
      <c r="N680">
        <v>-1.97</v>
      </c>
    </row>
    <row r="681" spans="1:17">
      <c r="A681">
        <v>2011</v>
      </c>
      <c r="B681">
        <v>79</v>
      </c>
      <c r="C681" t="s">
        <v>123</v>
      </c>
      <c r="D681" t="s">
        <v>149</v>
      </c>
      <c r="E681">
        <v>1</v>
      </c>
      <c r="F681">
        <v>11</v>
      </c>
      <c r="G681">
        <v>8.3000000000000004E-2</v>
      </c>
      <c r="H681">
        <v>1</v>
      </c>
      <c r="I681">
        <v>6</v>
      </c>
      <c r="J681">
        <v>0.14299999999999999</v>
      </c>
      <c r="K681">
        <v>12</v>
      </c>
      <c r="L681">
        <v>41.7</v>
      </c>
      <c r="M681">
        <v>-19.309999999999999</v>
      </c>
      <c r="N681">
        <v>-1.81</v>
      </c>
    </row>
    <row r="682" spans="1:17">
      <c r="A682">
        <v>2011</v>
      </c>
      <c r="E682" t="s">
        <v>167</v>
      </c>
      <c r="H682" t="s">
        <v>168</v>
      </c>
      <c r="M682" t="s">
        <v>159</v>
      </c>
      <c r="O682" t="s">
        <v>151</v>
      </c>
    </row>
    <row r="683" spans="1:17">
      <c r="A683">
        <v>2011</v>
      </c>
      <c r="B683" t="s">
        <v>152</v>
      </c>
      <c r="C683" t="s">
        <v>153</v>
      </c>
      <c r="D683" t="s">
        <v>154</v>
      </c>
      <c r="E683" t="s">
        <v>155</v>
      </c>
      <c r="F683" t="s">
        <v>156</v>
      </c>
      <c r="G683" t="s">
        <v>157</v>
      </c>
      <c r="H683" t="s">
        <v>155</v>
      </c>
      <c r="I683" t="s">
        <v>156</v>
      </c>
      <c r="J683" t="s">
        <v>157</v>
      </c>
      <c r="K683" t="s">
        <v>158</v>
      </c>
      <c r="L683" t="s">
        <v>158</v>
      </c>
      <c r="M683" t="s">
        <v>159</v>
      </c>
      <c r="N683" t="s">
        <v>160</v>
      </c>
      <c r="O683" t="s">
        <v>161</v>
      </c>
      <c r="P683" t="s">
        <v>162</v>
      </c>
      <c r="Q683" t="s">
        <v>163</v>
      </c>
    </row>
    <row r="684" spans="1:17">
      <c r="A684">
        <v>2011</v>
      </c>
      <c r="B684">
        <v>80</v>
      </c>
      <c r="C684" t="s">
        <v>28</v>
      </c>
      <c r="D684" t="s">
        <v>183</v>
      </c>
      <c r="E684">
        <v>12</v>
      </c>
      <c r="F684">
        <v>2</v>
      </c>
      <c r="G684">
        <v>0.85699999999999998</v>
      </c>
      <c r="H684">
        <v>8</v>
      </c>
      <c r="I684">
        <v>1</v>
      </c>
      <c r="J684">
        <v>0.88900000000000001</v>
      </c>
      <c r="K684">
        <v>46.1</v>
      </c>
      <c r="L684">
        <v>24.6</v>
      </c>
      <c r="M684">
        <v>18.8</v>
      </c>
      <c r="N684">
        <v>3.23</v>
      </c>
      <c r="O684">
        <v>3</v>
      </c>
      <c r="P684">
        <v>3</v>
      </c>
      <c r="Q684">
        <v>4</v>
      </c>
    </row>
    <row r="685" spans="1:17">
      <c r="A685">
        <v>2011</v>
      </c>
      <c r="B685">
        <v>81</v>
      </c>
      <c r="C685" t="s">
        <v>19</v>
      </c>
      <c r="D685" t="s">
        <v>183</v>
      </c>
      <c r="E685">
        <v>11</v>
      </c>
      <c r="F685">
        <v>2</v>
      </c>
      <c r="G685">
        <v>0.84599999999999997</v>
      </c>
      <c r="H685">
        <v>8</v>
      </c>
      <c r="I685">
        <v>1</v>
      </c>
      <c r="J685">
        <v>0.88900000000000001</v>
      </c>
      <c r="K685">
        <v>43.2</v>
      </c>
      <c r="L685">
        <v>21.9</v>
      </c>
      <c r="M685">
        <v>17.78</v>
      </c>
      <c r="N685">
        <v>3.09</v>
      </c>
      <c r="O685">
        <v>7</v>
      </c>
      <c r="P685">
        <v>3</v>
      </c>
      <c r="Q685">
        <v>7</v>
      </c>
    </row>
    <row r="686" spans="1:17">
      <c r="A686">
        <v>2011</v>
      </c>
      <c r="B686">
        <v>82</v>
      </c>
      <c r="C686" t="s">
        <v>37</v>
      </c>
      <c r="D686" t="s">
        <v>183</v>
      </c>
      <c r="E686">
        <v>7</v>
      </c>
      <c r="F686">
        <v>6</v>
      </c>
      <c r="G686">
        <v>0.53800000000000003</v>
      </c>
      <c r="H686">
        <v>5</v>
      </c>
      <c r="I686">
        <v>4</v>
      </c>
      <c r="J686">
        <v>0.55600000000000005</v>
      </c>
      <c r="K686">
        <v>33.4</v>
      </c>
      <c r="L686">
        <v>35.9</v>
      </c>
      <c r="M686">
        <v>1.8</v>
      </c>
      <c r="N686">
        <v>2.8</v>
      </c>
      <c r="P686">
        <v>22</v>
      </c>
    </row>
    <row r="687" spans="1:17">
      <c r="A687">
        <v>2011</v>
      </c>
      <c r="B687">
        <v>83</v>
      </c>
      <c r="C687" t="s">
        <v>22</v>
      </c>
      <c r="D687" t="s">
        <v>183</v>
      </c>
      <c r="E687">
        <v>7</v>
      </c>
      <c r="F687">
        <v>6</v>
      </c>
      <c r="G687">
        <v>0.53800000000000003</v>
      </c>
      <c r="H687">
        <v>4</v>
      </c>
      <c r="I687">
        <v>5</v>
      </c>
      <c r="J687">
        <v>0.44400000000000001</v>
      </c>
      <c r="K687">
        <v>28.3</v>
      </c>
      <c r="L687">
        <v>24.2</v>
      </c>
      <c r="M687">
        <v>4.57</v>
      </c>
      <c r="N687">
        <v>2.1800000000000002</v>
      </c>
    </row>
    <row r="688" spans="1:17">
      <c r="A688">
        <v>2011</v>
      </c>
      <c r="B688">
        <v>84</v>
      </c>
      <c r="C688" t="s">
        <v>40</v>
      </c>
      <c r="D688" t="s">
        <v>183</v>
      </c>
      <c r="E688">
        <v>3</v>
      </c>
      <c r="F688">
        <v>9</v>
      </c>
      <c r="G688">
        <v>0.25</v>
      </c>
      <c r="H688">
        <v>3</v>
      </c>
      <c r="I688">
        <v>6</v>
      </c>
      <c r="J688">
        <v>0.33300000000000002</v>
      </c>
      <c r="K688">
        <v>21.8</v>
      </c>
      <c r="L688">
        <v>30.8</v>
      </c>
      <c r="M688">
        <v>-4.33</v>
      </c>
      <c r="N688">
        <v>3.84</v>
      </c>
    </row>
    <row r="689" spans="1:17">
      <c r="A689">
        <v>2011</v>
      </c>
      <c r="B689">
        <v>85</v>
      </c>
      <c r="C689" t="s">
        <v>52</v>
      </c>
      <c r="D689" t="s">
        <v>183</v>
      </c>
      <c r="E689">
        <v>4</v>
      </c>
      <c r="F689">
        <v>8</v>
      </c>
      <c r="G689">
        <v>0.33300000000000002</v>
      </c>
      <c r="H689">
        <v>2</v>
      </c>
      <c r="I689">
        <v>7</v>
      </c>
      <c r="J689">
        <v>0.222</v>
      </c>
      <c r="K689">
        <v>29.8</v>
      </c>
      <c r="L689">
        <v>31.8</v>
      </c>
      <c r="M689">
        <v>-5.61</v>
      </c>
      <c r="N689">
        <v>0.14000000000000001</v>
      </c>
    </row>
    <row r="690" spans="1:17">
      <c r="A690">
        <v>2011</v>
      </c>
      <c r="B690">
        <v>86</v>
      </c>
      <c r="C690" t="s">
        <v>185</v>
      </c>
      <c r="D690" t="s">
        <v>184</v>
      </c>
      <c r="E690">
        <v>10</v>
      </c>
      <c r="F690">
        <v>2</v>
      </c>
      <c r="G690">
        <v>0.83299999999999996</v>
      </c>
      <c r="H690">
        <v>7</v>
      </c>
      <c r="I690">
        <v>2</v>
      </c>
      <c r="J690">
        <v>0.77800000000000002</v>
      </c>
      <c r="K690">
        <v>35.799999999999997</v>
      </c>
      <c r="L690">
        <v>23.6</v>
      </c>
      <c r="M690">
        <v>14.16</v>
      </c>
      <c r="N690">
        <v>3.49</v>
      </c>
      <c r="O690">
        <v>25</v>
      </c>
      <c r="P690">
        <v>5</v>
      </c>
      <c r="Q690">
        <v>6</v>
      </c>
    </row>
    <row r="691" spans="1:17">
      <c r="A691">
        <v>2011</v>
      </c>
      <c r="B691">
        <v>87</v>
      </c>
      <c r="C691" t="s">
        <v>10</v>
      </c>
      <c r="D691" t="s">
        <v>184</v>
      </c>
      <c r="E691">
        <v>6</v>
      </c>
      <c r="F691">
        <v>8</v>
      </c>
      <c r="G691">
        <v>0.42899999999999999</v>
      </c>
      <c r="H691">
        <v>5</v>
      </c>
      <c r="I691">
        <v>4</v>
      </c>
      <c r="J691">
        <v>0.55600000000000005</v>
      </c>
      <c r="K691">
        <v>23.1</v>
      </c>
      <c r="L691">
        <v>31.4</v>
      </c>
      <c r="M691">
        <v>-1.05</v>
      </c>
      <c r="N691">
        <v>4.59</v>
      </c>
    </row>
    <row r="692" spans="1:17">
      <c r="A692">
        <v>2011</v>
      </c>
      <c r="B692">
        <v>88</v>
      </c>
      <c r="C692" t="s">
        <v>34</v>
      </c>
      <c r="D692" t="s">
        <v>184</v>
      </c>
      <c r="E692">
        <v>8</v>
      </c>
      <c r="F692">
        <v>5</v>
      </c>
      <c r="G692">
        <v>0.61499999999999999</v>
      </c>
      <c r="H692">
        <v>4</v>
      </c>
      <c r="I692">
        <v>5</v>
      </c>
      <c r="J692">
        <v>0.44400000000000001</v>
      </c>
      <c r="K692">
        <v>25</v>
      </c>
      <c r="L692">
        <v>20.2</v>
      </c>
      <c r="M692">
        <v>3.16</v>
      </c>
      <c r="N692">
        <v>-0.3</v>
      </c>
    </row>
    <row r="693" spans="1:17">
      <c r="A693">
        <v>2011</v>
      </c>
      <c r="B693">
        <v>89</v>
      </c>
      <c r="C693" t="s">
        <v>30</v>
      </c>
      <c r="D693" t="s">
        <v>184</v>
      </c>
      <c r="E693">
        <v>6</v>
      </c>
      <c r="F693">
        <v>7</v>
      </c>
      <c r="G693">
        <v>0.46200000000000002</v>
      </c>
      <c r="H693">
        <v>4</v>
      </c>
      <c r="I693">
        <v>5</v>
      </c>
      <c r="J693">
        <v>0.44400000000000001</v>
      </c>
      <c r="K693">
        <v>33.200000000000003</v>
      </c>
      <c r="L693">
        <v>28.6</v>
      </c>
      <c r="M693">
        <v>5.0999999999999996</v>
      </c>
      <c r="N693">
        <v>2.4900000000000002</v>
      </c>
      <c r="P693">
        <v>18</v>
      </c>
    </row>
    <row r="694" spans="1:17">
      <c r="A694">
        <v>2011</v>
      </c>
      <c r="B694">
        <v>90</v>
      </c>
      <c r="C694" t="s">
        <v>45</v>
      </c>
      <c r="D694" t="s">
        <v>184</v>
      </c>
      <c r="E694">
        <v>4</v>
      </c>
      <c r="F694">
        <v>8</v>
      </c>
      <c r="G694">
        <v>0.33300000000000002</v>
      </c>
      <c r="H694">
        <v>2</v>
      </c>
      <c r="I694">
        <v>7</v>
      </c>
      <c r="J694">
        <v>0.222</v>
      </c>
      <c r="K694">
        <v>30.8</v>
      </c>
      <c r="L694">
        <v>35.4</v>
      </c>
      <c r="M694">
        <v>-1.46</v>
      </c>
      <c r="N694">
        <v>4.21</v>
      </c>
    </row>
    <row r="695" spans="1:17">
      <c r="A695">
        <v>2011</v>
      </c>
      <c r="B695">
        <v>91</v>
      </c>
      <c r="C695" t="s">
        <v>66</v>
      </c>
      <c r="D695" t="s">
        <v>184</v>
      </c>
      <c r="E695">
        <v>3</v>
      </c>
      <c r="F695">
        <v>10</v>
      </c>
      <c r="G695">
        <v>0.23100000000000001</v>
      </c>
      <c r="H695">
        <v>2</v>
      </c>
      <c r="I695">
        <v>7</v>
      </c>
      <c r="J695">
        <v>0.222</v>
      </c>
      <c r="K695">
        <v>19.8</v>
      </c>
      <c r="L695">
        <v>36.5</v>
      </c>
      <c r="M695">
        <v>-8.67</v>
      </c>
      <c r="N695">
        <v>3.26</v>
      </c>
    </row>
    <row r="696" spans="1:17">
      <c r="A696">
        <v>2011</v>
      </c>
      <c r="E696" t="s">
        <v>167</v>
      </c>
      <c r="H696" t="s">
        <v>168</v>
      </c>
      <c r="M696" t="s">
        <v>159</v>
      </c>
      <c r="O696" t="s">
        <v>151</v>
      </c>
    </row>
    <row r="697" spans="1:17">
      <c r="A697">
        <v>2011</v>
      </c>
      <c r="B697" t="s">
        <v>152</v>
      </c>
      <c r="C697" t="s">
        <v>153</v>
      </c>
      <c r="D697" t="s">
        <v>154</v>
      </c>
      <c r="E697" t="s">
        <v>155</v>
      </c>
      <c r="F697" t="s">
        <v>156</v>
      </c>
      <c r="G697" t="s">
        <v>157</v>
      </c>
      <c r="H697" t="s">
        <v>155</v>
      </c>
      <c r="I697" t="s">
        <v>156</v>
      </c>
      <c r="J697" t="s">
        <v>157</v>
      </c>
      <c r="K697" t="s">
        <v>158</v>
      </c>
      <c r="L697" t="s">
        <v>158</v>
      </c>
      <c r="M697" t="s">
        <v>159</v>
      </c>
      <c r="N697" t="s">
        <v>160</v>
      </c>
      <c r="O697" t="s">
        <v>161</v>
      </c>
      <c r="P697" t="s">
        <v>162</v>
      </c>
      <c r="Q697" t="s">
        <v>163</v>
      </c>
    </row>
    <row r="698" spans="1:17">
      <c r="A698">
        <v>2011</v>
      </c>
      <c r="B698">
        <v>92</v>
      </c>
      <c r="C698" t="s">
        <v>11</v>
      </c>
      <c r="D698" t="s">
        <v>186</v>
      </c>
      <c r="E698">
        <v>10</v>
      </c>
      <c r="F698">
        <v>4</v>
      </c>
      <c r="G698">
        <v>0.71399999999999997</v>
      </c>
      <c r="H698">
        <v>7</v>
      </c>
      <c r="I698">
        <v>1</v>
      </c>
      <c r="J698">
        <v>0.875</v>
      </c>
      <c r="K698">
        <v>32</v>
      </c>
      <c r="L698">
        <v>20.6</v>
      </c>
      <c r="M698">
        <v>10.67</v>
      </c>
      <c r="N698">
        <v>4.0199999999999996</v>
      </c>
      <c r="O698">
        <v>19</v>
      </c>
      <c r="P698">
        <v>12</v>
      </c>
      <c r="Q698">
        <v>19</v>
      </c>
    </row>
    <row r="699" spans="1:17">
      <c r="A699">
        <v>2011</v>
      </c>
      <c r="B699">
        <v>93</v>
      </c>
      <c r="C699" t="s">
        <v>27</v>
      </c>
      <c r="D699" t="s">
        <v>186</v>
      </c>
      <c r="E699">
        <v>11</v>
      </c>
      <c r="F699">
        <v>2</v>
      </c>
      <c r="G699">
        <v>0.84599999999999997</v>
      </c>
      <c r="H699">
        <v>6</v>
      </c>
      <c r="I699">
        <v>2</v>
      </c>
      <c r="J699">
        <v>0.75</v>
      </c>
      <c r="K699">
        <v>30.1</v>
      </c>
      <c r="L699">
        <v>18.399999999999999</v>
      </c>
      <c r="M699">
        <v>13.56</v>
      </c>
      <c r="N699">
        <v>3.1</v>
      </c>
      <c r="O699">
        <v>12</v>
      </c>
      <c r="P699">
        <v>9</v>
      </c>
      <c r="Q699">
        <v>9</v>
      </c>
    </row>
    <row r="700" spans="1:17">
      <c r="A700">
        <v>2011</v>
      </c>
      <c r="B700">
        <v>94</v>
      </c>
      <c r="C700" t="s">
        <v>14</v>
      </c>
      <c r="D700" t="s">
        <v>186</v>
      </c>
      <c r="E700">
        <v>7</v>
      </c>
      <c r="F700">
        <v>6</v>
      </c>
      <c r="G700">
        <v>0.53800000000000003</v>
      </c>
      <c r="H700">
        <v>3</v>
      </c>
      <c r="I700">
        <v>5</v>
      </c>
      <c r="J700">
        <v>0.375</v>
      </c>
      <c r="K700">
        <v>25.5</v>
      </c>
      <c r="L700">
        <v>20.3</v>
      </c>
      <c r="M700">
        <v>6</v>
      </c>
      <c r="N700">
        <v>3.61</v>
      </c>
      <c r="O700">
        <v>22</v>
      </c>
      <c r="P700">
        <v>12</v>
      </c>
    </row>
    <row r="701" spans="1:17">
      <c r="A701">
        <v>2011</v>
      </c>
      <c r="B701">
        <v>95</v>
      </c>
      <c r="C701" t="s">
        <v>54</v>
      </c>
      <c r="D701" t="s">
        <v>186</v>
      </c>
      <c r="E701">
        <v>6</v>
      </c>
      <c r="F701">
        <v>7</v>
      </c>
      <c r="G701">
        <v>0.46200000000000002</v>
      </c>
      <c r="H701">
        <v>2</v>
      </c>
      <c r="I701">
        <v>6</v>
      </c>
      <c r="J701">
        <v>0.25</v>
      </c>
      <c r="K701">
        <v>26.7</v>
      </c>
      <c r="L701">
        <v>21.6</v>
      </c>
      <c r="M701">
        <v>7.09</v>
      </c>
      <c r="N701">
        <v>3.39</v>
      </c>
    </row>
    <row r="702" spans="1:17">
      <c r="A702">
        <v>2011</v>
      </c>
      <c r="B702">
        <v>96</v>
      </c>
      <c r="C702" t="s">
        <v>29</v>
      </c>
      <c r="D702" t="s">
        <v>186</v>
      </c>
      <c r="E702">
        <v>5</v>
      </c>
      <c r="F702">
        <v>7</v>
      </c>
      <c r="G702">
        <v>0.41699999999999998</v>
      </c>
      <c r="H702">
        <v>2</v>
      </c>
      <c r="I702">
        <v>6</v>
      </c>
      <c r="J702">
        <v>0.25</v>
      </c>
      <c r="K702">
        <v>15.8</v>
      </c>
      <c r="L702">
        <v>24.7</v>
      </c>
      <c r="M702">
        <v>-1.63</v>
      </c>
      <c r="N702">
        <v>2.62</v>
      </c>
    </row>
    <row r="703" spans="1:17">
      <c r="A703">
        <v>2011</v>
      </c>
      <c r="B703">
        <v>97</v>
      </c>
      <c r="C703" t="s">
        <v>15</v>
      </c>
      <c r="D703" t="s">
        <v>186</v>
      </c>
      <c r="E703">
        <v>5</v>
      </c>
      <c r="F703">
        <v>7</v>
      </c>
      <c r="G703">
        <v>0.41699999999999998</v>
      </c>
      <c r="H703">
        <v>1</v>
      </c>
      <c r="I703">
        <v>7</v>
      </c>
      <c r="J703">
        <v>0.125</v>
      </c>
      <c r="K703">
        <v>20.3</v>
      </c>
      <c r="L703">
        <v>22.6</v>
      </c>
      <c r="M703">
        <v>4.26</v>
      </c>
      <c r="N703">
        <v>4.84</v>
      </c>
    </row>
    <row r="704" spans="1:17">
      <c r="A704">
        <v>2011</v>
      </c>
      <c r="B704">
        <v>98</v>
      </c>
      <c r="C704" t="s">
        <v>188</v>
      </c>
      <c r="D704" t="s">
        <v>187</v>
      </c>
      <c r="E704">
        <v>13</v>
      </c>
      <c r="F704">
        <v>1</v>
      </c>
      <c r="G704">
        <v>0.92900000000000005</v>
      </c>
      <c r="H704">
        <v>8</v>
      </c>
      <c r="I704">
        <v>0</v>
      </c>
      <c r="J704">
        <v>1</v>
      </c>
      <c r="K704">
        <v>35.700000000000003</v>
      </c>
      <c r="L704">
        <v>11.3</v>
      </c>
      <c r="M704">
        <v>24.27</v>
      </c>
      <c r="N704">
        <v>6.27</v>
      </c>
      <c r="O704">
        <v>4</v>
      </c>
      <c r="P704">
        <v>1</v>
      </c>
      <c r="Q704">
        <v>2</v>
      </c>
    </row>
    <row r="705" spans="1:17">
      <c r="A705">
        <v>2011</v>
      </c>
      <c r="B705">
        <v>99</v>
      </c>
      <c r="C705" t="s">
        <v>1</v>
      </c>
      <c r="D705" t="s">
        <v>187</v>
      </c>
      <c r="E705">
        <v>12</v>
      </c>
      <c r="F705">
        <v>1</v>
      </c>
      <c r="G705">
        <v>0.92300000000000004</v>
      </c>
      <c r="H705">
        <v>7</v>
      </c>
      <c r="I705">
        <v>1</v>
      </c>
      <c r="J705">
        <v>0.875</v>
      </c>
      <c r="K705">
        <v>34.799999999999997</v>
      </c>
      <c r="L705">
        <v>8.1999999999999993</v>
      </c>
      <c r="M705">
        <v>24.44</v>
      </c>
      <c r="N705">
        <v>4.21</v>
      </c>
      <c r="O705">
        <v>2</v>
      </c>
      <c r="P705">
        <v>1</v>
      </c>
      <c r="Q705">
        <v>1</v>
      </c>
    </row>
    <row r="706" spans="1:17">
      <c r="A706">
        <v>2011</v>
      </c>
      <c r="B706">
        <v>100</v>
      </c>
      <c r="C706" t="s">
        <v>32</v>
      </c>
      <c r="D706" t="s">
        <v>187</v>
      </c>
      <c r="E706">
        <v>11</v>
      </c>
      <c r="F706">
        <v>2</v>
      </c>
      <c r="G706">
        <v>0.84599999999999997</v>
      </c>
      <c r="H706">
        <v>6</v>
      </c>
      <c r="I706">
        <v>2</v>
      </c>
      <c r="J706">
        <v>0.75</v>
      </c>
      <c r="K706">
        <v>36.799999999999997</v>
      </c>
      <c r="L706">
        <v>22.2</v>
      </c>
      <c r="M706">
        <v>13.86</v>
      </c>
      <c r="N706">
        <v>3.7</v>
      </c>
      <c r="O706">
        <v>15</v>
      </c>
      <c r="P706">
        <v>3</v>
      </c>
      <c r="Q706">
        <v>5</v>
      </c>
    </row>
    <row r="707" spans="1:17">
      <c r="A707">
        <v>2011</v>
      </c>
      <c r="B707">
        <v>101</v>
      </c>
      <c r="C707" t="s">
        <v>9</v>
      </c>
      <c r="D707" t="s">
        <v>187</v>
      </c>
      <c r="E707">
        <v>8</v>
      </c>
      <c r="F707">
        <v>5</v>
      </c>
      <c r="G707">
        <v>0.61499999999999999</v>
      </c>
      <c r="H707">
        <v>4</v>
      </c>
      <c r="I707">
        <v>4</v>
      </c>
      <c r="J707">
        <v>0.5</v>
      </c>
      <c r="K707">
        <v>25.7</v>
      </c>
      <c r="L707">
        <v>28.9</v>
      </c>
      <c r="M707">
        <v>3.8</v>
      </c>
      <c r="N707">
        <v>4.26</v>
      </c>
      <c r="O707">
        <v>23</v>
      </c>
      <c r="P707">
        <v>15</v>
      </c>
    </row>
    <row r="708" spans="1:17">
      <c r="A708">
        <v>2011</v>
      </c>
      <c r="B708">
        <v>102</v>
      </c>
      <c r="C708" t="s">
        <v>25</v>
      </c>
      <c r="D708" t="s">
        <v>187</v>
      </c>
      <c r="E708">
        <v>7</v>
      </c>
      <c r="F708">
        <v>6</v>
      </c>
      <c r="G708">
        <v>0.53800000000000003</v>
      </c>
      <c r="H708">
        <v>2</v>
      </c>
      <c r="I708">
        <v>6</v>
      </c>
      <c r="J708">
        <v>0.25</v>
      </c>
      <c r="K708">
        <v>25.3</v>
      </c>
      <c r="L708">
        <v>19.7</v>
      </c>
      <c r="M708">
        <v>5.13</v>
      </c>
      <c r="N708">
        <v>2.52</v>
      </c>
      <c r="O708">
        <v>20</v>
      </c>
      <c r="P708">
        <v>16</v>
      </c>
    </row>
    <row r="709" spans="1:17">
      <c r="A709">
        <v>2011</v>
      </c>
      <c r="B709">
        <v>103</v>
      </c>
      <c r="C709" t="s">
        <v>8</v>
      </c>
      <c r="D709" t="s">
        <v>187</v>
      </c>
      <c r="E709">
        <v>2</v>
      </c>
      <c r="F709">
        <v>10</v>
      </c>
      <c r="G709">
        <v>0.16700000000000001</v>
      </c>
      <c r="H709">
        <v>0</v>
      </c>
      <c r="I709">
        <v>8</v>
      </c>
      <c r="J709">
        <v>0</v>
      </c>
      <c r="K709">
        <v>16.100000000000001</v>
      </c>
      <c r="L709">
        <v>32.1</v>
      </c>
      <c r="M709">
        <v>-6.71</v>
      </c>
      <c r="N709">
        <v>5.79</v>
      </c>
    </row>
    <row r="710" spans="1:17">
      <c r="A710">
        <v>2011</v>
      </c>
      <c r="E710" t="s">
        <v>167</v>
      </c>
      <c r="H710" t="s">
        <v>168</v>
      </c>
      <c r="M710" t="s">
        <v>159</v>
      </c>
      <c r="O710" t="s">
        <v>151</v>
      </c>
    </row>
    <row r="711" spans="1:17">
      <c r="A711">
        <v>2011</v>
      </c>
      <c r="B711" t="s">
        <v>152</v>
      </c>
      <c r="C711" t="s">
        <v>153</v>
      </c>
      <c r="D711" t="s">
        <v>154</v>
      </c>
      <c r="E711" t="s">
        <v>155</v>
      </c>
      <c r="F711" t="s">
        <v>156</v>
      </c>
      <c r="G711" t="s">
        <v>157</v>
      </c>
      <c r="H711" t="s">
        <v>155</v>
      </c>
      <c r="I711" t="s">
        <v>156</v>
      </c>
      <c r="J711" t="s">
        <v>157</v>
      </c>
      <c r="K711" t="s">
        <v>158</v>
      </c>
      <c r="L711" t="s">
        <v>158</v>
      </c>
      <c r="M711" t="s">
        <v>159</v>
      </c>
      <c r="N711" t="s">
        <v>160</v>
      </c>
      <c r="O711" t="s">
        <v>161</v>
      </c>
      <c r="P711" t="s">
        <v>162</v>
      </c>
      <c r="Q711" t="s">
        <v>163</v>
      </c>
    </row>
    <row r="712" spans="1:17">
      <c r="A712">
        <v>2011</v>
      </c>
      <c r="B712">
        <v>104</v>
      </c>
      <c r="C712" t="s">
        <v>88</v>
      </c>
      <c r="D712" t="s">
        <v>150</v>
      </c>
      <c r="E712">
        <v>10</v>
      </c>
      <c r="F712">
        <v>3</v>
      </c>
      <c r="G712">
        <v>0.76900000000000002</v>
      </c>
      <c r="H712">
        <v>8</v>
      </c>
      <c r="I712">
        <v>0</v>
      </c>
      <c r="J712">
        <v>1</v>
      </c>
      <c r="K712">
        <v>32.5</v>
      </c>
      <c r="L712">
        <v>20.8</v>
      </c>
      <c r="M712">
        <v>1.18</v>
      </c>
      <c r="N712">
        <v>-8.2799999999999994</v>
      </c>
    </row>
    <row r="713" spans="1:17">
      <c r="A713">
        <v>2011</v>
      </c>
      <c r="B713">
        <v>105</v>
      </c>
      <c r="C713" t="s">
        <v>87</v>
      </c>
      <c r="D713" t="s">
        <v>150</v>
      </c>
      <c r="E713">
        <v>7</v>
      </c>
      <c r="F713">
        <v>5</v>
      </c>
      <c r="G713">
        <v>0.58299999999999996</v>
      </c>
      <c r="H713">
        <v>7</v>
      </c>
      <c r="I713">
        <v>1</v>
      </c>
      <c r="J713">
        <v>0.875</v>
      </c>
      <c r="K713">
        <v>22.9</v>
      </c>
      <c r="L713">
        <v>24.8</v>
      </c>
      <c r="M713">
        <v>-6.18</v>
      </c>
      <c r="N713">
        <v>-6.43</v>
      </c>
    </row>
    <row r="714" spans="1:17">
      <c r="A714">
        <v>2011</v>
      </c>
      <c r="B714">
        <v>106</v>
      </c>
      <c r="C714" t="s">
        <v>114</v>
      </c>
      <c r="D714" t="s">
        <v>150</v>
      </c>
      <c r="E714">
        <v>9</v>
      </c>
      <c r="F714">
        <v>4</v>
      </c>
      <c r="G714">
        <v>0.69199999999999995</v>
      </c>
      <c r="H714">
        <v>6</v>
      </c>
      <c r="I714">
        <v>2</v>
      </c>
      <c r="J714">
        <v>0.75</v>
      </c>
      <c r="K714">
        <v>32.299999999999997</v>
      </c>
      <c r="L714">
        <v>29.8</v>
      </c>
      <c r="M714">
        <v>-2.64</v>
      </c>
      <c r="N714">
        <v>-6.57</v>
      </c>
    </row>
    <row r="715" spans="1:17">
      <c r="A715">
        <v>2011</v>
      </c>
      <c r="B715">
        <v>107</v>
      </c>
      <c r="C715" t="s">
        <v>119</v>
      </c>
      <c r="D715" t="s">
        <v>150</v>
      </c>
      <c r="E715">
        <v>8</v>
      </c>
      <c r="F715">
        <v>5</v>
      </c>
      <c r="G715">
        <v>0.61499999999999999</v>
      </c>
      <c r="H715">
        <v>5</v>
      </c>
      <c r="I715">
        <v>3</v>
      </c>
      <c r="J715">
        <v>0.625</v>
      </c>
      <c r="K715">
        <v>25</v>
      </c>
      <c r="L715">
        <v>19.5</v>
      </c>
      <c r="M715">
        <v>-4.53</v>
      </c>
      <c r="N715">
        <v>-8.68</v>
      </c>
    </row>
    <row r="716" spans="1:17">
      <c r="A716">
        <v>2011</v>
      </c>
      <c r="B716">
        <v>108</v>
      </c>
      <c r="C716" t="s">
        <v>115</v>
      </c>
      <c r="D716" t="s">
        <v>150</v>
      </c>
      <c r="E716">
        <v>5</v>
      </c>
      <c r="F716">
        <v>7</v>
      </c>
      <c r="G716">
        <v>0.41699999999999998</v>
      </c>
      <c r="H716">
        <v>4</v>
      </c>
      <c r="I716">
        <v>4</v>
      </c>
      <c r="J716">
        <v>0.5</v>
      </c>
      <c r="K716">
        <v>24.8</v>
      </c>
      <c r="L716">
        <v>30.7</v>
      </c>
      <c r="M716">
        <v>-9.94</v>
      </c>
      <c r="N716">
        <v>-3.86</v>
      </c>
    </row>
    <row r="717" spans="1:17">
      <c r="A717">
        <v>2011</v>
      </c>
      <c r="B717">
        <v>109</v>
      </c>
      <c r="C717" t="s">
        <v>120</v>
      </c>
      <c r="D717" t="s">
        <v>150</v>
      </c>
      <c r="E717">
        <v>4</v>
      </c>
      <c r="F717">
        <v>8</v>
      </c>
      <c r="G717">
        <v>0.33300000000000002</v>
      </c>
      <c r="H717">
        <v>3</v>
      </c>
      <c r="I717">
        <v>5</v>
      </c>
      <c r="J717">
        <v>0.375</v>
      </c>
      <c r="K717">
        <v>24.6</v>
      </c>
      <c r="L717">
        <v>25.4</v>
      </c>
      <c r="M717">
        <v>-7.8</v>
      </c>
      <c r="N717">
        <v>-5.96</v>
      </c>
    </row>
    <row r="718" spans="1:17">
      <c r="A718">
        <v>2011</v>
      </c>
      <c r="B718">
        <v>110</v>
      </c>
      <c r="C718" t="s">
        <v>99</v>
      </c>
      <c r="D718" t="s">
        <v>150</v>
      </c>
      <c r="E718">
        <v>3</v>
      </c>
      <c r="F718">
        <v>9</v>
      </c>
      <c r="G718">
        <v>0.25</v>
      </c>
      <c r="H718">
        <v>2</v>
      </c>
      <c r="I718">
        <v>6</v>
      </c>
      <c r="J718">
        <v>0.25</v>
      </c>
      <c r="K718">
        <v>22.4</v>
      </c>
      <c r="L718">
        <v>33.700000000000003</v>
      </c>
      <c r="M718">
        <v>-15.54</v>
      </c>
      <c r="N718">
        <v>-5.62</v>
      </c>
    </row>
    <row r="719" spans="1:17">
      <c r="A719">
        <v>2011</v>
      </c>
      <c r="B719">
        <v>111</v>
      </c>
      <c r="C719" t="s">
        <v>86</v>
      </c>
      <c r="D719" t="s">
        <v>150</v>
      </c>
      <c r="E719">
        <v>2</v>
      </c>
      <c r="F719">
        <v>10</v>
      </c>
      <c r="G719">
        <v>0.16700000000000001</v>
      </c>
      <c r="H719">
        <v>1</v>
      </c>
      <c r="I719">
        <v>7</v>
      </c>
      <c r="J719">
        <v>0.125</v>
      </c>
      <c r="K719">
        <v>22.3</v>
      </c>
      <c r="L719">
        <v>36.799999999999997</v>
      </c>
      <c r="M719">
        <v>-18.86</v>
      </c>
      <c r="N719">
        <v>-6.61</v>
      </c>
    </row>
    <row r="720" spans="1:17">
      <c r="A720">
        <v>2011</v>
      </c>
      <c r="B720">
        <v>112</v>
      </c>
      <c r="C720" t="s">
        <v>83</v>
      </c>
      <c r="D720" t="s">
        <v>150</v>
      </c>
      <c r="E720">
        <v>1</v>
      </c>
      <c r="F720">
        <v>11</v>
      </c>
      <c r="G720">
        <v>8.3000000000000004E-2</v>
      </c>
      <c r="H720">
        <v>0</v>
      </c>
      <c r="I720">
        <v>8</v>
      </c>
      <c r="J720">
        <v>0</v>
      </c>
      <c r="K720">
        <v>12.9</v>
      </c>
      <c r="L720">
        <v>34.700000000000003</v>
      </c>
      <c r="M720">
        <v>-22.63</v>
      </c>
      <c r="N720">
        <v>-4.96</v>
      </c>
    </row>
    <row r="721" spans="1:17">
      <c r="A721">
        <v>2011</v>
      </c>
      <c r="E721" t="s">
        <v>167</v>
      </c>
      <c r="H721" t="s">
        <v>168</v>
      </c>
      <c r="M721" t="s">
        <v>159</v>
      </c>
      <c r="O721" t="s">
        <v>151</v>
      </c>
    </row>
    <row r="722" spans="1:17">
      <c r="A722">
        <v>2011</v>
      </c>
      <c r="B722" t="s">
        <v>152</v>
      </c>
      <c r="C722" t="s">
        <v>153</v>
      </c>
      <c r="D722" t="s">
        <v>154</v>
      </c>
      <c r="E722" t="s">
        <v>155</v>
      </c>
      <c r="F722" t="s">
        <v>156</v>
      </c>
      <c r="G722" t="s">
        <v>157</v>
      </c>
      <c r="H722" t="s">
        <v>155</v>
      </c>
      <c r="I722" t="s">
        <v>156</v>
      </c>
      <c r="J722" t="s">
        <v>157</v>
      </c>
      <c r="K722" t="s">
        <v>158</v>
      </c>
      <c r="L722" t="s">
        <v>158</v>
      </c>
      <c r="M722" t="s">
        <v>159</v>
      </c>
      <c r="N722" t="s">
        <v>160</v>
      </c>
      <c r="O722" t="s">
        <v>161</v>
      </c>
      <c r="P722" t="s">
        <v>162</v>
      </c>
      <c r="Q722" t="s">
        <v>163</v>
      </c>
    </row>
    <row r="723" spans="1:17">
      <c r="A723">
        <v>2011</v>
      </c>
      <c r="B723">
        <v>113</v>
      </c>
      <c r="C723" t="s">
        <v>89</v>
      </c>
      <c r="D723" t="s">
        <v>193</v>
      </c>
      <c r="E723">
        <v>8</v>
      </c>
      <c r="F723">
        <v>5</v>
      </c>
      <c r="G723">
        <v>0.61499999999999999</v>
      </c>
      <c r="H723">
        <v>6</v>
      </c>
      <c r="I723">
        <v>1</v>
      </c>
      <c r="J723">
        <v>0.85699999999999998</v>
      </c>
      <c r="K723">
        <v>30.1</v>
      </c>
      <c r="L723">
        <v>23.2</v>
      </c>
      <c r="M723">
        <v>2.04</v>
      </c>
      <c r="N723">
        <v>-2.73</v>
      </c>
    </row>
    <row r="724" spans="1:17">
      <c r="A724">
        <v>2011</v>
      </c>
      <c r="B724">
        <v>114</v>
      </c>
      <c r="C724" t="s">
        <v>122</v>
      </c>
      <c r="D724" t="s">
        <v>193</v>
      </c>
      <c r="E724">
        <v>7</v>
      </c>
      <c r="F724">
        <v>6</v>
      </c>
      <c r="G724">
        <v>0.53800000000000003</v>
      </c>
      <c r="H724">
        <v>5</v>
      </c>
      <c r="I724">
        <v>2</v>
      </c>
      <c r="J724">
        <v>0.71399999999999997</v>
      </c>
      <c r="K724">
        <v>31.7</v>
      </c>
      <c r="L724">
        <v>25.2</v>
      </c>
      <c r="M724">
        <v>0.47</v>
      </c>
      <c r="N724">
        <v>-2.76</v>
      </c>
    </row>
    <row r="725" spans="1:17">
      <c r="A725">
        <v>2011</v>
      </c>
      <c r="B725">
        <v>115</v>
      </c>
      <c r="C725" t="s">
        <v>90</v>
      </c>
      <c r="D725" t="s">
        <v>193</v>
      </c>
      <c r="E725">
        <v>7</v>
      </c>
      <c r="F725">
        <v>6</v>
      </c>
      <c r="G725">
        <v>0.53800000000000003</v>
      </c>
      <c r="H725">
        <v>5</v>
      </c>
      <c r="I725">
        <v>2</v>
      </c>
      <c r="J725">
        <v>0.71399999999999997</v>
      </c>
      <c r="K725">
        <v>33.6</v>
      </c>
      <c r="L725">
        <v>27.9</v>
      </c>
      <c r="M725">
        <v>-2.2200000000000002</v>
      </c>
      <c r="N725">
        <v>-5.14</v>
      </c>
    </row>
    <row r="726" spans="1:17">
      <c r="A726">
        <v>2011</v>
      </c>
      <c r="B726">
        <v>116</v>
      </c>
      <c r="C726" t="s">
        <v>128</v>
      </c>
      <c r="D726" t="s">
        <v>193</v>
      </c>
      <c r="E726">
        <v>6</v>
      </c>
      <c r="F726">
        <v>7</v>
      </c>
      <c r="G726">
        <v>0.46200000000000002</v>
      </c>
      <c r="H726">
        <v>3</v>
      </c>
      <c r="I726">
        <v>4</v>
      </c>
      <c r="J726">
        <v>0.42899999999999999</v>
      </c>
      <c r="K726">
        <v>31.5</v>
      </c>
      <c r="L726">
        <v>29.1</v>
      </c>
      <c r="M726">
        <v>-6.9</v>
      </c>
      <c r="N726">
        <v>-7.29</v>
      </c>
    </row>
    <row r="727" spans="1:17">
      <c r="A727">
        <v>2011</v>
      </c>
      <c r="B727">
        <v>117</v>
      </c>
      <c r="C727" t="s">
        <v>111</v>
      </c>
      <c r="D727" t="s">
        <v>193</v>
      </c>
      <c r="E727">
        <v>5</v>
      </c>
      <c r="F727">
        <v>7</v>
      </c>
      <c r="G727">
        <v>0.41699999999999998</v>
      </c>
      <c r="H727">
        <v>3</v>
      </c>
      <c r="I727">
        <v>4</v>
      </c>
      <c r="J727">
        <v>0.42899999999999999</v>
      </c>
      <c r="K727">
        <v>24.5</v>
      </c>
      <c r="L727">
        <v>30.3</v>
      </c>
      <c r="M727">
        <v>-5.97</v>
      </c>
      <c r="N727">
        <v>-2.64</v>
      </c>
    </row>
    <row r="728" spans="1:17">
      <c r="A728">
        <v>2011</v>
      </c>
      <c r="B728">
        <v>118</v>
      </c>
      <c r="C728" t="s">
        <v>78</v>
      </c>
      <c r="D728" t="s">
        <v>193</v>
      </c>
      <c r="E728">
        <v>4</v>
      </c>
      <c r="F728">
        <v>9</v>
      </c>
      <c r="G728">
        <v>0.308</v>
      </c>
      <c r="H728">
        <v>3</v>
      </c>
      <c r="I728">
        <v>4</v>
      </c>
      <c r="J728">
        <v>0.42899999999999999</v>
      </c>
      <c r="K728">
        <v>28.5</v>
      </c>
      <c r="L728">
        <v>35.200000000000003</v>
      </c>
      <c r="M728">
        <v>-7.24</v>
      </c>
      <c r="N728">
        <v>-2.4700000000000002</v>
      </c>
    </row>
    <row r="729" spans="1:17">
      <c r="A729">
        <v>2011</v>
      </c>
      <c r="B729">
        <v>119</v>
      </c>
      <c r="C729" t="s">
        <v>133</v>
      </c>
      <c r="D729" t="s">
        <v>193</v>
      </c>
      <c r="E729">
        <v>4</v>
      </c>
      <c r="F729">
        <v>9</v>
      </c>
      <c r="G729">
        <v>0.308</v>
      </c>
      <c r="H729">
        <v>2</v>
      </c>
      <c r="I729">
        <v>5</v>
      </c>
      <c r="J729">
        <v>0.28599999999999998</v>
      </c>
      <c r="K729">
        <v>24.5</v>
      </c>
      <c r="L729">
        <v>36.799999999999997</v>
      </c>
      <c r="M729">
        <v>-11.95</v>
      </c>
      <c r="N729">
        <v>-3.79</v>
      </c>
    </row>
    <row r="730" spans="1:17">
      <c r="A730">
        <v>2011</v>
      </c>
      <c r="B730">
        <v>120</v>
      </c>
      <c r="C730" t="s">
        <v>126</v>
      </c>
      <c r="D730" t="s">
        <v>193</v>
      </c>
      <c r="E730">
        <v>2</v>
      </c>
      <c r="F730">
        <v>10</v>
      </c>
      <c r="G730">
        <v>0.16700000000000001</v>
      </c>
      <c r="H730">
        <v>1</v>
      </c>
      <c r="I730">
        <v>6</v>
      </c>
      <c r="J730">
        <v>0.14299999999999999</v>
      </c>
      <c r="K730">
        <v>20.3</v>
      </c>
      <c r="L730">
        <v>33.299999999999997</v>
      </c>
      <c r="M730">
        <v>-13.24</v>
      </c>
      <c r="N730">
        <v>-2.99</v>
      </c>
    </row>
    <row r="731" spans="1:17">
      <c r="A731">
        <v>2010</v>
      </c>
      <c r="B731">
        <v>1</v>
      </c>
      <c r="C731" t="s">
        <v>2</v>
      </c>
      <c r="D731" t="s">
        <v>165</v>
      </c>
      <c r="E731">
        <v>10</v>
      </c>
      <c r="F731">
        <v>4</v>
      </c>
      <c r="G731">
        <v>0.71399999999999997</v>
      </c>
      <c r="H731">
        <v>6</v>
      </c>
      <c r="I731">
        <v>2</v>
      </c>
      <c r="J731">
        <v>0.75</v>
      </c>
      <c r="K731">
        <v>31.4</v>
      </c>
      <c r="L731">
        <v>19.600000000000001</v>
      </c>
      <c r="M731">
        <v>14.2</v>
      </c>
      <c r="N731">
        <v>5.0599999999999996</v>
      </c>
      <c r="O731">
        <v>20</v>
      </c>
      <c r="P731">
        <v>16</v>
      </c>
      <c r="Q731">
        <v>17</v>
      </c>
    </row>
    <row r="732" spans="1:17">
      <c r="A732">
        <v>2010</v>
      </c>
      <c r="B732">
        <v>2</v>
      </c>
      <c r="C732" t="s">
        <v>39</v>
      </c>
      <c r="D732" t="s">
        <v>165</v>
      </c>
      <c r="E732">
        <v>9</v>
      </c>
      <c r="F732">
        <v>4</v>
      </c>
      <c r="G732">
        <v>0.69199999999999995</v>
      </c>
      <c r="H732">
        <v>5</v>
      </c>
      <c r="I732">
        <v>3</v>
      </c>
      <c r="J732">
        <v>0.625</v>
      </c>
      <c r="K732">
        <v>32.200000000000003</v>
      </c>
      <c r="L732">
        <v>22.2</v>
      </c>
      <c r="M732">
        <v>7.02</v>
      </c>
      <c r="N732">
        <v>1.33</v>
      </c>
      <c r="P732">
        <v>23</v>
      </c>
      <c r="Q732">
        <v>23</v>
      </c>
    </row>
    <row r="733" spans="1:17">
      <c r="A733">
        <v>2010</v>
      </c>
      <c r="B733">
        <v>3</v>
      </c>
      <c r="C733" t="s">
        <v>44</v>
      </c>
      <c r="D733" t="s">
        <v>165</v>
      </c>
      <c r="E733">
        <v>9</v>
      </c>
      <c r="F733">
        <v>4</v>
      </c>
      <c r="G733">
        <v>0.69199999999999995</v>
      </c>
      <c r="H733">
        <v>5</v>
      </c>
      <c r="I733">
        <v>3</v>
      </c>
      <c r="J733">
        <v>0.625</v>
      </c>
      <c r="K733">
        <v>31.8</v>
      </c>
      <c r="L733">
        <v>21.3</v>
      </c>
      <c r="M733">
        <v>11</v>
      </c>
      <c r="N733">
        <v>2.92</v>
      </c>
      <c r="P733">
        <v>21</v>
      </c>
      <c r="Q733">
        <v>25</v>
      </c>
    </row>
    <row r="734" spans="1:17">
      <c r="A734">
        <v>2010</v>
      </c>
      <c r="B734">
        <v>4</v>
      </c>
      <c r="C734" t="s">
        <v>82</v>
      </c>
      <c r="D734" t="s">
        <v>165</v>
      </c>
      <c r="E734">
        <v>7</v>
      </c>
      <c r="F734">
        <v>6</v>
      </c>
      <c r="G734">
        <v>0.53800000000000003</v>
      </c>
      <c r="H734">
        <v>4</v>
      </c>
      <c r="I734">
        <v>4</v>
      </c>
      <c r="J734">
        <v>0.5</v>
      </c>
      <c r="K734">
        <v>18.5</v>
      </c>
      <c r="L734">
        <v>19.5</v>
      </c>
      <c r="M734">
        <v>2.15</v>
      </c>
      <c r="N734">
        <v>3</v>
      </c>
    </row>
    <row r="735" spans="1:17">
      <c r="A735">
        <v>2010</v>
      </c>
      <c r="B735">
        <v>5</v>
      </c>
      <c r="C735" t="s">
        <v>6</v>
      </c>
      <c r="D735" t="s">
        <v>165</v>
      </c>
      <c r="E735">
        <v>6</v>
      </c>
      <c r="F735">
        <v>7</v>
      </c>
      <c r="G735">
        <v>0.46200000000000002</v>
      </c>
      <c r="H735">
        <v>4</v>
      </c>
      <c r="I735">
        <v>4</v>
      </c>
      <c r="J735">
        <v>0.5</v>
      </c>
      <c r="K735">
        <v>24</v>
      </c>
      <c r="L735">
        <v>18.8</v>
      </c>
      <c r="M735">
        <v>7.35</v>
      </c>
      <c r="N735">
        <v>3.74</v>
      </c>
    </row>
    <row r="736" spans="1:17">
      <c r="A736">
        <v>2010</v>
      </c>
      <c r="B736">
        <v>6</v>
      </c>
      <c r="C736" t="s">
        <v>62</v>
      </c>
      <c r="D736" t="s">
        <v>165</v>
      </c>
      <c r="E736">
        <v>3</v>
      </c>
      <c r="F736">
        <v>9</v>
      </c>
      <c r="G736">
        <v>0.25</v>
      </c>
      <c r="H736">
        <v>1</v>
      </c>
      <c r="I736">
        <v>7</v>
      </c>
      <c r="J736">
        <v>0.125</v>
      </c>
      <c r="K736">
        <v>22.8</v>
      </c>
      <c r="L736">
        <v>35.799999999999997</v>
      </c>
      <c r="M736">
        <v>-5.07</v>
      </c>
      <c r="N736">
        <v>4.26</v>
      </c>
    </row>
    <row r="737" spans="1:17">
      <c r="A737">
        <v>2010</v>
      </c>
      <c r="B737">
        <v>7</v>
      </c>
      <c r="C737" t="s">
        <v>43</v>
      </c>
      <c r="D737" t="s">
        <v>166</v>
      </c>
      <c r="E737">
        <v>11</v>
      </c>
      <c r="F737">
        <v>3</v>
      </c>
      <c r="G737">
        <v>0.78600000000000003</v>
      </c>
      <c r="H737">
        <v>8</v>
      </c>
      <c r="I737">
        <v>0</v>
      </c>
      <c r="J737">
        <v>1</v>
      </c>
      <c r="K737">
        <v>33.9</v>
      </c>
      <c r="L737">
        <v>20.6</v>
      </c>
      <c r="M737">
        <v>14.03</v>
      </c>
      <c r="N737">
        <v>2.74</v>
      </c>
      <c r="O737">
        <v>10</v>
      </c>
      <c r="P737">
        <v>10</v>
      </c>
      <c r="Q737">
        <v>16</v>
      </c>
    </row>
    <row r="738" spans="1:17">
      <c r="A738">
        <v>2010</v>
      </c>
      <c r="B738">
        <v>8</v>
      </c>
      <c r="C738" t="s">
        <v>21</v>
      </c>
      <c r="D738" t="s">
        <v>166</v>
      </c>
      <c r="E738">
        <v>7</v>
      </c>
      <c r="F738">
        <v>6</v>
      </c>
      <c r="G738">
        <v>0.53800000000000003</v>
      </c>
      <c r="H738">
        <v>5</v>
      </c>
      <c r="I738">
        <v>3</v>
      </c>
      <c r="J738">
        <v>0.625</v>
      </c>
      <c r="K738">
        <v>26.3</v>
      </c>
      <c r="L738">
        <v>20.7</v>
      </c>
      <c r="M738">
        <v>8.26</v>
      </c>
      <c r="N738">
        <v>4.72</v>
      </c>
      <c r="O738">
        <v>13</v>
      </c>
      <c r="P738">
        <v>12</v>
      </c>
    </row>
    <row r="739" spans="1:17">
      <c r="A739">
        <v>2010</v>
      </c>
      <c r="B739">
        <v>9</v>
      </c>
      <c r="C739" t="s">
        <v>24</v>
      </c>
      <c r="D739" t="s">
        <v>166</v>
      </c>
      <c r="E739">
        <v>8</v>
      </c>
      <c r="F739">
        <v>5</v>
      </c>
      <c r="G739">
        <v>0.61499999999999999</v>
      </c>
      <c r="H739">
        <v>4</v>
      </c>
      <c r="I739">
        <v>4</v>
      </c>
      <c r="J739">
        <v>0.5</v>
      </c>
      <c r="K739">
        <v>25.3</v>
      </c>
      <c r="L739">
        <v>23.2</v>
      </c>
      <c r="M739">
        <v>5.15</v>
      </c>
      <c r="N739">
        <v>2.84</v>
      </c>
      <c r="O739">
        <v>18</v>
      </c>
      <c r="P739">
        <v>18</v>
      </c>
    </row>
    <row r="740" spans="1:17">
      <c r="A740">
        <v>2010</v>
      </c>
      <c r="B740">
        <v>10</v>
      </c>
      <c r="C740" t="s">
        <v>69</v>
      </c>
      <c r="D740" t="s">
        <v>166</v>
      </c>
      <c r="E740">
        <v>6</v>
      </c>
      <c r="F740">
        <v>7</v>
      </c>
      <c r="G740">
        <v>0.46200000000000002</v>
      </c>
      <c r="H740">
        <v>4</v>
      </c>
      <c r="I740">
        <v>4</v>
      </c>
      <c r="J740">
        <v>0.5</v>
      </c>
      <c r="K740">
        <v>26</v>
      </c>
      <c r="L740">
        <v>25.2</v>
      </c>
      <c r="M740">
        <v>0.8</v>
      </c>
      <c r="N740">
        <v>0.8</v>
      </c>
      <c r="O740">
        <v>16</v>
      </c>
      <c r="P740">
        <v>15</v>
      </c>
    </row>
    <row r="741" spans="1:17">
      <c r="A741">
        <v>2010</v>
      </c>
      <c r="B741">
        <v>11</v>
      </c>
      <c r="C741" t="s">
        <v>61</v>
      </c>
      <c r="D741" t="s">
        <v>166</v>
      </c>
      <c r="E741">
        <v>4</v>
      </c>
      <c r="F741">
        <v>8</v>
      </c>
      <c r="G741">
        <v>0.33300000000000002</v>
      </c>
      <c r="H741">
        <v>1</v>
      </c>
      <c r="I741">
        <v>7</v>
      </c>
      <c r="J741">
        <v>0.125</v>
      </c>
      <c r="K741">
        <v>25.3</v>
      </c>
      <c r="L741">
        <v>28.3</v>
      </c>
      <c r="M741">
        <v>-3.29</v>
      </c>
      <c r="N741">
        <v>0.37</v>
      </c>
    </row>
    <row r="742" spans="1:17">
      <c r="A742">
        <v>2010</v>
      </c>
      <c r="B742">
        <v>12</v>
      </c>
      <c r="C742" t="s">
        <v>33</v>
      </c>
      <c r="D742" t="s">
        <v>166</v>
      </c>
      <c r="E742">
        <v>3</v>
      </c>
      <c r="F742">
        <v>9</v>
      </c>
      <c r="G742">
        <v>0.25</v>
      </c>
      <c r="H742">
        <v>1</v>
      </c>
      <c r="I742">
        <v>7</v>
      </c>
      <c r="J742">
        <v>0.125</v>
      </c>
      <c r="K742">
        <v>25.3</v>
      </c>
      <c r="L742">
        <v>35.4</v>
      </c>
      <c r="M742">
        <v>-4.59</v>
      </c>
      <c r="N742">
        <v>2.66</v>
      </c>
    </row>
    <row r="743" spans="1:17">
      <c r="A743">
        <v>2010</v>
      </c>
      <c r="E743" t="s">
        <v>167</v>
      </c>
      <c r="H743" t="s">
        <v>168</v>
      </c>
      <c r="M743" t="s">
        <v>159</v>
      </c>
      <c r="O743" t="s">
        <v>151</v>
      </c>
    </row>
    <row r="744" spans="1:17">
      <c r="A744">
        <v>2010</v>
      </c>
      <c r="B744" t="s">
        <v>152</v>
      </c>
      <c r="C744" t="s">
        <v>153</v>
      </c>
      <c r="D744" t="s">
        <v>154</v>
      </c>
      <c r="E744" t="s">
        <v>155</v>
      </c>
      <c r="F744" t="s">
        <v>156</v>
      </c>
      <c r="G744" t="s">
        <v>157</v>
      </c>
      <c r="H744" t="s">
        <v>155</v>
      </c>
      <c r="I744" t="s">
        <v>156</v>
      </c>
      <c r="J744" t="s">
        <v>157</v>
      </c>
      <c r="K744" t="s">
        <v>158</v>
      </c>
      <c r="L744" t="s">
        <v>158</v>
      </c>
      <c r="M744" t="s">
        <v>159</v>
      </c>
      <c r="N744" t="s">
        <v>160</v>
      </c>
      <c r="O744" t="s">
        <v>161</v>
      </c>
      <c r="P744" t="s">
        <v>162</v>
      </c>
      <c r="Q744" t="s">
        <v>163</v>
      </c>
    </row>
    <row r="745" spans="1:17">
      <c r="A745">
        <v>2010</v>
      </c>
      <c r="B745">
        <v>13</v>
      </c>
      <c r="C745" t="s">
        <v>46</v>
      </c>
      <c r="D745" t="s">
        <v>194</v>
      </c>
      <c r="E745">
        <v>10</v>
      </c>
      <c r="F745">
        <v>3</v>
      </c>
      <c r="G745">
        <v>0.76900000000000002</v>
      </c>
      <c r="H745">
        <v>6</v>
      </c>
      <c r="I745">
        <v>2</v>
      </c>
      <c r="J745">
        <v>0.75</v>
      </c>
      <c r="K745">
        <v>29.8</v>
      </c>
      <c r="L745">
        <v>16.100000000000001</v>
      </c>
      <c r="M745">
        <v>13.98</v>
      </c>
      <c r="N745">
        <v>3.29</v>
      </c>
      <c r="P745">
        <v>7</v>
      </c>
      <c r="Q745">
        <v>18</v>
      </c>
    </row>
    <row r="746" spans="1:17">
      <c r="A746">
        <v>2010</v>
      </c>
      <c r="B746">
        <v>14</v>
      </c>
      <c r="C746" t="s">
        <v>26</v>
      </c>
      <c r="D746" t="s">
        <v>194</v>
      </c>
      <c r="E746">
        <v>10</v>
      </c>
      <c r="F746">
        <v>4</v>
      </c>
      <c r="G746">
        <v>0.71399999999999997</v>
      </c>
      <c r="H746">
        <v>6</v>
      </c>
      <c r="I746">
        <v>2</v>
      </c>
      <c r="J746">
        <v>0.75</v>
      </c>
      <c r="K746">
        <v>30.9</v>
      </c>
      <c r="L746">
        <v>17.399999999999999</v>
      </c>
      <c r="M746">
        <v>12.85</v>
      </c>
      <c r="N746">
        <v>2.42</v>
      </c>
      <c r="O746">
        <v>8</v>
      </c>
      <c r="P746">
        <v>5</v>
      </c>
      <c r="Q746">
        <v>20</v>
      </c>
    </row>
    <row r="747" spans="1:17">
      <c r="A747">
        <v>2010</v>
      </c>
      <c r="B747">
        <v>15</v>
      </c>
      <c r="C747" t="s">
        <v>76</v>
      </c>
      <c r="D747" t="s">
        <v>194</v>
      </c>
      <c r="E747">
        <v>7</v>
      </c>
      <c r="F747">
        <v>6</v>
      </c>
      <c r="G747">
        <v>0.53800000000000003</v>
      </c>
      <c r="H747">
        <v>3</v>
      </c>
      <c r="I747">
        <v>5</v>
      </c>
      <c r="J747">
        <v>0.375</v>
      </c>
      <c r="K747">
        <v>33.6</v>
      </c>
      <c r="L747">
        <v>29.1</v>
      </c>
      <c r="M747">
        <v>4.1100000000000003</v>
      </c>
      <c r="N747">
        <v>1.26</v>
      </c>
    </row>
    <row r="748" spans="1:17">
      <c r="A748">
        <v>2010</v>
      </c>
      <c r="B748">
        <v>16</v>
      </c>
      <c r="C748" t="s">
        <v>53</v>
      </c>
      <c r="D748" t="s">
        <v>194</v>
      </c>
      <c r="E748">
        <v>5</v>
      </c>
      <c r="F748">
        <v>7</v>
      </c>
      <c r="G748">
        <v>0.41699999999999998</v>
      </c>
      <c r="H748">
        <v>3</v>
      </c>
      <c r="I748">
        <v>5</v>
      </c>
      <c r="J748">
        <v>0.375</v>
      </c>
      <c r="K748">
        <v>21.7</v>
      </c>
      <c r="L748">
        <v>28.8</v>
      </c>
      <c r="M748">
        <v>0.43</v>
      </c>
      <c r="N748">
        <v>4.2699999999999996</v>
      </c>
    </row>
    <row r="749" spans="1:17">
      <c r="A749">
        <v>2010</v>
      </c>
      <c r="B749">
        <v>17</v>
      </c>
      <c r="C749" t="s">
        <v>66</v>
      </c>
      <c r="D749" t="s">
        <v>194</v>
      </c>
      <c r="E749">
        <v>5</v>
      </c>
      <c r="F749">
        <v>7</v>
      </c>
      <c r="G749">
        <v>0.41699999999999998</v>
      </c>
      <c r="H749">
        <v>2</v>
      </c>
      <c r="I749">
        <v>6</v>
      </c>
      <c r="J749">
        <v>0.25</v>
      </c>
      <c r="K749">
        <v>24.2</v>
      </c>
      <c r="L749">
        <v>30.8</v>
      </c>
      <c r="M749">
        <v>0.75</v>
      </c>
      <c r="N749">
        <v>4.33</v>
      </c>
    </row>
    <row r="750" spans="1:17">
      <c r="A750">
        <v>2010</v>
      </c>
      <c r="B750">
        <v>18</v>
      </c>
      <c r="C750" t="s">
        <v>85</v>
      </c>
      <c r="D750" t="s">
        <v>194</v>
      </c>
      <c r="E750">
        <v>3</v>
      </c>
      <c r="F750">
        <v>9</v>
      </c>
      <c r="G750">
        <v>0.25</v>
      </c>
      <c r="H750">
        <v>1</v>
      </c>
      <c r="I750">
        <v>7</v>
      </c>
      <c r="J750">
        <v>0.125</v>
      </c>
      <c r="K750">
        <v>17.100000000000001</v>
      </c>
      <c r="L750">
        <v>34.4</v>
      </c>
      <c r="M750">
        <v>-8.61</v>
      </c>
      <c r="N750">
        <v>2.4700000000000002</v>
      </c>
    </row>
    <row r="751" spans="1:17">
      <c r="A751">
        <v>2010</v>
      </c>
      <c r="B751">
        <v>19</v>
      </c>
      <c r="C751" t="s">
        <v>16</v>
      </c>
      <c r="D751" t="s">
        <v>195</v>
      </c>
      <c r="E751">
        <v>12</v>
      </c>
      <c r="F751">
        <v>2</v>
      </c>
      <c r="G751">
        <v>0.85699999999999998</v>
      </c>
      <c r="H751">
        <v>6</v>
      </c>
      <c r="I751">
        <v>2</v>
      </c>
      <c r="J751">
        <v>0.75</v>
      </c>
      <c r="K751">
        <v>37.200000000000003</v>
      </c>
      <c r="L751">
        <v>21.8</v>
      </c>
      <c r="M751">
        <v>17.11</v>
      </c>
      <c r="N751">
        <v>5.4</v>
      </c>
      <c r="O751">
        <v>7</v>
      </c>
      <c r="P751">
        <v>3</v>
      </c>
      <c r="Q751">
        <v>6</v>
      </c>
    </row>
    <row r="752" spans="1:17">
      <c r="A752">
        <v>2010</v>
      </c>
      <c r="B752">
        <v>20</v>
      </c>
      <c r="C752" t="s">
        <v>48</v>
      </c>
      <c r="D752" t="s">
        <v>195</v>
      </c>
      <c r="E752">
        <v>11</v>
      </c>
      <c r="F752">
        <v>2</v>
      </c>
      <c r="G752">
        <v>0.84599999999999997</v>
      </c>
      <c r="H752">
        <v>6</v>
      </c>
      <c r="I752">
        <v>2</v>
      </c>
      <c r="J752">
        <v>0.75</v>
      </c>
      <c r="K752">
        <v>44.2</v>
      </c>
      <c r="L752">
        <v>26.4</v>
      </c>
      <c r="M752">
        <v>16.62</v>
      </c>
      <c r="N752">
        <v>2.39</v>
      </c>
      <c r="P752">
        <v>10</v>
      </c>
      <c r="Q752">
        <v>13</v>
      </c>
    </row>
    <row r="753" spans="1:17">
      <c r="A753">
        <v>2010</v>
      </c>
      <c r="B753">
        <v>21</v>
      </c>
      <c r="C753" t="s">
        <v>17</v>
      </c>
      <c r="D753" t="s">
        <v>195</v>
      </c>
      <c r="E753">
        <v>9</v>
      </c>
      <c r="F753">
        <v>4</v>
      </c>
      <c r="G753">
        <v>0.69199999999999995</v>
      </c>
      <c r="H753">
        <v>6</v>
      </c>
      <c r="I753">
        <v>2</v>
      </c>
      <c r="J753">
        <v>0.75</v>
      </c>
      <c r="K753">
        <v>31.2</v>
      </c>
      <c r="L753">
        <v>21.9</v>
      </c>
      <c r="M753">
        <v>11.39</v>
      </c>
      <c r="N753">
        <v>4.8499999999999996</v>
      </c>
      <c r="P753">
        <v>17</v>
      </c>
      <c r="Q753">
        <v>19</v>
      </c>
    </row>
    <row r="754" spans="1:17">
      <c r="A754">
        <v>2010</v>
      </c>
      <c r="B754">
        <v>22</v>
      </c>
      <c r="C754" t="s">
        <v>56</v>
      </c>
      <c r="D754" t="s">
        <v>195</v>
      </c>
      <c r="E754">
        <v>7</v>
      </c>
      <c r="F754">
        <v>6</v>
      </c>
      <c r="G754">
        <v>0.53800000000000003</v>
      </c>
      <c r="H754">
        <v>4</v>
      </c>
      <c r="I754">
        <v>4</v>
      </c>
      <c r="J754">
        <v>0.5</v>
      </c>
      <c r="K754">
        <v>31.2</v>
      </c>
      <c r="L754">
        <v>30.5</v>
      </c>
      <c r="M754">
        <v>1.62</v>
      </c>
      <c r="N754">
        <v>1.93</v>
      </c>
      <c r="P754">
        <v>22</v>
      </c>
    </row>
    <row r="755" spans="1:17">
      <c r="A755">
        <v>2010</v>
      </c>
      <c r="B755">
        <v>23</v>
      </c>
      <c r="C755" t="s">
        <v>47</v>
      </c>
      <c r="D755" t="s">
        <v>195</v>
      </c>
      <c r="E755">
        <v>8</v>
      </c>
      <c r="F755">
        <v>5</v>
      </c>
      <c r="G755">
        <v>0.61499999999999999</v>
      </c>
      <c r="H755">
        <v>3</v>
      </c>
      <c r="I755">
        <v>5</v>
      </c>
      <c r="J755">
        <v>0.375</v>
      </c>
      <c r="K755">
        <v>33.1</v>
      </c>
      <c r="L755">
        <v>30.9</v>
      </c>
      <c r="M755">
        <v>3.06</v>
      </c>
      <c r="N755">
        <v>1.83</v>
      </c>
    </row>
    <row r="756" spans="1:17">
      <c r="A756">
        <v>2010</v>
      </c>
      <c r="B756">
        <v>24</v>
      </c>
      <c r="C756" t="s">
        <v>7</v>
      </c>
      <c r="D756" t="s">
        <v>195</v>
      </c>
      <c r="E756">
        <v>5</v>
      </c>
      <c r="F756">
        <v>7</v>
      </c>
      <c r="G756">
        <v>0.41699999999999998</v>
      </c>
      <c r="H756">
        <v>2</v>
      </c>
      <c r="I756">
        <v>6</v>
      </c>
      <c r="J756">
        <v>0.25</v>
      </c>
      <c r="K756">
        <v>23.8</v>
      </c>
      <c r="L756">
        <v>23.7</v>
      </c>
      <c r="M756">
        <v>1.71</v>
      </c>
      <c r="N756">
        <v>2.63</v>
      </c>
      <c r="O756">
        <v>5</v>
      </c>
      <c r="P756">
        <v>5</v>
      </c>
    </row>
    <row r="757" spans="1:17">
      <c r="A757">
        <v>2010</v>
      </c>
      <c r="E757" t="s">
        <v>167</v>
      </c>
      <c r="H757" t="s">
        <v>168</v>
      </c>
      <c r="M757" t="s">
        <v>159</v>
      </c>
      <c r="O757" t="s">
        <v>151</v>
      </c>
    </row>
    <row r="758" spans="1:17">
      <c r="A758">
        <v>2010</v>
      </c>
      <c r="B758" t="s">
        <v>152</v>
      </c>
      <c r="C758" t="s">
        <v>153</v>
      </c>
      <c r="D758" t="s">
        <v>154</v>
      </c>
      <c r="E758" t="s">
        <v>155</v>
      </c>
      <c r="F758" t="s">
        <v>156</v>
      </c>
      <c r="G758" t="s">
        <v>157</v>
      </c>
      <c r="H758" t="s">
        <v>155</v>
      </c>
      <c r="I758" t="s">
        <v>156</v>
      </c>
      <c r="J758" t="s">
        <v>157</v>
      </c>
      <c r="K758" t="s">
        <v>158</v>
      </c>
      <c r="L758" t="s">
        <v>158</v>
      </c>
      <c r="M758" t="s">
        <v>159</v>
      </c>
      <c r="N758" t="s">
        <v>160</v>
      </c>
      <c r="O758" t="s">
        <v>161</v>
      </c>
      <c r="P758" t="s">
        <v>162</v>
      </c>
      <c r="Q758" t="s">
        <v>163</v>
      </c>
    </row>
    <row r="759" spans="1:17">
      <c r="A759">
        <v>2010</v>
      </c>
      <c r="B759">
        <v>25</v>
      </c>
      <c r="C759" t="s">
        <v>38</v>
      </c>
      <c r="D759" t="s">
        <v>192</v>
      </c>
      <c r="E759">
        <v>9</v>
      </c>
      <c r="F759">
        <v>4</v>
      </c>
      <c r="G759">
        <v>0.69199999999999995</v>
      </c>
      <c r="H759">
        <v>5</v>
      </c>
      <c r="I759">
        <v>2</v>
      </c>
      <c r="J759">
        <v>0.71399999999999997</v>
      </c>
      <c r="K759">
        <v>25.2</v>
      </c>
      <c r="L759">
        <v>13.5</v>
      </c>
      <c r="M759">
        <v>9.51</v>
      </c>
      <c r="N759">
        <v>0.12</v>
      </c>
      <c r="O759">
        <v>25</v>
      </c>
      <c r="P759">
        <v>20</v>
      </c>
    </row>
    <row r="760" spans="1:17">
      <c r="A760">
        <v>2010</v>
      </c>
      <c r="B760">
        <v>26</v>
      </c>
      <c r="C760" t="s">
        <v>117</v>
      </c>
      <c r="D760" t="s">
        <v>192</v>
      </c>
      <c r="E760">
        <v>8</v>
      </c>
      <c r="F760">
        <v>5</v>
      </c>
      <c r="G760">
        <v>0.61499999999999999</v>
      </c>
      <c r="H760">
        <v>5</v>
      </c>
      <c r="I760">
        <v>2</v>
      </c>
      <c r="J760">
        <v>0.71399999999999997</v>
      </c>
      <c r="K760">
        <v>26.4</v>
      </c>
      <c r="L760">
        <v>22</v>
      </c>
      <c r="M760">
        <v>1.63</v>
      </c>
      <c r="N760">
        <v>-1.21</v>
      </c>
      <c r="P760">
        <v>25</v>
      </c>
    </row>
    <row r="761" spans="1:17">
      <c r="A761">
        <v>2010</v>
      </c>
      <c r="B761">
        <v>27</v>
      </c>
      <c r="C761" t="s">
        <v>31</v>
      </c>
      <c r="D761" t="s">
        <v>192</v>
      </c>
      <c r="E761">
        <v>8</v>
      </c>
      <c r="F761">
        <v>5</v>
      </c>
      <c r="G761">
        <v>0.61499999999999999</v>
      </c>
      <c r="H761">
        <v>5</v>
      </c>
      <c r="I761">
        <v>2</v>
      </c>
      <c r="J761">
        <v>0.71399999999999997</v>
      </c>
      <c r="K761">
        <v>26.3</v>
      </c>
      <c r="L761">
        <v>19</v>
      </c>
      <c r="M761">
        <v>7.4</v>
      </c>
      <c r="N761">
        <v>1.25</v>
      </c>
      <c r="O761">
        <v>15</v>
      </c>
      <c r="P761">
        <v>15</v>
      </c>
    </row>
    <row r="762" spans="1:17">
      <c r="A762">
        <v>2010</v>
      </c>
      <c r="B762">
        <v>28</v>
      </c>
      <c r="C762" t="s">
        <v>59</v>
      </c>
      <c r="D762" t="s">
        <v>192</v>
      </c>
      <c r="E762">
        <v>8</v>
      </c>
      <c r="F762">
        <v>5</v>
      </c>
      <c r="G762">
        <v>0.61499999999999999</v>
      </c>
      <c r="H762">
        <v>4</v>
      </c>
      <c r="I762">
        <v>3</v>
      </c>
      <c r="J762">
        <v>0.57099999999999995</v>
      </c>
      <c r="K762">
        <v>22.2</v>
      </c>
      <c r="L762">
        <v>19.3</v>
      </c>
      <c r="M762">
        <v>1.3</v>
      </c>
      <c r="N762">
        <v>-2.16</v>
      </c>
    </row>
    <row r="763" spans="1:17">
      <c r="A763">
        <v>2010</v>
      </c>
      <c r="B763">
        <v>29</v>
      </c>
      <c r="C763" t="s">
        <v>73</v>
      </c>
      <c r="D763" t="s">
        <v>192</v>
      </c>
      <c r="E763">
        <v>8</v>
      </c>
      <c r="F763">
        <v>5</v>
      </c>
      <c r="G763">
        <v>0.61499999999999999</v>
      </c>
      <c r="H763">
        <v>3</v>
      </c>
      <c r="I763">
        <v>4</v>
      </c>
      <c r="J763">
        <v>0.42899999999999999</v>
      </c>
      <c r="K763">
        <v>24.1</v>
      </c>
      <c r="L763">
        <v>20</v>
      </c>
      <c r="M763">
        <v>2.15</v>
      </c>
      <c r="N763">
        <v>-0.69</v>
      </c>
    </row>
    <row r="764" spans="1:17">
      <c r="A764">
        <v>2010</v>
      </c>
      <c r="B764">
        <v>30</v>
      </c>
      <c r="C764" t="s">
        <v>36</v>
      </c>
      <c r="D764" t="s">
        <v>192</v>
      </c>
      <c r="E764">
        <v>7</v>
      </c>
      <c r="F764">
        <v>6</v>
      </c>
      <c r="G764">
        <v>0.53800000000000003</v>
      </c>
      <c r="H764">
        <v>3</v>
      </c>
      <c r="I764">
        <v>4</v>
      </c>
      <c r="J764">
        <v>0.42899999999999999</v>
      </c>
      <c r="K764">
        <v>26.4</v>
      </c>
      <c r="L764">
        <v>19.399999999999999</v>
      </c>
      <c r="M764">
        <v>2.71</v>
      </c>
      <c r="N764">
        <v>-1.45</v>
      </c>
    </row>
    <row r="765" spans="1:17">
      <c r="A765">
        <v>2010</v>
      </c>
      <c r="B765">
        <v>31</v>
      </c>
      <c r="C765" t="s">
        <v>68</v>
      </c>
      <c r="D765" t="s">
        <v>192</v>
      </c>
      <c r="E765">
        <v>4</v>
      </c>
      <c r="F765">
        <v>8</v>
      </c>
      <c r="G765">
        <v>0.33300000000000002</v>
      </c>
      <c r="H765">
        <v>2</v>
      </c>
      <c r="I765">
        <v>5</v>
      </c>
      <c r="J765">
        <v>0.28599999999999998</v>
      </c>
      <c r="K765">
        <v>27.1</v>
      </c>
      <c r="L765">
        <v>28</v>
      </c>
      <c r="M765">
        <v>-1.93</v>
      </c>
      <c r="N765">
        <v>1.99</v>
      </c>
    </row>
    <row r="766" spans="1:17">
      <c r="A766">
        <v>2010</v>
      </c>
      <c r="B766">
        <v>32</v>
      </c>
      <c r="C766" t="s">
        <v>79</v>
      </c>
      <c r="D766" t="s">
        <v>192</v>
      </c>
      <c r="E766">
        <v>4</v>
      </c>
      <c r="F766">
        <v>8</v>
      </c>
      <c r="G766">
        <v>0.33300000000000002</v>
      </c>
      <c r="H766">
        <v>1</v>
      </c>
      <c r="I766">
        <v>6</v>
      </c>
      <c r="J766">
        <v>0.14299999999999999</v>
      </c>
      <c r="K766">
        <v>20.8</v>
      </c>
      <c r="L766">
        <v>26.5</v>
      </c>
      <c r="M766">
        <v>-6.76</v>
      </c>
      <c r="N766">
        <v>-0.76</v>
      </c>
    </row>
    <row r="767" spans="1:17">
      <c r="A767">
        <v>2010</v>
      </c>
      <c r="E767" t="s">
        <v>167</v>
      </c>
      <c r="H767" t="s">
        <v>168</v>
      </c>
      <c r="M767" t="s">
        <v>159</v>
      </c>
      <c r="O767" t="s">
        <v>151</v>
      </c>
    </row>
    <row r="768" spans="1:17">
      <c r="A768">
        <v>2010</v>
      </c>
      <c r="B768" t="s">
        <v>152</v>
      </c>
      <c r="C768" t="s">
        <v>153</v>
      </c>
      <c r="D768" t="s">
        <v>154</v>
      </c>
      <c r="E768" t="s">
        <v>155</v>
      </c>
      <c r="F768" t="s">
        <v>156</v>
      </c>
      <c r="G768" t="s">
        <v>157</v>
      </c>
      <c r="H768" t="s">
        <v>155</v>
      </c>
      <c r="I768" t="s">
        <v>156</v>
      </c>
      <c r="J768" t="s">
        <v>157</v>
      </c>
      <c r="K768" t="s">
        <v>158</v>
      </c>
      <c r="L768" t="s">
        <v>158</v>
      </c>
      <c r="M768" t="s">
        <v>159</v>
      </c>
      <c r="N768" t="s">
        <v>160</v>
      </c>
      <c r="O768" t="s">
        <v>161</v>
      </c>
      <c r="P768" t="s">
        <v>162</v>
      </c>
      <c r="Q768" t="s">
        <v>163</v>
      </c>
    </row>
    <row r="769" spans="1:17">
      <c r="A769">
        <v>2010</v>
      </c>
      <c r="B769">
        <v>33</v>
      </c>
      <c r="C769" t="s">
        <v>3</v>
      </c>
      <c r="D769" t="s">
        <v>146</v>
      </c>
      <c r="E769">
        <v>12</v>
      </c>
      <c r="F769">
        <v>1</v>
      </c>
      <c r="G769">
        <v>0.92300000000000004</v>
      </c>
      <c r="H769">
        <v>7</v>
      </c>
      <c r="I769">
        <v>1</v>
      </c>
      <c r="J769">
        <v>0.875</v>
      </c>
      <c r="K769">
        <v>38.799999999999997</v>
      </c>
      <c r="L769">
        <v>14.3</v>
      </c>
      <c r="M769">
        <v>17.37</v>
      </c>
      <c r="N769">
        <v>0.75</v>
      </c>
      <c r="O769">
        <v>2</v>
      </c>
      <c r="P769">
        <v>1</v>
      </c>
      <c r="Q769">
        <v>5</v>
      </c>
    </row>
    <row r="770" spans="1:17">
      <c r="A770">
        <v>2010</v>
      </c>
      <c r="B770">
        <v>34</v>
      </c>
      <c r="C770" t="s">
        <v>18</v>
      </c>
      <c r="D770" t="s">
        <v>146</v>
      </c>
      <c r="E770">
        <v>11</v>
      </c>
      <c r="F770">
        <v>2</v>
      </c>
      <c r="G770">
        <v>0.84599999999999997</v>
      </c>
      <c r="H770">
        <v>7</v>
      </c>
      <c r="I770">
        <v>1</v>
      </c>
      <c r="J770">
        <v>0.875</v>
      </c>
      <c r="K770">
        <v>29.5</v>
      </c>
      <c r="L770">
        <v>22.3</v>
      </c>
      <c r="M770">
        <v>9.91</v>
      </c>
      <c r="N770">
        <v>1.29</v>
      </c>
      <c r="P770">
        <v>5</v>
      </c>
      <c r="Q770">
        <v>14</v>
      </c>
    </row>
    <row r="771" spans="1:17">
      <c r="A771">
        <v>2010</v>
      </c>
      <c r="B771">
        <v>35</v>
      </c>
      <c r="C771" t="s">
        <v>35</v>
      </c>
      <c r="D771" t="s">
        <v>146</v>
      </c>
      <c r="E771">
        <v>11</v>
      </c>
      <c r="F771">
        <v>2</v>
      </c>
      <c r="G771">
        <v>0.84599999999999997</v>
      </c>
      <c r="H771">
        <v>7</v>
      </c>
      <c r="I771">
        <v>1</v>
      </c>
      <c r="J771">
        <v>0.875</v>
      </c>
      <c r="K771">
        <v>41.5</v>
      </c>
      <c r="L771">
        <v>20.5</v>
      </c>
      <c r="M771">
        <v>14.02</v>
      </c>
      <c r="N771">
        <v>0.64</v>
      </c>
      <c r="O771">
        <v>12</v>
      </c>
      <c r="P771">
        <v>4</v>
      </c>
      <c r="Q771">
        <v>7</v>
      </c>
    </row>
    <row r="772" spans="1:17">
      <c r="A772">
        <v>2010</v>
      </c>
      <c r="B772">
        <v>36</v>
      </c>
      <c r="C772" t="s">
        <v>42</v>
      </c>
      <c r="D772" t="s">
        <v>146</v>
      </c>
      <c r="E772">
        <v>8</v>
      </c>
      <c r="F772">
        <v>5</v>
      </c>
      <c r="G772">
        <v>0.61499999999999999</v>
      </c>
      <c r="H772">
        <v>4</v>
      </c>
      <c r="I772">
        <v>4</v>
      </c>
      <c r="J772">
        <v>0.5</v>
      </c>
      <c r="K772">
        <v>28.9</v>
      </c>
      <c r="L772">
        <v>17</v>
      </c>
      <c r="M772">
        <v>10.15</v>
      </c>
      <c r="N772">
        <v>1.99</v>
      </c>
      <c r="O772">
        <v>9</v>
      </c>
      <c r="P772">
        <v>9</v>
      </c>
    </row>
    <row r="773" spans="1:17">
      <c r="A773">
        <v>2010</v>
      </c>
      <c r="B773">
        <v>37</v>
      </c>
      <c r="C773" t="s">
        <v>70</v>
      </c>
      <c r="D773" t="s">
        <v>146</v>
      </c>
      <c r="E773">
        <v>7</v>
      </c>
      <c r="F773">
        <v>6</v>
      </c>
      <c r="G773">
        <v>0.53800000000000003</v>
      </c>
      <c r="H773">
        <v>4</v>
      </c>
      <c r="I773">
        <v>4</v>
      </c>
      <c r="J773">
        <v>0.5</v>
      </c>
      <c r="K773">
        <v>32.5</v>
      </c>
      <c r="L773">
        <v>23.5</v>
      </c>
      <c r="M773">
        <v>7.77</v>
      </c>
      <c r="N773">
        <v>1.47</v>
      </c>
    </row>
    <row r="774" spans="1:17">
      <c r="A774">
        <v>2010</v>
      </c>
      <c r="B774">
        <v>38</v>
      </c>
      <c r="C774" t="s">
        <v>23</v>
      </c>
      <c r="D774" t="s">
        <v>146</v>
      </c>
      <c r="E774">
        <v>7</v>
      </c>
      <c r="F774">
        <v>6</v>
      </c>
      <c r="G774">
        <v>0.53800000000000003</v>
      </c>
      <c r="H774">
        <v>4</v>
      </c>
      <c r="I774">
        <v>4</v>
      </c>
      <c r="J774">
        <v>0.5</v>
      </c>
      <c r="K774">
        <v>24.5</v>
      </c>
      <c r="L774">
        <v>23.7</v>
      </c>
      <c r="M774">
        <v>2.96</v>
      </c>
      <c r="N774">
        <v>2.65</v>
      </c>
      <c r="O774">
        <v>19</v>
      </c>
      <c r="P774">
        <v>18</v>
      </c>
    </row>
    <row r="775" spans="1:17">
      <c r="A775">
        <v>2010</v>
      </c>
      <c r="B775">
        <v>39</v>
      </c>
      <c r="C775" t="s">
        <v>4</v>
      </c>
      <c r="D775" t="s">
        <v>146</v>
      </c>
      <c r="E775">
        <v>7</v>
      </c>
      <c r="F775">
        <v>6</v>
      </c>
      <c r="G775">
        <v>0.53800000000000003</v>
      </c>
      <c r="H775">
        <v>3</v>
      </c>
      <c r="I775">
        <v>5</v>
      </c>
      <c r="J775">
        <v>0.375</v>
      </c>
      <c r="K775">
        <v>32.799999999999997</v>
      </c>
      <c r="L775">
        <v>35.200000000000003</v>
      </c>
      <c r="M775">
        <v>1.41</v>
      </c>
      <c r="N775">
        <v>3.1</v>
      </c>
      <c r="P775">
        <v>18</v>
      </c>
    </row>
    <row r="776" spans="1:17">
      <c r="A776">
        <v>2010</v>
      </c>
      <c r="B776">
        <v>40</v>
      </c>
      <c r="C776" t="s">
        <v>49</v>
      </c>
      <c r="D776" t="s">
        <v>146</v>
      </c>
      <c r="E776">
        <v>7</v>
      </c>
      <c r="F776">
        <v>6</v>
      </c>
      <c r="G776">
        <v>0.53800000000000003</v>
      </c>
      <c r="H776">
        <v>3</v>
      </c>
      <c r="I776">
        <v>5</v>
      </c>
      <c r="J776">
        <v>0.375</v>
      </c>
      <c r="K776">
        <v>26.4</v>
      </c>
      <c r="L776">
        <v>29</v>
      </c>
      <c r="M776">
        <v>-1.44</v>
      </c>
      <c r="N776">
        <v>-1.06</v>
      </c>
    </row>
    <row r="777" spans="1:17">
      <c r="A777">
        <v>2010</v>
      </c>
      <c r="B777">
        <v>41</v>
      </c>
      <c r="C777" t="s">
        <v>74</v>
      </c>
      <c r="D777" t="s">
        <v>146</v>
      </c>
      <c r="E777">
        <v>4</v>
      </c>
      <c r="F777">
        <v>8</v>
      </c>
      <c r="G777">
        <v>0.33300000000000002</v>
      </c>
      <c r="H777">
        <v>2</v>
      </c>
      <c r="I777">
        <v>6</v>
      </c>
      <c r="J777">
        <v>0.25</v>
      </c>
      <c r="K777">
        <v>19.7</v>
      </c>
      <c r="L777">
        <v>28.8</v>
      </c>
      <c r="M777">
        <v>-5.18</v>
      </c>
      <c r="N777">
        <v>1.23</v>
      </c>
    </row>
    <row r="778" spans="1:17">
      <c r="A778">
        <v>2010</v>
      </c>
      <c r="B778">
        <v>42</v>
      </c>
      <c r="C778" t="s">
        <v>51</v>
      </c>
      <c r="D778" t="s">
        <v>146</v>
      </c>
      <c r="E778">
        <v>3</v>
      </c>
      <c r="F778">
        <v>9</v>
      </c>
      <c r="G778">
        <v>0.25</v>
      </c>
      <c r="H778">
        <v>2</v>
      </c>
      <c r="I778">
        <v>6</v>
      </c>
      <c r="J778">
        <v>0.25</v>
      </c>
      <c r="K778">
        <v>23.2</v>
      </c>
      <c r="L778">
        <v>33</v>
      </c>
      <c r="M778">
        <v>-5.0599999999999996</v>
      </c>
      <c r="N778">
        <v>3.53</v>
      </c>
    </row>
    <row r="779" spans="1:17">
      <c r="A779">
        <v>2010</v>
      </c>
      <c r="B779">
        <v>43</v>
      </c>
      <c r="C779" t="s">
        <v>58</v>
      </c>
      <c r="D779" t="s">
        <v>146</v>
      </c>
      <c r="E779">
        <v>5</v>
      </c>
      <c r="F779">
        <v>7</v>
      </c>
      <c r="G779">
        <v>0.41699999999999998</v>
      </c>
      <c r="H779">
        <v>1</v>
      </c>
      <c r="I779">
        <v>7</v>
      </c>
      <c r="J779">
        <v>0.125</v>
      </c>
      <c r="K779">
        <v>27.2</v>
      </c>
      <c r="L779">
        <v>34</v>
      </c>
      <c r="M779">
        <v>-4.49</v>
      </c>
      <c r="N779">
        <v>-1.1499999999999999</v>
      </c>
    </row>
    <row r="780" spans="1:17">
      <c r="A780">
        <v>2010</v>
      </c>
      <c r="E780" t="s">
        <v>167</v>
      </c>
      <c r="H780" t="s">
        <v>168</v>
      </c>
      <c r="M780" t="s">
        <v>159</v>
      </c>
      <c r="O780" t="s">
        <v>151</v>
      </c>
    </row>
    <row r="781" spans="1:17">
      <c r="A781">
        <v>2010</v>
      </c>
      <c r="B781" t="s">
        <v>152</v>
      </c>
      <c r="C781" t="s">
        <v>153</v>
      </c>
      <c r="D781" t="s">
        <v>154</v>
      </c>
      <c r="E781" t="s">
        <v>155</v>
      </c>
      <c r="F781" t="s">
        <v>156</v>
      </c>
      <c r="G781" t="s">
        <v>157</v>
      </c>
      <c r="H781" t="s">
        <v>155</v>
      </c>
      <c r="I781" t="s">
        <v>156</v>
      </c>
      <c r="J781" t="s">
        <v>157</v>
      </c>
      <c r="K781" t="s">
        <v>158</v>
      </c>
      <c r="L781" t="s">
        <v>158</v>
      </c>
      <c r="M781" t="s">
        <v>159</v>
      </c>
      <c r="N781" t="s">
        <v>160</v>
      </c>
      <c r="O781" t="s">
        <v>161</v>
      </c>
      <c r="P781" t="s">
        <v>162</v>
      </c>
      <c r="Q781" t="s">
        <v>163</v>
      </c>
    </row>
    <row r="782" spans="1:17">
      <c r="A782">
        <v>2010</v>
      </c>
      <c r="B782">
        <v>44</v>
      </c>
      <c r="C782" t="s">
        <v>142</v>
      </c>
      <c r="D782" t="s">
        <v>173</v>
      </c>
      <c r="E782">
        <v>11</v>
      </c>
      <c r="F782">
        <v>3</v>
      </c>
      <c r="G782">
        <v>0.78600000000000003</v>
      </c>
      <c r="H782">
        <v>7</v>
      </c>
      <c r="I782">
        <v>1</v>
      </c>
      <c r="J782">
        <v>0.875</v>
      </c>
      <c r="K782">
        <v>32.1</v>
      </c>
      <c r="L782">
        <v>17.100000000000001</v>
      </c>
      <c r="M782">
        <v>5.79</v>
      </c>
      <c r="N782">
        <v>-6</v>
      </c>
      <c r="P782">
        <v>21</v>
      </c>
      <c r="Q782">
        <v>21</v>
      </c>
    </row>
    <row r="783" spans="1:17">
      <c r="A783">
        <v>2010</v>
      </c>
      <c r="B783">
        <v>45</v>
      </c>
      <c r="C783" t="s">
        <v>174</v>
      </c>
      <c r="D783" t="s">
        <v>173</v>
      </c>
      <c r="E783">
        <v>8</v>
      </c>
      <c r="F783">
        <v>5</v>
      </c>
      <c r="G783">
        <v>0.61499999999999999</v>
      </c>
      <c r="H783">
        <v>5</v>
      </c>
      <c r="I783">
        <v>3</v>
      </c>
      <c r="J783">
        <v>0.625</v>
      </c>
      <c r="K783">
        <v>36.799999999999997</v>
      </c>
      <c r="L783">
        <v>29.5</v>
      </c>
      <c r="M783">
        <v>1.79</v>
      </c>
      <c r="N783">
        <v>-4.68</v>
      </c>
    </row>
    <row r="784" spans="1:17">
      <c r="A784">
        <v>2010</v>
      </c>
      <c r="B784">
        <v>46</v>
      </c>
      <c r="C784" t="s">
        <v>81</v>
      </c>
      <c r="D784" t="s">
        <v>173</v>
      </c>
      <c r="E784">
        <v>6</v>
      </c>
      <c r="F784">
        <v>7</v>
      </c>
      <c r="G784">
        <v>0.46200000000000002</v>
      </c>
      <c r="H784">
        <v>5</v>
      </c>
      <c r="I784">
        <v>3</v>
      </c>
      <c r="J784">
        <v>0.625</v>
      </c>
      <c r="K784">
        <v>36.799999999999997</v>
      </c>
      <c r="L784">
        <v>44</v>
      </c>
      <c r="M784">
        <v>-4.4800000000000004</v>
      </c>
      <c r="N784">
        <v>0.13</v>
      </c>
    </row>
    <row r="785" spans="1:17">
      <c r="A785">
        <v>2010</v>
      </c>
      <c r="B785">
        <v>47</v>
      </c>
      <c r="C785" t="s">
        <v>67</v>
      </c>
      <c r="D785" t="s">
        <v>173</v>
      </c>
      <c r="E785">
        <v>5</v>
      </c>
      <c r="F785">
        <v>7</v>
      </c>
      <c r="G785">
        <v>0.41699999999999998</v>
      </c>
      <c r="H785">
        <v>4</v>
      </c>
      <c r="I785">
        <v>4</v>
      </c>
      <c r="J785">
        <v>0.5</v>
      </c>
      <c r="K785">
        <v>20.8</v>
      </c>
      <c r="L785">
        <v>28.8</v>
      </c>
      <c r="M785">
        <v>-9.73</v>
      </c>
      <c r="N785">
        <v>-3.73</v>
      </c>
    </row>
    <row r="786" spans="1:17">
      <c r="A786">
        <v>2010</v>
      </c>
      <c r="B786">
        <v>48</v>
      </c>
      <c r="C786" t="s">
        <v>189</v>
      </c>
      <c r="D786" t="s">
        <v>173</v>
      </c>
      <c r="E786">
        <v>4</v>
      </c>
      <c r="F786">
        <v>8</v>
      </c>
      <c r="G786">
        <v>0.33300000000000002</v>
      </c>
      <c r="H786">
        <v>3</v>
      </c>
      <c r="I786">
        <v>5</v>
      </c>
      <c r="J786">
        <v>0.375</v>
      </c>
      <c r="K786">
        <v>26.3</v>
      </c>
      <c r="L786">
        <v>31.6</v>
      </c>
      <c r="M786">
        <v>-9.1999999999999993</v>
      </c>
      <c r="N786">
        <v>-4.7</v>
      </c>
    </row>
    <row r="787" spans="1:17">
      <c r="A787">
        <v>2010</v>
      </c>
      <c r="B787">
        <v>49</v>
      </c>
      <c r="C787" t="s">
        <v>64</v>
      </c>
      <c r="D787" t="s">
        <v>173</v>
      </c>
      <c r="E787">
        <v>1</v>
      </c>
      <c r="F787">
        <v>11</v>
      </c>
      <c r="G787">
        <v>8.3000000000000004E-2</v>
      </c>
      <c r="H787">
        <v>0</v>
      </c>
      <c r="I787">
        <v>8</v>
      </c>
      <c r="J787">
        <v>0</v>
      </c>
      <c r="K787">
        <v>14.4</v>
      </c>
      <c r="L787">
        <v>39.799999999999997</v>
      </c>
      <c r="M787">
        <v>-19.43</v>
      </c>
      <c r="N787">
        <v>-1.51</v>
      </c>
    </row>
    <row r="788" spans="1:17">
      <c r="A788">
        <v>2010</v>
      </c>
      <c r="B788">
        <v>50</v>
      </c>
      <c r="C788" t="s">
        <v>92</v>
      </c>
      <c r="D788" t="s">
        <v>175</v>
      </c>
      <c r="E788">
        <v>10</v>
      </c>
      <c r="F788">
        <v>3</v>
      </c>
      <c r="G788">
        <v>0.76900000000000002</v>
      </c>
      <c r="H788">
        <v>6</v>
      </c>
      <c r="I788">
        <v>2</v>
      </c>
      <c r="J788">
        <v>0.75</v>
      </c>
      <c r="K788">
        <v>41.4</v>
      </c>
      <c r="L788">
        <v>30.3</v>
      </c>
      <c r="M788">
        <v>4.95</v>
      </c>
      <c r="N788">
        <v>-4.51</v>
      </c>
      <c r="P788">
        <v>24</v>
      </c>
      <c r="Q788">
        <v>24</v>
      </c>
    </row>
    <row r="789" spans="1:17">
      <c r="A789">
        <v>2010</v>
      </c>
      <c r="B789">
        <v>51</v>
      </c>
      <c r="C789" t="s">
        <v>75</v>
      </c>
      <c r="D789" t="s">
        <v>175</v>
      </c>
      <c r="E789">
        <v>7</v>
      </c>
      <c r="F789">
        <v>7</v>
      </c>
      <c r="G789">
        <v>0.5</v>
      </c>
      <c r="H789">
        <v>6</v>
      </c>
      <c r="I789">
        <v>2</v>
      </c>
      <c r="J789">
        <v>0.75</v>
      </c>
      <c r="K789">
        <v>25.7</v>
      </c>
      <c r="L789">
        <v>25.6</v>
      </c>
      <c r="M789">
        <v>-2.04</v>
      </c>
      <c r="N789">
        <v>-2.11</v>
      </c>
    </row>
    <row r="790" spans="1:17">
      <c r="A790">
        <v>2010</v>
      </c>
      <c r="B790">
        <v>52</v>
      </c>
      <c r="C790" t="s">
        <v>41</v>
      </c>
      <c r="D790" t="s">
        <v>175</v>
      </c>
      <c r="E790">
        <v>5</v>
      </c>
      <c r="F790">
        <v>7</v>
      </c>
      <c r="G790">
        <v>0.41699999999999998</v>
      </c>
      <c r="H790">
        <v>4</v>
      </c>
      <c r="I790">
        <v>4</v>
      </c>
      <c r="J790">
        <v>0.5</v>
      </c>
      <c r="K790">
        <v>37.700000000000003</v>
      </c>
      <c r="L790">
        <v>32.200000000000003</v>
      </c>
      <c r="M790">
        <v>-2.11</v>
      </c>
      <c r="N790">
        <v>-3.77</v>
      </c>
      <c r="P790">
        <v>23</v>
      </c>
    </row>
    <row r="791" spans="1:17">
      <c r="A791">
        <v>2010</v>
      </c>
      <c r="B791">
        <v>53</v>
      </c>
      <c r="C791" t="s">
        <v>176</v>
      </c>
      <c r="D791" t="s">
        <v>175</v>
      </c>
      <c r="E791">
        <v>6</v>
      </c>
      <c r="F791">
        <v>7</v>
      </c>
      <c r="G791">
        <v>0.46200000000000002</v>
      </c>
      <c r="H791">
        <v>3</v>
      </c>
      <c r="I791">
        <v>5</v>
      </c>
      <c r="J791">
        <v>0.375</v>
      </c>
      <c r="K791">
        <v>26</v>
      </c>
      <c r="L791">
        <v>27.5</v>
      </c>
      <c r="M791">
        <v>-8.1300000000000008</v>
      </c>
      <c r="N791">
        <v>-7.59</v>
      </c>
    </row>
    <row r="792" spans="1:17">
      <c r="A792">
        <v>2010</v>
      </c>
      <c r="B792">
        <v>54</v>
      </c>
      <c r="C792" t="s">
        <v>124</v>
      </c>
      <c r="D792" t="s">
        <v>175</v>
      </c>
      <c r="E792">
        <v>4</v>
      </c>
      <c r="F792">
        <v>8</v>
      </c>
      <c r="G792">
        <v>0.33300000000000002</v>
      </c>
      <c r="H792">
        <v>3</v>
      </c>
      <c r="I792">
        <v>5</v>
      </c>
      <c r="J792">
        <v>0.375</v>
      </c>
      <c r="K792">
        <v>28.7</v>
      </c>
      <c r="L792">
        <v>38.5</v>
      </c>
      <c r="M792">
        <v>-11.08</v>
      </c>
      <c r="N792">
        <v>-3.41</v>
      </c>
    </row>
    <row r="793" spans="1:17">
      <c r="A793">
        <v>2010</v>
      </c>
      <c r="B793">
        <v>55</v>
      </c>
      <c r="C793" t="s">
        <v>91</v>
      </c>
      <c r="D793" t="s">
        <v>175</v>
      </c>
      <c r="E793">
        <v>4</v>
      </c>
      <c r="F793">
        <v>8</v>
      </c>
      <c r="G793">
        <v>0.33300000000000002</v>
      </c>
      <c r="H793">
        <v>2</v>
      </c>
      <c r="I793">
        <v>6</v>
      </c>
      <c r="J793">
        <v>0.25</v>
      </c>
      <c r="K793">
        <v>24.9</v>
      </c>
      <c r="L793">
        <v>37.200000000000003</v>
      </c>
      <c r="M793">
        <v>-13.42</v>
      </c>
      <c r="N793">
        <v>-4.01</v>
      </c>
    </row>
    <row r="794" spans="1:17">
      <c r="A794">
        <v>2010</v>
      </c>
      <c r="E794" t="s">
        <v>167</v>
      </c>
      <c r="H794" t="s">
        <v>168</v>
      </c>
      <c r="M794" t="s">
        <v>159</v>
      </c>
      <c r="O794" t="s">
        <v>151</v>
      </c>
    </row>
    <row r="795" spans="1:17">
      <c r="A795">
        <v>2010</v>
      </c>
      <c r="B795" t="s">
        <v>152</v>
      </c>
      <c r="C795" t="s">
        <v>153</v>
      </c>
      <c r="D795" t="s">
        <v>154</v>
      </c>
      <c r="E795" t="s">
        <v>155</v>
      </c>
      <c r="F795" t="s">
        <v>156</v>
      </c>
      <c r="G795" t="s">
        <v>157</v>
      </c>
      <c r="H795" t="s">
        <v>155</v>
      </c>
      <c r="I795" t="s">
        <v>156</v>
      </c>
      <c r="J795" t="s">
        <v>157</v>
      </c>
      <c r="K795" t="s">
        <v>158</v>
      </c>
      <c r="L795" t="s">
        <v>158</v>
      </c>
      <c r="M795" t="s">
        <v>159</v>
      </c>
      <c r="N795" t="s">
        <v>160</v>
      </c>
      <c r="O795" t="s">
        <v>161</v>
      </c>
      <c r="P795" t="s">
        <v>162</v>
      </c>
      <c r="Q795" t="s">
        <v>163</v>
      </c>
    </row>
    <row r="796" spans="1:17">
      <c r="A796">
        <v>2010</v>
      </c>
      <c r="B796">
        <v>56</v>
      </c>
      <c r="C796" t="s">
        <v>97</v>
      </c>
      <c r="D796" t="s">
        <v>148</v>
      </c>
      <c r="E796">
        <v>9</v>
      </c>
      <c r="F796">
        <v>4</v>
      </c>
      <c r="G796">
        <v>0.69199999999999995</v>
      </c>
      <c r="H796">
        <v>0</v>
      </c>
      <c r="I796">
        <v>0</v>
      </c>
      <c r="K796">
        <v>29.7</v>
      </c>
      <c r="L796">
        <v>23.3</v>
      </c>
      <c r="M796">
        <v>3.49</v>
      </c>
      <c r="N796">
        <v>-1.98</v>
      </c>
    </row>
    <row r="797" spans="1:17">
      <c r="A797">
        <v>2010</v>
      </c>
      <c r="B797">
        <v>57</v>
      </c>
      <c r="C797" t="s">
        <v>13</v>
      </c>
      <c r="D797" t="s">
        <v>148</v>
      </c>
      <c r="E797">
        <v>8</v>
      </c>
      <c r="F797">
        <v>5</v>
      </c>
      <c r="G797">
        <v>0.61499999999999999</v>
      </c>
      <c r="H797">
        <v>0</v>
      </c>
      <c r="I797">
        <v>0</v>
      </c>
      <c r="K797">
        <v>26.3</v>
      </c>
      <c r="L797">
        <v>20.2</v>
      </c>
      <c r="M797">
        <v>10.35</v>
      </c>
      <c r="N797">
        <v>5.04</v>
      </c>
    </row>
    <row r="798" spans="1:17">
      <c r="A798">
        <v>2010</v>
      </c>
      <c r="B798">
        <v>58</v>
      </c>
      <c r="C798" t="s">
        <v>96</v>
      </c>
      <c r="D798" t="s">
        <v>148</v>
      </c>
      <c r="E798">
        <v>7</v>
      </c>
      <c r="F798">
        <v>6</v>
      </c>
      <c r="G798">
        <v>0.53800000000000003</v>
      </c>
      <c r="H798">
        <v>0</v>
      </c>
      <c r="I798">
        <v>0</v>
      </c>
      <c r="K798">
        <v>26.6</v>
      </c>
      <c r="L798">
        <v>24.3</v>
      </c>
      <c r="M798">
        <v>-2.4300000000000002</v>
      </c>
      <c r="N798">
        <v>-4.7300000000000004</v>
      </c>
    </row>
    <row r="799" spans="1:17">
      <c r="A799">
        <v>2010</v>
      </c>
      <c r="E799" t="s">
        <v>167</v>
      </c>
      <c r="H799" t="s">
        <v>168</v>
      </c>
      <c r="M799" t="s">
        <v>159</v>
      </c>
      <c r="O799" t="s">
        <v>151</v>
      </c>
    </row>
    <row r="800" spans="1:17">
      <c r="A800">
        <v>2010</v>
      </c>
      <c r="B800" t="s">
        <v>152</v>
      </c>
      <c r="C800" t="s">
        <v>153</v>
      </c>
      <c r="D800" t="s">
        <v>154</v>
      </c>
      <c r="E800" t="s">
        <v>155</v>
      </c>
      <c r="F800" t="s">
        <v>156</v>
      </c>
      <c r="G800" t="s">
        <v>157</v>
      </c>
      <c r="H800" t="s">
        <v>155</v>
      </c>
      <c r="I800" t="s">
        <v>156</v>
      </c>
      <c r="J800" t="s">
        <v>157</v>
      </c>
      <c r="K800" t="s">
        <v>158</v>
      </c>
      <c r="L800" t="s">
        <v>158</v>
      </c>
      <c r="M800" t="s">
        <v>159</v>
      </c>
      <c r="N800" t="s">
        <v>160</v>
      </c>
      <c r="O800" t="s">
        <v>161</v>
      </c>
      <c r="P800" t="s">
        <v>162</v>
      </c>
      <c r="Q800" t="s">
        <v>163</v>
      </c>
    </row>
    <row r="801" spans="1:17">
      <c r="A801">
        <v>2010</v>
      </c>
      <c r="B801">
        <v>59</v>
      </c>
      <c r="C801" t="s">
        <v>84</v>
      </c>
      <c r="D801" t="s">
        <v>178</v>
      </c>
      <c r="E801">
        <v>10</v>
      </c>
      <c r="F801">
        <v>4</v>
      </c>
      <c r="G801">
        <v>0.71399999999999997</v>
      </c>
      <c r="H801">
        <v>7</v>
      </c>
      <c r="I801">
        <v>1</v>
      </c>
      <c r="J801">
        <v>0.875</v>
      </c>
      <c r="K801">
        <v>21.6</v>
      </c>
      <c r="L801">
        <v>23.2</v>
      </c>
      <c r="M801">
        <v>-5.86</v>
      </c>
      <c r="N801">
        <v>-7.15</v>
      </c>
    </row>
    <row r="802" spans="1:17">
      <c r="A802">
        <v>2010</v>
      </c>
      <c r="B802">
        <v>60</v>
      </c>
      <c r="C802" t="s">
        <v>130</v>
      </c>
      <c r="D802" t="s">
        <v>178</v>
      </c>
      <c r="E802">
        <v>8</v>
      </c>
      <c r="F802">
        <v>5</v>
      </c>
      <c r="G802">
        <v>0.61499999999999999</v>
      </c>
      <c r="H802">
        <v>6</v>
      </c>
      <c r="I802">
        <v>2</v>
      </c>
      <c r="J802">
        <v>0.75</v>
      </c>
      <c r="K802">
        <v>27.5</v>
      </c>
      <c r="L802">
        <v>23.8</v>
      </c>
      <c r="M802">
        <v>-5.79</v>
      </c>
      <c r="N802">
        <v>-9.86</v>
      </c>
    </row>
    <row r="803" spans="1:17">
      <c r="A803">
        <v>2010</v>
      </c>
      <c r="B803">
        <v>61</v>
      </c>
      <c r="C803" t="s">
        <v>60</v>
      </c>
      <c r="D803" t="s">
        <v>178</v>
      </c>
      <c r="E803">
        <v>8</v>
      </c>
      <c r="F803">
        <v>4</v>
      </c>
      <c r="G803">
        <v>0.66700000000000004</v>
      </c>
      <c r="H803">
        <v>5</v>
      </c>
      <c r="I803">
        <v>3</v>
      </c>
      <c r="J803">
        <v>0.625</v>
      </c>
      <c r="K803">
        <v>25</v>
      </c>
      <c r="L803">
        <v>19.100000000000001</v>
      </c>
      <c r="M803">
        <v>-3.39</v>
      </c>
      <c r="N803">
        <v>-8.14</v>
      </c>
    </row>
    <row r="804" spans="1:17">
      <c r="A804">
        <v>2010</v>
      </c>
      <c r="B804">
        <v>62</v>
      </c>
      <c r="C804" t="s">
        <v>131</v>
      </c>
      <c r="D804" t="s">
        <v>178</v>
      </c>
      <c r="E804">
        <v>5</v>
      </c>
      <c r="F804">
        <v>7</v>
      </c>
      <c r="G804">
        <v>0.41699999999999998</v>
      </c>
      <c r="H804">
        <v>4</v>
      </c>
      <c r="I804">
        <v>4</v>
      </c>
      <c r="J804">
        <v>0.5</v>
      </c>
      <c r="K804">
        <v>21.3</v>
      </c>
      <c r="L804">
        <v>22.9</v>
      </c>
      <c r="M804">
        <v>-8.82</v>
      </c>
      <c r="N804">
        <v>-7.48</v>
      </c>
    </row>
    <row r="805" spans="1:17">
      <c r="A805">
        <v>2010</v>
      </c>
      <c r="B805">
        <v>63</v>
      </c>
      <c r="C805" t="s">
        <v>177</v>
      </c>
      <c r="D805" t="s">
        <v>178</v>
      </c>
      <c r="E805">
        <v>2</v>
      </c>
      <c r="F805">
        <v>10</v>
      </c>
      <c r="G805">
        <v>0.16700000000000001</v>
      </c>
      <c r="H805">
        <v>1</v>
      </c>
      <c r="I805">
        <v>7</v>
      </c>
      <c r="J805">
        <v>0.125</v>
      </c>
      <c r="K805">
        <v>21.3</v>
      </c>
      <c r="L805">
        <v>33.6</v>
      </c>
      <c r="M805">
        <v>-16.760000000000002</v>
      </c>
      <c r="N805">
        <v>-5.67</v>
      </c>
    </row>
    <row r="806" spans="1:17">
      <c r="A806">
        <v>2010</v>
      </c>
      <c r="B806">
        <v>64</v>
      </c>
      <c r="C806" t="s">
        <v>136</v>
      </c>
      <c r="D806" t="s">
        <v>178</v>
      </c>
      <c r="E806">
        <v>2</v>
      </c>
      <c r="F806">
        <v>10</v>
      </c>
      <c r="G806">
        <v>0.16700000000000001</v>
      </c>
      <c r="H806">
        <v>1</v>
      </c>
      <c r="I806">
        <v>7</v>
      </c>
      <c r="J806">
        <v>0.125</v>
      </c>
      <c r="K806">
        <v>14.2</v>
      </c>
      <c r="L806">
        <v>27.8</v>
      </c>
      <c r="M806">
        <v>-19.2</v>
      </c>
      <c r="N806">
        <v>-7.53</v>
      </c>
    </row>
    <row r="807" spans="1:17">
      <c r="A807">
        <v>2010</v>
      </c>
      <c r="B807">
        <v>65</v>
      </c>
      <c r="C807" t="s">
        <v>135</v>
      </c>
      <c r="D807" t="s">
        <v>178</v>
      </c>
      <c r="E807">
        <v>1</v>
      </c>
      <c r="F807">
        <v>11</v>
      </c>
      <c r="G807">
        <v>8.3000000000000004E-2</v>
      </c>
      <c r="H807">
        <v>1</v>
      </c>
      <c r="I807">
        <v>7</v>
      </c>
      <c r="J807">
        <v>0.125</v>
      </c>
      <c r="K807">
        <v>15.6</v>
      </c>
      <c r="L807">
        <v>35.1</v>
      </c>
      <c r="M807">
        <v>-21.54</v>
      </c>
      <c r="N807">
        <v>-6.29</v>
      </c>
    </row>
    <row r="808" spans="1:17">
      <c r="A808">
        <v>2010</v>
      </c>
      <c r="B808">
        <v>66</v>
      </c>
      <c r="C808" t="s">
        <v>112</v>
      </c>
      <c r="D808" t="s">
        <v>179</v>
      </c>
      <c r="E808">
        <v>11</v>
      </c>
      <c r="F808">
        <v>3</v>
      </c>
      <c r="G808">
        <v>0.78600000000000003</v>
      </c>
      <c r="H808">
        <v>8</v>
      </c>
      <c r="I808">
        <v>0</v>
      </c>
      <c r="J808">
        <v>1</v>
      </c>
      <c r="K808">
        <v>38</v>
      </c>
      <c r="L808">
        <v>18.899999999999999</v>
      </c>
      <c r="M808">
        <v>4.32</v>
      </c>
      <c r="N808">
        <v>-8.19</v>
      </c>
      <c r="P808">
        <v>24</v>
      </c>
    </row>
    <row r="809" spans="1:17">
      <c r="A809">
        <v>2010</v>
      </c>
      <c r="B809">
        <v>67</v>
      </c>
      <c r="C809" t="s">
        <v>98</v>
      </c>
      <c r="D809" t="s">
        <v>179</v>
      </c>
      <c r="E809">
        <v>8</v>
      </c>
      <c r="F809">
        <v>5</v>
      </c>
      <c r="G809">
        <v>0.61499999999999999</v>
      </c>
      <c r="H809">
        <v>7</v>
      </c>
      <c r="I809">
        <v>1</v>
      </c>
      <c r="J809">
        <v>0.875</v>
      </c>
      <c r="K809">
        <v>27.9</v>
      </c>
      <c r="L809">
        <v>28.5</v>
      </c>
      <c r="M809">
        <v>-3.7</v>
      </c>
      <c r="N809">
        <v>-5.17</v>
      </c>
    </row>
    <row r="810" spans="1:17">
      <c r="A810">
        <v>2010</v>
      </c>
      <c r="B810">
        <v>68</v>
      </c>
      <c r="C810" t="s">
        <v>65</v>
      </c>
      <c r="D810" t="s">
        <v>179</v>
      </c>
      <c r="E810">
        <v>6</v>
      </c>
      <c r="F810">
        <v>6</v>
      </c>
      <c r="G810">
        <v>0.5</v>
      </c>
      <c r="H810">
        <v>5</v>
      </c>
      <c r="I810">
        <v>3</v>
      </c>
      <c r="J810">
        <v>0.625</v>
      </c>
      <c r="K810">
        <v>32.299999999999997</v>
      </c>
      <c r="L810">
        <v>23.8</v>
      </c>
      <c r="M810">
        <v>-4.0999999999999996</v>
      </c>
      <c r="N810">
        <v>-7.43</v>
      </c>
    </row>
    <row r="811" spans="1:17">
      <c r="A811">
        <v>2010</v>
      </c>
      <c r="B811">
        <v>69</v>
      </c>
      <c r="C811" t="s">
        <v>125</v>
      </c>
      <c r="D811" t="s">
        <v>179</v>
      </c>
      <c r="E811">
        <v>4</v>
      </c>
      <c r="F811">
        <v>8</v>
      </c>
      <c r="G811">
        <v>0.33300000000000002</v>
      </c>
      <c r="H811">
        <v>3</v>
      </c>
      <c r="I811">
        <v>5</v>
      </c>
      <c r="J811">
        <v>0.375</v>
      </c>
      <c r="K811">
        <v>22</v>
      </c>
      <c r="L811">
        <v>30.4</v>
      </c>
      <c r="M811">
        <v>-14.83</v>
      </c>
      <c r="N811">
        <v>-9.16</v>
      </c>
    </row>
    <row r="812" spans="1:17">
      <c r="A812">
        <v>2010</v>
      </c>
      <c r="B812">
        <v>70</v>
      </c>
      <c r="C812" t="s">
        <v>127</v>
      </c>
      <c r="D812" t="s">
        <v>179</v>
      </c>
      <c r="E812">
        <v>3</v>
      </c>
      <c r="F812">
        <v>9</v>
      </c>
      <c r="G812">
        <v>0.25</v>
      </c>
      <c r="H812">
        <v>2</v>
      </c>
      <c r="I812">
        <v>6</v>
      </c>
      <c r="J812">
        <v>0.25</v>
      </c>
      <c r="K812">
        <v>24.4</v>
      </c>
      <c r="L812">
        <v>26</v>
      </c>
      <c r="M812">
        <v>-9.74</v>
      </c>
      <c r="N812">
        <v>-5.32</v>
      </c>
    </row>
    <row r="813" spans="1:17">
      <c r="A813">
        <v>2010</v>
      </c>
      <c r="B813">
        <v>71</v>
      </c>
      <c r="C813" t="s">
        <v>134</v>
      </c>
      <c r="D813" t="s">
        <v>179</v>
      </c>
      <c r="E813">
        <v>2</v>
      </c>
      <c r="F813">
        <v>10</v>
      </c>
      <c r="G813">
        <v>0.16700000000000001</v>
      </c>
      <c r="H813">
        <v>2</v>
      </c>
      <c r="I813">
        <v>6</v>
      </c>
      <c r="J813">
        <v>0.25</v>
      </c>
      <c r="K813">
        <v>19</v>
      </c>
      <c r="L813">
        <v>43.9</v>
      </c>
      <c r="M813">
        <v>-19.07</v>
      </c>
      <c r="N813">
        <v>-4.74</v>
      </c>
    </row>
    <row r="814" spans="1:17">
      <c r="A814">
        <v>2010</v>
      </c>
      <c r="E814" t="s">
        <v>167</v>
      </c>
      <c r="H814" t="s">
        <v>168</v>
      </c>
      <c r="M814" t="s">
        <v>159</v>
      </c>
      <c r="O814" t="s">
        <v>151</v>
      </c>
    </row>
    <row r="815" spans="1:17">
      <c r="A815">
        <v>2010</v>
      </c>
      <c r="B815" t="s">
        <v>152</v>
      </c>
      <c r="C815" t="s">
        <v>153</v>
      </c>
      <c r="D815" t="s">
        <v>154</v>
      </c>
      <c r="E815" t="s">
        <v>155</v>
      </c>
      <c r="F815" t="s">
        <v>156</v>
      </c>
      <c r="G815" t="s">
        <v>157</v>
      </c>
      <c r="H815" t="s">
        <v>155</v>
      </c>
      <c r="I815" t="s">
        <v>156</v>
      </c>
      <c r="J815" t="s">
        <v>157</v>
      </c>
      <c r="K815" t="s">
        <v>158</v>
      </c>
      <c r="L815" t="s">
        <v>158</v>
      </c>
      <c r="M815" t="s">
        <v>159</v>
      </c>
      <c r="N815" t="s">
        <v>160</v>
      </c>
      <c r="O815" t="s">
        <v>161</v>
      </c>
      <c r="P815" t="s">
        <v>162</v>
      </c>
      <c r="Q815" t="s">
        <v>163</v>
      </c>
    </row>
    <row r="816" spans="1:17">
      <c r="A816">
        <v>2010</v>
      </c>
      <c r="B816">
        <v>72</v>
      </c>
      <c r="C816" t="s">
        <v>141</v>
      </c>
      <c r="D816" t="s">
        <v>149</v>
      </c>
      <c r="E816">
        <v>13</v>
      </c>
      <c r="F816">
        <v>0</v>
      </c>
      <c r="G816">
        <v>1</v>
      </c>
      <c r="H816">
        <v>8</v>
      </c>
      <c r="I816">
        <v>0</v>
      </c>
      <c r="J816">
        <v>1</v>
      </c>
      <c r="K816">
        <v>41.6</v>
      </c>
      <c r="L816">
        <v>12</v>
      </c>
      <c r="M816">
        <v>17.96</v>
      </c>
      <c r="N816">
        <v>-1.73</v>
      </c>
      <c r="O816">
        <v>6</v>
      </c>
      <c r="P816">
        <v>2</v>
      </c>
      <c r="Q816">
        <v>2</v>
      </c>
    </row>
    <row r="817" spans="1:17">
      <c r="A817">
        <v>2010</v>
      </c>
      <c r="B817">
        <v>73</v>
      </c>
      <c r="C817" t="s">
        <v>34</v>
      </c>
      <c r="D817" t="s">
        <v>149</v>
      </c>
      <c r="E817">
        <v>10</v>
      </c>
      <c r="F817">
        <v>3</v>
      </c>
      <c r="G817">
        <v>0.76900000000000002</v>
      </c>
      <c r="H817">
        <v>7</v>
      </c>
      <c r="I817">
        <v>1</v>
      </c>
      <c r="J817">
        <v>0.875</v>
      </c>
      <c r="K817">
        <v>33.1</v>
      </c>
      <c r="L817">
        <v>20.3</v>
      </c>
      <c r="M817">
        <v>8.3000000000000007</v>
      </c>
      <c r="N817">
        <v>0.53</v>
      </c>
      <c r="P817">
        <v>6</v>
      </c>
    </row>
    <row r="818" spans="1:17">
      <c r="A818">
        <v>2010</v>
      </c>
      <c r="B818">
        <v>74</v>
      </c>
      <c r="C818" t="s">
        <v>95</v>
      </c>
      <c r="D818" t="s">
        <v>149</v>
      </c>
      <c r="E818">
        <v>9</v>
      </c>
      <c r="F818">
        <v>4</v>
      </c>
      <c r="G818">
        <v>0.69199999999999995</v>
      </c>
      <c r="H818">
        <v>5</v>
      </c>
      <c r="I818">
        <v>3</v>
      </c>
      <c r="J818">
        <v>0.625</v>
      </c>
      <c r="K818">
        <v>30.8</v>
      </c>
      <c r="L818">
        <v>21.1</v>
      </c>
      <c r="M818">
        <v>6.87</v>
      </c>
      <c r="N818">
        <v>-1.05</v>
      </c>
      <c r="P818">
        <v>23</v>
      </c>
    </row>
    <row r="819" spans="1:17">
      <c r="A819">
        <v>2010</v>
      </c>
      <c r="B819">
        <v>75</v>
      </c>
      <c r="C819" t="s">
        <v>72</v>
      </c>
      <c r="D819" t="s">
        <v>149</v>
      </c>
      <c r="E819">
        <v>9</v>
      </c>
      <c r="F819">
        <v>4</v>
      </c>
      <c r="G819">
        <v>0.69199999999999995</v>
      </c>
      <c r="H819">
        <v>5</v>
      </c>
      <c r="I819">
        <v>3</v>
      </c>
      <c r="J819">
        <v>0.625</v>
      </c>
      <c r="K819">
        <v>35</v>
      </c>
      <c r="L819">
        <v>22.1</v>
      </c>
      <c r="M819">
        <v>6.07</v>
      </c>
      <c r="N819">
        <v>-3.09</v>
      </c>
    </row>
    <row r="820" spans="1:17">
      <c r="A820">
        <v>2010</v>
      </c>
      <c r="B820">
        <v>76</v>
      </c>
      <c r="C820" t="s">
        <v>50</v>
      </c>
      <c r="D820" t="s">
        <v>149</v>
      </c>
      <c r="E820">
        <v>7</v>
      </c>
      <c r="F820">
        <v>6</v>
      </c>
      <c r="G820">
        <v>0.53800000000000003</v>
      </c>
      <c r="H820">
        <v>5</v>
      </c>
      <c r="I820">
        <v>3</v>
      </c>
      <c r="J820">
        <v>0.625</v>
      </c>
      <c r="K820">
        <v>26.2</v>
      </c>
      <c r="L820">
        <v>21.6</v>
      </c>
      <c r="M820">
        <v>1.33</v>
      </c>
      <c r="N820">
        <v>0.41</v>
      </c>
    </row>
    <row r="821" spans="1:17">
      <c r="A821">
        <v>2010</v>
      </c>
      <c r="B821">
        <v>77</v>
      </c>
      <c r="C821" t="s">
        <v>63</v>
      </c>
      <c r="D821" t="s">
        <v>149</v>
      </c>
      <c r="E821">
        <v>3</v>
      </c>
      <c r="F821">
        <v>9</v>
      </c>
      <c r="G821">
        <v>0.25</v>
      </c>
      <c r="H821">
        <v>2</v>
      </c>
      <c r="I821">
        <v>6</v>
      </c>
      <c r="J821">
        <v>0.25</v>
      </c>
      <c r="K821">
        <v>16.5</v>
      </c>
      <c r="L821">
        <v>34.700000000000003</v>
      </c>
      <c r="M821">
        <v>-10.86</v>
      </c>
      <c r="N821">
        <v>0.47</v>
      </c>
    </row>
    <row r="822" spans="1:17">
      <c r="A822">
        <v>2010</v>
      </c>
      <c r="B822">
        <v>78</v>
      </c>
      <c r="C822" t="s">
        <v>182</v>
      </c>
      <c r="D822" t="s">
        <v>149</v>
      </c>
      <c r="E822">
        <v>2</v>
      </c>
      <c r="F822">
        <v>11</v>
      </c>
      <c r="G822">
        <v>0.154</v>
      </c>
      <c r="H822">
        <v>2</v>
      </c>
      <c r="I822">
        <v>6</v>
      </c>
      <c r="J822">
        <v>0.25</v>
      </c>
      <c r="K822">
        <v>18.399999999999999</v>
      </c>
      <c r="L822">
        <v>39.700000000000003</v>
      </c>
      <c r="M822">
        <v>-11.86</v>
      </c>
      <c r="N822">
        <v>3.22</v>
      </c>
    </row>
    <row r="823" spans="1:17">
      <c r="A823">
        <v>2010</v>
      </c>
      <c r="B823">
        <v>79</v>
      </c>
      <c r="C823" t="s">
        <v>121</v>
      </c>
      <c r="D823" t="s">
        <v>149</v>
      </c>
      <c r="E823">
        <v>3</v>
      </c>
      <c r="F823">
        <v>9</v>
      </c>
      <c r="G823">
        <v>0.25</v>
      </c>
      <c r="H823">
        <v>1</v>
      </c>
      <c r="I823">
        <v>7</v>
      </c>
      <c r="J823">
        <v>0.125</v>
      </c>
      <c r="K823">
        <v>19.2</v>
      </c>
      <c r="L823">
        <v>30.3</v>
      </c>
      <c r="M823">
        <v>-9.31</v>
      </c>
      <c r="N823">
        <v>0.02</v>
      </c>
    </row>
    <row r="824" spans="1:17">
      <c r="A824">
        <v>2010</v>
      </c>
      <c r="B824">
        <v>80</v>
      </c>
      <c r="C824" t="s">
        <v>123</v>
      </c>
      <c r="D824" t="s">
        <v>149</v>
      </c>
      <c r="E824">
        <v>1</v>
      </c>
      <c r="F824">
        <v>11</v>
      </c>
      <c r="G824">
        <v>8.3000000000000004E-2</v>
      </c>
      <c r="H824">
        <v>1</v>
      </c>
      <c r="I824">
        <v>7</v>
      </c>
      <c r="J824">
        <v>0.125</v>
      </c>
      <c r="K824">
        <v>15.8</v>
      </c>
      <c r="L824">
        <v>44.3</v>
      </c>
      <c r="M824">
        <v>-17.760000000000002</v>
      </c>
      <c r="N824">
        <v>0.56999999999999995</v>
      </c>
    </row>
    <row r="825" spans="1:17">
      <c r="A825">
        <v>2010</v>
      </c>
      <c r="E825" t="s">
        <v>167</v>
      </c>
      <c r="H825" t="s">
        <v>168</v>
      </c>
      <c r="M825" t="s">
        <v>159</v>
      </c>
      <c r="O825" t="s">
        <v>151</v>
      </c>
    </row>
    <row r="826" spans="1:17">
      <c r="A826">
        <v>2010</v>
      </c>
      <c r="B826" t="s">
        <v>152</v>
      </c>
      <c r="C826" t="s">
        <v>153</v>
      </c>
      <c r="D826" t="s">
        <v>154</v>
      </c>
      <c r="E826" t="s">
        <v>155</v>
      </c>
      <c r="F826" t="s">
        <v>156</v>
      </c>
      <c r="G826" t="s">
        <v>157</v>
      </c>
      <c r="H826" t="s">
        <v>155</v>
      </c>
      <c r="I826" t="s">
        <v>156</v>
      </c>
      <c r="J826" t="s">
        <v>157</v>
      </c>
      <c r="K826" t="s">
        <v>158</v>
      </c>
      <c r="L826" t="s">
        <v>158</v>
      </c>
      <c r="M826" t="s">
        <v>159</v>
      </c>
      <c r="N826" t="s">
        <v>160</v>
      </c>
      <c r="O826" t="s">
        <v>161</v>
      </c>
      <c r="P826" t="s">
        <v>162</v>
      </c>
      <c r="Q826" t="s">
        <v>163</v>
      </c>
    </row>
    <row r="827" spans="1:17">
      <c r="A827">
        <v>2010</v>
      </c>
      <c r="B827">
        <v>81</v>
      </c>
      <c r="C827" t="s">
        <v>28</v>
      </c>
      <c r="D827" t="s">
        <v>197</v>
      </c>
      <c r="E827">
        <v>12</v>
      </c>
      <c r="F827">
        <v>1</v>
      </c>
      <c r="G827">
        <v>0.92300000000000004</v>
      </c>
      <c r="H827">
        <v>9</v>
      </c>
      <c r="I827">
        <v>0</v>
      </c>
      <c r="J827">
        <v>1</v>
      </c>
      <c r="K827">
        <v>47</v>
      </c>
      <c r="L827">
        <v>18.7</v>
      </c>
      <c r="M827">
        <v>21.54</v>
      </c>
      <c r="N827">
        <v>3.92</v>
      </c>
      <c r="O827">
        <v>11</v>
      </c>
      <c r="P827">
        <v>1</v>
      </c>
      <c r="Q827">
        <v>3</v>
      </c>
    </row>
    <row r="828" spans="1:17">
      <c r="A828">
        <v>2010</v>
      </c>
      <c r="B828">
        <v>82</v>
      </c>
      <c r="C828" t="s">
        <v>19</v>
      </c>
      <c r="D828" t="s">
        <v>197</v>
      </c>
      <c r="E828">
        <v>12</v>
      </c>
      <c r="F828">
        <v>1</v>
      </c>
      <c r="G828">
        <v>0.92300000000000004</v>
      </c>
      <c r="H828">
        <v>8</v>
      </c>
      <c r="I828">
        <v>1</v>
      </c>
      <c r="J828">
        <v>0.88900000000000001</v>
      </c>
      <c r="K828">
        <v>40.299999999999997</v>
      </c>
      <c r="L828">
        <v>17.399999999999999</v>
      </c>
      <c r="M828">
        <v>21.8</v>
      </c>
      <c r="N828">
        <v>5.03</v>
      </c>
      <c r="P828">
        <v>4</v>
      </c>
      <c r="Q828">
        <v>4</v>
      </c>
    </row>
    <row r="829" spans="1:17">
      <c r="A829">
        <v>2010</v>
      </c>
      <c r="B829">
        <v>83</v>
      </c>
      <c r="C829" t="s">
        <v>185</v>
      </c>
      <c r="D829" t="s">
        <v>197</v>
      </c>
      <c r="E829">
        <v>8</v>
      </c>
      <c r="F829">
        <v>5</v>
      </c>
      <c r="G829">
        <v>0.61499999999999999</v>
      </c>
      <c r="H829">
        <v>5</v>
      </c>
      <c r="I829">
        <v>4</v>
      </c>
      <c r="J829">
        <v>0.55600000000000005</v>
      </c>
      <c r="K829">
        <v>31</v>
      </c>
      <c r="L829">
        <v>26.7</v>
      </c>
      <c r="M829">
        <v>9.57</v>
      </c>
      <c r="N829">
        <v>6.41</v>
      </c>
      <c r="O829">
        <v>14</v>
      </c>
      <c r="P829">
        <v>14</v>
      </c>
    </row>
    <row r="830" spans="1:17">
      <c r="A830">
        <v>2010</v>
      </c>
      <c r="B830">
        <v>84</v>
      </c>
      <c r="C830" t="s">
        <v>37</v>
      </c>
      <c r="D830" t="s">
        <v>197</v>
      </c>
      <c r="E830">
        <v>7</v>
      </c>
      <c r="F830">
        <v>6</v>
      </c>
      <c r="G830">
        <v>0.53800000000000003</v>
      </c>
      <c r="H830">
        <v>5</v>
      </c>
      <c r="I830">
        <v>4</v>
      </c>
      <c r="J830">
        <v>0.55600000000000005</v>
      </c>
      <c r="K830">
        <v>21.8</v>
      </c>
      <c r="L830">
        <v>29.3</v>
      </c>
      <c r="M830">
        <v>5.55</v>
      </c>
      <c r="N830">
        <v>8.24</v>
      </c>
    </row>
    <row r="831" spans="1:17">
      <c r="A831">
        <v>2010</v>
      </c>
      <c r="B831">
        <v>85</v>
      </c>
      <c r="C831" t="s">
        <v>45</v>
      </c>
      <c r="D831" t="s">
        <v>197</v>
      </c>
      <c r="E831">
        <v>7</v>
      </c>
      <c r="F831">
        <v>6</v>
      </c>
      <c r="G831">
        <v>0.53800000000000003</v>
      </c>
      <c r="H831">
        <v>4</v>
      </c>
      <c r="I831">
        <v>5</v>
      </c>
      <c r="J831">
        <v>0.44400000000000001</v>
      </c>
      <c r="K831">
        <v>28.2</v>
      </c>
      <c r="L831">
        <v>22.7</v>
      </c>
      <c r="M831">
        <v>8.14</v>
      </c>
      <c r="N831">
        <v>6.37</v>
      </c>
      <c r="P831">
        <v>9</v>
      </c>
    </row>
    <row r="832" spans="1:17">
      <c r="A832">
        <v>2010</v>
      </c>
      <c r="B832">
        <v>86</v>
      </c>
      <c r="C832" t="s">
        <v>30</v>
      </c>
      <c r="D832" t="s">
        <v>197</v>
      </c>
      <c r="E832">
        <v>6</v>
      </c>
      <c r="F832">
        <v>6</v>
      </c>
      <c r="G832">
        <v>0.5</v>
      </c>
      <c r="H832">
        <v>4</v>
      </c>
      <c r="I832">
        <v>5</v>
      </c>
      <c r="J832">
        <v>0.44400000000000001</v>
      </c>
      <c r="K832">
        <v>32.299999999999997</v>
      </c>
      <c r="L832">
        <v>25</v>
      </c>
      <c r="M832">
        <v>8.42</v>
      </c>
      <c r="N832">
        <v>4.75</v>
      </c>
    </row>
    <row r="833" spans="1:17">
      <c r="A833">
        <v>2010</v>
      </c>
      <c r="B833">
        <v>87</v>
      </c>
      <c r="C833" t="s">
        <v>40</v>
      </c>
      <c r="D833" t="s">
        <v>197</v>
      </c>
      <c r="E833">
        <v>5</v>
      </c>
      <c r="F833">
        <v>7</v>
      </c>
      <c r="G833">
        <v>0.41699999999999998</v>
      </c>
      <c r="H833">
        <v>4</v>
      </c>
      <c r="I833">
        <v>5</v>
      </c>
      <c r="J833">
        <v>0.44400000000000001</v>
      </c>
      <c r="K833">
        <v>24.4</v>
      </c>
      <c r="L833">
        <v>26.8</v>
      </c>
      <c r="M833">
        <v>7.6</v>
      </c>
      <c r="N833">
        <v>9.68</v>
      </c>
      <c r="O833">
        <v>24</v>
      </c>
      <c r="P833">
        <v>24</v>
      </c>
    </row>
    <row r="834" spans="1:17">
      <c r="A834">
        <v>2010</v>
      </c>
      <c r="B834">
        <v>88</v>
      </c>
      <c r="C834" t="s">
        <v>22</v>
      </c>
      <c r="D834" t="s">
        <v>197</v>
      </c>
      <c r="E834">
        <v>5</v>
      </c>
      <c r="F834">
        <v>7</v>
      </c>
      <c r="G834">
        <v>0.41699999999999998</v>
      </c>
      <c r="H834">
        <v>3</v>
      </c>
      <c r="I834">
        <v>6</v>
      </c>
      <c r="J834">
        <v>0.33300000000000002</v>
      </c>
      <c r="K834">
        <v>25.8</v>
      </c>
      <c r="L834">
        <v>22.6</v>
      </c>
      <c r="M834">
        <v>5.35</v>
      </c>
      <c r="N834">
        <v>6.27</v>
      </c>
    </row>
    <row r="835" spans="1:17">
      <c r="A835">
        <v>2010</v>
      </c>
      <c r="B835">
        <v>89</v>
      </c>
      <c r="C835" t="s">
        <v>10</v>
      </c>
      <c r="D835" t="s">
        <v>197</v>
      </c>
      <c r="E835">
        <v>4</v>
      </c>
      <c r="F835">
        <v>8</v>
      </c>
      <c r="G835">
        <v>0.33300000000000002</v>
      </c>
      <c r="H835">
        <v>2</v>
      </c>
      <c r="I835">
        <v>7</v>
      </c>
      <c r="J835">
        <v>0.222</v>
      </c>
      <c r="K835">
        <v>20.2</v>
      </c>
      <c r="L835">
        <v>30.3</v>
      </c>
      <c r="M835">
        <v>0.62</v>
      </c>
      <c r="N835">
        <v>7.29</v>
      </c>
    </row>
    <row r="836" spans="1:17">
      <c r="A836">
        <v>2010</v>
      </c>
      <c r="B836">
        <v>90</v>
      </c>
      <c r="C836" t="s">
        <v>52</v>
      </c>
      <c r="D836" t="s">
        <v>197</v>
      </c>
      <c r="E836">
        <v>2</v>
      </c>
      <c r="F836">
        <v>10</v>
      </c>
      <c r="G836">
        <v>0.16700000000000001</v>
      </c>
      <c r="H836">
        <v>1</v>
      </c>
      <c r="I836">
        <v>8</v>
      </c>
      <c r="J836">
        <v>0.111</v>
      </c>
      <c r="K836">
        <v>19.600000000000001</v>
      </c>
      <c r="L836">
        <v>35.799999999999997</v>
      </c>
      <c r="M836">
        <v>-4.2</v>
      </c>
      <c r="N836">
        <v>7.22</v>
      </c>
    </row>
    <row r="837" spans="1:17">
      <c r="A837">
        <v>2010</v>
      </c>
      <c r="E837" t="s">
        <v>167</v>
      </c>
      <c r="H837" t="s">
        <v>168</v>
      </c>
      <c r="M837" t="s">
        <v>159</v>
      </c>
      <c r="O837" t="s">
        <v>151</v>
      </c>
    </row>
    <row r="838" spans="1:17">
      <c r="A838">
        <v>2010</v>
      </c>
      <c r="B838" t="s">
        <v>152</v>
      </c>
      <c r="C838" t="s">
        <v>153</v>
      </c>
      <c r="D838" t="s">
        <v>154</v>
      </c>
      <c r="E838" t="s">
        <v>155</v>
      </c>
      <c r="F838" t="s">
        <v>156</v>
      </c>
      <c r="G838" t="s">
        <v>157</v>
      </c>
      <c r="H838" t="s">
        <v>155</v>
      </c>
      <c r="I838" t="s">
        <v>156</v>
      </c>
      <c r="J838" t="s">
        <v>157</v>
      </c>
      <c r="K838" t="s">
        <v>158</v>
      </c>
      <c r="L838" t="s">
        <v>158</v>
      </c>
      <c r="M838" t="s">
        <v>159</v>
      </c>
      <c r="N838" t="s">
        <v>160</v>
      </c>
      <c r="O838" t="s">
        <v>161</v>
      </c>
      <c r="P838" t="s">
        <v>162</v>
      </c>
      <c r="Q838" t="s">
        <v>163</v>
      </c>
    </row>
    <row r="839" spans="1:17">
      <c r="A839">
        <v>2010</v>
      </c>
      <c r="B839">
        <v>91</v>
      </c>
      <c r="C839" t="s">
        <v>27</v>
      </c>
      <c r="D839" t="s">
        <v>186</v>
      </c>
      <c r="E839">
        <v>9</v>
      </c>
      <c r="F839">
        <v>5</v>
      </c>
      <c r="G839">
        <v>0.64300000000000002</v>
      </c>
      <c r="H839">
        <v>5</v>
      </c>
      <c r="I839">
        <v>3</v>
      </c>
      <c r="J839">
        <v>0.625</v>
      </c>
      <c r="K839">
        <v>30.9</v>
      </c>
      <c r="L839">
        <v>23.1</v>
      </c>
      <c r="M839">
        <v>12.97</v>
      </c>
      <c r="N839">
        <v>6.18</v>
      </c>
      <c r="P839">
        <v>10</v>
      </c>
      <c r="Q839">
        <v>22</v>
      </c>
    </row>
    <row r="840" spans="1:17">
      <c r="A840">
        <v>2010</v>
      </c>
      <c r="B840">
        <v>92</v>
      </c>
      <c r="C840" t="s">
        <v>14</v>
      </c>
      <c r="D840" t="s">
        <v>186</v>
      </c>
      <c r="E840">
        <v>8</v>
      </c>
      <c r="F840">
        <v>5</v>
      </c>
      <c r="G840">
        <v>0.61499999999999999</v>
      </c>
      <c r="H840">
        <v>4</v>
      </c>
      <c r="I840">
        <v>4</v>
      </c>
      <c r="J840">
        <v>0.5</v>
      </c>
      <c r="K840">
        <v>29.8</v>
      </c>
      <c r="L840">
        <v>21.3</v>
      </c>
      <c r="M840">
        <v>9.3000000000000007</v>
      </c>
      <c r="N840">
        <v>4.07</v>
      </c>
      <c r="O840">
        <v>4</v>
      </c>
      <c r="P840">
        <v>4</v>
      </c>
    </row>
    <row r="841" spans="1:17">
      <c r="A841">
        <v>2010</v>
      </c>
      <c r="B841">
        <v>93</v>
      </c>
      <c r="C841" t="s">
        <v>11</v>
      </c>
      <c r="D841" t="s">
        <v>186</v>
      </c>
      <c r="E841">
        <v>6</v>
      </c>
      <c r="F841">
        <v>7</v>
      </c>
      <c r="G841">
        <v>0.46200000000000002</v>
      </c>
      <c r="H841">
        <v>3</v>
      </c>
      <c r="I841">
        <v>5</v>
      </c>
      <c r="J841">
        <v>0.375</v>
      </c>
      <c r="K841">
        <v>32.1</v>
      </c>
      <c r="L841">
        <v>22.1</v>
      </c>
      <c r="M841">
        <v>6.35</v>
      </c>
      <c r="N841">
        <v>2.65</v>
      </c>
      <c r="O841">
        <v>23</v>
      </c>
      <c r="P841">
        <v>22</v>
      </c>
    </row>
    <row r="842" spans="1:17">
      <c r="A842">
        <v>2010</v>
      </c>
      <c r="B842">
        <v>94</v>
      </c>
      <c r="C842" t="s">
        <v>15</v>
      </c>
      <c r="D842" t="s">
        <v>186</v>
      </c>
      <c r="E842">
        <v>6</v>
      </c>
      <c r="F842">
        <v>7</v>
      </c>
      <c r="G842">
        <v>0.46200000000000002</v>
      </c>
      <c r="H842">
        <v>3</v>
      </c>
      <c r="I842">
        <v>5</v>
      </c>
      <c r="J842">
        <v>0.375</v>
      </c>
      <c r="K842">
        <v>27</v>
      </c>
      <c r="L842">
        <v>25.1</v>
      </c>
      <c r="M842">
        <v>1.78</v>
      </c>
      <c r="N842">
        <v>2.62</v>
      </c>
    </row>
    <row r="843" spans="1:17">
      <c r="A843">
        <v>2010</v>
      </c>
      <c r="B843">
        <v>95</v>
      </c>
      <c r="C843" t="s">
        <v>29</v>
      </c>
      <c r="D843" t="s">
        <v>186</v>
      </c>
      <c r="E843">
        <v>6</v>
      </c>
      <c r="F843">
        <v>7</v>
      </c>
      <c r="G843">
        <v>0.46200000000000002</v>
      </c>
      <c r="H843">
        <v>2</v>
      </c>
      <c r="I843">
        <v>6</v>
      </c>
      <c r="J843">
        <v>0.25</v>
      </c>
      <c r="K843">
        <v>31.2</v>
      </c>
      <c r="L843">
        <v>28.4</v>
      </c>
      <c r="M843">
        <v>1.88</v>
      </c>
      <c r="N843">
        <v>0.42</v>
      </c>
    </row>
    <row r="844" spans="1:17">
      <c r="A844">
        <v>2010</v>
      </c>
      <c r="B844">
        <v>96</v>
      </c>
      <c r="C844" t="s">
        <v>54</v>
      </c>
      <c r="D844" t="s">
        <v>186</v>
      </c>
      <c r="E844">
        <v>2</v>
      </c>
      <c r="F844">
        <v>10</v>
      </c>
      <c r="G844">
        <v>0.16700000000000001</v>
      </c>
      <c r="H844">
        <v>1</v>
      </c>
      <c r="I844">
        <v>7</v>
      </c>
      <c r="J844">
        <v>0.125</v>
      </c>
      <c r="K844">
        <v>16.899999999999999</v>
      </c>
      <c r="L844">
        <v>31.2</v>
      </c>
      <c r="M844">
        <v>-9.57</v>
      </c>
      <c r="N844">
        <v>3.01</v>
      </c>
    </row>
    <row r="845" spans="1:17">
      <c r="A845">
        <v>2010</v>
      </c>
      <c r="B845">
        <v>97</v>
      </c>
      <c r="C845" t="s">
        <v>9</v>
      </c>
      <c r="D845" t="s">
        <v>187</v>
      </c>
      <c r="E845">
        <v>14</v>
      </c>
      <c r="F845">
        <v>0</v>
      </c>
      <c r="G845">
        <v>1</v>
      </c>
      <c r="H845">
        <v>8</v>
      </c>
      <c r="I845">
        <v>0</v>
      </c>
      <c r="J845">
        <v>1</v>
      </c>
      <c r="K845">
        <v>41.2</v>
      </c>
      <c r="L845">
        <v>24.1</v>
      </c>
      <c r="M845">
        <v>20.66</v>
      </c>
      <c r="N845">
        <v>5.95</v>
      </c>
      <c r="O845">
        <v>22</v>
      </c>
      <c r="P845">
        <v>1</v>
      </c>
      <c r="Q845">
        <v>1</v>
      </c>
    </row>
    <row r="846" spans="1:17">
      <c r="A846">
        <v>2010</v>
      </c>
      <c r="B846">
        <v>98</v>
      </c>
      <c r="C846" t="s">
        <v>188</v>
      </c>
      <c r="D846" t="s">
        <v>187</v>
      </c>
      <c r="E846">
        <v>11</v>
      </c>
      <c r="F846">
        <v>2</v>
      </c>
      <c r="G846">
        <v>0.84599999999999997</v>
      </c>
      <c r="H846">
        <v>6</v>
      </c>
      <c r="I846">
        <v>2</v>
      </c>
      <c r="J846">
        <v>0.75</v>
      </c>
      <c r="K846">
        <v>29.7</v>
      </c>
      <c r="L846">
        <v>18.2</v>
      </c>
      <c r="M846">
        <v>15.13</v>
      </c>
      <c r="N846">
        <v>4.67</v>
      </c>
      <c r="O846">
        <v>21</v>
      </c>
      <c r="P846">
        <v>5</v>
      </c>
      <c r="Q846">
        <v>8</v>
      </c>
    </row>
    <row r="847" spans="1:17">
      <c r="A847">
        <v>2010</v>
      </c>
      <c r="B847">
        <v>99</v>
      </c>
      <c r="C847" t="s">
        <v>32</v>
      </c>
      <c r="D847" t="s">
        <v>187</v>
      </c>
      <c r="E847">
        <v>10</v>
      </c>
      <c r="F847">
        <v>3</v>
      </c>
      <c r="G847">
        <v>0.76900000000000002</v>
      </c>
      <c r="H847">
        <v>6</v>
      </c>
      <c r="I847">
        <v>2</v>
      </c>
      <c r="J847">
        <v>0.75</v>
      </c>
      <c r="K847">
        <v>36.5</v>
      </c>
      <c r="L847">
        <v>23.4</v>
      </c>
      <c r="M847">
        <v>14.48</v>
      </c>
      <c r="N847">
        <v>4.9400000000000004</v>
      </c>
      <c r="O847">
        <v>17</v>
      </c>
      <c r="P847">
        <v>8</v>
      </c>
      <c r="Q847">
        <v>12</v>
      </c>
    </row>
    <row r="848" spans="1:17">
      <c r="A848">
        <v>2010</v>
      </c>
      <c r="B848">
        <v>100</v>
      </c>
      <c r="C848" t="s">
        <v>1</v>
      </c>
      <c r="D848" t="s">
        <v>187</v>
      </c>
      <c r="E848">
        <v>10</v>
      </c>
      <c r="F848">
        <v>3</v>
      </c>
      <c r="G848">
        <v>0.76900000000000002</v>
      </c>
      <c r="H848">
        <v>5</v>
      </c>
      <c r="I848">
        <v>3</v>
      </c>
      <c r="J848">
        <v>0.625</v>
      </c>
      <c r="K848">
        <v>35.700000000000003</v>
      </c>
      <c r="L848">
        <v>13.5</v>
      </c>
      <c r="M848">
        <v>18.309999999999999</v>
      </c>
      <c r="N848">
        <v>4.6900000000000004</v>
      </c>
      <c r="O848">
        <v>1</v>
      </c>
      <c r="P848">
        <v>1</v>
      </c>
      <c r="Q848">
        <v>10</v>
      </c>
    </row>
    <row r="849" spans="1:17">
      <c r="A849">
        <v>2010</v>
      </c>
      <c r="B849">
        <v>101</v>
      </c>
      <c r="C849" t="s">
        <v>25</v>
      </c>
      <c r="D849" t="s">
        <v>187</v>
      </c>
      <c r="E849">
        <v>9</v>
      </c>
      <c r="F849">
        <v>4</v>
      </c>
      <c r="G849">
        <v>0.69199999999999995</v>
      </c>
      <c r="H849">
        <v>4</v>
      </c>
      <c r="I849">
        <v>4</v>
      </c>
      <c r="J849">
        <v>0.5</v>
      </c>
      <c r="K849">
        <v>29</v>
      </c>
      <c r="L849">
        <v>19.8</v>
      </c>
      <c r="M849">
        <v>9.11</v>
      </c>
      <c r="N849">
        <v>2.96</v>
      </c>
      <c r="P849">
        <v>15</v>
      </c>
      <c r="Q849">
        <v>15</v>
      </c>
    </row>
    <row r="850" spans="1:17">
      <c r="A850">
        <v>2010</v>
      </c>
      <c r="B850">
        <v>102</v>
      </c>
      <c r="C850" t="s">
        <v>8</v>
      </c>
      <c r="D850" t="s">
        <v>187</v>
      </c>
      <c r="E850">
        <v>4</v>
      </c>
      <c r="F850">
        <v>8</v>
      </c>
      <c r="G850">
        <v>0.33300000000000002</v>
      </c>
      <c r="H850">
        <v>1</v>
      </c>
      <c r="I850">
        <v>7</v>
      </c>
      <c r="J850">
        <v>0.125</v>
      </c>
      <c r="K850">
        <v>30.6</v>
      </c>
      <c r="L850">
        <v>35.200000000000003</v>
      </c>
      <c r="M850">
        <v>-1.83</v>
      </c>
      <c r="N850">
        <v>2.09</v>
      </c>
    </row>
    <row r="851" spans="1:17">
      <c r="A851">
        <v>2010</v>
      </c>
      <c r="E851" t="s">
        <v>167</v>
      </c>
      <c r="H851" t="s">
        <v>168</v>
      </c>
      <c r="M851" t="s">
        <v>159</v>
      </c>
      <c r="O851" t="s">
        <v>151</v>
      </c>
    </row>
    <row r="852" spans="1:17">
      <c r="A852">
        <v>2010</v>
      </c>
      <c r="B852" t="s">
        <v>152</v>
      </c>
      <c r="C852" t="s">
        <v>153</v>
      </c>
      <c r="D852" t="s">
        <v>154</v>
      </c>
      <c r="E852" t="s">
        <v>155</v>
      </c>
      <c r="F852" t="s">
        <v>156</v>
      </c>
      <c r="G852" t="s">
        <v>157</v>
      </c>
      <c r="H852" t="s">
        <v>155</v>
      </c>
      <c r="I852" t="s">
        <v>156</v>
      </c>
      <c r="J852" t="s">
        <v>157</v>
      </c>
      <c r="K852" t="s">
        <v>158</v>
      </c>
      <c r="L852" t="s">
        <v>158</v>
      </c>
      <c r="M852" t="s">
        <v>159</v>
      </c>
      <c r="N852" t="s">
        <v>160</v>
      </c>
      <c r="O852" t="s">
        <v>161</v>
      </c>
      <c r="P852" t="s">
        <v>162</v>
      </c>
      <c r="Q852" t="s">
        <v>163</v>
      </c>
    </row>
    <row r="853" spans="1:17">
      <c r="A853">
        <v>2010</v>
      </c>
      <c r="B853">
        <v>103</v>
      </c>
      <c r="C853" t="s">
        <v>99</v>
      </c>
      <c r="D853" t="s">
        <v>150</v>
      </c>
      <c r="E853">
        <v>8</v>
      </c>
      <c r="F853">
        <v>5</v>
      </c>
      <c r="G853">
        <v>0.61499999999999999</v>
      </c>
      <c r="H853">
        <v>6</v>
      </c>
      <c r="I853">
        <v>2</v>
      </c>
      <c r="J853">
        <v>0.75</v>
      </c>
      <c r="K853">
        <v>34.1</v>
      </c>
      <c r="L853">
        <v>30.2</v>
      </c>
      <c r="M853">
        <v>-4.0999999999999996</v>
      </c>
      <c r="N853">
        <v>-7.56</v>
      </c>
    </row>
    <row r="854" spans="1:17">
      <c r="A854">
        <v>2010</v>
      </c>
      <c r="B854">
        <v>104</v>
      </c>
      <c r="C854" t="s">
        <v>119</v>
      </c>
      <c r="D854" t="s">
        <v>150</v>
      </c>
      <c r="E854">
        <v>7</v>
      </c>
      <c r="F854">
        <v>6</v>
      </c>
      <c r="G854">
        <v>0.53800000000000003</v>
      </c>
      <c r="H854">
        <v>6</v>
      </c>
      <c r="I854">
        <v>2</v>
      </c>
      <c r="J854">
        <v>0.75</v>
      </c>
      <c r="K854">
        <v>28.8</v>
      </c>
      <c r="L854">
        <v>27.3</v>
      </c>
      <c r="M854">
        <v>-4.71</v>
      </c>
      <c r="N854">
        <v>-6.17</v>
      </c>
    </row>
    <row r="855" spans="1:17">
      <c r="A855">
        <v>2010</v>
      </c>
      <c r="B855">
        <v>105</v>
      </c>
      <c r="C855" t="s">
        <v>86</v>
      </c>
      <c r="D855" t="s">
        <v>150</v>
      </c>
      <c r="E855">
        <v>6</v>
      </c>
      <c r="F855">
        <v>7</v>
      </c>
      <c r="G855">
        <v>0.46200000000000002</v>
      </c>
      <c r="H855">
        <v>5</v>
      </c>
      <c r="I855">
        <v>3</v>
      </c>
      <c r="J855">
        <v>0.625</v>
      </c>
      <c r="K855">
        <v>26.5</v>
      </c>
      <c r="L855">
        <v>28.1</v>
      </c>
      <c r="M855">
        <v>-10.59</v>
      </c>
      <c r="N855">
        <v>-10.44</v>
      </c>
    </row>
    <row r="856" spans="1:17">
      <c r="A856">
        <v>2010</v>
      </c>
      <c r="B856">
        <v>106</v>
      </c>
      <c r="C856" t="s">
        <v>120</v>
      </c>
      <c r="D856" t="s">
        <v>150</v>
      </c>
      <c r="E856">
        <v>5</v>
      </c>
      <c r="F856">
        <v>7</v>
      </c>
      <c r="G856">
        <v>0.41699999999999998</v>
      </c>
      <c r="H856">
        <v>4</v>
      </c>
      <c r="I856">
        <v>4</v>
      </c>
      <c r="J856">
        <v>0.5</v>
      </c>
      <c r="K856">
        <v>20.8</v>
      </c>
      <c r="L856">
        <v>32.4</v>
      </c>
      <c r="M856">
        <v>-11.04</v>
      </c>
      <c r="N856">
        <v>-4.62</v>
      </c>
    </row>
    <row r="857" spans="1:17">
      <c r="A857">
        <v>2010</v>
      </c>
      <c r="B857">
        <v>107</v>
      </c>
      <c r="C857" t="s">
        <v>88</v>
      </c>
      <c r="D857" t="s">
        <v>150</v>
      </c>
      <c r="E857">
        <v>4</v>
      </c>
      <c r="F857">
        <v>8</v>
      </c>
      <c r="G857">
        <v>0.33300000000000002</v>
      </c>
      <c r="H857">
        <v>4</v>
      </c>
      <c r="I857">
        <v>4</v>
      </c>
      <c r="J857">
        <v>0.5</v>
      </c>
      <c r="K857">
        <v>30</v>
      </c>
      <c r="L857">
        <v>30.8</v>
      </c>
      <c r="M857">
        <v>-7.45</v>
      </c>
      <c r="N857">
        <v>-5.87</v>
      </c>
    </row>
    <row r="858" spans="1:17">
      <c r="A858">
        <v>2010</v>
      </c>
      <c r="B858">
        <v>108</v>
      </c>
      <c r="C858" t="s">
        <v>83</v>
      </c>
      <c r="D858" t="s">
        <v>150</v>
      </c>
      <c r="E858">
        <v>4</v>
      </c>
      <c r="F858">
        <v>8</v>
      </c>
      <c r="G858">
        <v>0.33300000000000002</v>
      </c>
      <c r="H858">
        <v>3</v>
      </c>
      <c r="I858">
        <v>5</v>
      </c>
      <c r="J858">
        <v>0.375</v>
      </c>
      <c r="K858">
        <v>16.8</v>
      </c>
      <c r="L858">
        <v>29.3</v>
      </c>
      <c r="M858">
        <v>-15.9</v>
      </c>
      <c r="N858">
        <v>-6.65</v>
      </c>
    </row>
    <row r="859" spans="1:17">
      <c r="A859">
        <v>2010</v>
      </c>
      <c r="B859">
        <v>109</v>
      </c>
      <c r="C859" t="s">
        <v>114</v>
      </c>
      <c r="D859" t="s">
        <v>150</v>
      </c>
      <c r="E859">
        <v>3</v>
      </c>
      <c r="F859">
        <v>9</v>
      </c>
      <c r="G859">
        <v>0.25</v>
      </c>
      <c r="H859">
        <v>3</v>
      </c>
      <c r="I859">
        <v>5</v>
      </c>
      <c r="J859">
        <v>0.375</v>
      </c>
      <c r="K859">
        <v>22.3</v>
      </c>
      <c r="L859">
        <v>37</v>
      </c>
      <c r="M859">
        <v>-16.920000000000002</v>
      </c>
      <c r="N859">
        <v>-5.67</v>
      </c>
    </row>
    <row r="860" spans="1:17">
      <c r="A860">
        <v>2010</v>
      </c>
      <c r="B860">
        <v>110</v>
      </c>
      <c r="C860" t="s">
        <v>115</v>
      </c>
      <c r="D860" t="s">
        <v>150</v>
      </c>
      <c r="E860">
        <v>3</v>
      </c>
      <c r="F860">
        <v>9</v>
      </c>
      <c r="G860">
        <v>0.25</v>
      </c>
      <c r="H860">
        <v>3</v>
      </c>
      <c r="I860">
        <v>5</v>
      </c>
      <c r="J860">
        <v>0.375</v>
      </c>
      <c r="K860">
        <v>23.9</v>
      </c>
      <c r="L860">
        <v>29.7</v>
      </c>
      <c r="M860">
        <v>-14.18</v>
      </c>
      <c r="N860">
        <v>-7.34</v>
      </c>
    </row>
    <row r="861" spans="1:17">
      <c r="A861">
        <v>2010</v>
      </c>
      <c r="B861">
        <v>111</v>
      </c>
      <c r="C861" t="s">
        <v>87</v>
      </c>
      <c r="D861" t="s">
        <v>150</v>
      </c>
      <c r="E861">
        <v>2</v>
      </c>
      <c r="F861">
        <v>10</v>
      </c>
      <c r="G861">
        <v>0.16700000000000001</v>
      </c>
      <c r="H861">
        <v>2</v>
      </c>
      <c r="I861">
        <v>6</v>
      </c>
      <c r="J861">
        <v>0.25</v>
      </c>
      <c r="K861">
        <v>22.8</v>
      </c>
      <c r="L861">
        <v>33.200000000000003</v>
      </c>
      <c r="M861">
        <v>-15.37</v>
      </c>
      <c r="N861">
        <v>-6.04</v>
      </c>
    </row>
    <row r="862" spans="1:17">
      <c r="A862">
        <v>2010</v>
      </c>
      <c r="E862" t="s">
        <v>167</v>
      </c>
      <c r="H862" t="s">
        <v>168</v>
      </c>
      <c r="M862" t="s">
        <v>159</v>
      </c>
      <c r="O862" t="s">
        <v>151</v>
      </c>
    </row>
    <row r="863" spans="1:17">
      <c r="A863">
        <v>2010</v>
      </c>
      <c r="B863" t="s">
        <v>152</v>
      </c>
      <c r="C863" t="s">
        <v>153</v>
      </c>
      <c r="D863" t="s">
        <v>154</v>
      </c>
      <c r="E863" t="s">
        <v>155</v>
      </c>
      <c r="F863" t="s">
        <v>156</v>
      </c>
      <c r="G863" t="s">
        <v>157</v>
      </c>
      <c r="H863" t="s">
        <v>155</v>
      </c>
      <c r="I863" t="s">
        <v>156</v>
      </c>
      <c r="J863" t="s">
        <v>157</v>
      </c>
      <c r="K863" t="s">
        <v>158</v>
      </c>
      <c r="L863" t="s">
        <v>158</v>
      </c>
      <c r="M863" t="s">
        <v>159</v>
      </c>
      <c r="N863" t="s">
        <v>160</v>
      </c>
      <c r="O863" t="s">
        <v>161</v>
      </c>
      <c r="P863" t="s">
        <v>162</v>
      </c>
      <c r="Q863" t="s">
        <v>163</v>
      </c>
    </row>
    <row r="864" spans="1:17">
      <c r="A864">
        <v>2010</v>
      </c>
      <c r="B864">
        <v>112</v>
      </c>
      <c r="C864" t="s">
        <v>122</v>
      </c>
      <c r="D864" t="s">
        <v>193</v>
      </c>
      <c r="E864">
        <v>13</v>
      </c>
      <c r="F864">
        <v>1</v>
      </c>
      <c r="G864">
        <v>0.92900000000000005</v>
      </c>
      <c r="H864">
        <v>7</v>
      </c>
      <c r="I864">
        <v>1</v>
      </c>
      <c r="J864">
        <v>0.875</v>
      </c>
      <c r="K864">
        <v>41</v>
      </c>
      <c r="L864">
        <v>21.4</v>
      </c>
      <c r="M864">
        <v>11.96</v>
      </c>
      <c r="N864">
        <v>-3.54</v>
      </c>
      <c r="P864">
        <v>11</v>
      </c>
      <c r="Q864">
        <v>11</v>
      </c>
    </row>
    <row r="865" spans="1:17">
      <c r="A865">
        <v>2010</v>
      </c>
      <c r="B865">
        <v>113</v>
      </c>
      <c r="C865" t="s">
        <v>57</v>
      </c>
      <c r="D865" t="s">
        <v>193</v>
      </c>
      <c r="E865">
        <v>12</v>
      </c>
      <c r="F865">
        <v>1</v>
      </c>
      <c r="G865">
        <v>0.92300000000000004</v>
      </c>
      <c r="H865">
        <v>7</v>
      </c>
      <c r="I865">
        <v>1</v>
      </c>
      <c r="J865">
        <v>0.875</v>
      </c>
      <c r="K865">
        <v>45.1</v>
      </c>
      <c r="L865">
        <v>12.8</v>
      </c>
      <c r="M865">
        <v>18.690000000000001</v>
      </c>
      <c r="N865">
        <v>-0.7</v>
      </c>
      <c r="O865">
        <v>3</v>
      </c>
      <c r="P865">
        <v>2</v>
      </c>
      <c r="Q865">
        <v>9</v>
      </c>
    </row>
    <row r="866" spans="1:17">
      <c r="A866">
        <v>2010</v>
      </c>
      <c r="B866">
        <v>114</v>
      </c>
      <c r="C866" t="s">
        <v>128</v>
      </c>
      <c r="D866" t="s">
        <v>193</v>
      </c>
      <c r="E866">
        <v>10</v>
      </c>
      <c r="F866">
        <v>4</v>
      </c>
      <c r="G866">
        <v>0.71399999999999997</v>
      </c>
      <c r="H866">
        <v>7</v>
      </c>
      <c r="I866">
        <v>1</v>
      </c>
      <c r="J866">
        <v>0.875</v>
      </c>
      <c r="K866">
        <v>39.6</v>
      </c>
      <c r="L866">
        <v>25.5</v>
      </c>
      <c r="M866">
        <v>6.55</v>
      </c>
      <c r="N866">
        <v>-2.1</v>
      </c>
      <c r="P866">
        <v>24</v>
      </c>
    </row>
    <row r="867" spans="1:17">
      <c r="A867">
        <v>2010</v>
      </c>
      <c r="B867">
        <v>115</v>
      </c>
      <c r="C867" t="s">
        <v>78</v>
      </c>
      <c r="D867" t="s">
        <v>193</v>
      </c>
      <c r="E867">
        <v>8</v>
      </c>
      <c r="F867">
        <v>5</v>
      </c>
      <c r="G867">
        <v>0.61499999999999999</v>
      </c>
      <c r="H867">
        <v>5</v>
      </c>
      <c r="I867">
        <v>3</v>
      </c>
      <c r="J867">
        <v>0.625</v>
      </c>
      <c r="K867">
        <v>29</v>
      </c>
      <c r="L867">
        <v>30</v>
      </c>
      <c r="M867">
        <v>0.18</v>
      </c>
      <c r="N867">
        <v>-1.2</v>
      </c>
    </row>
    <row r="868" spans="1:17">
      <c r="A868">
        <v>2010</v>
      </c>
      <c r="B868">
        <v>116</v>
      </c>
      <c r="C868" t="s">
        <v>89</v>
      </c>
      <c r="D868" t="s">
        <v>193</v>
      </c>
      <c r="E868">
        <v>5</v>
      </c>
      <c r="F868">
        <v>7</v>
      </c>
      <c r="G868">
        <v>0.41699999999999998</v>
      </c>
      <c r="H868">
        <v>4</v>
      </c>
      <c r="I868">
        <v>4</v>
      </c>
      <c r="J868">
        <v>0.5</v>
      </c>
      <c r="K868">
        <v>26.8</v>
      </c>
      <c r="L868">
        <v>30.7</v>
      </c>
      <c r="M868">
        <v>-3.7</v>
      </c>
      <c r="N868">
        <v>-0.28000000000000003</v>
      </c>
    </row>
    <row r="869" spans="1:17">
      <c r="A869">
        <v>2010</v>
      </c>
      <c r="B869">
        <v>117</v>
      </c>
      <c r="C869" t="s">
        <v>126</v>
      </c>
      <c r="D869" t="s">
        <v>193</v>
      </c>
      <c r="E869">
        <v>6</v>
      </c>
      <c r="F869">
        <v>7</v>
      </c>
      <c r="G869">
        <v>0.46200000000000002</v>
      </c>
      <c r="H869">
        <v>3</v>
      </c>
      <c r="I869">
        <v>5</v>
      </c>
      <c r="J869">
        <v>0.375</v>
      </c>
      <c r="K869">
        <v>26.6</v>
      </c>
      <c r="L869">
        <v>28.3</v>
      </c>
      <c r="M869">
        <v>-2.77</v>
      </c>
      <c r="N869">
        <v>-2.69</v>
      </c>
    </row>
    <row r="870" spans="1:17">
      <c r="A870">
        <v>2010</v>
      </c>
      <c r="B870">
        <v>118</v>
      </c>
      <c r="C870" t="s">
        <v>90</v>
      </c>
      <c r="D870" t="s">
        <v>193</v>
      </c>
      <c r="E870">
        <v>4</v>
      </c>
      <c r="F870">
        <v>8</v>
      </c>
      <c r="G870">
        <v>0.33300000000000002</v>
      </c>
      <c r="H870">
        <v>2</v>
      </c>
      <c r="I870">
        <v>6</v>
      </c>
      <c r="J870">
        <v>0.25</v>
      </c>
      <c r="K870">
        <v>22</v>
      </c>
      <c r="L870">
        <v>33.799999999999997</v>
      </c>
      <c r="M870">
        <v>-7.64</v>
      </c>
      <c r="N870">
        <v>0.7</v>
      </c>
    </row>
    <row r="871" spans="1:17">
      <c r="A871">
        <v>2010</v>
      </c>
      <c r="B871">
        <v>119</v>
      </c>
      <c r="C871" t="s">
        <v>133</v>
      </c>
      <c r="D871" t="s">
        <v>193</v>
      </c>
      <c r="E871">
        <v>2</v>
      </c>
      <c r="F871">
        <v>10</v>
      </c>
      <c r="G871">
        <v>0.16700000000000001</v>
      </c>
      <c r="H871">
        <v>1</v>
      </c>
      <c r="I871">
        <v>7</v>
      </c>
      <c r="J871">
        <v>0.125</v>
      </c>
      <c r="K871">
        <v>15.7</v>
      </c>
      <c r="L871">
        <v>39.5</v>
      </c>
      <c r="M871">
        <v>-18.13</v>
      </c>
      <c r="N871">
        <v>-1.46</v>
      </c>
    </row>
    <row r="872" spans="1:17">
      <c r="A872">
        <v>2010</v>
      </c>
      <c r="B872">
        <v>120</v>
      </c>
      <c r="C872" t="s">
        <v>111</v>
      </c>
      <c r="D872" t="s">
        <v>193</v>
      </c>
      <c r="E872">
        <v>1</v>
      </c>
      <c r="F872">
        <v>12</v>
      </c>
      <c r="G872">
        <v>7.6999999999999999E-2</v>
      </c>
      <c r="H872">
        <v>0</v>
      </c>
      <c r="I872">
        <v>8</v>
      </c>
      <c r="J872">
        <v>0</v>
      </c>
      <c r="K872">
        <v>16.100000000000001</v>
      </c>
      <c r="L872">
        <v>34.700000000000003</v>
      </c>
      <c r="M872">
        <v>-12.4</v>
      </c>
      <c r="N872">
        <v>0.98</v>
      </c>
    </row>
    <row r="873" spans="1:17">
      <c r="A873">
        <v>2009</v>
      </c>
      <c r="B873">
        <v>1</v>
      </c>
      <c r="C873" t="s">
        <v>6</v>
      </c>
      <c r="D873" t="s">
        <v>165</v>
      </c>
      <c r="E873">
        <v>9</v>
      </c>
      <c r="F873">
        <v>5</v>
      </c>
      <c r="G873">
        <v>0.64300000000000002</v>
      </c>
      <c r="H873">
        <v>6</v>
      </c>
      <c r="I873">
        <v>2</v>
      </c>
      <c r="J873">
        <v>0.75</v>
      </c>
      <c r="K873">
        <v>31.1</v>
      </c>
      <c r="L873">
        <v>20.399999999999999</v>
      </c>
      <c r="M873">
        <v>11.73</v>
      </c>
      <c r="N873">
        <v>4.01</v>
      </c>
      <c r="P873">
        <v>15</v>
      </c>
      <c r="Q873">
        <v>24</v>
      </c>
    </row>
    <row r="874" spans="1:17">
      <c r="A874">
        <v>2009</v>
      </c>
      <c r="B874">
        <v>2</v>
      </c>
      <c r="C874" t="s">
        <v>82</v>
      </c>
      <c r="D874" t="s">
        <v>165</v>
      </c>
      <c r="E874">
        <v>8</v>
      </c>
      <c r="F874">
        <v>5</v>
      </c>
      <c r="G874">
        <v>0.61499999999999999</v>
      </c>
      <c r="H874">
        <v>5</v>
      </c>
      <c r="I874">
        <v>3</v>
      </c>
      <c r="J874">
        <v>0.625</v>
      </c>
      <c r="K874">
        <v>24.8</v>
      </c>
      <c r="L874">
        <v>19.8</v>
      </c>
      <c r="M874">
        <v>5.47</v>
      </c>
      <c r="N874">
        <v>2.17</v>
      </c>
    </row>
    <row r="875" spans="1:17">
      <c r="A875">
        <v>2009</v>
      </c>
      <c r="B875">
        <v>3</v>
      </c>
      <c r="C875" t="s">
        <v>2</v>
      </c>
      <c r="D875" t="s">
        <v>165</v>
      </c>
      <c r="E875">
        <v>7</v>
      </c>
      <c r="F875">
        <v>6</v>
      </c>
      <c r="G875">
        <v>0.53800000000000003</v>
      </c>
      <c r="H875">
        <v>4</v>
      </c>
      <c r="I875">
        <v>4</v>
      </c>
      <c r="J875">
        <v>0.5</v>
      </c>
      <c r="K875">
        <v>30.1</v>
      </c>
      <c r="L875">
        <v>30</v>
      </c>
      <c r="M875">
        <v>6.08</v>
      </c>
      <c r="N875">
        <v>5.38</v>
      </c>
      <c r="O875">
        <v>18</v>
      </c>
      <c r="P875">
        <v>18</v>
      </c>
    </row>
    <row r="876" spans="1:17">
      <c r="A876">
        <v>2009</v>
      </c>
      <c r="B876">
        <v>4</v>
      </c>
      <c r="C876" t="s">
        <v>62</v>
      </c>
      <c r="D876" t="s">
        <v>165</v>
      </c>
      <c r="E876">
        <v>5</v>
      </c>
      <c r="F876">
        <v>7</v>
      </c>
      <c r="G876">
        <v>0.41699999999999998</v>
      </c>
      <c r="H876">
        <v>3</v>
      </c>
      <c r="I876">
        <v>5</v>
      </c>
      <c r="J876">
        <v>0.375</v>
      </c>
      <c r="K876">
        <v>26.3</v>
      </c>
      <c r="L876">
        <v>26.3</v>
      </c>
      <c r="M876">
        <v>1.85</v>
      </c>
      <c r="N876">
        <v>2.94</v>
      </c>
    </row>
    <row r="877" spans="1:17">
      <c r="A877">
        <v>2009</v>
      </c>
      <c r="B877">
        <v>5</v>
      </c>
      <c r="C877" t="s">
        <v>44</v>
      </c>
      <c r="D877" t="s">
        <v>165</v>
      </c>
      <c r="E877">
        <v>5</v>
      </c>
      <c r="F877">
        <v>7</v>
      </c>
      <c r="G877">
        <v>0.41699999999999998</v>
      </c>
      <c r="H877">
        <v>2</v>
      </c>
      <c r="I877">
        <v>6</v>
      </c>
      <c r="J877">
        <v>0.25</v>
      </c>
      <c r="K877">
        <v>30.3</v>
      </c>
      <c r="L877">
        <v>31.2</v>
      </c>
      <c r="M877">
        <v>-1.06</v>
      </c>
      <c r="N877">
        <v>2.36</v>
      </c>
    </row>
    <row r="878" spans="1:17">
      <c r="A878">
        <v>2009</v>
      </c>
      <c r="B878">
        <v>6</v>
      </c>
      <c r="C878" t="s">
        <v>39</v>
      </c>
      <c r="D878" t="s">
        <v>165</v>
      </c>
      <c r="E878">
        <v>2</v>
      </c>
      <c r="F878">
        <v>10</v>
      </c>
      <c r="G878">
        <v>0.16700000000000001</v>
      </c>
      <c r="H878">
        <v>1</v>
      </c>
      <c r="I878">
        <v>7</v>
      </c>
      <c r="J878">
        <v>0.125</v>
      </c>
      <c r="K878">
        <v>21.3</v>
      </c>
      <c r="L878">
        <v>31.3</v>
      </c>
      <c r="M878">
        <v>-6.6</v>
      </c>
      <c r="N878">
        <v>2.65</v>
      </c>
    </row>
    <row r="879" spans="1:17">
      <c r="A879">
        <v>2009</v>
      </c>
      <c r="B879">
        <v>7</v>
      </c>
      <c r="C879" t="s">
        <v>69</v>
      </c>
      <c r="D879" t="s">
        <v>166</v>
      </c>
      <c r="E879">
        <v>11</v>
      </c>
      <c r="F879">
        <v>3</v>
      </c>
      <c r="G879">
        <v>0.78600000000000003</v>
      </c>
      <c r="H879">
        <v>7</v>
      </c>
      <c r="I879">
        <v>1</v>
      </c>
      <c r="J879">
        <v>0.875</v>
      </c>
      <c r="K879">
        <v>33.799999999999997</v>
      </c>
      <c r="L879">
        <v>24.8</v>
      </c>
      <c r="M879">
        <v>13.54</v>
      </c>
      <c r="N879">
        <v>4.83</v>
      </c>
      <c r="O879">
        <v>15</v>
      </c>
      <c r="P879">
        <v>7</v>
      </c>
      <c r="Q879">
        <v>13</v>
      </c>
    </row>
    <row r="880" spans="1:17">
      <c r="A880">
        <v>2009</v>
      </c>
      <c r="B880">
        <v>8</v>
      </c>
      <c r="C880" t="s">
        <v>43</v>
      </c>
      <c r="D880" t="s">
        <v>166</v>
      </c>
      <c r="E880">
        <v>10</v>
      </c>
      <c r="F880">
        <v>3</v>
      </c>
      <c r="G880">
        <v>0.76900000000000002</v>
      </c>
      <c r="H880">
        <v>6</v>
      </c>
      <c r="I880">
        <v>2</v>
      </c>
      <c r="J880">
        <v>0.75</v>
      </c>
      <c r="K880">
        <v>31.8</v>
      </c>
      <c r="L880">
        <v>15.6</v>
      </c>
      <c r="M880">
        <v>18.57</v>
      </c>
      <c r="N880">
        <v>5.42</v>
      </c>
      <c r="O880">
        <v>7</v>
      </c>
      <c r="P880">
        <v>4</v>
      </c>
      <c r="Q880">
        <v>10</v>
      </c>
    </row>
    <row r="881" spans="1:17">
      <c r="A881">
        <v>2009</v>
      </c>
      <c r="B881">
        <v>9</v>
      </c>
      <c r="C881" t="s">
        <v>21</v>
      </c>
      <c r="D881" t="s">
        <v>166</v>
      </c>
      <c r="E881">
        <v>9</v>
      </c>
      <c r="F881">
        <v>4</v>
      </c>
      <c r="G881">
        <v>0.69199999999999995</v>
      </c>
      <c r="H881">
        <v>5</v>
      </c>
      <c r="I881">
        <v>3</v>
      </c>
      <c r="J881">
        <v>0.625</v>
      </c>
      <c r="K881">
        <v>30.3</v>
      </c>
      <c r="L881">
        <v>22.2</v>
      </c>
      <c r="M881">
        <v>12.2</v>
      </c>
      <c r="N881">
        <v>4.7300000000000004</v>
      </c>
      <c r="P881">
        <v>8</v>
      </c>
      <c r="Q881">
        <v>19</v>
      </c>
    </row>
    <row r="882" spans="1:17">
      <c r="A882">
        <v>2009</v>
      </c>
      <c r="B882">
        <v>10</v>
      </c>
      <c r="C882" t="s">
        <v>24</v>
      </c>
      <c r="D882" t="s">
        <v>166</v>
      </c>
      <c r="E882">
        <v>8</v>
      </c>
      <c r="F882">
        <v>5</v>
      </c>
      <c r="G882">
        <v>0.61499999999999999</v>
      </c>
      <c r="H882">
        <v>4</v>
      </c>
      <c r="I882">
        <v>4</v>
      </c>
      <c r="J882">
        <v>0.5</v>
      </c>
      <c r="K882">
        <v>23.8</v>
      </c>
      <c r="L882">
        <v>17.100000000000001</v>
      </c>
      <c r="M882">
        <v>8.0399999999999991</v>
      </c>
      <c r="N882">
        <v>3.04</v>
      </c>
      <c r="O882">
        <v>21</v>
      </c>
      <c r="P882">
        <v>19</v>
      </c>
    </row>
    <row r="883" spans="1:17">
      <c r="A883">
        <v>2009</v>
      </c>
      <c r="B883">
        <v>11</v>
      </c>
      <c r="C883" t="s">
        <v>33</v>
      </c>
      <c r="D883" t="s">
        <v>166</v>
      </c>
      <c r="E883">
        <v>5</v>
      </c>
      <c r="F883">
        <v>7</v>
      </c>
      <c r="G883">
        <v>0.41699999999999998</v>
      </c>
      <c r="H883">
        <v>3</v>
      </c>
      <c r="I883">
        <v>5</v>
      </c>
      <c r="J883">
        <v>0.375</v>
      </c>
      <c r="K883">
        <v>25.2</v>
      </c>
      <c r="L883">
        <v>28.3</v>
      </c>
      <c r="M883">
        <v>-2.4500000000000002</v>
      </c>
      <c r="N883">
        <v>-0.2</v>
      </c>
    </row>
    <row r="884" spans="1:17">
      <c r="A884">
        <v>2009</v>
      </c>
      <c r="B884">
        <v>12</v>
      </c>
      <c r="C884" t="s">
        <v>61</v>
      </c>
      <c r="D884" t="s">
        <v>166</v>
      </c>
      <c r="E884">
        <v>3</v>
      </c>
      <c r="F884">
        <v>9</v>
      </c>
      <c r="G884">
        <v>0.25</v>
      </c>
      <c r="H884">
        <v>2</v>
      </c>
      <c r="I884">
        <v>6</v>
      </c>
      <c r="J884">
        <v>0.25</v>
      </c>
      <c r="K884">
        <v>19.3</v>
      </c>
      <c r="L884">
        <v>26.3</v>
      </c>
      <c r="M884">
        <v>-3</v>
      </c>
      <c r="N884">
        <v>4.5</v>
      </c>
    </row>
    <row r="885" spans="1:17">
      <c r="A885">
        <v>2009</v>
      </c>
      <c r="E885" t="s">
        <v>167</v>
      </c>
      <c r="H885" t="s">
        <v>168</v>
      </c>
      <c r="M885" t="s">
        <v>159</v>
      </c>
      <c r="O885" t="s">
        <v>151</v>
      </c>
    </row>
    <row r="886" spans="1:17">
      <c r="A886">
        <v>2009</v>
      </c>
      <c r="B886" t="s">
        <v>152</v>
      </c>
      <c r="C886" t="s">
        <v>153</v>
      </c>
      <c r="D886" t="s">
        <v>154</v>
      </c>
      <c r="E886" t="s">
        <v>155</v>
      </c>
      <c r="F886" t="s">
        <v>156</v>
      </c>
      <c r="G886" t="s">
        <v>157</v>
      </c>
      <c r="H886" t="s">
        <v>155</v>
      </c>
      <c r="I886" t="s">
        <v>156</v>
      </c>
      <c r="J886" t="s">
        <v>157</v>
      </c>
      <c r="K886" t="s">
        <v>158</v>
      </c>
      <c r="L886" t="s">
        <v>158</v>
      </c>
      <c r="M886" t="s">
        <v>159</v>
      </c>
      <c r="N886" t="s">
        <v>160</v>
      </c>
      <c r="O886" t="s">
        <v>161</v>
      </c>
      <c r="P886" t="s">
        <v>162</v>
      </c>
      <c r="Q886" t="s">
        <v>163</v>
      </c>
    </row>
    <row r="887" spans="1:17">
      <c r="A887">
        <v>2009</v>
      </c>
      <c r="B887">
        <v>13</v>
      </c>
      <c r="C887" t="s">
        <v>26</v>
      </c>
      <c r="D887" t="s">
        <v>194</v>
      </c>
      <c r="E887">
        <v>10</v>
      </c>
      <c r="F887">
        <v>4</v>
      </c>
      <c r="G887">
        <v>0.71399999999999997</v>
      </c>
      <c r="H887">
        <v>6</v>
      </c>
      <c r="I887">
        <v>2</v>
      </c>
      <c r="J887">
        <v>0.75</v>
      </c>
      <c r="K887">
        <v>25.1</v>
      </c>
      <c r="L887">
        <v>10.4</v>
      </c>
      <c r="M887">
        <v>11.41</v>
      </c>
      <c r="N887">
        <v>2.69</v>
      </c>
      <c r="O887">
        <v>24</v>
      </c>
      <c r="P887">
        <v>14</v>
      </c>
      <c r="Q887">
        <v>14</v>
      </c>
    </row>
    <row r="888" spans="1:17">
      <c r="A888">
        <v>2009</v>
      </c>
      <c r="B888">
        <v>14</v>
      </c>
      <c r="C888" t="s">
        <v>46</v>
      </c>
      <c r="D888" t="s">
        <v>194</v>
      </c>
      <c r="E888">
        <v>8</v>
      </c>
      <c r="F888">
        <v>5</v>
      </c>
      <c r="G888">
        <v>0.61499999999999999</v>
      </c>
      <c r="H888">
        <v>4</v>
      </c>
      <c r="I888">
        <v>4</v>
      </c>
      <c r="J888">
        <v>0.5</v>
      </c>
      <c r="K888">
        <v>29</v>
      </c>
      <c r="L888">
        <v>25.4</v>
      </c>
      <c r="M888">
        <v>4.33</v>
      </c>
      <c r="N888">
        <v>1.25</v>
      </c>
      <c r="P888">
        <v>24</v>
      </c>
    </row>
    <row r="889" spans="1:17">
      <c r="A889">
        <v>2009</v>
      </c>
      <c r="B889">
        <v>15</v>
      </c>
      <c r="C889" t="s">
        <v>76</v>
      </c>
      <c r="D889" t="s">
        <v>194</v>
      </c>
      <c r="E889">
        <v>6</v>
      </c>
      <c r="F889">
        <v>6</v>
      </c>
      <c r="G889">
        <v>0.5</v>
      </c>
      <c r="H889">
        <v>4</v>
      </c>
      <c r="I889">
        <v>4</v>
      </c>
      <c r="J889">
        <v>0.5</v>
      </c>
      <c r="K889">
        <v>23</v>
      </c>
      <c r="L889">
        <v>23.3</v>
      </c>
      <c r="M889">
        <v>-1.08</v>
      </c>
      <c r="N889">
        <v>-0.08</v>
      </c>
    </row>
    <row r="890" spans="1:17">
      <c r="A890">
        <v>2009</v>
      </c>
      <c r="B890">
        <v>16</v>
      </c>
      <c r="C890" t="s">
        <v>53</v>
      </c>
      <c r="D890" t="s">
        <v>194</v>
      </c>
      <c r="E890">
        <v>7</v>
      </c>
      <c r="F890">
        <v>6</v>
      </c>
      <c r="G890">
        <v>0.53800000000000003</v>
      </c>
      <c r="H890">
        <v>3</v>
      </c>
      <c r="I890">
        <v>5</v>
      </c>
      <c r="J890">
        <v>0.375</v>
      </c>
      <c r="K890">
        <v>20.5</v>
      </c>
      <c r="L890">
        <v>21.8</v>
      </c>
      <c r="M890">
        <v>-0.96</v>
      </c>
      <c r="N890">
        <v>-0.73</v>
      </c>
    </row>
    <row r="891" spans="1:17">
      <c r="A891">
        <v>2009</v>
      </c>
      <c r="B891">
        <v>17</v>
      </c>
      <c r="C891" t="s">
        <v>66</v>
      </c>
      <c r="D891" t="s">
        <v>194</v>
      </c>
      <c r="E891">
        <v>3</v>
      </c>
      <c r="F891">
        <v>9</v>
      </c>
      <c r="G891">
        <v>0.25</v>
      </c>
      <c r="H891">
        <v>2</v>
      </c>
      <c r="I891">
        <v>6</v>
      </c>
      <c r="J891">
        <v>0.25</v>
      </c>
      <c r="K891">
        <v>22.3</v>
      </c>
      <c r="L891">
        <v>28.8</v>
      </c>
      <c r="M891">
        <v>-3.86</v>
      </c>
      <c r="N891">
        <v>2.39</v>
      </c>
    </row>
    <row r="892" spans="1:17">
      <c r="A892">
        <v>2009</v>
      </c>
      <c r="B892">
        <v>18</v>
      </c>
      <c r="C892" t="s">
        <v>85</v>
      </c>
      <c r="D892" t="s">
        <v>194</v>
      </c>
      <c r="E892">
        <v>5</v>
      </c>
      <c r="F892">
        <v>7</v>
      </c>
      <c r="G892">
        <v>0.41699999999999998</v>
      </c>
      <c r="H892">
        <v>1</v>
      </c>
      <c r="I892">
        <v>7</v>
      </c>
      <c r="J892">
        <v>0.125</v>
      </c>
      <c r="K892">
        <v>29.4</v>
      </c>
      <c r="L892">
        <v>28.4</v>
      </c>
      <c r="M892">
        <v>0.88</v>
      </c>
      <c r="N892">
        <v>2.2200000000000002</v>
      </c>
      <c r="O892">
        <v>25</v>
      </c>
      <c r="P892">
        <v>16</v>
      </c>
    </row>
    <row r="893" spans="1:17">
      <c r="A893">
        <v>2009</v>
      </c>
      <c r="B893">
        <v>19</v>
      </c>
      <c r="C893" t="s">
        <v>7</v>
      </c>
      <c r="D893" t="s">
        <v>195</v>
      </c>
      <c r="E893">
        <v>13</v>
      </c>
      <c r="F893">
        <v>1</v>
      </c>
      <c r="G893">
        <v>0.92900000000000005</v>
      </c>
      <c r="H893">
        <v>8</v>
      </c>
      <c r="I893">
        <v>0</v>
      </c>
      <c r="J893">
        <v>1</v>
      </c>
      <c r="K893">
        <v>39.299999999999997</v>
      </c>
      <c r="L893">
        <v>16.7</v>
      </c>
      <c r="M893">
        <v>20.21</v>
      </c>
      <c r="N893">
        <v>3.49</v>
      </c>
      <c r="O893">
        <v>2</v>
      </c>
      <c r="P893">
        <v>2</v>
      </c>
      <c r="Q893">
        <v>2</v>
      </c>
    </row>
    <row r="894" spans="1:17">
      <c r="A894">
        <v>2009</v>
      </c>
      <c r="B894">
        <v>20</v>
      </c>
      <c r="C894" t="s">
        <v>48</v>
      </c>
      <c r="D894" t="s">
        <v>195</v>
      </c>
      <c r="E894">
        <v>9</v>
      </c>
      <c r="F894">
        <v>4</v>
      </c>
      <c r="G894">
        <v>0.69199999999999995</v>
      </c>
      <c r="H894">
        <v>6</v>
      </c>
      <c r="I894">
        <v>2</v>
      </c>
      <c r="J894">
        <v>0.75</v>
      </c>
      <c r="K894">
        <v>28.4</v>
      </c>
      <c r="L894">
        <v>21.7</v>
      </c>
      <c r="M894">
        <v>8.01</v>
      </c>
      <c r="N894">
        <v>2.78</v>
      </c>
      <c r="O894">
        <v>9</v>
      </c>
      <c r="P894">
        <v>5</v>
      </c>
    </row>
    <row r="895" spans="1:17">
      <c r="A895">
        <v>2009</v>
      </c>
      <c r="B895">
        <v>21</v>
      </c>
      <c r="C895" t="s">
        <v>47</v>
      </c>
      <c r="D895" t="s">
        <v>195</v>
      </c>
      <c r="E895">
        <v>9</v>
      </c>
      <c r="F895">
        <v>4</v>
      </c>
      <c r="G895">
        <v>0.69199999999999995</v>
      </c>
      <c r="H895">
        <v>5</v>
      </c>
      <c r="I895">
        <v>3</v>
      </c>
      <c r="J895">
        <v>0.625</v>
      </c>
      <c r="K895">
        <v>37</v>
      </c>
      <c r="L895">
        <v>22.5</v>
      </c>
      <c r="M895">
        <v>10.79</v>
      </c>
      <c r="N895">
        <v>0.86</v>
      </c>
      <c r="P895">
        <v>21</v>
      </c>
      <c r="Q895">
        <v>21</v>
      </c>
    </row>
    <row r="896" spans="1:17">
      <c r="A896">
        <v>2009</v>
      </c>
      <c r="B896">
        <v>22</v>
      </c>
      <c r="C896" t="s">
        <v>16</v>
      </c>
      <c r="D896" t="s">
        <v>195</v>
      </c>
      <c r="E896">
        <v>8</v>
      </c>
      <c r="F896">
        <v>5</v>
      </c>
      <c r="G896">
        <v>0.61499999999999999</v>
      </c>
      <c r="H896">
        <v>5</v>
      </c>
      <c r="I896">
        <v>3</v>
      </c>
      <c r="J896">
        <v>0.625</v>
      </c>
      <c r="K896">
        <v>31.1</v>
      </c>
      <c r="L896">
        <v>14.5</v>
      </c>
      <c r="M896">
        <v>13.21</v>
      </c>
      <c r="N896">
        <v>4.82</v>
      </c>
      <c r="O896">
        <v>3</v>
      </c>
      <c r="P896">
        <v>3</v>
      </c>
    </row>
    <row r="897" spans="1:17">
      <c r="A897">
        <v>2009</v>
      </c>
      <c r="B897">
        <v>23</v>
      </c>
      <c r="C897" t="s">
        <v>17</v>
      </c>
      <c r="D897" t="s">
        <v>195</v>
      </c>
      <c r="E897">
        <v>6</v>
      </c>
      <c r="F897">
        <v>7</v>
      </c>
      <c r="G897">
        <v>0.46200000000000002</v>
      </c>
      <c r="H897">
        <v>3</v>
      </c>
      <c r="I897">
        <v>5</v>
      </c>
      <c r="J897">
        <v>0.375</v>
      </c>
      <c r="K897">
        <v>32.799999999999997</v>
      </c>
      <c r="L897">
        <v>33.5</v>
      </c>
      <c r="M897">
        <v>3.37</v>
      </c>
      <c r="N897">
        <v>2.91</v>
      </c>
    </row>
    <row r="898" spans="1:17">
      <c r="A898">
        <v>2009</v>
      </c>
      <c r="B898">
        <v>24</v>
      </c>
      <c r="C898" t="s">
        <v>56</v>
      </c>
      <c r="D898" t="s">
        <v>195</v>
      </c>
      <c r="E898">
        <v>4</v>
      </c>
      <c r="F898">
        <v>8</v>
      </c>
      <c r="G898">
        <v>0.33300000000000002</v>
      </c>
      <c r="H898">
        <v>1</v>
      </c>
      <c r="I898">
        <v>7</v>
      </c>
      <c r="J898">
        <v>0.125</v>
      </c>
      <c r="K898">
        <v>20.8</v>
      </c>
      <c r="L898">
        <v>27.3</v>
      </c>
      <c r="M898">
        <v>-2.2999999999999998</v>
      </c>
      <c r="N898">
        <v>4.37</v>
      </c>
    </row>
    <row r="899" spans="1:17">
      <c r="A899">
        <v>2009</v>
      </c>
      <c r="E899" t="s">
        <v>167</v>
      </c>
      <c r="H899" t="s">
        <v>168</v>
      </c>
      <c r="M899" t="s">
        <v>159</v>
      </c>
      <c r="O899" t="s">
        <v>151</v>
      </c>
    </row>
    <row r="900" spans="1:17">
      <c r="A900">
        <v>2009</v>
      </c>
      <c r="B900" t="s">
        <v>152</v>
      </c>
      <c r="C900" t="s">
        <v>153</v>
      </c>
      <c r="D900" t="s">
        <v>154</v>
      </c>
      <c r="E900" t="s">
        <v>155</v>
      </c>
      <c r="F900" t="s">
        <v>156</v>
      </c>
      <c r="G900" t="s">
        <v>157</v>
      </c>
      <c r="H900" t="s">
        <v>155</v>
      </c>
      <c r="I900" t="s">
        <v>156</v>
      </c>
      <c r="J900" t="s">
        <v>157</v>
      </c>
      <c r="K900" t="s">
        <v>158</v>
      </c>
      <c r="L900" t="s">
        <v>158</v>
      </c>
      <c r="M900" t="s">
        <v>159</v>
      </c>
      <c r="N900" t="s">
        <v>160</v>
      </c>
      <c r="O900" t="s">
        <v>161</v>
      </c>
      <c r="P900" t="s">
        <v>162</v>
      </c>
      <c r="Q900" t="s">
        <v>163</v>
      </c>
    </row>
    <row r="901" spans="1:17">
      <c r="A901">
        <v>2009</v>
      </c>
      <c r="B901">
        <v>25</v>
      </c>
      <c r="C901" t="s">
        <v>68</v>
      </c>
      <c r="D901" t="s">
        <v>192</v>
      </c>
      <c r="E901">
        <v>12</v>
      </c>
      <c r="F901">
        <v>1</v>
      </c>
      <c r="G901">
        <v>0.92300000000000004</v>
      </c>
      <c r="H901">
        <v>7</v>
      </c>
      <c r="I901">
        <v>0</v>
      </c>
      <c r="J901">
        <v>1</v>
      </c>
      <c r="K901">
        <v>38.6</v>
      </c>
      <c r="L901">
        <v>23.1</v>
      </c>
      <c r="M901">
        <v>14.23</v>
      </c>
      <c r="N901">
        <v>1.77</v>
      </c>
      <c r="P901">
        <v>4</v>
      </c>
      <c r="Q901">
        <v>8</v>
      </c>
    </row>
    <row r="902" spans="1:17">
      <c r="A902">
        <v>2009</v>
      </c>
      <c r="B902">
        <v>26</v>
      </c>
      <c r="C902" t="s">
        <v>31</v>
      </c>
      <c r="D902" t="s">
        <v>192</v>
      </c>
      <c r="E902">
        <v>10</v>
      </c>
      <c r="F902">
        <v>3</v>
      </c>
      <c r="G902">
        <v>0.76900000000000002</v>
      </c>
      <c r="H902">
        <v>5</v>
      </c>
      <c r="I902">
        <v>2</v>
      </c>
      <c r="J902">
        <v>0.71399999999999997</v>
      </c>
      <c r="K902">
        <v>32.1</v>
      </c>
      <c r="L902">
        <v>19.8</v>
      </c>
      <c r="M902">
        <v>12.75</v>
      </c>
      <c r="N902">
        <v>1.98</v>
      </c>
      <c r="P902">
        <v>8</v>
      </c>
      <c r="Q902">
        <v>15</v>
      </c>
    </row>
    <row r="903" spans="1:17">
      <c r="A903">
        <v>2009</v>
      </c>
      <c r="B903">
        <v>27</v>
      </c>
      <c r="C903" t="s">
        <v>38</v>
      </c>
      <c r="D903" t="s">
        <v>192</v>
      </c>
      <c r="E903">
        <v>9</v>
      </c>
      <c r="F903">
        <v>4</v>
      </c>
      <c r="G903">
        <v>0.69199999999999995</v>
      </c>
      <c r="H903">
        <v>5</v>
      </c>
      <c r="I903">
        <v>2</v>
      </c>
      <c r="J903">
        <v>0.71399999999999997</v>
      </c>
      <c r="K903">
        <v>26.2</v>
      </c>
      <c r="L903">
        <v>21.7</v>
      </c>
      <c r="M903">
        <v>7.48</v>
      </c>
      <c r="N903">
        <v>2.48</v>
      </c>
      <c r="P903">
        <v>18</v>
      </c>
      <c r="Q903">
        <v>25</v>
      </c>
    </row>
    <row r="904" spans="1:17">
      <c r="A904">
        <v>2009</v>
      </c>
      <c r="B904">
        <v>28</v>
      </c>
      <c r="C904" t="s">
        <v>79</v>
      </c>
      <c r="D904" t="s">
        <v>192</v>
      </c>
      <c r="E904">
        <v>9</v>
      </c>
      <c r="F904">
        <v>4</v>
      </c>
      <c r="G904">
        <v>0.69199999999999995</v>
      </c>
      <c r="H904">
        <v>3</v>
      </c>
      <c r="I904">
        <v>4</v>
      </c>
      <c r="J904">
        <v>0.42899999999999999</v>
      </c>
      <c r="K904">
        <v>28.8</v>
      </c>
      <c r="L904">
        <v>17.899999999999999</v>
      </c>
      <c r="M904">
        <v>6.34</v>
      </c>
      <c r="N904">
        <v>-2.12</v>
      </c>
      <c r="P904">
        <v>25</v>
      </c>
    </row>
    <row r="905" spans="1:17">
      <c r="A905">
        <v>2009</v>
      </c>
      <c r="B905">
        <v>29</v>
      </c>
      <c r="C905" t="s">
        <v>117</v>
      </c>
      <c r="D905" t="s">
        <v>192</v>
      </c>
      <c r="E905">
        <v>8</v>
      </c>
      <c r="F905">
        <v>5</v>
      </c>
      <c r="G905">
        <v>0.61499999999999999</v>
      </c>
      <c r="H905">
        <v>3</v>
      </c>
      <c r="I905">
        <v>4</v>
      </c>
      <c r="J905">
        <v>0.42899999999999999</v>
      </c>
      <c r="K905">
        <v>31.2</v>
      </c>
      <c r="L905">
        <v>23.6</v>
      </c>
      <c r="M905">
        <v>8.0299999999999994</v>
      </c>
      <c r="N905">
        <v>2.8</v>
      </c>
    </row>
    <row r="906" spans="1:17">
      <c r="A906">
        <v>2009</v>
      </c>
      <c r="B906">
        <v>30</v>
      </c>
      <c r="C906" t="s">
        <v>73</v>
      </c>
      <c r="D906" t="s">
        <v>192</v>
      </c>
      <c r="E906">
        <v>8</v>
      </c>
      <c r="F906">
        <v>5</v>
      </c>
      <c r="G906">
        <v>0.61499999999999999</v>
      </c>
      <c r="H906">
        <v>3</v>
      </c>
      <c r="I906">
        <v>4</v>
      </c>
      <c r="J906">
        <v>0.42899999999999999</v>
      </c>
      <c r="K906">
        <v>26.5</v>
      </c>
      <c r="L906">
        <v>19.8</v>
      </c>
      <c r="M906">
        <v>3.64</v>
      </c>
      <c r="N906">
        <v>-0.05</v>
      </c>
      <c r="P906">
        <v>21</v>
      </c>
    </row>
    <row r="907" spans="1:17">
      <c r="A907">
        <v>2009</v>
      </c>
      <c r="B907">
        <v>31</v>
      </c>
      <c r="C907" t="s">
        <v>36</v>
      </c>
      <c r="D907" t="s">
        <v>192</v>
      </c>
      <c r="E907">
        <v>4</v>
      </c>
      <c r="F907">
        <v>8</v>
      </c>
      <c r="G907">
        <v>0.33300000000000002</v>
      </c>
      <c r="H907">
        <v>1</v>
      </c>
      <c r="I907">
        <v>6</v>
      </c>
      <c r="J907">
        <v>0.14299999999999999</v>
      </c>
      <c r="K907">
        <v>18.100000000000001</v>
      </c>
      <c r="L907">
        <v>26.3</v>
      </c>
      <c r="M907">
        <v>-4.01</v>
      </c>
      <c r="N907">
        <v>2.83</v>
      </c>
    </row>
    <row r="908" spans="1:17">
      <c r="A908">
        <v>2009</v>
      </c>
      <c r="B908">
        <v>32</v>
      </c>
      <c r="C908" t="s">
        <v>59</v>
      </c>
      <c r="D908" t="s">
        <v>192</v>
      </c>
      <c r="E908">
        <v>4</v>
      </c>
      <c r="F908">
        <v>8</v>
      </c>
      <c r="G908">
        <v>0.33300000000000002</v>
      </c>
      <c r="H908">
        <v>1</v>
      </c>
      <c r="I908">
        <v>6</v>
      </c>
      <c r="J908">
        <v>0.14299999999999999</v>
      </c>
      <c r="K908">
        <v>21.2</v>
      </c>
      <c r="L908">
        <v>27.9</v>
      </c>
      <c r="M908">
        <v>-4.41</v>
      </c>
      <c r="N908">
        <v>2.5099999999999998</v>
      </c>
    </row>
    <row r="909" spans="1:17">
      <c r="A909">
        <v>2009</v>
      </c>
      <c r="E909" t="s">
        <v>167</v>
      </c>
      <c r="H909" t="s">
        <v>168</v>
      </c>
      <c r="M909" t="s">
        <v>159</v>
      </c>
      <c r="O909" t="s">
        <v>151</v>
      </c>
    </row>
    <row r="910" spans="1:17">
      <c r="A910">
        <v>2009</v>
      </c>
      <c r="B910" t="s">
        <v>152</v>
      </c>
      <c r="C910" t="s">
        <v>153</v>
      </c>
      <c r="D910" t="s">
        <v>154</v>
      </c>
      <c r="E910" t="s">
        <v>155</v>
      </c>
      <c r="F910" t="s">
        <v>156</v>
      </c>
      <c r="G910" t="s">
        <v>157</v>
      </c>
      <c r="H910" t="s">
        <v>155</v>
      </c>
      <c r="I910" t="s">
        <v>156</v>
      </c>
      <c r="J910" t="s">
        <v>157</v>
      </c>
      <c r="K910" t="s">
        <v>158</v>
      </c>
      <c r="L910" t="s">
        <v>158</v>
      </c>
      <c r="M910" t="s">
        <v>159</v>
      </c>
      <c r="N910" t="s">
        <v>160</v>
      </c>
      <c r="O910" t="s">
        <v>161</v>
      </c>
      <c r="P910" t="s">
        <v>162</v>
      </c>
      <c r="Q910" t="s">
        <v>163</v>
      </c>
    </row>
    <row r="911" spans="1:17">
      <c r="A911">
        <v>2009</v>
      </c>
      <c r="B911">
        <v>33</v>
      </c>
      <c r="C911" t="s">
        <v>3</v>
      </c>
      <c r="D911" t="s">
        <v>146</v>
      </c>
      <c r="E911">
        <v>11</v>
      </c>
      <c r="F911">
        <v>2</v>
      </c>
      <c r="G911">
        <v>0.84599999999999997</v>
      </c>
      <c r="H911">
        <v>7</v>
      </c>
      <c r="I911">
        <v>1</v>
      </c>
      <c r="J911">
        <v>0.875</v>
      </c>
      <c r="K911">
        <v>29</v>
      </c>
      <c r="L911">
        <v>12.5</v>
      </c>
      <c r="M911">
        <v>14.71</v>
      </c>
      <c r="N911">
        <v>1.71</v>
      </c>
      <c r="O911">
        <v>6</v>
      </c>
      <c r="P911">
        <v>5</v>
      </c>
      <c r="Q911">
        <v>5</v>
      </c>
    </row>
    <row r="912" spans="1:17">
      <c r="A912">
        <v>2009</v>
      </c>
      <c r="B912">
        <v>34</v>
      </c>
      <c r="C912" t="s">
        <v>42</v>
      </c>
      <c r="D912" t="s">
        <v>146</v>
      </c>
      <c r="E912">
        <v>11</v>
      </c>
      <c r="F912">
        <v>2</v>
      </c>
      <c r="G912">
        <v>0.84599999999999997</v>
      </c>
      <c r="H912">
        <v>6</v>
      </c>
      <c r="I912">
        <v>2</v>
      </c>
      <c r="J912">
        <v>0.75</v>
      </c>
      <c r="K912">
        <v>23.2</v>
      </c>
      <c r="L912">
        <v>15.4</v>
      </c>
      <c r="M912">
        <v>10.26</v>
      </c>
      <c r="N912">
        <v>1.87</v>
      </c>
      <c r="O912">
        <v>22</v>
      </c>
      <c r="P912">
        <v>7</v>
      </c>
      <c r="Q912">
        <v>7</v>
      </c>
    </row>
    <row r="913" spans="1:17">
      <c r="A913">
        <v>2009</v>
      </c>
      <c r="B913">
        <v>35</v>
      </c>
      <c r="C913" t="s">
        <v>23</v>
      </c>
      <c r="D913" t="s">
        <v>146</v>
      </c>
      <c r="E913">
        <v>11</v>
      </c>
      <c r="F913">
        <v>2</v>
      </c>
      <c r="G913">
        <v>0.84599999999999997</v>
      </c>
      <c r="H913">
        <v>6</v>
      </c>
      <c r="I913">
        <v>2</v>
      </c>
      <c r="J913">
        <v>0.75</v>
      </c>
      <c r="K913">
        <v>28.8</v>
      </c>
      <c r="L913">
        <v>12.2</v>
      </c>
      <c r="M913">
        <v>13.86</v>
      </c>
      <c r="N913">
        <v>-0.75</v>
      </c>
      <c r="O913">
        <v>9</v>
      </c>
      <c r="P913">
        <v>5</v>
      </c>
      <c r="Q913">
        <v>9</v>
      </c>
    </row>
    <row r="914" spans="1:17">
      <c r="A914">
        <v>2009</v>
      </c>
      <c r="B914">
        <v>36</v>
      </c>
      <c r="C914" t="s">
        <v>35</v>
      </c>
      <c r="D914" t="s">
        <v>146</v>
      </c>
      <c r="E914">
        <v>10</v>
      </c>
      <c r="F914">
        <v>3</v>
      </c>
      <c r="G914">
        <v>0.76900000000000002</v>
      </c>
      <c r="H914">
        <v>5</v>
      </c>
      <c r="I914">
        <v>3</v>
      </c>
      <c r="J914">
        <v>0.625</v>
      </c>
      <c r="K914">
        <v>31.8</v>
      </c>
      <c r="L914">
        <v>21.8</v>
      </c>
      <c r="M914">
        <v>8.19</v>
      </c>
      <c r="N914">
        <v>0.35</v>
      </c>
      <c r="P914">
        <v>16</v>
      </c>
      <c r="Q914">
        <v>16</v>
      </c>
    </row>
    <row r="915" spans="1:17">
      <c r="A915">
        <v>2009</v>
      </c>
      <c r="B915">
        <v>37</v>
      </c>
      <c r="C915" t="s">
        <v>49</v>
      </c>
      <c r="D915" t="s">
        <v>146</v>
      </c>
      <c r="E915">
        <v>8</v>
      </c>
      <c r="F915">
        <v>5</v>
      </c>
      <c r="G915">
        <v>0.61499999999999999</v>
      </c>
      <c r="H915">
        <v>5</v>
      </c>
      <c r="I915">
        <v>3</v>
      </c>
      <c r="J915">
        <v>0.625</v>
      </c>
      <c r="K915">
        <v>25.9</v>
      </c>
      <c r="L915">
        <v>24.5</v>
      </c>
      <c r="M915">
        <v>-0.39</v>
      </c>
      <c r="N915">
        <v>-1.93</v>
      </c>
    </row>
    <row r="916" spans="1:17">
      <c r="A916">
        <v>2009</v>
      </c>
      <c r="B916">
        <v>38</v>
      </c>
      <c r="C916" t="s">
        <v>18</v>
      </c>
      <c r="D916" t="s">
        <v>146</v>
      </c>
      <c r="E916">
        <v>6</v>
      </c>
      <c r="F916">
        <v>7</v>
      </c>
      <c r="G916">
        <v>0.46200000000000002</v>
      </c>
      <c r="H916">
        <v>4</v>
      </c>
      <c r="I916">
        <v>4</v>
      </c>
      <c r="J916">
        <v>0.5</v>
      </c>
      <c r="K916">
        <v>29.7</v>
      </c>
      <c r="L916">
        <v>26.3</v>
      </c>
      <c r="M916">
        <v>2.52</v>
      </c>
      <c r="N916">
        <v>1.68</v>
      </c>
    </row>
    <row r="917" spans="1:17">
      <c r="A917">
        <v>2009</v>
      </c>
      <c r="B917">
        <v>39</v>
      </c>
      <c r="C917" t="s">
        <v>74</v>
      </c>
      <c r="D917" t="s">
        <v>146</v>
      </c>
      <c r="E917">
        <v>5</v>
      </c>
      <c r="F917">
        <v>7</v>
      </c>
      <c r="G917">
        <v>0.41699999999999998</v>
      </c>
      <c r="H917">
        <v>4</v>
      </c>
      <c r="I917">
        <v>4</v>
      </c>
      <c r="J917">
        <v>0.5</v>
      </c>
      <c r="K917">
        <v>27.8</v>
      </c>
      <c r="L917">
        <v>29.1</v>
      </c>
      <c r="M917">
        <v>0.79</v>
      </c>
      <c r="N917">
        <v>1.7</v>
      </c>
    </row>
    <row r="918" spans="1:17">
      <c r="A918">
        <v>2009</v>
      </c>
      <c r="B918">
        <v>40</v>
      </c>
      <c r="C918" t="s">
        <v>51</v>
      </c>
      <c r="D918" t="s">
        <v>146</v>
      </c>
      <c r="E918">
        <v>6</v>
      </c>
      <c r="F918">
        <v>7</v>
      </c>
      <c r="G918">
        <v>0.46200000000000002</v>
      </c>
      <c r="H918">
        <v>3</v>
      </c>
      <c r="I918">
        <v>5</v>
      </c>
      <c r="J918">
        <v>0.375</v>
      </c>
      <c r="K918">
        <v>20.9</v>
      </c>
      <c r="L918">
        <v>23.8</v>
      </c>
      <c r="M918">
        <v>-0.1</v>
      </c>
      <c r="N918">
        <v>2.67</v>
      </c>
    </row>
    <row r="919" spans="1:17">
      <c r="A919">
        <v>2009</v>
      </c>
      <c r="B919">
        <v>41</v>
      </c>
      <c r="C919" t="s">
        <v>70</v>
      </c>
      <c r="D919" t="s">
        <v>146</v>
      </c>
      <c r="E919">
        <v>3</v>
      </c>
      <c r="F919">
        <v>9</v>
      </c>
      <c r="G919">
        <v>0.25</v>
      </c>
      <c r="H919">
        <v>2</v>
      </c>
      <c r="I919">
        <v>6</v>
      </c>
      <c r="J919">
        <v>0.25</v>
      </c>
      <c r="K919">
        <v>24.2</v>
      </c>
      <c r="L919">
        <v>30.2</v>
      </c>
      <c r="M919">
        <v>-3.67</v>
      </c>
      <c r="N919">
        <v>2.2400000000000002</v>
      </c>
    </row>
    <row r="920" spans="1:17">
      <c r="A920">
        <v>2009</v>
      </c>
      <c r="B920">
        <v>42</v>
      </c>
      <c r="C920" t="s">
        <v>4</v>
      </c>
      <c r="D920" t="s">
        <v>146</v>
      </c>
      <c r="E920">
        <v>5</v>
      </c>
      <c r="F920">
        <v>7</v>
      </c>
      <c r="G920">
        <v>0.41699999999999998</v>
      </c>
      <c r="H920">
        <v>1</v>
      </c>
      <c r="I920">
        <v>7</v>
      </c>
      <c r="J920">
        <v>0.125</v>
      </c>
      <c r="K920">
        <v>29.5</v>
      </c>
      <c r="L920">
        <v>27.5</v>
      </c>
      <c r="M920">
        <v>-1.51</v>
      </c>
      <c r="N920">
        <v>-0.26</v>
      </c>
      <c r="P920">
        <v>22</v>
      </c>
    </row>
    <row r="921" spans="1:17">
      <c r="A921">
        <v>2009</v>
      </c>
      <c r="B921">
        <v>43</v>
      </c>
      <c r="C921" t="s">
        <v>58</v>
      </c>
      <c r="D921" t="s">
        <v>146</v>
      </c>
      <c r="E921">
        <v>4</v>
      </c>
      <c r="F921">
        <v>8</v>
      </c>
      <c r="G921">
        <v>0.33300000000000002</v>
      </c>
      <c r="H921">
        <v>1</v>
      </c>
      <c r="I921">
        <v>7</v>
      </c>
      <c r="J921">
        <v>0.125</v>
      </c>
      <c r="K921">
        <v>23.5</v>
      </c>
      <c r="L921">
        <v>29.5</v>
      </c>
      <c r="M921">
        <v>-5.75</v>
      </c>
      <c r="N921">
        <v>-0.25</v>
      </c>
    </row>
    <row r="922" spans="1:17">
      <c r="A922">
        <v>2009</v>
      </c>
      <c r="E922" t="s">
        <v>167</v>
      </c>
      <c r="H922" t="s">
        <v>168</v>
      </c>
      <c r="M922" t="s">
        <v>159</v>
      </c>
      <c r="O922" t="s">
        <v>151</v>
      </c>
    </row>
    <row r="923" spans="1:17">
      <c r="A923">
        <v>2009</v>
      </c>
      <c r="B923" t="s">
        <v>152</v>
      </c>
      <c r="C923" t="s">
        <v>153</v>
      </c>
      <c r="D923" t="s">
        <v>154</v>
      </c>
      <c r="E923" t="s">
        <v>155</v>
      </c>
      <c r="F923" t="s">
        <v>156</v>
      </c>
      <c r="G923" t="s">
        <v>157</v>
      </c>
      <c r="H923" t="s">
        <v>155</v>
      </c>
      <c r="I923" t="s">
        <v>156</v>
      </c>
      <c r="J923" t="s">
        <v>157</v>
      </c>
      <c r="K923" t="s">
        <v>158</v>
      </c>
      <c r="L923" t="s">
        <v>158</v>
      </c>
      <c r="M923" t="s">
        <v>159</v>
      </c>
      <c r="N923" t="s">
        <v>160</v>
      </c>
      <c r="O923" t="s">
        <v>161</v>
      </c>
      <c r="P923" t="s">
        <v>162</v>
      </c>
      <c r="Q923" t="s">
        <v>163</v>
      </c>
    </row>
    <row r="924" spans="1:17">
      <c r="A924">
        <v>2009</v>
      </c>
      <c r="B924">
        <v>44</v>
      </c>
      <c r="C924" t="s">
        <v>81</v>
      </c>
      <c r="D924" t="s">
        <v>173</v>
      </c>
      <c r="E924">
        <v>9</v>
      </c>
      <c r="F924">
        <v>5</v>
      </c>
      <c r="G924">
        <v>0.64300000000000002</v>
      </c>
      <c r="H924">
        <v>7</v>
      </c>
      <c r="I924">
        <v>1</v>
      </c>
      <c r="J924">
        <v>0.875</v>
      </c>
      <c r="K924">
        <v>27</v>
      </c>
      <c r="L924">
        <v>21.9</v>
      </c>
      <c r="M924">
        <v>3.58</v>
      </c>
      <c r="N924">
        <v>-0.85</v>
      </c>
    </row>
    <row r="925" spans="1:17">
      <c r="A925">
        <v>2009</v>
      </c>
      <c r="B925">
        <v>45</v>
      </c>
      <c r="C925" t="s">
        <v>142</v>
      </c>
      <c r="D925" t="s">
        <v>173</v>
      </c>
      <c r="E925">
        <v>8</v>
      </c>
      <c r="F925">
        <v>5</v>
      </c>
      <c r="G925">
        <v>0.61499999999999999</v>
      </c>
      <c r="H925">
        <v>6</v>
      </c>
      <c r="I925">
        <v>2</v>
      </c>
      <c r="J925">
        <v>0.75</v>
      </c>
      <c r="K925">
        <v>26.2</v>
      </c>
      <c r="L925">
        <v>22.5</v>
      </c>
      <c r="M925">
        <v>-0.75</v>
      </c>
      <c r="N925">
        <v>-2.44</v>
      </c>
    </row>
    <row r="926" spans="1:17">
      <c r="A926">
        <v>2009</v>
      </c>
      <c r="B926">
        <v>46</v>
      </c>
      <c r="C926" t="s">
        <v>174</v>
      </c>
      <c r="D926" t="s">
        <v>173</v>
      </c>
      <c r="E926">
        <v>7</v>
      </c>
      <c r="F926">
        <v>6</v>
      </c>
      <c r="G926">
        <v>0.53800000000000003</v>
      </c>
      <c r="H926">
        <v>5</v>
      </c>
      <c r="I926">
        <v>3</v>
      </c>
      <c r="J926">
        <v>0.625</v>
      </c>
      <c r="K926">
        <v>32.9</v>
      </c>
      <c r="L926">
        <v>25.8</v>
      </c>
      <c r="M926">
        <v>-0.67</v>
      </c>
      <c r="N926">
        <v>-4.3600000000000003</v>
      </c>
    </row>
    <row r="927" spans="1:17">
      <c r="A927">
        <v>2009</v>
      </c>
      <c r="B927">
        <v>47</v>
      </c>
      <c r="C927" t="s">
        <v>67</v>
      </c>
      <c r="D927" t="s">
        <v>173</v>
      </c>
      <c r="E927">
        <v>7</v>
      </c>
      <c r="F927">
        <v>6</v>
      </c>
      <c r="G927">
        <v>0.53800000000000003</v>
      </c>
      <c r="H927">
        <v>4</v>
      </c>
      <c r="I927">
        <v>4</v>
      </c>
      <c r="J927">
        <v>0.5</v>
      </c>
      <c r="K927">
        <v>21.8</v>
      </c>
      <c r="L927">
        <v>24.3</v>
      </c>
      <c r="M927">
        <v>-3.35</v>
      </c>
      <c r="N927">
        <v>-2.88</v>
      </c>
    </row>
    <row r="928" spans="1:17">
      <c r="A928">
        <v>2009</v>
      </c>
      <c r="B928">
        <v>48</v>
      </c>
      <c r="C928" t="s">
        <v>189</v>
      </c>
      <c r="D928" t="s">
        <v>173</v>
      </c>
      <c r="E928">
        <v>5</v>
      </c>
      <c r="F928">
        <v>7</v>
      </c>
      <c r="G928">
        <v>0.41699999999999998</v>
      </c>
      <c r="H928">
        <v>4</v>
      </c>
      <c r="I928">
        <v>4</v>
      </c>
      <c r="J928">
        <v>0.5</v>
      </c>
      <c r="K928">
        <v>27.8</v>
      </c>
      <c r="L928">
        <v>32.299999999999997</v>
      </c>
      <c r="M928">
        <v>-5.75</v>
      </c>
      <c r="N928">
        <v>-2.67</v>
      </c>
    </row>
    <row r="929" spans="1:17">
      <c r="A929">
        <v>2009</v>
      </c>
      <c r="B929">
        <v>49</v>
      </c>
      <c r="C929" t="s">
        <v>64</v>
      </c>
      <c r="D929" t="s">
        <v>173</v>
      </c>
      <c r="E929">
        <v>2</v>
      </c>
      <c r="F929">
        <v>10</v>
      </c>
      <c r="G929">
        <v>0.16700000000000001</v>
      </c>
      <c r="H929">
        <v>1</v>
      </c>
      <c r="I929">
        <v>7</v>
      </c>
      <c r="J929">
        <v>0.125</v>
      </c>
      <c r="K929">
        <v>21.8</v>
      </c>
      <c r="L929">
        <v>34.799999999999997</v>
      </c>
      <c r="M929">
        <v>-12.06</v>
      </c>
      <c r="N929">
        <v>-0.81</v>
      </c>
    </row>
    <row r="930" spans="1:17">
      <c r="A930">
        <v>2009</v>
      </c>
      <c r="B930">
        <v>50</v>
      </c>
      <c r="C930" t="s">
        <v>41</v>
      </c>
      <c r="D930" t="s">
        <v>175</v>
      </c>
      <c r="E930">
        <v>10</v>
      </c>
      <c r="F930">
        <v>4</v>
      </c>
      <c r="G930">
        <v>0.71399999999999997</v>
      </c>
      <c r="H930">
        <v>6</v>
      </c>
      <c r="I930">
        <v>2</v>
      </c>
      <c r="J930">
        <v>0.75</v>
      </c>
      <c r="K930">
        <v>42.2</v>
      </c>
      <c r="L930">
        <v>30.1</v>
      </c>
      <c r="M930">
        <v>4.21</v>
      </c>
      <c r="N930">
        <v>-3.07</v>
      </c>
      <c r="P930">
        <v>12</v>
      </c>
    </row>
    <row r="931" spans="1:17">
      <c r="A931">
        <v>2009</v>
      </c>
      <c r="B931">
        <v>51</v>
      </c>
      <c r="C931" t="s">
        <v>75</v>
      </c>
      <c r="D931" t="s">
        <v>175</v>
      </c>
      <c r="E931">
        <v>8</v>
      </c>
      <c r="F931">
        <v>5</v>
      </c>
      <c r="G931">
        <v>0.61499999999999999</v>
      </c>
      <c r="H931">
        <v>6</v>
      </c>
      <c r="I931">
        <v>2</v>
      </c>
      <c r="J931">
        <v>0.75</v>
      </c>
      <c r="K931">
        <v>29.2</v>
      </c>
      <c r="L931">
        <v>27.6</v>
      </c>
      <c r="M931">
        <v>-3.09</v>
      </c>
      <c r="N931">
        <v>-4.09</v>
      </c>
    </row>
    <row r="932" spans="1:17">
      <c r="A932">
        <v>2009</v>
      </c>
      <c r="B932">
        <v>52</v>
      </c>
      <c r="C932" t="s">
        <v>92</v>
      </c>
      <c r="D932" t="s">
        <v>175</v>
      </c>
      <c r="E932">
        <v>5</v>
      </c>
      <c r="F932">
        <v>7</v>
      </c>
      <c r="G932">
        <v>0.41699999999999998</v>
      </c>
      <c r="H932">
        <v>3</v>
      </c>
      <c r="I932">
        <v>5</v>
      </c>
      <c r="J932">
        <v>0.375</v>
      </c>
      <c r="K932">
        <v>29.3</v>
      </c>
      <c r="L932">
        <v>27.3</v>
      </c>
      <c r="M932">
        <v>-4.25</v>
      </c>
      <c r="N932">
        <v>-4.5</v>
      </c>
    </row>
    <row r="933" spans="1:17">
      <c r="A933">
        <v>2009</v>
      </c>
      <c r="B933">
        <v>53</v>
      </c>
      <c r="C933" t="s">
        <v>176</v>
      </c>
      <c r="D933" t="s">
        <v>175</v>
      </c>
      <c r="E933">
        <v>4</v>
      </c>
      <c r="F933">
        <v>8</v>
      </c>
      <c r="G933">
        <v>0.33300000000000002</v>
      </c>
      <c r="H933">
        <v>3</v>
      </c>
      <c r="I933">
        <v>5</v>
      </c>
      <c r="J933">
        <v>0.375</v>
      </c>
      <c r="K933">
        <v>29.8</v>
      </c>
      <c r="L933">
        <v>33.5</v>
      </c>
      <c r="M933">
        <v>-7.21</v>
      </c>
      <c r="N933">
        <v>-5.04</v>
      </c>
    </row>
    <row r="934" spans="1:17">
      <c r="A934">
        <v>2009</v>
      </c>
      <c r="B934">
        <v>54</v>
      </c>
      <c r="C934" t="s">
        <v>124</v>
      </c>
      <c r="D934" t="s">
        <v>175</v>
      </c>
      <c r="E934">
        <v>2</v>
      </c>
      <c r="F934">
        <v>10</v>
      </c>
      <c r="G934">
        <v>0.16700000000000001</v>
      </c>
      <c r="H934">
        <v>2</v>
      </c>
      <c r="I934">
        <v>6</v>
      </c>
      <c r="J934">
        <v>0.25</v>
      </c>
      <c r="K934">
        <v>18.3</v>
      </c>
      <c r="L934">
        <v>43.1</v>
      </c>
      <c r="M934">
        <v>-16.329999999999998</v>
      </c>
      <c r="N934">
        <v>-0.91</v>
      </c>
    </row>
    <row r="935" spans="1:17">
      <c r="A935">
        <v>2009</v>
      </c>
      <c r="B935">
        <v>55</v>
      </c>
      <c r="C935" t="s">
        <v>91</v>
      </c>
      <c r="D935" t="s">
        <v>175</v>
      </c>
      <c r="E935">
        <v>3</v>
      </c>
      <c r="F935">
        <v>9</v>
      </c>
      <c r="G935">
        <v>0.25</v>
      </c>
      <c r="H935">
        <v>1</v>
      </c>
      <c r="I935">
        <v>7</v>
      </c>
      <c r="J935">
        <v>0.125</v>
      </c>
      <c r="K935">
        <v>16.100000000000001</v>
      </c>
      <c r="L935">
        <v>36.700000000000003</v>
      </c>
      <c r="M935">
        <v>-16.23</v>
      </c>
      <c r="N935">
        <v>-3.23</v>
      </c>
    </row>
    <row r="936" spans="1:17">
      <c r="A936">
        <v>2009</v>
      </c>
      <c r="E936" t="s">
        <v>167</v>
      </c>
      <c r="H936" t="s">
        <v>168</v>
      </c>
      <c r="M936" t="s">
        <v>159</v>
      </c>
      <c r="O936" t="s">
        <v>151</v>
      </c>
    </row>
    <row r="937" spans="1:17">
      <c r="A937">
        <v>2009</v>
      </c>
      <c r="B937" t="s">
        <v>152</v>
      </c>
      <c r="C937" t="s">
        <v>153</v>
      </c>
      <c r="D937" t="s">
        <v>154</v>
      </c>
      <c r="E937" t="s">
        <v>155</v>
      </c>
      <c r="F937" t="s">
        <v>156</v>
      </c>
      <c r="G937" t="s">
        <v>157</v>
      </c>
      <c r="H937" t="s">
        <v>155</v>
      </c>
      <c r="I937" t="s">
        <v>156</v>
      </c>
      <c r="J937" t="s">
        <v>157</v>
      </c>
      <c r="K937" t="s">
        <v>158</v>
      </c>
      <c r="L937" t="s">
        <v>158</v>
      </c>
      <c r="M937" t="s">
        <v>159</v>
      </c>
      <c r="N937" t="s">
        <v>160</v>
      </c>
      <c r="O937" t="s">
        <v>161</v>
      </c>
      <c r="P937" t="s">
        <v>162</v>
      </c>
      <c r="Q937" t="s">
        <v>163</v>
      </c>
    </row>
    <row r="938" spans="1:17">
      <c r="A938">
        <v>2009</v>
      </c>
      <c r="B938">
        <v>56</v>
      </c>
      <c r="C938" t="s">
        <v>97</v>
      </c>
      <c r="D938" t="s">
        <v>148</v>
      </c>
      <c r="E938">
        <v>10</v>
      </c>
      <c r="F938">
        <v>4</v>
      </c>
      <c r="G938">
        <v>0.71399999999999997</v>
      </c>
      <c r="H938">
        <v>0</v>
      </c>
      <c r="I938">
        <v>0</v>
      </c>
      <c r="K938">
        <v>28</v>
      </c>
      <c r="L938">
        <v>19.399999999999999</v>
      </c>
      <c r="M938">
        <v>4.87</v>
      </c>
      <c r="N938">
        <v>-2.63</v>
      </c>
    </row>
    <row r="939" spans="1:17">
      <c r="A939">
        <v>2009</v>
      </c>
      <c r="B939">
        <v>57</v>
      </c>
      <c r="C939" t="s">
        <v>13</v>
      </c>
      <c r="D939" t="s">
        <v>148</v>
      </c>
      <c r="E939">
        <v>6</v>
      </c>
      <c r="F939">
        <v>6</v>
      </c>
      <c r="G939">
        <v>0.5</v>
      </c>
      <c r="H939">
        <v>0</v>
      </c>
      <c r="I939">
        <v>0</v>
      </c>
      <c r="K939">
        <v>30.1</v>
      </c>
      <c r="L939">
        <v>25.9</v>
      </c>
      <c r="M939">
        <v>6.49</v>
      </c>
      <c r="N939">
        <v>3.65</v>
      </c>
      <c r="O939">
        <v>23</v>
      </c>
      <c r="P939">
        <v>18</v>
      </c>
    </row>
    <row r="940" spans="1:17">
      <c r="A940">
        <v>2009</v>
      </c>
      <c r="B940">
        <v>58</v>
      </c>
      <c r="C940" t="s">
        <v>96</v>
      </c>
      <c r="D940" t="s">
        <v>148</v>
      </c>
      <c r="E940">
        <v>5</v>
      </c>
      <c r="F940">
        <v>7</v>
      </c>
      <c r="G940">
        <v>0.41699999999999998</v>
      </c>
      <c r="H940">
        <v>0</v>
      </c>
      <c r="I940">
        <v>0</v>
      </c>
      <c r="K940">
        <v>15.3</v>
      </c>
      <c r="L940">
        <v>21.9</v>
      </c>
      <c r="M940">
        <v>-12.59</v>
      </c>
      <c r="N940">
        <v>-6.59</v>
      </c>
    </row>
    <row r="941" spans="1:17">
      <c r="A941">
        <v>2009</v>
      </c>
      <c r="E941" t="s">
        <v>167</v>
      </c>
      <c r="H941" t="s">
        <v>168</v>
      </c>
      <c r="M941" t="s">
        <v>159</v>
      </c>
      <c r="O941" t="s">
        <v>151</v>
      </c>
    </row>
    <row r="942" spans="1:17">
      <c r="A942">
        <v>2009</v>
      </c>
      <c r="B942" t="s">
        <v>152</v>
      </c>
      <c r="C942" t="s">
        <v>153</v>
      </c>
      <c r="D942" t="s">
        <v>154</v>
      </c>
      <c r="E942" t="s">
        <v>155</v>
      </c>
      <c r="F942" t="s">
        <v>156</v>
      </c>
      <c r="G942" t="s">
        <v>157</v>
      </c>
      <c r="H942" t="s">
        <v>155</v>
      </c>
      <c r="I942" t="s">
        <v>156</v>
      </c>
      <c r="J942" t="s">
        <v>157</v>
      </c>
      <c r="K942" t="s">
        <v>158</v>
      </c>
      <c r="L942" t="s">
        <v>158</v>
      </c>
      <c r="M942" t="s">
        <v>159</v>
      </c>
      <c r="N942" t="s">
        <v>160</v>
      </c>
      <c r="O942" t="s">
        <v>161</v>
      </c>
      <c r="P942" t="s">
        <v>162</v>
      </c>
      <c r="Q942" t="s">
        <v>163</v>
      </c>
    </row>
    <row r="943" spans="1:17">
      <c r="A943">
        <v>2009</v>
      </c>
      <c r="B943">
        <v>59</v>
      </c>
      <c r="C943" t="s">
        <v>60</v>
      </c>
      <c r="D943" t="s">
        <v>178</v>
      </c>
      <c r="E943">
        <v>9</v>
      </c>
      <c r="F943">
        <v>4</v>
      </c>
      <c r="G943">
        <v>0.69199999999999995</v>
      </c>
      <c r="H943">
        <v>7</v>
      </c>
      <c r="I943">
        <v>1</v>
      </c>
      <c r="J943">
        <v>0.875</v>
      </c>
      <c r="K943">
        <v>29.5</v>
      </c>
      <c r="L943">
        <v>22.3</v>
      </c>
      <c r="M943">
        <v>-2.36</v>
      </c>
      <c r="N943">
        <v>-8.2899999999999991</v>
      </c>
    </row>
    <row r="944" spans="1:17">
      <c r="A944">
        <v>2009</v>
      </c>
      <c r="B944">
        <v>60</v>
      </c>
      <c r="C944" t="s">
        <v>130</v>
      </c>
      <c r="D944" t="s">
        <v>178</v>
      </c>
      <c r="E944">
        <v>9</v>
      </c>
      <c r="F944">
        <v>5</v>
      </c>
      <c r="G944">
        <v>0.64300000000000002</v>
      </c>
      <c r="H944">
        <v>7</v>
      </c>
      <c r="I944">
        <v>1</v>
      </c>
      <c r="J944">
        <v>0.875</v>
      </c>
      <c r="K944">
        <v>24.8</v>
      </c>
      <c r="L944">
        <v>21.3</v>
      </c>
      <c r="M944">
        <v>-1.89</v>
      </c>
      <c r="N944">
        <v>-6.18</v>
      </c>
    </row>
    <row r="945" spans="1:17">
      <c r="A945">
        <v>2009</v>
      </c>
      <c r="B945">
        <v>61</v>
      </c>
      <c r="C945" t="s">
        <v>177</v>
      </c>
      <c r="D945" t="s">
        <v>178</v>
      </c>
      <c r="E945">
        <v>7</v>
      </c>
      <c r="F945">
        <v>6</v>
      </c>
      <c r="G945">
        <v>0.53800000000000003</v>
      </c>
      <c r="H945">
        <v>6</v>
      </c>
      <c r="I945">
        <v>2</v>
      </c>
      <c r="J945">
        <v>0.75</v>
      </c>
      <c r="K945">
        <v>28.5</v>
      </c>
      <c r="L945">
        <v>27.5</v>
      </c>
      <c r="M945">
        <v>-2.34</v>
      </c>
      <c r="N945">
        <v>-4.6500000000000004</v>
      </c>
    </row>
    <row r="946" spans="1:17">
      <c r="A946">
        <v>2009</v>
      </c>
      <c r="B946">
        <v>62</v>
      </c>
      <c r="C946" t="s">
        <v>131</v>
      </c>
      <c r="D946" t="s">
        <v>178</v>
      </c>
      <c r="E946">
        <v>5</v>
      </c>
      <c r="F946">
        <v>7</v>
      </c>
      <c r="G946">
        <v>0.41699999999999998</v>
      </c>
      <c r="H946">
        <v>4</v>
      </c>
      <c r="I946">
        <v>4</v>
      </c>
      <c r="J946">
        <v>0.5</v>
      </c>
      <c r="K946">
        <v>19.3</v>
      </c>
      <c r="L946">
        <v>22.4</v>
      </c>
      <c r="M946">
        <v>-10.69</v>
      </c>
      <c r="N946">
        <v>-7.77</v>
      </c>
    </row>
    <row r="947" spans="1:17">
      <c r="A947">
        <v>2009</v>
      </c>
      <c r="B947">
        <v>63</v>
      </c>
      <c r="C947" t="s">
        <v>136</v>
      </c>
      <c r="D947" t="s">
        <v>178</v>
      </c>
      <c r="E947">
        <v>5</v>
      </c>
      <c r="F947">
        <v>7</v>
      </c>
      <c r="G947">
        <v>0.41699999999999998</v>
      </c>
      <c r="H947">
        <v>3</v>
      </c>
      <c r="I947">
        <v>5</v>
      </c>
      <c r="J947">
        <v>0.375</v>
      </c>
      <c r="K947">
        <v>24.1</v>
      </c>
      <c r="L947">
        <v>23.8</v>
      </c>
      <c r="M947">
        <v>-6.75</v>
      </c>
      <c r="N947">
        <v>-5.58</v>
      </c>
    </row>
    <row r="948" spans="1:17">
      <c r="A948">
        <v>2009</v>
      </c>
      <c r="B948">
        <v>64</v>
      </c>
      <c r="C948" t="s">
        <v>135</v>
      </c>
      <c r="D948" t="s">
        <v>178</v>
      </c>
      <c r="E948">
        <v>3</v>
      </c>
      <c r="F948">
        <v>9</v>
      </c>
      <c r="G948">
        <v>0.25</v>
      </c>
      <c r="H948">
        <v>2</v>
      </c>
      <c r="I948">
        <v>6</v>
      </c>
      <c r="J948">
        <v>0.25</v>
      </c>
      <c r="K948">
        <v>19.3</v>
      </c>
      <c r="L948">
        <v>28.8</v>
      </c>
      <c r="M948">
        <v>-14.65</v>
      </c>
      <c r="N948">
        <v>-4.99</v>
      </c>
    </row>
    <row r="949" spans="1:17">
      <c r="A949">
        <v>2009</v>
      </c>
      <c r="B949">
        <v>65</v>
      </c>
      <c r="C949" t="s">
        <v>84</v>
      </c>
      <c r="D949" t="s">
        <v>178</v>
      </c>
      <c r="E949">
        <v>1</v>
      </c>
      <c r="F949">
        <v>11</v>
      </c>
      <c r="G949">
        <v>8.3000000000000004E-2</v>
      </c>
      <c r="H949">
        <v>1</v>
      </c>
      <c r="I949">
        <v>7</v>
      </c>
      <c r="J949">
        <v>0.125</v>
      </c>
      <c r="K949">
        <v>15.6</v>
      </c>
      <c r="L949">
        <v>34.200000000000003</v>
      </c>
      <c r="M949">
        <v>-16.98</v>
      </c>
      <c r="N949">
        <v>-1.39</v>
      </c>
    </row>
    <row r="950" spans="1:17">
      <c r="A950">
        <v>2009</v>
      </c>
      <c r="B950">
        <v>66</v>
      </c>
      <c r="C950" t="s">
        <v>127</v>
      </c>
      <c r="D950" t="s">
        <v>179</v>
      </c>
      <c r="E950">
        <v>12</v>
      </c>
      <c r="F950">
        <v>2</v>
      </c>
      <c r="G950">
        <v>0.85699999999999998</v>
      </c>
      <c r="H950">
        <v>8</v>
      </c>
      <c r="I950">
        <v>0</v>
      </c>
      <c r="J950">
        <v>1</v>
      </c>
      <c r="K950">
        <v>33.9</v>
      </c>
      <c r="L950">
        <v>18.899999999999999</v>
      </c>
      <c r="M950">
        <v>4.76</v>
      </c>
      <c r="N950">
        <v>-6.38</v>
      </c>
      <c r="P950">
        <v>23</v>
      </c>
      <c r="Q950">
        <v>23</v>
      </c>
    </row>
    <row r="951" spans="1:17">
      <c r="A951">
        <v>2009</v>
      </c>
      <c r="B951">
        <v>67</v>
      </c>
      <c r="C951" t="s">
        <v>112</v>
      </c>
      <c r="D951" t="s">
        <v>179</v>
      </c>
      <c r="E951">
        <v>7</v>
      </c>
      <c r="F951">
        <v>6</v>
      </c>
      <c r="G951">
        <v>0.53800000000000003</v>
      </c>
      <c r="H951">
        <v>5</v>
      </c>
      <c r="I951">
        <v>3</v>
      </c>
      <c r="J951">
        <v>0.625</v>
      </c>
      <c r="K951">
        <v>28.6</v>
      </c>
      <c r="L951">
        <v>21.6</v>
      </c>
      <c r="M951">
        <v>-4.24</v>
      </c>
      <c r="N951">
        <v>-7.54</v>
      </c>
    </row>
    <row r="952" spans="1:17">
      <c r="A952">
        <v>2009</v>
      </c>
      <c r="B952">
        <v>68</v>
      </c>
      <c r="C952" t="s">
        <v>65</v>
      </c>
      <c r="D952" t="s">
        <v>179</v>
      </c>
      <c r="E952">
        <v>5</v>
      </c>
      <c r="F952">
        <v>7</v>
      </c>
      <c r="G952">
        <v>0.41699999999999998</v>
      </c>
      <c r="H952">
        <v>4</v>
      </c>
      <c r="I952">
        <v>4</v>
      </c>
      <c r="J952">
        <v>0.5</v>
      </c>
      <c r="K952">
        <v>24.7</v>
      </c>
      <c r="L952">
        <v>27.5</v>
      </c>
      <c r="M952">
        <v>-10.53</v>
      </c>
      <c r="N952">
        <v>-8.7799999999999994</v>
      </c>
    </row>
    <row r="953" spans="1:17">
      <c r="A953">
        <v>2009</v>
      </c>
      <c r="B953">
        <v>69</v>
      </c>
      <c r="C953" t="s">
        <v>98</v>
      </c>
      <c r="D953" t="s">
        <v>179</v>
      </c>
      <c r="E953">
        <v>5</v>
      </c>
      <c r="F953">
        <v>7</v>
      </c>
      <c r="G953">
        <v>0.41699999999999998</v>
      </c>
      <c r="H953">
        <v>3</v>
      </c>
      <c r="I953">
        <v>5</v>
      </c>
      <c r="J953">
        <v>0.375</v>
      </c>
      <c r="K953">
        <v>29.7</v>
      </c>
      <c r="L953">
        <v>37.700000000000003</v>
      </c>
      <c r="M953">
        <v>-11.29</v>
      </c>
      <c r="N953">
        <v>-5.79</v>
      </c>
    </row>
    <row r="954" spans="1:17">
      <c r="A954">
        <v>2009</v>
      </c>
      <c r="B954">
        <v>70</v>
      </c>
      <c r="C954" t="s">
        <v>125</v>
      </c>
      <c r="D954" t="s">
        <v>179</v>
      </c>
      <c r="E954">
        <v>2</v>
      </c>
      <c r="F954">
        <v>10</v>
      </c>
      <c r="G954">
        <v>0.16700000000000001</v>
      </c>
      <c r="H954">
        <v>2</v>
      </c>
      <c r="I954">
        <v>6</v>
      </c>
      <c r="J954">
        <v>0.25</v>
      </c>
      <c r="K954">
        <v>19.2</v>
      </c>
      <c r="L954">
        <v>28.2</v>
      </c>
      <c r="M954">
        <v>-15.38</v>
      </c>
      <c r="N954">
        <v>-7.05</v>
      </c>
    </row>
    <row r="955" spans="1:17">
      <c r="A955">
        <v>2009</v>
      </c>
      <c r="B955">
        <v>71</v>
      </c>
      <c r="C955" t="s">
        <v>134</v>
      </c>
      <c r="D955" t="s">
        <v>179</v>
      </c>
      <c r="E955">
        <v>0</v>
      </c>
      <c r="F955">
        <v>12</v>
      </c>
      <c r="G955">
        <v>0</v>
      </c>
      <c r="H955">
        <v>0</v>
      </c>
      <c r="I955">
        <v>8</v>
      </c>
      <c r="J955">
        <v>0</v>
      </c>
      <c r="K955">
        <v>16.399999999999999</v>
      </c>
      <c r="L955">
        <v>38.299999999999997</v>
      </c>
      <c r="M955">
        <v>-22.89</v>
      </c>
      <c r="N955">
        <v>-5.48</v>
      </c>
    </row>
    <row r="956" spans="1:17">
      <c r="A956">
        <v>2009</v>
      </c>
      <c r="E956" t="s">
        <v>167</v>
      </c>
      <c r="H956" t="s">
        <v>168</v>
      </c>
      <c r="M956" t="s">
        <v>159</v>
      </c>
      <c r="O956" t="s">
        <v>151</v>
      </c>
    </row>
    <row r="957" spans="1:17">
      <c r="A957">
        <v>2009</v>
      </c>
      <c r="B957" t="s">
        <v>152</v>
      </c>
      <c r="C957" t="s">
        <v>153</v>
      </c>
      <c r="D957" t="s">
        <v>154</v>
      </c>
      <c r="E957" t="s">
        <v>155</v>
      </c>
      <c r="F957" t="s">
        <v>156</v>
      </c>
      <c r="G957" t="s">
        <v>157</v>
      </c>
      <c r="H957" t="s">
        <v>155</v>
      </c>
      <c r="I957" t="s">
        <v>156</v>
      </c>
      <c r="J957" t="s">
        <v>157</v>
      </c>
      <c r="K957" t="s">
        <v>158</v>
      </c>
      <c r="L957" t="s">
        <v>158</v>
      </c>
      <c r="M957" t="s">
        <v>159</v>
      </c>
      <c r="N957" t="s">
        <v>160</v>
      </c>
      <c r="O957" t="s">
        <v>161</v>
      </c>
      <c r="P957" t="s">
        <v>162</v>
      </c>
      <c r="Q957" t="s">
        <v>163</v>
      </c>
    </row>
    <row r="958" spans="1:17">
      <c r="A958">
        <v>2009</v>
      </c>
      <c r="B958">
        <v>72</v>
      </c>
      <c r="C958" t="s">
        <v>141</v>
      </c>
      <c r="D958" t="s">
        <v>149</v>
      </c>
      <c r="E958">
        <v>12</v>
      </c>
      <c r="F958">
        <v>1</v>
      </c>
      <c r="G958">
        <v>0.92300000000000004</v>
      </c>
      <c r="H958">
        <v>8</v>
      </c>
      <c r="I958">
        <v>0</v>
      </c>
      <c r="J958">
        <v>1</v>
      </c>
      <c r="K958">
        <v>38.299999999999997</v>
      </c>
      <c r="L958">
        <v>12.8</v>
      </c>
      <c r="M958">
        <v>17.05</v>
      </c>
      <c r="N958">
        <v>-1.33</v>
      </c>
      <c r="O958">
        <v>17</v>
      </c>
      <c r="P958">
        <v>3</v>
      </c>
      <c r="Q958">
        <v>6</v>
      </c>
    </row>
    <row r="959" spans="1:17">
      <c r="A959">
        <v>2009</v>
      </c>
      <c r="B959">
        <v>73</v>
      </c>
      <c r="C959" t="s">
        <v>50</v>
      </c>
      <c r="D959" t="s">
        <v>149</v>
      </c>
      <c r="E959">
        <v>11</v>
      </c>
      <c r="F959">
        <v>2</v>
      </c>
      <c r="G959">
        <v>0.84599999999999997</v>
      </c>
      <c r="H959">
        <v>7</v>
      </c>
      <c r="I959">
        <v>1</v>
      </c>
      <c r="J959">
        <v>0.875</v>
      </c>
      <c r="K959">
        <v>35.5</v>
      </c>
      <c r="L959">
        <v>21.5</v>
      </c>
      <c r="M959">
        <v>9.67</v>
      </c>
      <c r="N959">
        <v>-0.56000000000000005</v>
      </c>
      <c r="O959">
        <v>20</v>
      </c>
      <c r="P959">
        <v>7</v>
      </c>
      <c r="Q959">
        <v>12</v>
      </c>
    </row>
    <row r="960" spans="1:17">
      <c r="A960">
        <v>2009</v>
      </c>
      <c r="B960">
        <v>74</v>
      </c>
      <c r="C960" t="s">
        <v>34</v>
      </c>
      <c r="D960" t="s">
        <v>149</v>
      </c>
      <c r="E960">
        <v>10</v>
      </c>
      <c r="F960">
        <v>3</v>
      </c>
      <c r="G960">
        <v>0.76900000000000002</v>
      </c>
      <c r="H960">
        <v>6</v>
      </c>
      <c r="I960">
        <v>2</v>
      </c>
      <c r="J960">
        <v>0.75</v>
      </c>
      <c r="K960">
        <v>29.8</v>
      </c>
      <c r="L960">
        <v>20.2</v>
      </c>
      <c r="M960">
        <v>7.28</v>
      </c>
      <c r="N960">
        <v>-1.18</v>
      </c>
      <c r="O960">
        <v>19</v>
      </c>
      <c r="P960">
        <v>16</v>
      </c>
      <c r="Q960">
        <v>18</v>
      </c>
    </row>
    <row r="961" spans="1:17">
      <c r="A961">
        <v>2009</v>
      </c>
      <c r="B961">
        <v>75</v>
      </c>
      <c r="C961" t="s">
        <v>95</v>
      </c>
      <c r="D961" t="s">
        <v>149</v>
      </c>
      <c r="E961">
        <v>8</v>
      </c>
      <c r="F961">
        <v>5</v>
      </c>
      <c r="G961">
        <v>0.61499999999999999</v>
      </c>
      <c r="H961">
        <v>5</v>
      </c>
      <c r="I961">
        <v>3</v>
      </c>
      <c r="J961">
        <v>0.625</v>
      </c>
      <c r="K961">
        <v>29.7</v>
      </c>
      <c r="L961">
        <v>15.7</v>
      </c>
      <c r="M961">
        <v>6.57</v>
      </c>
      <c r="N961">
        <v>-2.2799999999999998</v>
      </c>
    </row>
    <row r="962" spans="1:17">
      <c r="A962">
        <v>2009</v>
      </c>
      <c r="B962">
        <v>76</v>
      </c>
      <c r="C962" t="s">
        <v>121</v>
      </c>
      <c r="D962" t="s">
        <v>149</v>
      </c>
      <c r="E962">
        <v>7</v>
      </c>
      <c r="F962">
        <v>6</v>
      </c>
      <c r="G962">
        <v>0.53800000000000003</v>
      </c>
      <c r="H962">
        <v>4</v>
      </c>
      <c r="I962">
        <v>4</v>
      </c>
      <c r="J962">
        <v>0.5</v>
      </c>
      <c r="K962">
        <v>18.3</v>
      </c>
      <c r="L962">
        <v>27.3</v>
      </c>
      <c r="M962">
        <v>-4.53</v>
      </c>
      <c r="N962">
        <v>-0.53</v>
      </c>
    </row>
    <row r="963" spans="1:17">
      <c r="A963">
        <v>2009</v>
      </c>
      <c r="B963">
        <v>77</v>
      </c>
      <c r="C963" t="s">
        <v>182</v>
      </c>
      <c r="D963" t="s">
        <v>149</v>
      </c>
      <c r="E963">
        <v>5</v>
      </c>
      <c r="F963">
        <v>7</v>
      </c>
      <c r="G963">
        <v>0.41699999999999998</v>
      </c>
      <c r="H963">
        <v>3</v>
      </c>
      <c r="I963">
        <v>5</v>
      </c>
      <c r="J963">
        <v>0.375</v>
      </c>
      <c r="K963">
        <v>24.8</v>
      </c>
      <c r="L963">
        <v>32.4</v>
      </c>
      <c r="M963">
        <v>-5.61</v>
      </c>
      <c r="N963">
        <v>-0.95</v>
      </c>
    </row>
    <row r="964" spans="1:17">
      <c r="A964">
        <v>2009</v>
      </c>
      <c r="B964">
        <v>78</v>
      </c>
      <c r="C964" t="s">
        <v>72</v>
      </c>
      <c r="D964" t="s">
        <v>149</v>
      </c>
      <c r="E964">
        <v>4</v>
      </c>
      <c r="F964">
        <v>8</v>
      </c>
      <c r="G964">
        <v>0.33300000000000002</v>
      </c>
      <c r="H964">
        <v>2</v>
      </c>
      <c r="I964">
        <v>6</v>
      </c>
      <c r="J964">
        <v>0.25</v>
      </c>
      <c r="K964">
        <v>23.3</v>
      </c>
      <c r="L964">
        <v>30.5</v>
      </c>
      <c r="M964">
        <v>-7.79</v>
      </c>
      <c r="N964">
        <v>-2.54</v>
      </c>
    </row>
    <row r="965" spans="1:17">
      <c r="A965">
        <v>2009</v>
      </c>
      <c r="B965">
        <v>79</v>
      </c>
      <c r="C965" t="s">
        <v>123</v>
      </c>
      <c r="D965" t="s">
        <v>149</v>
      </c>
      <c r="E965">
        <v>1</v>
      </c>
      <c r="F965">
        <v>11</v>
      </c>
      <c r="G965">
        <v>8.3000000000000004E-2</v>
      </c>
      <c r="H965">
        <v>1</v>
      </c>
      <c r="I965">
        <v>7</v>
      </c>
      <c r="J965">
        <v>0.125</v>
      </c>
      <c r="K965">
        <v>16.3</v>
      </c>
      <c r="L965">
        <v>35.9</v>
      </c>
      <c r="M965">
        <v>-15.8</v>
      </c>
      <c r="N965">
        <v>0.45</v>
      </c>
    </row>
    <row r="966" spans="1:17">
      <c r="A966">
        <v>2009</v>
      </c>
      <c r="B966">
        <v>80</v>
      </c>
      <c r="C966" t="s">
        <v>63</v>
      </c>
      <c r="D966" t="s">
        <v>149</v>
      </c>
      <c r="E966">
        <v>3</v>
      </c>
      <c r="F966">
        <v>9</v>
      </c>
      <c r="G966">
        <v>0.25</v>
      </c>
      <c r="H966">
        <v>0</v>
      </c>
      <c r="I966">
        <v>8</v>
      </c>
      <c r="J966">
        <v>0</v>
      </c>
      <c r="K966">
        <v>21.7</v>
      </c>
      <c r="L966">
        <v>29.8</v>
      </c>
      <c r="M966">
        <v>-9.14</v>
      </c>
      <c r="N966">
        <v>-1.39</v>
      </c>
    </row>
    <row r="967" spans="1:17">
      <c r="A967">
        <v>2009</v>
      </c>
      <c r="E967" t="s">
        <v>167</v>
      </c>
      <c r="H967" t="s">
        <v>168</v>
      </c>
      <c r="M967" t="s">
        <v>159</v>
      </c>
      <c r="O967" t="s">
        <v>151</v>
      </c>
    </row>
    <row r="968" spans="1:17">
      <c r="A968">
        <v>2009</v>
      </c>
      <c r="B968" t="s">
        <v>152</v>
      </c>
      <c r="C968" t="s">
        <v>153</v>
      </c>
      <c r="D968" t="s">
        <v>154</v>
      </c>
      <c r="E968" t="s">
        <v>155</v>
      </c>
      <c r="F968" t="s">
        <v>156</v>
      </c>
      <c r="G968" t="s">
        <v>157</v>
      </c>
      <c r="H968" t="s">
        <v>155</v>
      </c>
      <c r="I968" t="s">
        <v>156</v>
      </c>
      <c r="J968" t="s">
        <v>157</v>
      </c>
      <c r="K968" t="s">
        <v>158</v>
      </c>
      <c r="L968" t="s">
        <v>158</v>
      </c>
      <c r="M968" t="s">
        <v>159</v>
      </c>
      <c r="N968" t="s">
        <v>160</v>
      </c>
      <c r="O968" t="s">
        <v>161</v>
      </c>
      <c r="P968" t="s">
        <v>162</v>
      </c>
      <c r="Q968" t="s">
        <v>163</v>
      </c>
    </row>
    <row r="969" spans="1:17">
      <c r="A969">
        <v>2009</v>
      </c>
      <c r="B969">
        <v>81</v>
      </c>
      <c r="C969" t="s">
        <v>28</v>
      </c>
      <c r="D969" t="s">
        <v>197</v>
      </c>
      <c r="E969">
        <v>10</v>
      </c>
      <c r="F969">
        <v>3</v>
      </c>
      <c r="G969">
        <v>0.76900000000000002</v>
      </c>
      <c r="H969">
        <v>8</v>
      </c>
      <c r="I969">
        <v>1</v>
      </c>
      <c r="J969">
        <v>0.88900000000000001</v>
      </c>
      <c r="K969">
        <v>36.1</v>
      </c>
      <c r="L969">
        <v>23.8</v>
      </c>
      <c r="M969">
        <v>15.48</v>
      </c>
      <c r="N969">
        <v>5.33</v>
      </c>
      <c r="O969">
        <v>16</v>
      </c>
      <c r="P969">
        <v>7</v>
      </c>
      <c r="Q969">
        <v>11</v>
      </c>
    </row>
    <row r="970" spans="1:17">
      <c r="A970">
        <v>2009</v>
      </c>
      <c r="B970">
        <v>82</v>
      </c>
      <c r="C970" t="s">
        <v>45</v>
      </c>
      <c r="D970" t="s">
        <v>197</v>
      </c>
      <c r="E970">
        <v>8</v>
      </c>
      <c r="F970">
        <v>5</v>
      </c>
      <c r="G970">
        <v>0.61499999999999999</v>
      </c>
      <c r="H970">
        <v>6</v>
      </c>
      <c r="I970">
        <v>3</v>
      </c>
      <c r="J970">
        <v>0.66700000000000004</v>
      </c>
      <c r="K970">
        <v>27.4</v>
      </c>
      <c r="L970">
        <v>23.9</v>
      </c>
      <c r="M970">
        <v>6.98</v>
      </c>
      <c r="N970">
        <v>3.91</v>
      </c>
      <c r="P970">
        <v>18</v>
      </c>
    </row>
    <row r="971" spans="1:17">
      <c r="A971">
        <v>2009</v>
      </c>
      <c r="B971">
        <v>83</v>
      </c>
      <c r="C971" t="s">
        <v>40</v>
      </c>
      <c r="D971" t="s">
        <v>197</v>
      </c>
      <c r="E971">
        <v>8</v>
      </c>
      <c r="F971">
        <v>5</v>
      </c>
      <c r="G971">
        <v>0.61499999999999999</v>
      </c>
      <c r="H971">
        <v>6</v>
      </c>
      <c r="I971">
        <v>3</v>
      </c>
      <c r="J971">
        <v>0.66700000000000004</v>
      </c>
      <c r="K971">
        <v>31.5</v>
      </c>
      <c r="L971">
        <v>25</v>
      </c>
      <c r="M971">
        <v>8.4700000000000006</v>
      </c>
      <c r="N971">
        <v>3.17</v>
      </c>
      <c r="P971">
        <v>13</v>
      </c>
    </row>
    <row r="972" spans="1:17">
      <c r="A972">
        <v>2009</v>
      </c>
      <c r="B972">
        <v>84</v>
      </c>
      <c r="C972" t="s">
        <v>19</v>
      </c>
      <c r="D972" t="s">
        <v>197</v>
      </c>
      <c r="E972">
        <v>8</v>
      </c>
      <c r="F972">
        <v>5</v>
      </c>
      <c r="G972">
        <v>0.61499999999999999</v>
      </c>
      <c r="H972">
        <v>6</v>
      </c>
      <c r="I972">
        <v>3</v>
      </c>
      <c r="J972">
        <v>0.66700000000000004</v>
      </c>
      <c r="K972">
        <v>35.5</v>
      </c>
      <c r="L972">
        <v>26.5</v>
      </c>
      <c r="M972">
        <v>10.88</v>
      </c>
      <c r="N972">
        <v>3.42</v>
      </c>
      <c r="P972">
        <v>14</v>
      </c>
    </row>
    <row r="973" spans="1:17">
      <c r="A973">
        <v>2009</v>
      </c>
      <c r="B973">
        <v>85</v>
      </c>
      <c r="C973" t="s">
        <v>185</v>
      </c>
      <c r="D973" t="s">
        <v>197</v>
      </c>
      <c r="E973">
        <v>9</v>
      </c>
      <c r="F973">
        <v>4</v>
      </c>
      <c r="G973">
        <v>0.69199999999999995</v>
      </c>
      <c r="H973">
        <v>5</v>
      </c>
      <c r="I973">
        <v>4</v>
      </c>
      <c r="J973">
        <v>0.55600000000000005</v>
      </c>
      <c r="K973">
        <v>26.5</v>
      </c>
      <c r="L973">
        <v>19.8</v>
      </c>
      <c r="M973">
        <v>9.11</v>
      </c>
      <c r="N973">
        <v>3.95</v>
      </c>
      <c r="O973">
        <v>4</v>
      </c>
      <c r="P973">
        <v>3</v>
      </c>
      <c r="Q973">
        <v>22</v>
      </c>
    </row>
    <row r="974" spans="1:17">
      <c r="A974">
        <v>2009</v>
      </c>
      <c r="B974">
        <v>86</v>
      </c>
      <c r="C974" t="s">
        <v>22</v>
      </c>
      <c r="D974" t="s">
        <v>197</v>
      </c>
      <c r="E974">
        <v>8</v>
      </c>
      <c r="F974">
        <v>5</v>
      </c>
      <c r="G974">
        <v>0.61499999999999999</v>
      </c>
      <c r="H974">
        <v>5</v>
      </c>
      <c r="I974">
        <v>4</v>
      </c>
      <c r="J974">
        <v>0.55600000000000005</v>
      </c>
      <c r="K974">
        <v>29.1</v>
      </c>
      <c r="L974">
        <v>25.5</v>
      </c>
      <c r="M974">
        <v>4.28</v>
      </c>
      <c r="N974">
        <v>2.13</v>
      </c>
      <c r="O974">
        <v>12</v>
      </c>
      <c r="P974">
        <v>6</v>
      </c>
    </row>
    <row r="975" spans="1:17">
      <c r="A975">
        <v>2009</v>
      </c>
      <c r="B975">
        <v>87</v>
      </c>
      <c r="C975" t="s">
        <v>37</v>
      </c>
      <c r="D975" t="s">
        <v>197</v>
      </c>
      <c r="E975">
        <v>5</v>
      </c>
      <c r="F975">
        <v>7</v>
      </c>
      <c r="G975">
        <v>0.41699999999999998</v>
      </c>
      <c r="H975">
        <v>4</v>
      </c>
      <c r="I975">
        <v>5</v>
      </c>
      <c r="J975">
        <v>0.44400000000000001</v>
      </c>
      <c r="K975">
        <v>26.1</v>
      </c>
      <c r="L975">
        <v>26.7</v>
      </c>
      <c r="M975">
        <v>3.61</v>
      </c>
      <c r="N975">
        <v>4.9400000000000004</v>
      </c>
      <c r="P975">
        <v>24</v>
      </c>
    </row>
    <row r="976" spans="1:17">
      <c r="A976">
        <v>2009</v>
      </c>
      <c r="B976">
        <v>88</v>
      </c>
      <c r="C976" t="s">
        <v>10</v>
      </c>
      <c r="D976" t="s">
        <v>197</v>
      </c>
      <c r="E976">
        <v>7</v>
      </c>
      <c r="F976">
        <v>6</v>
      </c>
      <c r="G976">
        <v>0.53800000000000003</v>
      </c>
      <c r="H976">
        <v>3</v>
      </c>
      <c r="I976">
        <v>6</v>
      </c>
      <c r="J976">
        <v>0.33300000000000002</v>
      </c>
      <c r="K976">
        <v>22</v>
      </c>
      <c r="L976">
        <v>21.2</v>
      </c>
      <c r="M976">
        <v>3.8</v>
      </c>
      <c r="N976">
        <v>3.26</v>
      </c>
    </row>
    <row r="977" spans="1:17">
      <c r="A977">
        <v>2009</v>
      </c>
      <c r="B977">
        <v>89</v>
      </c>
      <c r="C977" t="s">
        <v>30</v>
      </c>
      <c r="D977" t="s">
        <v>197</v>
      </c>
      <c r="E977">
        <v>4</v>
      </c>
      <c r="F977">
        <v>8</v>
      </c>
      <c r="G977">
        <v>0.33300000000000002</v>
      </c>
      <c r="H977">
        <v>2</v>
      </c>
      <c r="I977">
        <v>7</v>
      </c>
      <c r="J977">
        <v>0.222</v>
      </c>
      <c r="K977">
        <v>22.3</v>
      </c>
      <c r="L977">
        <v>21.1</v>
      </c>
      <c r="M977">
        <v>0.71</v>
      </c>
      <c r="N977">
        <v>2.63</v>
      </c>
    </row>
    <row r="978" spans="1:17">
      <c r="A978">
        <v>2009</v>
      </c>
      <c r="B978">
        <v>90</v>
      </c>
      <c r="C978" t="s">
        <v>52</v>
      </c>
      <c r="D978" t="s">
        <v>197</v>
      </c>
      <c r="E978">
        <v>1</v>
      </c>
      <c r="F978">
        <v>11</v>
      </c>
      <c r="G978">
        <v>8.3000000000000004E-2</v>
      </c>
      <c r="H978">
        <v>0</v>
      </c>
      <c r="I978">
        <v>9</v>
      </c>
      <c r="J978">
        <v>0</v>
      </c>
      <c r="K978">
        <v>12</v>
      </c>
      <c r="L978">
        <v>38.5</v>
      </c>
      <c r="M978">
        <v>-14.87</v>
      </c>
      <c r="N978">
        <v>4.88</v>
      </c>
    </row>
    <row r="979" spans="1:17">
      <c r="A979">
        <v>2009</v>
      </c>
      <c r="E979" t="s">
        <v>167</v>
      </c>
      <c r="H979" t="s">
        <v>168</v>
      </c>
      <c r="M979" t="s">
        <v>159</v>
      </c>
      <c r="O979" t="s">
        <v>151</v>
      </c>
    </row>
    <row r="980" spans="1:17">
      <c r="A980">
        <v>2009</v>
      </c>
      <c r="B980" t="s">
        <v>152</v>
      </c>
      <c r="C980" t="s">
        <v>153</v>
      </c>
      <c r="D980" t="s">
        <v>154</v>
      </c>
      <c r="E980" t="s">
        <v>155</v>
      </c>
      <c r="F980" t="s">
        <v>156</v>
      </c>
      <c r="G980" t="s">
        <v>157</v>
      </c>
      <c r="H980" t="s">
        <v>155</v>
      </c>
      <c r="I980" t="s">
        <v>156</v>
      </c>
      <c r="J980" t="s">
        <v>157</v>
      </c>
      <c r="K980" t="s">
        <v>158</v>
      </c>
      <c r="L980" t="s">
        <v>158</v>
      </c>
      <c r="M980" t="s">
        <v>159</v>
      </c>
      <c r="N980" t="s">
        <v>160</v>
      </c>
      <c r="O980" t="s">
        <v>161</v>
      </c>
      <c r="P980" t="s">
        <v>162</v>
      </c>
      <c r="Q980" t="s">
        <v>163</v>
      </c>
    </row>
    <row r="981" spans="1:17">
      <c r="A981">
        <v>2009</v>
      </c>
      <c r="B981">
        <v>91</v>
      </c>
      <c r="C981" t="s">
        <v>14</v>
      </c>
      <c r="D981" t="s">
        <v>186</v>
      </c>
      <c r="E981">
        <v>13</v>
      </c>
      <c r="F981">
        <v>1</v>
      </c>
      <c r="G981">
        <v>0.92900000000000005</v>
      </c>
      <c r="H981">
        <v>8</v>
      </c>
      <c r="I981">
        <v>0</v>
      </c>
      <c r="J981">
        <v>1</v>
      </c>
      <c r="K981">
        <v>35.9</v>
      </c>
      <c r="L981">
        <v>12.4</v>
      </c>
      <c r="M981">
        <v>21.15</v>
      </c>
      <c r="N981">
        <v>5.43</v>
      </c>
      <c r="O981">
        <v>1</v>
      </c>
      <c r="P981">
        <v>1</v>
      </c>
      <c r="Q981">
        <v>3</v>
      </c>
    </row>
    <row r="982" spans="1:17">
      <c r="A982">
        <v>2009</v>
      </c>
      <c r="B982">
        <v>92</v>
      </c>
      <c r="C982" t="s">
        <v>11</v>
      </c>
      <c r="D982" t="s">
        <v>186</v>
      </c>
      <c r="E982">
        <v>8</v>
      </c>
      <c r="F982">
        <v>5</v>
      </c>
      <c r="G982">
        <v>0.61499999999999999</v>
      </c>
      <c r="H982">
        <v>4</v>
      </c>
      <c r="I982">
        <v>4</v>
      </c>
      <c r="J982">
        <v>0.5</v>
      </c>
      <c r="K982">
        <v>28.9</v>
      </c>
      <c r="L982">
        <v>25.9</v>
      </c>
      <c r="M982">
        <v>9.06</v>
      </c>
      <c r="N982">
        <v>6.36</v>
      </c>
      <c r="O982">
        <v>13</v>
      </c>
      <c r="P982">
        <v>13</v>
      </c>
    </row>
    <row r="983" spans="1:17">
      <c r="A983">
        <v>2009</v>
      </c>
      <c r="B983">
        <v>93</v>
      </c>
      <c r="C983" t="s">
        <v>15</v>
      </c>
      <c r="D983" t="s">
        <v>186</v>
      </c>
      <c r="E983">
        <v>7</v>
      </c>
      <c r="F983">
        <v>6</v>
      </c>
      <c r="G983">
        <v>0.53800000000000003</v>
      </c>
      <c r="H983">
        <v>4</v>
      </c>
      <c r="I983">
        <v>4</v>
      </c>
      <c r="J983">
        <v>0.5</v>
      </c>
      <c r="K983">
        <v>29.3</v>
      </c>
      <c r="L983">
        <v>22.2</v>
      </c>
      <c r="M983">
        <v>8.94</v>
      </c>
      <c r="N983">
        <v>5.48</v>
      </c>
    </row>
    <row r="984" spans="1:17">
      <c r="A984">
        <v>2009</v>
      </c>
      <c r="B984">
        <v>94</v>
      </c>
      <c r="C984" t="s">
        <v>29</v>
      </c>
      <c r="D984" t="s">
        <v>186</v>
      </c>
      <c r="E984">
        <v>7</v>
      </c>
      <c r="F984">
        <v>6</v>
      </c>
      <c r="G984">
        <v>0.53800000000000003</v>
      </c>
      <c r="H984">
        <v>3</v>
      </c>
      <c r="I984">
        <v>5</v>
      </c>
      <c r="J984">
        <v>0.375</v>
      </c>
      <c r="K984">
        <v>26.1</v>
      </c>
      <c r="L984">
        <v>22.7</v>
      </c>
      <c r="M984">
        <v>6.03</v>
      </c>
      <c r="N984">
        <v>3.56</v>
      </c>
    </row>
    <row r="985" spans="1:17">
      <c r="A985">
        <v>2009</v>
      </c>
      <c r="B985">
        <v>95</v>
      </c>
      <c r="C985" t="s">
        <v>27</v>
      </c>
      <c r="D985" t="s">
        <v>186</v>
      </c>
      <c r="E985">
        <v>7</v>
      </c>
      <c r="F985">
        <v>6</v>
      </c>
      <c r="G985">
        <v>0.53800000000000003</v>
      </c>
      <c r="H985">
        <v>3</v>
      </c>
      <c r="I985">
        <v>5</v>
      </c>
      <c r="J985">
        <v>0.375</v>
      </c>
      <c r="K985">
        <v>20.6</v>
      </c>
      <c r="L985">
        <v>20.399999999999999</v>
      </c>
      <c r="M985">
        <v>7.1</v>
      </c>
      <c r="N985">
        <v>6.17</v>
      </c>
      <c r="P985">
        <v>21</v>
      </c>
    </row>
    <row r="986" spans="1:17">
      <c r="A986">
        <v>2009</v>
      </c>
      <c r="B986">
        <v>96</v>
      </c>
      <c r="C986" t="s">
        <v>54</v>
      </c>
      <c r="D986" t="s">
        <v>186</v>
      </c>
      <c r="E986">
        <v>2</v>
      </c>
      <c r="F986">
        <v>10</v>
      </c>
      <c r="G986">
        <v>0.16700000000000001</v>
      </c>
      <c r="H986">
        <v>0</v>
      </c>
      <c r="I986">
        <v>8</v>
      </c>
      <c r="J986">
        <v>0</v>
      </c>
      <c r="K986">
        <v>16.3</v>
      </c>
      <c r="L986">
        <v>23.3</v>
      </c>
      <c r="M986">
        <v>-5.1100000000000003</v>
      </c>
      <c r="N986">
        <v>4.1399999999999997</v>
      </c>
    </row>
    <row r="987" spans="1:17">
      <c r="A987">
        <v>2009</v>
      </c>
      <c r="B987">
        <v>97</v>
      </c>
      <c r="C987" t="s">
        <v>1</v>
      </c>
      <c r="D987" t="s">
        <v>187</v>
      </c>
      <c r="E987">
        <v>14</v>
      </c>
      <c r="F987">
        <v>0</v>
      </c>
      <c r="G987">
        <v>1</v>
      </c>
      <c r="H987">
        <v>8</v>
      </c>
      <c r="I987">
        <v>0</v>
      </c>
      <c r="J987">
        <v>1</v>
      </c>
      <c r="K987">
        <v>32.1</v>
      </c>
      <c r="L987">
        <v>11.7</v>
      </c>
      <c r="M987">
        <v>23.69</v>
      </c>
      <c r="N987">
        <v>6.62</v>
      </c>
      <c r="O987">
        <v>5</v>
      </c>
      <c r="P987">
        <v>1</v>
      </c>
      <c r="Q987">
        <v>1</v>
      </c>
    </row>
    <row r="988" spans="1:17">
      <c r="A988">
        <v>2009</v>
      </c>
      <c r="B988">
        <v>98</v>
      </c>
      <c r="C988" t="s">
        <v>188</v>
      </c>
      <c r="D988" t="s">
        <v>187</v>
      </c>
      <c r="E988">
        <v>9</v>
      </c>
      <c r="F988">
        <v>4</v>
      </c>
      <c r="G988">
        <v>0.69199999999999995</v>
      </c>
      <c r="H988">
        <v>5</v>
      </c>
      <c r="I988">
        <v>3</v>
      </c>
      <c r="J988">
        <v>0.625</v>
      </c>
      <c r="K988">
        <v>24.8</v>
      </c>
      <c r="L988">
        <v>16.2</v>
      </c>
      <c r="M988">
        <v>12.7</v>
      </c>
      <c r="N988">
        <v>6</v>
      </c>
      <c r="O988">
        <v>11</v>
      </c>
      <c r="P988">
        <v>4</v>
      </c>
      <c r="Q988">
        <v>17</v>
      </c>
    </row>
    <row r="989" spans="1:17">
      <c r="A989">
        <v>2009</v>
      </c>
      <c r="B989">
        <v>99</v>
      </c>
      <c r="C989" t="s">
        <v>8</v>
      </c>
      <c r="D989" t="s">
        <v>187</v>
      </c>
      <c r="E989">
        <v>9</v>
      </c>
      <c r="F989">
        <v>4</v>
      </c>
      <c r="G989">
        <v>0.69199999999999995</v>
      </c>
      <c r="H989">
        <v>4</v>
      </c>
      <c r="I989">
        <v>4</v>
      </c>
      <c r="J989">
        <v>0.5</v>
      </c>
      <c r="K989">
        <v>29.5</v>
      </c>
      <c r="L989">
        <v>17.7</v>
      </c>
      <c r="M989">
        <v>11.5</v>
      </c>
      <c r="N989">
        <v>2.5</v>
      </c>
      <c r="O989">
        <v>8</v>
      </c>
      <c r="P989">
        <v>4</v>
      </c>
      <c r="Q989">
        <v>20</v>
      </c>
    </row>
    <row r="990" spans="1:17">
      <c r="A990">
        <v>2009</v>
      </c>
      <c r="B990">
        <v>100</v>
      </c>
      <c r="C990" t="s">
        <v>32</v>
      </c>
      <c r="D990" t="s">
        <v>187</v>
      </c>
      <c r="E990">
        <v>8</v>
      </c>
      <c r="F990">
        <v>5</v>
      </c>
      <c r="G990">
        <v>0.61499999999999999</v>
      </c>
      <c r="H990">
        <v>3</v>
      </c>
      <c r="I990">
        <v>5</v>
      </c>
      <c r="J990">
        <v>0.375</v>
      </c>
      <c r="K990">
        <v>36</v>
      </c>
      <c r="L990">
        <v>25.1</v>
      </c>
      <c r="M990">
        <v>13.14</v>
      </c>
      <c r="N990">
        <v>5.45</v>
      </c>
    </row>
    <row r="991" spans="1:17">
      <c r="A991">
        <v>2009</v>
      </c>
      <c r="B991">
        <v>101</v>
      </c>
      <c r="C991" t="s">
        <v>9</v>
      </c>
      <c r="D991" t="s">
        <v>187</v>
      </c>
      <c r="E991">
        <v>8</v>
      </c>
      <c r="F991">
        <v>5</v>
      </c>
      <c r="G991">
        <v>0.61499999999999999</v>
      </c>
      <c r="H991">
        <v>3</v>
      </c>
      <c r="I991">
        <v>5</v>
      </c>
      <c r="J991">
        <v>0.375</v>
      </c>
      <c r="K991">
        <v>33.299999999999997</v>
      </c>
      <c r="L991">
        <v>27.5</v>
      </c>
      <c r="M991">
        <v>10.26</v>
      </c>
      <c r="N991">
        <v>4.8</v>
      </c>
      <c r="P991">
        <v>17</v>
      </c>
    </row>
    <row r="992" spans="1:17">
      <c r="A992">
        <v>2009</v>
      </c>
      <c r="B992">
        <v>102</v>
      </c>
      <c r="C992" t="s">
        <v>25</v>
      </c>
      <c r="D992" t="s">
        <v>187</v>
      </c>
      <c r="E992">
        <v>5</v>
      </c>
      <c r="F992">
        <v>7</v>
      </c>
      <c r="G992">
        <v>0.41699999999999998</v>
      </c>
      <c r="H992">
        <v>3</v>
      </c>
      <c r="I992">
        <v>5</v>
      </c>
      <c r="J992">
        <v>0.375</v>
      </c>
      <c r="K992">
        <v>25.6</v>
      </c>
      <c r="L992">
        <v>26.8</v>
      </c>
      <c r="M992">
        <v>5.76</v>
      </c>
      <c r="N992">
        <v>7.93</v>
      </c>
    </row>
    <row r="993" spans="1:17">
      <c r="A993">
        <v>2009</v>
      </c>
      <c r="E993" t="s">
        <v>167</v>
      </c>
      <c r="H993" t="s">
        <v>168</v>
      </c>
      <c r="M993" t="s">
        <v>159</v>
      </c>
      <c r="O993" t="s">
        <v>151</v>
      </c>
    </row>
    <row r="994" spans="1:17">
      <c r="A994">
        <v>2009</v>
      </c>
      <c r="B994" t="s">
        <v>152</v>
      </c>
      <c r="C994" t="s">
        <v>153</v>
      </c>
      <c r="D994" t="s">
        <v>154</v>
      </c>
      <c r="E994" t="s">
        <v>155</v>
      </c>
      <c r="F994" t="s">
        <v>156</v>
      </c>
      <c r="G994" t="s">
        <v>157</v>
      </c>
      <c r="H994" t="s">
        <v>155</v>
      </c>
      <c r="I994" t="s">
        <v>156</v>
      </c>
      <c r="J994" t="s">
        <v>157</v>
      </c>
      <c r="K994" t="s">
        <v>158</v>
      </c>
      <c r="L994" t="s">
        <v>158</v>
      </c>
      <c r="M994" t="s">
        <v>159</v>
      </c>
      <c r="N994" t="s">
        <v>160</v>
      </c>
      <c r="O994" t="s">
        <v>161</v>
      </c>
      <c r="P994" t="s">
        <v>162</v>
      </c>
      <c r="Q994" t="s">
        <v>163</v>
      </c>
    </row>
    <row r="995" spans="1:17">
      <c r="A995">
        <v>2009</v>
      </c>
      <c r="B995">
        <v>103</v>
      </c>
      <c r="C995" t="s">
        <v>99</v>
      </c>
      <c r="D995" t="s">
        <v>150</v>
      </c>
      <c r="E995">
        <v>9</v>
      </c>
      <c r="F995">
        <v>4</v>
      </c>
      <c r="G995">
        <v>0.69199999999999995</v>
      </c>
      <c r="H995">
        <v>8</v>
      </c>
      <c r="I995">
        <v>0</v>
      </c>
      <c r="J995">
        <v>1</v>
      </c>
      <c r="K995">
        <v>33.700000000000003</v>
      </c>
      <c r="L995">
        <v>29.8</v>
      </c>
      <c r="M995">
        <v>2.73</v>
      </c>
      <c r="N995">
        <v>-3.97</v>
      </c>
    </row>
    <row r="996" spans="1:17">
      <c r="A996">
        <v>2009</v>
      </c>
      <c r="B996">
        <v>104</v>
      </c>
      <c r="C996" t="s">
        <v>86</v>
      </c>
      <c r="D996" t="s">
        <v>150</v>
      </c>
      <c r="E996">
        <v>10</v>
      </c>
      <c r="F996">
        <v>3</v>
      </c>
      <c r="G996">
        <v>0.76900000000000002</v>
      </c>
      <c r="H996">
        <v>7</v>
      </c>
      <c r="I996">
        <v>1</v>
      </c>
      <c r="J996">
        <v>0.875</v>
      </c>
      <c r="K996">
        <v>32</v>
      </c>
      <c r="L996">
        <v>23.7</v>
      </c>
      <c r="M996">
        <v>1.1000000000000001</v>
      </c>
      <c r="N996">
        <v>-6.36</v>
      </c>
    </row>
    <row r="997" spans="1:17">
      <c r="A997">
        <v>2009</v>
      </c>
      <c r="B997">
        <v>105</v>
      </c>
      <c r="C997" t="s">
        <v>120</v>
      </c>
      <c r="D997" t="s">
        <v>150</v>
      </c>
      <c r="E997">
        <v>6</v>
      </c>
      <c r="F997">
        <v>6</v>
      </c>
      <c r="G997">
        <v>0.5</v>
      </c>
      <c r="H997">
        <v>5</v>
      </c>
      <c r="I997">
        <v>3</v>
      </c>
      <c r="J997">
        <v>0.625</v>
      </c>
      <c r="K997">
        <v>25.6</v>
      </c>
      <c r="L997">
        <v>27.3</v>
      </c>
      <c r="M997">
        <v>-8.15</v>
      </c>
      <c r="N997">
        <v>-5.15</v>
      </c>
    </row>
    <row r="998" spans="1:17">
      <c r="A998">
        <v>2009</v>
      </c>
      <c r="B998">
        <v>106</v>
      </c>
      <c r="C998" t="s">
        <v>83</v>
      </c>
      <c r="D998" t="s">
        <v>150</v>
      </c>
      <c r="E998">
        <v>5</v>
      </c>
      <c r="F998">
        <v>7</v>
      </c>
      <c r="G998">
        <v>0.41699999999999998</v>
      </c>
      <c r="H998">
        <v>5</v>
      </c>
      <c r="I998">
        <v>3</v>
      </c>
      <c r="J998">
        <v>0.625</v>
      </c>
      <c r="K998">
        <v>27.4</v>
      </c>
      <c r="L998">
        <v>33.799999999999997</v>
      </c>
      <c r="M998">
        <v>-9.74</v>
      </c>
      <c r="N998">
        <v>-5.15</v>
      </c>
    </row>
    <row r="999" spans="1:17">
      <c r="A999">
        <v>2009</v>
      </c>
      <c r="B999">
        <v>107</v>
      </c>
      <c r="C999" t="s">
        <v>114</v>
      </c>
      <c r="D999" t="s">
        <v>150</v>
      </c>
      <c r="E999">
        <v>6</v>
      </c>
      <c r="F999">
        <v>6</v>
      </c>
      <c r="G999">
        <v>0.5</v>
      </c>
      <c r="H999">
        <v>4</v>
      </c>
      <c r="I999">
        <v>4</v>
      </c>
      <c r="J999">
        <v>0.5</v>
      </c>
      <c r="K999">
        <v>22.2</v>
      </c>
      <c r="L999">
        <v>30.3</v>
      </c>
      <c r="M999">
        <v>-9.68</v>
      </c>
      <c r="N999">
        <v>-5.35</v>
      </c>
    </row>
    <row r="1000" spans="1:17">
      <c r="A1000">
        <v>2009</v>
      </c>
      <c r="B1000">
        <v>108</v>
      </c>
      <c r="C1000" t="s">
        <v>88</v>
      </c>
      <c r="D1000" t="s">
        <v>150</v>
      </c>
      <c r="E1000">
        <v>4</v>
      </c>
      <c r="F1000">
        <v>8</v>
      </c>
      <c r="G1000">
        <v>0.33300000000000002</v>
      </c>
      <c r="H1000">
        <v>3</v>
      </c>
      <c r="I1000">
        <v>5</v>
      </c>
      <c r="J1000">
        <v>0.375</v>
      </c>
      <c r="K1000">
        <v>22.7</v>
      </c>
      <c r="L1000">
        <v>23.3</v>
      </c>
      <c r="M1000">
        <v>-9.6300000000000008</v>
      </c>
      <c r="N1000">
        <v>-5.8</v>
      </c>
    </row>
    <row r="1001" spans="1:17">
      <c r="A1001">
        <v>2009</v>
      </c>
      <c r="B1001">
        <v>109</v>
      </c>
      <c r="C1001" t="s">
        <v>119</v>
      </c>
      <c r="D1001" t="s">
        <v>150</v>
      </c>
      <c r="E1001">
        <v>3</v>
      </c>
      <c r="F1001">
        <v>9</v>
      </c>
      <c r="G1001">
        <v>0.25</v>
      </c>
      <c r="H1001">
        <v>3</v>
      </c>
      <c r="I1001">
        <v>5</v>
      </c>
      <c r="J1001">
        <v>0.375</v>
      </c>
      <c r="K1001">
        <v>22.9</v>
      </c>
      <c r="L1001">
        <v>35.299999999999997</v>
      </c>
      <c r="M1001">
        <v>-11.15</v>
      </c>
      <c r="N1001">
        <v>-2.4</v>
      </c>
    </row>
    <row r="1002" spans="1:17">
      <c r="A1002">
        <v>2009</v>
      </c>
      <c r="B1002">
        <v>110</v>
      </c>
      <c r="C1002" t="s">
        <v>115</v>
      </c>
      <c r="D1002" t="s">
        <v>150</v>
      </c>
      <c r="E1002">
        <v>2</v>
      </c>
      <c r="F1002">
        <v>10</v>
      </c>
      <c r="G1002">
        <v>0.16700000000000001</v>
      </c>
      <c r="H1002">
        <v>1</v>
      </c>
      <c r="I1002">
        <v>7</v>
      </c>
      <c r="J1002">
        <v>0.125</v>
      </c>
      <c r="K1002">
        <v>26.6</v>
      </c>
      <c r="L1002">
        <v>35.6</v>
      </c>
      <c r="M1002">
        <v>-14.38</v>
      </c>
      <c r="N1002">
        <v>-5.97</v>
      </c>
    </row>
    <row r="1003" spans="1:17">
      <c r="A1003">
        <v>2009</v>
      </c>
      <c r="B1003">
        <v>111</v>
      </c>
      <c r="C1003" t="s">
        <v>87</v>
      </c>
      <c r="D1003" t="s">
        <v>150</v>
      </c>
      <c r="E1003">
        <v>0</v>
      </c>
      <c r="F1003">
        <v>12</v>
      </c>
      <c r="G1003">
        <v>0</v>
      </c>
      <c r="H1003">
        <v>0</v>
      </c>
      <c r="I1003">
        <v>8</v>
      </c>
      <c r="J1003">
        <v>0</v>
      </c>
      <c r="K1003">
        <v>20.399999999999999</v>
      </c>
      <c r="L1003">
        <v>39.6</v>
      </c>
      <c r="M1003">
        <v>-20.88</v>
      </c>
      <c r="N1003">
        <v>-4.88</v>
      </c>
    </row>
    <row r="1004" spans="1:17">
      <c r="A1004">
        <v>2009</v>
      </c>
      <c r="E1004" t="s">
        <v>167</v>
      </c>
      <c r="H1004" t="s">
        <v>168</v>
      </c>
      <c r="M1004" t="s">
        <v>159</v>
      </c>
      <c r="O1004" t="s">
        <v>151</v>
      </c>
    </row>
    <row r="1005" spans="1:17">
      <c r="A1005">
        <v>2009</v>
      </c>
      <c r="B1005" t="s">
        <v>152</v>
      </c>
      <c r="C1005" t="s">
        <v>153</v>
      </c>
      <c r="D1005" t="s">
        <v>154</v>
      </c>
      <c r="E1005" t="s">
        <v>155</v>
      </c>
      <c r="F1005" t="s">
        <v>156</v>
      </c>
      <c r="G1005" t="s">
        <v>157</v>
      </c>
      <c r="H1005" t="s">
        <v>155</v>
      </c>
      <c r="I1005" t="s">
        <v>156</v>
      </c>
      <c r="J1005" t="s">
        <v>157</v>
      </c>
      <c r="K1005" t="s">
        <v>158</v>
      </c>
      <c r="L1005" t="s">
        <v>158</v>
      </c>
      <c r="M1005" t="s">
        <v>159</v>
      </c>
      <c r="N1005" t="s">
        <v>160</v>
      </c>
      <c r="O1005" t="s">
        <v>161</v>
      </c>
      <c r="P1005" t="s">
        <v>162</v>
      </c>
      <c r="Q1005" t="s">
        <v>163</v>
      </c>
    </row>
    <row r="1006" spans="1:17">
      <c r="A1006">
        <v>2009</v>
      </c>
      <c r="B1006">
        <v>112</v>
      </c>
      <c r="C1006" t="s">
        <v>57</v>
      </c>
      <c r="D1006" t="s">
        <v>193</v>
      </c>
      <c r="E1006">
        <v>14</v>
      </c>
      <c r="F1006">
        <v>0</v>
      </c>
      <c r="G1006">
        <v>1</v>
      </c>
      <c r="H1006">
        <v>8</v>
      </c>
      <c r="I1006">
        <v>0</v>
      </c>
      <c r="J1006">
        <v>1</v>
      </c>
      <c r="K1006">
        <v>42.2</v>
      </c>
      <c r="L1006">
        <v>17.100000000000001</v>
      </c>
      <c r="M1006">
        <v>13.5</v>
      </c>
      <c r="N1006">
        <v>-4.28</v>
      </c>
      <c r="O1006">
        <v>14</v>
      </c>
      <c r="P1006">
        <v>4</v>
      </c>
      <c r="Q1006">
        <v>4</v>
      </c>
    </row>
    <row r="1007" spans="1:17">
      <c r="A1007">
        <v>2009</v>
      </c>
      <c r="B1007">
        <v>113</v>
      </c>
      <c r="C1007" t="s">
        <v>122</v>
      </c>
      <c r="D1007" t="s">
        <v>193</v>
      </c>
      <c r="E1007">
        <v>8</v>
      </c>
      <c r="F1007">
        <v>5</v>
      </c>
      <c r="G1007">
        <v>0.61499999999999999</v>
      </c>
      <c r="H1007">
        <v>7</v>
      </c>
      <c r="I1007">
        <v>1</v>
      </c>
      <c r="J1007">
        <v>0.875</v>
      </c>
      <c r="K1007">
        <v>38.200000000000003</v>
      </c>
      <c r="L1007">
        <v>28.5</v>
      </c>
      <c r="M1007">
        <v>2.19</v>
      </c>
      <c r="N1007">
        <v>-3.66</v>
      </c>
    </row>
    <row r="1008" spans="1:17">
      <c r="A1008">
        <v>2009</v>
      </c>
      <c r="B1008">
        <v>114</v>
      </c>
      <c r="C1008" t="s">
        <v>78</v>
      </c>
      <c r="D1008" t="s">
        <v>193</v>
      </c>
      <c r="E1008">
        <v>8</v>
      </c>
      <c r="F1008">
        <v>5</v>
      </c>
      <c r="G1008">
        <v>0.61499999999999999</v>
      </c>
      <c r="H1008">
        <v>6</v>
      </c>
      <c r="I1008">
        <v>2</v>
      </c>
      <c r="J1008">
        <v>0.75</v>
      </c>
      <c r="K1008">
        <v>33.799999999999997</v>
      </c>
      <c r="L1008">
        <v>28.4</v>
      </c>
      <c r="M1008">
        <v>1.34</v>
      </c>
      <c r="N1008">
        <v>-3.27</v>
      </c>
    </row>
    <row r="1009" spans="1:17">
      <c r="A1009">
        <v>2009</v>
      </c>
      <c r="B1009">
        <v>115</v>
      </c>
      <c r="C1009" t="s">
        <v>126</v>
      </c>
      <c r="D1009" t="s">
        <v>193</v>
      </c>
      <c r="E1009">
        <v>8</v>
      </c>
      <c r="F1009">
        <v>5</v>
      </c>
      <c r="G1009">
        <v>0.61499999999999999</v>
      </c>
      <c r="H1009">
        <v>4</v>
      </c>
      <c r="I1009">
        <v>4</v>
      </c>
      <c r="J1009">
        <v>0.5</v>
      </c>
      <c r="K1009">
        <v>32.700000000000003</v>
      </c>
      <c r="L1009">
        <v>36</v>
      </c>
      <c r="M1009">
        <v>-4.7300000000000004</v>
      </c>
      <c r="N1009">
        <v>-4.1100000000000003</v>
      </c>
    </row>
    <row r="1010" spans="1:17">
      <c r="A1010">
        <v>2009</v>
      </c>
      <c r="B1010">
        <v>116</v>
      </c>
      <c r="C1010" t="s">
        <v>128</v>
      </c>
      <c r="D1010" t="s">
        <v>193</v>
      </c>
      <c r="E1010">
        <v>6</v>
      </c>
      <c r="F1010">
        <v>7</v>
      </c>
      <c r="G1010">
        <v>0.46200000000000002</v>
      </c>
      <c r="H1010">
        <v>3</v>
      </c>
      <c r="I1010">
        <v>5</v>
      </c>
      <c r="J1010">
        <v>0.375</v>
      </c>
      <c r="K1010">
        <v>22.8</v>
      </c>
      <c r="L1010">
        <v>29.5</v>
      </c>
      <c r="M1010">
        <v>-8.1999999999999993</v>
      </c>
      <c r="N1010">
        <v>-4.2</v>
      </c>
    </row>
    <row r="1011" spans="1:17">
      <c r="A1011">
        <v>2009</v>
      </c>
      <c r="B1011">
        <v>117</v>
      </c>
      <c r="C1011" t="s">
        <v>89</v>
      </c>
      <c r="D1011" t="s">
        <v>193</v>
      </c>
      <c r="E1011">
        <v>4</v>
      </c>
      <c r="F1011">
        <v>8</v>
      </c>
      <c r="G1011">
        <v>0.33300000000000002</v>
      </c>
      <c r="H1011">
        <v>3</v>
      </c>
      <c r="I1011">
        <v>5</v>
      </c>
      <c r="J1011">
        <v>0.375</v>
      </c>
      <c r="K1011">
        <v>29.2</v>
      </c>
      <c r="L1011">
        <v>25.8</v>
      </c>
      <c r="M1011">
        <v>-2.97</v>
      </c>
      <c r="N1011">
        <v>-2.0499999999999998</v>
      </c>
    </row>
    <row r="1012" spans="1:17">
      <c r="A1012">
        <v>2009</v>
      </c>
      <c r="B1012">
        <v>118</v>
      </c>
      <c r="C1012" t="s">
        <v>90</v>
      </c>
      <c r="D1012" t="s">
        <v>193</v>
      </c>
      <c r="E1012">
        <v>4</v>
      </c>
      <c r="F1012">
        <v>8</v>
      </c>
      <c r="G1012">
        <v>0.33300000000000002</v>
      </c>
      <c r="H1012">
        <v>3</v>
      </c>
      <c r="I1012">
        <v>5</v>
      </c>
      <c r="J1012">
        <v>0.375</v>
      </c>
      <c r="K1012">
        <v>29.1</v>
      </c>
      <c r="L1012">
        <v>34</v>
      </c>
      <c r="M1012">
        <v>-6.85</v>
      </c>
      <c r="N1012">
        <v>-2.35</v>
      </c>
    </row>
    <row r="1013" spans="1:17">
      <c r="A1013">
        <v>2009</v>
      </c>
      <c r="B1013">
        <v>119</v>
      </c>
      <c r="C1013" t="s">
        <v>133</v>
      </c>
      <c r="D1013" t="s">
        <v>193</v>
      </c>
      <c r="E1013">
        <v>3</v>
      </c>
      <c r="F1013">
        <v>10</v>
      </c>
      <c r="G1013">
        <v>0.23100000000000001</v>
      </c>
      <c r="H1013">
        <v>1</v>
      </c>
      <c r="I1013">
        <v>7</v>
      </c>
      <c r="J1013">
        <v>0.125</v>
      </c>
      <c r="K1013">
        <v>11.5</v>
      </c>
      <c r="L1013">
        <v>31.6</v>
      </c>
      <c r="M1013">
        <v>-17.97</v>
      </c>
      <c r="N1013">
        <v>-4.12</v>
      </c>
    </row>
    <row r="1014" spans="1:17">
      <c r="A1014">
        <v>2009</v>
      </c>
      <c r="B1014">
        <v>120</v>
      </c>
      <c r="C1014" t="s">
        <v>111</v>
      </c>
      <c r="D1014" t="s">
        <v>193</v>
      </c>
      <c r="E1014">
        <v>2</v>
      </c>
      <c r="F1014">
        <v>10</v>
      </c>
      <c r="G1014">
        <v>0.16700000000000001</v>
      </c>
      <c r="H1014">
        <v>1</v>
      </c>
      <c r="I1014">
        <v>7</v>
      </c>
      <c r="J1014">
        <v>0.125</v>
      </c>
      <c r="K1014">
        <v>13.8</v>
      </c>
      <c r="L1014">
        <v>34.5</v>
      </c>
      <c r="M1014">
        <v>-14.63</v>
      </c>
      <c r="N1014">
        <v>-1.1299999999999999</v>
      </c>
    </row>
    <row r="1015" spans="1:17">
      <c r="A1015">
        <v>2008</v>
      </c>
      <c r="B1015">
        <v>1</v>
      </c>
      <c r="C1015" t="s">
        <v>2</v>
      </c>
      <c r="D1015" t="s">
        <v>165</v>
      </c>
      <c r="E1015">
        <v>9</v>
      </c>
      <c r="F1015">
        <v>4</v>
      </c>
      <c r="G1015">
        <v>0.69199999999999995</v>
      </c>
      <c r="H1015">
        <v>5</v>
      </c>
      <c r="I1015">
        <v>3</v>
      </c>
      <c r="J1015">
        <v>0.625</v>
      </c>
      <c r="K1015">
        <v>33.4</v>
      </c>
      <c r="L1015">
        <v>20.2</v>
      </c>
      <c r="M1015">
        <v>10.67</v>
      </c>
      <c r="N1015">
        <v>2.67</v>
      </c>
      <c r="P1015">
        <v>16</v>
      </c>
      <c r="Q1015">
        <v>21</v>
      </c>
    </row>
    <row r="1016" spans="1:17">
      <c r="A1016">
        <v>2008</v>
      </c>
      <c r="B1016">
        <v>2</v>
      </c>
      <c r="C1016" t="s">
        <v>82</v>
      </c>
      <c r="D1016" t="s">
        <v>165</v>
      </c>
      <c r="E1016">
        <v>9</v>
      </c>
      <c r="F1016">
        <v>5</v>
      </c>
      <c r="G1016">
        <v>0.64300000000000002</v>
      </c>
      <c r="H1016">
        <v>5</v>
      </c>
      <c r="I1016">
        <v>3</v>
      </c>
      <c r="J1016">
        <v>0.625</v>
      </c>
      <c r="K1016">
        <v>24.7</v>
      </c>
      <c r="L1016">
        <v>18.399999999999999</v>
      </c>
      <c r="M1016">
        <v>6.72</v>
      </c>
      <c r="N1016">
        <v>2.15</v>
      </c>
      <c r="P1016">
        <v>18</v>
      </c>
    </row>
    <row r="1017" spans="1:17">
      <c r="A1017">
        <v>2008</v>
      </c>
      <c r="B1017">
        <v>3</v>
      </c>
      <c r="C1017" t="s">
        <v>39</v>
      </c>
      <c r="D1017" t="s">
        <v>165</v>
      </c>
      <c r="E1017">
        <v>8</v>
      </c>
      <c r="F1017">
        <v>5</v>
      </c>
      <c r="G1017">
        <v>0.61499999999999999</v>
      </c>
      <c r="H1017">
        <v>4</v>
      </c>
      <c r="I1017">
        <v>4</v>
      </c>
      <c r="J1017">
        <v>0.5</v>
      </c>
      <c r="K1017">
        <v>21.8</v>
      </c>
      <c r="L1017">
        <v>22.5</v>
      </c>
      <c r="M1017">
        <v>2.96</v>
      </c>
      <c r="N1017">
        <v>1.73</v>
      </c>
      <c r="P1017">
        <v>22</v>
      </c>
    </row>
    <row r="1018" spans="1:17">
      <c r="A1018">
        <v>2008</v>
      </c>
      <c r="B1018">
        <v>4</v>
      </c>
      <c r="C1018" t="s">
        <v>62</v>
      </c>
      <c r="D1018" t="s">
        <v>165</v>
      </c>
      <c r="E1018">
        <v>8</v>
      </c>
      <c r="F1018">
        <v>5</v>
      </c>
      <c r="G1018">
        <v>0.61499999999999999</v>
      </c>
      <c r="H1018">
        <v>4</v>
      </c>
      <c r="I1018">
        <v>4</v>
      </c>
      <c r="J1018">
        <v>0.5</v>
      </c>
      <c r="K1018">
        <v>21</v>
      </c>
      <c r="L1018">
        <v>18.3</v>
      </c>
      <c r="M1018">
        <v>7.45</v>
      </c>
      <c r="N1018">
        <v>4.68</v>
      </c>
      <c r="O1018">
        <v>23</v>
      </c>
      <c r="P1018">
        <v>16</v>
      </c>
    </row>
    <row r="1019" spans="1:17">
      <c r="A1019">
        <v>2008</v>
      </c>
      <c r="B1019">
        <v>5</v>
      </c>
      <c r="C1019" t="s">
        <v>6</v>
      </c>
      <c r="D1019" t="s">
        <v>165</v>
      </c>
      <c r="E1019">
        <v>7</v>
      </c>
      <c r="F1019">
        <v>6</v>
      </c>
      <c r="G1019">
        <v>0.53800000000000003</v>
      </c>
      <c r="H1019">
        <v>4</v>
      </c>
      <c r="I1019">
        <v>4</v>
      </c>
      <c r="J1019">
        <v>0.5</v>
      </c>
      <c r="K1019">
        <v>25.2</v>
      </c>
      <c r="L1019">
        <v>17.3</v>
      </c>
      <c r="M1019">
        <v>6.97</v>
      </c>
      <c r="N1019">
        <v>2.5099999999999998</v>
      </c>
      <c r="O1019">
        <v>9</v>
      </c>
      <c r="P1019">
        <v>9</v>
      </c>
    </row>
    <row r="1020" spans="1:17">
      <c r="A1020">
        <v>2008</v>
      </c>
      <c r="B1020">
        <v>6</v>
      </c>
      <c r="C1020" t="s">
        <v>44</v>
      </c>
      <c r="D1020" t="s">
        <v>165</v>
      </c>
      <c r="E1020">
        <v>6</v>
      </c>
      <c r="F1020">
        <v>7</v>
      </c>
      <c r="G1020">
        <v>0.46200000000000002</v>
      </c>
      <c r="H1020">
        <v>4</v>
      </c>
      <c r="I1020">
        <v>4</v>
      </c>
      <c r="J1020">
        <v>0.5</v>
      </c>
      <c r="K1020">
        <v>23.5</v>
      </c>
      <c r="L1020">
        <v>26.3</v>
      </c>
      <c r="M1020">
        <v>1.41</v>
      </c>
      <c r="N1020">
        <v>3.57</v>
      </c>
    </row>
    <row r="1021" spans="1:17">
      <c r="A1021">
        <v>2008</v>
      </c>
      <c r="B1021">
        <v>7</v>
      </c>
      <c r="C1021" t="s">
        <v>43</v>
      </c>
      <c r="D1021" t="s">
        <v>166</v>
      </c>
      <c r="E1021">
        <v>10</v>
      </c>
      <c r="F1021">
        <v>4</v>
      </c>
      <c r="G1021">
        <v>0.71399999999999997</v>
      </c>
      <c r="H1021">
        <v>5</v>
      </c>
      <c r="I1021">
        <v>3</v>
      </c>
      <c r="J1021">
        <v>0.625</v>
      </c>
      <c r="K1021">
        <v>22.1</v>
      </c>
      <c r="L1021">
        <v>16.7</v>
      </c>
      <c r="M1021">
        <v>8.14</v>
      </c>
      <c r="N1021">
        <v>2.4300000000000002</v>
      </c>
      <c r="O1021">
        <v>17</v>
      </c>
      <c r="P1021">
        <v>15</v>
      </c>
      <c r="Q1021">
        <v>15</v>
      </c>
    </row>
    <row r="1022" spans="1:17">
      <c r="A1022">
        <v>2008</v>
      </c>
      <c r="B1022">
        <v>8</v>
      </c>
      <c r="C1022" t="s">
        <v>69</v>
      </c>
      <c r="D1022" t="s">
        <v>166</v>
      </c>
      <c r="E1022">
        <v>9</v>
      </c>
      <c r="F1022">
        <v>4</v>
      </c>
      <c r="G1022">
        <v>0.69199999999999995</v>
      </c>
      <c r="H1022">
        <v>5</v>
      </c>
      <c r="I1022">
        <v>3</v>
      </c>
      <c r="J1022">
        <v>0.625</v>
      </c>
      <c r="K1022">
        <v>24.4</v>
      </c>
      <c r="L1022">
        <v>20.3</v>
      </c>
      <c r="M1022">
        <v>6.78</v>
      </c>
      <c r="N1022">
        <v>1.7</v>
      </c>
      <c r="P1022">
        <v>14</v>
      </c>
      <c r="Q1022">
        <v>22</v>
      </c>
    </row>
    <row r="1023" spans="1:17">
      <c r="A1023">
        <v>2008</v>
      </c>
      <c r="B1023">
        <v>9</v>
      </c>
      <c r="C1023" t="s">
        <v>24</v>
      </c>
      <c r="D1023" t="s">
        <v>166</v>
      </c>
      <c r="E1023">
        <v>8</v>
      </c>
      <c r="F1023">
        <v>5</v>
      </c>
      <c r="G1023">
        <v>0.61499999999999999</v>
      </c>
      <c r="H1023">
        <v>4</v>
      </c>
      <c r="I1023">
        <v>4</v>
      </c>
      <c r="J1023">
        <v>0.5</v>
      </c>
      <c r="K1023">
        <v>27.7</v>
      </c>
      <c r="L1023">
        <v>21.2</v>
      </c>
      <c r="M1023">
        <v>7.9</v>
      </c>
      <c r="N1023">
        <v>2.67</v>
      </c>
      <c r="P1023">
        <v>17</v>
      </c>
    </row>
    <row r="1024" spans="1:17">
      <c r="A1024">
        <v>2008</v>
      </c>
      <c r="B1024">
        <v>10</v>
      </c>
      <c r="C1024" t="s">
        <v>21</v>
      </c>
      <c r="D1024" t="s">
        <v>166</v>
      </c>
      <c r="E1024">
        <v>7</v>
      </c>
      <c r="F1024">
        <v>6</v>
      </c>
      <c r="G1024">
        <v>0.53800000000000003</v>
      </c>
      <c r="H1024">
        <v>4</v>
      </c>
      <c r="I1024">
        <v>4</v>
      </c>
      <c r="J1024">
        <v>0.5</v>
      </c>
      <c r="K1024">
        <v>27.1</v>
      </c>
      <c r="L1024">
        <v>24.2</v>
      </c>
      <c r="M1024">
        <v>4.8499999999999996</v>
      </c>
      <c r="N1024">
        <v>3.62</v>
      </c>
      <c r="P1024">
        <v>23</v>
      </c>
    </row>
    <row r="1025" spans="1:17">
      <c r="A1025">
        <v>2008</v>
      </c>
      <c r="B1025">
        <v>11</v>
      </c>
      <c r="C1025" t="s">
        <v>61</v>
      </c>
      <c r="D1025" t="s">
        <v>166</v>
      </c>
      <c r="E1025">
        <v>5</v>
      </c>
      <c r="F1025">
        <v>7</v>
      </c>
      <c r="G1025">
        <v>0.41699999999999998</v>
      </c>
      <c r="H1025">
        <v>3</v>
      </c>
      <c r="I1025">
        <v>5</v>
      </c>
      <c r="J1025">
        <v>0.375</v>
      </c>
      <c r="K1025">
        <v>16.100000000000001</v>
      </c>
      <c r="L1025">
        <v>21.7</v>
      </c>
      <c r="M1025">
        <v>1.4</v>
      </c>
      <c r="N1025">
        <v>4.57</v>
      </c>
    </row>
    <row r="1026" spans="1:17">
      <c r="A1026">
        <v>2008</v>
      </c>
      <c r="B1026">
        <v>12</v>
      </c>
      <c r="C1026" t="s">
        <v>33</v>
      </c>
      <c r="D1026" t="s">
        <v>166</v>
      </c>
      <c r="E1026">
        <v>4</v>
      </c>
      <c r="F1026">
        <v>8</v>
      </c>
      <c r="G1026">
        <v>0.33300000000000002</v>
      </c>
      <c r="H1026">
        <v>1</v>
      </c>
      <c r="I1026">
        <v>7</v>
      </c>
      <c r="J1026">
        <v>0.125</v>
      </c>
      <c r="K1026">
        <v>20.100000000000001</v>
      </c>
      <c r="L1026">
        <v>23.4</v>
      </c>
      <c r="M1026">
        <v>-0.39</v>
      </c>
      <c r="N1026">
        <v>3.28</v>
      </c>
    </row>
    <row r="1027" spans="1:17">
      <c r="A1027">
        <v>2008</v>
      </c>
      <c r="E1027" t="s">
        <v>167</v>
      </c>
      <c r="H1027" t="s">
        <v>168</v>
      </c>
      <c r="M1027" t="s">
        <v>159</v>
      </c>
      <c r="O1027" t="s">
        <v>151</v>
      </c>
    </row>
    <row r="1028" spans="1:17">
      <c r="A1028">
        <v>2008</v>
      </c>
      <c r="B1028" t="s">
        <v>152</v>
      </c>
      <c r="C1028" t="s">
        <v>153</v>
      </c>
      <c r="D1028" t="s">
        <v>154</v>
      </c>
      <c r="E1028" t="s">
        <v>155</v>
      </c>
      <c r="F1028" t="s">
        <v>156</v>
      </c>
      <c r="G1028" t="s">
        <v>157</v>
      </c>
      <c r="H1028" t="s">
        <v>155</v>
      </c>
      <c r="I1028" t="s">
        <v>156</v>
      </c>
      <c r="J1028" t="s">
        <v>157</v>
      </c>
      <c r="K1028" t="s">
        <v>158</v>
      </c>
      <c r="L1028" t="s">
        <v>158</v>
      </c>
      <c r="M1028" t="s">
        <v>159</v>
      </c>
      <c r="N1028" t="s">
        <v>160</v>
      </c>
      <c r="O1028" t="s">
        <v>161</v>
      </c>
      <c r="P1028" t="s">
        <v>162</v>
      </c>
      <c r="Q1028" t="s">
        <v>163</v>
      </c>
    </row>
    <row r="1029" spans="1:17">
      <c r="A1029">
        <v>2008</v>
      </c>
      <c r="B1029">
        <v>13</v>
      </c>
      <c r="C1029" t="s">
        <v>46</v>
      </c>
      <c r="D1029" t="s">
        <v>194</v>
      </c>
      <c r="E1029">
        <v>10</v>
      </c>
      <c r="F1029">
        <v>4</v>
      </c>
      <c r="G1029">
        <v>0.71399999999999997</v>
      </c>
      <c r="H1029">
        <v>5</v>
      </c>
      <c r="I1029">
        <v>3</v>
      </c>
      <c r="J1029">
        <v>0.625</v>
      </c>
      <c r="K1029">
        <v>42.2</v>
      </c>
      <c r="L1029">
        <v>27.2</v>
      </c>
      <c r="M1029">
        <v>13.11</v>
      </c>
      <c r="N1029">
        <v>4.54</v>
      </c>
      <c r="O1029">
        <v>6</v>
      </c>
      <c r="P1029">
        <v>3</v>
      </c>
      <c r="Q1029">
        <v>19</v>
      </c>
    </row>
    <row r="1030" spans="1:17">
      <c r="A1030">
        <v>2008</v>
      </c>
      <c r="B1030">
        <v>14</v>
      </c>
      <c r="C1030" t="s">
        <v>26</v>
      </c>
      <c r="D1030" t="s">
        <v>194</v>
      </c>
      <c r="E1030">
        <v>9</v>
      </c>
      <c r="F1030">
        <v>4</v>
      </c>
      <c r="G1030">
        <v>0.69199999999999995</v>
      </c>
      <c r="H1030">
        <v>5</v>
      </c>
      <c r="I1030">
        <v>3</v>
      </c>
      <c r="J1030">
        <v>0.625</v>
      </c>
      <c r="K1030">
        <v>35.4</v>
      </c>
      <c r="L1030">
        <v>28.5</v>
      </c>
      <c r="M1030">
        <v>10.92</v>
      </c>
      <c r="N1030">
        <v>3.69</v>
      </c>
    </row>
    <row r="1031" spans="1:17">
      <c r="A1031">
        <v>2008</v>
      </c>
      <c r="B1031">
        <v>15</v>
      </c>
      <c r="C1031" t="s">
        <v>85</v>
      </c>
      <c r="D1031" t="s">
        <v>194</v>
      </c>
      <c r="E1031">
        <v>8</v>
      </c>
      <c r="F1031">
        <v>5</v>
      </c>
      <c r="G1031">
        <v>0.61499999999999999</v>
      </c>
      <c r="H1031">
        <v>4</v>
      </c>
      <c r="I1031">
        <v>4</v>
      </c>
      <c r="J1031">
        <v>0.5</v>
      </c>
      <c r="K1031">
        <v>33.4</v>
      </c>
      <c r="L1031">
        <v>28.8</v>
      </c>
      <c r="M1031">
        <v>9.23</v>
      </c>
      <c r="N1031">
        <v>4</v>
      </c>
      <c r="O1031">
        <v>14</v>
      </c>
      <c r="P1031">
        <v>13</v>
      </c>
    </row>
    <row r="1032" spans="1:17">
      <c r="A1032">
        <v>2008</v>
      </c>
      <c r="B1032">
        <v>16</v>
      </c>
      <c r="C1032" t="s">
        <v>66</v>
      </c>
      <c r="D1032" t="s">
        <v>194</v>
      </c>
      <c r="E1032">
        <v>5</v>
      </c>
      <c r="F1032">
        <v>7</v>
      </c>
      <c r="G1032">
        <v>0.41699999999999998</v>
      </c>
      <c r="H1032">
        <v>2</v>
      </c>
      <c r="I1032">
        <v>6</v>
      </c>
      <c r="J1032">
        <v>0.25</v>
      </c>
      <c r="K1032">
        <v>20.2</v>
      </c>
      <c r="L1032">
        <v>29.3</v>
      </c>
      <c r="M1032">
        <v>-1.07</v>
      </c>
      <c r="N1032">
        <v>4.0999999999999996</v>
      </c>
    </row>
    <row r="1033" spans="1:17">
      <c r="A1033">
        <v>2008</v>
      </c>
      <c r="B1033">
        <v>17</v>
      </c>
      <c r="C1033" t="s">
        <v>76</v>
      </c>
      <c r="D1033" t="s">
        <v>194</v>
      </c>
      <c r="E1033">
        <v>5</v>
      </c>
      <c r="F1033">
        <v>7</v>
      </c>
      <c r="G1033">
        <v>0.41699999999999998</v>
      </c>
      <c r="H1033">
        <v>2</v>
      </c>
      <c r="I1033">
        <v>6</v>
      </c>
      <c r="J1033">
        <v>0.25</v>
      </c>
      <c r="K1033">
        <v>34.9</v>
      </c>
      <c r="L1033">
        <v>35.799999999999997</v>
      </c>
      <c r="M1033">
        <v>-3.39</v>
      </c>
      <c r="N1033">
        <v>0.78</v>
      </c>
    </row>
    <row r="1034" spans="1:17">
      <c r="A1034">
        <v>2008</v>
      </c>
      <c r="B1034">
        <v>18</v>
      </c>
      <c r="C1034" t="s">
        <v>53</v>
      </c>
      <c r="D1034" t="s">
        <v>194</v>
      </c>
      <c r="E1034">
        <v>2</v>
      </c>
      <c r="F1034">
        <v>10</v>
      </c>
      <c r="G1034">
        <v>0.16700000000000001</v>
      </c>
      <c r="H1034">
        <v>0</v>
      </c>
      <c r="I1034">
        <v>8</v>
      </c>
      <c r="J1034">
        <v>0</v>
      </c>
      <c r="K1034">
        <v>25.3</v>
      </c>
      <c r="L1034">
        <v>35.799999999999997</v>
      </c>
      <c r="M1034">
        <v>-7.8</v>
      </c>
      <c r="N1034">
        <v>1.1100000000000001</v>
      </c>
    </row>
    <row r="1035" spans="1:17">
      <c r="A1035">
        <v>2008</v>
      </c>
      <c r="B1035">
        <v>19</v>
      </c>
      <c r="C1035" t="s">
        <v>7</v>
      </c>
      <c r="D1035" t="s">
        <v>195</v>
      </c>
      <c r="E1035">
        <v>12</v>
      </c>
      <c r="F1035">
        <v>1</v>
      </c>
      <c r="G1035">
        <v>0.92300000000000004</v>
      </c>
      <c r="H1035">
        <v>7</v>
      </c>
      <c r="I1035">
        <v>1</v>
      </c>
      <c r="J1035">
        <v>0.875</v>
      </c>
      <c r="K1035">
        <v>42.4</v>
      </c>
      <c r="L1035">
        <v>18.8</v>
      </c>
      <c r="M1035">
        <v>23.98</v>
      </c>
      <c r="N1035">
        <v>6.05</v>
      </c>
      <c r="O1035">
        <v>11</v>
      </c>
      <c r="P1035">
        <v>1</v>
      </c>
      <c r="Q1035">
        <v>4</v>
      </c>
    </row>
    <row r="1036" spans="1:17">
      <c r="A1036">
        <v>2008</v>
      </c>
      <c r="B1036">
        <v>20</v>
      </c>
      <c r="C1036" t="s">
        <v>16</v>
      </c>
      <c r="D1036" t="s">
        <v>195</v>
      </c>
      <c r="E1036">
        <v>12</v>
      </c>
      <c r="F1036">
        <v>2</v>
      </c>
      <c r="G1036">
        <v>0.85699999999999998</v>
      </c>
      <c r="H1036">
        <v>7</v>
      </c>
      <c r="I1036">
        <v>1</v>
      </c>
      <c r="J1036">
        <v>0.875</v>
      </c>
      <c r="K1036">
        <v>51.1</v>
      </c>
      <c r="L1036">
        <v>24.5</v>
      </c>
      <c r="M1036">
        <v>24.79</v>
      </c>
      <c r="N1036">
        <v>6.72</v>
      </c>
      <c r="O1036">
        <v>4</v>
      </c>
      <c r="P1036">
        <v>1</v>
      </c>
      <c r="Q1036">
        <v>5</v>
      </c>
    </row>
    <row r="1037" spans="1:17">
      <c r="A1037">
        <v>2008</v>
      </c>
      <c r="B1037">
        <v>21</v>
      </c>
      <c r="C1037" t="s">
        <v>47</v>
      </c>
      <c r="D1037" t="s">
        <v>195</v>
      </c>
      <c r="E1037">
        <v>11</v>
      </c>
      <c r="F1037">
        <v>2</v>
      </c>
      <c r="G1037">
        <v>0.84599999999999997</v>
      </c>
      <c r="H1037">
        <v>7</v>
      </c>
      <c r="I1037">
        <v>1</v>
      </c>
      <c r="J1037">
        <v>0.875</v>
      </c>
      <c r="K1037">
        <v>43.8</v>
      </c>
      <c r="L1037">
        <v>27.8</v>
      </c>
      <c r="M1037">
        <v>15.46</v>
      </c>
      <c r="N1037">
        <v>3</v>
      </c>
      <c r="O1037">
        <v>12</v>
      </c>
      <c r="P1037">
        <v>2</v>
      </c>
      <c r="Q1037">
        <v>12</v>
      </c>
    </row>
    <row r="1038" spans="1:17">
      <c r="A1038">
        <v>2008</v>
      </c>
      <c r="B1038">
        <v>22</v>
      </c>
      <c r="C1038" t="s">
        <v>48</v>
      </c>
      <c r="D1038" t="s">
        <v>195</v>
      </c>
      <c r="E1038">
        <v>9</v>
      </c>
      <c r="F1038">
        <v>4</v>
      </c>
      <c r="G1038">
        <v>0.69199999999999995</v>
      </c>
      <c r="H1038">
        <v>5</v>
      </c>
      <c r="I1038">
        <v>3</v>
      </c>
      <c r="J1038">
        <v>0.625</v>
      </c>
      <c r="K1038">
        <v>40.799999999999997</v>
      </c>
      <c r="L1038">
        <v>28.1</v>
      </c>
      <c r="M1038">
        <v>13.09</v>
      </c>
      <c r="N1038">
        <v>3.78</v>
      </c>
      <c r="P1038">
        <v>7</v>
      </c>
      <c r="Q1038">
        <v>16</v>
      </c>
    </row>
    <row r="1039" spans="1:17">
      <c r="A1039">
        <v>2008</v>
      </c>
      <c r="B1039">
        <v>23</v>
      </c>
      <c r="C1039" t="s">
        <v>56</v>
      </c>
      <c r="D1039" t="s">
        <v>195</v>
      </c>
      <c r="E1039">
        <v>4</v>
      </c>
      <c r="F1039">
        <v>8</v>
      </c>
      <c r="G1039">
        <v>0.33300000000000002</v>
      </c>
      <c r="H1039">
        <v>2</v>
      </c>
      <c r="I1039">
        <v>6</v>
      </c>
      <c r="J1039">
        <v>0.25</v>
      </c>
      <c r="K1039">
        <v>28</v>
      </c>
      <c r="L1039">
        <v>29.3</v>
      </c>
      <c r="M1039">
        <v>2.59</v>
      </c>
      <c r="N1039">
        <v>5.68</v>
      </c>
    </row>
    <row r="1040" spans="1:17">
      <c r="A1040">
        <v>2008</v>
      </c>
      <c r="B1040">
        <v>24</v>
      </c>
      <c r="C1040" t="s">
        <v>17</v>
      </c>
      <c r="D1040" t="s">
        <v>195</v>
      </c>
      <c r="E1040">
        <v>4</v>
      </c>
      <c r="F1040">
        <v>8</v>
      </c>
      <c r="G1040">
        <v>0.33300000000000002</v>
      </c>
      <c r="H1040">
        <v>2</v>
      </c>
      <c r="I1040">
        <v>6</v>
      </c>
      <c r="J1040">
        <v>0.25</v>
      </c>
      <c r="K1040">
        <v>25</v>
      </c>
      <c r="L1040">
        <v>37.4</v>
      </c>
      <c r="M1040">
        <v>-5.38</v>
      </c>
      <c r="N1040">
        <v>4.12</v>
      </c>
    </row>
    <row r="1041" spans="1:17">
      <c r="A1041">
        <v>2008</v>
      </c>
      <c r="E1041" t="s">
        <v>167</v>
      </c>
      <c r="H1041" t="s">
        <v>168</v>
      </c>
      <c r="M1041" t="s">
        <v>159</v>
      </c>
      <c r="O1041" t="s">
        <v>151</v>
      </c>
    </row>
    <row r="1042" spans="1:17">
      <c r="A1042">
        <v>2008</v>
      </c>
      <c r="B1042" t="s">
        <v>152</v>
      </c>
      <c r="C1042" t="s">
        <v>153</v>
      </c>
      <c r="D1042" t="s">
        <v>154</v>
      </c>
      <c r="E1042" t="s">
        <v>155</v>
      </c>
      <c r="F1042" t="s">
        <v>156</v>
      </c>
      <c r="G1042" t="s">
        <v>157</v>
      </c>
      <c r="H1042" t="s">
        <v>155</v>
      </c>
      <c r="I1042" t="s">
        <v>156</v>
      </c>
      <c r="J1042" t="s">
        <v>157</v>
      </c>
      <c r="K1042" t="s">
        <v>158</v>
      </c>
      <c r="L1042" t="s">
        <v>158</v>
      </c>
      <c r="M1042" t="s">
        <v>159</v>
      </c>
      <c r="N1042" t="s">
        <v>160</v>
      </c>
      <c r="O1042" t="s">
        <v>161</v>
      </c>
      <c r="P1042" t="s">
        <v>162</v>
      </c>
      <c r="Q1042" t="s">
        <v>163</v>
      </c>
    </row>
    <row r="1043" spans="1:17">
      <c r="A1043">
        <v>2008</v>
      </c>
      <c r="B1043">
        <v>25</v>
      </c>
      <c r="C1043" t="s">
        <v>68</v>
      </c>
      <c r="D1043" t="s">
        <v>192</v>
      </c>
      <c r="E1043">
        <v>11</v>
      </c>
      <c r="F1043">
        <v>3</v>
      </c>
      <c r="G1043">
        <v>0.78600000000000003</v>
      </c>
      <c r="H1043">
        <v>6</v>
      </c>
      <c r="I1043">
        <v>1</v>
      </c>
      <c r="J1043">
        <v>0.85699999999999998</v>
      </c>
      <c r="K1043">
        <v>25.9</v>
      </c>
      <c r="L1043">
        <v>20.100000000000001</v>
      </c>
      <c r="M1043">
        <v>6.03</v>
      </c>
      <c r="N1043">
        <v>-0.19</v>
      </c>
      <c r="P1043">
        <v>12</v>
      </c>
      <c r="Q1043">
        <v>17</v>
      </c>
    </row>
    <row r="1044" spans="1:17">
      <c r="A1044">
        <v>2008</v>
      </c>
      <c r="B1044">
        <v>26</v>
      </c>
      <c r="C1044" t="s">
        <v>31</v>
      </c>
      <c r="D1044" t="s">
        <v>192</v>
      </c>
      <c r="E1044">
        <v>9</v>
      </c>
      <c r="F1044">
        <v>4</v>
      </c>
      <c r="G1044">
        <v>0.69199999999999995</v>
      </c>
      <c r="H1044">
        <v>5</v>
      </c>
      <c r="I1044">
        <v>2</v>
      </c>
      <c r="J1044">
        <v>0.71399999999999997</v>
      </c>
      <c r="K1044">
        <v>27.1</v>
      </c>
      <c r="L1044">
        <v>21.5</v>
      </c>
      <c r="M1044">
        <v>8.8699999999999992</v>
      </c>
      <c r="N1044">
        <v>3.17</v>
      </c>
      <c r="O1044">
        <v>25</v>
      </c>
      <c r="P1044">
        <v>17</v>
      </c>
    </row>
    <row r="1045" spans="1:17">
      <c r="A1045">
        <v>2008</v>
      </c>
      <c r="B1045">
        <v>27</v>
      </c>
      <c r="C1045" t="s">
        <v>38</v>
      </c>
      <c r="D1045" t="s">
        <v>192</v>
      </c>
      <c r="E1045">
        <v>9</v>
      </c>
      <c r="F1045">
        <v>4</v>
      </c>
      <c r="G1045">
        <v>0.69199999999999995</v>
      </c>
      <c r="H1045">
        <v>5</v>
      </c>
      <c r="I1045">
        <v>2</v>
      </c>
      <c r="J1045">
        <v>0.71399999999999997</v>
      </c>
      <c r="K1045">
        <v>24.5</v>
      </c>
      <c r="L1045">
        <v>17</v>
      </c>
      <c r="M1045">
        <v>7.09</v>
      </c>
      <c r="N1045">
        <v>0.09</v>
      </c>
      <c r="O1045">
        <v>8</v>
      </c>
      <c r="P1045">
        <v>8</v>
      </c>
      <c r="Q1045">
        <v>23</v>
      </c>
    </row>
    <row r="1046" spans="1:17">
      <c r="A1046">
        <v>2008</v>
      </c>
      <c r="B1046">
        <v>28</v>
      </c>
      <c r="C1046" t="s">
        <v>79</v>
      </c>
      <c r="D1046" t="s">
        <v>192</v>
      </c>
      <c r="E1046">
        <v>8</v>
      </c>
      <c r="F1046">
        <v>5</v>
      </c>
      <c r="G1046">
        <v>0.61499999999999999</v>
      </c>
      <c r="H1046">
        <v>5</v>
      </c>
      <c r="I1046">
        <v>2</v>
      </c>
      <c r="J1046">
        <v>0.71399999999999997</v>
      </c>
      <c r="K1046">
        <v>29</v>
      </c>
      <c r="L1046">
        <v>18.8</v>
      </c>
      <c r="M1046">
        <v>6.35</v>
      </c>
      <c r="N1046">
        <v>-0.26</v>
      </c>
    </row>
    <row r="1047" spans="1:17">
      <c r="A1047">
        <v>2008</v>
      </c>
      <c r="B1047">
        <v>29</v>
      </c>
      <c r="C1047" t="s">
        <v>117</v>
      </c>
      <c r="D1047" t="s">
        <v>192</v>
      </c>
      <c r="E1047">
        <v>8</v>
      </c>
      <c r="F1047">
        <v>5</v>
      </c>
      <c r="G1047">
        <v>0.61499999999999999</v>
      </c>
      <c r="H1047">
        <v>3</v>
      </c>
      <c r="I1047">
        <v>4</v>
      </c>
      <c r="J1047">
        <v>0.42899999999999999</v>
      </c>
      <c r="K1047">
        <v>24.9</v>
      </c>
      <c r="L1047">
        <v>19.8</v>
      </c>
      <c r="M1047">
        <v>4.67</v>
      </c>
      <c r="N1047">
        <v>0.75</v>
      </c>
      <c r="P1047">
        <v>24</v>
      </c>
    </row>
    <row r="1048" spans="1:17">
      <c r="A1048">
        <v>2008</v>
      </c>
      <c r="B1048">
        <v>30</v>
      </c>
      <c r="C1048" t="s">
        <v>73</v>
      </c>
      <c r="D1048" t="s">
        <v>192</v>
      </c>
      <c r="E1048">
        <v>8</v>
      </c>
      <c r="F1048">
        <v>5</v>
      </c>
      <c r="G1048">
        <v>0.61499999999999999</v>
      </c>
      <c r="H1048">
        <v>2</v>
      </c>
      <c r="I1048">
        <v>5</v>
      </c>
      <c r="J1048">
        <v>0.28599999999999998</v>
      </c>
      <c r="K1048">
        <v>27.6</v>
      </c>
      <c r="L1048">
        <v>20</v>
      </c>
      <c r="M1048">
        <v>4.45</v>
      </c>
      <c r="N1048">
        <v>-0.62</v>
      </c>
      <c r="O1048">
        <v>19</v>
      </c>
      <c r="P1048">
        <v>10</v>
      </c>
    </row>
    <row r="1049" spans="1:17">
      <c r="A1049">
        <v>2008</v>
      </c>
      <c r="B1049">
        <v>31</v>
      </c>
      <c r="C1049" t="s">
        <v>36</v>
      </c>
      <c r="D1049" t="s">
        <v>192</v>
      </c>
      <c r="E1049">
        <v>5</v>
      </c>
      <c r="F1049">
        <v>7</v>
      </c>
      <c r="G1049">
        <v>0.41699999999999998</v>
      </c>
      <c r="H1049">
        <v>1</v>
      </c>
      <c r="I1049">
        <v>6</v>
      </c>
      <c r="J1049">
        <v>0.14299999999999999</v>
      </c>
      <c r="K1049">
        <v>24.7</v>
      </c>
      <c r="L1049">
        <v>29.8</v>
      </c>
      <c r="M1049">
        <v>-3.83</v>
      </c>
      <c r="N1049">
        <v>-0.33</v>
      </c>
    </row>
    <row r="1050" spans="1:17">
      <c r="A1050">
        <v>2008</v>
      </c>
      <c r="B1050">
        <v>32</v>
      </c>
      <c r="C1050" t="s">
        <v>59</v>
      </c>
      <c r="D1050" t="s">
        <v>192</v>
      </c>
      <c r="E1050">
        <v>3</v>
      </c>
      <c r="F1050">
        <v>9</v>
      </c>
      <c r="G1050">
        <v>0.25</v>
      </c>
      <c r="H1050">
        <v>1</v>
      </c>
      <c r="I1050">
        <v>6</v>
      </c>
      <c r="J1050">
        <v>0.14299999999999999</v>
      </c>
      <c r="K1050">
        <v>18.100000000000001</v>
      </c>
      <c r="L1050">
        <v>32.700000000000003</v>
      </c>
      <c r="M1050">
        <v>-9</v>
      </c>
      <c r="N1050">
        <v>2.84</v>
      </c>
    </row>
    <row r="1051" spans="1:17">
      <c r="A1051">
        <v>2008</v>
      </c>
      <c r="E1051" t="s">
        <v>167</v>
      </c>
      <c r="H1051" t="s">
        <v>168</v>
      </c>
      <c r="M1051" t="s">
        <v>159</v>
      </c>
      <c r="O1051" t="s">
        <v>151</v>
      </c>
    </row>
    <row r="1052" spans="1:17">
      <c r="A1052">
        <v>2008</v>
      </c>
      <c r="B1052" t="s">
        <v>152</v>
      </c>
      <c r="C1052" t="s">
        <v>153</v>
      </c>
      <c r="D1052" t="s">
        <v>154</v>
      </c>
      <c r="E1052" t="s">
        <v>155</v>
      </c>
      <c r="F1052" t="s">
        <v>156</v>
      </c>
      <c r="G1052" t="s">
        <v>157</v>
      </c>
      <c r="H1052" t="s">
        <v>155</v>
      </c>
      <c r="I1052" t="s">
        <v>156</v>
      </c>
      <c r="J1052" t="s">
        <v>157</v>
      </c>
      <c r="K1052" t="s">
        <v>158</v>
      </c>
      <c r="L1052" t="s">
        <v>158</v>
      </c>
      <c r="M1052" t="s">
        <v>159</v>
      </c>
      <c r="N1052" t="s">
        <v>160</v>
      </c>
      <c r="O1052" t="s">
        <v>161</v>
      </c>
      <c r="P1052" t="s">
        <v>162</v>
      </c>
      <c r="Q1052" t="s">
        <v>163</v>
      </c>
    </row>
    <row r="1053" spans="1:17">
      <c r="A1053">
        <v>2008</v>
      </c>
      <c r="B1053">
        <v>33</v>
      </c>
      <c r="C1053" t="s">
        <v>23</v>
      </c>
      <c r="D1053" t="s">
        <v>146</v>
      </c>
      <c r="E1053">
        <v>11</v>
      </c>
      <c r="F1053">
        <v>2</v>
      </c>
      <c r="G1053">
        <v>0.84599999999999997</v>
      </c>
      <c r="H1053">
        <v>7</v>
      </c>
      <c r="I1053">
        <v>1</v>
      </c>
      <c r="J1053">
        <v>0.875</v>
      </c>
      <c r="K1053">
        <v>38.9</v>
      </c>
      <c r="L1053">
        <v>14.4</v>
      </c>
      <c r="M1053">
        <v>17.82</v>
      </c>
      <c r="N1053">
        <v>1.97</v>
      </c>
      <c r="O1053">
        <v>22</v>
      </c>
      <c r="P1053">
        <v>3</v>
      </c>
      <c r="Q1053">
        <v>8</v>
      </c>
    </row>
    <row r="1054" spans="1:17">
      <c r="A1054">
        <v>2008</v>
      </c>
      <c r="B1054">
        <v>34</v>
      </c>
      <c r="C1054" t="s">
        <v>3</v>
      </c>
      <c r="D1054" t="s">
        <v>146</v>
      </c>
      <c r="E1054">
        <v>10</v>
      </c>
      <c r="F1054">
        <v>3</v>
      </c>
      <c r="G1054">
        <v>0.76900000000000002</v>
      </c>
      <c r="H1054">
        <v>7</v>
      </c>
      <c r="I1054">
        <v>1</v>
      </c>
      <c r="J1054">
        <v>0.875</v>
      </c>
      <c r="K1054">
        <v>27.6</v>
      </c>
      <c r="L1054">
        <v>13.9</v>
      </c>
      <c r="M1054">
        <v>13.94</v>
      </c>
      <c r="N1054">
        <v>3.87</v>
      </c>
      <c r="O1054">
        <v>2</v>
      </c>
      <c r="P1054">
        <v>2</v>
      </c>
      <c r="Q1054">
        <v>9</v>
      </c>
    </row>
    <row r="1055" spans="1:17">
      <c r="A1055">
        <v>2008</v>
      </c>
      <c r="B1055">
        <v>35</v>
      </c>
      <c r="C1055" t="s">
        <v>18</v>
      </c>
      <c r="D1055" t="s">
        <v>146</v>
      </c>
      <c r="E1055">
        <v>9</v>
      </c>
      <c r="F1055">
        <v>4</v>
      </c>
      <c r="G1055">
        <v>0.69199999999999995</v>
      </c>
      <c r="H1055">
        <v>6</v>
      </c>
      <c r="I1055">
        <v>2</v>
      </c>
      <c r="J1055">
        <v>0.75</v>
      </c>
      <c r="K1055">
        <v>25.1</v>
      </c>
      <c r="L1055">
        <v>22.1</v>
      </c>
      <c r="M1055">
        <v>7.92</v>
      </c>
      <c r="N1055">
        <v>3.15</v>
      </c>
      <c r="P1055">
        <v>17</v>
      </c>
      <c r="Q1055">
        <v>24</v>
      </c>
    </row>
    <row r="1056" spans="1:17">
      <c r="A1056">
        <v>2008</v>
      </c>
      <c r="B1056">
        <v>36</v>
      </c>
      <c r="C1056" t="s">
        <v>42</v>
      </c>
      <c r="D1056" t="s">
        <v>146</v>
      </c>
      <c r="E1056">
        <v>9</v>
      </c>
      <c r="F1056">
        <v>4</v>
      </c>
      <c r="G1056">
        <v>0.69199999999999995</v>
      </c>
      <c r="H1056">
        <v>5</v>
      </c>
      <c r="I1056">
        <v>3</v>
      </c>
      <c r="J1056">
        <v>0.625</v>
      </c>
      <c r="K1056">
        <v>30.3</v>
      </c>
      <c r="L1056">
        <v>13</v>
      </c>
      <c r="M1056">
        <v>11.11</v>
      </c>
      <c r="N1056">
        <v>0.56999999999999995</v>
      </c>
      <c r="P1056">
        <v>20</v>
      </c>
      <c r="Q1056">
        <v>20</v>
      </c>
    </row>
    <row r="1057" spans="1:17">
      <c r="A1057">
        <v>2008</v>
      </c>
      <c r="B1057">
        <v>37</v>
      </c>
      <c r="C1057" t="s">
        <v>49</v>
      </c>
      <c r="D1057" t="s">
        <v>146</v>
      </c>
      <c r="E1057">
        <v>9</v>
      </c>
      <c r="F1057">
        <v>4</v>
      </c>
      <c r="G1057">
        <v>0.69199999999999995</v>
      </c>
      <c r="H1057">
        <v>5</v>
      </c>
      <c r="I1057">
        <v>3</v>
      </c>
      <c r="J1057">
        <v>0.625</v>
      </c>
      <c r="K1057">
        <v>24.4</v>
      </c>
      <c r="L1057">
        <v>20.2</v>
      </c>
      <c r="M1057">
        <v>4.82</v>
      </c>
      <c r="N1057">
        <v>-0.11</v>
      </c>
      <c r="P1057">
        <v>22</v>
      </c>
    </row>
    <row r="1058" spans="1:17">
      <c r="A1058">
        <v>2008</v>
      </c>
      <c r="B1058">
        <v>38</v>
      </c>
      <c r="C1058" t="s">
        <v>51</v>
      </c>
      <c r="D1058" t="s">
        <v>146</v>
      </c>
      <c r="E1058">
        <v>7</v>
      </c>
      <c r="F1058">
        <v>6</v>
      </c>
      <c r="G1058">
        <v>0.53800000000000003</v>
      </c>
      <c r="H1058">
        <v>3</v>
      </c>
      <c r="I1058">
        <v>5</v>
      </c>
      <c r="J1058">
        <v>0.375</v>
      </c>
      <c r="K1058">
        <v>23.2</v>
      </c>
      <c r="L1058">
        <v>24.8</v>
      </c>
      <c r="M1058">
        <v>0.01</v>
      </c>
      <c r="N1058">
        <v>0.09</v>
      </c>
      <c r="P1058">
        <v>20</v>
      </c>
    </row>
    <row r="1059" spans="1:17">
      <c r="A1059">
        <v>2008</v>
      </c>
      <c r="B1059">
        <v>39</v>
      </c>
      <c r="C1059" t="s">
        <v>35</v>
      </c>
      <c r="D1059" t="s">
        <v>146</v>
      </c>
      <c r="E1059">
        <v>7</v>
      </c>
      <c r="F1059">
        <v>6</v>
      </c>
      <c r="G1059">
        <v>0.53800000000000003</v>
      </c>
      <c r="H1059">
        <v>3</v>
      </c>
      <c r="I1059">
        <v>5</v>
      </c>
      <c r="J1059">
        <v>0.375</v>
      </c>
      <c r="K1059">
        <v>27.5</v>
      </c>
      <c r="L1059">
        <v>26.5</v>
      </c>
      <c r="M1059">
        <v>1.82</v>
      </c>
      <c r="N1059">
        <v>1.1299999999999999</v>
      </c>
      <c r="O1059">
        <v>13</v>
      </c>
      <c r="P1059">
        <v>8</v>
      </c>
    </row>
    <row r="1060" spans="1:17">
      <c r="A1060">
        <v>2008</v>
      </c>
      <c r="B1060">
        <v>40</v>
      </c>
      <c r="C1060" t="s">
        <v>70</v>
      </c>
      <c r="D1060" t="s">
        <v>146</v>
      </c>
      <c r="E1060">
        <v>5</v>
      </c>
      <c r="F1060">
        <v>7</v>
      </c>
      <c r="G1060">
        <v>0.41699999999999998</v>
      </c>
      <c r="H1060">
        <v>3</v>
      </c>
      <c r="I1060">
        <v>5</v>
      </c>
      <c r="J1060">
        <v>0.375</v>
      </c>
      <c r="K1060">
        <v>28.7</v>
      </c>
      <c r="L1060">
        <v>26.6</v>
      </c>
      <c r="M1060">
        <v>2.96</v>
      </c>
      <c r="N1060">
        <v>2.04</v>
      </c>
      <c r="O1060">
        <v>20</v>
      </c>
      <c r="P1060">
        <v>20</v>
      </c>
    </row>
    <row r="1061" spans="1:17">
      <c r="A1061">
        <v>2008</v>
      </c>
      <c r="B1061">
        <v>41</v>
      </c>
      <c r="C1061" t="s">
        <v>74</v>
      </c>
      <c r="D1061" t="s">
        <v>146</v>
      </c>
      <c r="E1061">
        <v>4</v>
      </c>
      <c r="F1061">
        <v>8</v>
      </c>
      <c r="G1061">
        <v>0.33300000000000002</v>
      </c>
      <c r="H1061">
        <v>2</v>
      </c>
      <c r="I1061">
        <v>6</v>
      </c>
      <c r="J1061">
        <v>0.25</v>
      </c>
      <c r="K1061">
        <v>24.7</v>
      </c>
      <c r="L1061">
        <v>25.1</v>
      </c>
      <c r="M1061">
        <v>-0.54</v>
      </c>
      <c r="N1061">
        <v>3.04</v>
      </c>
    </row>
    <row r="1062" spans="1:17">
      <c r="A1062">
        <v>2008</v>
      </c>
      <c r="B1062">
        <v>42</v>
      </c>
      <c r="C1062" t="s">
        <v>4</v>
      </c>
      <c r="D1062" t="s">
        <v>146</v>
      </c>
      <c r="E1062">
        <v>3</v>
      </c>
      <c r="F1062">
        <v>9</v>
      </c>
      <c r="G1062">
        <v>0.25</v>
      </c>
      <c r="H1062">
        <v>2</v>
      </c>
      <c r="I1062">
        <v>6</v>
      </c>
      <c r="J1062">
        <v>0.25</v>
      </c>
      <c r="K1062">
        <v>20.3</v>
      </c>
      <c r="L1062">
        <v>28.9</v>
      </c>
      <c r="M1062">
        <v>-4.66</v>
      </c>
      <c r="N1062">
        <v>3</v>
      </c>
    </row>
    <row r="1063" spans="1:17">
      <c r="A1063">
        <v>2008</v>
      </c>
      <c r="B1063">
        <v>43</v>
      </c>
      <c r="C1063" t="s">
        <v>58</v>
      </c>
      <c r="D1063" t="s">
        <v>146</v>
      </c>
      <c r="E1063">
        <v>3</v>
      </c>
      <c r="F1063">
        <v>9</v>
      </c>
      <c r="G1063">
        <v>0.25</v>
      </c>
      <c r="H1063">
        <v>1</v>
      </c>
      <c r="I1063">
        <v>7</v>
      </c>
      <c r="J1063">
        <v>0.125</v>
      </c>
      <c r="K1063">
        <v>20.5</v>
      </c>
      <c r="L1063">
        <v>35.299999999999997</v>
      </c>
      <c r="M1063">
        <v>-8.73</v>
      </c>
      <c r="N1063">
        <v>1.44</v>
      </c>
    </row>
    <row r="1064" spans="1:17">
      <c r="A1064">
        <v>2008</v>
      </c>
      <c r="E1064" t="s">
        <v>167</v>
      </c>
      <c r="H1064" t="s">
        <v>168</v>
      </c>
      <c r="M1064" t="s">
        <v>159</v>
      </c>
      <c r="O1064" t="s">
        <v>151</v>
      </c>
    </row>
    <row r="1065" spans="1:17">
      <c r="A1065">
        <v>2008</v>
      </c>
      <c r="B1065" t="s">
        <v>152</v>
      </c>
      <c r="C1065" t="s">
        <v>153</v>
      </c>
      <c r="D1065" t="s">
        <v>154</v>
      </c>
      <c r="E1065" t="s">
        <v>155</v>
      </c>
      <c r="F1065" t="s">
        <v>156</v>
      </c>
      <c r="G1065" t="s">
        <v>157</v>
      </c>
      <c r="H1065" t="s">
        <v>155</v>
      </c>
      <c r="I1065" t="s">
        <v>156</v>
      </c>
      <c r="J1065" t="s">
        <v>157</v>
      </c>
      <c r="K1065" t="s">
        <v>158</v>
      </c>
      <c r="L1065" t="s">
        <v>158</v>
      </c>
      <c r="M1065" t="s">
        <v>159</v>
      </c>
      <c r="N1065" t="s">
        <v>160</v>
      </c>
      <c r="O1065" t="s">
        <v>161</v>
      </c>
      <c r="P1065" t="s">
        <v>162</v>
      </c>
      <c r="Q1065" t="s">
        <v>163</v>
      </c>
    </row>
    <row r="1066" spans="1:17">
      <c r="A1066">
        <v>2008</v>
      </c>
      <c r="B1066">
        <v>44</v>
      </c>
      <c r="C1066" t="s">
        <v>81</v>
      </c>
      <c r="D1066" t="s">
        <v>173</v>
      </c>
      <c r="E1066">
        <v>9</v>
      </c>
      <c r="F1066">
        <v>5</v>
      </c>
      <c r="G1066">
        <v>0.64300000000000002</v>
      </c>
      <c r="H1066">
        <v>6</v>
      </c>
      <c r="I1066">
        <v>2</v>
      </c>
      <c r="J1066">
        <v>0.75</v>
      </c>
      <c r="K1066">
        <v>23.4</v>
      </c>
      <c r="L1066">
        <v>21.1</v>
      </c>
      <c r="M1066">
        <v>1.58</v>
      </c>
      <c r="N1066">
        <v>-1.49</v>
      </c>
      <c r="P1066">
        <v>14</v>
      </c>
    </row>
    <row r="1067" spans="1:17">
      <c r="A1067">
        <v>2008</v>
      </c>
      <c r="B1067">
        <v>45</v>
      </c>
      <c r="C1067" t="s">
        <v>174</v>
      </c>
      <c r="D1067" t="s">
        <v>173</v>
      </c>
      <c r="E1067">
        <v>7</v>
      </c>
      <c r="F1067">
        <v>6</v>
      </c>
      <c r="G1067">
        <v>0.53800000000000003</v>
      </c>
      <c r="H1067">
        <v>4</v>
      </c>
      <c r="I1067">
        <v>4</v>
      </c>
      <c r="J1067">
        <v>0.5</v>
      </c>
      <c r="K1067">
        <v>30.6</v>
      </c>
      <c r="L1067">
        <v>24.1</v>
      </c>
      <c r="M1067">
        <v>0.46</v>
      </c>
      <c r="N1067">
        <v>-3.24</v>
      </c>
    </row>
    <row r="1068" spans="1:17">
      <c r="A1068">
        <v>2008</v>
      </c>
      <c r="B1068">
        <v>46</v>
      </c>
      <c r="C1068" t="s">
        <v>64</v>
      </c>
      <c r="D1068" t="s">
        <v>173</v>
      </c>
      <c r="E1068">
        <v>6</v>
      </c>
      <c r="F1068">
        <v>7</v>
      </c>
      <c r="G1068">
        <v>0.46200000000000002</v>
      </c>
      <c r="H1068">
        <v>4</v>
      </c>
      <c r="I1068">
        <v>4</v>
      </c>
      <c r="J1068">
        <v>0.5</v>
      </c>
      <c r="K1068">
        <v>27.2</v>
      </c>
      <c r="L1068">
        <v>27.2</v>
      </c>
      <c r="M1068">
        <v>-5.62</v>
      </c>
      <c r="N1068">
        <v>-4.7699999999999996</v>
      </c>
    </row>
    <row r="1069" spans="1:17">
      <c r="A1069">
        <v>2008</v>
      </c>
      <c r="B1069">
        <v>47</v>
      </c>
      <c r="C1069" t="s">
        <v>189</v>
      </c>
      <c r="D1069" t="s">
        <v>173</v>
      </c>
      <c r="E1069">
        <v>4</v>
      </c>
      <c r="F1069">
        <v>8</v>
      </c>
      <c r="G1069">
        <v>0.33300000000000002</v>
      </c>
      <c r="H1069">
        <v>3</v>
      </c>
      <c r="I1069">
        <v>5</v>
      </c>
      <c r="J1069">
        <v>0.375</v>
      </c>
      <c r="K1069">
        <v>22.8</v>
      </c>
      <c r="L1069">
        <v>31.3</v>
      </c>
      <c r="M1069">
        <v>-9.7799999999999994</v>
      </c>
      <c r="N1069">
        <v>-3.61</v>
      </c>
    </row>
    <row r="1070" spans="1:17">
      <c r="A1070">
        <v>2008</v>
      </c>
      <c r="B1070">
        <v>48</v>
      </c>
      <c r="C1070" t="s">
        <v>142</v>
      </c>
      <c r="D1070" t="s">
        <v>173</v>
      </c>
      <c r="E1070">
        <v>4</v>
      </c>
      <c r="F1070">
        <v>8</v>
      </c>
      <c r="G1070">
        <v>0.33300000000000002</v>
      </c>
      <c r="H1070">
        <v>3</v>
      </c>
      <c r="I1070">
        <v>5</v>
      </c>
      <c r="J1070">
        <v>0.375</v>
      </c>
      <c r="K1070">
        <v>16.600000000000001</v>
      </c>
      <c r="L1070">
        <v>24.1</v>
      </c>
      <c r="M1070">
        <v>-8.39</v>
      </c>
      <c r="N1070">
        <v>-2.98</v>
      </c>
    </row>
    <row r="1071" spans="1:17">
      <c r="A1071">
        <v>2008</v>
      </c>
      <c r="B1071">
        <v>49</v>
      </c>
      <c r="C1071" t="s">
        <v>67</v>
      </c>
      <c r="D1071" t="s">
        <v>173</v>
      </c>
      <c r="E1071">
        <v>4</v>
      </c>
      <c r="F1071">
        <v>8</v>
      </c>
      <c r="G1071">
        <v>0.33300000000000002</v>
      </c>
      <c r="H1071">
        <v>3</v>
      </c>
      <c r="I1071">
        <v>5</v>
      </c>
      <c r="J1071">
        <v>0.375</v>
      </c>
      <c r="K1071">
        <v>20.5</v>
      </c>
      <c r="L1071">
        <v>27.7</v>
      </c>
      <c r="M1071">
        <v>-7.66</v>
      </c>
      <c r="N1071">
        <v>-1</v>
      </c>
    </row>
    <row r="1072" spans="1:17">
      <c r="A1072">
        <v>2008</v>
      </c>
      <c r="B1072">
        <v>50</v>
      </c>
      <c r="C1072" t="s">
        <v>92</v>
      </c>
      <c r="D1072" t="s">
        <v>175</v>
      </c>
      <c r="E1072">
        <v>11</v>
      </c>
      <c r="F1072">
        <v>3</v>
      </c>
      <c r="G1072">
        <v>0.78600000000000003</v>
      </c>
      <c r="H1072">
        <v>7</v>
      </c>
      <c r="I1072">
        <v>1</v>
      </c>
      <c r="J1072">
        <v>0.875</v>
      </c>
      <c r="K1072">
        <v>47.2</v>
      </c>
      <c r="L1072">
        <v>27.9</v>
      </c>
      <c r="M1072">
        <v>7.06</v>
      </c>
      <c r="N1072">
        <v>-6.58</v>
      </c>
      <c r="P1072">
        <v>19</v>
      </c>
    </row>
    <row r="1073" spans="1:17">
      <c r="A1073">
        <v>2008</v>
      </c>
      <c r="B1073">
        <v>51</v>
      </c>
      <c r="C1073" t="s">
        <v>124</v>
      </c>
      <c r="D1073" t="s">
        <v>175</v>
      </c>
      <c r="E1073">
        <v>10</v>
      </c>
      <c r="F1073">
        <v>3</v>
      </c>
      <c r="G1073">
        <v>0.76900000000000002</v>
      </c>
      <c r="H1073">
        <v>7</v>
      </c>
      <c r="I1073">
        <v>1</v>
      </c>
      <c r="J1073">
        <v>0.875</v>
      </c>
      <c r="K1073">
        <v>41.3</v>
      </c>
      <c r="L1073">
        <v>33.299999999999997</v>
      </c>
      <c r="M1073">
        <v>3.92</v>
      </c>
      <c r="N1073">
        <v>-3.55</v>
      </c>
    </row>
    <row r="1074" spans="1:17">
      <c r="A1074">
        <v>2008</v>
      </c>
      <c r="B1074">
        <v>52</v>
      </c>
      <c r="C1074" t="s">
        <v>41</v>
      </c>
      <c r="D1074" t="s">
        <v>175</v>
      </c>
      <c r="E1074">
        <v>8</v>
      </c>
      <c r="F1074">
        <v>5</v>
      </c>
      <c r="G1074">
        <v>0.61499999999999999</v>
      </c>
      <c r="H1074">
        <v>6</v>
      </c>
      <c r="I1074">
        <v>2</v>
      </c>
      <c r="J1074">
        <v>0.75</v>
      </c>
      <c r="K1074">
        <v>40.6</v>
      </c>
      <c r="L1074">
        <v>30.9</v>
      </c>
      <c r="M1074">
        <v>2.21</v>
      </c>
      <c r="N1074">
        <v>-3.4</v>
      </c>
    </row>
    <row r="1075" spans="1:17">
      <c r="A1075">
        <v>2008</v>
      </c>
      <c r="B1075">
        <v>53</v>
      </c>
      <c r="C1075" t="s">
        <v>176</v>
      </c>
      <c r="D1075" t="s">
        <v>175</v>
      </c>
      <c r="E1075">
        <v>5</v>
      </c>
      <c r="F1075">
        <v>7</v>
      </c>
      <c r="G1075">
        <v>0.41699999999999998</v>
      </c>
      <c r="H1075">
        <v>4</v>
      </c>
      <c r="I1075">
        <v>4</v>
      </c>
      <c r="J1075">
        <v>0.5</v>
      </c>
      <c r="K1075">
        <v>32.9</v>
      </c>
      <c r="L1075">
        <v>37</v>
      </c>
      <c r="M1075">
        <v>-4.95</v>
      </c>
      <c r="N1075">
        <v>-1.45</v>
      </c>
    </row>
    <row r="1076" spans="1:17">
      <c r="A1076">
        <v>2008</v>
      </c>
      <c r="B1076">
        <v>54</v>
      </c>
      <c r="C1076" t="s">
        <v>91</v>
      </c>
      <c r="D1076" t="s">
        <v>175</v>
      </c>
      <c r="E1076">
        <v>2</v>
      </c>
      <c r="F1076">
        <v>10</v>
      </c>
      <c r="G1076">
        <v>0.16700000000000001</v>
      </c>
      <c r="H1076">
        <v>1</v>
      </c>
      <c r="I1076">
        <v>7</v>
      </c>
      <c r="J1076">
        <v>0.125</v>
      </c>
      <c r="K1076">
        <v>16.7</v>
      </c>
      <c r="L1076">
        <v>34.5</v>
      </c>
      <c r="M1076">
        <v>-15.77</v>
      </c>
      <c r="N1076">
        <v>-1.77</v>
      </c>
    </row>
    <row r="1077" spans="1:17">
      <c r="A1077">
        <v>2008</v>
      </c>
      <c r="B1077">
        <v>55</v>
      </c>
      <c r="C1077" t="s">
        <v>75</v>
      </c>
      <c r="D1077" t="s">
        <v>175</v>
      </c>
      <c r="E1077">
        <v>1</v>
      </c>
      <c r="F1077">
        <v>11</v>
      </c>
      <c r="G1077">
        <v>8.3000000000000004E-2</v>
      </c>
      <c r="H1077">
        <v>0</v>
      </c>
      <c r="I1077">
        <v>8</v>
      </c>
      <c r="J1077">
        <v>0</v>
      </c>
      <c r="K1077">
        <v>21.3</v>
      </c>
      <c r="L1077">
        <v>38.200000000000003</v>
      </c>
      <c r="M1077">
        <v>-14.5</v>
      </c>
      <c r="N1077">
        <v>-0.57999999999999996</v>
      </c>
    </row>
    <row r="1078" spans="1:17">
      <c r="A1078">
        <v>2008</v>
      </c>
      <c r="E1078" t="s">
        <v>167</v>
      </c>
      <c r="H1078" t="s">
        <v>168</v>
      </c>
      <c r="M1078" t="s">
        <v>159</v>
      </c>
      <c r="O1078" t="s">
        <v>151</v>
      </c>
    </row>
    <row r="1079" spans="1:17">
      <c r="A1079">
        <v>2008</v>
      </c>
      <c r="B1079" t="s">
        <v>152</v>
      </c>
      <c r="C1079" t="s">
        <v>153</v>
      </c>
      <c r="D1079" t="s">
        <v>154</v>
      </c>
      <c r="E1079" t="s">
        <v>155</v>
      </c>
      <c r="F1079" t="s">
        <v>156</v>
      </c>
      <c r="G1079" t="s">
        <v>157</v>
      </c>
      <c r="H1079" t="s">
        <v>155</v>
      </c>
      <c r="I1079" t="s">
        <v>156</v>
      </c>
      <c r="J1079" t="s">
        <v>157</v>
      </c>
      <c r="K1079" t="s">
        <v>158</v>
      </c>
      <c r="L1079" t="s">
        <v>158</v>
      </c>
      <c r="M1079" t="s">
        <v>159</v>
      </c>
      <c r="N1079" t="s">
        <v>160</v>
      </c>
      <c r="O1079" t="s">
        <v>161</v>
      </c>
      <c r="P1079" t="s">
        <v>162</v>
      </c>
      <c r="Q1079" t="s">
        <v>163</v>
      </c>
    </row>
    <row r="1080" spans="1:17">
      <c r="A1080">
        <v>2008</v>
      </c>
      <c r="B1080">
        <v>56</v>
      </c>
      <c r="C1080" t="s">
        <v>97</v>
      </c>
      <c r="D1080" t="s">
        <v>148</v>
      </c>
      <c r="E1080">
        <v>8</v>
      </c>
      <c r="F1080">
        <v>5</v>
      </c>
      <c r="G1080">
        <v>0.61499999999999999</v>
      </c>
      <c r="H1080">
        <v>0</v>
      </c>
      <c r="I1080">
        <v>0</v>
      </c>
      <c r="K1080">
        <v>27.2</v>
      </c>
      <c r="L1080">
        <v>22</v>
      </c>
      <c r="M1080">
        <v>3.53</v>
      </c>
      <c r="N1080">
        <v>-0.78</v>
      </c>
    </row>
    <row r="1081" spans="1:17">
      <c r="A1081">
        <v>2008</v>
      </c>
      <c r="B1081">
        <v>57</v>
      </c>
      <c r="C1081" t="s">
        <v>13</v>
      </c>
      <c r="D1081" t="s">
        <v>148</v>
      </c>
      <c r="E1081">
        <v>7</v>
      </c>
      <c r="F1081">
        <v>6</v>
      </c>
      <c r="G1081">
        <v>0.53800000000000003</v>
      </c>
      <c r="H1081">
        <v>0</v>
      </c>
      <c r="I1081">
        <v>0</v>
      </c>
      <c r="K1081">
        <v>24.7</v>
      </c>
      <c r="L1081">
        <v>22.2</v>
      </c>
      <c r="M1081">
        <v>2.99</v>
      </c>
      <c r="N1081">
        <v>0.91</v>
      </c>
    </row>
    <row r="1082" spans="1:17">
      <c r="A1082">
        <v>2008</v>
      </c>
      <c r="B1082">
        <v>58</v>
      </c>
      <c r="C1082" t="s">
        <v>96</v>
      </c>
      <c r="D1082" t="s">
        <v>148</v>
      </c>
      <c r="E1082">
        <v>3</v>
      </c>
      <c r="F1082">
        <v>9</v>
      </c>
      <c r="G1082">
        <v>0.25</v>
      </c>
      <c r="H1082">
        <v>0</v>
      </c>
      <c r="I1082">
        <v>0</v>
      </c>
      <c r="K1082">
        <v>14.8</v>
      </c>
      <c r="L1082">
        <v>23.7</v>
      </c>
      <c r="M1082">
        <v>-12.69</v>
      </c>
      <c r="N1082">
        <v>-4.2699999999999996</v>
      </c>
    </row>
    <row r="1083" spans="1:17">
      <c r="A1083">
        <v>2008</v>
      </c>
      <c r="E1083" t="s">
        <v>167</v>
      </c>
      <c r="H1083" t="s">
        <v>168</v>
      </c>
      <c r="M1083" t="s">
        <v>159</v>
      </c>
      <c r="O1083" t="s">
        <v>151</v>
      </c>
    </row>
    <row r="1084" spans="1:17">
      <c r="A1084">
        <v>2008</v>
      </c>
      <c r="B1084" t="s">
        <v>152</v>
      </c>
      <c r="C1084" t="s">
        <v>153</v>
      </c>
      <c r="D1084" t="s">
        <v>154</v>
      </c>
      <c r="E1084" t="s">
        <v>155</v>
      </c>
      <c r="F1084" t="s">
        <v>156</v>
      </c>
      <c r="G1084" t="s">
        <v>157</v>
      </c>
      <c r="H1084" t="s">
        <v>155</v>
      </c>
      <c r="I1084" t="s">
        <v>156</v>
      </c>
      <c r="J1084" t="s">
        <v>157</v>
      </c>
      <c r="K1084" t="s">
        <v>158</v>
      </c>
      <c r="L1084" t="s">
        <v>158</v>
      </c>
      <c r="M1084" t="s">
        <v>159</v>
      </c>
      <c r="N1084" t="s">
        <v>160</v>
      </c>
      <c r="O1084" t="s">
        <v>161</v>
      </c>
      <c r="P1084" t="s">
        <v>162</v>
      </c>
      <c r="Q1084" t="s">
        <v>163</v>
      </c>
    </row>
    <row r="1085" spans="1:17">
      <c r="A1085">
        <v>2008</v>
      </c>
      <c r="B1085">
        <v>59</v>
      </c>
      <c r="C1085" t="s">
        <v>136</v>
      </c>
      <c r="D1085" t="s">
        <v>178</v>
      </c>
      <c r="E1085">
        <v>8</v>
      </c>
      <c r="F1085">
        <v>6</v>
      </c>
      <c r="G1085">
        <v>0.57099999999999995</v>
      </c>
      <c r="H1085">
        <v>5</v>
      </c>
      <c r="I1085">
        <v>3</v>
      </c>
      <c r="J1085">
        <v>0.625</v>
      </c>
      <c r="K1085">
        <v>30.3</v>
      </c>
      <c r="L1085">
        <v>28.2</v>
      </c>
      <c r="M1085">
        <v>-0.41</v>
      </c>
      <c r="N1085">
        <v>-2.7</v>
      </c>
    </row>
    <row r="1086" spans="1:17">
      <c r="A1086">
        <v>2008</v>
      </c>
      <c r="B1086">
        <v>60</v>
      </c>
      <c r="C1086" t="s">
        <v>177</v>
      </c>
      <c r="D1086" t="s">
        <v>178</v>
      </c>
      <c r="E1086">
        <v>6</v>
      </c>
      <c r="F1086">
        <v>6</v>
      </c>
      <c r="G1086">
        <v>0.5</v>
      </c>
      <c r="H1086">
        <v>4</v>
      </c>
      <c r="I1086">
        <v>4</v>
      </c>
      <c r="J1086">
        <v>0.5</v>
      </c>
      <c r="K1086">
        <v>27.7</v>
      </c>
      <c r="L1086">
        <v>23.2</v>
      </c>
      <c r="M1086">
        <v>-2</v>
      </c>
      <c r="N1086">
        <v>-5.25</v>
      </c>
    </row>
    <row r="1087" spans="1:17">
      <c r="A1087">
        <v>2008</v>
      </c>
      <c r="B1087">
        <v>61</v>
      </c>
      <c r="C1087" t="s">
        <v>60</v>
      </c>
      <c r="D1087" t="s">
        <v>178</v>
      </c>
      <c r="E1087">
        <v>5</v>
      </c>
      <c r="F1087">
        <v>7</v>
      </c>
      <c r="G1087">
        <v>0.41699999999999998</v>
      </c>
      <c r="H1087">
        <v>4</v>
      </c>
      <c r="I1087">
        <v>4</v>
      </c>
      <c r="J1087">
        <v>0.5</v>
      </c>
      <c r="K1087">
        <v>23.4</v>
      </c>
      <c r="L1087">
        <v>23.1</v>
      </c>
      <c r="M1087">
        <v>-3.38</v>
      </c>
      <c r="N1087">
        <v>-4.05</v>
      </c>
    </row>
    <row r="1088" spans="1:17">
      <c r="A1088">
        <v>2008</v>
      </c>
      <c r="B1088">
        <v>62</v>
      </c>
      <c r="C1088" t="s">
        <v>135</v>
      </c>
      <c r="D1088" t="s">
        <v>178</v>
      </c>
      <c r="E1088">
        <v>5</v>
      </c>
      <c r="F1088">
        <v>7</v>
      </c>
      <c r="G1088">
        <v>0.41699999999999998</v>
      </c>
      <c r="H1088">
        <v>3</v>
      </c>
      <c r="I1088">
        <v>5</v>
      </c>
      <c r="J1088">
        <v>0.375</v>
      </c>
      <c r="K1088">
        <v>30</v>
      </c>
      <c r="L1088">
        <v>31.3</v>
      </c>
      <c r="M1088">
        <v>-6.87</v>
      </c>
      <c r="N1088">
        <v>-4.95</v>
      </c>
    </row>
    <row r="1089" spans="1:17">
      <c r="A1089">
        <v>2008</v>
      </c>
      <c r="B1089">
        <v>63</v>
      </c>
      <c r="C1089" t="s">
        <v>131</v>
      </c>
      <c r="D1089" t="s">
        <v>178</v>
      </c>
      <c r="E1089">
        <v>4</v>
      </c>
      <c r="F1089">
        <v>8</v>
      </c>
      <c r="G1089">
        <v>0.33300000000000002</v>
      </c>
      <c r="H1089">
        <v>3</v>
      </c>
      <c r="I1089">
        <v>5</v>
      </c>
      <c r="J1089">
        <v>0.375</v>
      </c>
      <c r="K1089">
        <v>25.7</v>
      </c>
      <c r="L1089">
        <v>31.7</v>
      </c>
      <c r="M1089">
        <v>-11.1</v>
      </c>
      <c r="N1089">
        <v>-5.0199999999999996</v>
      </c>
    </row>
    <row r="1090" spans="1:17">
      <c r="A1090">
        <v>2008</v>
      </c>
      <c r="B1090">
        <v>64</v>
      </c>
      <c r="C1090" t="s">
        <v>130</v>
      </c>
      <c r="D1090" t="s">
        <v>178</v>
      </c>
      <c r="E1090">
        <v>4</v>
      </c>
      <c r="F1090">
        <v>8</v>
      </c>
      <c r="G1090">
        <v>0.33300000000000002</v>
      </c>
      <c r="H1090">
        <v>3</v>
      </c>
      <c r="I1090">
        <v>5</v>
      </c>
      <c r="J1090">
        <v>0.375</v>
      </c>
      <c r="K1090">
        <v>24.1</v>
      </c>
      <c r="L1090">
        <v>27.3</v>
      </c>
      <c r="M1090">
        <v>-8.8000000000000007</v>
      </c>
      <c r="N1090">
        <v>-4.6399999999999997</v>
      </c>
    </row>
    <row r="1091" spans="1:17">
      <c r="A1091">
        <v>2008</v>
      </c>
      <c r="B1091">
        <v>65</v>
      </c>
      <c r="C1091" t="s">
        <v>84</v>
      </c>
      <c r="D1091" t="s">
        <v>178</v>
      </c>
      <c r="E1091">
        <v>2</v>
      </c>
      <c r="F1091">
        <v>10</v>
      </c>
      <c r="G1091">
        <v>0.16700000000000001</v>
      </c>
      <c r="H1091">
        <v>1</v>
      </c>
      <c r="I1091">
        <v>7</v>
      </c>
      <c r="J1091">
        <v>0.125</v>
      </c>
      <c r="K1091">
        <v>18.399999999999999</v>
      </c>
      <c r="L1091">
        <v>32.700000000000003</v>
      </c>
      <c r="M1091">
        <v>-17.239999999999998</v>
      </c>
      <c r="N1091">
        <v>-3.91</v>
      </c>
    </row>
    <row r="1092" spans="1:17">
      <c r="A1092">
        <v>2008</v>
      </c>
      <c r="B1092">
        <v>66</v>
      </c>
      <c r="C1092" t="s">
        <v>125</v>
      </c>
      <c r="D1092" t="s">
        <v>179</v>
      </c>
      <c r="E1092">
        <v>12</v>
      </c>
      <c r="F1092">
        <v>2</v>
      </c>
      <c r="G1092">
        <v>0.85699999999999998</v>
      </c>
      <c r="H1092">
        <v>8</v>
      </c>
      <c r="I1092">
        <v>0</v>
      </c>
      <c r="J1092">
        <v>1</v>
      </c>
      <c r="K1092">
        <v>34.9</v>
      </c>
      <c r="L1092">
        <v>20.5</v>
      </c>
      <c r="M1092">
        <v>6.26</v>
      </c>
      <c r="N1092">
        <v>-7.03</v>
      </c>
      <c r="P1092">
        <v>12</v>
      </c>
    </row>
    <row r="1093" spans="1:17">
      <c r="A1093">
        <v>2008</v>
      </c>
      <c r="B1093">
        <v>67</v>
      </c>
      <c r="C1093" t="s">
        <v>65</v>
      </c>
      <c r="D1093" t="s">
        <v>179</v>
      </c>
      <c r="E1093">
        <v>9</v>
      </c>
      <c r="F1093">
        <v>4</v>
      </c>
      <c r="G1093">
        <v>0.69199999999999995</v>
      </c>
      <c r="H1093">
        <v>6</v>
      </c>
      <c r="I1093">
        <v>2</v>
      </c>
      <c r="J1093">
        <v>0.75</v>
      </c>
      <c r="K1093">
        <v>28.6</v>
      </c>
      <c r="L1093">
        <v>24.9</v>
      </c>
      <c r="M1093">
        <v>-0.87</v>
      </c>
      <c r="N1093">
        <v>-4.49</v>
      </c>
    </row>
    <row r="1094" spans="1:17">
      <c r="A1094">
        <v>2008</v>
      </c>
      <c r="B1094">
        <v>68</v>
      </c>
      <c r="C1094" t="s">
        <v>127</v>
      </c>
      <c r="D1094" t="s">
        <v>179</v>
      </c>
      <c r="E1094">
        <v>8</v>
      </c>
      <c r="F1094">
        <v>5</v>
      </c>
      <c r="G1094">
        <v>0.61499999999999999</v>
      </c>
      <c r="H1094">
        <v>6</v>
      </c>
      <c r="I1094">
        <v>2</v>
      </c>
      <c r="J1094">
        <v>0.75</v>
      </c>
      <c r="K1094">
        <v>29.5</v>
      </c>
      <c r="L1094">
        <v>30.2</v>
      </c>
      <c r="M1094">
        <v>-2.75</v>
      </c>
      <c r="N1094">
        <v>-4.4400000000000004</v>
      </c>
    </row>
    <row r="1095" spans="1:17">
      <c r="A1095">
        <v>2008</v>
      </c>
      <c r="B1095">
        <v>69</v>
      </c>
      <c r="C1095" t="s">
        <v>112</v>
      </c>
      <c r="D1095" t="s">
        <v>179</v>
      </c>
      <c r="E1095">
        <v>6</v>
      </c>
      <c r="F1095">
        <v>7</v>
      </c>
      <c r="G1095">
        <v>0.46200000000000002</v>
      </c>
      <c r="H1095">
        <v>5</v>
      </c>
      <c r="I1095">
        <v>3</v>
      </c>
      <c r="J1095">
        <v>0.625</v>
      </c>
      <c r="K1095">
        <v>24.2</v>
      </c>
      <c r="L1095">
        <v>18</v>
      </c>
      <c r="M1095">
        <v>-2.73</v>
      </c>
      <c r="N1095">
        <v>-5.43</v>
      </c>
    </row>
    <row r="1096" spans="1:17">
      <c r="A1096">
        <v>2008</v>
      </c>
      <c r="B1096">
        <v>70</v>
      </c>
      <c r="C1096" t="s">
        <v>134</v>
      </c>
      <c r="D1096" t="s">
        <v>179</v>
      </c>
      <c r="E1096">
        <v>3</v>
      </c>
      <c r="F1096">
        <v>9</v>
      </c>
      <c r="G1096">
        <v>0.25</v>
      </c>
      <c r="H1096">
        <v>2</v>
      </c>
      <c r="I1096">
        <v>6</v>
      </c>
      <c r="J1096">
        <v>0.25</v>
      </c>
      <c r="K1096">
        <v>25.8</v>
      </c>
      <c r="L1096">
        <v>35.6</v>
      </c>
      <c r="M1096">
        <v>-13.89</v>
      </c>
      <c r="N1096">
        <v>-3.73</v>
      </c>
    </row>
    <row r="1097" spans="1:17">
      <c r="A1097">
        <v>2008</v>
      </c>
      <c r="B1097">
        <v>71</v>
      </c>
      <c r="C1097" t="s">
        <v>98</v>
      </c>
      <c r="D1097" t="s">
        <v>179</v>
      </c>
      <c r="E1097">
        <v>3</v>
      </c>
      <c r="F1097">
        <v>9</v>
      </c>
      <c r="G1097">
        <v>0.25</v>
      </c>
      <c r="H1097">
        <v>2</v>
      </c>
      <c r="I1097">
        <v>6</v>
      </c>
      <c r="J1097">
        <v>0.25</v>
      </c>
      <c r="K1097">
        <v>22.4</v>
      </c>
      <c r="L1097">
        <v>31.4</v>
      </c>
      <c r="M1097">
        <v>-12.22</v>
      </c>
      <c r="N1097">
        <v>-3.81</v>
      </c>
    </row>
    <row r="1098" spans="1:17">
      <c r="A1098">
        <v>2008</v>
      </c>
      <c r="E1098" t="s">
        <v>167</v>
      </c>
      <c r="H1098" t="s">
        <v>168</v>
      </c>
      <c r="M1098" t="s">
        <v>159</v>
      </c>
      <c r="O1098" t="s">
        <v>151</v>
      </c>
    </row>
    <row r="1099" spans="1:17">
      <c r="A1099">
        <v>2008</v>
      </c>
      <c r="B1099" t="s">
        <v>152</v>
      </c>
      <c r="C1099" t="s">
        <v>153</v>
      </c>
      <c r="D1099" t="s">
        <v>154</v>
      </c>
      <c r="E1099" t="s">
        <v>155</v>
      </c>
      <c r="F1099" t="s">
        <v>156</v>
      </c>
      <c r="G1099" t="s">
        <v>157</v>
      </c>
      <c r="H1099" t="s">
        <v>155</v>
      </c>
      <c r="I1099" t="s">
        <v>156</v>
      </c>
      <c r="J1099" t="s">
        <v>157</v>
      </c>
      <c r="K1099" t="s">
        <v>158</v>
      </c>
      <c r="L1099" t="s">
        <v>158</v>
      </c>
      <c r="M1099" t="s">
        <v>159</v>
      </c>
      <c r="N1099" t="s">
        <v>160</v>
      </c>
      <c r="O1099" t="s">
        <v>161</v>
      </c>
      <c r="P1099" t="s">
        <v>162</v>
      </c>
      <c r="Q1099" t="s">
        <v>163</v>
      </c>
    </row>
    <row r="1100" spans="1:17">
      <c r="A1100">
        <v>2008</v>
      </c>
      <c r="B1100">
        <v>72</v>
      </c>
      <c r="C1100" t="s">
        <v>34</v>
      </c>
      <c r="D1100" t="s">
        <v>149</v>
      </c>
      <c r="E1100">
        <v>13</v>
      </c>
      <c r="F1100">
        <v>0</v>
      </c>
      <c r="G1100">
        <v>1</v>
      </c>
      <c r="H1100">
        <v>8</v>
      </c>
      <c r="I1100">
        <v>0</v>
      </c>
      <c r="J1100">
        <v>1</v>
      </c>
      <c r="K1100">
        <v>36.9</v>
      </c>
      <c r="L1100">
        <v>17.2</v>
      </c>
      <c r="M1100">
        <v>13.79</v>
      </c>
      <c r="N1100">
        <v>-2.06</v>
      </c>
      <c r="P1100">
        <v>2</v>
      </c>
      <c r="Q1100">
        <v>2</v>
      </c>
    </row>
    <row r="1101" spans="1:17">
      <c r="A1101">
        <v>2008</v>
      </c>
      <c r="B1101">
        <v>73</v>
      </c>
      <c r="C1101" t="s">
        <v>141</v>
      </c>
      <c r="D1101" t="s">
        <v>149</v>
      </c>
      <c r="E1101">
        <v>11</v>
      </c>
      <c r="F1101">
        <v>2</v>
      </c>
      <c r="G1101">
        <v>0.84599999999999997</v>
      </c>
      <c r="H1101">
        <v>7</v>
      </c>
      <c r="I1101">
        <v>1</v>
      </c>
      <c r="J1101">
        <v>0.875</v>
      </c>
      <c r="K1101">
        <v>33.6</v>
      </c>
      <c r="L1101">
        <v>11.3</v>
      </c>
      <c r="M1101">
        <v>13.47</v>
      </c>
      <c r="N1101">
        <v>-1.23</v>
      </c>
      <c r="P1101">
        <v>7</v>
      </c>
      <c r="Q1101">
        <v>7</v>
      </c>
    </row>
    <row r="1102" spans="1:17">
      <c r="A1102">
        <v>2008</v>
      </c>
      <c r="B1102">
        <v>74</v>
      </c>
      <c r="C1102" t="s">
        <v>50</v>
      </c>
      <c r="D1102" t="s">
        <v>149</v>
      </c>
      <c r="E1102">
        <v>10</v>
      </c>
      <c r="F1102">
        <v>3</v>
      </c>
      <c r="G1102">
        <v>0.76900000000000002</v>
      </c>
      <c r="H1102">
        <v>6</v>
      </c>
      <c r="I1102">
        <v>2</v>
      </c>
      <c r="J1102">
        <v>0.75</v>
      </c>
      <c r="K1102">
        <v>34.200000000000003</v>
      </c>
      <c r="L1102">
        <v>21.9</v>
      </c>
      <c r="M1102">
        <v>4.96</v>
      </c>
      <c r="N1102">
        <v>-3.58</v>
      </c>
      <c r="O1102">
        <v>16</v>
      </c>
      <c r="P1102">
        <v>8</v>
      </c>
      <c r="Q1102">
        <v>25</v>
      </c>
    </row>
    <row r="1103" spans="1:17">
      <c r="A1103">
        <v>2008</v>
      </c>
      <c r="B1103">
        <v>75</v>
      </c>
      <c r="C1103" t="s">
        <v>95</v>
      </c>
      <c r="D1103" t="s">
        <v>149</v>
      </c>
      <c r="E1103">
        <v>8</v>
      </c>
      <c r="F1103">
        <v>5</v>
      </c>
      <c r="G1103">
        <v>0.61499999999999999</v>
      </c>
      <c r="H1103">
        <v>5</v>
      </c>
      <c r="I1103">
        <v>3</v>
      </c>
      <c r="J1103">
        <v>0.625</v>
      </c>
      <c r="K1103">
        <v>26.8</v>
      </c>
      <c r="L1103">
        <v>22.2</v>
      </c>
      <c r="M1103">
        <v>2.5499999999999998</v>
      </c>
      <c r="N1103">
        <v>-2.5299999999999998</v>
      </c>
    </row>
    <row r="1104" spans="1:17">
      <c r="A1104">
        <v>2008</v>
      </c>
      <c r="B1104">
        <v>76</v>
      </c>
      <c r="C1104" t="s">
        <v>63</v>
      </c>
      <c r="D1104" t="s">
        <v>149</v>
      </c>
      <c r="E1104">
        <v>7</v>
      </c>
      <c r="F1104">
        <v>6</v>
      </c>
      <c r="G1104">
        <v>0.53800000000000003</v>
      </c>
      <c r="H1104">
        <v>4</v>
      </c>
      <c r="I1104">
        <v>4</v>
      </c>
      <c r="J1104">
        <v>0.5</v>
      </c>
      <c r="K1104">
        <v>25.2</v>
      </c>
      <c r="L1104">
        <v>30.2</v>
      </c>
      <c r="M1104">
        <v>-3.96</v>
      </c>
      <c r="N1104">
        <v>-1.04</v>
      </c>
    </row>
    <row r="1105" spans="1:17">
      <c r="A1105">
        <v>2008</v>
      </c>
      <c r="B1105">
        <v>77</v>
      </c>
      <c r="C1105" t="s">
        <v>182</v>
      </c>
      <c r="D1105" t="s">
        <v>149</v>
      </c>
      <c r="E1105">
        <v>5</v>
      </c>
      <c r="F1105">
        <v>7</v>
      </c>
      <c r="G1105">
        <v>0.41699999999999998</v>
      </c>
      <c r="H1105">
        <v>2</v>
      </c>
      <c r="I1105">
        <v>6</v>
      </c>
      <c r="J1105">
        <v>0.25</v>
      </c>
      <c r="K1105">
        <v>25.6</v>
      </c>
      <c r="L1105">
        <v>32.6</v>
      </c>
      <c r="M1105">
        <v>-7.41</v>
      </c>
      <c r="N1105">
        <v>-1.08</v>
      </c>
    </row>
    <row r="1106" spans="1:17">
      <c r="A1106">
        <v>2008</v>
      </c>
      <c r="B1106">
        <v>78</v>
      </c>
      <c r="C1106" t="s">
        <v>123</v>
      </c>
      <c r="D1106" t="s">
        <v>149</v>
      </c>
      <c r="E1106">
        <v>4</v>
      </c>
      <c r="F1106">
        <v>8</v>
      </c>
      <c r="G1106">
        <v>0.33300000000000002</v>
      </c>
      <c r="H1106">
        <v>2</v>
      </c>
      <c r="I1106">
        <v>6</v>
      </c>
      <c r="J1106">
        <v>0.25</v>
      </c>
      <c r="K1106">
        <v>21.1</v>
      </c>
      <c r="L1106">
        <v>22.8</v>
      </c>
      <c r="M1106">
        <v>-4.18</v>
      </c>
      <c r="N1106">
        <v>-0.35</v>
      </c>
    </row>
    <row r="1107" spans="1:17">
      <c r="A1107">
        <v>2008</v>
      </c>
      <c r="B1107">
        <v>79</v>
      </c>
      <c r="C1107" t="s">
        <v>121</v>
      </c>
      <c r="D1107" t="s">
        <v>149</v>
      </c>
      <c r="E1107">
        <v>4</v>
      </c>
      <c r="F1107">
        <v>8</v>
      </c>
      <c r="G1107">
        <v>0.33300000000000002</v>
      </c>
      <c r="H1107">
        <v>1</v>
      </c>
      <c r="I1107">
        <v>7</v>
      </c>
      <c r="J1107">
        <v>0.125</v>
      </c>
      <c r="K1107">
        <v>12.7</v>
      </c>
      <c r="L1107">
        <v>27.8</v>
      </c>
      <c r="M1107">
        <v>-11.44</v>
      </c>
      <c r="N1107">
        <v>-1.94</v>
      </c>
    </row>
    <row r="1108" spans="1:17">
      <c r="A1108">
        <v>2008</v>
      </c>
      <c r="B1108">
        <v>80</v>
      </c>
      <c r="C1108" t="s">
        <v>72</v>
      </c>
      <c r="D1108" t="s">
        <v>149</v>
      </c>
      <c r="E1108">
        <v>2</v>
      </c>
      <c r="F1108">
        <v>10</v>
      </c>
      <c r="G1108">
        <v>0.16700000000000001</v>
      </c>
      <c r="H1108">
        <v>1</v>
      </c>
      <c r="I1108">
        <v>7</v>
      </c>
      <c r="J1108">
        <v>0.125</v>
      </c>
      <c r="K1108">
        <v>19.3</v>
      </c>
      <c r="L1108">
        <v>37.200000000000003</v>
      </c>
      <c r="M1108">
        <v>-14.97</v>
      </c>
      <c r="N1108">
        <v>-2.89</v>
      </c>
    </row>
    <row r="1109" spans="1:17">
      <c r="A1109">
        <v>2008</v>
      </c>
      <c r="E1109" t="s">
        <v>167</v>
      </c>
      <c r="H1109" t="s">
        <v>168</v>
      </c>
      <c r="M1109" t="s">
        <v>159</v>
      </c>
      <c r="O1109" t="s">
        <v>151</v>
      </c>
    </row>
    <row r="1110" spans="1:17">
      <c r="A1110">
        <v>2008</v>
      </c>
      <c r="B1110" t="s">
        <v>152</v>
      </c>
      <c r="C1110" t="s">
        <v>153</v>
      </c>
      <c r="D1110" t="s">
        <v>154</v>
      </c>
      <c r="E1110" t="s">
        <v>155</v>
      </c>
      <c r="F1110" t="s">
        <v>156</v>
      </c>
      <c r="G1110" t="s">
        <v>157</v>
      </c>
      <c r="H1110" t="s">
        <v>155</v>
      </c>
      <c r="I1110" t="s">
        <v>156</v>
      </c>
      <c r="J1110" t="s">
        <v>157</v>
      </c>
      <c r="K1110" t="s">
        <v>158</v>
      </c>
      <c r="L1110" t="s">
        <v>158</v>
      </c>
      <c r="M1110" t="s">
        <v>159</v>
      </c>
      <c r="N1110" t="s">
        <v>160</v>
      </c>
      <c r="O1110" t="s">
        <v>161</v>
      </c>
      <c r="P1110" t="s">
        <v>162</v>
      </c>
      <c r="Q1110" t="s">
        <v>163</v>
      </c>
    </row>
    <row r="1111" spans="1:17">
      <c r="A1111">
        <v>2008</v>
      </c>
      <c r="B1111">
        <v>81</v>
      </c>
      <c r="C1111" t="s">
        <v>185</v>
      </c>
      <c r="D1111" t="s">
        <v>197</v>
      </c>
      <c r="E1111">
        <v>12</v>
      </c>
      <c r="F1111">
        <v>1</v>
      </c>
      <c r="G1111">
        <v>0.92300000000000004</v>
      </c>
      <c r="H1111">
        <v>8</v>
      </c>
      <c r="I1111">
        <v>1</v>
      </c>
      <c r="J1111">
        <v>0.88900000000000001</v>
      </c>
      <c r="K1111">
        <v>37.5</v>
      </c>
      <c r="L1111">
        <v>9</v>
      </c>
      <c r="M1111">
        <v>22.24</v>
      </c>
      <c r="N1111">
        <v>3.86</v>
      </c>
      <c r="O1111">
        <v>3</v>
      </c>
      <c r="P1111">
        <v>1</v>
      </c>
      <c r="Q1111">
        <v>3</v>
      </c>
    </row>
    <row r="1112" spans="1:17">
      <c r="A1112">
        <v>2008</v>
      </c>
      <c r="B1112">
        <v>82</v>
      </c>
      <c r="C1112" t="s">
        <v>28</v>
      </c>
      <c r="D1112" t="s">
        <v>197</v>
      </c>
      <c r="E1112">
        <v>10</v>
      </c>
      <c r="F1112">
        <v>3</v>
      </c>
      <c r="G1112">
        <v>0.76900000000000002</v>
      </c>
      <c r="H1112">
        <v>7</v>
      </c>
      <c r="I1112">
        <v>2</v>
      </c>
      <c r="J1112">
        <v>0.77800000000000002</v>
      </c>
      <c r="K1112">
        <v>41.9</v>
      </c>
      <c r="L1112">
        <v>28.2</v>
      </c>
      <c r="M1112">
        <v>12.39</v>
      </c>
      <c r="N1112">
        <v>3.08</v>
      </c>
      <c r="O1112">
        <v>21</v>
      </c>
      <c r="P1112">
        <v>10</v>
      </c>
      <c r="Q1112">
        <v>10</v>
      </c>
    </row>
    <row r="1113" spans="1:17">
      <c r="A1113">
        <v>2008</v>
      </c>
      <c r="B1113">
        <v>83</v>
      </c>
      <c r="C1113" t="s">
        <v>40</v>
      </c>
      <c r="D1113" t="s">
        <v>197</v>
      </c>
      <c r="E1113">
        <v>9</v>
      </c>
      <c r="F1113">
        <v>4</v>
      </c>
      <c r="G1113">
        <v>0.69199999999999995</v>
      </c>
      <c r="H1113">
        <v>7</v>
      </c>
      <c r="I1113">
        <v>2</v>
      </c>
      <c r="J1113">
        <v>0.77800000000000002</v>
      </c>
      <c r="K1113">
        <v>30.5</v>
      </c>
      <c r="L1113">
        <v>23.1</v>
      </c>
      <c r="M1113">
        <v>10.26</v>
      </c>
      <c r="N1113">
        <v>4.8</v>
      </c>
      <c r="P1113">
        <v>17</v>
      </c>
      <c r="Q1113">
        <v>18</v>
      </c>
    </row>
    <row r="1114" spans="1:17">
      <c r="A1114">
        <v>2008</v>
      </c>
      <c r="B1114">
        <v>84</v>
      </c>
      <c r="C1114" t="s">
        <v>22</v>
      </c>
      <c r="D1114" t="s">
        <v>197</v>
      </c>
      <c r="E1114">
        <v>9</v>
      </c>
      <c r="F1114">
        <v>4</v>
      </c>
      <c r="G1114">
        <v>0.69199999999999995</v>
      </c>
      <c r="H1114">
        <v>6</v>
      </c>
      <c r="I1114">
        <v>3</v>
      </c>
      <c r="J1114">
        <v>0.66700000000000004</v>
      </c>
      <c r="K1114">
        <v>32.6</v>
      </c>
      <c r="L1114">
        <v>19.899999999999999</v>
      </c>
      <c r="M1114">
        <v>10.43</v>
      </c>
      <c r="N1114">
        <v>2.89</v>
      </c>
      <c r="P1114">
        <v>21</v>
      </c>
    </row>
    <row r="1115" spans="1:17">
      <c r="A1115">
        <v>2008</v>
      </c>
      <c r="B1115">
        <v>85</v>
      </c>
      <c r="C1115" t="s">
        <v>45</v>
      </c>
      <c r="D1115" t="s">
        <v>197</v>
      </c>
      <c r="E1115">
        <v>8</v>
      </c>
      <c r="F1115">
        <v>5</v>
      </c>
      <c r="G1115">
        <v>0.61499999999999999</v>
      </c>
      <c r="H1115">
        <v>5</v>
      </c>
      <c r="I1115">
        <v>4</v>
      </c>
      <c r="J1115">
        <v>0.55600000000000005</v>
      </c>
      <c r="K1115">
        <v>36.6</v>
      </c>
      <c r="L1115">
        <v>21.3</v>
      </c>
      <c r="M1115">
        <v>9.2100000000000009</v>
      </c>
      <c r="N1115">
        <v>-0.33</v>
      </c>
    </row>
    <row r="1116" spans="1:17">
      <c r="A1116">
        <v>2008</v>
      </c>
      <c r="B1116">
        <v>86</v>
      </c>
      <c r="C1116" t="s">
        <v>30</v>
      </c>
      <c r="D1116" t="s">
        <v>197</v>
      </c>
      <c r="E1116">
        <v>5</v>
      </c>
      <c r="F1116">
        <v>7</v>
      </c>
      <c r="G1116">
        <v>0.41699999999999998</v>
      </c>
      <c r="H1116">
        <v>4</v>
      </c>
      <c r="I1116">
        <v>5</v>
      </c>
      <c r="J1116">
        <v>0.44400000000000001</v>
      </c>
      <c r="K1116">
        <v>22.8</v>
      </c>
      <c r="L1116">
        <v>22.7</v>
      </c>
      <c r="M1116">
        <v>1.62</v>
      </c>
      <c r="N1116">
        <v>1.7</v>
      </c>
      <c r="O1116">
        <v>15</v>
      </c>
      <c r="P1116">
        <v>15</v>
      </c>
    </row>
    <row r="1117" spans="1:17">
      <c r="A1117">
        <v>2008</v>
      </c>
      <c r="B1117">
        <v>87</v>
      </c>
      <c r="C1117" t="s">
        <v>19</v>
      </c>
      <c r="D1117" t="s">
        <v>197</v>
      </c>
      <c r="E1117">
        <v>5</v>
      </c>
      <c r="F1117">
        <v>7</v>
      </c>
      <c r="G1117">
        <v>0.41699999999999998</v>
      </c>
      <c r="H1117">
        <v>4</v>
      </c>
      <c r="I1117">
        <v>5</v>
      </c>
      <c r="J1117">
        <v>0.44400000000000001</v>
      </c>
      <c r="K1117">
        <v>26.3</v>
      </c>
      <c r="L1117">
        <v>27.4</v>
      </c>
      <c r="M1117">
        <v>-0.04</v>
      </c>
      <c r="N1117">
        <v>3.79</v>
      </c>
    </row>
    <row r="1118" spans="1:17">
      <c r="A1118">
        <v>2008</v>
      </c>
      <c r="B1118">
        <v>88</v>
      </c>
      <c r="C1118" t="s">
        <v>10</v>
      </c>
      <c r="D1118" t="s">
        <v>197</v>
      </c>
      <c r="E1118">
        <v>4</v>
      </c>
      <c r="F1118">
        <v>8</v>
      </c>
      <c r="G1118">
        <v>0.33300000000000002</v>
      </c>
      <c r="H1118">
        <v>3</v>
      </c>
      <c r="I1118">
        <v>6</v>
      </c>
      <c r="J1118">
        <v>0.33300000000000002</v>
      </c>
      <c r="K1118">
        <v>17.7</v>
      </c>
      <c r="L1118">
        <v>29</v>
      </c>
      <c r="M1118">
        <v>-3.98</v>
      </c>
      <c r="N1118">
        <v>3.61</v>
      </c>
      <c r="P1118">
        <v>23</v>
      </c>
    </row>
    <row r="1119" spans="1:17">
      <c r="A1119">
        <v>2008</v>
      </c>
      <c r="B1119">
        <v>89</v>
      </c>
      <c r="C1119" t="s">
        <v>52</v>
      </c>
      <c r="D1119" t="s">
        <v>197</v>
      </c>
      <c r="E1119">
        <v>2</v>
      </c>
      <c r="F1119">
        <v>11</v>
      </c>
      <c r="G1119">
        <v>0.154</v>
      </c>
      <c r="H1119">
        <v>1</v>
      </c>
      <c r="I1119">
        <v>8</v>
      </c>
      <c r="J1119">
        <v>0.111</v>
      </c>
      <c r="K1119">
        <v>12.7</v>
      </c>
      <c r="L1119">
        <v>43.8</v>
      </c>
      <c r="M1119">
        <v>-13.82</v>
      </c>
      <c r="N1119">
        <v>3.33</v>
      </c>
    </row>
    <row r="1120" spans="1:17">
      <c r="A1120">
        <v>2008</v>
      </c>
      <c r="B1120">
        <v>90</v>
      </c>
      <c r="C1120" t="s">
        <v>37</v>
      </c>
      <c r="D1120" t="s">
        <v>197</v>
      </c>
      <c r="E1120">
        <v>0</v>
      </c>
      <c r="F1120">
        <v>12</v>
      </c>
      <c r="G1120">
        <v>0</v>
      </c>
      <c r="H1120">
        <v>0</v>
      </c>
      <c r="I1120">
        <v>9</v>
      </c>
      <c r="J1120">
        <v>0</v>
      </c>
      <c r="K1120">
        <v>13.3</v>
      </c>
      <c r="L1120">
        <v>38.6</v>
      </c>
      <c r="M1120">
        <v>-12.08</v>
      </c>
      <c r="N1120">
        <v>6.75</v>
      </c>
    </row>
    <row r="1121" spans="1:17">
      <c r="A1121">
        <v>2008</v>
      </c>
      <c r="E1121" t="s">
        <v>167</v>
      </c>
      <c r="H1121" t="s">
        <v>168</v>
      </c>
      <c r="M1121" t="s">
        <v>159</v>
      </c>
      <c r="O1121" t="s">
        <v>151</v>
      </c>
    </row>
    <row r="1122" spans="1:17">
      <c r="A1122">
        <v>2008</v>
      </c>
      <c r="B1122" t="s">
        <v>152</v>
      </c>
      <c r="C1122" t="s">
        <v>153</v>
      </c>
      <c r="D1122" t="s">
        <v>154</v>
      </c>
      <c r="E1122" t="s">
        <v>155</v>
      </c>
      <c r="F1122" t="s">
        <v>156</v>
      </c>
      <c r="G1122" t="s">
        <v>157</v>
      </c>
      <c r="H1122" t="s">
        <v>155</v>
      </c>
      <c r="I1122" t="s">
        <v>156</v>
      </c>
      <c r="J1122" t="s">
        <v>157</v>
      </c>
      <c r="K1122" t="s">
        <v>158</v>
      </c>
      <c r="L1122" t="s">
        <v>158</v>
      </c>
      <c r="M1122" t="s">
        <v>159</v>
      </c>
      <c r="N1122" t="s">
        <v>160</v>
      </c>
      <c r="O1122" t="s">
        <v>161</v>
      </c>
      <c r="P1122" t="s">
        <v>162</v>
      </c>
      <c r="Q1122" t="s">
        <v>163</v>
      </c>
    </row>
    <row r="1123" spans="1:17">
      <c r="A1123">
        <v>2008</v>
      </c>
      <c r="B1123">
        <v>91</v>
      </c>
      <c r="C1123" t="s">
        <v>14</v>
      </c>
      <c r="D1123" t="s">
        <v>186</v>
      </c>
      <c r="E1123">
        <v>13</v>
      </c>
      <c r="F1123">
        <v>1</v>
      </c>
      <c r="G1123">
        <v>0.92900000000000005</v>
      </c>
      <c r="H1123">
        <v>7</v>
      </c>
      <c r="I1123">
        <v>1</v>
      </c>
      <c r="J1123">
        <v>0.875</v>
      </c>
      <c r="K1123">
        <v>43.6</v>
      </c>
      <c r="L1123">
        <v>12.9</v>
      </c>
      <c r="M1123">
        <v>25.37</v>
      </c>
      <c r="N1123">
        <v>5.59</v>
      </c>
      <c r="O1123">
        <v>5</v>
      </c>
      <c r="P1123">
        <v>1</v>
      </c>
      <c r="Q1123">
        <v>1</v>
      </c>
    </row>
    <row r="1124" spans="1:17">
      <c r="A1124">
        <v>2008</v>
      </c>
      <c r="B1124">
        <v>92</v>
      </c>
      <c r="C1124" t="s">
        <v>11</v>
      </c>
      <c r="D1124" t="s">
        <v>186</v>
      </c>
      <c r="E1124">
        <v>10</v>
      </c>
      <c r="F1124">
        <v>3</v>
      </c>
      <c r="G1124">
        <v>0.76900000000000002</v>
      </c>
      <c r="H1124">
        <v>6</v>
      </c>
      <c r="I1124">
        <v>2</v>
      </c>
      <c r="J1124">
        <v>0.75</v>
      </c>
      <c r="K1124">
        <v>31.5</v>
      </c>
      <c r="L1124">
        <v>24.5</v>
      </c>
      <c r="M1124">
        <v>11.6</v>
      </c>
      <c r="N1124">
        <v>4.5199999999999996</v>
      </c>
      <c r="O1124">
        <v>1</v>
      </c>
      <c r="P1124">
        <v>1</v>
      </c>
      <c r="Q1124">
        <v>13</v>
      </c>
    </row>
    <row r="1125" spans="1:17">
      <c r="A1125">
        <v>2008</v>
      </c>
      <c r="B1125">
        <v>93</v>
      </c>
      <c r="C1125" t="s">
        <v>27</v>
      </c>
      <c r="D1125" t="s">
        <v>186</v>
      </c>
      <c r="E1125">
        <v>7</v>
      </c>
      <c r="F1125">
        <v>6</v>
      </c>
      <c r="G1125">
        <v>0.53800000000000003</v>
      </c>
      <c r="H1125">
        <v>4</v>
      </c>
      <c r="I1125">
        <v>4</v>
      </c>
      <c r="J1125">
        <v>0.5</v>
      </c>
      <c r="K1125">
        <v>20.8</v>
      </c>
      <c r="L1125">
        <v>21.1</v>
      </c>
      <c r="M1125">
        <v>5.21</v>
      </c>
      <c r="N1125">
        <v>4.28</v>
      </c>
      <c r="P1125">
        <v>24</v>
      </c>
    </row>
    <row r="1126" spans="1:17">
      <c r="A1126">
        <v>2008</v>
      </c>
      <c r="B1126">
        <v>94</v>
      </c>
      <c r="C1126" t="s">
        <v>54</v>
      </c>
      <c r="D1126" t="s">
        <v>186</v>
      </c>
      <c r="E1126">
        <v>7</v>
      </c>
      <c r="F1126">
        <v>6</v>
      </c>
      <c r="G1126">
        <v>0.53800000000000003</v>
      </c>
      <c r="H1126">
        <v>4</v>
      </c>
      <c r="I1126">
        <v>4</v>
      </c>
      <c r="J1126">
        <v>0.5</v>
      </c>
      <c r="K1126">
        <v>19.2</v>
      </c>
      <c r="L1126">
        <v>19.600000000000001</v>
      </c>
      <c r="M1126">
        <v>4.4800000000000004</v>
      </c>
      <c r="N1126">
        <v>4.32</v>
      </c>
      <c r="P1126">
        <v>13</v>
      </c>
    </row>
    <row r="1127" spans="1:17">
      <c r="A1127">
        <v>2008</v>
      </c>
      <c r="B1127">
        <v>95</v>
      </c>
      <c r="C1127" t="s">
        <v>15</v>
      </c>
      <c r="D1127" t="s">
        <v>186</v>
      </c>
      <c r="E1127">
        <v>5</v>
      </c>
      <c r="F1127">
        <v>7</v>
      </c>
      <c r="G1127">
        <v>0.41699999999999998</v>
      </c>
      <c r="H1127">
        <v>3</v>
      </c>
      <c r="I1127">
        <v>5</v>
      </c>
      <c r="J1127">
        <v>0.375</v>
      </c>
      <c r="K1127">
        <v>17.3</v>
      </c>
      <c r="L1127">
        <v>16.8</v>
      </c>
      <c r="M1127">
        <v>1.64</v>
      </c>
      <c r="N1127">
        <v>2.89</v>
      </c>
      <c r="O1127">
        <v>18</v>
      </c>
      <c r="P1127">
        <v>18</v>
      </c>
    </row>
    <row r="1128" spans="1:17">
      <c r="A1128">
        <v>2008</v>
      </c>
      <c r="B1128">
        <v>96</v>
      </c>
      <c r="C1128" t="s">
        <v>29</v>
      </c>
      <c r="D1128" t="s">
        <v>186</v>
      </c>
      <c r="E1128">
        <v>7</v>
      </c>
      <c r="F1128">
        <v>6</v>
      </c>
      <c r="G1128">
        <v>0.53800000000000003</v>
      </c>
      <c r="H1128">
        <v>2</v>
      </c>
      <c r="I1128">
        <v>6</v>
      </c>
      <c r="J1128">
        <v>0.25</v>
      </c>
      <c r="K1128">
        <v>22.6</v>
      </c>
      <c r="L1128">
        <v>21.5</v>
      </c>
      <c r="M1128">
        <v>3.55</v>
      </c>
      <c r="N1128">
        <v>1.24</v>
      </c>
    </row>
    <row r="1129" spans="1:17">
      <c r="A1129">
        <v>2008</v>
      </c>
      <c r="B1129">
        <v>97</v>
      </c>
      <c r="C1129" t="s">
        <v>1</v>
      </c>
      <c r="D1129" t="s">
        <v>187</v>
      </c>
      <c r="E1129">
        <v>12</v>
      </c>
      <c r="F1129">
        <v>2</v>
      </c>
      <c r="G1129">
        <v>0.85699999999999998</v>
      </c>
      <c r="H1129">
        <v>8</v>
      </c>
      <c r="I1129">
        <v>0</v>
      </c>
      <c r="J1129">
        <v>1</v>
      </c>
      <c r="K1129">
        <v>30.1</v>
      </c>
      <c r="L1129">
        <v>14.3</v>
      </c>
      <c r="M1129">
        <v>16.149999999999999</v>
      </c>
      <c r="N1129">
        <v>2.93</v>
      </c>
      <c r="O1129">
        <v>24</v>
      </c>
      <c r="P1129">
        <v>1</v>
      </c>
      <c r="Q1129">
        <v>6</v>
      </c>
    </row>
    <row r="1130" spans="1:17">
      <c r="A1130">
        <v>2008</v>
      </c>
      <c r="B1130">
        <v>98</v>
      </c>
      <c r="C1130" t="s">
        <v>8</v>
      </c>
      <c r="D1130" t="s">
        <v>187</v>
      </c>
      <c r="E1130">
        <v>9</v>
      </c>
      <c r="F1130">
        <v>4</v>
      </c>
      <c r="G1130">
        <v>0.69199999999999995</v>
      </c>
      <c r="H1130">
        <v>5</v>
      </c>
      <c r="I1130">
        <v>3</v>
      </c>
      <c r="J1130">
        <v>0.625</v>
      </c>
      <c r="K1130">
        <v>32.1</v>
      </c>
      <c r="L1130">
        <v>19</v>
      </c>
      <c r="M1130">
        <v>12.11</v>
      </c>
      <c r="N1130">
        <v>3.18</v>
      </c>
      <c r="P1130">
        <v>14</v>
      </c>
      <c r="Q1130">
        <v>14</v>
      </c>
    </row>
    <row r="1131" spans="1:17">
      <c r="A1131">
        <v>2008</v>
      </c>
      <c r="B1131">
        <v>99</v>
      </c>
      <c r="C1131" t="s">
        <v>188</v>
      </c>
      <c r="D1131" t="s">
        <v>187</v>
      </c>
      <c r="E1131">
        <v>8</v>
      </c>
      <c r="F1131">
        <v>5</v>
      </c>
      <c r="G1131">
        <v>0.61499999999999999</v>
      </c>
      <c r="H1131">
        <v>3</v>
      </c>
      <c r="I1131">
        <v>5</v>
      </c>
      <c r="J1131">
        <v>0.375</v>
      </c>
      <c r="K1131">
        <v>30.9</v>
      </c>
      <c r="L1131">
        <v>24.2</v>
      </c>
      <c r="M1131">
        <v>5.91</v>
      </c>
      <c r="N1131">
        <v>1.37</v>
      </c>
      <c r="O1131">
        <v>7</v>
      </c>
      <c r="P1131">
        <v>3</v>
      </c>
    </row>
    <row r="1132" spans="1:17">
      <c r="A1132">
        <v>2008</v>
      </c>
      <c r="B1132">
        <v>100</v>
      </c>
      <c r="C1132" t="s">
        <v>32</v>
      </c>
      <c r="D1132" t="s">
        <v>187</v>
      </c>
      <c r="E1132">
        <v>5</v>
      </c>
      <c r="F1132">
        <v>7</v>
      </c>
      <c r="G1132">
        <v>0.41699999999999998</v>
      </c>
      <c r="H1132">
        <v>2</v>
      </c>
      <c r="I1132">
        <v>6</v>
      </c>
      <c r="J1132">
        <v>0.25</v>
      </c>
      <c r="K1132">
        <v>21.9</v>
      </c>
      <c r="L1132">
        <v>31.2</v>
      </c>
      <c r="M1132">
        <v>-0.36</v>
      </c>
      <c r="N1132">
        <v>5.56</v>
      </c>
    </row>
    <row r="1133" spans="1:17">
      <c r="A1133">
        <v>2008</v>
      </c>
      <c r="B1133">
        <v>101</v>
      </c>
      <c r="C1133" t="s">
        <v>9</v>
      </c>
      <c r="D1133" t="s">
        <v>187</v>
      </c>
      <c r="E1133">
        <v>5</v>
      </c>
      <c r="F1133">
        <v>7</v>
      </c>
      <c r="G1133">
        <v>0.41699999999999998</v>
      </c>
      <c r="H1133">
        <v>2</v>
      </c>
      <c r="I1133">
        <v>6</v>
      </c>
      <c r="J1133">
        <v>0.25</v>
      </c>
      <c r="K1133">
        <v>17.3</v>
      </c>
      <c r="L1133">
        <v>18</v>
      </c>
      <c r="M1133">
        <v>1.26</v>
      </c>
      <c r="N1133">
        <v>2.1</v>
      </c>
      <c r="O1133">
        <v>10</v>
      </c>
      <c r="P1133">
        <v>9</v>
      </c>
    </row>
    <row r="1134" spans="1:17">
      <c r="A1134">
        <v>2008</v>
      </c>
      <c r="B1134">
        <v>102</v>
      </c>
      <c r="C1134" t="s">
        <v>25</v>
      </c>
      <c r="D1134" t="s">
        <v>187</v>
      </c>
      <c r="E1134">
        <v>4</v>
      </c>
      <c r="F1134">
        <v>8</v>
      </c>
      <c r="G1134">
        <v>0.33300000000000002</v>
      </c>
      <c r="H1134">
        <v>2</v>
      </c>
      <c r="I1134">
        <v>6</v>
      </c>
      <c r="J1134">
        <v>0.25</v>
      </c>
      <c r="K1134">
        <v>15.3</v>
      </c>
      <c r="L1134">
        <v>24.7</v>
      </c>
      <c r="M1134">
        <v>-5</v>
      </c>
      <c r="N1134">
        <v>1.75</v>
      </c>
    </row>
    <row r="1135" spans="1:17">
      <c r="A1135">
        <v>2008</v>
      </c>
      <c r="E1135" t="s">
        <v>167</v>
      </c>
      <c r="H1135" t="s">
        <v>168</v>
      </c>
      <c r="M1135" t="s">
        <v>159</v>
      </c>
      <c r="O1135" t="s">
        <v>151</v>
      </c>
    </row>
    <row r="1136" spans="1:17">
      <c r="A1136">
        <v>2008</v>
      </c>
      <c r="B1136" t="s">
        <v>152</v>
      </c>
      <c r="C1136" t="s">
        <v>153</v>
      </c>
      <c r="D1136" t="s">
        <v>154</v>
      </c>
      <c r="E1136" t="s">
        <v>155</v>
      </c>
      <c r="F1136" t="s">
        <v>156</v>
      </c>
      <c r="G1136" t="s">
        <v>157</v>
      </c>
      <c r="H1136" t="s">
        <v>155</v>
      </c>
      <c r="I1136" t="s">
        <v>156</v>
      </c>
      <c r="J1136" t="s">
        <v>157</v>
      </c>
      <c r="K1136" t="s">
        <v>158</v>
      </c>
      <c r="L1136" t="s">
        <v>158</v>
      </c>
      <c r="M1136" t="s">
        <v>159</v>
      </c>
      <c r="N1136" t="s">
        <v>160</v>
      </c>
      <c r="O1136" t="s">
        <v>161</v>
      </c>
      <c r="P1136" t="s">
        <v>162</v>
      </c>
      <c r="Q1136" t="s">
        <v>163</v>
      </c>
    </row>
    <row r="1137" spans="1:17">
      <c r="A1137">
        <v>2008</v>
      </c>
      <c r="B1137">
        <v>103</v>
      </c>
      <c r="C1137" t="s">
        <v>99</v>
      </c>
      <c r="D1137" t="s">
        <v>150</v>
      </c>
      <c r="E1137">
        <v>8</v>
      </c>
      <c r="F1137">
        <v>5</v>
      </c>
      <c r="G1137">
        <v>0.61499999999999999</v>
      </c>
      <c r="H1137">
        <v>7</v>
      </c>
      <c r="I1137">
        <v>1</v>
      </c>
      <c r="J1137">
        <v>0.875</v>
      </c>
      <c r="K1137">
        <v>32.799999999999997</v>
      </c>
      <c r="L1137">
        <v>21.3</v>
      </c>
      <c r="M1137">
        <v>1.06</v>
      </c>
      <c r="N1137">
        <v>-4.9400000000000004</v>
      </c>
    </row>
    <row r="1138" spans="1:17">
      <c r="A1138">
        <v>2008</v>
      </c>
      <c r="B1138">
        <v>104</v>
      </c>
      <c r="C1138" t="s">
        <v>114</v>
      </c>
      <c r="D1138" t="s">
        <v>150</v>
      </c>
      <c r="E1138">
        <v>6</v>
      </c>
      <c r="F1138">
        <v>6</v>
      </c>
      <c r="G1138">
        <v>0.5</v>
      </c>
      <c r="H1138">
        <v>5</v>
      </c>
      <c r="I1138">
        <v>2</v>
      </c>
      <c r="J1138">
        <v>0.71399999999999997</v>
      </c>
      <c r="K1138">
        <v>33.1</v>
      </c>
      <c r="L1138">
        <v>33.700000000000003</v>
      </c>
      <c r="M1138">
        <v>-5.57</v>
      </c>
      <c r="N1138">
        <v>-6.24</v>
      </c>
    </row>
    <row r="1139" spans="1:17">
      <c r="A1139">
        <v>2008</v>
      </c>
      <c r="B1139">
        <v>105</v>
      </c>
      <c r="C1139" t="s">
        <v>83</v>
      </c>
      <c r="D1139" t="s">
        <v>150</v>
      </c>
      <c r="E1139">
        <v>7</v>
      </c>
      <c r="F1139">
        <v>6</v>
      </c>
      <c r="G1139">
        <v>0.53800000000000003</v>
      </c>
      <c r="H1139">
        <v>5</v>
      </c>
      <c r="I1139">
        <v>3</v>
      </c>
      <c r="J1139">
        <v>0.625</v>
      </c>
      <c r="K1139">
        <v>25.1</v>
      </c>
      <c r="L1139">
        <v>28.7</v>
      </c>
      <c r="M1139">
        <v>-5.7</v>
      </c>
      <c r="N1139">
        <v>-4.08</v>
      </c>
    </row>
    <row r="1140" spans="1:17">
      <c r="A1140">
        <v>2008</v>
      </c>
      <c r="B1140">
        <v>106</v>
      </c>
      <c r="C1140" t="s">
        <v>88</v>
      </c>
      <c r="D1140" t="s">
        <v>150</v>
      </c>
      <c r="E1140">
        <v>6</v>
      </c>
      <c r="F1140">
        <v>6</v>
      </c>
      <c r="G1140">
        <v>0.5</v>
      </c>
      <c r="H1140">
        <v>4</v>
      </c>
      <c r="I1140">
        <v>3</v>
      </c>
      <c r="J1140">
        <v>0.57099999999999995</v>
      </c>
      <c r="K1140">
        <v>27</v>
      </c>
      <c r="L1140">
        <v>23.8</v>
      </c>
      <c r="M1140">
        <v>-6.24</v>
      </c>
      <c r="N1140">
        <v>-5.91</v>
      </c>
    </row>
    <row r="1141" spans="1:17">
      <c r="A1141">
        <v>2008</v>
      </c>
      <c r="B1141">
        <v>107</v>
      </c>
      <c r="C1141" t="s">
        <v>119</v>
      </c>
      <c r="D1141" t="s">
        <v>150</v>
      </c>
      <c r="E1141">
        <v>5</v>
      </c>
      <c r="F1141">
        <v>7</v>
      </c>
      <c r="G1141">
        <v>0.41699999999999998</v>
      </c>
      <c r="H1141">
        <v>4</v>
      </c>
      <c r="I1141">
        <v>4</v>
      </c>
      <c r="J1141">
        <v>0.5</v>
      </c>
      <c r="K1141">
        <v>24.7</v>
      </c>
      <c r="L1141">
        <v>28.3</v>
      </c>
      <c r="M1141">
        <v>-6.58</v>
      </c>
      <c r="N1141">
        <v>-4.92</v>
      </c>
    </row>
    <row r="1142" spans="1:17">
      <c r="A1142">
        <v>2008</v>
      </c>
      <c r="B1142">
        <v>108</v>
      </c>
      <c r="C1142" t="s">
        <v>86</v>
      </c>
      <c r="D1142" t="s">
        <v>150</v>
      </c>
      <c r="E1142">
        <v>5</v>
      </c>
      <c r="F1142">
        <v>7</v>
      </c>
      <c r="G1142">
        <v>0.41699999999999998</v>
      </c>
      <c r="H1142">
        <v>4</v>
      </c>
      <c r="I1142">
        <v>4</v>
      </c>
      <c r="J1142">
        <v>0.5</v>
      </c>
      <c r="K1142">
        <v>22.8</v>
      </c>
      <c r="L1142">
        <v>24.9</v>
      </c>
      <c r="M1142">
        <v>-8.58</v>
      </c>
      <c r="N1142">
        <v>-5.99</v>
      </c>
    </row>
    <row r="1143" spans="1:17">
      <c r="A1143">
        <v>2008</v>
      </c>
      <c r="B1143">
        <v>109</v>
      </c>
      <c r="C1143" t="s">
        <v>120</v>
      </c>
      <c r="D1143" t="s">
        <v>150</v>
      </c>
      <c r="E1143">
        <v>4</v>
      </c>
      <c r="F1143">
        <v>8</v>
      </c>
      <c r="G1143">
        <v>0.33300000000000002</v>
      </c>
      <c r="H1143">
        <v>3</v>
      </c>
      <c r="I1143">
        <v>4</v>
      </c>
      <c r="J1143">
        <v>0.42899999999999999</v>
      </c>
      <c r="K1143">
        <v>23.7</v>
      </c>
      <c r="L1143">
        <v>31.2</v>
      </c>
      <c r="M1143">
        <v>-10.58</v>
      </c>
      <c r="N1143">
        <v>-6.24</v>
      </c>
    </row>
    <row r="1144" spans="1:17">
      <c r="A1144">
        <v>2008</v>
      </c>
      <c r="B1144">
        <v>110</v>
      </c>
      <c r="C1144" t="s">
        <v>115</v>
      </c>
      <c r="D1144" t="s">
        <v>150</v>
      </c>
      <c r="E1144">
        <v>1</v>
      </c>
      <c r="F1144">
        <v>11</v>
      </c>
      <c r="G1144">
        <v>8.3000000000000004E-2</v>
      </c>
      <c r="H1144">
        <v>1</v>
      </c>
      <c r="I1144">
        <v>7</v>
      </c>
      <c r="J1144">
        <v>0.125</v>
      </c>
      <c r="K1144">
        <v>20</v>
      </c>
      <c r="L1144">
        <v>47.6</v>
      </c>
      <c r="M1144">
        <v>-22.21</v>
      </c>
      <c r="N1144">
        <v>-3.54</v>
      </c>
    </row>
    <row r="1145" spans="1:17">
      <c r="A1145">
        <v>2008</v>
      </c>
      <c r="B1145">
        <v>111</v>
      </c>
      <c r="C1145" t="s">
        <v>87</v>
      </c>
      <c r="D1145" t="s">
        <v>150</v>
      </c>
      <c r="E1145">
        <v>2</v>
      </c>
      <c r="F1145">
        <v>10</v>
      </c>
      <c r="G1145">
        <v>0.16700000000000001</v>
      </c>
      <c r="H1145">
        <v>0</v>
      </c>
      <c r="I1145">
        <v>5</v>
      </c>
      <c r="J1145">
        <v>0</v>
      </c>
      <c r="K1145">
        <v>17.5</v>
      </c>
      <c r="L1145">
        <v>27.2</v>
      </c>
      <c r="M1145">
        <v>-13.78</v>
      </c>
      <c r="N1145">
        <v>-4.4400000000000004</v>
      </c>
    </row>
    <row r="1146" spans="1:17">
      <c r="A1146">
        <v>2008</v>
      </c>
      <c r="E1146" t="s">
        <v>167</v>
      </c>
      <c r="H1146" t="s">
        <v>168</v>
      </c>
      <c r="M1146" t="s">
        <v>159</v>
      </c>
      <c r="O1146" t="s">
        <v>151</v>
      </c>
    </row>
    <row r="1147" spans="1:17">
      <c r="A1147">
        <v>2008</v>
      </c>
      <c r="B1147" t="s">
        <v>152</v>
      </c>
      <c r="C1147" t="s">
        <v>153</v>
      </c>
      <c r="D1147" t="s">
        <v>154</v>
      </c>
      <c r="E1147" t="s">
        <v>155</v>
      </c>
      <c r="F1147" t="s">
        <v>156</v>
      </c>
      <c r="G1147" t="s">
        <v>157</v>
      </c>
      <c r="H1147" t="s">
        <v>155</v>
      </c>
      <c r="I1147" t="s">
        <v>156</v>
      </c>
      <c r="J1147" t="s">
        <v>157</v>
      </c>
      <c r="K1147" t="s">
        <v>158</v>
      </c>
      <c r="L1147" t="s">
        <v>158</v>
      </c>
      <c r="M1147" t="s">
        <v>159</v>
      </c>
      <c r="N1147" t="s">
        <v>160</v>
      </c>
      <c r="O1147" t="s">
        <v>161</v>
      </c>
      <c r="P1147" t="s">
        <v>162</v>
      </c>
      <c r="Q1147" t="s">
        <v>163</v>
      </c>
    </row>
    <row r="1148" spans="1:17">
      <c r="A1148">
        <v>2008</v>
      </c>
      <c r="B1148">
        <v>112</v>
      </c>
      <c r="C1148" t="s">
        <v>57</v>
      </c>
      <c r="D1148" t="s">
        <v>193</v>
      </c>
      <c r="E1148">
        <v>12</v>
      </c>
      <c r="F1148">
        <v>1</v>
      </c>
      <c r="G1148">
        <v>0.92300000000000004</v>
      </c>
      <c r="H1148">
        <v>8</v>
      </c>
      <c r="I1148">
        <v>0</v>
      </c>
      <c r="J1148">
        <v>1</v>
      </c>
      <c r="K1148">
        <v>37.6</v>
      </c>
      <c r="L1148">
        <v>12.6</v>
      </c>
      <c r="M1148">
        <v>12.83</v>
      </c>
      <c r="N1148">
        <v>-3.94</v>
      </c>
      <c r="P1148">
        <v>9</v>
      </c>
      <c r="Q1148">
        <v>11</v>
      </c>
    </row>
    <row r="1149" spans="1:17">
      <c r="A1149">
        <v>2008</v>
      </c>
      <c r="B1149">
        <v>113</v>
      </c>
      <c r="C1149" t="s">
        <v>89</v>
      </c>
      <c r="D1149" t="s">
        <v>193</v>
      </c>
      <c r="E1149">
        <v>8</v>
      </c>
      <c r="F1149">
        <v>5</v>
      </c>
      <c r="G1149">
        <v>0.61499999999999999</v>
      </c>
      <c r="H1149">
        <v>5</v>
      </c>
      <c r="I1149">
        <v>3</v>
      </c>
      <c r="J1149">
        <v>0.625</v>
      </c>
      <c r="K1149">
        <v>24.6</v>
      </c>
      <c r="L1149">
        <v>23.7</v>
      </c>
      <c r="M1149">
        <v>-3.56</v>
      </c>
      <c r="N1149">
        <v>-5.41</v>
      </c>
    </row>
    <row r="1150" spans="1:17">
      <c r="A1150">
        <v>2008</v>
      </c>
      <c r="B1150">
        <v>114</v>
      </c>
      <c r="C1150" t="s">
        <v>122</v>
      </c>
      <c r="D1150" t="s">
        <v>193</v>
      </c>
      <c r="E1150">
        <v>7</v>
      </c>
      <c r="F1150">
        <v>6</v>
      </c>
      <c r="G1150">
        <v>0.53800000000000003</v>
      </c>
      <c r="H1150">
        <v>5</v>
      </c>
      <c r="I1150">
        <v>3</v>
      </c>
      <c r="J1150">
        <v>0.625</v>
      </c>
      <c r="K1150">
        <v>37.6</v>
      </c>
      <c r="L1150">
        <v>32.299999999999997</v>
      </c>
      <c r="M1150">
        <v>2.25</v>
      </c>
      <c r="N1150">
        <v>-3.14</v>
      </c>
    </row>
    <row r="1151" spans="1:17">
      <c r="A1151">
        <v>2008</v>
      </c>
      <c r="B1151">
        <v>115</v>
      </c>
      <c r="C1151" t="s">
        <v>128</v>
      </c>
      <c r="D1151" t="s">
        <v>193</v>
      </c>
      <c r="E1151">
        <v>7</v>
      </c>
      <c r="F1151">
        <v>7</v>
      </c>
      <c r="G1151">
        <v>0.5</v>
      </c>
      <c r="H1151">
        <v>5</v>
      </c>
      <c r="I1151">
        <v>3</v>
      </c>
      <c r="J1151">
        <v>0.625</v>
      </c>
      <c r="K1151">
        <v>24.6</v>
      </c>
      <c r="L1151">
        <v>28.9</v>
      </c>
      <c r="M1151">
        <v>-4.0599999999999996</v>
      </c>
      <c r="N1151">
        <v>-1.99</v>
      </c>
    </row>
    <row r="1152" spans="1:17">
      <c r="A1152">
        <v>2008</v>
      </c>
      <c r="B1152">
        <v>116</v>
      </c>
      <c r="C1152" t="s">
        <v>78</v>
      </c>
      <c r="D1152" t="s">
        <v>193</v>
      </c>
      <c r="E1152">
        <v>7</v>
      </c>
      <c r="F1152">
        <v>6</v>
      </c>
      <c r="G1152">
        <v>0.53800000000000003</v>
      </c>
      <c r="H1152">
        <v>4</v>
      </c>
      <c r="I1152">
        <v>4</v>
      </c>
      <c r="J1152">
        <v>0.5</v>
      </c>
      <c r="K1152">
        <v>29.6</v>
      </c>
      <c r="L1152">
        <v>31.1</v>
      </c>
      <c r="M1152">
        <v>-3.53</v>
      </c>
      <c r="N1152">
        <v>-4.0599999999999996</v>
      </c>
      <c r="P1152">
        <v>21</v>
      </c>
    </row>
    <row r="1153" spans="1:17">
      <c r="A1153">
        <v>2008</v>
      </c>
      <c r="B1153">
        <v>117</v>
      </c>
      <c r="C1153" t="s">
        <v>111</v>
      </c>
      <c r="D1153" t="s">
        <v>193</v>
      </c>
      <c r="E1153">
        <v>6</v>
      </c>
      <c r="F1153">
        <v>6</v>
      </c>
      <c r="G1153">
        <v>0.5</v>
      </c>
      <c r="H1153">
        <v>4</v>
      </c>
      <c r="I1153">
        <v>4</v>
      </c>
      <c r="J1153">
        <v>0.5</v>
      </c>
      <c r="K1153">
        <v>18.7</v>
      </c>
      <c r="L1153">
        <v>21.6</v>
      </c>
      <c r="M1153">
        <v>-7.22</v>
      </c>
      <c r="N1153">
        <v>-4.97</v>
      </c>
    </row>
    <row r="1154" spans="1:17">
      <c r="A1154">
        <v>2008</v>
      </c>
      <c r="B1154">
        <v>118</v>
      </c>
      <c r="C1154" t="s">
        <v>90</v>
      </c>
      <c r="D1154" t="s">
        <v>193</v>
      </c>
      <c r="E1154">
        <v>3</v>
      </c>
      <c r="F1154">
        <v>9</v>
      </c>
      <c r="G1154">
        <v>0.25</v>
      </c>
      <c r="H1154">
        <v>3</v>
      </c>
      <c r="I1154">
        <v>5</v>
      </c>
      <c r="J1154">
        <v>0.375</v>
      </c>
      <c r="K1154">
        <v>24</v>
      </c>
      <c r="L1154">
        <v>34.700000000000003</v>
      </c>
      <c r="M1154">
        <v>-9.1999999999999993</v>
      </c>
      <c r="N1154">
        <v>-0.95</v>
      </c>
    </row>
    <row r="1155" spans="1:17">
      <c r="A1155">
        <v>2008</v>
      </c>
      <c r="B1155">
        <v>119</v>
      </c>
      <c r="C1155" t="s">
        <v>133</v>
      </c>
      <c r="D1155" t="s">
        <v>193</v>
      </c>
      <c r="E1155">
        <v>3</v>
      </c>
      <c r="F1155">
        <v>9</v>
      </c>
      <c r="G1155">
        <v>0.25</v>
      </c>
      <c r="H1155">
        <v>1</v>
      </c>
      <c r="I1155">
        <v>7</v>
      </c>
      <c r="J1155">
        <v>0.125</v>
      </c>
      <c r="K1155">
        <v>22.2</v>
      </c>
      <c r="L1155">
        <v>34.1</v>
      </c>
      <c r="M1155">
        <v>-11.99</v>
      </c>
      <c r="N1155">
        <v>-4.08</v>
      </c>
    </row>
    <row r="1156" spans="1:17">
      <c r="A1156">
        <v>2008</v>
      </c>
      <c r="B1156">
        <v>120</v>
      </c>
      <c r="C1156" t="s">
        <v>126</v>
      </c>
      <c r="D1156" t="s">
        <v>193</v>
      </c>
      <c r="E1156">
        <v>2</v>
      </c>
      <c r="F1156">
        <v>10</v>
      </c>
      <c r="G1156">
        <v>0.16700000000000001</v>
      </c>
      <c r="H1156">
        <v>1</v>
      </c>
      <c r="I1156">
        <v>7</v>
      </c>
      <c r="J1156">
        <v>0.125</v>
      </c>
      <c r="K1156">
        <v>19.600000000000001</v>
      </c>
      <c r="L1156">
        <v>42.8</v>
      </c>
      <c r="M1156">
        <v>-19.87</v>
      </c>
      <c r="N1156">
        <v>-4.12</v>
      </c>
    </row>
    <row r="1157" spans="1:17">
      <c r="A1157">
        <v>2007</v>
      </c>
      <c r="B1157">
        <v>1</v>
      </c>
      <c r="C1157" t="s">
        <v>82</v>
      </c>
      <c r="D1157" t="s">
        <v>165</v>
      </c>
      <c r="E1157">
        <v>11</v>
      </c>
      <c r="F1157">
        <v>3</v>
      </c>
      <c r="G1157">
        <v>0.78600000000000003</v>
      </c>
      <c r="H1157">
        <v>6</v>
      </c>
      <c r="I1157">
        <v>2</v>
      </c>
      <c r="J1157">
        <v>0.75</v>
      </c>
      <c r="K1157">
        <v>28.3</v>
      </c>
      <c r="L1157">
        <v>20.399999999999999</v>
      </c>
      <c r="M1157">
        <v>9.75</v>
      </c>
      <c r="N1157">
        <v>1.54</v>
      </c>
      <c r="P1157">
        <v>2</v>
      </c>
      <c r="Q1157">
        <v>10</v>
      </c>
    </row>
    <row r="1158" spans="1:17">
      <c r="A1158">
        <v>2007</v>
      </c>
      <c r="B1158">
        <v>2</v>
      </c>
      <c r="C1158" t="s">
        <v>6</v>
      </c>
      <c r="D1158" t="s">
        <v>165</v>
      </c>
      <c r="E1158">
        <v>9</v>
      </c>
      <c r="F1158">
        <v>4</v>
      </c>
      <c r="G1158">
        <v>0.69199999999999995</v>
      </c>
      <c r="H1158">
        <v>5</v>
      </c>
      <c r="I1158">
        <v>3</v>
      </c>
      <c r="J1158">
        <v>0.625</v>
      </c>
      <c r="K1158">
        <v>33.1</v>
      </c>
      <c r="L1158">
        <v>18.7</v>
      </c>
      <c r="M1158">
        <v>11.4</v>
      </c>
      <c r="N1158">
        <v>1.71</v>
      </c>
      <c r="P1158">
        <v>13</v>
      </c>
      <c r="Q1158">
        <v>21</v>
      </c>
    </row>
    <row r="1159" spans="1:17">
      <c r="A1159">
        <v>2007</v>
      </c>
      <c r="B1159">
        <v>3</v>
      </c>
      <c r="C1159" t="s">
        <v>62</v>
      </c>
      <c r="D1159" t="s">
        <v>165</v>
      </c>
      <c r="E1159">
        <v>9</v>
      </c>
      <c r="F1159">
        <v>4</v>
      </c>
      <c r="G1159">
        <v>0.69199999999999995</v>
      </c>
      <c r="H1159">
        <v>5</v>
      </c>
      <c r="I1159">
        <v>3</v>
      </c>
      <c r="J1159">
        <v>0.625</v>
      </c>
      <c r="K1159">
        <v>27.8</v>
      </c>
      <c r="L1159">
        <v>22.2</v>
      </c>
      <c r="M1159">
        <v>7.07</v>
      </c>
      <c r="N1159">
        <v>1.22</v>
      </c>
      <c r="P1159">
        <v>21</v>
      </c>
    </row>
    <row r="1160" spans="1:17">
      <c r="A1160">
        <v>2007</v>
      </c>
      <c r="B1160">
        <v>4</v>
      </c>
      <c r="C1160" t="s">
        <v>2</v>
      </c>
      <c r="D1160" t="s">
        <v>165</v>
      </c>
      <c r="E1160">
        <v>7</v>
      </c>
      <c r="F1160">
        <v>6</v>
      </c>
      <c r="G1160">
        <v>0.53800000000000003</v>
      </c>
      <c r="H1160">
        <v>4</v>
      </c>
      <c r="I1160">
        <v>4</v>
      </c>
      <c r="J1160">
        <v>0.5</v>
      </c>
      <c r="K1160">
        <v>23.3</v>
      </c>
      <c r="L1160">
        <v>22.9</v>
      </c>
      <c r="M1160">
        <v>5.0199999999999996</v>
      </c>
      <c r="N1160">
        <v>4.33</v>
      </c>
      <c r="O1160">
        <v>19</v>
      </c>
      <c r="P1160">
        <v>19</v>
      </c>
    </row>
    <row r="1161" spans="1:17">
      <c r="A1161">
        <v>2007</v>
      </c>
      <c r="B1161">
        <v>5</v>
      </c>
      <c r="C1161" t="s">
        <v>39</v>
      </c>
      <c r="D1161" t="s">
        <v>165</v>
      </c>
      <c r="E1161">
        <v>6</v>
      </c>
      <c r="F1161">
        <v>7</v>
      </c>
      <c r="G1161">
        <v>0.46200000000000002</v>
      </c>
      <c r="H1161">
        <v>3</v>
      </c>
      <c r="I1161">
        <v>5</v>
      </c>
      <c r="J1161">
        <v>0.375</v>
      </c>
      <c r="K1161">
        <v>24.1</v>
      </c>
      <c r="L1161">
        <v>21.5</v>
      </c>
      <c r="M1161">
        <v>4.3099999999999996</v>
      </c>
      <c r="N1161">
        <v>3.15</v>
      </c>
    </row>
    <row r="1162" spans="1:17">
      <c r="A1162">
        <v>2007</v>
      </c>
      <c r="B1162">
        <v>6</v>
      </c>
      <c r="C1162" t="s">
        <v>44</v>
      </c>
      <c r="D1162" t="s">
        <v>165</v>
      </c>
      <c r="E1162">
        <v>5</v>
      </c>
      <c r="F1162">
        <v>7</v>
      </c>
      <c r="G1162">
        <v>0.41699999999999998</v>
      </c>
      <c r="H1162">
        <v>3</v>
      </c>
      <c r="I1162">
        <v>5</v>
      </c>
      <c r="J1162">
        <v>0.375</v>
      </c>
      <c r="K1162">
        <v>20.8</v>
      </c>
      <c r="L1162">
        <v>28.3</v>
      </c>
      <c r="M1162">
        <v>-3.13</v>
      </c>
      <c r="N1162">
        <v>2.96</v>
      </c>
    </row>
    <row r="1163" spans="1:17">
      <c r="A1163">
        <v>2007</v>
      </c>
      <c r="B1163">
        <v>7</v>
      </c>
      <c r="C1163" t="s">
        <v>43</v>
      </c>
      <c r="D1163" t="s">
        <v>166</v>
      </c>
      <c r="E1163">
        <v>11</v>
      </c>
      <c r="F1163">
        <v>3</v>
      </c>
      <c r="G1163">
        <v>0.78600000000000003</v>
      </c>
      <c r="H1163">
        <v>7</v>
      </c>
      <c r="I1163">
        <v>1</v>
      </c>
      <c r="J1163">
        <v>0.875</v>
      </c>
      <c r="K1163">
        <v>28.7</v>
      </c>
      <c r="L1163">
        <v>16.100000000000001</v>
      </c>
      <c r="M1163">
        <v>14.22</v>
      </c>
      <c r="N1163">
        <v>2.86</v>
      </c>
      <c r="O1163">
        <v>9</v>
      </c>
      <c r="P1163">
        <v>5</v>
      </c>
      <c r="Q1163">
        <v>9</v>
      </c>
    </row>
    <row r="1164" spans="1:17">
      <c r="A1164">
        <v>2007</v>
      </c>
      <c r="B1164">
        <v>8</v>
      </c>
      <c r="C1164" t="s">
        <v>61</v>
      </c>
      <c r="D1164" t="s">
        <v>166</v>
      </c>
      <c r="E1164">
        <v>9</v>
      </c>
      <c r="F1164">
        <v>4</v>
      </c>
      <c r="G1164">
        <v>0.69199999999999995</v>
      </c>
      <c r="H1164">
        <v>6</v>
      </c>
      <c r="I1164">
        <v>2</v>
      </c>
      <c r="J1164">
        <v>0.75</v>
      </c>
      <c r="K1164">
        <v>24.4</v>
      </c>
      <c r="L1164">
        <v>19.7</v>
      </c>
      <c r="M1164">
        <v>5.89</v>
      </c>
      <c r="N1164">
        <v>1.66</v>
      </c>
      <c r="P1164">
        <v>16</v>
      </c>
    </row>
    <row r="1165" spans="1:17">
      <c r="A1165">
        <v>2007</v>
      </c>
      <c r="B1165">
        <v>9</v>
      </c>
      <c r="C1165" t="s">
        <v>69</v>
      </c>
      <c r="D1165" t="s">
        <v>166</v>
      </c>
      <c r="E1165">
        <v>7</v>
      </c>
      <c r="F1165">
        <v>6</v>
      </c>
      <c r="G1165">
        <v>0.53800000000000003</v>
      </c>
      <c r="H1165">
        <v>4</v>
      </c>
      <c r="I1165">
        <v>4</v>
      </c>
      <c r="J1165">
        <v>0.5</v>
      </c>
      <c r="K1165">
        <v>26.2</v>
      </c>
      <c r="L1165">
        <v>20.8</v>
      </c>
      <c r="M1165">
        <v>3.94</v>
      </c>
      <c r="N1165">
        <v>1.24</v>
      </c>
      <c r="P1165">
        <v>15</v>
      </c>
    </row>
    <row r="1166" spans="1:17">
      <c r="A1166">
        <v>2007</v>
      </c>
      <c r="B1166">
        <v>10</v>
      </c>
      <c r="C1166" t="s">
        <v>24</v>
      </c>
      <c r="D1166" t="s">
        <v>166</v>
      </c>
      <c r="E1166">
        <v>4</v>
      </c>
      <c r="F1166">
        <v>8</v>
      </c>
      <c r="G1166">
        <v>0.33300000000000002</v>
      </c>
      <c r="H1166">
        <v>3</v>
      </c>
      <c r="I1166">
        <v>5</v>
      </c>
      <c r="J1166">
        <v>0.375</v>
      </c>
      <c r="K1166">
        <v>21.2</v>
      </c>
      <c r="L1166">
        <v>24.5</v>
      </c>
      <c r="M1166">
        <v>-1.82</v>
      </c>
      <c r="N1166">
        <v>2.02</v>
      </c>
    </row>
    <row r="1167" spans="1:17">
      <c r="A1167">
        <v>2007</v>
      </c>
      <c r="B1167">
        <v>11</v>
      </c>
      <c r="C1167" t="s">
        <v>21</v>
      </c>
      <c r="D1167" t="s">
        <v>166</v>
      </c>
      <c r="E1167">
        <v>5</v>
      </c>
      <c r="F1167">
        <v>7</v>
      </c>
      <c r="G1167">
        <v>0.41699999999999998</v>
      </c>
      <c r="H1167">
        <v>2</v>
      </c>
      <c r="I1167">
        <v>6</v>
      </c>
      <c r="J1167">
        <v>0.25</v>
      </c>
      <c r="K1167">
        <v>20.6</v>
      </c>
      <c r="L1167">
        <v>26</v>
      </c>
      <c r="M1167">
        <v>-1.23</v>
      </c>
      <c r="N1167">
        <v>1.6</v>
      </c>
    </row>
    <row r="1168" spans="1:17">
      <c r="A1168">
        <v>2007</v>
      </c>
      <c r="B1168">
        <v>12</v>
      </c>
      <c r="C1168" t="s">
        <v>33</v>
      </c>
      <c r="D1168" t="s">
        <v>166</v>
      </c>
      <c r="E1168">
        <v>1</v>
      </c>
      <c r="F1168">
        <v>11</v>
      </c>
      <c r="G1168">
        <v>8.3000000000000004E-2</v>
      </c>
      <c r="H1168">
        <v>0</v>
      </c>
      <c r="I1168">
        <v>8</v>
      </c>
      <c r="J1168">
        <v>0</v>
      </c>
      <c r="K1168">
        <v>17.899999999999999</v>
      </c>
      <c r="L1168">
        <v>33.200000000000003</v>
      </c>
      <c r="M1168">
        <v>-10.34</v>
      </c>
      <c r="N1168">
        <v>3.33</v>
      </c>
    </row>
    <row r="1169" spans="1:17">
      <c r="A1169">
        <v>2007</v>
      </c>
      <c r="E1169" t="s">
        <v>167</v>
      </c>
      <c r="H1169" t="s">
        <v>168</v>
      </c>
      <c r="M1169" t="s">
        <v>159</v>
      </c>
      <c r="O1169" t="s">
        <v>151</v>
      </c>
    </row>
    <row r="1170" spans="1:17">
      <c r="A1170">
        <v>2007</v>
      </c>
      <c r="B1170" t="s">
        <v>152</v>
      </c>
      <c r="C1170" t="s">
        <v>153</v>
      </c>
      <c r="D1170" t="s">
        <v>154</v>
      </c>
      <c r="E1170" t="s">
        <v>155</v>
      </c>
      <c r="F1170" t="s">
        <v>156</v>
      </c>
      <c r="G1170" t="s">
        <v>157</v>
      </c>
      <c r="H1170" t="s">
        <v>155</v>
      </c>
      <c r="I1170" t="s">
        <v>156</v>
      </c>
      <c r="J1170" t="s">
        <v>157</v>
      </c>
      <c r="K1170" t="s">
        <v>158</v>
      </c>
      <c r="L1170" t="s">
        <v>158</v>
      </c>
      <c r="M1170" t="s">
        <v>159</v>
      </c>
      <c r="N1170" t="s">
        <v>160</v>
      </c>
      <c r="O1170" t="s">
        <v>161</v>
      </c>
      <c r="P1170" t="s">
        <v>162</v>
      </c>
      <c r="Q1170" t="s">
        <v>163</v>
      </c>
    </row>
    <row r="1171" spans="1:17">
      <c r="A1171">
        <v>2007</v>
      </c>
      <c r="B1171">
        <v>13</v>
      </c>
      <c r="C1171" t="s">
        <v>85</v>
      </c>
      <c r="D1171" t="s">
        <v>194</v>
      </c>
      <c r="E1171">
        <v>12</v>
      </c>
      <c r="F1171">
        <v>1</v>
      </c>
      <c r="G1171">
        <v>0.92300000000000004</v>
      </c>
      <c r="H1171">
        <v>7</v>
      </c>
      <c r="I1171">
        <v>1</v>
      </c>
      <c r="J1171">
        <v>0.875</v>
      </c>
      <c r="K1171">
        <v>42.8</v>
      </c>
      <c r="L1171">
        <v>16.399999999999999</v>
      </c>
      <c r="M1171">
        <v>14.45</v>
      </c>
      <c r="N1171">
        <v>-1.24</v>
      </c>
      <c r="P1171">
        <v>2</v>
      </c>
      <c r="Q1171">
        <v>7</v>
      </c>
    </row>
    <row r="1172" spans="1:17">
      <c r="A1172">
        <v>2007</v>
      </c>
      <c r="B1172">
        <v>14</v>
      </c>
      <c r="C1172" t="s">
        <v>46</v>
      </c>
      <c r="D1172" t="s">
        <v>194</v>
      </c>
      <c r="E1172">
        <v>12</v>
      </c>
      <c r="F1172">
        <v>2</v>
      </c>
      <c r="G1172">
        <v>0.85699999999999998</v>
      </c>
      <c r="H1172">
        <v>7</v>
      </c>
      <c r="I1172">
        <v>1</v>
      </c>
      <c r="J1172">
        <v>0.875</v>
      </c>
      <c r="K1172">
        <v>39.9</v>
      </c>
      <c r="L1172">
        <v>23.3</v>
      </c>
      <c r="M1172">
        <v>16.77</v>
      </c>
      <c r="N1172">
        <v>3.7</v>
      </c>
      <c r="P1172">
        <v>1</v>
      </c>
      <c r="Q1172">
        <v>4</v>
      </c>
    </row>
    <row r="1173" spans="1:17">
      <c r="A1173">
        <v>2007</v>
      </c>
      <c r="B1173">
        <v>15</v>
      </c>
      <c r="C1173" t="s">
        <v>66</v>
      </c>
      <c r="D1173" t="s">
        <v>194</v>
      </c>
      <c r="E1173">
        <v>6</v>
      </c>
      <c r="F1173">
        <v>7</v>
      </c>
      <c r="G1173">
        <v>0.46200000000000002</v>
      </c>
      <c r="H1173">
        <v>4</v>
      </c>
      <c r="I1173">
        <v>4</v>
      </c>
      <c r="J1173">
        <v>0.5</v>
      </c>
      <c r="K1173">
        <v>27.3</v>
      </c>
      <c r="L1173">
        <v>29.5</v>
      </c>
      <c r="M1173">
        <v>2.65</v>
      </c>
      <c r="N1173">
        <v>4.1100000000000003</v>
      </c>
    </row>
    <row r="1174" spans="1:17">
      <c r="A1174">
        <v>2007</v>
      </c>
      <c r="B1174">
        <v>16</v>
      </c>
      <c r="C1174" t="s">
        <v>76</v>
      </c>
      <c r="D1174" t="s">
        <v>194</v>
      </c>
      <c r="E1174">
        <v>5</v>
      </c>
      <c r="F1174">
        <v>7</v>
      </c>
      <c r="G1174">
        <v>0.41699999999999998</v>
      </c>
      <c r="H1174">
        <v>3</v>
      </c>
      <c r="I1174">
        <v>5</v>
      </c>
      <c r="J1174">
        <v>0.375</v>
      </c>
      <c r="K1174">
        <v>35.200000000000003</v>
      </c>
      <c r="L1174">
        <v>30.8</v>
      </c>
      <c r="M1174">
        <v>3.63</v>
      </c>
      <c r="N1174">
        <v>1.97</v>
      </c>
      <c r="P1174">
        <v>24</v>
      </c>
    </row>
    <row r="1175" spans="1:17">
      <c r="A1175">
        <v>2007</v>
      </c>
      <c r="B1175">
        <v>17</v>
      </c>
      <c r="C1175" t="s">
        <v>26</v>
      </c>
      <c r="D1175" t="s">
        <v>194</v>
      </c>
      <c r="E1175">
        <v>5</v>
      </c>
      <c r="F1175">
        <v>7</v>
      </c>
      <c r="G1175">
        <v>0.41699999999999998</v>
      </c>
      <c r="H1175">
        <v>2</v>
      </c>
      <c r="I1175">
        <v>6</v>
      </c>
      <c r="J1175">
        <v>0.25</v>
      </c>
      <c r="K1175">
        <v>33.4</v>
      </c>
      <c r="L1175">
        <v>37.9</v>
      </c>
      <c r="M1175">
        <v>1.48</v>
      </c>
      <c r="N1175">
        <v>5.89</v>
      </c>
      <c r="O1175">
        <v>20</v>
      </c>
      <c r="P1175">
        <v>14</v>
      </c>
    </row>
    <row r="1176" spans="1:17">
      <c r="A1176">
        <v>2007</v>
      </c>
      <c r="B1176">
        <v>18</v>
      </c>
      <c r="C1176" t="s">
        <v>53</v>
      </c>
      <c r="D1176" t="s">
        <v>194</v>
      </c>
      <c r="E1176">
        <v>3</v>
      </c>
      <c r="F1176">
        <v>9</v>
      </c>
      <c r="G1176">
        <v>0.25</v>
      </c>
      <c r="H1176">
        <v>2</v>
      </c>
      <c r="I1176">
        <v>6</v>
      </c>
      <c r="J1176">
        <v>0.25</v>
      </c>
      <c r="K1176">
        <v>18.2</v>
      </c>
      <c r="L1176">
        <v>31.8</v>
      </c>
      <c r="M1176">
        <v>-7.21</v>
      </c>
      <c r="N1176">
        <v>2.4500000000000002</v>
      </c>
    </row>
    <row r="1177" spans="1:17">
      <c r="A1177">
        <v>2007</v>
      </c>
      <c r="B1177">
        <v>19</v>
      </c>
      <c r="C1177" t="s">
        <v>16</v>
      </c>
      <c r="D1177" t="s">
        <v>195</v>
      </c>
      <c r="E1177">
        <v>11</v>
      </c>
      <c r="F1177">
        <v>3</v>
      </c>
      <c r="G1177">
        <v>0.78600000000000003</v>
      </c>
      <c r="H1177">
        <v>6</v>
      </c>
      <c r="I1177">
        <v>2</v>
      </c>
      <c r="J1177">
        <v>0.75</v>
      </c>
      <c r="K1177">
        <v>42.3</v>
      </c>
      <c r="L1177">
        <v>20.3</v>
      </c>
      <c r="M1177">
        <v>15.87</v>
      </c>
      <c r="N1177">
        <v>2.87</v>
      </c>
      <c r="O1177">
        <v>8</v>
      </c>
      <c r="P1177">
        <v>3</v>
      </c>
      <c r="Q1177">
        <v>8</v>
      </c>
    </row>
    <row r="1178" spans="1:17">
      <c r="A1178">
        <v>2007</v>
      </c>
      <c r="B1178">
        <v>20</v>
      </c>
      <c r="C1178" t="s">
        <v>7</v>
      </c>
      <c r="D1178" t="s">
        <v>195</v>
      </c>
      <c r="E1178">
        <v>10</v>
      </c>
      <c r="F1178">
        <v>3</v>
      </c>
      <c r="G1178">
        <v>0.76900000000000002</v>
      </c>
      <c r="H1178">
        <v>5</v>
      </c>
      <c r="I1178">
        <v>3</v>
      </c>
      <c r="J1178">
        <v>0.625</v>
      </c>
      <c r="K1178">
        <v>37.200000000000003</v>
      </c>
      <c r="L1178">
        <v>25.3</v>
      </c>
      <c r="M1178">
        <v>10.99</v>
      </c>
      <c r="N1178">
        <v>1.91</v>
      </c>
      <c r="O1178">
        <v>4</v>
      </c>
      <c r="P1178">
        <v>4</v>
      </c>
      <c r="Q1178">
        <v>10</v>
      </c>
    </row>
    <row r="1179" spans="1:17">
      <c r="A1179">
        <v>2007</v>
      </c>
      <c r="B1179">
        <v>21</v>
      </c>
      <c r="C1179" t="s">
        <v>47</v>
      </c>
      <c r="D1179" t="s">
        <v>195</v>
      </c>
      <c r="E1179">
        <v>9</v>
      </c>
      <c r="F1179">
        <v>4</v>
      </c>
      <c r="G1179">
        <v>0.69199999999999995</v>
      </c>
      <c r="H1179">
        <v>4</v>
      </c>
      <c r="I1179">
        <v>4</v>
      </c>
      <c r="J1179">
        <v>0.5</v>
      </c>
      <c r="K1179">
        <v>40.9</v>
      </c>
      <c r="L1179">
        <v>25.9</v>
      </c>
      <c r="M1179">
        <v>8.2799999999999994</v>
      </c>
      <c r="N1179">
        <v>-0.8</v>
      </c>
      <c r="P1179">
        <v>22</v>
      </c>
      <c r="Q1179">
        <v>22</v>
      </c>
    </row>
    <row r="1180" spans="1:17">
      <c r="A1180">
        <v>2007</v>
      </c>
      <c r="B1180">
        <v>22</v>
      </c>
      <c r="C1180" t="s">
        <v>48</v>
      </c>
      <c r="D1180" t="s">
        <v>195</v>
      </c>
      <c r="E1180">
        <v>7</v>
      </c>
      <c r="F1180">
        <v>6</v>
      </c>
      <c r="G1180">
        <v>0.53800000000000003</v>
      </c>
      <c r="H1180">
        <v>4</v>
      </c>
      <c r="I1180">
        <v>4</v>
      </c>
      <c r="J1180">
        <v>0.5</v>
      </c>
      <c r="K1180">
        <v>34.6</v>
      </c>
      <c r="L1180">
        <v>29.5</v>
      </c>
      <c r="M1180">
        <v>6.67</v>
      </c>
      <c r="N1180">
        <v>4.0599999999999996</v>
      </c>
    </row>
    <row r="1181" spans="1:17">
      <c r="A1181">
        <v>2007</v>
      </c>
      <c r="B1181">
        <v>23</v>
      </c>
      <c r="C1181" t="s">
        <v>17</v>
      </c>
      <c r="D1181" t="s">
        <v>195</v>
      </c>
      <c r="E1181">
        <v>7</v>
      </c>
      <c r="F1181">
        <v>6</v>
      </c>
      <c r="G1181">
        <v>0.53800000000000003</v>
      </c>
      <c r="H1181">
        <v>4</v>
      </c>
      <c r="I1181">
        <v>4</v>
      </c>
      <c r="J1181">
        <v>0.5</v>
      </c>
      <c r="K1181">
        <v>27.9</v>
      </c>
      <c r="L1181">
        <v>25.9</v>
      </c>
      <c r="M1181">
        <v>5.56</v>
      </c>
      <c r="N1181">
        <v>3.87</v>
      </c>
      <c r="O1181">
        <v>25</v>
      </c>
      <c r="P1181">
        <v>20</v>
      </c>
    </row>
    <row r="1182" spans="1:17">
      <c r="A1182">
        <v>2007</v>
      </c>
      <c r="B1182">
        <v>24</v>
      </c>
      <c r="C1182" t="s">
        <v>56</v>
      </c>
      <c r="D1182" t="s">
        <v>195</v>
      </c>
      <c r="E1182">
        <v>3</v>
      </c>
      <c r="F1182">
        <v>9</v>
      </c>
      <c r="G1182">
        <v>0.25</v>
      </c>
      <c r="H1182">
        <v>0</v>
      </c>
      <c r="I1182">
        <v>8</v>
      </c>
      <c r="J1182">
        <v>0</v>
      </c>
      <c r="K1182">
        <v>18.2</v>
      </c>
      <c r="L1182">
        <v>37</v>
      </c>
      <c r="M1182">
        <v>-11.15</v>
      </c>
      <c r="N1182">
        <v>2.6</v>
      </c>
    </row>
    <row r="1183" spans="1:17">
      <c r="A1183">
        <v>2007</v>
      </c>
      <c r="E1183" t="s">
        <v>167</v>
      </c>
      <c r="H1183" t="s">
        <v>168</v>
      </c>
      <c r="M1183" t="s">
        <v>159</v>
      </c>
      <c r="O1183" t="s">
        <v>151</v>
      </c>
    </row>
    <row r="1184" spans="1:17">
      <c r="A1184">
        <v>2007</v>
      </c>
      <c r="B1184" t="s">
        <v>152</v>
      </c>
      <c r="C1184" t="s">
        <v>153</v>
      </c>
      <c r="D1184" t="s">
        <v>154</v>
      </c>
      <c r="E1184" t="s">
        <v>155</v>
      </c>
      <c r="F1184" t="s">
        <v>156</v>
      </c>
      <c r="G1184" t="s">
        <v>157</v>
      </c>
      <c r="H1184" t="s">
        <v>155</v>
      </c>
      <c r="I1184" t="s">
        <v>156</v>
      </c>
      <c r="J1184" t="s">
        <v>157</v>
      </c>
      <c r="K1184" t="s">
        <v>158</v>
      </c>
      <c r="L1184" t="s">
        <v>158</v>
      </c>
      <c r="M1184" t="s">
        <v>159</v>
      </c>
      <c r="N1184" t="s">
        <v>160</v>
      </c>
      <c r="O1184" t="s">
        <v>161</v>
      </c>
      <c r="P1184" t="s">
        <v>162</v>
      </c>
      <c r="Q1184" t="s">
        <v>163</v>
      </c>
    </row>
    <row r="1185" spans="1:17">
      <c r="A1185">
        <v>2007</v>
      </c>
      <c r="B1185">
        <v>25</v>
      </c>
      <c r="C1185" t="s">
        <v>38</v>
      </c>
      <c r="D1185" t="s">
        <v>192</v>
      </c>
      <c r="E1185">
        <v>11</v>
      </c>
      <c r="F1185">
        <v>2</v>
      </c>
      <c r="G1185">
        <v>0.84599999999999997</v>
      </c>
      <c r="H1185">
        <v>5</v>
      </c>
      <c r="I1185">
        <v>2</v>
      </c>
      <c r="J1185">
        <v>0.71399999999999997</v>
      </c>
      <c r="K1185">
        <v>39.6</v>
      </c>
      <c r="L1185">
        <v>18.100000000000001</v>
      </c>
      <c r="M1185">
        <v>19.09</v>
      </c>
      <c r="N1185">
        <v>3.4</v>
      </c>
      <c r="O1185">
        <v>3</v>
      </c>
      <c r="P1185">
        <v>2</v>
      </c>
      <c r="Q1185">
        <v>6</v>
      </c>
    </row>
    <row r="1186" spans="1:17">
      <c r="A1186">
        <v>2007</v>
      </c>
      <c r="B1186">
        <v>26</v>
      </c>
      <c r="C1186" t="s">
        <v>117</v>
      </c>
      <c r="D1186" t="s">
        <v>192</v>
      </c>
      <c r="E1186">
        <v>9</v>
      </c>
      <c r="F1186">
        <v>4</v>
      </c>
      <c r="G1186">
        <v>0.69199999999999995</v>
      </c>
      <c r="H1186">
        <v>5</v>
      </c>
      <c r="I1186">
        <v>2</v>
      </c>
      <c r="J1186">
        <v>0.71399999999999997</v>
      </c>
      <c r="K1186">
        <v>26.5</v>
      </c>
      <c r="L1186">
        <v>19</v>
      </c>
      <c r="M1186">
        <v>7.07</v>
      </c>
      <c r="N1186">
        <v>0.45</v>
      </c>
      <c r="P1186">
        <v>16</v>
      </c>
    </row>
    <row r="1187" spans="1:17">
      <c r="A1187">
        <v>2007</v>
      </c>
      <c r="B1187">
        <v>27</v>
      </c>
      <c r="C1187" t="s">
        <v>68</v>
      </c>
      <c r="D1187" t="s">
        <v>192</v>
      </c>
      <c r="E1187">
        <v>10</v>
      </c>
      <c r="F1187">
        <v>3</v>
      </c>
      <c r="G1187">
        <v>0.76900000000000002</v>
      </c>
      <c r="H1187">
        <v>4</v>
      </c>
      <c r="I1187">
        <v>3</v>
      </c>
      <c r="J1187">
        <v>0.57099999999999995</v>
      </c>
      <c r="K1187">
        <v>36.299999999999997</v>
      </c>
      <c r="L1187">
        <v>18.8</v>
      </c>
      <c r="M1187">
        <v>13.4</v>
      </c>
      <c r="N1187">
        <v>0.48</v>
      </c>
      <c r="P1187">
        <v>15</v>
      </c>
      <c r="Q1187">
        <v>17</v>
      </c>
    </row>
    <row r="1188" spans="1:17">
      <c r="A1188">
        <v>2007</v>
      </c>
      <c r="B1188">
        <v>28</v>
      </c>
      <c r="C1188" t="s">
        <v>73</v>
      </c>
      <c r="D1188" t="s">
        <v>192</v>
      </c>
      <c r="E1188">
        <v>9</v>
      </c>
      <c r="F1188">
        <v>4</v>
      </c>
      <c r="G1188">
        <v>0.69199999999999995</v>
      </c>
      <c r="H1188">
        <v>4</v>
      </c>
      <c r="I1188">
        <v>3</v>
      </c>
      <c r="J1188">
        <v>0.57099999999999995</v>
      </c>
      <c r="K1188">
        <v>34.700000000000003</v>
      </c>
      <c r="L1188">
        <v>23.4</v>
      </c>
      <c r="M1188">
        <v>12.37</v>
      </c>
      <c r="N1188">
        <v>4.37</v>
      </c>
      <c r="P1188">
        <v>2</v>
      </c>
    </row>
    <row r="1189" spans="1:17">
      <c r="A1189">
        <v>2007</v>
      </c>
      <c r="B1189">
        <v>29</v>
      </c>
      <c r="C1189" t="s">
        <v>79</v>
      </c>
      <c r="D1189" t="s">
        <v>192</v>
      </c>
      <c r="E1189">
        <v>8</v>
      </c>
      <c r="F1189">
        <v>5</v>
      </c>
      <c r="G1189">
        <v>0.61499999999999999</v>
      </c>
      <c r="H1189">
        <v>3</v>
      </c>
      <c r="I1189">
        <v>4</v>
      </c>
      <c r="J1189">
        <v>0.42899999999999999</v>
      </c>
      <c r="K1189">
        <v>32.799999999999997</v>
      </c>
      <c r="L1189">
        <v>22.5</v>
      </c>
      <c r="M1189">
        <v>6.75</v>
      </c>
      <c r="N1189">
        <v>0.44</v>
      </c>
      <c r="O1189">
        <v>16</v>
      </c>
      <c r="P1189">
        <v>10</v>
      </c>
    </row>
    <row r="1190" spans="1:17">
      <c r="A1190">
        <v>2007</v>
      </c>
      <c r="B1190">
        <v>30</v>
      </c>
      <c r="C1190" t="s">
        <v>36</v>
      </c>
      <c r="D1190" t="s">
        <v>192</v>
      </c>
      <c r="E1190">
        <v>6</v>
      </c>
      <c r="F1190">
        <v>6</v>
      </c>
      <c r="G1190">
        <v>0.5</v>
      </c>
      <c r="H1190">
        <v>3</v>
      </c>
      <c r="I1190">
        <v>4</v>
      </c>
      <c r="J1190">
        <v>0.42899999999999999</v>
      </c>
      <c r="K1190">
        <v>35.200000000000003</v>
      </c>
      <c r="L1190">
        <v>31.4</v>
      </c>
      <c r="M1190">
        <v>5.0199999999999996</v>
      </c>
      <c r="N1190">
        <v>3.44</v>
      </c>
      <c r="O1190">
        <v>10</v>
      </c>
      <c r="P1190">
        <v>8</v>
      </c>
    </row>
    <row r="1191" spans="1:17">
      <c r="A1191">
        <v>2007</v>
      </c>
      <c r="B1191">
        <v>31</v>
      </c>
      <c r="C1191" t="s">
        <v>31</v>
      </c>
      <c r="D1191" t="s">
        <v>192</v>
      </c>
      <c r="E1191">
        <v>5</v>
      </c>
      <c r="F1191">
        <v>7</v>
      </c>
      <c r="G1191">
        <v>0.41699999999999998</v>
      </c>
      <c r="H1191">
        <v>3</v>
      </c>
      <c r="I1191">
        <v>4</v>
      </c>
      <c r="J1191">
        <v>0.42899999999999999</v>
      </c>
      <c r="K1191">
        <v>22.8</v>
      </c>
      <c r="L1191">
        <v>24.3</v>
      </c>
      <c r="M1191">
        <v>1.64</v>
      </c>
      <c r="N1191">
        <v>2.81</v>
      </c>
    </row>
    <row r="1192" spans="1:17">
      <c r="A1192">
        <v>2007</v>
      </c>
      <c r="B1192">
        <v>32</v>
      </c>
      <c r="C1192" t="s">
        <v>59</v>
      </c>
      <c r="D1192" t="s">
        <v>192</v>
      </c>
      <c r="E1192">
        <v>2</v>
      </c>
      <c r="F1192">
        <v>10</v>
      </c>
      <c r="G1192">
        <v>0.16700000000000001</v>
      </c>
      <c r="H1192">
        <v>1</v>
      </c>
      <c r="I1192">
        <v>6</v>
      </c>
      <c r="J1192">
        <v>0.14299999999999999</v>
      </c>
      <c r="K1192">
        <v>16.399999999999999</v>
      </c>
      <c r="L1192">
        <v>34.799999999999997</v>
      </c>
      <c r="M1192">
        <v>-10.72</v>
      </c>
      <c r="N1192">
        <v>4.62</v>
      </c>
    </row>
    <row r="1193" spans="1:17">
      <c r="A1193">
        <v>2007</v>
      </c>
      <c r="E1193" t="s">
        <v>167</v>
      </c>
      <c r="H1193" t="s">
        <v>168</v>
      </c>
      <c r="M1193" t="s">
        <v>159</v>
      </c>
      <c r="O1193" t="s">
        <v>151</v>
      </c>
    </row>
    <row r="1194" spans="1:17">
      <c r="A1194">
        <v>2007</v>
      </c>
      <c r="B1194" t="s">
        <v>152</v>
      </c>
      <c r="C1194" t="s">
        <v>153</v>
      </c>
      <c r="D1194" t="s">
        <v>154</v>
      </c>
      <c r="E1194" t="s">
        <v>155</v>
      </c>
      <c r="F1194" t="s">
        <v>156</v>
      </c>
      <c r="G1194" t="s">
        <v>157</v>
      </c>
      <c r="H1194" t="s">
        <v>155</v>
      </c>
      <c r="I1194" t="s">
        <v>156</v>
      </c>
      <c r="J1194" t="s">
        <v>157</v>
      </c>
      <c r="K1194" t="s">
        <v>158</v>
      </c>
      <c r="L1194" t="s">
        <v>158</v>
      </c>
      <c r="M1194" t="s">
        <v>159</v>
      </c>
      <c r="N1194" t="s">
        <v>160</v>
      </c>
      <c r="O1194" t="s">
        <v>161</v>
      </c>
      <c r="P1194" t="s">
        <v>162</v>
      </c>
      <c r="Q1194" t="s">
        <v>163</v>
      </c>
    </row>
    <row r="1195" spans="1:17">
      <c r="A1195">
        <v>2007</v>
      </c>
      <c r="B1195">
        <v>33</v>
      </c>
      <c r="C1195" t="s">
        <v>3</v>
      </c>
      <c r="D1195" t="s">
        <v>146</v>
      </c>
      <c r="E1195">
        <v>11</v>
      </c>
      <c r="F1195">
        <v>2</v>
      </c>
      <c r="G1195">
        <v>0.84599999999999997</v>
      </c>
      <c r="H1195">
        <v>7</v>
      </c>
      <c r="I1195">
        <v>1</v>
      </c>
      <c r="J1195">
        <v>0.875</v>
      </c>
      <c r="K1195">
        <v>31.4</v>
      </c>
      <c r="L1195">
        <v>12.8</v>
      </c>
      <c r="M1195">
        <v>14.84</v>
      </c>
      <c r="N1195">
        <v>0.53</v>
      </c>
      <c r="O1195">
        <v>11</v>
      </c>
      <c r="P1195">
        <v>1</v>
      </c>
      <c r="Q1195">
        <v>5</v>
      </c>
    </row>
    <row r="1196" spans="1:17">
      <c r="A1196">
        <v>2007</v>
      </c>
      <c r="B1196">
        <v>34</v>
      </c>
      <c r="C1196" t="s">
        <v>70</v>
      </c>
      <c r="D1196" t="s">
        <v>146</v>
      </c>
      <c r="E1196">
        <v>9</v>
      </c>
      <c r="F1196">
        <v>4</v>
      </c>
      <c r="G1196">
        <v>0.69199999999999995</v>
      </c>
      <c r="H1196">
        <v>6</v>
      </c>
      <c r="I1196">
        <v>2</v>
      </c>
      <c r="J1196">
        <v>0.75</v>
      </c>
      <c r="K1196">
        <v>27.8</v>
      </c>
      <c r="L1196">
        <v>21.8</v>
      </c>
      <c r="M1196">
        <v>8.07</v>
      </c>
      <c r="N1196">
        <v>1.76</v>
      </c>
      <c r="P1196">
        <v>13</v>
      </c>
      <c r="Q1196">
        <v>20</v>
      </c>
    </row>
    <row r="1197" spans="1:17">
      <c r="A1197">
        <v>2007</v>
      </c>
      <c r="B1197">
        <v>35</v>
      </c>
      <c r="C1197" t="s">
        <v>4</v>
      </c>
      <c r="D1197" t="s">
        <v>146</v>
      </c>
      <c r="E1197">
        <v>9</v>
      </c>
      <c r="F1197">
        <v>4</v>
      </c>
      <c r="G1197">
        <v>0.69199999999999995</v>
      </c>
      <c r="H1197">
        <v>6</v>
      </c>
      <c r="I1197">
        <v>2</v>
      </c>
      <c r="J1197">
        <v>0.75</v>
      </c>
      <c r="K1197">
        <v>27.2</v>
      </c>
      <c r="L1197">
        <v>21.4</v>
      </c>
      <c r="M1197">
        <v>7.91</v>
      </c>
      <c r="N1197">
        <v>2.68</v>
      </c>
      <c r="O1197">
        <v>5</v>
      </c>
      <c r="P1197">
        <v>5</v>
      </c>
      <c r="Q1197">
        <v>18</v>
      </c>
    </row>
    <row r="1198" spans="1:17">
      <c r="A1198">
        <v>2007</v>
      </c>
      <c r="B1198">
        <v>36</v>
      </c>
      <c r="C1198" t="s">
        <v>35</v>
      </c>
      <c r="D1198" t="s">
        <v>146</v>
      </c>
      <c r="E1198">
        <v>9</v>
      </c>
      <c r="F1198">
        <v>4</v>
      </c>
      <c r="G1198">
        <v>0.69199999999999995</v>
      </c>
      <c r="H1198">
        <v>5</v>
      </c>
      <c r="I1198">
        <v>3</v>
      </c>
      <c r="J1198">
        <v>0.625</v>
      </c>
      <c r="K1198">
        <v>29.5</v>
      </c>
      <c r="L1198">
        <v>23.2</v>
      </c>
      <c r="M1198">
        <v>5.31</v>
      </c>
      <c r="N1198">
        <v>0.08</v>
      </c>
      <c r="O1198">
        <v>7</v>
      </c>
      <c r="P1198">
        <v>5</v>
      </c>
      <c r="Q1198">
        <v>24</v>
      </c>
    </row>
    <row r="1199" spans="1:17">
      <c r="A1199">
        <v>2007</v>
      </c>
      <c r="B1199">
        <v>37</v>
      </c>
      <c r="C1199" t="s">
        <v>23</v>
      </c>
      <c r="D1199" t="s">
        <v>146</v>
      </c>
      <c r="E1199">
        <v>9</v>
      </c>
      <c r="F1199">
        <v>4</v>
      </c>
      <c r="G1199">
        <v>0.69199999999999995</v>
      </c>
      <c r="H1199">
        <v>4</v>
      </c>
      <c r="I1199">
        <v>4</v>
      </c>
      <c r="J1199">
        <v>0.5</v>
      </c>
      <c r="K1199">
        <v>30.3</v>
      </c>
      <c r="L1199">
        <v>17.5</v>
      </c>
      <c r="M1199">
        <v>9.09</v>
      </c>
      <c r="N1199">
        <v>0.32</v>
      </c>
      <c r="O1199">
        <v>17</v>
      </c>
      <c r="P1199">
        <v>10</v>
      </c>
    </row>
    <row r="1200" spans="1:17">
      <c r="A1200">
        <v>2007</v>
      </c>
      <c r="B1200">
        <v>38</v>
      </c>
      <c r="C1200" t="s">
        <v>42</v>
      </c>
      <c r="D1200" t="s">
        <v>146</v>
      </c>
      <c r="E1200">
        <v>6</v>
      </c>
      <c r="F1200">
        <v>6</v>
      </c>
      <c r="G1200">
        <v>0.5</v>
      </c>
      <c r="H1200">
        <v>4</v>
      </c>
      <c r="I1200">
        <v>4</v>
      </c>
      <c r="J1200">
        <v>0.5</v>
      </c>
      <c r="K1200">
        <v>18.5</v>
      </c>
      <c r="L1200">
        <v>18.8</v>
      </c>
      <c r="M1200">
        <v>-3.43</v>
      </c>
      <c r="N1200">
        <v>-2.1</v>
      </c>
    </row>
    <row r="1201" spans="1:17">
      <c r="A1201">
        <v>2007</v>
      </c>
      <c r="B1201">
        <v>39</v>
      </c>
      <c r="C1201" t="s">
        <v>74</v>
      </c>
      <c r="D1201" t="s">
        <v>146</v>
      </c>
      <c r="E1201">
        <v>8</v>
      </c>
      <c r="F1201">
        <v>5</v>
      </c>
      <c r="G1201">
        <v>0.61499999999999999</v>
      </c>
      <c r="H1201">
        <v>3</v>
      </c>
      <c r="I1201">
        <v>5</v>
      </c>
      <c r="J1201">
        <v>0.375</v>
      </c>
      <c r="K1201">
        <v>34.299999999999997</v>
      </c>
      <c r="L1201">
        <v>26.5</v>
      </c>
      <c r="M1201">
        <v>4.24</v>
      </c>
      <c r="N1201">
        <v>-1.69</v>
      </c>
      <c r="P1201">
        <v>23</v>
      </c>
    </row>
    <row r="1202" spans="1:17">
      <c r="A1202">
        <v>2007</v>
      </c>
      <c r="B1202">
        <v>40</v>
      </c>
      <c r="C1202" t="s">
        <v>58</v>
      </c>
      <c r="D1202" t="s">
        <v>146</v>
      </c>
      <c r="E1202">
        <v>7</v>
      </c>
      <c r="F1202">
        <v>6</v>
      </c>
      <c r="G1202">
        <v>0.53800000000000003</v>
      </c>
      <c r="H1202">
        <v>3</v>
      </c>
      <c r="I1202">
        <v>5</v>
      </c>
      <c r="J1202">
        <v>0.375</v>
      </c>
      <c r="K1202">
        <v>31.7</v>
      </c>
      <c r="L1202">
        <v>28.5</v>
      </c>
      <c r="M1202">
        <v>0.34</v>
      </c>
      <c r="N1202">
        <v>-1.43</v>
      </c>
    </row>
    <row r="1203" spans="1:17">
      <c r="A1203">
        <v>2007</v>
      </c>
      <c r="B1203">
        <v>41</v>
      </c>
      <c r="C1203" t="s">
        <v>18</v>
      </c>
      <c r="D1203" t="s">
        <v>146</v>
      </c>
      <c r="E1203">
        <v>7</v>
      </c>
      <c r="F1203">
        <v>6</v>
      </c>
      <c r="G1203">
        <v>0.53800000000000003</v>
      </c>
      <c r="H1203">
        <v>3</v>
      </c>
      <c r="I1203">
        <v>5</v>
      </c>
      <c r="J1203">
        <v>0.375</v>
      </c>
      <c r="K1203">
        <v>33.1</v>
      </c>
      <c r="L1203">
        <v>26.6</v>
      </c>
      <c r="M1203">
        <v>6.69</v>
      </c>
      <c r="N1203">
        <v>1.69</v>
      </c>
    </row>
    <row r="1204" spans="1:17">
      <c r="A1204">
        <v>2007</v>
      </c>
      <c r="B1204">
        <v>42</v>
      </c>
      <c r="C1204" t="s">
        <v>49</v>
      </c>
      <c r="D1204" t="s">
        <v>146</v>
      </c>
      <c r="E1204">
        <v>6</v>
      </c>
      <c r="F1204">
        <v>6</v>
      </c>
      <c r="G1204">
        <v>0.5</v>
      </c>
      <c r="H1204">
        <v>3</v>
      </c>
      <c r="I1204">
        <v>5</v>
      </c>
      <c r="J1204">
        <v>0.375</v>
      </c>
      <c r="K1204">
        <v>25.8</v>
      </c>
      <c r="L1204">
        <v>31</v>
      </c>
      <c r="M1204">
        <v>-3.7</v>
      </c>
      <c r="N1204">
        <v>-1.45</v>
      </c>
    </row>
    <row r="1205" spans="1:17">
      <c r="A1205">
        <v>2007</v>
      </c>
      <c r="B1205">
        <v>43</v>
      </c>
      <c r="C1205" t="s">
        <v>51</v>
      </c>
      <c r="D1205" t="s">
        <v>146</v>
      </c>
      <c r="E1205">
        <v>1</v>
      </c>
      <c r="F1205">
        <v>11</v>
      </c>
      <c r="G1205">
        <v>8.3000000000000004E-2</v>
      </c>
      <c r="H1205">
        <v>0</v>
      </c>
      <c r="I1205">
        <v>8</v>
      </c>
      <c r="J1205">
        <v>0</v>
      </c>
      <c r="K1205">
        <v>26.3</v>
      </c>
      <c r="L1205">
        <v>36.700000000000003</v>
      </c>
      <c r="M1205">
        <v>-11.69</v>
      </c>
      <c r="N1205">
        <v>-0.02</v>
      </c>
    </row>
    <row r="1206" spans="1:17">
      <c r="A1206">
        <v>2007</v>
      </c>
      <c r="E1206" t="s">
        <v>167</v>
      </c>
      <c r="H1206" t="s">
        <v>168</v>
      </c>
      <c r="M1206" t="s">
        <v>159</v>
      </c>
      <c r="O1206" t="s">
        <v>151</v>
      </c>
    </row>
    <row r="1207" spans="1:17">
      <c r="A1207">
        <v>2007</v>
      </c>
      <c r="B1207" t="s">
        <v>152</v>
      </c>
      <c r="C1207" t="s">
        <v>153</v>
      </c>
      <c r="D1207" t="s">
        <v>154</v>
      </c>
      <c r="E1207" t="s">
        <v>155</v>
      </c>
      <c r="F1207" t="s">
        <v>156</v>
      </c>
      <c r="G1207" t="s">
        <v>157</v>
      </c>
      <c r="H1207" t="s">
        <v>155</v>
      </c>
      <c r="I1207" t="s">
        <v>156</v>
      </c>
      <c r="J1207" t="s">
        <v>157</v>
      </c>
      <c r="K1207" t="s">
        <v>158</v>
      </c>
      <c r="L1207" t="s">
        <v>158</v>
      </c>
      <c r="M1207" t="s">
        <v>159</v>
      </c>
      <c r="N1207" t="s">
        <v>160</v>
      </c>
      <c r="O1207" t="s">
        <v>161</v>
      </c>
      <c r="P1207" t="s">
        <v>162</v>
      </c>
      <c r="Q1207" t="s">
        <v>163</v>
      </c>
    </row>
    <row r="1208" spans="1:17">
      <c r="A1208">
        <v>2007</v>
      </c>
      <c r="B1208">
        <v>44</v>
      </c>
      <c r="C1208" t="s">
        <v>142</v>
      </c>
      <c r="D1208" t="s">
        <v>173</v>
      </c>
      <c r="E1208">
        <v>10</v>
      </c>
      <c r="F1208">
        <v>4</v>
      </c>
      <c r="G1208">
        <v>0.71399999999999997</v>
      </c>
      <c r="H1208">
        <v>7</v>
      </c>
      <c r="I1208">
        <v>1</v>
      </c>
      <c r="J1208">
        <v>0.875</v>
      </c>
      <c r="K1208">
        <v>35.9</v>
      </c>
      <c r="L1208">
        <v>26.6</v>
      </c>
      <c r="M1208">
        <v>6.13</v>
      </c>
      <c r="N1208">
        <v>-3.3</v>
      </c>
    </row>
    <row r="1209" spans="1:17">
      <c r="A1209">
        <v>2007</v>
      </c>
      <c r="B1209">
        <v>45</v>
      </c>
      <c r="C1209" t="s">
        <v>81</v>
      </c>
      <c r="D1209" t="s">
        <v>173</v>
      </c>
      <c r="E1209">
        <v>8</v>
      </c>
      <c r="F1209">
        <v>5</v>
      </c>
      <c r="G1209">
        <v>0.61499999999999999</v>
      </c>
      <c r="H1209">
        <v>6</v>
      </c>
      <c r="I1209">
        <v>2</v>
      </c>
      <c r="J1209">
        <v>0.75</v>
      </c>
      <c r="K1209">
        <v>31</v>
      </c>
      <c r="L1209">
        <v>30.4</v>
      </c>
      <c r="M1209">
        <v>1</v>
      </c>
      <c r="N1209">
        <v>-1.38</v>
      </c>
    </row>
    <row r="1210" spans="1:17">
      <c r="A1210">
        <v>2007</v>
      </c>
      <c r="B1210">
        <v>46</v>
      </c>
      <c r="C1210" t="s">
        <v>64</v>
      </c>
      <c r="D1210" t="s">
        <v>173</v>
      </c>
      <c r="E1210">
        <v>7</v>
      </c>
      <c r="F1210">
        <v>6</v>
      </c>
      <c r="G1210">
        <v>0.53800000000000003</v>
      </c>
      <c r="H1210">
        <v>6</v>
      </c>
      <c r="I1210">
        <v>2</v>
      </c>
      <c r="J1210">
        <v>0.75</v>
      </c>
      <c r="K1210">
        <v>29.2</v>
      </c>
      <c r="L1210">
        <v>32.200000000000003</v>
      </c>
      <c r="M1210">
        <v>-8.4</v>
      </c>
      <c r="N1210">
        <v>-7.4</v>
      </c>
    </row>
    <row r="1211" spans="1:17">
      <c r="A1211">
        <v>2007</v>
      </c>
      <c r="B1211">
        <v>47</v>
      </c>
      <c r="C1211" t="s">
        <v>174</v>
      </c>
      <c r="D1211" t="s">
        <v>173</v>
      </c>
      <c r="E1211">
        <v>7</v>
      </c>
      <c r="F1211">
        <v>6</v>
      </c>
      <c r="G1211">
        <v>0.53800000000000003</v>
      </c>
      <c r="H1211">
        <v>5</v>
      </c>
      <c r="I1211">
        <v>3</v>
      </c>
      <c r="J1211">
        <v>0.625</v>
      </c>
      <c r="K1211">
        <v>27.8</v>
      </c>
      <c r="L1211">
        <v>24.2</v>
      </c>
      <c r="M1211">
        <v>-2.09</v>
      </c>
      <c r="N1211">
        <v>-4.47</v>
      </c>
    </row>
    <row r="1212" spans="1:17">
      <c r="A1212">
        <v>2007</v>
      </c>
      <c r="B1212">
        <v>48</v>
      </c>
      <c r="C1212" t="s">
        <v>67</v>
      </c>
      <c r="D1212" t="s">
        <v>173</v>
      </c>
      <c r="E1212">
        <v>3</v>
      </c>
      <c r="F1212">
        <v>9</v>
      </c>
      <c r="G1212">
        <v>0.25</v>
      </c>
      <c r="H1212">
        <v>3</v>
      </c>
      <c r="I1212">
        <v>5</v>
      </c>
      <c r="J1212">
        <v>0.375</v>
      </c>
      <c r="K1212">
        <v>24.8</v>
      </c>
      <c r="L1212">
        <v>34.299999999999997</v>
      </c>
      <c r="M1212">
        <v>-9.93</v>
      </c>
      <c r="N1212">
        <v>-1.59</v>
      </c>
    </row>
    <row r="1213" spans="1:17">
      <c r="A1213">
        <v>2007</v>
      </c>
      <c r="B1213">
        <v>49</v>
      </c>
      <c r="C1213" t="s">
        <v>189</v>
      </c>
      <c r="D1213" t="s">
        <v>173</v>
      </c>
      <c r="E1213">
        <v>2</v>
      </c>
      <c r="F1213">
        <v>10</v>
      </c>
      <c r="G1213">
        <v>0.16700000000000001</v>
      </c>
      <c r="H1213">
        <v>1</v>
      </c>
      <c r="I1213">
        <v>7</v>
      </c>
      <c r="J1213">
        <v>0.125</v>
      </c>
      <c r="K1213">
        <v>19.600000000000001</v>
      </c>
      <c r="L1213">
        <v>35.1</v>
      </c>
      <c r="M1213">
        <v>-13.98</v>
      </c>
      <c r="N1213">
        <v>-2.4</v>
      </c>
    </row>
    <row r="1214" spans="1:17">
      <c r="A1214">
        <v>2007</v>
      </c>
      <c r="B1214">
        <v>50</v>
      </c>
      <c r="C1214" t="s">
        <v>92</v>
      </c>
      <c r="D1214" t="s">
        <v>175</v>
      </c>
      <c r="E1214">
        <v>10</v>
      </c>
      <c r="F1214">
        <v>4</v>
      </c>
      <c r="G1214">
        <v>0.71399999999999997</v>
      </c>
      <c r="H1214">
        <v>6</v>
      </c>
      <c r="I1214">
        <v>2</v>
      </c>
      <c r="J1214">
        <v>0.75</v>
      </c>
      <c r="K1214">
        <v>41.1</v>
      </c>
      <c r="L1214">
        <v>33.4</v>
      </c>
      <c r="M1214">
        <v>0.1</v>
      </c>
      <c r="N1214">
        <v>-4.62</v>
      </c>
    </row>
    <row r="1215" spans="1:17">
      <c r="A1215">
        <v>2007</v>
      </c>
      <c r="B1215">
        <v>51</v>
      </c>
      <c r="C1215" t="s">
        <v>41</v>
      </c>
      <c r="D1215" t="s">
        <v>175</v>
      </c>
      <c r="E1215">
        <v>8</v>
      </c>
      <c r="F1215">
        <v>5</v>
      </c>
      <c r="G1215">
        <v>0.61499999999999999</v>
      </c>
      <c r="H1215">
        <v>6</v>
      </c>
      <c r="I1215">
        <v>2</v>
      </c>
      <c r="J1215">
        <v>0.75</v>
      </c>
      <c r="K1215">
        <v>34.5</v>
      </c>
      <c r="L1215">
        <v>29.2</v>
      </c>
      <c r="M1215">
        <v>-1.5</v>
      </c>
      <c r="N1215">
        <v>-5.27</v>
      </c>
    </row>
    <row r="1216" spans="1:17">
      <c r="A1216">
        <v>2007</v>
      </c>
      <c r="B1216">
        <v>52</v>
      </c>
      <c r="C1216" t="s">
        <v>91</v>
      </c>
      <c r="D1216" t="s">
        <v>175</v>
      </c>
      <c r="E1216">
        <v>4</v>
      </c>
      <c r="F1216">
        <v>8</v>
      </c>
      <c r="G1216">
        <v>0.33300000000000002</v>
      </c>
      <c r="H1216">
        <v>3</v>
      </c>
      <c r="I1216">
        <v>5</v>
      </c>
      <c r="J1216">
        <v>0.375</v>
      </c>
      <c r="K1216">
        <v>24.4</v>
      </c>
      <c r="L1216">
        <v>31.3</v>
      </c>
      <c r="M1216">
        <v>-13.57</v>
      </c>
      <c r="N1216">
        <v>-5.82</v>
      </c>
    </row>
    <row r="1217" spans="1:17">
      <c r="A1217">
        <v>2007</v>
      </c>
      <c r="B1217">
        <v>53</v>
      </c>
      <c r="C1217" t="s">
        <v>124</v>
      </c>
      <c r="D1217" t="s">
        <v>175</v>
      </c>
      <c r="E1217">
        <v>3</v>
      </c>
      <c r="F1217">
        <v>9</v>
      </c>
      <c r="G1217">
        <v>0.25</v>
      </c>
      <c r="H1217">
        <v>3</v>
      </c>
      <c r="I1217">
        <v>5</v>
      </c>
      <c r="J1217">
        <v>0.375</v>
      </c>
      <c r="K1217">
        <v>31.4</v>
      </c>
      <c r="L1217">
        <v>42.9</v>
      </c>
      <c r="M1217">
        <v>-14.59</v>
      </c>
      <c r="N1217">
        <v>-5.75</v>
      </c>
    </row>
    <row r="1218" spans="1:17">
      <c r="A1218">
        <v>2007</v>
      </c>
      <c r="B1218">
        <v>54</v>
      </c>
      <c r="C1218" t="s">
        <v>176</v>
      </c>
      <c r="D1218" t="s">
        <v>175</v>
      </c>
      <c r="E1218">
        <v>4</v>
      </c>
      <c r="F1218">
        <v>8</v>
      </c>
      <c r="G1218">
        <v>0.33300000000000002</v>
      </c>
      <c r="H1218">
        <v>2</v>
      </c>
      <c r="I1218">
        <v>6</v>
      </c>
      <c r="J1218">
        <v>0.25</v>
      </c>
      <c r="K1218">
        <v>33.6</v>
      </c>
      <c r="L1218">
        <v>37.1</v>
      </c>
      <c r="M1218">
        <v>-9.3000000000000007</v>
      </c>
      <c r="N1218">
        <v>-4.88</v>
      </c>
    </row>
    <row r="1219" spans="1:17">
      <c r="A1219">
        <v>2007</v>
      </c>
      <c r="B1219">
        <v>55</v>
      </c>
      <c r="C1219" t="s">
        <v>75</v>
      </c>
      <c r="D1219" t="s">
        <v>175</v>
      </c>
      <c r="E1219">
        <v>1</v>
      </c>
      <c r="F1219">
        <v>11</v>
      </c>
      <c r="G1219">
        <v>8.3000000000000004E-2</v>
      </c>
      <c r="H1219">
        <v>0</v>
      </c>
      <c r="I1219">
        <v>8</v>
      </c>
      <c r="J1219">
        <v>0</v>
      </c>
      <c r="K1219">
        <v>28.3</v>
      </c>
      <c r="L1219">
        <v>39.799999999999997</v>
      </c>
      <c r="M1219">
        <v>-15.44</v>
      </c>
      <c r="N1219">
        <v>-4.53</v>
      </c>
    </row>
    <row r="1220" spans="1:17">
      <c r="A1220">
        <v>2007</v>
      </c>
      <c r="E1220" t="s">
        <v>167</v>
      </c>
      <c r="H1220" t="s">
        <v>168</v>
      </c>
      <c r="M1220" t="s">
        <v>159</v>
      </c>
      <c r="O1220" t="s">
        <v>151</v>
      </c>
    </row>
    <row r="1221" spans="1:17">
      <c r="A1221">
        <v>2007</v>
      </c>
      <c r="B1221" t="s">
        <v>152</v>
      </c>
      <c r="C1221" t="s">
        <v>153</v>
      </c>
      <c r="D1221" t="s">
        <v>154</v>
      </c>
      <c r="E1221" t="s">
        <v>155</v>
      </c>
      <c r="F1221" t="s">
        <v>156</v>
      </c>
      <c r="G1221" t="s">
        <v>157</v>
      </c>
      <c r="H1221" t="s">
        <v>155</v>
      </c>
      <c r="I1221" t="s">
        <v>156</v>
      </c>
      <c r="J1221" t="s">
        <v>157</v>
      </c>
      <c r="K1221" t="s">
        <v>158</v>
      </c>
      <c r="L1221" t="s">
        <v>158</v>
      </c>
      <c r="M1221" t="s">
        <v>159</v>
      </c>
      <c r="N1221" t="s">
        <v>160</v>
      </c>
      <c r="O1221" t="s">
        <v>161</v>
      </c>
      <c r="P1221" t="s">
        <v>162</v>
      </c>
      <c r="Q1221" t="s">
        <v>163</v>
      </c>
    </row>
    <row r="1222" spans="1:17">
      <c r="A1222">
        <v>2007</v>
      </c>
      <c r="B1222">
        <v>56</v>
      </c>
      <c r="C1222" t="s">
        <v>97</v>
      </c>
      <c r="D1222" t="s">
        <v>148</v>
      </c>
      <c r="E1222">
        <v>8</v>
      </c>
      <c r="F1222">
        <v>5</v>
      </c>
      <c r="G1222">
        <v>0.61499999999999999</v>
      </c>
      <c r="H1222">
        <v>0</v>
      </c>
      <c r="I1222">
        <v>0</v>
      </c>
      <c r="K1222">
        <v>39.299999999999997</v>
      </c>
      <c r="L1222">
        <v>36.4</v>
      </c>
      <c r="M1222">
        <v>-2.9</v>
      </c>
      <c r="N1222">
        <v>-5.36</v>
      </c>
    </row>
    <row r="1223" spans="1:17">
      <c r="A1223">
        <v>2007</v>
      </c>
      <c r="B1223">
        <v>57</v>
      </c>
      <c r="C1223" t="s">
        <v>87</v>
      </c>
      <c r="D1223" t="s">
        <v>148</v>
      </c>
      <c r="E1223">
        <v>7</v>
      </c>
      <c r="F1223">
        <v>5</v>
      </c>
      <c r="G1223">
        <v>0.58299999999999996</v>
      </c>
      <c r="H1223">
        <v>0</v>
      </c>
      <c r="I1223">
        <v>0</v>
      </c>
      <c r="K1223">
        <v>33.200000000000003</v>
      </c>
      <c r="L1223">
        <v>20.8</v>
      </c>
      <c r="M1223">
        <v>-4.8600000000000003</v>
      </c>
      <c r="N1223">
        <v>-8.94</v>
      </c>
    </row>
    <row r="1224" spans="1:17">
      <c r="A1224">
        <v>2007</v>
      </c>
      <c r="B1224">
        <v>58</v>
      </c>
      <c r="C1224" t="s">
        <v>96</v>
      </c>
      <c r="D1224" t="s">
        <v>148</v>
      </c>
      <c r="E1224">
        <v>3</v>
      </c>
      <c r="F1224">
        <v>9</v>
      </c>
      <c r="G1224">
        <v>0.25</v>
      </c>
      <c r="H1224">
        <v>0</v>
      </c>
      <c r="I1224">
        <v>0</v>
      </c>
      <c r="K1224">
        <v>16.899999999999999</v>
      </c>
      <c r="L1224">
        <v>30.3</v>
      </c>
      <c r="M1224">
        <v>-13.9</v>
      </c>
      <c r="N1224">
        <v>-2.65</v>
      </c>
    </row>
    <row r="1225" spans="1:17">
      <c r="A1225">
        <v>2007</v>
      </c>
      <c r="B1225">
        <v>59</v>
      </c>
      <c r="C1225" t="s">
        <v>13</v>
      </c>
      <c r="D1225" t="s">
        <v>148</v>
      </c>
      <c r="E1225">
        <v>3</v>
      </c>
      <c r="F1225">
        <v>9</v>
      </c>
      <c r="G1225">
        <v>0.25</v>
      </c>
      <c r="H1225">
        <v>0</v>
      </c>
      <c r="I1225">
        <v>0</v>
      </c>
      <c r="K1225">
        <v>16.399999999999999</v>
      </c>
      <c r="L1225">
        <v>28.8</v>
      </c>
      <c r="M1225">
        <v>-5.03</v>
      </c>
      <c r="N1225">
        <v>4.8899999999999997</v>
      </c>
    </row>
    <row r="1226" spans="1:17">
      <c r="A1226">
        <v>2007</v>
      </c>
      <c r="E1226" t="s">
        <v>167</v>
      </c>
      <c r="H1226" t="s">
        <v>168</v>
      </c>
      <c r="M1226" t="s">
        <v>159</v>
      </c>
      <c r="O1226" t="s">
        <v>151</v>
      </c>
    </row>
    <row r="1227" spans="1:17">
      <c r="A1227">
        <v>2007</v>
      </c>
      <c r="B1227" t="s">
        <v>152</v>
      </c>
      <c r="C1227" t="s">
        <v>153</v>
      </c>
      <c r="D1227" t="s">
        <v>154</v>
      </c>
      <c r="E1227" t="s">
        <v>155</v>
      </c>
      <c r="F1227" t="s">
        <v>156</v>
      </c>
      <c r="G1227" t="s">
        <v>157</v>
      </c>
      <c r="H1227" t="s">
        <v>155</v>
      </c>
      <c r="I1227" t="s">
        <v>156</v>
      </c>
      <c r="J1227" t="s">
        <v>157</v>
      </c>
      <c r="K1227" t="s">
        <v>158</v>
      </c>
      <c r="L1227" t="s">
        <v>158</v>
      </c>
      <c r="M1227" t="s">
        <v>159</v>
      </c>
      <c r="N1227" t="s">
        <v>160</v>
      </c>
      <c r="O1227" t="s">
        <v>161</v>
      </c>
      <c r="P1227" t="s">
        <v>162</v>
      </c>
      <c r="Q1227" t="s">
        <v>163</v>
      </c>
    </row>
    <row r="1228" spans="1:17">
      <c r="A1228">
        <v>2007</v>
      </c>
      <c r="B1228">
        <v>60</v>
      </c>
      <c r="C1228" t="s">
        <v>177</v>
      </c>
      <c r="D1228" t="s">
        <v>178</v>
      </c>
      <c r="E1228">
        <v>8</v>
      </c>
      <c r="F1228">
        <v>5</v>
      </c>
      <c r="G1228">
        <v>0.61499999999999999</v>
      </c>
      <c r="H1228">
        <v>6</v>
      </c>
      <c r="I1228">
        <v>2</v>
      </c>
      <c r="J1228">
        <v>0.75</v>
      </c>
      <c r="K1228">
        <v>30.2</v>
      </c>
      <c r="L1228">
        <v>32.1</v>
      </c>
      <c r="M1228">
        <v>-5.04</v>
      </c>
      <c r="N1228">
        <v>-7.04</v>
      </c>
    </row>
    <row r="1229" spans="1:17">
      <c r="A1229">
        <v>2007</v>
      </c>
      <c r="B1229">
        <v>61</v>
      </c>
      <c r="C1229" t="s">
        <v>84</v>
      </c>
      <c r="D1229" t="s">
        <v>178</v>
      </c>
      <c r="E1229">
        <v>6</v>
      </c>
      <c r="F1229">
        <v>7</v>
      </c>
      <c r="G1229">
        <v>0.46200000000000002</v>
      </c>
      <c r="H1229">
        <v>5</v>
      </c>
      <c r="I1229">
        <v>2</v>
      </c>
      <c r="J1229">
        <v>0.71399999999999997</v>
      </c>
      <c r="K1229">
        <v>19.2</v>
      </c>
      <c r="L1229">
        <v>25.6</v>
      </c>
      <c r="M1229">
        <v>-9.2799999999999994</v>
      </c>
      <c r="N1229">
        <v>-5.66</v>
      </c>
    </row>
    <row r="1230" spans="1:17">
      <c r="A1230">
        <v>2007</v>
      </c>
      <c r="B1230">
        <v>62</v>
      </c>
      <c r="C1230" t="s">
        <v>136</v>
      </c>
      <c r="D1230" t="s">
        <v>178</v>
      </c>
      <c r="E1230">
        <v>5</v>
      </c>
      <c r="F1230">
        <v>7</v>
      </c>
      <c r="G1230">
        <v>0.41699999999999998</v>
      </c>
      <c r="H1230">
        <v>5</v>
      </c>
      <c r="I1230">
        <v>3</v>
      </c>
      <c r="J1230">
        <v>0.625</v>
      </c>
      <c r="K1230">
        <v>24.3</v>
      </c>
      <c r="L1230">
        <v>27.6</v>
      </c>
      <c r="M1230">
        <v>-9.73</v>
      </c>
      <c r="N1230">
        <v>-6.98</v>
      </c>
    </row>
    <row r="1231" spans="1:17">
      <c r="A1231">
        <v>2007</v>
      </c>
      <c r="B1231">
        <v>63</v>
      </c>
      <c r="C1231" t="s">
        <v>130</v>
      </c>
      <c r="D1231" t="s">
        <v>178</v>
      </c>
      <c r="E1231">
        <v>6</v>
      </c>
      <c r="F1231">
        <v>6</v>
      </c>
      <c r="G1231">
        <v>0.5</v>
      </c>
      <c r="H1231">
        <v>4</v>
      </c>
      <c r="I1231">
        <v>4</v>
      </c>
      <c r="J1231">
        <v>0.5</v>
      </c>
      <c r="K1231">
        <v>30.5</v>
      </c>
      <c r="L1231">
        <v>29.9</v>
      </c>
      <c r="M1231">
        <v>-9.09</v>
      </c>
      <c r="N1231">
        <v>-8.92</v>
      </c>
    </row>
    <row r="1232" spans="1:17">
      <c r="A1232">
        <v>2007</v>
      </c>
      <c r="B1232">
        <v>64</v>
      </c>
      <c r="C1232" t="s">
        <v>60</v>
      </c>
      <c r="D1232" t="s">
        <v>178</v>
      </c>
      <c r="E1232">
        <v>4</v>
      </c>
      <c r="F1232">
        <v>8</v>
      </c>
      <c r="G1232">
        <v>0.33300000000000002</v>
      </c>
      <c r="H1232">
        <v>4</v>
      </c>
      <c r="I1232">
        <v>4</v>
      </c>
      <c r="J1232">
        <v>0.5</v>
      </c>
      <c r="K1232">
        <v>16.399999999999999</v>
      </c>
      <c r="L1232">
        <v>26.3</v>
      </c>
      <c r="M1232">
        <v>-14.76</v>
      </c>
      <c r="N1232">
        <v>-7.01</v>
      </c>
    </row>
    <row r="1233" spans="1:17">
      <c r="A1233">
        <v>2007</v>
      </c>
      <c r="B1233">
        <v>65</v>
      </c>
      <c r="C1233" t="s">
        <v>135</v>
      </c>
      <c r="D1233" t="s">
        <v>178</v>
      </c>
      <c r="E1233">
        <v>4</v>
      </c>
      <c r="F1233">
        <v>8</v>
      </c>
      <c r="G1233">
        <v>0.33300000000000002</v>
      </c>
      <c r="H1233">
        <v>3</v>
      </c>
      <c r="I1233">
        <v>5</v>
      </c>
      <c r="J1233">
        <v>0.375</v>
      </c>
      <c r="K1233">
        <v>21.2</v>
      </c>
      <c r="L1233">
        <v>29.2</v>
      </c>
      <c r="M1233">
        <v>-12.52</v>
      </c>
      <c r="N1233">
        <v>-5.27</v>
      </c>
    </row>
    <row r="1234" spans="1:17">
      <c r="A1234">
        <v>2007</v>
      </c>
      <c r="B1234">
        <v>66</v>
      </c>
      <c r="C1234" t="s">
        <v>131</v>
      </c>
      <c r="D1234" t="s">
        <v>178</v>
      </c>
      <c r="E1234">
        <v>3</v>
      </c>
      <c r="F1234">
        <v>9</v>
      </c>
      <c r="G1234">
        <v>0.25</v>
      </c>
      <c r="H1234">
        <v>1</v>
      </c>
      <c r="I1234">
        <v>7</v>
      </c>
      <c r="J1234">
        <v>0.125</v>
      </c>
      <c r="K1234">
        <v>21.6</v>
      </c>
      <c r="L1234">
        <v>29.2</v>
      </c>
      <c r="M1234">
        <v>-12.29</v>
      </c>
      <c r="N1234">
        <v>-6.88</v>
      </c>
    </row>
    <row r="1235" spans="1:17">
      <c r="A1235">
        <v>2007</v>
      </c>
      <c r="B1235">
        <v>67</v>
      </c>
      <c r="C1235" t="s">
        <v>127</v>
      </c>
      <c r="D1235" t="s">
        <v>179</v>
      </c>
      <c r="E1235">
        <v>8</v>
      </c>
      <c r="F1235">
        <v>6</v>
      </c>
      <c r="G1235">
        <v>0.57099999999999995</v>
      </c>
      <c r="H1235">
        <v>6</v>
      </c>
      <c r="I1235">
        <v>1</v>
      </c>
      <c r="J1235">
        <v>0.85699999999999998</v>
      </c>
      <c r="K1235">
        <v>34.799999999999997</v>
      </c>
      <c r="L1235">
        <v>36.9</v>
      </c>
      <c r="M1235">
        <v>-3.99</v>
      </c>
      <c r="N1235">
        <v>-5.92</v>
      </c>
    </row>
    <row r="1236" spans="1:17">
      <c r="A1236">
        <v>2007</v>
      </c>
      <c r="B1236">
        <v>68</v>
      </c>
      <c r="C1236" t="s">
        <v>125</v>
      </c>
      <c r="D1236" t="s">
        <v>179</v>
      </c>
      <c r="E1236">
        <v>7</v>
      </c>
      <c r="F1236">
        <v>6</v>
      </c>
      <c r="G1236">
        <v>0.53800000000000003</v>
      </c>
      <c r="H1236">
        <v>5</v>
      </c>
      <c r="I1236">
        <v>2</v>
      </c>
      <c r="J1236">
        <v>0.71399999999999997</v>
      </c>
      <c r="K1236">
        <v>31.5</v>
      </c>
      <c r="L1236">
        <v>28.3</v>
      </c>
      <c r="M1236">
        <v>-2.88</v>
      </c>
      <c r="N1236">
        <v>-4.88</v>
      </c>
    </row>
    <row r="1237" spans="1:17">
      <c r="A1237">
        <v>2007</v>
      </c>
      <c r="B1237">
        <v>69</v>
      </c>
      <c r="C1237" t="s">
        <v>65</v>
      </c>
      <c r="D1237" t="s">
        <v>179</v>
      </c>
      <c r="E1237">
        <v>5</v>
      </c>
      <c r="F1237">
        <v>7</v>
      </c>
      <c r="G1237">
        <v>0.41699999999999998</v>
      </c>
      <c r="H1237">
        <v>3</v>
      </c>
      <c r="I1237">
        <v>4</v>
      </c>
      <c r="J1237">
        <v>0.42899999999999999</v>
      </c>
      <c r="K1237">
        <v>26.9</v>
      </c>
      <c r="L1237">
        <v>28.9</v>
      </c>
      <c r="M1237">
        <v>-7.44</v>
      </c>
      <c r="N1237">
        <v>-5.03</v>
      </c>
    </row>
    <row r="1238" spans="1:17">
      <c r="A1238">
        <v>2007</v>
      </c>
      <c r="B1238">
        <v>70</v>
      </c>
      <c r="C1238" t="s">
        <v>134</v>
      </c>
      <c r="D1238" t="s">
        <v>179</v>
      </c>
      <c r="E1238">
        <v>4</v>
      </c>
      <c r="F1238">
        <v>8</v>
      </c>
      <c r="G1238">
        <v>0.33300000000000002</v>
      </c>
      <c r="H1238">
        <v>3</v>
      </c>
      <c r="I1238">
        <v>4</v>
      </c>
      <c r="J1238">
        <v>0.42899999999999999</v>
      </c>
      <c r="K1238">
        <v>24.2</v>
      </c>
      <c r="L1238">
        <v>31.2</v>
      </c>
      <c r="M1238">
        <v>-11.88</v>
      </c>
      <c r="N1238">
        <v>-5.55</v>
      </c>
    </row>
    <row r="1239" spans="1:17">
      <c r="A1239">
        <v>2007</v>
      </c>
      <c r="B1239">
        <v>71</v>
      </c>
      <c r="C1239" t="s">
        <v>98</v>
      </c>
      <c r="D1239" t="s">
        <v>179</v>
      </c>
      <c r="E1239">
        <v>5</v>
      </c>
      <c r="F1239">
        <v>7</v>
      </c>
      <c r="G1239">
        <v>0.41699999999999998</v>
      </c>
      <c r="H1239">
        <v>3</v>
      </c>
      <c r="I1239">
        <v>5</v>
      </c>
      <c r="J1239">
        <v>0.375</v>
      </c>
      <c r="K1239">
        <v>32.9</v>
      </c>
      <c r="L1239">
        <v>39.200000000000003</v>
      </c>
      <c r="M1239">
        <v>-11.89</v>
      </c>
      <c r="N1239">
        <v>-6.14</v>
      </c>
    </row>
    <row r="1240" spans="1:17">
      <c r="A1240">
        <v>2007</v>
      </c>
      <c r="B1240">
        <v>72</v>
      </c>
      <c r="C1240" t="s">
        <v>112</v>
      </c>
      <c r="D1240" t="s">
        <v>179</v>
      </c>
      <c r="E1240">
        <v>2</v>
      </c>
      <c r="F1240">
        <v>10</v>
      </c>
      <c r="G1240">
        <v>0.16700000000000001</v>
      </c>
      <c r="H1240">
        <v>1</v>
      </c>
      <c r="I1240">
        <v>6</v>
      </c>
      <c r="J1240">
        <v>0.14299999999999999</v>
      </c>
      <c r="K1240">
        <v>19.100000000000001</v>
      </c>
      <c r="L1240">
        <v>30.8</v>
      </c>
      <c r="M1240">
        <v>-18.11</v>
      </c>
      <c r="N1240">
        <v>-8.36</v>
      </c>
    </row>
    <row r="1241" spans="1:17">
      <c r="A1241">
        <v>2007</v>
      </c>
      <c r="E1241" t="s">
        <v>167</v>
      </c>
      <c r="H1241" t="s">
        <v>168</v>
      </c>
      <c r="M1241" t="s">
        <v>159</v>
      </c>
      <c r="O1241" t="s">
        <v>151</v>
      </c>
    </row>
    <row r="1242" spans="1:17">
      <c r="A1242">
        <v>2007</v>
      </c>
      <c r="B1242" t="s">
        <v>152</v>
      </c>
      <c r="C1242" t="s">
        <v>153</v>
      </c>
      <c r="D1242" t="s">
        <v>154</v>
      </c>
      <c r="E1242" t="s">
        <v>155</v>
      </c>
      <c r="F1242" t="s">
        <v>156</v>
      </c>
      <c r="G1242" t="s">
        <v>157</v>
      </c>
      <c r="H1242" t="s">
        <v>155</v>
      </c>
      <c r="I1242" t="s">
        <v>156</v>
      </c>
      <c r="J1242" t="s">
        <v>157</v>
      </c>
      <c r="K1242" t="s">
        <v>158</v>
      </c>
      <c r="L1242" t="s">
        <v>158</v>
      </c>
      <c r="M1242" t="s">
        <v>159</v>
      </c>
      <c r="N1242" t="s">
        <v>160</v>
      </c>
      <c r="O1242" t="s">
        <v>161</v>
      </c>
      <c r="P1242" t="s">
        <v>162</v>
      </c>
      <c r="Q1242" t="s">
        <v>163</v>
      </c>
    </row>
    <row r="1243" spans="1:17">
      <c r="A1243">
        <v>2007</v>
      </c>
      <c r="B1243">
        <v>73</v>
      </c>
      <c r="C1243" t="s">
        <v>50</v>
      </c>
      <c r="D1243" t="s">
        <v>149</v>
      </c>
      <c r="E1243">
        <v>11</v>
      </c>
      <c r="F1243">
        <v>2</v>
      </c>
      <c r="G1243">
        <v>0.84599999999999997</v>
      </c>
      <c r="H1243">
        <v>8</v>
      </c>
      <c r="I1243">
        <v>0</v>
      </c>
      <c r="J1243">
        <v>1</v>
      </c>
      <c r="K1243">
        <v>30.1</v>
      </c>
      <c r="L1243">
        <v>18.5</v>
      </c>
      <c r="M1243">
        <v>11.11</v>
      </c>
      <c r="N1243">
        <v>-0.05</v>
      </c>
      <c r="P1243">
        <v>14</v>
      </c>
      <c r="Q1243">
        <v>14</v>
      </c>
    </row>
    <row r="1244" spans="1:17">
      <c r="A1244">
        <v>2007</v>
      </c>
      <c r="B1244">
        <v>74</v>
      </c>
      <c r="C1244" t="s">
        <v>95</v>
      </c>
      <c r="D1244" t="s">
        <v>149</v>
      </c>
      <c r="E1244">
        <v>9</v>
      </c>
      <c r="F1244">
        <v>4</v>
      </c>
      <c r="G1244">
        <v>0.69199999999999995</v>
      </c>
      <c r="H1244">
        <v>6</v>
      </c>
      <c r="I1244">
        <v>2</v>
      </c>
      <c r="J1244">
        <v>0.75</v>
      </c>
      <c r="K1244">
        <v>29.9</v>
      </c>
      <c r="L1244">
        <v>21.1</v>
      </c>
      <c r="M1244">
        <v>5.36</v>
      </c>
      <c r="N1244">
        <v>-2.33</v>
      </c>
    </row>
    <row r="1245" spans="1:17">
      <c r="A1245">
        <v>2007</v>
      </c>
      <c r="B1245">
        <v>75</v>
      </c>
      <c r="C1245" t="s">
        <v>123</v>
      </c>
      <c r="D1245" t="s">
        <v>149</v>
      </c>
      <c r="E1245">
        <v>9</v>
      </c>
      <c r="F1245">
        <v>4</v>
      </c>
      <c r="G1245">
        <v>0.69199999999999995</v>
      </c>
      <c r="H1245">
        <v>5</v>
      </c>
      <c r="I1245">
        <v>3</v>
      </c>
      <c r="J1245">
        <v>0.625</v>
      </c>
      <c r="K1245">
        <v>24.7</v>
      </c>
      <c r="L1245">
        <v>19</v>
      </c>
      <c r="M1245">
        <v>2.4900000000000002</v>
      </c>
      <c r="N1245">
        <v>-2.67</v>
      </c>
    </row>
    <row r="1246" spans="1:17">
      <c r="A1246">
        <v>2007</v>
      </c>
      <c r="B1246">
        <v>76</v>
      </c>
      <c r="C1246" t="s">
        <v>34</v>
      </c>
      <c r="D1246" t="s">
        <v>149</v>
      </c>
      <c r="E1246">
        <v>9</v>
      </c>
      <c r="F1246">
        <v>4</v>
      </c>
      <c r="G1246">
        <v>0.69199999999999995</v>
      </c>
      <c r="H1246">
        <v>5</v>
      </c>
      <c r="I1246">
        <v>3</v>
      </c>
      <c r="J1246">
        <v>0.625</v>
      </c>
      <c r="K1246">
        <v>26.2</v>
      </c>
      <c r="L1246">
        <v>16.8</v>
      </c>
      <c r="M1246">
        <v>7.37</v>
      </c>
      <c r="N1246">
        <v>0.53</v>
      </c>
    </row>
    <row r="1247" spans="1:17">
      <c r="A1247">
        <v>2007</v>
      </c>
      <c r="B1247">
        <v>77</v>
      </c>
      <c r="C1247" t="s">
        <v>141</v>
      </c>
      <c r="D1247" t="s">
        <v>149</v>
      </c>
      <c r="E1247">
        <v>8</v>
      </c>
      <c r="F1247">
        <v>5</v>
      </c>
      <c r="G1247">
        <v>0.61499999999999999</v>
      </c>
      <c r="H1247">
        <v>4</v>
      </c>
      <c r="I1247">
        <v>4</v>
      </c>
      <c r="J1247">
        <v>0.5</v>
      </c>
      <c r="K1247">
        <v>26.1</v>
      </c>
      <c r="L1247">
        <v>18.7</v>
      </c>
      <c r="M1247">
        <v>4.45</v>
      </c>
      <c r="N1247">
        <v>-1.32</v>
      </c>
      <c r="O1247">
        <v>22</v>
      </c>
      <c r="P1247">
        <v>19</v>
      </c>
    </row>
    <row r="1248" spans="1:17">
      <c r="A1248">
        <v>2007</v>
      </c>
      <c r="B1248">
        <v>78</v>
      </c>
      <c r="C1248" t="s">
        <v>72</v>
      </c>
      <c r="D1248" t="s">
        <v>149</v>
      </c>
      <c r="E1248">
        <v>4</v>
      </c>
      <c r="F1248">
        <v>8</v>
      </c>
      <c r="G1248">
        <v>0.33300000000000002</v>
      </c>
      <c r="H1248">
        <v>3</v>
      </c>
      <c r="I1248">
        <v>5</v>
      </c>
      <c r="J1248">
        <v>0.375</v>
      </c>
      <c r="K1248">
        <v>25.1</v>
      </c>
      <c r="L1248">
        <v>34.4</v>
      </c>
      <c r="M1248">
        <v>-6.6</v>
      </c>
      <c r="N1248">
        <v>1.98</v>
      </c>
    </row>
    <row r="1249" spans="1:17">
      <c r="A1249">
        <v>2007</v>
      </c>
      <c r="B1249">
        <v>79</v>
      </c>
      <c r="C1249" t="s">
        <v>121</v>
      </c>
      <c r="D1249" t="s">
        <v>149</v>
      </c>
      <c r="E1249">
        <v>5</v>
      </c>
      <c r="F1249">
        <v>7</v>
      </c>
      <c r="G1249">
        <v>0.41699999999999998</v>
      </c>
      <c r="H1249">
        <v>2</v>
      </c>
      <c r="I1249">
        <v>6</v>
      </c>
      <c r="J1249">
        <v>0.25</v>
      </c>
      <c r="K1249">
        <v>19.399999999999999</v>
      </c>
      <c r="L1249">
        <v>25.9</v>
      </c>
      <c r="M1249">
        <v>-3.51</v>
      </c>
      <c r="N1249">
        <v>7.0000000000000007E-2</v>
      </c>
    </row>
    <row r="1250" spans="1:17">
      <c r="A1250">
        <v>2007</v>
      </c>
      <c r="B1250">
        <v>80</v>
      </c>
      <c r="C1250" t="s">
        <v>63</v>
      </c>
      <c r="D1250" t="s">
        <v>149</v>
      </c>
      <c r="E1250">
        <v>3</v>
      </c>
      <c r="F1250">
        <v>9</v>
      </c>
      <c r="G1250">
        <v>0.25</v>
      </c>
      <c r="H1250">
        <v>2</v>
      </c>
      <c r="I1250">
        <v>6</v>
      </c>
      <c r="J1250">
        <v>0.25</v>
      </c>
      <c r="K1250">
        <v>25.3</v>
      </c>
      <c r="L1250">
        <v>30.8</v>
      </c>
      <c r="M1250">
        <v>-6.15</v>
      </c>
      <c r="N1250">
        <v>0.35</v>
      </c>
    </row>
    <row r="1251" spans="1:17">
      <c r="A1251">
        <v>2007</v>
      </c>
      <c r="B1251">
        <v>81</v>
      </c>
      <c r="C1251" t="s">
        <v>182</v>
      </c>
      <c r="D1251" t="s">
        <v>149</v>
      </c>
      <c r="E1251">
        <v>2</v>
      </c>
      <c r="F1251">
        <v>10</v>
      </c>
      <c r="G1251">
        <v>0.16700000000000001</v>
      </c>
      <c r="H1251">
        <v>1</v>
      </c>
      <c r="I1251">
        <v>7</v>
      </c>
      <c r="J1251">
        <v>0.125</v>
      </c>
      <c r="K1251">
        <v>18.2</v>
      </c>
      <c r="L1251">
        <v>28.6</v>
      </c>
      <c r="M1251">
        <v>-9.02</v>
      </c>
      <c r="N1251">
        <v>0.82</v>
      </c>
    </row>
    <row r="1252" spans="1:17">
      <c r="A1252">
        <v>2007</v>
      </c>
      <c r="E1252" t="s">
        <v>167</v>
      </c>
      <c r="H1252" t="s">
        <v>168</v>
      </c>
      <c r="M1252" t="s">
        <v>159</v>
      </c>
      <c r="O1252" t="s">
        <v>151</v>
      </c>
    </row>
    <row r="1253" spans="1:17">
      <c r="A1253">
        <v>2007</v>
      </c>
      <c r="B1253" t="s">
        <v>152</v>
      </c>
      <c r="C1253" t="s">
        <v>153</v>
      </c>
      <c r="D1253" t="s">
        <v>154</v>
      </c>
      <c r="E1253" t="s">
        <v>155</v>
      </c>
      <c r="F1253" t="s">
        <v>156</v>
      </c>
      <c r="G1253" t="s">
        <v>157</v>
      </c>
      <c r="H1253" t="s">
        <v>155</v>
      </c>
      <c r="I1253" t="s">
        <v>156</v>
      </c>
      <c r="J1253" t="s">
        <v>157</v>
      </c>
      <c r="K1253" t="s">
        <v>158</v>
      </c>
      <c r="L1253" t="s">
        <v>158</v>
      </c>
      <c r="M1253" t="s">
        <v>159</v>
      </c>
      <c r="N1253" t="s">
        <v>160</v>
      </c>
      <c r="O1253" t="s">
        <v>161</v>
      </c>
      <c r="P1253" t="s">
        <v>162</v>
      </c>
      <c r="Q1253" t="s">
        <v>163</v>
      </c>
    </row>
    <row r="1254" spans="1:17">
      <c r="A1254">
        <v>2007</v>
      </c>
      <c r="B1254">
        <v>82</v>
      </c>
      <c r="C1254" t="s">
        <v>185</v>
      </c>
      <c r="D1254" t="s">
        <v>197</v>
      </c>
      <c r="E1254">
        <v>11</v>
      </c>
      <c r="F1254">
        <v>2</v>
      </c>
      <c r="G1254">
        <v>0.84599999999999997</v>
      </c>
      <c r="H1254">
        <v>7</v>
      </c>
      <c r="I1254">
        <v>2</v>
      </c>
      <c r="J1254">
        <v>0.77800000000000002</v>
      </c>
      <c r="K1254">
        <v>32.6</v>
      </c>
      <c r="L1254">
        <v>16</v>
      </c>
      <c r="M1254">
        <v>18.100000000000001</v>
      </c>
      <c r="N1254">
        <v>4.33</v>
      </c>
      <c r="O1254">
        <v>1</v>
      </c>
      <c r="P1254">
        <v>1</v>
      </c>
      <c r="Q1254">
        <v>3</v>
      </c>
    </row>
    <row r="1255" spans="1:17">
      <c r="A1255">
        <v>2007</v>
      </c>
      <c r="B1255">
        <v>83</v>
      </c>
      <c r="C1255" t="s">
        <v>30</v>
      </c>
      <c r="D1255" t="s">
        <v>197</v>
      </c>
      <c r="E1255">
        <v>10</v>
      </c>
      <c r="F1255">
        <v>3</v>
      </c>
      <c r="G1255">
        <v>0.76900000000000002</v>
      </c>
      <c r="H1255">
        <v>7</v>
      </c>
      <c r="I1255">
        <v>2</v>
      </c>
      <c r="J1255">
        <v>0.77800000000000002</v>
      </c>
      <c r="K1255">
        <v>32.299999999999997</v>
      </c>
      <c r="L1255">
        <v>22.5</v>
      </c>
      <c r="M1255">
        <v>13.67</v>
      </c>
      <c r="N1255">
        <v>5.51</v>
      </c>
      <c r="P1255">
        <v>6</v>
      </c>
      <c r="Q1255">
        <v>16</v>
      </c>
    </row>
    <row r="1256" spans="1:17">
      <c r="A1256">
        <v>2007</v>
      </c>
      <c r="B1256">
        <v>84</v>
      </c>
      <c r="C1256" t="s">
        <v>40</v>
      </c>
      <c r="D1256" t="s">
        <v>197</v>
      </c>
      <c r="E1256">
        <v>9</v>
      </c>
      <c r="F1256">
        <v>4</v>
      </c>
      <c r="G1256">
        <v>0.69199999999999995</v>
      </c>
      <c r="H1256">
        <v>6</v>
      </c>
      <c r="I1256">
        <v>3</v>
      </c>
      <c r="J1256">
        <v>0.66700000000000004</v>
      </c>
      <c r="K1256">
        <v>27.8</v>
      </c>
      <c r="L1256">
        <v>22.6</v>
      </c>
      <c r="M1256">
        <v>9.93</v>
      </c>
      <c r="N1256">
        <v>6.54</v>
      </c>
      <c r="P1256">
        <v>25</v>
      </c>
      <c r="Q1256">
        <v>25</v>
      </c>
    </row>
    <row r="1257" spans="1:17">
      <c r="A1257">
        <v>2007</v>
      </c>
      <c r="B1257">
        <v>85</v>
      </c>
      <c r="C1257" t="s">
        <v>28</v>
      </c>
      <c r="D1257" t="s">
        <v>197</v>
      </c>
      <c r="E1257">
        <v>9</v>
      </c>
      <c r="F1257">
        <v>4</v>
      </c>
      <c r="G1257">
        <v>0.69199999999999995</v>
      </c>
      <c r="H1257">
        <v>5</v>
      </c>
      <c r="I1257">
        <v>4</v>
      </c>
      <c r="J1257">
        <v>0.55600000000000005</v>
      </c>
      <c r="K1257">
        <v>38.200000000000003</v>
      </c>
      <c r="L1257">
        <v>23.6</v>
      </c>
      <c r="M1257">
        <v>17.82</v>
      </c>
      <c r="N1257">
        <v>6.97</v>
      </c>
      <c r="P1257">
        <v>2</v>
      </c>
      <c r="Q1257">
        <v>23</v>
      </c>
    </row>
    <row r="1258" spans="1:17">
      <c r="A1258">
        <v>2007</v>
      </c>
      <c r="B1258">
        <v>86</v>
      </c>
      <c r="C1258" t="s">
        <v>10</v>
      </c>
      <c r="D1258" t="s">
        <v>197</v>
      </c>
      <c r="E1258">
        <v>6</v>
      </c>
      <c r="F1258">
        <v>7</v>
      </c>
      <c r="G1258">
        <v>0.46200000000000002</v>
      </c>
      <c r="H1258">
        <v>5</v>
      </c>
      <c r="I1258">
        <v>4</v>
      </c>
      <c r="J1258">
        <v>0.55600000000000005</v>
      </c>
      <c r="K1258">
        <v>22.4</v>
      </c>
      <c r="L1258">
        <v>22.3</v>
      </c>
      <c r="M1258">
        <v>7.97</v>
      </c>
      <c r="N1258">
        <v>7.97</v>
      </c>
      <c r="O1258">
        <v>14</v>
      </c>
      <c r="P1258">
        <v>11</v>
      </c>
    </row>
    <row r="1259" spans="1:17">
      <c r="A1259">
        <v>2007</v>
      </c>
      <c r="B1259">
        <v>87</v>
      </c>
      <c r="C1259" t="s">
        <v>45</v>
      </c>
      <c r="D1259" t="s">
        <v>197</v>
      </c>
      <c r="E1259">
        <v>5</v>
      </c>
      <c r="F1259">
        <v>7</v>
      </c>
      <c r="G1259">
        <v>0.41699999999999998</v>
      </c>
      <c r="H1259">
        <v>4</v>
      </c>
      <c r="I1259">
        <v>5</v>
      </c>
      <c r="J1259">
        <v>0.44400000000000001</v>
      </c>
      <c r="K1259">
        <v>28</v>
      </c>
      <c r="L1259">
        <v>26.8</v>
      </c>
      <c r="M1259">
        <v>6.04</v>
      </c>
      <c r="N1259">
        <v>6.46</v>
      </c>
    </row>
    <row r="1260" spans="1:17">
      <c r="A1260">
        <v>2007</v>
      </c>
      <c r="B1260">
        <v>88</v>
      </c>
      <c r="C1260" t="s">
        <v>22</v>
      </c>
      <c r="D1260" t="s">
        <v>197</v>
      </c>
      <c r="E1260">
        <v>7</v>
      </c>
      <c r="F1260">
        <v>6</v>
      </c>
      <c r="G1260">
        <v>0.53800000000000003</v>
      </c>
      <c r="H1260">
        <v>3</v>
      </c>
      <c r="I1260">
        <v>6</v>
      </c>
      <c r="J1260">
        <v>0.33300000000000002</v>
      </c>
      <c r="K1260">
        <v>29.3</v>
      </c>
      <c r="L1260">
        <v>26.8</v>
      </c>
      <c r="M1260">
        <v>8.4600000000000009</v>
      </c>
      <c r="N1260">
        <v>6.23</v>
      </c>
      <c r="O1260">
        <v>12</v>
      </c>
      <c r="P1260">
        <v>2</v>
      </c>
    </row>
    <row r="1261" spans="1:17">
      <c r="A1261">
        <v>2007</v>
      </c>
      <c r="B1261">
        <v>89</v>
      </c>
      <c r="C1261" t="s">
        <v>52</v>
      </c>
      <c r="D1261" t="s">
        <v>197</v>
      </c>
      <c r="E1261">
        <v>5</v>
      </c>
      <c r="F1261">
        <v>7</v>
      </c>
      <c r="G1261">
        <v>0.41699999999999998</v>
      </c>
      <c r="H1261">
        <v>3</v>
      </c>
      <c r="I1261">
        <v>6</v>
      </c>
      <c r="J1261">
        <v>0.33300000000000002</v>
      </c>
      <c r="K1261">
        <v>25.7</v>
      </c>
      <c r="L1261">
        <v>32.4</v>
      </c>
      <c r="M1261">
        <v>1.66</v>
      </c>
      <c r="N1261">
        <v>5.58</v>
      </c>
    </row>
    <row r="1262" spans="1:17">
      <c r="A1262">
        <v>2007</v>
      </c>
      <c r="B1262">
        <v>90</v>
      </c>
      <c r="C1262" t="s">
        <v>19</v>
      </c>
      <c r="D1262" t="s">
        <v>197</v>
      </c>
      <c r="E1262">
        <v>4</v>
      </c>
      <c r="F1262">
        <v>8</v>
      </c>
      <c r="G1262">
        <v>0.33300000000000002</v>
      </c>
      <c r="H1262">
        <v>3</v>
      </c>
      <c r="I1262">
        <v>6</v>
      </c>
      <c r="J1262">
        <v>0.33300000000000002</v>
      </c>
      <c r="K1262">
        <v>19.600000000000001</v>
      </c>
      <c r="L1262">
        <v>28.3</v>
      </c>
      <c r="M1262">
        <v>-1.1000000000000001</v>
      </c>
      <c r="N1262">
        <v>6.57</v>
      </c>
    </row>
    <row r="1263" spans="1:17">
      <c r="A1263">
        <v>2007</v>
      </c>
      <c r="B1263">
        <v>91</v>
      </c>
      <c r="C1263" t="s">
        <v>37</v>
      </c>
      <c r="D1263" t="s">
        <v>197</v>
      </c>
      <c r="E1263">
        <v>4</v>
      </c>
      <c r="F1263">
        <v>9</v>
      </c>
      <c r="G1263">
        <v>0.308</v>
      </c>
      <c r="H1263">
        <v>2</v>
      </c>
      <c r="I1263">
        <v>7</v>
      </c>
      <c r="J1263">
        <v>0.222</v>
      </c>
      <c r="K1263">
        <v>29.2</v>
      </c>
      <c r="L1263">
        <v>31.6</v>
      </c>
      <c r="M1263">
        <v>4.41</v>
      </c>
      <c r="N1263">
        <v>7.64</v>
      </c>
    </row>
    <row r="1264" spans="1:17">
      <c r="A1264">
        <v>2007</v>
      </c>
      <c r="E1264" t="s">
        <v>167</v>
      </c>
      <c r="H1264" t="s">
        <v>168</v>
      </c>
      <c r="M1264" t="s">
        <v>159</v>
      </c>
      <c r="O1264" t="s">
        <v>151</v>
      </c>
    </row>
    <row r="1265" spans="1:17">
      <c r="A1265">
        <v>2007</v>
      </c>
      <c r="B1265" t="s">
        <v>152</v>
      </c>
      <c r="C1265" t="s">
        <v>153</v>
      </c>
      <c r="D1265" t="s">
        <v>154</v>
      </c>
      <c r="E1265" t="s">
        <v>155</v>
      </c>
      <c r="F1265" t="s">
        <v>156</v>
      </c>
      <c r="G1265" t="s">
        <v>157</v>
      </c>
      <c r="H1265" t="s">
        <v>155</v>
      </c>
      <c r="I1265" t="s">
        <v>156</v>
      </c>
      <c r="J1265" t="s">
        <v>157</v>
      </c>
      <c r="K1265" t="s">
        <v>158</v>
      </c>
      <c r="L1265" t="s">
        <v>158</v>
      </c>
      <c r="M1265" t="s">
        <v>159</v>
      </c>
      <c r="N1265" t="s">
        <v>160</v>
      </c>
      <c r="O1265" t="s">
        <v>161</v>
      </c>
      <c r="P1265" t="s">
        <v>162</v>
      </c>
      <c r="Q1265" t="s">
        <v>163</v>
      </c>
    </row>
    <row r="1266" spans="1:17">
      <c r="A1266">
        <v>2007</v>
      </c>
      <c r="B1266">
        <v>92</v>
      </c>
      <c r="C1266" t="s">
        <v>11</v>
      </c>
      <c r="D1266" t="s">
        <v>186</v>
      </c>
      <c r="E1266">
        <v>11</v>
      </c>
      <c r="F1266">
        <v>2</v>
      </c>
      <c r="G1266">
        <v>0.84599999999999997</v>
      </c>
      <c r="H1266">
        <v>6</v>
      </c>
      <c r="I1266">
        <v>2</v>
      </c>
      <c r="J1266">
        <v>0.75</v>
      </c>
      <c r="K1266">
        <v>32.6</v>
      </c>
      <c r="L1266">
        <v>20.2</v>
      </c>
      <c r="M1266">
        <v>17.2</v>
      </c>
      <c r="N1266">
        <v>5.66</v>
      </c>
      <c r="O1266">
        <v>13</v>
      </c>
      <c r="P1266">
        <v>2</v>
      </c>
      <c r="Q1266">
        <v>2</v>
      </c>
    </row>
    <row r="1267" spans="1:17">
      <c r="A1267">
        <v>2007</v>
      </c>
      <c r="B1267">
        <v>93</v>
      </c>
      <c r="C1267" t="s">
        <v>15</v>
      </c>
      <c r="D1267" t="s">
        <v>186</v>
      </c>
      <c r="E1267">
        <v>10</v>
      </c>
      <c r="F1267">
        <v>4</v>
      </c>
      <c r="G1267">
        <v>0.71399999999999997</v>
      </c>
      <c r="H1267">
        <v>6</v>
      </c>
      <c r="I1267">
        <v>2</v>
      </c>
      <c r="J1267">
        <v>0.75</v>
      </c>
      <c r="K1267">
        <v>32.5</v>
      </c>
      <c r="L1267">
        <v>27.3</v>
      </c>
      <c r="M1267">
        <v>11.68</v>
      </c>
      <c r="N1267">
        <v>6.11</v>
      </c>
      <c r="O1267">
        <v>15</v>
      </c>
      <c r="P1267">
        <v>12</v>
      </c>
      <c r="Q1267">
        <v>12</v>
      </c>
    </row>
    <row r="1268" spans="1:17">
      <c r="A1268">
        <v>2007</v>
      </c>
      <c r="B1268">
        <v>94</v>
      </c>
      <c r="C1268" t="s">
        <v>14</v>
      </c>
      <c r="D1268" t="s">
        <v>186</v>
      </c>
      <c r="E1268">
        <v>9</v>
      </c>
      <c r="F1268">
        <v>4</v>
      </c>
      <c r="G1268">
        <v>0.69199999999999995</v>
      </c>
      <c r="H1268">
        <v>5</v>
      </c>
      <c r="I1268">
        <v>3</v>
      </c>
      <c r="J1268">
        <v>0.625</v>
      </c>
      <c r="K1268">
        <v>42.5</v>
      </c>
      <c r="L1268">
        <v>25.5</v>
      </c>
      <c r="M1268">
        <v>18.059999999999999</v>
      </c>
      <c r="N1268">
        <v>6.83</v>
      </c>
      <c r="O1268">
        <v>6</v>
      </c>
      <c r="P1268">
        <v>3</v>
      </c>
      <c r="Q1268">
        <v>13</v>
      </c>
    </row>
    <row r="1269" spans="1:17">
      <c r="A1269">
        <v>2007</v>
      </c>
      <c r="B1269">
        <v>95</v>
      </c>
      <c r="C1269" t="s">
        <v>29</v>
      </c>
      <c r="D1269" t="s">
        <v>186</v>
      </c>
      <c r="E1269">
        <v>8</v>
      </c>
      <c r="F1269">
        <v>5</v>
      </c>
      <c r="G1269">
        <v>0.61499999999999999</v>
      </c>
      <c r="H1269">
        <v>3</v>
      </c>
      <c r="I1269">
        <v>5</v>
      </c>
      <c r="J1269">
        <v>0.375</v>
      </c>
      <c r="K1269">
        <v>36.5</v>
      </c>
      <c r="L1269">
        <v>29.6</v>
      </c>
      <c r="M1269">
        <v>9.43</v>
      </c>
      <c r="N1269">
        <v>5.2</v>
      </c>
      <c r="P1269">
        <v>8</v>
      </c>
    </row>
    <row r="1270" spans="1:17">
      <c r="A1270">
        <v>2007</v>
      </c>
      <c r="B1270">
        <v>96</v>
      </c>
      <c r="C1270" t="s">
        <v>27</v>
      </c>
      <c r="D1270" t="s">
        <v>186</v>
      </c>
      <c r="E1270">
        <v>6</v>
      </c>
      <c r="F1270">
        <v>6</v>
      </c>
      <c r="G1270">
        <v>0.5</v>
      </c>
      <c r="H1270">
        <v>3</v>
      </c>
      <c r="I1270">
        <v>5</v>
      </c>
      <c r="J1270">
        <v>0.375</v>
      </c>
      <c r="K1270">
        <v>26.1</v>
      </c>
      <c r="L1270">
        <v>23.5</v>
      </c>
      <c r="M1270">
        <v>7.15</v>
      </c>
      <c r="N1270">
        <v>5.9</v>
      </c>
      <c r="P1270">
        <v>6</v>
      </c>
    </row>
    <row r="1271" spans="1:17">
      <c r="A1271">
        <v>2007</v>
      </c>
      <c r="B1271">
        <v>97</v>
      </c>
      <c r="C1271" t="s">
        <v>54</v>
      </c>
      <c r="D1271" t="s">
        <v>186</v>
      </c>
      <c r="E1271">
        <v>5</v>
      </c>
      <c r="F1271">
        <v>7</v>
      </c>
      <c r="G1271">
        <v>0.41699999999999998</v>
      </c>
      <c r="H1271">
        <v>2</v>
      </c>
      <c r="I1271">
        <v>6</v>
      </c>
      <c r="J1271">
        <v>0.25</v>
      </c>
      <c r="K1271">
        <v>21.7</v>
      </c>
      <c r="L1271">
        <v>22.6</v>
      </c>
      <c r="M1271">
        <v>3.09</v>
      </c>
      <c r="N1271">
        <v>4.25</v>
      </c>
    </row>
    <row r="1272" spans="1:17">
      <c r="A1272">
        <v>2007</v>
      </c>
      <c r="B1272">
        <v>98</v>
      </c>
      <c r="C1272" t="s">
        <v>188</v>
      </c>
      <c r="D1272" t="s">
        <v>187</v>
      </c>
      <c r="E1272">
        <v>12</v>
      </c>
      <c r="F1272">
        <v>2</v>
      </c>
      <c r="G1272">
        <v>0.85699999999999998</v>
      </c>
      <c r="H1272">
        <v>6</v>
      </c>
      <c r="I1272">
        <v>2</v>
      </c>
      <c r="J1272">
        <v>0.75</v>
      </c>
      <c r="K1272">
        <v>38.6</v>
      </c>
      <c r="L1272">
        <v>19.899999999999999</v>
      </c>
      <c r="M1272">
        <v>18.41</v>
      </c>
      <c r="N1272">
        <v>5.77</v>
      </c>
      <c r="O1272">
        <v>2</v>
      </c>
      <c r="P1272">
        <v>1</v>
      </c>
      <c r="Q1272">
        <v>1</v>
      </c>
    </row>
    <row r="1273" spans="1:17">
      <c r="A1273">
        <v>2007</v>
      </c>
      <c r="B1273">
        <v>99</v>
      </c>
      <c r="C1273" t="s">
        <v>9</v>
      </c>
      <c r="D1273" t="s">
        <v>187</v>
      </c>
      <c r="E1273">
        <v>9</v>
      </c>
      <c r="F1273">
        <v>4</v>
      </c>
      <c r="G1273">
        <v>0.69199999999999995</v>
      </c>
      <c r="H1273">
        <v>5</v>
      </c>
      <c r="I1273">
        <v>3</v>
      </c>
      <c r="J1273">
        <v>0.625</v>
      </c>
      <c r="K1273">
        <v>24.2</v>
      </c>
      <c r="L1273">
        <v>16.899999999999999</v>
      </c>
      <c r="M1273">
        <v>11.87</v>
      </c>
      <c r="N1273">
        <v>5.79</v>
      </c>
      <c r="O1273">
        <v>18</v>
      </c>
      <c r="P1273">
        <v>15</v>
      </c>
      <c r="Q1273">
        <v>15</v>
      </c>
    </row>
    <row r="1274" spans="1:17">
      <c r="A1274">
        <v>2007</v>
      </c>
      <c r="B1274">
        <v>100</v>
      </c>
      <c r="C1274" t="s">
        <v>32</v>
      </c>
      <c r="D1274" t="s">
        <v>187</v>
      </c>
      <c r="E1274">
        <v>8</v>
      </c>
      <c r="F1274">
        <v>5</v>
      </c>
      <c r="G1274">
        <v>0.61499999999999999</v>
      </c>
      <c r="H1274">
        <v>4</v>
      </c>
      <c r="I1274">
        <v>4</v>
      </c>
      <c r="J1274">
        <v>0.5</v>
      </c>
      <c r="K1274">
        <v>37.299999999999997</v>
      </c>
      <c r="L1274">
        <v>26.5</v>
      </c>
      <c r="M1274">
        <v>8.91</v>
      </c>
      <c r="N1274">
        <v>3.37</v>
      </c>
      <c r="O1274">
        <v>21</v>
      </c>
      <c r="P1274">
        <v>16</v>
      </c>
    </row>
    <row r="1275" spans="1:17">
      <c r="A1275">
        <v>2007</v>
      </c>
      <c r="B1275">
        <v>101</v>
      </c>
      <c r="C1275" t="s">
        <v>25</v>
      </c>
      <c r="D1275" t="s">
        <v>187</v>
      </c>
      <c r="E1275">
        <v>8</v>
      </c>
      <c r="F1275">
        <v>5</v>
      </c>
      <c r="G1275">
        <v>0.61499999999999999</v>
      </c>
      <c r="H1275">
        <v>4</v>
      </c>
      <c r="I1275">
        <v>4</v>
      </c>
      <c r="J1275">
        <v>0.5</v>
      </c>
      <c r="K1275">
        <v>21.5</v>
      </c>
      <c r="L1275">
        <v>23.2</v>
      </c>
      <c r="M1275">
        <v>4.84</v>
      </c>
      <c r="N1275">
        <v>4.22</v>
      </c>
    </row>
    <row r="1276" spans="1:17">
      <c r="A1276">
        <v>2007</v>
      </c>
      <c r="B1276">
        <v>102</v>
      </c>
      <c r="C1276" t="s">
        <v>1</v>
      </c>
      <c r="D1276" t="s">
        <v>187</v>
      </c>
      <c r="E1276">
        <v>7</v>
      </c>
      <c r="F1276">
        <v>6</v>
      </c>
      <c r="G1276">
        <v>0.53800000000000003</v>
      </c>
      <c r="H1276">
        <v>4</v>
      </c>
      <c r="I1276">
        <v>4</v>
      </c>
      <c r="J1276">
        <v>0.5</v>
      </c>
      <c r="K1276">
        <v>27.1</v>
      </c>
      <c r="L1276">
        <v>22</v>
      </c>
      <c r="M1276">
        <v>8.09</v>
      </c>
      <c r="N1276">
        <v>4.4000000000000004</v>
      </c>
      <c r="P1276">
        <v>16</v>
      </c>
    </row>
    <row r="1277" spans="1:17">
      <c r="A1277">
        <v>2007</v>
      </c>
      <c r="B1277">
        <v>103</v>
      </c>
      <c r="C1277" t="s">
        <v>8</v>
      </c>
      <c r="D1277" t="s">
        <v>187</v>
      </c>
      <c r="E1277">
        <v>3</v>
      </c>
      <c r="F1277">
        <v>9</v>
      </c>
      <c r="G1277">
        <v>0.25</v>
      </c>
      <c r="H1277">
        <v>0</v>
      </c>
      <c r="I1277">
        <v>8</v>
      </c>
      <c r="J1277">
        <v>0</v>
      </c>
      <c r="K1277">
        <v>20.100000000000001</v>
      </c>
      <c r="L1277">
        <v>28.5</v>
      </c>
      <c r="M1277">
        <v>-1.31</v>
      </c>
      <c r="N1277">
        <v>6.11</v>
      </c>
    </row>
    <row r="1278" spans="1:17">
      <c r="A1278">
        <v>2007</v>
      </c>
      <c r="E1278" t="s">
        <v>167</v>
      </c>
      <c r="H1278" t="s">
        <v>168</v>
      </c>
      <c r="M1278" t="s">
        <v>159</v>
      </c>
      <c r="O1278" t="s">
        <v>151</v>
      </c>
    </row>
    <row r="1279" spans="1:17">
      <c r="A1279">
        <v>2007</v>
      </c>
      <c r="B1279" t="s">
        <v>152</v>
      </c>
      <c r="C1279" t="s">
        <v>153</v>
      </c>
      <c r="D1279" t="s">
        <v>154</v>
      </c>
      <c r="E1279" t="s">
        <v>155</v>
      </c>
      <c r="F1279" t="s">
        <v>156</v>
      </c>
      <c r="G1279" t="s">
        <v>157</v>
      </c>
      <c r="H1279" t="s">
        <v>155</v>
      </c>
      <c r="I1279" t="s">
        <v>156</v>
      </c>
      <c r="J1279" t="s">
        <v>157</v>
      </c>
      <c r="K1279" t="s">
        <v>158</v>
      </c>
      <c r="L1279" t="s">
        <v>158</v>
      </c>
      <c r="M1279" t="s">
        <v>159</v>
      </c>
      <c r="N1279" t="s">
        <v>160</v>
      </c>
      <c r="O1279" t="s">
        <v>161</v>
      </c>
      <c r="P1279" t="s">
        <v>162</v>
      </c>
      <c r="Q1279" t="s">
        <v>163</v>
      </c>
    </row>
    <row r="1280" spans="1:17">
      <c r="A1280">
        <v>2007</v>
      </c>
      <c r="B1280">
        <v>104</v>
      </c>
      <c r="C1280" t="s">
        <v>99</v>
      </c>
      <c r="D1280" t="s">
        <v>150</v>
      </c>
      <c r="E1280">
        <v>8</v>
      </c>
      <c r="F1280">
        <v>4</v>
      </c>
      <c r="G1280">
        <v>0.66700000000000004</v>
      </c>
      <c r="H1280">
        <v>6</v>
      </c>
      <c r="I1280">
        <v>1</v>
      </c>
      <c r="J1280">
        <v>0.85699999999999998</v>
      </c>
      <c r="K1280">
        <v>34</v>
      </c>
      <c r="L1280">
        <v>24.6</v>
      </c>
      <c r="M1280">
        <v>5.58</v>
      </c>
      <c r="N1280">
        <v>-1.76</v>
      </c>
    </row>
    <row r="1281" spans="1:17">
      <c r="A1281">
        <v>2007</v>
      </c>
      <c r="B1281">
        <v>105</v>
      </c>
      <c r="C1281" t="s">
        <v>83</v>
      </c>
      <c r="D1281" t="s">
        <v>150</v>
      </c>
      <c r="E1281">
        <v>8</v>
      </c>
      <c r="F1281">
        <v>5</v>
      </c>
      <c r="G1281">
        <v>0.61499999999999999</v>
      </c>
      <c r="H1281">
        <v>6</v>
      </c>
      <c r="I1281">
        <v>1</v>
      </c>
      <c r="J1281">
        <v>0.85699999999999998</v>
      </c>
      <c r="K1281">
        <v>31.2</v>
      </c>
      <c r="L1281">
        <v>33.200000000000003</v>
      </c>
      <c r="M1281">
        <v>-2.4300000000000002</v>
      </c>
      <c r="N1281">
        <v>-2.5099999999999998</v>
      </c>
    </row>
    <row r="1282" spans="1:17">
      <c r="A1282">
        <v>2007</v>
      </c>
      <c r="B1282">
        <v>106</v>
      </c>
      <c r="C1282" t="s">
        <v>120</v>
      </c>
      <c r="D1282" t="s">
        <v>150</v>
      </c>
      <c r="E1282">
        <v>6</v>
      </c>
      <c r="F1282">
        <v>6</v>
      </c>
      <c r="G1282">
        <v>0.5</v>
      </c>
      <c r="H1282">
        <v>4</v>
      </c>
      <c r="I1282">
        <v>3</v>
      </c>
      <c r="J1282">
        <v>0.57099999999999995</v>
      </c>
      <c r="K1282">
        <v>23.5</v>
      </c>
      <c r="L1282">
        <v>27.7</v>
      </c>
      <c r="M1282">
        <v>-6.64</v>
      </c>
      <c r="N1282">
        <v>-3.89</v>
      </c>
    </row>
    <row r="1283" spans="1:17">
      <c r="A1283">
        <v>2007</v>
      </c>
      <c r="B1283">
        <v>107</v>
      </c>
      <c r="C1283" t="s">
        <v>86</v>
      </c>
      <c r="D1283" t="s">
        <v>150</v>
      </c>
      <c r="E1283">
        <v>5</v>
      </c>
      <c r="F1283">
        <v>7</v>
      </c>
      <c r="G1283">
        <v>0.41699999999999998</v>
      </c>
      <c r="H1283">
        <v>4</v>
      </c>
      <c r="I1283">
        <v>3</v>
      </c>
      <c r="J1283">
        <v>0.57099999999999995</v>
      </c>
      <c r="K1283">
        <v>25.7</v>
      </c>
      <c r="L1283">
        <v>28.3</v>
      </c>
      <c r="M1283">
        <v>-4.95</v>
      </c>
      <c r="N1283">
        <v>-3.37</v>
      </c>
    </row>
    <row r="1284" spans="1:17">
      <c r="A1284">
        <v>2007</v>
      </c>
      <c r="B1284">
        <v>108</v>
      </c>
      <c r="C1284" t="s">
        <v>88</v>
      </c>
      <c r="D1284" t="s">
        <v>150</v>
      </c>
      <c r="E1284">
        <v>5</v>
      </c>
      <c r="F1284">
        <v>7</v>
      </c>
      <c r="G1284">
        <v>0.41699999999999998</v>
      </c>
      <c r="H1284">
        <v>3</v>
      </c>
      <c r="I1284">
        <v>4</v>
      </c>
      <c r="J1284">
        <v>0.42899999999999999</v>
      </c>
      <c r="K1284">
        <v>24.3</v>
      </c>
      <c r="L1284">
        <v>27.6</v>
      </c>
      <c r="M1284">
        <v>-7.98</v>
      </c>
      <c r="N1284">
        <v>-4.7300000000000004</v>
      </c>
    </row>
    <row r="1285" spans="1:17">
      <c r="A1285">
        <v>2007</v>
      </c>
      <c r="B1285">
        <v>109</v>
      </c>
      <c r="C1285" t="s">
        <v>114</v>
      </c>
      <c r="D1285" t="s">
        <v>150</v>
      </c>
      <c r="E1285">
        <v>3</v>
      </c>
      <c r="F1285">
        <v>9</v>
      </c>
      <c r="G1285">
        <v>0.25</v>
      </c>
      <c r="H1285">
        <v>3</v>
      </c>
      <c r="I1285">
        <v>4</v>
      </c>
      <c r="J1285">
        <v>0.42899999999999999</v>
      </c>
      <c r="K1285">
        <v>23.8</v>
      </c>
      <c r="L1285">
        <v>35.799999999999997</v>
      </c>
      <c r="M1285">
        <v>-13.36</v>
      </c>
      <c r="N1285">
        <v>-4.1100000000000003</v>
      </c>
    </row>
    <row r="1286" spans="1:17">
      <c r="A1286">
        <v>2007</v>
      </c>
      <c r="B1286">
        <v>110</v>
      </c>
      <c r="C1286" t="s">
        <v>115</v>
      </c>
      <c r="D1286" t="s">
        <v>150</v>
      </c>
      <c r="E1286">
        <v>2</v>
      </c>
      <c r="F1286">
        <v>10</v>
      </c>
      <c r="G1286">
        <v>0.16700000000000001</v>
      </c>
      <c r="H1286">
        <v>1</v>
      </c>
      <c r="I1286">
        <v>6</v>
      </c>
      <c r="J1286">
        <v>0.14299999999999999</v>
      </c>
      <c r="K1286">
        <v>24.8</v>
      </c>
      <c r="L1286">
        <v>45.1</v>
      </c>
      <c r="M1286">
        <v>-15.84</v>
      </c>
      <c r="N1286">
        <v>-3.67</v>
      </c>
    </row>
    <row r="1287" spans="1:17">
      <c r="A1287">
        <v>2007</v>
      </c>
      <c r="B1287">
        <v>111</v>
      </c>
      <c r="C1287" t="s">
        <v>119</v>
      </c>
      <c r="D1287" t="s">
        <v>150</v>
      </c>
      <c r="E1287">
        <v>1</v>
      </c>
      <c r="F1287">
        <v>11</v>
      </c>
      <c r="G1287">
        <v>8.3000000000000004E-2</v>
      </c>
      <c r="H1287">
        <v>1</v>
      </c>
      <c r="I1287">
        <v>6</v>
      </c>
      <c r="J1287">
        <v>0.14299999999999999</v>
      </c>
      <c r="K1287">
        <v>15.1</v>
      </c>
      <c r="L1287">
        <v>39.1</v>
      </c>
      <c r="M1287">
        <v>-15.84</v>
      </c>
      <c r="N1287">
        <v>-0.84</v>
      </c>
    </row>
    <row r="1288" spans="1:17">
      <c r="A1288">
        <v>2007</v>
      </c>
      <c r="E1288" t="s">
        <v>167</v>
      </c>
      <c r="H1288" t="s">
        <v>168</v>
      </c>
      <c r="M1288" t="s">
        <v>159</v>
      </c>
      <c r="O1288" t="s">
        <v>151</v>
      </c>
    </row>
    <row r="1289" spans="1:17">
      <c r="A1289">
        <v>2007</v>
      </c>
      <c r="B1289" t="s">
        <v>152</v>
      </c>
      <c r="C1289" t="s">
        <v>153</v>
      </c>
      <c r="D1289" t="s">
        <v>154</v>
      </c>
      <c r="E1289" t="s">
        <v>155</v>
      </c>
      <c r="F1289" t="s">
        <v>156</v>
      </c>
      <c r="G1289" t="s">
        <v>157</v>
      </c>
      <c r="H1289" t="s">
        <v>155</v>
      </c>
      <c r="I1289" t="s">
        <v>156</v>
      </c>
      <c r="J1289" t="s">
        <v>157</v>
      </c>
      <c r="K1289" t="s">
        <v>158</v>
      </c>
      <c r="L1289" t="s">
        <v>158</v>
      </c>
      <c r="M1289" t="s">
        <v>159</v>
      </c>
      <c r="N1289" t="s">
        <v>160</v>
      </c>
      <c r="O1289" t="s">
        <v>161</v>
      </c>
      <c r="P1289" t="s">
        <v>162</v>
      </c>
      <c r="Q1289" t="s">
        <v>163</v>
      </c>
    </row>
    <row r="1290" spans="1:17">
      <c r="A1290">
        <v>2007</v>
      </c>
      <c r="B1290">
        <v>112</v>
      </c>
      <c r="C1290" t="s">
        <v>128</v>
      </c>
      <c r="D1290" t="s">
        <v>193</v>
      </c>
      <c r="E1290">
        <v>12</v>
      </c>
      <c r="F1290">
        <v>1</v>
      </c>
      <c r="G1290">
        <v>0.92300000000000004</v>
      </c>
      <c r="H1290">
        <v>8</v>
      </c>
      <c r="I1290">
        <v>0</v>
      </c>
      <c r="J1290">
        <v>1</v>
      </c>
      <c r="K1290">
        <v>43.4</v>
      </c>
      <c r="L1290">
        <v>25.5</v>
      </c>
      <c r="M1290">
        <v>6.36</v>
      </c>
      <c r="N1290">
        <v>-5.79</v>
      </c>
      <c r="O1290">
        <v>23</v>
      </c>
      <c r="P1290">
        <v>10</v>
      </c>
      <c r="Q1290">
        <v>19</v>
      </c>
    </row>
    <row r="1291" spans="1:17">
      <c r="A1291">
        <v>2007</v>
      </c>
      <c r="B1291">
        <v>113</v>
      </c>
      <c r="C1291" t="s">
        <v>57</v>
      </c>
      <c r="D1291" t="s">
        <v>193</v>
      </c>
      <c r="E1291">
        <v>10</v>
      </c>
      <c r="F1291">
        <v>3</v>
      </c>
      <c r="G1291">
        <v>0.76900000000000002</v>
      </c>
      <c r="H1291">
        <v>7</v>
      </c>
      <c r="I1291">
        <v>1</v>
      </c>
      <c r="J1291">
        <v>0.875</v>
      </c>
      <c r="K1291">
        <v>42.4</v>
      </c>
      <c r="L1291">
        <v>21.6</v>
      </c>
      <c r="M1291">
        <v>6.31</v>
      </c>
      <c r="N1291">
        <v>-5.46</v>
      </c>
      <c r="O1291">
        <v>24</v>
      </c>
      <c r="P1291">
        <v>17</v>
      </c>
    </row>
    <row r="1292" spans="1:17">
      <c r="A1292">
        <v>2007</v>
      </c>
      <c r="B1292">
        <v>114</v>
      </c>
      <c r="C1292" t="s">
        <v>78</v>
      </c>
      <c r="D1292" t="s">
        <v>193</v>
      </c>
      <c r="E1292">
        <v>9</v>
      </c>
      <c r="F1292">
        <v>4</v>
      </c>
      <c r="G1292">
        <v>0.69199999999999995</v>
      </c>
      <c r="H1292">
        <v>6</v>
      </c>
      <c r="I1292">
        <v>2</v>
      </c>
      <c r="J1292">
        <v>0.75</v>
      </c>
      <c r="K1292">
        <v>32.799999999999997</v>
      </c>
      <c r="L1292">
        <v>27</v>
      </c>
      <c r="M1292">
        <v>2.75</v>
      </c>
      <c r="N1292">
        <v>-2.79</v>
      </c>
    </row>
    <row r="1293" spans="1:17">
      <c r="A1293">
        <v>2007</v>
      </c>
      <c r="B1293">
        <v>115</v>
      </c>
      <c r="C1293" t="s">
        <v>122</v>
      </c>
      <c r="D1293" t="s">
        <v>193</v>
      </c>
      <c r="E1293">
        <v>6</v>
      </c>
      <c r="F1293">
        <v>7</v>
      </c>
      <c r="G1293">
        <v>0.46200000000000002</v>
      </c>
      <c r="H1293">
        <v>4</v>
      </c>
      <c r="I1293">
        <v>4</v>
      </c>
      <c r="J1293">
        <v>0.5</v>
      </c>
      <c r="K1293">
        <v>33.5</v>
      </c>
      <c r="L1293">
        <v>32.200000000000003</v>
      </c>
      <c r="M1293">
        <v>-5.09</v>
      </c>
      <c r="N1293">
        <v>-5.24</v>
      </c>
    </row>
    <row r="1294" spans="1:17">
      <c r="A1294">
        <v>2007</v>
      </c>
      <c r="B1294">
        <v>116</v>
      </c>
      <c r="C1294" t="s">
        <v>89</v>
      </c>
      <c r="D1294" t="s">
        <v>193</v>
      </c>
      <c r="E1294">
        <v>5</v>
      </c>
      <c r="F1294">
        <v>7</v>
      </c>
      <c r="G1294">
        <v>0.41699999999999998</v>
      </c>
      <c r="H1294">
        <v>4</v>
      </c>
      <c r="I1294">
        <v>4</v>
      </c>
      <c r="J1294">
        <v>0.5</v>
      </c>
      <c r="K1294">
        <v>20.8</v>
      </c>
      <c r="L1294">
        <v>30.7</v>
      </c>
      <c r="M1294">
        <v>-8.4499999999999993</v>
      </c>
      <c r="N1294">
        <v>-2.54</v>
      </c>
    </row>
    <row r="1295" spans="1:17">
      <c r="A1295">
        <v>2007</v>
      </c>
      <c r="B1295">
        <v>117</v>
      </c>
      <c r="C1295" t="s">
        <v>111</v>
      </c>
      <c r="D1295" t="s">
        <v>193</v>
      </c>
      <c r="E1295">
        <v>5</v>
      </c>
      <c r="F1295">
        <v>7</v>
      </c>
      <c r="G1295">
        <v>0.41699999999999998</v>
      </c>
      <c r="H1295">
        <v>4</v>
      </c>
      <c r="I1295">
        <v>4</v>
      </c>
      <c r="J1295">
        <v>0.5</v>
      </c>
      <c r="K1295">
        <v>20.399999999999999</v>
      </c>
      <c r="L1295">
        <v>29.3</v>
      </c>
      <c r="M1295">
        <v>-8.64</v>
      </c>
      <c r="N1295">
        <v>-3.3</v>
      </c>
    </row>
    <row r="1296" spans="1:17">
      <c r="A1296">
        <v>2007</v>
      </c>
      <c r="B1296">
        <v>118</v>
      </c>
      <c r="C1296" t="s">
        <v>90</v>
      </c>
      <c r="D1296" t="s">
        <v>193</v>
      </c>
      <c r="E1296">
        <v>2</v>
      </c>
      <c r="F1296">
        <v>10</v>
      </c>
      <c r="G1296">
        <v>0.16700000000000001</v>
      </c>
      <c r="H1296">
        <v>2</v>
      </c>
      <c r="I1296">
        <v>6</v>
      </c>
      <c r="J1296">
        <v>0.25</v>
      </c>
      <c r="K1296">
        <v>20.6</v>
      </c>
      <c r="L1296">
        <v>33.799999999999997</v>
      </c>
      <c r="M1296">
        <v>-11.29</v>
      </c>
      <c r="N1296">
        <v>-2.12</v>
      </c>
    </row>
    <row r="1297" spans="1:17">
      <c r="A1297">
        <v>2007</v>
      </c>
      <c r="B1297">
        <v>119</v>
      </c>
      <c r="C1297" t="s">
        <v>133</v>
      </c>
      <c r="D1297" t="s">
        <v>193</v>
      </c>
      <c r="E1297">
        <v>4</v>
      </c>
      <c r="F1297">
        <v>9</v>
      </c>
      <c r="G1297">
        <v>0.308</v>
      </c>
      <c r="H1297">
        <v>1</v>
      </c>
      <c r="I1297">
        <v>7</v>
      </c>
      <c r="J1297">
        <v>0.125</v>
      </c>
      <c r="K1297">
        <v>24</v>
      </c>
      <c r="L1297">
        <v>36.200000000000003</v>
      </c>
      <c r="M1297">
        <v>-12.32</v>
      </c>
      <c r="N1297">
        <v>-4.93</v>
      </c>
    </row>
    <row r="1298" spans="1:17">
      <c r="A1298">
        <v>2007</v>
      </c>
      <c r="B1298">
        <v>120</v>
      </c>
      <c r="C1298" t="s">
        <v>126</v>
      </c>
      <c r="D1298" t="s">
        <v>193</v>
      </c>
      <c r="E1298">
        <v>1</v>
      </c>
      <c r="F1298">
        <v>11</v>
      </c>
      <c r="G1298">
        <v>8.3000000000000004E-2</v>
      </c>
      <c r="H1298">
        <v>0</v>
      </c>
      <c r="I1298">
        <v>8</v>
      </c>
      <c r="J1298">
        <v>0</v>
      </c>
      <c r="K1298">
        <v>21.5</v>
      </c>
      <c r="L1298">
        <v>36.9</v>
      </c>
      <c r="M1298">
        <v>-17.059999999999999</v>
      </c>
      <c r="N1298">
        <v>-3.81</v>
      </c>
    </row>
    <row r="1299" spans="1:17">
      <c r="A1299">
        <v>2006</v>
      </c>
      <c r="B1299">
        <v>1</v>
      </c>
      <c r="C1299" t="s">
        <v>62</v>
      </c>
      <c r="D1299" t="s">
        <v>165</v>
      </c>
      <c r="E1299">
        <v>11</v>
      </c>
      <c r="F1299">
        <v>3</v>
      </c>
      <c r="G1299">
        <v>0.78600000000000003</v>
      </c>
      <c r="H1299">
        <v>6</v>
      </c>
      <c r="I1299">
        <v>2</v>
      </c>
      <c r="J1299">
        <v>0.75</v>
      </c>
      <c r="K1299">
        <v>21.6</v>
      </c>
      <c r="L1299">
        <v>15.4</v>
      </c>
      <c r="M1299">
        <v>7.95</v>
      </c>
      <c r="N1299">
        <v>1.1000000000000001</v>
      </c>
      <c r="P1299">
        <v>14</v>
      </c>
      <c r="Q1299">
        <v>18</v>
      </c>
    </row>
    <row r="1300" spans="1:17">
      <c r="A1300">
        <v>2006</v>
      </c>
      <c r="B1300">
        <v>2</v>
      </c>
      <c r="C1300" t="s">
        <v>82</v>
      </c>
      <c r="D1300" t="s">
        <v>165</v>
      </c>
      <c r="E1300">
        <v>10</v>
      </c>
      <c r="F1300">
        <v>3</v>
      </c>
      <c r="G1300">
        <v>0.76900000000000002</v>
      </c>
      <c r="H1300">
        <v>5</v>
      </c>
      <c r="I1300">
        <v>3</v>
      </c>
      <c r="J1300">
        <v>0.625</v>
      </c>
      <c r="K1300">
        <v>26</v>
      </c>
      <c r="L1300">
        <v>15.7</v>
      </c>
      <c r="M1300">
        <v>9.9600000000000009</v>
      </c>
      <c r="N1300">
        <v>0.57999999999999996</v>
      </c>
      <c r="P1300">
        <v>16</v>
      </c>
      <c r="Q1300">
        <v>20</v>
      </c>
    </row>
    <row r="1301" spans="1:17">
      <c r="A1301">
        <v>2006</v>
      </c>
      <c r="B1301">
        <v>3</v>
      </c>
      <c r="C1301" t="s">
        <v>39</v>
      </c>
      <c r="D1301" t="s">
        <v>165</v>
      </c>
      <c r="E1301">
        <v>9</v>
      </c>
      <c r="F1301">
        <v>4</v>
      </c>
      <c r="G1301">
        <v>0.69199999999999995</v>
      </c>
      <c r="H1301">
        <v>5</v>
      </c>
      <c r="I1301">
        <v>3</v>
      </c>
      <c r="J1301">
        <v>0.625</v>
      </c>
      <c r="K1301">
        <v>21.8</v>
      </c>
      <c r="L1301">
        <v>21.8</v>
      </c>
      <c r="M1301">
        <v>2.7</v>
      </c>
      <c r="N1301">
        <v>1.01</v>
      </c>
      <c r="P1301">
        <v>21</v>
      </c>
    </row>
    <row r="1302" spans="1:17">
      <c r="A1302">
        <v>2006</v>
      </c>
      <c r="B1302">
        <v>4</v>
      </c>
      <c r="C1302" t="s">
        <v>6</v>
      </c>
      <c r="D1302" t="s">
        <v>165</v>
      </c>
      <c r="E1302">
        <v>8</v>
      </c>
      <c r="F1302">
        <v>5</v>
      </c>
      <c r="G1302">
        <v>0.61499999999999999</v>
      </c>
      <c r="H1302">
        <v>5</v>
      </c>
      <c r="I1302">
        <v>3</v>
      </c>
      <c r="J1302">
        <v>0.625</v>
      </c>
      <c r="K1302">
        <v>32.700000000000003</v>
      </c>
      <c r="L1302">
        <v>16.2</v>
      </c>
      <c r="M1302">
        <v>8.19</v>
      </c>
      <c r="N1302">
        <v>0.65</v>
      </c>
      <c r="O1302">
        <v>18</v>
      </c>
      <c r="P1302">
        <v>10</v>
      </c>
    </row>
    <row r="1303" spans="1:17">
      <c r="A1303">
        <v>2006</v>
      </c>
      <c r="B1303">
        <v>5</v>
      </c>
      <c r="C1303" t="s">
        <v>2</v>
      </c>
      <c r="D1303" t="s">
        <v>165</v>
      </c>
      <c r="E1303">
        <v>7</v>
      </c>
      <c r="F1303">
        <v>6</v>
      </c>
      <c r="G1303">
        <v>0.53800000000000003</v>
      </c>
      <c r="H1303">
        <v>3</v>
      </c>
      <c r="I1303">
        <v>5</v>
      </c>
      <c r="J1303">
        <v>0.375</v>
      </c>
      <c r="K1303">
        <v>26.5</v>
      </c>
      <c r="L1303">
        <v>19.8</v>
      </c>
      <c r="M1303">
        <v>6.19</v>
      </c>
      <c r="N1303">
        <v>2.19</v>
      </c>
      <c r="O1303">
        <v>11</v>
      </c>
      <c r="P1303">
        <v>9</v>
      </c>
    </row>
    <row r="1304" spans="1:17">
      <c r="A1304">
        <v>2006</v>
      </c>
      <c r="B1304">
        <v>6</v>
      </c>
      <c r="C1304" t="s">
        <v>44</v>
      </c>
      <c r="D1304" t="s">
        <v>165</v>
      </c>
      <c r="E1304">
        <v>3</v>
      </c>
      <c r="F1304">
        <v>9</v>
      </c>
      <c r="G1304">
        <v>0.25</v>
      </c>
      <c r="H1304">
        <v>2</v>
      </c>
      <c r="I1304">
        <v>6</v>
      </c>
      <c r="J1304">
        <v>0.25</v>
      </c>
      <c r="K1304">
        <v>17.5</v>
      </c>
      <c r="L1304">
        <v>21.8</v>
      </c>
      <c r="M1304">
        <v>-4.1100000000000003</v>
      </c>
      <c r="N1304">
        <v>0.64</v>
      </c>
    </row>
    <row r="1305" spans="1:17">
      <c r="A1305">
        <v>2006</v>
      </c>
      <c r="B1305">
        <v>7</v>
      </c>
      <c r="C1305" t="s">
        <v>69</v>
      </c>
      <c r="D1305" t="s">
        <v>166</v>
      </c>
      <c r="E1305">
        <v>9</v>
      </c>
      <c r="F1305">
        <v>5</v>
      </c>
      <c r="G1305">
        <v>0.64300000000000002</v>
      </c>
      <c r="H1305">
        <v>7</v>
      </c>
      <c r="I1305">
        <v>1</v>
      </c>
      <c r="J1305">
        <v>0.875</v>
      </c>
      <c r="K1305">
        <v>24.9</v>
      </c>
      <c r="L1305">
        <v>18.399999999999999</v>
      </c>
      <c r="M1305">
        <v>6.5</v>
      </c>
      <c r="N1305">
        <v>1.64</v>
      </c>
      <c r="P1305">
        <v>13</v>
      </c>
    </row>
    <row r="1306" spans="1:17">
      <c r="A1306">
        <v>2006</v>
      </c>
      <c r="B1306">
        <v>8</v>
      </c>
      <c r="C1306" t="s">
        <v>43</v>
      </c>
      <c r="D1306" t="s">
        <v>166</v>
      </c>
      <c r="E1306">
        <v>10</v>
      </c>
      <c r="F1306">
        <v>3</v>
      </c>
      <c r="G1306">
        <v>0.76900000000000002</v>
      </c>
      <c r="H1306">
        <v>6</v>
      </c>
      <c r="I1306">
        <v>2</v>
      </c>
      <c r="J1306">
        <v>0.75</v>
      </c>
      <c r="K1306">
        <v>25.8</v>
      </c>
      <c r="L1306">
        <v>11</v>
      </c>
      <c r="M1306">
        <v>12.47</v>
      </c>
      <c r="N1306">
        <v>0.16</v>
      </c>
      <c r="O1306">
        <v>17</v>
      </c>
      <c r="P1306">
        <v>11</v>
      </c>
      <c r="Q1306">
        <v>19</v>
      </c>
    </row>
    <row r="1307" spans="1:17">
      <c r="A1307">
        <v>2006</v>
      </c>
      <c r="B1307">
        <v>9</v>
      </c>
      <c r="C1307" t="s">
        <v>61</v>
      </c>
      <c r="D1307" t="s">
        <v>166</v>
      </c>
      <c r="E1307">
        <v>5</v>
      </c>
      <c r="F1307">
        <v>7</v>
      </c>
      <c r="G1307">
        <v>0.41699999999999998</v>
      </c>
      <c r="H1307">
        <v>4</v>
      </c>
      <c r="I1307">
        <v>4</v>
      </c>
      <c r="J1307">
        <v>0.5</v>
      </c>
      <c r="K1307">
        <v>15.1</v>
      </c>
      <c r="L1307">
        <v>17.8</v>
      </c>
      <c r="M1307">
        <v>-2.5</v>
      </c>
      <c r="N1307">
        <v>0.42</v>
      </c>
    </row>
    <row r="1308" spans="1:17">
      <c r="A1308">
        <v>2006</v>
      </c>
      <c r="B1308">
        <v>10</v>
      </c>
      <c r="C1308" t="s">
        <v>21</v>
      </c>
      <c r="D1308" t="s">
        <v>166</v>
      </c>
      <c r="E1308">
        <v>7</v>
      </c>
      <c r="F1308">
        <v>6</v>
      </c>
      <c r="G1308">
        <v>0.53800000000000003</v>
      </c>
      <c r="H1308">
        <v>3</v>
      </c>
      <c r="I1308">
        <v>5</v>
      </c>
      <c r="J1308">
        <v>0.375</v>
      </c>
      <c r="K1308">
        <v>19.600000000000001</v>
      </c>
      <c r="L1308">
        <v>15.5</v>
      </c>
      <c r="M1308">
        <v>3.02</v>
      </c>
      <c r="N1308">
        <v>0.4</v>
      </c>
      <c r="O1308">
        <v>12</v>
      </c>
      <c r="P1308">
        <v>12</v>
      </c>
    </row>
    <row r="1309" spans="1:17">
      <c r="A1309">
        <v>2006</v>
      </c>
      <c r="B1309">
        <v>11</v>
      </c>
      <c r="C1309" t="s">
        <v>24</v>
      </c>
      <c r="D1309" t="s">
        <v>166</v>
      </c>
      <c r="E1309">
        <v>3</v>
      </c>
      <c r="F1309">
        <v>9</v>
      </c>
      <c r="G1309">
        <v>0.25</v>
      </c>
      <c r="H1309">
        <v>2</v>
      </c>
      <c r="I1309">
        <v>6</v>
      </c>
      <c r="J1309">
        <v>0.25</v>
      </c>
      <c r="K1309">
        <v>18</v>
      </c>
      <c r="L1309">
        <v>30.5</v>
      </c>
      <c r="M1309">
        <v>-7.54</v>
      </c>
      <c r="N1309">
        <v>2.46</v>
      </c>
    </row>
    <row r="1310" spans="1:17">
      <c r="A1310">
        <v>2006</v>
      </c>
      <c r="B1310">
        <v>12</v>
      </c>
      <c r="C1310" t="s">
        <v>33</v>
      </c>
      <c r="D1310" t="s">
        <v>166</v>
      </c>
      <c r="E1310">
        <v>0</v>
      </c>
      <c r="F1310">
        <v>12</v>
      </c>
      <c r="G1310">
        <v>0</v>
      </c>
      <c r="H1310">
        <v>0</v>
      </c>
      <c r="I1310">
        <v>8</v>
      </c>
      <c r="J1310">
        <v>0</v>
      </c>
      <c r="K1310">
        <v>14.9</v>
      </c>
      <c r="L1310">
        <v>33.799999999999997</v>
      </c>
      <c r="M1310">
        <v>-14.98</v>
      </c>
      <c r="N1310">
        <v>2.36</v>
      </c>
    </row>
    <row r="1311" spans="1:17">
      <c r="A1311">
        <v>2006</v>
      </c>
      <c r="E1311" t="s">
        <v>167</v>
      </c>
      <c r="H1311" t="s">
        <v>168</v>
      </c>
      <c r="M1311" t="s">
        <v>159</v>
      </c>
      <c r="O1311" t="s">
        <v>151</v>
      </c>
    </row>
    <row r="1312" spans="1:17">
      <c r="A1312">
        <v>2006</v>
      </c>
      <c r="B1312" t="s">
        <v>152</v>
      </c>
      <c r="C1312" t="s">
        <v>153</v>
      </c>
      <c r="D1312" t="s">
        <v>154</v>
      </c>
      <c r="E1312" t="s">
        <v>155</v>
      </c>
      <c r="F1312" t="s">
        <v>156</v>
      </c>
      <c r="G1312" t="s">
        <v>157</v>
      </c>
      <c r="H1312" t="s">
        <v>155</v>
      </c>
      <c r="I1312" t="s">
        <v>156</v>
      </c>
      <c r="J1312" t="s">
        <v>157</v>
      </c>
      <c r="K1312" t="s">
        <v>158</v>
      </c>
      <c r="L1312" t="s">
        <v>158</v>
      </c>
      <c r="M1312" t="s">
        <v>159</v>
      </c>
      <c r="N1312" t="s">
        <v>160</v>
      </c>
      <c r="O1312" t="s">
        <v>161</v>
      </c>
      <c r="P1312" t="s">
        <v>162</v>
      </c>
      <c r="Q1312" t="s">
        <v>163</v>
      </c>
    </row>
    <row r="1313" spans="1:17">
      <c r="A1313">
        <v>2006</v>
      </c>
      <c r="B1313">
        <v>13</v>
      </c>
      <c r="C1313" t="s">
        <v>26</v>
      </c>
      <c r="D1313" t="s">
        <v>194</v>
      </c>
      <c r="E1313">
        <v>9</v>
      </c>
      <c r="F1313">
        <v>5</v>
      </c>
      <c r="G1313">
        <v>0.64300000000000002</v>
      </c>
      <c r="H1313">
        <v>6</v>
      </c>
      <c r="I1313">
        <v>2</v>
      </c>
      <c r="J1313">
        <v>0.75</v>
      </c>
      <c r="K1313">
        <v>30.6</v>
      </c>
      <c r="L1313">
        <v>18.3</v>
      </c>
      <c r="M1313">
        <v>8.92</v>
      </c>
      <c r="N1313">
        <v>1.99</v>
      </c>
      <c r="O1313">
        <v>20</v>
      </c>
      <c r="P1313">
        <v>17</v>
      </c>
    </row>
    <row r="1314" spans="1:17">
      <c r="A1314">
        <v>2006</v>
      </c>
      <c r="B1314">
        <v>14</v>
      </c>
      <c r="C1314" t="s">
        <v>46</v>
      </c>
      <c r="D1314" t="s">
        <v>194</v>
      </c>
      <c r="E1314">
        <v>8</v>
      </c>
      <c r="F1314">
        <v>5</v>
      </c>
      <c r="G1314">
        <v>0.61499999999999999</v>
      </c>
      <c r="H1314">
        <v>4</v>
      </c>
      <c r="I1314">
        <v>4</v>
      </c>
      <c r="J1314">
        <v>0.5</v>
      </c>
      <c r="K1314">
        <v>30.1</v>
      </c>
      <c r="L1314">
        <v>19.5</v>
      </c>
      <c r="M1314">
        <v>8.15</v>
      </c>
      <c r="N1314">
        <v>-0.09</v>
      </c>
      <c r="P1314">
        <v>19</v>
      </c>
    </row>
    <row r="1315" spans="1:17">
      <c r="A1315">
        <v>2006</v>
      </c>
      <c r="B1315">
        <v>15</v>
      </c>
      <c r="C1315" t="s">
        <v>76</v>
      </c>
      <c r="D1315" t="s">
        <v>194</v>
      </c>
      <c r="E1315">
        <v>7</v>
      </c>
      <c r="F1315">
        <v>6</v>
      </c>
      <c r="G1315">
        <v>0.53800000000000003</v>
      </c>
      <c r="H1315">
        <v>4</v>
      </c>
      <c r="I1315">
        <v>4</v>
      </c>
      <c r="J1315">
        <v>0.5</v>
      </c>
      <c r="K1315">
        <v>22.8</v>
      </c>
      <c r="L1315">
        <v>23.8</v>
      </c>
      <c r="M1315">
        <v>-7.0000000000000007E-2</v>
      </c>
      <c r="N1315">
        <v>1.32</v>
      </c>
    </row>
    <row r="1316" spans="1:17">
      <c r="A1316">
        <v>2006</v>
      </c>
      <c r="B1316">
        <v>16</v>
      </c>
      <c r="C1316" t="s">
        <v>85</v>
      </c>
      <c r="D1316" t="s">
        <v>194</v>
      </c>
      <c r="E1316">
        <v>6</v>
      </c>
      <c r="F1316">
        <v>6</v>
      </c>
      <c r="G1316">
        <v>0.5</v>
      </c>
      <c r="H1316">
        <v>3</v>
      </c>
      <c r="I1316">
        <v>5</v>
      </c>
      <c r="J1316">
        <v>0.375</v>
      </c>
      <c r="K1316">
        <v>29</v>
      </c>
      <c r="L1316">
        <v>25.5</v>
      </c>
      <c r="M1316">
        <v>0.53</v>
      </c>
      <c r="N1316">
        <v>-1.64</v>
      </c>
    </row>
    <row r="1317" spans="1:17">
      <c r="A1317">
        <v>2006</v>
      </c>
      <c r="B1317">
        <v>17</v>
      </c>
      <c r="C1317" t="s">
        <v>66</v>
      </c>
      <c r="D1317" t="s">
        <v>194</v>
      </c>
      <c r="E1317">
        <v>2</v>
      </c>
      <c r="F1317">
        <v>10</v>
      </c>
      <c r="G1317">
        <v>0.16700000000000001</v>
      </c>
      <c r="H1317">
        <v>2</v>
      </c>
      <c r="I1317">
        <v>6</v>
      </c>
      <c r="J1317">
        <v>0.25</v>
      </c>
      <c r="K1317">
        <v>16.3</v>
      </c>
      <c r="L1317">
        <v>22.3</v>
      </c>
      <c r="M1317">
        <v>-6.18</v>
      </c>
      <c r="N1317">
        <v>0.99</v>
      </c>
    </row>
    <row r="1318" spans="1:17">
      <c r="A1318">
        <v>2006</v>
      </c>
      <c r="B1318">
        <v>18</v>
      </c>
      <c r="C1318" t="s">
        <v>53</v>
      </c>
      <c r="D1318" t="s">
        <v>194</v>
      </c>
      <c r="E1318">
        <v>4</v>
      </c>
      <c r="F1318">
        <v>8</v>
      </c>
      <c r="G1318">
        <v>0.33300000000000002</v>
      </c>
      <c r="H1318">
        <v>1</v>
      </c>
      <c r="I1318">
        <v>7</v>
      </c>
      <c r="J1318">
        <v>0.125</v>
      </c>
      <c r="K1318">
        <v>18.8</v>
      </c>
      <c r="L1318">
        <v>30.8</v>
      </c>
      <c r="M1318">
        <v>-9.91</v>
      </c>
      <c r="N1318">
        <v>0.17</v>
      </c>
    </row>
    <row r="1319" spans="1:17">
      <c r="A1319">
        <v>2006</v>
      </c>
      <c r="B1319">
        <v>19</v>
      </c>
      <c r="C1319" t="s">
        <v>16</v>
      </c>
      <c r="D1319" t="s">
        <v>195</v>
      </c>
      <c r="E1319">
        <v>11</v>
      </c>
      <c r="F1319">
        <v>3</v>
      </c>
      <c r="G1319">
        <v>0.78600000000000003</v>
      </c>
      <c r="H1319">
        <v>7</v>
      </c>
      <c r="I1319">
        <v>1</v>
      </c>
      <c r="J1319">
        <v>0.875</v>
      </c>
      <c r="K1319">
        <v>30.3</v>
      </c>
      <c r="L1319">
        <v>17.3</v>
      </c>
      <c r="M1319">
        <v>12.75</v>
      </c>
      <c r="N1319">
        <v>2.83</v>
      </c>
      <c r="O1319">
        <v>10</v>
      </c>
      <c r="P1319">
        <v>7</v>
      </c>
      <c r="Q1319">
        <v>11</v>
      </c>
    </row>
    <row r="1320" spans="1:17">
      <c r="A1320">
        <v>2006</v>
      </c>
      <c r="B1320">
        <v>20</v>
      </c>
      <c r="C1320" t="s">
        <v>7</v>
      </c>
      <c r="D1320" t="s">
        <v>195</v>
      </c>
      <c r="E1320">
        <v>10</v>
      </c>
      <c r="F1320">
        <v>3</v>
      </c>
      <c r="G1320">
        <v>0.76900000000000002</v>
      </c>
      <c r="H1320">
        <v>6</v>
      </c>
      <c r="I1320">
        <v>2</v>
      </c>
      <c r="J1320">
        <v>0.75</v>
      </c>
      <c r="K1320">
        <v>35.9</v>
      </c>
      <c r="L1320">
        <v>18.3</v>
      </c>
      <c r="M1320">
        <v>12.18</v>
      </c>
      <c r="N1320">
        <v>0.56999999999999995</v>
      </c>
      <c r="O1320">
        <v>3</v>
      </c>
      <c r="P1320">
        <v>2</v>
      </c>
      <c r="Q1320">
        <v>13</v>
      </c>
    </row>
    <row r="1321" spans="1:17">
      <c r="A1321">
        <v>2006</v>
      </c>
      <c r="B1321">
        <v>21</v>
      </c>
      <c r="C1321" t="s">
        <v>17</v>
      </c>
      <c r="D1321" t="s">
        <v>195</v>
      </c>
      <c r="E1321">
        <v>9</v>
      </c>
      <c r="F1321">
        <v>4</v>
      </c>
      <c r="G1321">
        <v>0.69199999999999995</v>
      </c>
      <c r="H1321">
        <v>5</v>
      </c>
      <c r="I1321">
        <v>3</v>
      </c>
      <c r="J1321">
        <v>0.625</v>
      </c>
      <c r="K1321">
        <v>27.8</v>
      </c>
      <c r="L1321">
        <v>20.5</v>
      </c>
      <c r="M1321">
        <v>6.53</v>
      </c>
      <c r="N1321">
        <v>0.99</v>
      </c>
      <c r="P1321">
        <v>21</v>
      </c>
    </row>
    <row r="1322" spans="1:17">
      <c r="A1322">
        <v>2006</v>
      </c>
      <c r="B1322">
        <v>22</v>
      </c>
      <c r="C1322" t="s">
        <v>47</v>
      </c>
      <c r="D1322" t="s">
        <v>195</v>
      </c>
      <c r="E1322">
        <v>8</v>
      </c>
      <c r="F1322">
        <v>5</v>
      </c>
      <c r="G1322">
        <v>0.61499999999999999</v>
      </c>
      <c r="H1322">
        <v>4</v>
      </c>
      <c r="I1322">
        <v>4</v>
      </c>
      <c r="J1322">
        <v>0.5</v>
      </c>
      <c r="K1322">
        <v>32.5</v>
      </c>
      <c r="L1322">
        <v>25.1</v>
      </c>
      <c r="M1322">
        <v>4.2</v>
      </c>
      <c r="N1322">
        <v>0.43</v>
      </c>
      <c r="O1322">
        <v>25</v>
      </c>
      <c r="P1322">
        <v>24</v>
      </c>
    </row>
    <row r="1323" spans="1:17">
      <c r="A1323">
        <v>2006</v>
      </c>
      <c r="B1323">
        <v>23</v>
      </c>
      <c r="C1323" t="s">
        <v>48</v>
      </c>
      <c r="D1323" t="s">
        <v>195</v>
      </c>
      <c r="E1323">
        <v>7</v>
      </c>
      <c r="F1323">
        <v>6</v>
      </c>
      <c r="G1323">
        <v>0.53800000000000003</v>
      </c>
      <c r="H1323">
        <v>3</v>
      </c>
      <c r="I1323">
        <v>5</v>
      </c>
      <c r="J1323">
        <v>0.375</v>
      </c>
      <c r="K1323">
        <v>35.200000000000003</v>
      </c>
      <c r="L1323">
        <v>25.6</v>
      </c>
      <c r="M1323">
        <v>6.04</v>
      </c>
      <c r="N1323">
        <v>1.1200000000000001</v>
      </c>
    </row>
    <row r="1324" spans="1:17">
      <c r="A1324">
        <v>2006</v>
      </c>
      <c r="B1324">
        <v>24</v>
      </c>
      <c r="C1324" t="s">
        <v>56</v>
      </c>
      <c r="D1324" t="s">
        <v>195</v>
      </c>
      <c r="E1324">
        <v>4</v>
      </c>
      <c r="F1324">
        <v>8</v>
      </c>
      <c r="G1324">
        <v>0.33300000000000002</v>
      </c>
      <c r="H1324">
        <v>3</v>
      </c>
      <c r="I1324">
        <v>5</v>
      </c>
      <c r="J1324">
        <v>0.375</v>
      </c>
      <c r="K1324">
        <v>23.6</v>
      </c>
      <c r="L1324">
        <v>32.6</v>
      </c>
      <c r="M1324">
        <v>-4.62</v>
      </c>
      <c r="N1324">
        <v>1.88</v>
      </c>
    </row>
    <row r="1325" spans="1:17">
      <c r="A1325">
        <v>2006</v>
      </c>
      <c r="E1325" t="s">
        <v>167</v>
      </c>
      <c r="H1325" t="s">
        <v>168</v>
      </c>
      <c r="M1325" t="s">
        <v>159</v>
      </c>
      <c r="O1325" t="s">
        <v>151</v>
      </c>
    </row>
    <row r="1326" spans="1:17">
      <c r="A1326">
        <v>2006</v>
      </c>
      <c r="B1326" t="s">
        <v>152</v>
      </c>
      <c r="C1326" t="s">
        <v>153</v>
      </c>
      <c r="D1326" t="s">
        <v>154</v>
      </c>
      <c r="E1326" t="s">
        <v>155</v>
      </c>
      <c r="F1326" t="s">
        <v>156</v>
      </c>
      <c r="G1326" t="s">
        <v>157</v>
      </c>
      <c r="H1326" t="s">
        <v>155</v>
      </c>
      <c r="I1326" t="s">
        <v>156</v>
      </c>
      <c r="J1326" t="s">
        <v>157</v>
      </c>
      <c r="K1326" t="s">
        <v>158</v>
      </c>
      <c r="L1326" t="s">
        <v>158</v>
      </c>
      <c r="M1326" t="s">
        <v>159</v>
      </c>
      <c r="N1326" t="s">
        <v>160</v>
      </c>
      <c r="O1326" t="s">
        <v>161</v>
      </c>
      <c r="P1326" t="s">
        <v>162</v>
      </c>
      <c r="Q1326" t="s">
        <v>163</v>
      </c>
    </row>
    <row r="1327" spans="1:17">
      <c r="A1327">
        <v>2006</v>
      </c>
      <c r="B1327">
        <v>25</v>
      </c>
      <c r="C1327" t="s">
        <v>36</v>
      </c>
      <c r="D1327" t="s">
        <v>192</v>
      </c>
      <c r="E1327">
        <v>12</v>
      </c>
      <c r="F1327">
        <v>1</v>
      </c>
      <c r="G1327">
        <v>0.92300000000000004</v>
      </c>
      <c r="H1327">
        <v>6</v>
      </c>
      <c r="I1327">
        <v>1</v>
      </c>
      <c r="J1327">
        <v>0.85699999999999998</v>
      </c>
      <c r="K1327">
        <v>37.799999999999997</v>
      </c>
      <c r="L1327">
        <v>16.3</v>
      </c>
      <c r="M1327">
        <v>19.940000000000001</v>
      </c>
      <c r="N1327">
        <v>2.94</v>
      </c>
      <c r="O1327">
        <v>13</v>
      </c>
      <c r="P1327">
        <v>3</v>
      </c>
      <c r="Q1327">
        <v>6</v>
      </c>
    </row>
    <row r="1328" spans="1:17">
      <c r="A1328">
        <v>2006</v>
      </c>
      <c r="B1328">
        <v>26</v>
      </c>
      <c r="C1328" t="s">
        <v>79</v>
      </c>
      <c r="D1328" t="s">
        <v>192</v>
      </c>
      <c r="E1328">
        <v>11</v>
      </c>
      <c r="F1328">
        <v>2</v>
      </c>
      <c r="G1328">
        <v>0.84599999999999997</v>
      </c>
      <c r="H1328">
        <v>5</v>
      </c>
      <c r="I1328">
        <v>2</v>
      </c>
      <c r="J1328">
        <v>0.71399999999999997</v>
      </c>
      <c r="K1328">
        <v>29.8</v>
      </c>
      <c r="L1328">
        <v>14.3</v>
      </c>
      <c r="M1328">
        <v>12.88</v>
      </c>
      <c r="N1328">
        <v>1.1100000000000001</v>
      </c>
      <c r="P1328">
        <v>7</v>
      </c>
      <c r="Q1328">
        <v>12</v>
      </c>
    </row>
    <row r="1329" spans="1:17">
      <c r="A1329">
        <v>2006</v>
      </c>
      <c r="B1329">
        <v>27</v>
      </c>
      <c r="C1329" t="s">
        <v>38</v>
      </c>
      <c r="D1329" t="s">
        <v>192</v>
      </c>
      <c r="E1329">
        <v>11</v>
      </c>
      <c r="F1329">
        <v>2</v>
      </c>
      <c r="G1329">
        <v>0.84599999999999997</v>
      </c>
      <c r="H1329">
        <v>5</v>
      </c>
      <c r="I1329">
        <v>2</v>
      </c>
      <c r="J1329">
        <v>0.71399999999999997</v>
      </c>
      <c r="K1329">
        <v>38.799999999999997</v>
      </c>
      <c r="L1329">
        <v>21.7</v>
      </c>
      <c r="M1329">
        <v>16.8</v>
      </c>
      <c r="N1329">
        <v>2.1</v>
      </c>
      <c r="O1329">
        <v>5</v>
      </c>
      <c r="P1329">
        <v>3</v>
      </c>
      <c r="Q1329">
        <v>10</v>
      </c>
    </row>
    <row r="1330" spans="1:17">
      <c r="A1330">
        <v>2006</v>
      </c>
      <c r="B1330">
        <v>28</v>
      </c>
      <c r="C1330" t="s">
        <v>73</v>
      </c>
      <c r="D1330" t="s">
        <v>192</v>
      </c>
      <c r="E1330">
        <v>9</v>
      </c>
      <c r="F1330">
        <v>4</v>
      </c>
      <c r="G1330">
        <v>0.69199999999999995</v>
      </c>
      <c r="H1330">
        <v>4</v>
      </c>
      <c r="I1330">
        <v>3</v>
      </c>
      <c r="J1330">
        <v>0.57099999999999995</v>
      </c>
      <c r="K1330">
        <v>23</v>
      </c>
      <c r="L1330">
        <v>16.899999999999999</v>
      </c>
      <c r="M1330">
        <v>5.94</v>
      </c>
      <c r="N1330">
        <v>0.25</v>
      </c>
    </row>
    <row r="1331" spans="1:17">
      <c r="A1331">
        <v>2006</v>
      </c>
      <c r="B1331">
        <v>29</v>
      </c>
      <c r="C1331" t="s">
        <v>68</v>
      </c>
      <c r="D1331" t="s">
        <v>192</v>
      </c>
      <c r="E1331">
        <v>8</v>
      </c>
      <c r="F1331">
        <v>5</v>
      </c>
      <c r="G1331">
        <v>0.61499999999999999</v>
      </c>
      <c r="H1331">
        <v>4</v>
      </c>
      <c r="I1331">
        <v>3</v>
      </c>
      <c r="J1331">
        <v>0.57099999999999995</v>
      </c>
      <c r="K1331">
        <v>21.1</v>
      </c>
      <c r="L1331">
        <v>19.600000000000001</v>
      </c>
      <c r="M1331">
        <v>5.29</v>
      </c>
      <c r="N1331">
        <v>3.29</v>
      </c>
    </row>
    <row r="1332" spans="1:17">
      <c r="A1332">
        <v>2006</v>
      </c>
      <c r="B1332">
        <v>30</v>
      </c>
      <c r="C1332" t="s">
        <v>31</v>
      </c>
      <c r="D1332" t="s">
        <v>192</v>
      </c>
      <c r="E1332">
        <v>6</v>
      </c>
      <c r="F1332">
        <v>6</v>
      </c>
      <c r="G1332">
        <v>0.5</v>
      </c>
      <c r="H1332">
        <v>2</v>
      </c>
      <c r="I1332">
        <v>5</v>
      </c>
      <c r="J1332">
        <v>0.28599999999999998</v>
      </c>
      <c r="K1332">
        <v>31.8</v>
      </c>
      <c r="L1332">
        <v>22.8</v>
      </c>
      <c r="M1332">
        <v>4.57</v>
      </c>
      <c r="N1332">
        <v>1.23</v>
      </c>
    </row>
    <row r="1333" spans="1:17">
      <c r="A1333">
        <v>2006</v>
      </c>
      <c r="B1333">
        <v>31</v>
      </c>
      <c r="C1333" t="s">
        <v>117</v>
      </c>
      <c r="D1333" t="s">
        <v>192</v>
      </c>
      <c r="E1333">
        <v>4</v>
      </c>
      <c r="F1333">
        <v>8</v>
      </c>
      <c r="G1333">
        <v>0.33300000000000002</v>
      </c>
      <c r="H1333">
        <v>1</v>
      </c>
      <c r="I1333">
        <v>6</v>
      </c>
      <c r="J1333">
        <v>0.14299999999999999</v>
      </c>
      <c r="K1333">
        <v>21.4</v>
      </c>
      <c r="L1333">
        <v>27</v>
      </c>
      <c r="M1333">
        <v>-3.02</v>
      </c>
      <c r="N1333">
        <v>3.48</v>
      </c>
    </row>
    <row r="1334" spans="1:17">
      <c r="A1334">
        <v>2006</v>
      </c>
      <c r="B1334">
        <v>32</v>
      </c>
      <c r="C1334" t="s">
        <v>59</v>
      </c>
      <c r="D1334" t="s">
        <v>192</v>
      </c>
      <c r="E1334">
        <v>4</v>
      </c>
      <c r="F1334">
        <v>8</v>
      </c>
      <c r="G1334">
        <v>0.33300000000000002</v>
      </c>
      <c r="H1334">
        <v>1</v>
      </c>
      <c r="I1334">
        <v>6</v>
      </c>
      <c r="J1334">
        <v>0.14299999999999999</v>
      </c>
      <c r="K1334">
        <v>17.399999999999999</v>
      </c>
      <c r="L1334">
        <v>24.6</v>
      </c>
      <c r="M1334">
        <v>-2.08</v>
      </c>
      <c r="N1334">
        <v>4.34</v>
      </c>
    </row>
    <row r="1335" spans="1:17">
      <c r="A1335">
        <v>2006</v>
      </c>
      <c r="E1335" t="s">
        <v>167</v>
      </c>
      <c r="H1335" t="s">
        <v>168</v>
      </c>
      <c r="M1335" t="s">
        <v>159</v>
      </c>
      <c r="O1335" t="s">
        <v>151</v>
      </c>
    </row>
    <row r="1336" spans="1:17">
      <c r="A1336">
        <v>2006</v>
      </c>
      <c r="B1336" t="s">
        <v>152</v>
      </c>
      <c r="C1336" t="s">
        <v>153</v>
      </c>
      <c r="D1336" t="s">
        <v>154</v>
      </c>
      <c r="E1336" t="s">
        <v>155</v>
      </c>
      <c r="F1336" t="s">
        <v>156</v>
      </c>
      <c r="G1336" t="s">
        <v>157</v>
      </c>
      <c r="H1336" t="s">
        <v>155</v>
      </c>
      <c r="I1336" t="s">
        <v>156</v>
      </c>
      <c r="J1336" t="s">
        <v>157</v>
      </c>
      <c r="K1336" t="s">
        <v>158</v>
      </c>
      <c r="L1336" t="s">
        <v>158</v>
      </c>
      <c r="M1336" t="s">
        <v>159</v>
      </c>
      <c r="N1336" t="s">
        <v>160</v>
      </c>
      <c r="O1336" t="s">
        <v>161</v>
      </c>
      <c r="P1336" t="s">
        <v>162</v>
      </c>
      <c r="Q1336" t="s">
        <v>163</v>
      </c>
    </row>
    <row r="1337" spans="1:17">
      <c r="A1337">
        <v>2006</v>
      </c>
      <c r="B1337">
        <v>33</v>
      </c>
      <c r="C1337" t="s">
        <v>3</v>
      </c>
      <c r="D1337" t="s">
        <v>146</v>
      </c>
      <c r="E1337">
        <v>12</v>
      </c>
      <c r="F1337">
        <v>1</v>
      </c>
      <c r="G1337">
        <v>0.92300000000000004</v>
      </c>
      <c r="H1337">
        <v>8</v>
      </c>
      <c r="I1337">
        <v>0</v>
      </c>
      <c r="J1337">
        <v>1</v>
      </c>
      <c r="K1337">
        <v>34.6</v>
      </c>
      <c r="L1337">
        <v>12.8</v>
      </c>
      <c r="M1337">
        <v>18.760000000000002</v>
      </c>
      <c r="N1337">
        <v>2.0699999999999998</v>
      </c>
      <c r="O1337">
        <v>1</v>
      </c>
      <c r="P1337">
        <v>1</v>
      </c>
      <c r="Q1337">
        <v>2</v>
      </c>
    </row>
    <row r="1338" spans="1:17">
      <c r="A1338">
        <v>2006</v>
      </c>
      <c r="B1338">
        <v>34</v>
      </c>
      <c r="C1338" t="s">
        <v>35</v>
      </c>
      <c r="D1338" t="s">
        <v>146</v>
      </c>
      <c r="E1338">
        <v>12</v>
      </c>
      <c r="F1338">
        <v>1</v>
      </c>
      <c r="G1338">
        <v>0.92300000000000004</v>
      </c>
      <c r="H1338">
        <v>7</v>
      </c>
      <c r="I1338">
        <v>1</v>
      </c>
      <c r="J1338">
        <v>0.875</v>
      </c>
      <c r="K1338">
        <v>29.2</v>
      </c>
      <c r="L1338">
        <v>12.1</v>
      </c>
      <c r="M1338">
        <v>11.97</v>
      </c>
      <c r="N1338">
        <v>-2.88</v>
      </c>
      <c r="P1338">
        <v>6</v>
      </c>
      <c r="Q1338">
        <v>7</v>
      </c>
    </row>
    <row r="1339" spans="1:17">
      <c r="A1339">
        <v>2006</v>
      </c>
      <c r="B1339">
        <v>35</v>
      </c>
      <c r="C1339" t="s">
        <v>4</v>
      </c>
      <c r="D1339" t="s">
        <v>146</v>
      </c>
      <c r="E1339">
        <v>11</v>
      </c>
      <c r="F1339">
        <v>2</v>
      </c>
      <c r="G1339">
        <v>0.84599999999999997</v>
      </c>
      <c r="H1339">
        <v>7</v>
      </c>
      <c r="I1339">
        <v>1</v>
      </c>
      <c r="J1339">
        <v>0.875</v>
      </c>
      <c r="K1339">
        <v>29.2</v>
      </c>
      <c r="L1339">
        <v>15.9</v>
      </c>
      <c r="M1339">
        <v>16.66</v>
      </c>
      <c r="N1339">
        <v>4.3499999999999996</v>
      </c>
      <c r="O1339">
        <v>14</v>
      </c>
      <c r="P1339">
        <v>2</v>
      </c>
      <c r="Q1339">
        <v>8</v>
      </c>
    </row>
    <row r="1340" spans="1:17">
      <c r="A1340">
        <v>2006</v>
      </c>
      <c r="B1340">
        <v>36</v>
      </c>
      <c r="C1340" t="s">
        <v>23</v>
      </c>
      <c r="D1340" t="s">
        <v>146</v>
      </c>
      <c r="E1340">
        <v>9</v>
      </c>
      <c r="F1340">
        <v>4</v>
      </c>
      <c r="G1340">
        <v>0.69199999999999995</v>
      </c>
      <c r="H1340">
        <v>5</v>
      </c>
      <c r="I1340">
        <v>3</v>
      </c>
      <c r="J1340">
        <v>0.625</v>
      </c>
      <c r="K1340">
        <v>22.3</v>
      </c>
      <c r="L1340">
        <v>14.4</v>
      </c>
      <c r="M1340">
        <v>6.89</v>
      </c>
      <c r="N1340">
        <v>0.97</v>
      </c>
      <c r="O1340">
        <v>19</v>
      </c>
      <c r="P1340">
        <v>19</v>
      </c>
      <c r="Q1340">
        <v>24</v>
      </c>
    </row>
    <row r="1341" spans="1:17">
      <c r="A1341">
        <v>2006</v>
      </c>
      <c r="B1341">
        <v>37</v>
      </c>
      <c r="C1341" t="s">
        <v>74</v>
      </c>
      <c r="D1341" t="s">
        <v>146</v>
      </c>
      <c r="E1341">
        <v>8</v>
      </c>
      <c r="F1341">
        <v>6</v>
      </c>
      <c r="G1341">
        <v>0.57099999999999995</v>
      </c>
      <c r="H1341">
        <v>5</v>
      </c>
      <c r="I1341">
        <v>3</v>
      </c>
      <c r="J1341">
        <v>0.625</v>
      </c>
      <c r="K1341">
        <v>26</v>
      </c>
      <c r="L1341">
        <v>26.7</v>
      </c>
      <c r="M1341">
        <v>-0.61</v>
      </c>
      <c r="N1341">
        <v>-0.68</v>
      </c>
    </row>
    <row r="1342" spans="1:17">
      <c r="A1342">
        <v>2006</v>
      </c>
      <c r="B1342">
        <v>38</v>
      </c>
      <c r="C1342" t="s">
        <v>51</v>
      </c>
      <c r="D1342" t="s">
        <v>146</v>
      </c>
      <c r="E1342">
        <v>6</v>
      </c>
      <c r="F1342">
        <v>7</v>
      </c>
      <c r="G1342">
        <v>0.46200000000000002</v>
      </c>
      <c r="H1342">
        <v>3</v>
      </c>
      <c r="I1342">
        <v>5</v>
      </c>
      <c r="J1342">
        <v>0.375</v>
      </c>
      <c r="K1342">
        <v>28.9</v>
      </c>
      <c r="L1342">
        <v>26</v>
      </c>
      <c r="M1342">
        <v>1.45</v>
      </c>
      <c r="N1342">
        <v>1.84</v>
      </c>
    </row>
    <row r="1343" spans="1:17">
      <c r="A1343">
        <v>2006</v>
      </c>
      <c r="B1343">
        <v>39</v>
      </c>
      <c r="C1343" t="s">
        <v>58</v>
      </c>
      <c r="D1343" t="s">
        <v>146</v>
      </c>
      <c r="E1343">
        <v>5</v>
      </c>
      <c r="F1343">
        <v>7</v>
      </c>
      <c r="G1343">
        <v>0.41699999999999998</v>
      </c>
      <c r="H1343">
        <v>3</v>
      </c>
      <c r="I1343">
        <v>5</v>
      </c>
      <c r="J1343">
        <v>0.375</v>
      </c>
      <c r="K1343">
        <v>23.1</v>
      </c>
      <c r="L1343">
        <v>32.799999999999997</v>
      </c>
      <c r="M1343">
        <v>-3.53</v>
      </c>
      <c r="N1343">
        <v>1.05</v>
      </c>
    </row>
    <row r="1344" spans="1:17">
      <c r="A1344">
        <v>2006</v>
      </c>
      <c r="B1344">
        <v>40</v>
      </c>
      <c r="C1344" t="s">
        <v>42</v>
      </c>
      <c r="D1344" t="s">
        <v>146</v>
      </c>
      <c r="E1344">
        <v>6</v>
      </c>
      <c r="F1344">
        <v>7</v>
      </c>
      <c r="G1344">
        <v>0.46200000000000002</v>
      </c>
      <c r="H1344">
        <v>2</v>
      </c>
      <c r="I1344">
        <v>6</v>
      </c>
      <c r="J1344">
        <v>0.25</v>
      </c>
      <c r="K1344">
        <v>23.8</v>
      </c>
      <c r="L1344">
        <v>20.7</v>
      </c>
      <c r="M1344">
        <v>1.86</v>
      </c>
      <c r="N1344">
        <v>0.93</v>
      </c>
      <c r="O1344">
        <v>16</v>
      </c>
      <c r="P1344">
        <v>13</v>
      </c>
    </row>
    <row r="1345" spans="1:17">
      <c r="A1345">
        <v>2006</v>
      </c>
      <c r="B1345">
        <v>41</v>
      </c>
      <c r="C1345" t="s">
        <v>49</v>
      </c>
      <c r="D1345" t="s">
        <v>146</v>
      </c>
      <c r="E1345">
        <v>4</v>
      </c>
      <c r="F1345">
        <v>8</v>
      </c>
      <c r="G1345">
        <v>0.33300000000000002</v>
      </c>
      <c r="H1345">
        <v>2</v>
      </c>
      <c r="I1345">
        <v>6</v>
      </c>
      <c r="J1345">
        <v>0.25</v>
      </c>
      <c r="K1345">
        <v>16.5</v>
      </c>
      <c r="L1345">
        <v>26.2</v>
      </c>
      <c r="M1345">
        <v>-7.39</v>
      </c>
      <c r="N1345">
        <v>0.11</v>
      </c>
    </row>
    <row r="1346" spans="1:17">
      <c r="A1346">
        <v>2006</v>
      </c>
      <c r="B1346">
        <v>42</v>
      </c>
      <c r="C1346" t="s">
        <v>18</v>
      </c>
      <c r="D1346" t="s">
        <v>146</v>
      </c>
      <c r="E1346">
        <v>4</v>
      </c>
      <c r="F1346">
        <v>8</v>
      </c>
      <c r="G1346">
        <v>0.33300000000000002</v>
      </c>
      <c r="H1346">
        <v>1</v>
      </c>
      <c r="I1346">
        <v>7</v>
      </c>
      <c r="J1346">
        <v>0.125</v>
      </c>
      <c r="K1346">
        <v>25.2</v>
      </c>
      <c r="L1346">
        <v>28.4</v>
      </c>
      <c r="M1346">
        <v>-3.14</v>
      </c>
      <c r="N1346">
        <v>1.1100000000000001</v>
      </c>
    </row>
    <row r="1347" spans="1:17">
      <c r="A1347">
        <v>2006</v>
      </c>
      <c r="B1347">
        <v>43</v>
      </c>
      <c r="C1347" t="s">
        <v>70</v>
      </c>
      <c r="D1347" t="s">
        <v>146</v>
      </c>
      <c r="E1347">
        <v>2</v>
      </c>
      <c r="F1347">
        <v>10</v>
      </c>
      <c r="G1347">
        <v>0.16700000000000001</v>
      </c>
      <c r="H1347">
        <v>1</v>
      </c>
      <c r="I1347">
        <v>7</v>
      </c>
      <c r="J1347">
        <v>0.125</v>
      </c>
      <c r="K1347">
        <v>19.600000000000001</v>
      </c>
      <c r="L1347">
        <v>26.8</v>
      </c>
      <c r="M1347">
        <v>-5.87</v>
      </c>
      <c r="N1347">
        <v>1.1299999999999999</v>
      </c>
    </row>
    <row r="1348" spans="1:17">
      <c r="A1348">
        <v>2006</v>
      </c>
      <c r="E1348" t="s">
        <v>167</v>
      </c>
      <c r="H1348" t="s">
        <v>168</v>
      </c>
      <c r="M1348" t="s">
        <v>159</v>
      </c>
      <c r="O1348" t="s">
        <v>151</v>
      </c>
    </row>
    <row r="1349" spans="1:17">
      <c r="A1349">
        <v>2006</v>
      </c>
      <c r="B1349" t="s">
        <v>152</v>
      </c>
      <c r="C1349" t="s">
        <v>153</v>
      </c>
      <c r="D1349" t="s">
        <v>154</v>
      </c>
      <c r="E1349" t="s">
        <v>155</v>
      </c>
      <c r="F1349" t="s">
        <v>156</v>
      </c>
      <c r="G1349" t="s">
        <v>157</v>
      </c>
      <c r="H1349" t="s">
        <v>155</v>
      </c>
      <c r="I1349" t="s">
        <v>156</v>
      </c>
      <c r="J1349" t="s">
        <v>157</v>
      </c>
      <c r="K1349" t="s">
        <v>158</v>
      </c>
      <c r="L1349" t="s">
        <v>158</v>
      </c>
      <c r="M1349" t="s">
        <v>159</v>
      </c>
      <c r="N1349" t="s">
        <v>160</v>
      </c>
      <c r="O1349" t="s">
        <v>161</v>
      </c>
      <c r="P1349" t="s">
        <v>162</v>
      </c>
      <c r="Q1349" t="s">
        <v>163</v>
      </c>
    </row>
    <row r="1350" spans="1:17">
      <c r="A1350">
        <v>2006</v>
      </c>
      <c r="B1350">
        <v>44</v>
      </c>
      <c r="C1350" t="s">
        <v>174</v>
      </c>
      <c r="D1350" t="s">
        <v>173</v>
      </c>
      <c r="E1350">
        <v>9</v>
      </c>
      <c r="F1350">
        <v>5</v>
      </c>
      <c r="G1350">
        <v>0.64300000000000002</v>
      </c>
      <c r="H1350">
        <v>6</v>
      </c>
      <c r="I1350">
        <v>2</v>
      </c>
      <c r="J1350">
        <v>0.75</v>
      </c>
      <c r="K1350">
        <v>25.4</v>
      </c>
      <c r="L1350">
        <v>18.600000000000001</v>
      </c>
      <c r="M1350">
        <v>3.65</v>
      </c>
      <c r="N1350">
        <v>-1.49</v>
      </c>
    </row>
    <row r="1351" spans="1:17">
      <c r="A1351">
        <v>2006</v>
      </c>
      <c r="B1351">
        <v>45</v>
      </c>
      <c r="C1351" t="s">
        <v>81</v>
      </c>
      <c r="D1351" t="s">
        <v>173</v>
      </c>
      <c r="E1351">
        <v>7</v>
      </c>
      <c r="F1351">
        <v>6</v>
      </c>
      <c r="G1351">
        <v>0.53800000000000003</v>
      </c>
      <c r="H1351">
        <v>5</v>
      </c>
      <c r="I1351">
        <v>3</v>
      </c>
      <c r="J1351">
        <v>0.625</v>
      </c>
      <c r="K1351">
        <v>21.5</v>
      </c>
      <c r="L1351">
        <v>20.8</v>
      </c>
      <c r="M1351">
        <v>-0.6</v>
      </c>
      <c r="N1351">
        <v>-1.06</v>
      </c>
    </row>
    <row r="1352" spans="1:17">
      <c r="A1352">
        <v>2006</v>
      </c>
      <c r="B1352">
        <v>46</v>
      </c>
      <c r="C1352" t="s">
        <v>67</v>
      </c>
      <c r="D1352" t="s">
        <v>173</v>
      </c>
      <c r="E1352">
        <v>5</v>
      </c>
      <c r="F1352">
        <v>7</v>
      </c>
      <c r="G1352">
        <v>0.41699999999999998</v>
      </c>
      <c r="H1352">
        <v>4</v>
      </c>
      <c r="I1352">
        <v>4</v>
      </c>
      <c r="J1352">
        <v>0.5</v>
      </c>
      <c r="K1352">
        <v>25.9</v>
      </c>
      <c r="L1352">
        <v>29.3</v>
      </c>
      <c r="M1352">
        <v>-4.9800000000000004</v>
      </c>
      <c r="N1352">
        <v>-2.57</v>
      </c>
    </row>
    <row r="1353" spans="1:17">
      <c r="A1353">
        <v>2006</v>
      </c>
      <c r="B1353">
        <v>47</v>
      </c>
      <c r="C1353" t="s">
        <v>142</v>
      </c>
      <c r="D1353" t="s">
        <v>173</v>
      </c>
      <c r="E1353">
        <v>4</v>
      </c>
      <c r="F1353">
        <v>8</v>
      </c>
      <c r="G1353">
        <v>0.33300000000000002</v>
      </c>
      <c r="H1353">
        <v>3</v>
      </c>
      <c r="I1353">
        <v>5</v>
      </c>
      <c r="J1353">
        <v>0.375</v>
      </c>
      <c r="K1353">
        <v>19.3</v>
      </c>
      <c r="L1353">
        <v>28.8</v>
      </c>
      <c r="M1353">
        <v>-7.16</v>
      </c>
      <c r="N1353">
        <v>-1.24</v>
      </c>
    </row>
    <row r="1354" spans="1:17">
      <c r="A1354">
        <v>2006</v>
      </c>
      <c r="B1354">
        <v>48</v>
      </c>
      <c r="C1354" t="s">
        <v>189</v>
      </c>
      <c r="D1354" t="s">
        <v>173</v>
      </c>
      <c r="E1354">
        <v>3</v>
      </c>
      <c r="F1354">
        <v>9</v>
      </c>
      <c r="G1354">
        <v>0.25</v>
      </c>
      <c r="H1354">
        <v>2</v>
      </c>
      <c r="I1354">
        <v>6</v>
      </c>
      <c r="J1354">
        <v>0.25</v>
      </c>
      <c r="K1354">
        <v>18.8</v>
      </c>
      <c r="L1354">
        <v>24.8</v>
      </c>
      <c r="M1354">
        <v>-7.28</v>
      </c>
      <c r="N1354">
        <v>-1.61</v>
      </c>
    </row>
    <row r="1355" spans="1:17">
      <c r="A1355">
        <v>2006</v>
      </c>
      <c r="B1355">
        <v>49</v>
      </c>
      <c r="C1355" t="s">
        <v>64</v>
      </c>
      <c r="D1355" t="s">
        <v>173</v>
      </c>
      <c r="E1355">
        <v>2</v>
      </c>
      <c r="F1355">
        <v>10</v>
      </c>
      <c r="G1355">
        <v>0.16700000000000001</v>
      </c>
      <c r="H1355">
        <v>1</v>
      </c>
      <c r="I1355">
        <v>7</v>
      </c>
      <c r="J1355">
        <v>0.125</v>
      </c>
      <c r="K1355">
        <v>23.4</v>
      </c>
      <c r="L1355">
        <v>30.4</v>
      </c>
      <c r="M1355">
        <v>-10.33</v>
      </c>
      <c r="N1355">
        <v>-2.67</v>
      </c>
    </row>
    <row r="1356" spans="1:17">
      <c r="A1356">
        <v>2006</v>
      </c>
      <c r="B1356">
        <v>50</v>
      </c>
      <c r="C1356" t="s">
        <v>41</v>
      </c>
      <c r="D1356" t="s">
        <v>175</v>
      </c>
      <c r="E1356">
        <v>10</v>
      </c>
      <c r="F1356">
        <v>4</v>
      </c>
      <c r="G1356">
        <v>0.71399999999999997</v>
      </c>
      <c r="H1356">
        <v>7</v>
      </c>
      <c r="I1356">
        <v>1</v>
      </c>
      <c r="J1356">
        <v>0.875</v>
      </c>
      <c r="K1356">
        <v>33</v>
      </c>
      <c r="L1356">
        <v>23.5</v>
      </c>
      <c r="M1356">
        <v>5.4</v>
      </c>
      <c r="N1356">
        <v>-2.89</v>
      </c>
    </row>
    <row r="1357" spans="1:17">
      <c r="A1357">
        <v>2006</v>
      </c>
      <c r="B1357">
        <v>51</v>
      </c>
      <c r="C1357" t="s">
        <v>124</v>
      </c>
      <c r="D1357" t="s">
        <v>175</v>
      </c>
      <c r="E1357">
        <v>7</v>
      </c>
      <c r="F1357">
        <v>6</v>
      </c>
      <c r="G1357">
        <v>0.53800000000000003</v>
      </c>
      <c r="H1357">
        <v>6</v>
      </c>
      <c r="I1357">
        <v>2</v>
      </c>
      <c r="J1357">
        <v>0.75</v>
      </c>
      <c r="K1357">
        <v>26.9</v>
      </c>
      <c r="L1357">
        <v>33.200000000000003</v>
      </c>
      <c r="M1357">
        <v>-3.89</v>
      </c>
      <c r="N1357">
        <v>-1.35</v>
      </c>
    </row>
    <row r="1358" spans="1:17">
      <c r="A1358">
        <v>2006</v>
      </c>
      <c r="B1358">
        <v>52</v>
      </c>
      <c r="C1358" t="s">
        <v>92</v>
      </c>
      <c r="D1358" t="s">
        <v>175</v>
      </c>
      <c r="E1358">
        <v>8</v>
      </c>
      <c r="F1358">
        <v>5</v>
      </c>
      <c r="G1358">
        <v>0.61499999999999999</v>
      </c>
      <c r="H1358">
        <v>5</v>
      </c>
      <c r="I1358">
        <v>3</v>
      </c>
      <c r="J1358">
        <v>0.625</v>
      </c>
      <c r="K1358">
        <v>27.7</v>
      </c>
      <c r="L1358">
        <v>20.2</v>
      </c>
      <c r="M1358">
        <v>2.64</v>
      </c>
      <c r="N1358">
        <v>-3.13</v>
      </c>
    </row>
    <row r="1359" spans="1:17">
      <c r="A1359">
        <v>2006</v>
      </c>
      <c r="B1359">
        <v>53</v>
      </c>
      <c r="C1359" t="s">
        <v>75</v>
      </c>
      <c r="D1359" t="s">
        <v>175</v>
      </c>
      <c r="E1359">
        <v>6</v>
      </c>
      <c r="F1359">
        <v>6</v>
      </c>
      <c r="G1359">
        <v>0.5</v>
      </c>
      <c r="H1359">
        <v>4</v>
      </c>
      <c r="I1359">
        <v>4</v>
      </c>
      <c r="J1359">
        <v>0.5</v>
      </c>
      <c r="K1359">
        <v>27.1</v>
      </c>
      <c r="L1359">
        <v>24.5</v>
      </c>
      <c r="M1359">
        <v>-5.13</v>
      </c>
      <c r="N1359">
        <v>-5.55</v>
      </c>
    </row>
    <row r="1360" spans="1:17">
      <c r="A1360">
        <v>2006</v>
      </c>
      <c r="B1360">
        <v>54</v>
      </c>
      <c r="C1360" t="s">
        <v>176</v>
      </c>
      <c r="D1360" t="s">
        <v>175</v>
      </c>
      <c r="E1360">
        <v>5</v>
      </c>
      <c r="F1360">
        <v>7</v>
      </c>
      <c r="G1360">
        <v>0.41699999999999998</v>
      </c>
      <c r="H1360">
        <v>3</v>
      </c>
      <c r="I1360">
        <v>5</v>
      </c>
      <c r="J1360">
        <v>0.375</v>
      </c>
      <c r="K1360">
        <v>27.3</v>
      </c>
      <c r="L1360">
        <v>31.3</v>
      </c>
      <c r="M1360">
        <v>-7.78</v>
      </c>
      <c r="N1360">
        <v>-4.2</v>
      </c>
    </row>
    <row r="1361" spans="1:17">
      <c r="A1361">
        <v>2006</v>
      </c>
      <c r="B1361">
        <v>55</v>
      </c>
      <c r="C1361" t="s">
        <v>91</v>
      </c>
      <c r="D1361" t="s">
        <v>175</v>
      </c>
      <c r="E1361">
        <v>4</v>
      </c>
      <c r="F1361">
        <v>8</v>
      </c>
      <c r="G1361">
        <v>0.33300000000000002</v>
      </c>
      <c r="H1361">
        <v>2</v>
      </c>
      <c r="I1361">
        <v>6</v>
      </c>
      <c r="J1361">
        <v>0.25</v>
      </c>
      <c r="K1361">
        <v>18.7</v>
      </c>
      <c r="L1361">
        <v>33.299999999999997</v>
      </c>
      <c r="M1361">
        <v>-9.91</v>
      </c>
      <c r="N1361">
        <v>0.09</v>
      </c>
    </row>
    <row r="1362" spans="1:17">
      <c r="A1362">
        <v>2006</v>
      </c>
      <c r="E1362" t="s">
        <v>167</v>
      </c>
      <c r="H1362" t="s">
        <v>168</v>
      </c>
      <c r="M1362" t="s">
        <v>159</v>
      </c>
      <c r="O1362" t="s">
        <v>151</v>
      </c>
    </row>
    <row r="1363" spans="1:17">
      <c r="A1363">
        <v>2006</v>
      </c>
      <c r="B1363" t="s">
        <v>152</v>
      </c>
      <c r="C1363" t="s">
        <v>153</v>
      </c>
      <c r="D1363" t="s">
        <v>154</v>
      </c>
      <c r="E1363" t="s">
        <v>155</v>
      </c>
      <c r="F1363" t="s">
        <v>156</v>
      </c>
      <c r="G1363" t="s">
        <v>157</v>
      </c>
      <c r="H1363" t="s">
        <v>155</v>
      </c>
      <c r="I1363" t="s">
        <v>156</v>
      </c>
      <c r="J1363" t="s">
        <v>157</v>
      </c>
      <c r="K1363" t="s">
        <v>158</v>
      </c>
      <c r="L1363" t="s">
        <v>158</v>
      </c>
      <c r="M1363" t="s">
        <v>159</v>
      </c>
      <c r="N1363" t="s">
        <v>160</v>
      </c>
      <c r="O1363" t="s">
        <v>161</v>
      </c>
      <c r="P1363" t="s">
        <v>162</v>
      </c>
      <c r="Q1363" t="s">
        <v>163</v>
      </c>
    </row>
    <row r="1364" spans="1:17">
      <c r="A1364">
        <v>2006</v>
      </c>
      <c r="B1364">
        <v>56</v>
      </c>
      <c r="C1364" t="s">
        <v>13</v>
      </c>
      <c r="D1364" t="s">
        <v>148</v>
      </c>
      <c r="E1364">
        <v>10</v>
      </c>
      <c r="F1364">
        <v>3</v>
      </c>
      <c r="G1364">
        <v>0.76900000000000002</v>
      </c>
      <c r="H1364">
        <v>0</v>
      </c>
      <c r="I1364">
        <v>0</v>
      </c>
      <c r="K1364">
        <v>31</v>
      </c>
      <c r="L1364">
        <v>23.8</v>
      </c>
      <c r="M1364">
        <v>11.32</v>
      </c>
      <c r="N1364">
        <v>3.56</v>
      </c>
      <c r="O1364">
        <v>2</v>
      </c>
      <c r="P1364">
        <v>2</v>
      </c>
      <c r="Q1364">
        <v>17</v>
      </c>
    </row>
    <row r="1365" spans="1:17">
      <c r="A1365">
        <v>2006</v>
      </c>
      <c r="B1365">
        <v>57</v>
      </c>
      <c r="C1365" t="s">
        <v>97</v>
      </c>
      <c r="D1365" t="s">
        <v>148</v>
      </c>
      <c r="E1365">
        <v>9</v>
      </c>
      <c r="F1365">
        <v>4</v>
      </c>
      <c r="G1365">
        <v>0.69199999999999995</v>
      </c>
      <c r="H1365">
        <v>0</v>
      </c>
      <c r="I1365">
        <v>0</v>
      </c>
      <c r="K1365">
        <v>28.2</v>
      </c>
      <c r="L1365">
        <v>20.100000000000001</v>
      </c>
      <c r="M1365">
        <v>2.58</v>
      </c>
      <c r="N1365">
        <v>-4.42</v>
      </c>
    </row>
    <row r="1366" spans="1:17">
      <c r="A1366">
        <v>2006</v>
      </c>
      <c r="B1366">
        <v>58</v>
      </c>
      <c r="C1366" t="s">
        <v>96</v>
      </c>
      <c r="D1366" t="s">
        <v>148</v>
      </c>
      <c r="E1366">
        <v>3</v>
      </c>
      <c r="F1366">
        <v>9</v>
      </c>
      <c r="G1366">
        <v>0.25</v>
      </c>
      <c r="H1366">
        <v>0</v>
      </c>
      <c r="I1366">
        <v>0</v>
      </c>
      <c r="K1366">
        <v>19.3</v>
      </c>
      <c r="L1366">
        <v>27.9</v>
      </c>
      <c r="M1366">
        <v>-11.37</v>
      </c>
      <c r="N1366">
        <v>-2.79</v>
      </c>
    </row>
    <row r="1367" spans="1:17">
      <c r="A1367">
        <v>2006</v>
      </c>
      <c r="B1367">
        <v>59</v>
      </c>
      <c r="C1367" t="s">
        <v>60</v>
      </c>
      <c r="D1367" t="s">
        <v>148</v>
      </c>
      <c r="E1367">
        <v>1</v>
      </c>
      <c r="F1367">
        <v>11</v>
      </c>
      <c r="G1367">
        <v>8.3000000000000004E-2</v>
      </c>
      <c r="H1367">
        <v>0</v>
      </c>
      <c r="I1367">
        <v>0</v>
      </c>
      <c r="K1367">
        <v>10.9</v>
      </c>
      <c r="L1367">
        <v>41.3</v>
      </c>
      <c r="M1367">
        <v>-17.899999999999999</v>
      </c>
      <c r="N1367">
        <v>-0.4</v>
      </c>
    </row>
    <row r="1368" spans="1:17">
      <c r="A1368">
        <v>2006</v>
      </c>
      <c r="E1368" t="s">
        <v>167</v>
      </c>
      <c r="H1368" t="s">
        <v>168</v>
      </c>
      <c r="M1368" t="s">
        <v>159</v>
      </c>
      <c r="O1368" t="s">
        <v>151</v>
      </c>
    </row>
    <row r="1369" spans="1:17">
      <c r="A1369">
        <v>2006</v>
      </c>
      <c r="B1369" t="s">
        <v>152</v>
      </c>
      <c r="C1369" t="s">
        <v>153</v>
      </c>
      <c r="D1369" t="s">
        <v>154</v>
      </c>
      <c r="E1369" t="s">
        <v>155</v>
      </c>
      <c r="F1369" t="s">
        <v>156</v>
      </c>
      <c r="G1369" t="s">
        <v>157</v>
      </c>
      <c r="H1369" t="s">
        <v>155</v>
      </c>
      <c r="I1369" t="s">
        <v>156</v>
      </c>
      <c r="J1369" t="s">
        <v>157</v>
      </c>
      <c r="K1369" t="s">
        <v>158</v>
      </c>
      <c r="L1369" t="s">
        <v>158</v>
      </c>
      <c r="M1369" t="s">
        <v>159</v>
      </c>
      <c r="N1369" t="s">
        <v>160</v>
      </c>
      <c r="O1369" t="s">
        <v>161</v>
      </c>
      <c r="P1369" t="s">
        <v>162</v>
      </c>
      <c r="Q1369" t="s">
        <v>163</v>
      </c>
    </row>
    <row r="1370" spans="1:17">
      <c r="A1370">
        <v>2006</v>
      </c>
      <c r="B1370">
        <v>60</v>
      </c>
      <c r="C1370" t="s">
        <v>130</v>
      </c>
      <c r="D1370" t="s">
        <v>178</v>
      </c>
      <c r="E1370">
        <v>9</v>
      </c>
      <c r="F1370">
        <v>5</v>
      </c>
      <c r="G1370">
        <v>0.64300000000000002</v>
      </c>
      <c r="H1370">
        <v>7</v>
      </c>
      <c r="I1370">
        <v>1</v>
      </c>
      <c r="J1370">
        <v>0.875</v>
      </c>
      <c r="K1370">
        <v>19.7</v>
      </c>
      <c r="L1370">
        <v>18.100000000000001</v>
      </c>
      <c r="M1370">
        <v>-4.8899999999999997</v>
      </c>
      <c r="N1370">
        <v>-6.03</v>
      </c>
    </row>
    <row r="1371" spans="1:17">
      <c r="A1371">
        <v>2006</v>
      </c>
      <c r="B1371">
        <v>61</v>
      </c>
      <c r="C1371" t="s">
        <v>131</v>
      </c>
      <c r="D1371" t="s">
        <v>178</v>
      </c>
      <c r="E1371">
        <v>6</v>
      </c>
      <c r="F1371">
        <v>6</v>
      </c>
      <c r="G1371">
        <v>0.5</v>
      </c>
      <c r="H1371">
        <v>5</v>
      </c>
      <c r="I1371">
        <v>3</v>
      </c>
      <c r="J1371">
        <v>0.625</v>
      </c>
      <c r="K1371">
        <v>17.8</v>
      </c>
      <c r="L1371">
        <v>20.100000000000001</v>
      </c>
      <c r="M1371">
        <v>-10.47</v>
      </c>
      <c r="N1371">
        <v>-9.14</v>
      </c>
    </row>
    <row r="1372" spans="1:17">
      <c r="A1372">
        <v>2006</v>
      </c>
      <c r="B1372">
        <v>62</v>
      </c>
      <c r="C1372" t="s">
        <v>135</v>
      </c>
      <c r="D1372" t="s">
        <v>178</v>
      </c>
      <c r="E1372">
        <v>5</v>
      </c>
      <c r="F1372">
        <v>7</v>
      </c>
      <c r="G1372">
        <v>0.41699999999999998</v>
      </c>
      <c r="H1372">
        <v>3</v>
      </c>
      <c r="I1372">
        <v>5</v>
      </c>
      <c r="J1372">
        <v>0.375</v>
      </c>
      <c r="K1372">
        <v>19.7</v>
      </c>
      <c r="L1372">
        <v>22.6</v>
      </c>
      <c r="M1372">
        <v>-9.6999999999999993</v>
      </c>
      <c r="N1372">
        <v>-6.7</v>
      </c>
    </row>
    <row r="1373" spans="1:17">
      <c r="A1373">
        <v>2006</v>
      </c>
      <c r="B1373">
        <v>63</v>
      </c>
      <c r="C1373" t="s">
        <v>177</v>
      </c>
      <c r="D1373" t="s">
        <v>178</v>
      </c>
      <c r="E1373">
        <v>4</v>
      </c>
      <c r="F1373">
        <v>8</v>
      </c>
      <c r="G1373">
        <v>0.33300000000000002</v>
      </c>
      <c r="H1373">
        <v>3</v>
      </c>
      <c r="I1373">
        <v>5</v>
      </c>
      <c r="J1373">
        <v>0.375</v>
      </c>
      <c r="K1373">
        <v>19.5</v>
      </c>
      <c r="L1373">
        <v>28.3</v>
      </c>
      <c r="M1373">
        <v>-14.87</v>
      </c>
      <c r="N1373">
        <v>-7.37</v>
      </c>
    </row>
    <row r="1374" spans="1:17">
      <c r="A1374">
        <v>2006</v>
      </c>
      <c r="B1374">
        <v>64</v>
      </c>
      <c r="C1374" t="s">
        <v>84</v>
      </c>
      <c r="D1374" t="s">
        <v>178</v>
      </c>
      <c r="E1374">
        <v>2</v>
      </c>
      <c r="F1374">
        <v>10</v>
      </c>
      <c r="G1374">
        <v>0.16700000000000001</v>
      </c>
      <c r="H1374">
        <v>2</v>
      </c>
      <c r="I1374">
        <v>6</v>
      </c>
      <c r="J1374">
        <v>0.25</v>
      </c>
      <c r="K1374">
        <v>18.5</v>
      </c>
      <c r="L1374">
        <v>25.3</v>
      </c>
      <c r="M1374">
        <v>-13.85</v>
      </c>
      <c r="N1374">
        <v>-6.02</v>
      </c>
    </row>
    <row r="1375" spans="1:17">
      <c r="A1375">
        <v>2006</v>
      </c>
      <c r="B1375">
        <v>65</v>
      </c>
      <c r="C1375" t="s">
        <v>136</v>
      </c>
      <c r="D1375" t="s">
        <v>178</v>
      </c>
      <c r="E1375">
        <v>2</v>
      </c>
      <c r="F1375">
        <v>10</v>
      </c>
      <c r="G1375">
        <v>0.16700000000000001</v>
      </c>
      <c r="H1375">
        <v>1</v>
      </c>
      <c r="I1375">
        <v>7</v>
      </c>
      <c r="J1375">
        <v>0.125</v>
      </c>
      <c r="K1375">
        <v>18.3</v>
      </c>
      <c r="L1375">
        <v>35.9</v>
      </c>
      <c r="M1375">
        <v>-16.89</v>
      </c>
      <c r="N1375">
        <v>-3.48</v>
      </c>
    </row>
    <row r="1376" spans="1:17">
      <c r="A1376">
        <v>2006</v>
      </c>
      <c r="B1376">
        <v>66</v>
      </c>
      <c r="C1376" t="s">
        <v>127</v>
      </c>
      <c r="D1376" t="s">
        <v>179</v>
      </c>
      <c r="E1376">
        <v>10</v>
      </c>
      <c r="F1376">
        <v>4</v>
      </c>
      <c r="G1376">
        <v>0.71399999999999997</v>
      </c>
      <c r="H1376">
        <v>7</v>
      </c>
      <c r="I1376">
        <v>1</v>
      </c>
      <c r="J1376">
        <v>0.875</v>
      </c>
      <c r="K1376">
        <v>29.7</v>
      </c>
      <c r="L1376">
        <v>22.3</v>
      </c>
      <c r="M1376">
        <v>2.35</v>
      </c>
      <c r="N1376">
        <v>-5.15</v>
      </c>
    </row>
    <row r="1377" spans="1:17">
      <c r="A1377">
        <v>2006</v>
      </c>
      <c r="B1377">
        <v>67</v>
      </c>
      <c r="C1377" t="s">
        <v>65</v>
      </c>
      <c r="D1377" t="s">
        <v>179</v>
      </c>
      <c r="E1377">
        <v>8</v>
      </c>
      <c r="F1377">
        <v>5</v>
      </c>
      <c r="G1377">
        <v>0.61499999999999999</v>
      </c>
      <c r="H1377">
        <v>6</v>
      </c>
      <c r="I1377">
        <v>2</v>
      </c>
      <c r="J1377">
        <v>0.75</v>
      </c>
      <c r="K1377">
        <v>23</v>
      </c>
      <c r="L1377">
        <v>19.899999999999999</v>
      </c>
      <c r="M1377">
        <v>-2.77</v>
      </c>
      <c r="N1377">
        <v>-5.77</v>
      </c>
    </row>
    <row r="1378" spans="1:17">
      <c r="A1378">
        <v>2006</v>
      </c>
      <c r="B1378">
        <v>68</v>
      </c>
      <c r="C1378" t="s">
        <v>112</v>
      </c>
      <c r="D1378" t="s">
        <v>179</v>
      </c>
      <c r="E1378">
        <v>7</v>
      </c>
      <c r="F1378">
        <v>6</v>
      </c>
      <c r="G1378">
        <v>0.53800000000000003</v>
      </c>
      <c r="H1378">
        <v>5</v>
      </c>
      <c r="I1378">
        <v>3</v>
      </c>
      <c r="J1378">
        <v>0.625</v>
      </c>
      <c r="K1378">
        <v>25.5</v>
      </c>
      <c r="L1378">
        <v>21.2</v>
      </c>
      <c r="M1378">
        <v>-2.33</v>
      </c>
      <c r="N1378">
        <v>-5.79</v>
      </c>
    </row>
    <row r="1379" spans="1:17">
      <c r="A1379">
        <v>2006</v>
      </c>
      <c r="B1379">
        <v>69</v>
      </c>
      <c r="C1379" t="s">
        <v>125</v>
      </c>
      <c r="D1379" t="s">
        <v>179</v>
      </c>
      <c r="E1379">
        <v>5</v>
      </c>
      <c r="F1379">
        <v>7</v>
      </c>
      <c r="G1379">
        <v>0.41699999999999998</v>
      </c>
      <c r="H1379">
        <v>5</v>
      </c>
      <c r="I1379">
        <v>3</v>
      </c>
      <c r="J1379">
        <v>0.625</v>
      </c>
      <c r="K1379">
        <v>27.2</v>
      </c>
      <c r="L1379">
        <v>25.8</v>
      </c>
      <c r="M1379">
        <v>-5.52</v>
      </c>
      <c r="N1379">
        <v>-6.43</v>
      </c>
    </row>
    <row r="1380" spans="1:17">
      <c r="A1380">
        <v>2006</v>
      </c>
      <c r="B1380">
        <v>70</v>
      </c>
      <c r="C1380" t="s">
        <v>98</v>
      </c>
      <c r="D1380" t="s">
        <v>179</v>
      </c>
      <c r="E1380">
        <v>5</v>
      </c>
      <c r="F1380">
        <v>7</v>
      </c>
      <c r="G1380">
        <v>0.41699999999999998</v>
      </c>
      <c r="H1380">
        <v>3</v>
      </c>
      <c r="I1380">
        <v>5</v>
      </c>
      <c r="J1380">
        <v>0.375</v>
      </c>
      <c r="K1380">
        <v>23.4</v>
      </c>
      <c r="L1380">
        <v>27.7</v>
      </c>
      <c r="M1380">
        <v>-10.99</v>
      </c>
      <c r="N1380">
        <v>-6.91</v>
      </c>
    </row>
    <row r="1381" spans="1:17">
      <c r="A1381">
        <v>2006</v>
      </c>
      <c r="B1381">
        <v>71</v>
      </c>
      <c r="C1381" t="s">
        <v>134</v>
      </c>
      <c r="D1381" t="s">
        <v>179</v>
      </c>
      <c r="E1381">
        <v>1</v>
      </c>
      <c r="F1381">
        <v>11</v>
      </c>
      <c r="G1381">
        <v>8.3000000000000004E-2</v>
      </c>
      <c r="H1381">
        <v>1</v>
      </c>
      <c r="I1381">
        <v>7</v>
      </c>
      <c r="J1381">
        <v>0.125</v>
      </c>
      <c r="K1381">
        <v>13.9</v>
      </c>
      <c r="L1381">
        <v>26.8</v>
      </c>
      <c r="M1381">
        <v>-17.600000000000001</v>
      </c>
      <c r="N1381">
        <v>-5.43</v>
      </c>
    </row>
    <row r="1382" spans="1:17">
      <c r="A1382">
        <v>2006</v>
      </c>
      <c r="E1382" t="s">
        <v>167</v>
      </c>
      <c r="H1382" t="s">
        <v>168</v>
      </c>
      <c r="M1382" t="s">
        <v>159</v>
      </c>
      <c r="O1382" t="s">
        <v>151</v>
      </c>
    </row>
    <row r="1383" spans="1:17">
      <c r="A1383">
        <v>2006</v>
      </c>
      <c r="B1383" t="s">
        <v>152</v>
      </c>
      <c r="C1383" t="s">
        <v>153</v>
      </c>
      <c r="D1383" t="s">
        <v>154</v>
      </c>
      <c r="E1383" t="s">
        <v>155</v>
      </c>
      <c r="F1383" t="s">
        <v>156</v>
      </c>
      <c r="G1383" t="s">
        <v>157</v>
      </c>
      <c r="H1383" t="s">
        <v>155</v>
      </c>
      <c r="I1383" t="s">
        <v>156</v>
      </c>
      <c r="J1383" t="s">
        <v>157</v>
      </c>
      <c r="K1383" t="s">
        <v>158</v>
      </c>
      <c r="L1383" t="s">
        <v>158</v>
      </c>
      <c r="M1383" t="s">
        <v>159</v>
      </c>
      <c r="N1383" t="s">
        <v>160</v>
      </c>
      <c r="O1383" t="s">
        <v>161</v>
      </c>
      <c r="P1383" t="s">
        <v>162</v>
      </c>
      <c r="Q1383" t="s">
        <v>163</v>
      </c>
    </row>
    <row r="1384" spans="1:17">
      <c r="A1384">
        <v>2006</v>
      </c>
      <c r="B1384">
        <v>72</v>
      </c>
      <c r="C1384" t="s">
        <v>50</v>
      </c>
      <c r="D1384" t="s">
        <v>149</v>
      </c>
      <c r="E1384">
        <v>11</v>
      </c>
      <c r="F1384">
        <v>2</v>
      </c>
      <c r="G1384">
        <v>0.84599999999999997</v>
      </c>
      <c r="H1384">
        <v>8</v>
      </c>
      <c r="I1384">
        <v>0</v>
      </c>
      <c r="J1384">
        <v>1</v>
      </c>
      <c r="K1384">
        <v>36.799999999999997</v>
      </c>
      <c r="L1384">
        <v>14.7</v>
      </c>
      <c r="M1384">
        <v>15.21</v>
      </c>
      <c r="N1384">
        <v>-1.33</v>
      </c>
      <c r="P1384">
        <v>16</v>
      </c>
      <c r="Q1384">
        <v>16</v>
      </c>
    </row>
    <row r="1385" spans="1:17">
      <c r="A1385">
        <v>2006</v>
      </c>
      <c r="B1385">
        <v>73</v>
      </c>
      <c r="C1385" t="s">
        <v>141</v>
      </c>
      <c r="D1385" t="s">
        <v>149</v>
      </c>
      <c r="E1385">
        <v>11</v>
      </c>
      <c r="F1385">
        <v>2</v>
      </c>
      <c r="G1385">
        <v>0.84599999999999997</v>
      </c>
      <c r="H1385">
        <v>6</v>
      </c>
      <c r="I1385">
        <v>2</v>
      </c>
      <c r="J1385">
        <v>0.75</v>
      </c>
      <c r="K1385">
        <v>29.2</v>
      </c>
      <c r="L1385">
        <v>12.3</v>
      </c>
      <c r="M1385">
        <v>9.27</v>
      </c>
      <c r="N1385">
        <v>-3.88</v>
      </c>
      <c r="O1385">
        <v>22</v>
      </c>
      <c r="P1385">
        <v>16</v>
      </c>
      <c r="Q1385">
        <v>22</v>
      </c>
    </row>
    <row r="1386" spans="1:17">
      <c r="A1386">
        <v>2006</v>
      </c>
      <c r="B1386">
        <v>74</v>
      </c>
      <c r="C1386" t="s">
        <v>34</v>
      </c>
      <c r="D1386" t="s">
        <v>149</v>
      </c>
      <c r="E1386">
        <v>8</v>
      </c>
      <c r="F1386">
        <v>5</v>
      </c>
      <c r="G1386">
        <v>0.61499999999999999</v>
      </c>
      <c r="H1386">
        <v>5</v>
      </c>
      <c r="I1386">
        <v>3</v>
      </c>
      <c r="J1386">
        <v>0.625</v>
      </c>
      <c r="K1386">
        <v>27.9</v>
      </c>
      <c r="L1386">
        <v>19.8</v>
      </c>
      <c r="M1386">
        <v>3.32</v>
      </c>
      <c r="N1386">
        <v>-1.61</v>
      </c>
    </row>
    <row r="1387" spans="1:17">
      <c r="A1387">
        <v>2006</v>
      </c>
      <c r="B1387">
        <v>75</v>
      </c>
      <c r="C1387" t="s">
        <v>121</v>
      </c>
      <c r="D1387" t="s">
        <v>149</v>
      </c>
      <c r="E1387">
        <v>6</v>
      </c>
      <c r="F1387">
        <v>6</v>
      </c>
      <c r="G1387">
        <v>0.5</v>
      </c>
      <c r="H1387">
        <v>5</v>
      </c>
      <c r="I1387">
        <v>3</v>
      </c>
      <c r="J1387">
        <v>0.625</v>
      </c>
      <c r="K1387">
        <v>21.5</v>
      </c>
      <c r="L1387">
        <v>22</v>
      </c>
      <c r="M1387">
        <v>-0.41</v>
      </c>
      <c r="N1387">
        <v>-1.33</v>
      </c>
    </row>
    <row r="1388" spans="1:17">
      <c r="A1388">
        <v>2006</v>
      </c>
      <c r="B1388">
        <v>76</v>
      </c>
      <c r="C1388" t="s">
        <v>123</v>
      </c>
      <c r="D1388" t="s">
        <v>149</v>
      </c>
      <c r="E1388">
        <v>6</v>
      </c>
      <c r="F1388">
        <v>7</v>
      </c>
      <c r="G1388">
        <v>0.46200000000000002</v>
      </c>
      <c r="H1388">
        <v>4</v>
      </c>
      <c r="I1388">
        <v>4</v>
      </c>
      <c r="J1388">
        <v>0.5</v>
      </c>
      <c r="K1388">
        <v>21.8</v>
      </c>
      <c r="L1388">
        <v>24</v>
      </c>
      <c r="M1388">
        <v>-3.75</v>
      </c>
      <c r="N1388">
        <v>-2.29</v>
      </c>
    </row>
    <row r="1389" spans="1:17">
      <c r="A1389">
        <v>2006</v>
      </c>
      <c r="B1389">
        <v>77</v>
      </c>
      <c r="C1389" t="s">
        <v>95</v>
      </c>
      <c r="D1389" t="s">
        <v>149</v>
      </c>
      <c r="E1389">
        <v>4</v>
      </c>
      <c r="F1389">
        <v>8</v>
      </c>
      <c r="G1389">
        <v>0.33300000000000002</v>
      </c>
      <c r="H1389">
        <v>3</v>
      </c>
      <c r="I1389">
        <v>5</v>
      </c>
      <c r="J1389">
        <v>0.375</v>
      </c>
      <c r="K1389">
        <v>23.3</v>
      </c>
      <c r="L1389">
        <v>25.2</v>
      </c>
      <c r="M1389">
        <v>-2.94</v>
      </c>
      <c r="N1389">
        <v>0.81</v>
      </c>
    </row>
    <row r="1390" spans="1:17">
      <c r="A1390">
        <v>2006</v>
      </c>
      <c r="B1390">
        <v>78</v>
      </c>
      <c r="C1390" t="s">
        <v>72</v>
      </c>
      <c r="D1390" t="s">
        <v>149</v>
      </c>
      <c r="E1390">
        <v>3</v>
      </c>
      <c r="F1390">
        <v>9</v>
      </c>
      <c r="G1390">
        <v>0.25</v>
      </c>
      <c r="H1390">
        <v>3</v>
      </c>
      <c r="I1390">
        <v>5</v>
      </c>
      <c r="J1390">
        <v>0.375</v>
      </c>
      <c r="K1390">
        <v>14.2</v>
      </c>
      <c r="L1390">
        <v>27.1</v>
      </c>
      <c r="M1390">
        <v>-11.03</v>
      </c>
      <c r="N1390">
        <v>-1.03</v>
      </c>
    </row>
    <row r="1391" spans="1:17">
      <c r="A1391">
        <v>2006</v>
      </c>
      <c r="B1391">
        <v>79</v>
      </c>
      <c r="C1391" t="s">
        <v>63</v>
      </c>
      <c r="D1391" t="s">
        <v>149</v>
      </c>
      <c r="E1391">
        <v>4</v>
      </c>
      <c r="F1391">
        <v>8</v>
      </c>
      <c r="G1391">
        <v>0.33300000000000002</v>
      </c>
      <c r="H1391">
        <v>1</v>
      </c>
      <c r="I1391">
        <v>7</v>
      </c>
      <c r="J1391">
        <v>0.125</v>
      </c>
      <c r="K1391">
        <v>16.8</v>
      </c>
      <c r="L1391">
        <v>21.9</v>
      </c>
      <c r="M1391">
        <v>-7.43</v>
      </c>
      <c r="N1391">
        <v>-2.34</v>
      </c>
    </row>
    <row r="1392" spans="1:17">
      <c r="A1392">
        <v>2006</v>
      </c>
      <c r="B1392">
        <v>80</v>
      </c>
      <c r="C1392" t="s">
        <v>182</v>
      </c>
      <c r="D1392" t="s">
        <v>149</v>
      </c>
      <c r="E1392">
        <v>2</v>
      </c>
      <c r="F1392">
        <v>10</v>
      </c>
      <c r="G1392">
        <v>0.16700000000000001</v>
      </c>
      <c r="H1392">
        <v>1</v>
      </c>
      <c r="I1392">
        <v>7</v>
      </c>
      <c r="J1392">
        <v>0.125</v>
      </c>
      <c r="K1392">
        <v>19.8</v>
      </c>
      <c r="L1392">
        <v>31.8</v>
      </c>
      <c r="M1392">
        <v>-12.14</v>
      </c>
      <c r="N1392">
        <v>-0.89</v>
      </c>
    </row>
    <row r="1393" spans="1:17">
      <c r="A1393">
        <v>2006</v>
      </c>
      <c r="E1393" t="s">
        <v>167</v>
      </c>
      <c r="H1393" t="s">
        <v>168</v>
      </c>
      <c r="M1393" t="s">
        <v>159</v>
      </c>
      <c r="O1393" t="s">
        <v>151</v>
      </c>
    </row>
    <row r="1394" spans="1:17">
      <c r="A1394">
        <v>2006</v>
      </c>
      <c r="B1394" t="s">
        <v>152</v>
      </c>
      <c r="C1394" t="s">
        <v>153</v>
      </c>
      <c r="D1394" t="s">
        <v>154</v>
      </c>
      <c r="E1394" t="s">
        <v>155</v>
      </c>
      <c r="F1394" t="s">
        <v>156</v>
      </c>
      <c r="G1394" t="s">
        <v>157</v>
      </c>
      <c r="H1394" t="s">
        <v>155</v>
      </c>
      <c r="I1394" t="s">
        <v>156</v>
      </c>
      <c r="J1394" t="s">
        <v>157</v>
      </c>
      <c r="K1394" t="s">
        <v>158</v>
      </c>
      <c r="L1394" t="s">
        <v>158</v>
      </c>
      <c r="M1394" t="s">
        <v>159</v>
      </c>
      <c r="N1394" t="s">
        <v>160</v>
      </c>
      <c r="O1394" t="s">
        <v>161</v>
      </c>
      <c r="P1394" t="s">
        <v>162</v>
      </c>
      <c r="Q1394" t="s">
        <v>163</v>
      </c>
    </row>
    <row r="1395" spans="1:17">
      <c r="A1395">
        <v>2006</v>
      </c>
      <c r="B1395">
        <v>81</v>
      </c>
      <c r="C1395" t="s">
        <v>185</v>
      </c>
      <c r="D1395" t="s">
        <v>197</v>
      </c>
      <c r="E1395">
        <v>11</v>
      </c>
      <c r="F1395">
        <v>2</v>
      </c>
      <c r="G1395">
        <v>0.84599999999999997</v>
      </c>
      <c r="H1395">
        <v>7</v>
      </c>
      <c r="I1395">
        <v>2</v>
      </c>
      <c r="J1395">
        <v>0.77800000000000002</v>
      </c>
      <c r="K1395">
        <v>30.5</v>
      </c>
      <c r="L1395">
        <v>15.2</v>
      </c>
      <c r="M1395">
        <v>20.36</v>
      </c>
      <c r="N1395">
        <v>7.9</v>
      </c>
      <c r="O1395">
        <v>6</v>
      </c>
      <c r="P1395">
        <v>2</v>
      </c>
      <c r="Q1395">
        <v>4</v>
      </c>
    </row>
    <row r="1396" spans="1:17">
      <c r="A1396">
        <v>2006</v>
      </c>
      <c r="B1396">
        <v>82</v>
      </c>
      <c r="C1396" t="s">
        <v>22</v>
      </c>
      <c r="D1396" t="s">
        <v>197</v>
      </c>
      <c r="E1396">
        <v>10</v>
      </c>
      <c r="F1396">
        <v>3</v>
      </c>
      <c r="G1396">
        <v>0.76900000000000002</v>
      </c>
      <c r="H1396">
        <v>7</v>
      </c>
      <c r="I1396">
        <v>2</v>
      </c>
      <c r="J1396">
        <v>0.77800000000000002</v>
      </c>
      <c r="K1396">
        <v>32.799999999999997</v>
      </c>
      <c r="L1396">
        <v>19.3</v>
      </c>
      <c r="M1396">
        <v>16.36</v>
      </c>
      <c r="N1396">
        <v>4.74</v>
      </c>
      <c r="O1396">
        <v>9</v>
      </c>
      <c r="P1396">
        <v>8</v>
      </c>
      <c r="Q1396">
        <v>14</v>
      </c>
    </row>
    <row r="1397" spans="1:17">
      <c r="A1397">
        <v>2006</v>
      </c>
      <c r="B1397">
        <v>83</v>
      </c>
      <c r="C1397" t="s">
        <v>40</v>
      </c>
      <c r="D1397" t="s">
        <v>197</v>
      </c>
      <c r="E1397">
        <v>10</v>
      </c>
      <c r="F1397">
        <v>4</v>
      </c>
      <c r="G1397">
        <v>0.71399999999999997</v>
      </c>
      <c r="H1397">
        <v>6</v>
      </c>
      <c r="I1397">
        <v>3</v>
      </c>
      <c r="J1397">
        <v>0.66700000000000004</v>
      </c>
      <c r="K1397">
        <v>27.8</v>
      </c>
      <c r="L1397">
        <v>22.2</v>
      </c>
      <c r="M1397">
        <v>9.67</v>
      </c>
      <c r="N1397">
        <v>4.88</v>
      </c>
      <c r="P1397">
        <v>21</v>
      </c>
      <c r="Q1397">
        <v>21</v>
      </c>
    </row>
    <row r="1398" spans="1:17">
      <c r="A1398">
        <v>2006</v>
      </c>
      <c r="B1398">
        <v>84</v>
      </c>
      <c r="C1398" t="s">
        <v>10</v>
      </c>
      <c r="D1398" t="s">
        <v>197</v>
      </c>
      <c r="E1398">
        <v>7</v>
      </c>
      <c r="F1398">
        <v>6</v>
      </c>
      <c r="G1398">
        <v>0.53800000000000003</v>
      </c>
      <c r="H1398">
        <v>5</v>
      </c>
      <c r="I1398">
        <v>4</v>
      </c>
      <c r="J1398">
        <v>0.55600000000000005</v>
      </c>
      <c r="K1398">
        <v>23</v>
      </c>
      <c r="L1398">
        <v>19.899999999999999</v>
      </c>
      <c r="M1398">
        <v>8.7100000000000009</v>
      </c>
      <c r="N1398">
        <v>6.25</v>
      </c>
    </row>
    <row r="1399" spans="1:17">
      <c r="A1399">
        <v>2006</v>
      </c>
      <c r="B1399">
        <v>85</v>
      </c>
      <c r="C1399" t="s">
        <v>30</v>
      </c>
      <c r="D1399" t="s">
        <v>197</v>
      </c>
      <c r="E1399">
        <v>7</v>
      </c>
      <c r="F1399">
        <v>6</v>
      </c>
      <c r="G1399">
        <v>0.53800000000000003</v>
      </c>
      <c r="H1399">
        <v>4</v>
      </c>
      <c r="I1399">
        <v>5</v>
      </c>
      <c r="J1399">
        <v>0.44400000000000001</v>
      </c>
      <c r="K1399">
        <v>26.8</v>
      </c>
      <c r="L1399">
        <v>25.1</v>
      </c>
      <c r="M1399">
        <v>6.28</v>
      </c>
      <c r="N1399">
        <v>4.43</v>
      </c>
      <c r="O1399">
        <v>24</v>
      </c>
      <c r="P1399">
        <v>22</v>
      </c>
    </row>
    <row r="1400" spans="1:17">
      <c r="A1400">
        <v>2006</v>
      </c>
      <c r="B1400">
        <v>86</v>
      </c>
      <c r="C1400" t="s">
        <v>28</v>
      </c>
      <c r="D1400" t="s">
        <v>197</v>
      </c>
      <c r="E1400">
        <v>7</v>
      </c>
      <c r="F1400">
        <v>6</v>
      </c>
      <c r="G1400">
        <v>0.53800000000000003</v>
      </c>
      <c r="H1400">
        <v>4</v>
      </c>
      <c r="I1400">
        <v>5</v>
      </c>
      <c r="J1400">
        <v>0.44400000000000001</v>
      </c>
      <c r="K1400">
        <v>29.5</v>
      </c>
      <c r="L1400">
        <v>26.5</v>
      </c>
      <c r="M1400">
        <v>5.94</v>
      </c>
      <c r="N1400">
        <v>5.55</v>
      </c>
      <c r="O1400">
        <v>21</v>
      </c>
      <c r="P1400">
        <v>11</v>
      </c>
    </row>
    <row r="1401" spans="1:17">
      <c r="A1401">
        <v>2006</v>
      </c>
      <c r="B1401">
        <v>87</v>
      </c>
      <c r="C1401" t="s">
        <v>45</v>
      </c>
      <c r="D1401" t="s">
        <v>197</v>
      </c>
      <c r="E1401">
        <v>6</v>
      </c>
      <c r="F1401">
        <v>6</v>
      </c>
      <c r="G1401">
        <v>0.5</v>
      </c>
      <c r="H1401">
        <v>4</v>
      </c>
      <c r="I1401">
        <v>5</v>
      </c>
      <c r="J1401">
        <v>0.44400000000000001</v>
      </c>
      <c r="K1401">
        <v>16.600000000000001</v>
      </c>
      <c r="L1401">
        <v>19.600000000000001</v>
      </c>
      <c r="M1401">
        <v>5.84</v>
      </c>
      <c r="N1401">
        <v>7.01</v>
      </c>
    </row>
    <row r="1402" spans="1:17">
      <c r="A1402">
        <v>2006</v>
      </c>
      <c r="B1402">
        <v>88</v>
      </c>
      <c r="C1402" t="s">
        <v>52</v>
      </c>
      <c r="D1402" t="s">
        <v>197</v>
      </c>
      <c r="E1402">
        <v>6</v>
      </c>
      <c r="F1402">
        <v>6</v>
      </c>
      <c r="G1402">
        <v>0.5</v>
      </c>
      <c r="H1402">
        <v>4</v>
      </c>
      <c r="I1402">
        <v>5</v>
      </c>
      <c r="J1402">
        <v>0.44400000000000001</v>
      </c>
      <c r="K1402">
        <v>24.6</v>
      </c>
      <c r="L1402">
        <v>23.1</v>
      </c>
      <c r="M1402">
        <v>5.81</v>
      </c>
      <c r="N1402">
        <v>5.4</v>
      </c>
      <c r="P1402">
        <v>25</v>
      </c>
    </row>
    <row r="1403" spans="1:17">
      <c r="A1403">
        <v>2006</v>
      </c>
      <c r="B1403">
        <v>89</v>
      </c>
      <c r="C1403" t="s">
        <v>37</v>
      </c>
      <c r="D1403" t="s">
        <v>197</v>
      </c>
      <c r="E1403">
        <v>5</v>
      </c>
      <c r="F1403">
        <v>7</v>
      </c>
      <c r="G1403">
        <v>0.41699999999999998</v>
      </c>
      <c r="H1403">
        <v>3</v>
      </c>
      <c r="I1403">
        <v>6</v>
      </c>
      <c r="J1403">
        <v>0.33300000000000002</v>
      </c>
      <c r="K1403">
        <v>21.8</v>
      </c>
      <c r="L1403">
        <v>25.9</v>
      </c>
      <c r="M1403">
        <v>2.81</v>
      </c>
      <c r="N1403">
        <v>6.39</v>
      </c>
    </row>
    <row r="1404" spans="1:17">
      <c r="A1404">
        <v>2006</v>
      </c>
      <c r="B1404">
        <v>90</v>
      </c>
      <c r="C1404" t="s">
        <v>19</v>
      </c>
      <c r="D1404" t="s">
        <v>197</v>
      </c>
      <c r="E1404">
        <v>1</v>
      </c>
      <c r="F1404">
        <v>11</v>
      </c>
      <c r="G1404">
        <v>8.3000000000000004E-2</v>
      </c>
      <c r="H1404">
        <v>1</v>
      </c>
      <c r="I1404">
        <v>8</v>
      </c>
      <c r="J1404">
        <v>0.111</v>
      </c>
      <c r="K1404">
        <v>10.6</v>
      </c>
      <c r="L1404">
        <v>31.4</v>
      </c>
      <c r="M1404">
        <v>-8.73</v>
      </c>
      <c r="N1404">
        <v>7.93</v>
      </c>
    </row>
    <row r="1405" spans="1:17">
      <c r="A1405">
        <v>2006</v>
      </c>
      <c r="E1405" t="s">
        <v>167</v>
      </c>
      <c r="H1405" t="s">
        <v>168</v>
      </c>
      <c r="M1405" t="s">
        <v>159</v>
      </c>
      <c r="O1405" t="s">
        <v>151</v>
      </c>
    </row>
    <row r="1406" spans="1:17">
      <c r="A1406">
        <v>2006</v>
      </c>
      <c r="B1406" t="s">
        <v>152</v>
      </c>
      <c r="C1406" t="s">
        <v>153</v>
      </c>
      <c r="D1406" t="s">
        <v>154</v>
      </c>
      <c r="E1406" t="s">
        <v>155</v>
      </c>
      <c r="F1406" t="s">
        <v>156</v>
      </c>
      <c r="G1406" t="s">
        <v>157</v>
      </c>
      <c r="H1406" t="s">
        <v>155</v>
      </c>
      <c r="I1406" t="s">
        <v>156</v>
      </c>
      <c r="J1406" t="s">
        <v>157</v>
      </c>
      <c r="K1406" t="s">
        <v>158</v>
      </c>
      <c r="L1406" t="s">
        <v>158</v>
      </c>
      <c r="M1406" t="s">
        <v>159</v>
      </c>
      <c r="N1406" t="s">
        <v>160</v>
      </c>
      <c r="O1406" t="s">
        <v>161</v>
      </c>
      <c r="P1406" t="s">
        <v>162</v>
      </c>
      <c r="Q1406" t="s">
        <v>163</v>
      </c>
    </row>
    <row r="1407" spans="1:17">
      <c r="A1407">
        <v>2006</v>
      </c>
      <c r="B1407">
        <v>91</v>
      </c>
      <c r="C1407" t="s">
        <v>14</v>
      </c>
      <c r="D1407" t="s">
        <v>186</v>
      </c>
      <c r="E1407">
        <v>13</v>
      </c>
      <c r="F1407">
        <v>1</v>
      </c>
      <c r="G1407">
        <v>0.92900000000000005</v>
      </c>
      <c r="H1407">
        <v>7</v>
      </c>
      <c r="I1407">
        <v>1</v>
      </c>
      <c r="J1407">
        <v>0.875</v>
      </c>
      <c r="K1407">
        <v>29.7</v>
      </c>
      <c r="L1407">
        <v>13.5</v>
      </c>
      <c r="M1407">
        <v>19.66</v>
      </c>
      <c r="N1407">
        <v>6.95</v>
      </c>
      <c r="O1407">
        <v>7</v>
      </c>
      <c r="P1407">
        <v>1</v>
      </c>
      <c r="Q1407">
        <v>1</v>
      </c>
    </row>
    <row r="1408" spans="1:17">
      <c r="A1408">
        <v>2006</v>
      </c>
      <c r="B1408">
        <v>92</v>
      </c>
      <c r="C1408" t="s">
        <v>15</v>
      </c>
      <c r="D1408" t="s">
        <v>186</v>
      </c>
      <c r="E1408">
        <v>9</v>
      </c>
      <c r="F1408">
        <v>4</v>
      </c>
      <c r="G1408">
        <v>0.69199999999999995</v>
      </c>
      <c r="H1408">
        <v>5</v>
      </c>
      <c r="I1408">
        <v>3</v>
      </c>
      <c r="J1408">
        <v>0.625</v>
      </c>
      <c r="K1408">
        <v>27.8</v>
      </c>
      <c r="L1408">
        <v>19.5</v>
      </c>
      <c r="M1408">
        <v>14.15</v>
      </c>
      <c r="N1408">
        <v>6.92</v>
      </c>
      <c r="O1408">
        <v>23</v>
      </c>
      <c r="P1408">
        <v>7</v>
      </c>
      <c r="Q1408">
        <v>25</v>
      </c>
    </row>
    <row r="1409" spans="1:17">
      <c r="A1409">
        <v>2006</v>
      </c>
      <c r="B1409">
        <v>93</v>
      </c>
      <c r="C1409" t="s">
        <v>11</v>
      </c>
      <c r="D1409" t="s">
        <v>186</v>
      </c>
      <c r="E1409">
        <v>9</v>
      </c>
      <c r="F1409">
        <v>4</v>
      </c>
      <c r="G1409">
        <v>0.69199999999999995</v>
      </c>
      <c r="H1409">
        <v>4</v>
      </c>
      <c r="I1409">
        <v>4</v>
      </c>
      <c r="J1409">
        <v>0.5</v>
      </c>
      <c r="K1409">
        <v>25.2</v>
      </c>
      <c r="L1409">
        <v>17.600000000000001</v>
      </c>
      <c r="M1409">
        <v>10.210000000000001</v>
      </c>
      <c r="N1409">
        <v>3.75</v>
      </c>
      <c r="O1409">
        <v>15</v>
      </c>
      <c r="P1409">
        <v>9</v>
      </c>
      <c r="Q1409">
        <v>23</v>
      </c>
    </row>
    <row r="1410" spans="1:17">
      <c r="A1410">
        <v>2006</v>
      </c>
      <c r="B1410">
        <v>94</v>
      </c>
      <c r="C1410" t="s">
        <v>29</v>
      </c>
      <c r="D1410" t="s">
        <v>186</v>
      </c>
      <c r="E1410">
        <v>8</v>
      </c>
      <c r="F1410">
        <v>5</v>
      </c>
      <c r="G1410">
        <v>0.61499999999999999</v>
      </c>
      <c r="H1410">
        <v>4</v>
      </c>
      <c r="I1410">
        <v>4</v>
      </c>
      <c r="J1410">
        <v>0.5</v>
      </c>
      <c r="K1410">
        <v>26.7</v>
      </c>
      <c r="L1410">
        <v>28.4</v>
      </c>
      <c r="M1410">
        <v>6.65</v>
      </c>
      <c r="N1410">
        <v>5.88</v>
      </c>
    </row>
    <row r="1411" spans="1:17">
      <c r="A1411">
        <v>2006</v>
      </c>
      <c r="B1411">
        <v>95</v>
      </c>
      <c r="C1411" t="s">
        <v>27</v>
      </c>
      <c r="D1411" t="s">
        <v>186</v>
      </c>
      <c r="E1411">
        <v>8</v>
      </c>
      <c r="F1411">
        <v>5</v>
      </c>
      <c r="G1411">
        <v>0.61499999999999999</v>
      </c>
      <c r="H1411">
        <v>3</v>
      </c>
      <c r="I1411">
        <v>5</v>
      </c>
      <c r="J1411">
        <v>0.375</v>
      </c>
      <c r="K1411">
        <v>26.6</v>
      </c>
      <c r="L1411">
        <v>18.7</v>
      </c>
      <c r="M1411">
        <v>9.67</v>
      </c>
      <c r="N1411">
        <v>4.75</v>
      </c>
    </row>
    <row r="1412" spans="1:17">
      <c r="A1412">
        <v>2006</v>
      </c>
      <c r="B1412">
        <v>96</v>
      </c>
      <c r="C1412" t="s">
        <v>54</v>
      </c>
      <c r="D1412" t="s">
        <v>186</v>
      </c>
      <c r="E1412">
        <v>4</v>
      </c>
      <c r="F1412">
        <v>8</v>
      </c>
      <c r="G1412">
        <v>0.33300000000000002</v>
      </c>
      <c r="H1412">
        <v>1</v>
      </c>
      <c r="I1412">
        <v>7</v>
      </c>
      <c r="J1412">
        <v>0.125</v>
      </c>
      <c r="K1412">
        <v>22</v>
      </c>
      <c r="L1412">
        <v>23.7</v>
      </c>
      <c r="M1412">
        <v>1.17</v>
      </c>
      <c r="N1412">
        <v>3.67</v>
      </c>
    </row>
    <row r="1413" spans="1:17">
      <c r="A1413">
        <v>2006</v>
      </c>
      <c r="B1413">
        <v>97</v>
      </c>
      <c r="C1413" t="s">
        <v>32</v>
      </c>
      <c r="D1413" t="s">
        <v>187</v>
      </c>
      <c r="E1413">
        <v>10</v>
      </c>
      <c r="F1413">
        <v>4</v>
      </c>
      <c r="G1413">
        <v>0.71399999999999997</v>
      </c>
      <c r="H1413">
        <v>7</v>
      </c>
      <c r="I1413">
        <v>1</v>
      </c>
      <c r="J1413">
        <v>0.875</v>
      </c>
      <c r="K1413">
        <v>28.9</v>
      </c>
      <c r="L1413">
        <v>18.3</v>
      </c>
      <c r="M1413">
        <v>13.12</v>
      </c>
      <c r="N1413">
        <v>5.05</v>
      </c>
      <c r="P1413">
        <v>5</v>
      </c>
      <c r="Q1413">
        <v>15</v>
      </c>
    </row>
    <row r="1414" spans="1:17">
      <c r="A1414">
        <v>2006</v>
      </c>
      <c r="B1414">
        <v>98</v>
      </c>
      <c r="C1414" t="s">
        <v>9</v>
      </c>
      <c r="D1414" t="s">
        <v>187</v>
      </c>
      <c r="E1414">
        <v>11</v>
      </c>
      <c r="F1414">
        <v>2</v>
      </c>
      <c r="G1414">
        <v>0.84599999999999997</v>
      </c>
      <c r="H1414">
        <v>6</v>
      </c>
      <c r="I1414">
        <v>2</v>
      </c>
      <c r="J1414">
        <v>0.75</v>
      </c>
      <c r="K1414">
        <v>24.8</v>
      </c>
      <c r="L1414">
        <v>13.9</v>
      </c>
      <c r="M1414">
        <v>13.51</v>
      </c>
      <c r="N1414">
        <v>3.81</v>
      </c>
      <c r="O1414">
        <v>4</v>
      </c>
      <c r="P1414">
        <v>2</v>
      </c>
      <c r="Q1414">
        <v>9</v>
      </c>
    </row>
    <row r="1415" spans="1:17">
      <c r="A1415">
        <v>2006</v>
      </c>
      <c r="B1415">
        <v>99</v>
      </c>
      <c r="C1415" t="s">
        <v>188</v>
      </c>
      <c r="D1415" t="s">
        <v>187</v>
      </c>
      <c r="E1415">
        <v>11</v>
      </c>
      <c r="F1415">
        <v>2</v>
      </c>
      <c r="G1415">
        <v>0.84599999999999997</v>
      </c>
      <c r="H1415">
        <v>6</v>
      </c>
      <c r="I1415">
        <v>2</v>
      </c>
      <c r="J1415">
        <v>0.75</v>
      </c>
      <c r="K1415">
        <v>33.700000000000003</v>
      </c>
      <c r="L1415">
        <v>12.6</v>
      </c>
      <c r="M1415">
        <v>18.86</v>
      </c>
      <c r="N1415">
        <v>4.78</v>
      </c>
      <c r="O1415">
        <v>8</v>
      </c>
      <c r="P1415">
        <v>3</v>
      </c>
      <c r="Q1415">
        <v>3</v>
      </c>
    </row>
    <row r="1416" spans="1:17">
      <c r="A1416">
        <v>2006</v>
      </c>
      <c r="B1416">
        <v>100</v>
      </c>
      <c r="C1416" t="s">
        <v>1</v>
      </c>
      <c r="D1416" t="s">
        <v>187</v>
      </c>
      <c r="E1416">
        <v>6</v>
      </c>
      <c r="F1416">
        <v>7</v>
      </c>
      <c r="G1416">
        <v>0.46200000000000002</v>
      </c>
      <c r="H1416">
        <v>2</v>
      </c>
      <c r="I1416">
        <v>6</v>
      </c>
      <c r="J1416">
        <v>0.25</v>
      </c>
      <c r="K1416">
        <v>22.9</v>
      </c>
      <c r="L1416">
        <v>19.2</v>
      </c>
      <c r="M1416">
        <v>5.64</v>
      </c>
      <c r="N1416">
        <v>4.03</v>
      </c>
    </row>
    <row r="1417" spans="1:17">
      <c r="A1417">
        <v>2006</v>
      </c>
      <c r="B1417">
        <v>101</v>
      </c>
      <c r="C1417" t="s">
        <v>8</v>
      </c>
      <c r="D1417" t="s">
        <v>187</v>
      </c>
      <c r="E1417">
        <v>4</v>
      </c>
      <c r="F1417">
        <v>8</v>
      </c>
      <c r="G1417">
        <v>0.33300000000000002</v>
      </c>
      <c r="H1417">
        <v>2</v>
      </c>
      <c r="I1417">
        <v>6</v>
      </c>
      <c r="J1417">
        <v>0.25</v>
      </c>
      <c r="K1417">
        <v>15.7</v>
      </c>
      <c r="L1417">
        <v>22.9</v>
      </c>
      <c r="M1417">
        <v>-1.74</v>
      </c>
      <c r="N1417">
        <v>4.59</v>
      </c>
    </row>
    <row r="1418" spans="1:17">
      <c r="A1418">
        <v>2006</v>
      </c>
      <c r="B1418">
        <v>102</v>
      </c>
      <c r="C1418" t="s">
        <v>25</v>
      </c>
      <c r="D1418" t="s">
        <v>187</v>
      </c>
      <c r="E1418">
        <v>3</v>
      </c>
      <c r="F1418">
        <v>9</v>
      </c>
      <c r="G1418">
        <v>0.25</v>
      </c>
      <c r="H1418">
        <v>1</v>
      </c>
      <c r="I1418">
        <v>7</v>
      </c>
      <c r="J1418">
        <v>0.125</v>
      </c>
      <c r="K1418">
        <v>18.399999999999999</v>
      </c>
      <c r="L1418">
        <v>25.8</v>
      </c>
      <c r="M1418">
        <v>-2.64</v>
      </c>
      <c r="N1418">
        <v>4.8600000000000003</v>
      </c>
    </row>
    <row r="1419" spans="1:17">
      <c r="A1419">
        <v>2006</v>
      </c>
      <c r="E1419" t="s">
        <v>167</v>
      </c>
      <c r="H1419" t="s">
        <v>168</v>
      </c>
      <c r="M1419" t="s">
        <v>159</v>
      </c>
      <c r="O1419" t="s">
        <v>151</v>
      </c>
    </row>
    <row r="1420" spans="1:17">
      <c r="A1420">
        <v>2006</v>
      </c>
      <c r="B1420" t="s">
        <v>152</v>
      </c>
      <c r="C1420" t="s">
        <v>153</v>
      </c>
      <c r="D1420" t="s">
        <v>154</v>
      </c>
      <c r="E1420" t="s">
        <v>155</v>
      </c>
      <c r="F1420" t="s">
        <v>156</v>
      </c>
      <c r="G1420" t="s">
        <v>157</v>
      </c>
      <c r="H1420" t="s">
        <v>155</v>
      </c>
      <c r="I1420" t="s">
        <v>156</v>
      </c>
      <c r="J1420" t="s">
        <v>157</v>
      </c>
      <c r="K1420" t="s">
        <v>158</v>
      </c>
      <c r="L1420" t="s">
        <v>158</v>
      </c>
      <c r="M1420" t="s">
        <v>159</v>
      </c>
      <c r="N1420" t="s">
        <v>160</v>
      </c>
      <c r="O1420" t="s">
        <v>161</v>
      </c>
      <c r="P1420" t="s">
        <v>162</v>
      </c>
      <c r="Q1420" t="s">
        <v>163</v>
      </c>
    </row>
    <row r="1421" spans="1:17">
      <c r="A1421">
        <v>2006</v>
      </c>
      <c r="B1421">
        <v>103</v>
      </c>
      <c r="C1421" t="s">
        <v>99</v>
      </c>
      <c r="D1421" t="s">
        <v>150</v>
      </c>
      <c r="E1421">
        <v>8</v>
      </c>
      <c r="F1421">
        <v>5</v>
      </c>
      <c r="G1421">
        <v>0.61499999999999999</v>
      </c>
      <c r="H1421">
        <v>6</v>
      </c>
      <c r="I1421">
        <v>1</v>
      </c>
      <c r="J1421">
        <v>0.85699999999999998</v>
      </c>
      <c r="K1421">
        <v>22.8</v>
      </c>
      <c r="L1421">
        <v>22.2</v>
      </c>
      <c r="M1421">
        <v>-3.44</v>
      </c>
      <c r="N1421">
        <v>-5.97</v>
      </c>
    </row>
    <row r="1422" spans="1:17">
      <c r="A1422">
        <v>2006</v>
      </c>
      <c r="B1422">
        <v>104</v>
      </c>
      <c r="C1422" t="s">
        <v>86</v>
      </c>
      <c r="D1422" t="s">
        <v>150</v>
      </c>
      <c r="E1422">
        <v>7</v>
      </c>
      <c r="F1422">
        <v>6</v>
      </c>
      <c r="G1422">
        <v>0.53800000000000003</v>
      </c>
      <c r="H1422">
        <v>6</v>
      </c>
      <c r="I1422">
        <v>1</v>
      </c>
      <c r="J1422">
        <v>0.85699999999999998</v>
      </c>
      <c r="K1422">
        <v>22.8</v>
      </c>
      <c r="L1422">
        <v>23.2</v>
      </c>
      <c r="M1422">
        <v>-1.87</v>
      </c>
      <c r="N1422">
        <v>-3.25</v>
      </c>
    </row>
    <row r="1423" spans="1:17">
      <c r="A1423">
        <v>2006</v>
      </c>
      <c r="B1423">
        <v>105</v>
      </c>
      <c r="C1423" t="s">
        <v>88</v>
      </c>
      <c r="D1423" t="s">
        <v>150</v>
      </c>
      <c r="E1423">
        <v>6</v>
      </c>
      <c r="F1423">
        <v>6</v>
      </c>
      <c r="G1423">
        <v>0.5</v>
      </c>
      <c r="H1423">
        <v>4</v>
      </c>
      <c r="I1423">
        <v>3</v>
      </c>
      <c r="J1423">
        <v>0.57099999999999995</v>
      </c>
      <c r="K1423">
        <v>15.2</v>
      </c>
      <c r="L1423">
        <v>24.1</v>
      </c>
      <c r="M1423">
        <v>-11.13</v>
      </c>
      <c r="N1423">
        <v>-5.88</v>
      </c>
    </row>
    <row r="1424" spans="1:17">
      <c r="A1424">
        <v>2006</v>
      </c>
      <c r="B1424">
        <v>106</v>
      </c>
      <c r="C1424" t="s">
        <v>83</v>
      </c>
      <c r="D1424" t="s">
        <v>150</v>
      </c>
      <c r="E1424">
        <v>5</v>
      </c>
      <c r="F1424">
        <v>7</v>
      </c>
      <c r="G1424">
        <v>0.41699999999999998</v>
      </c>
      <c r="H1424">
        <v>4</v>
      </c>
      <c r="I1424">
        <v>3</v>
      </c>
      <c r="J1424">
        <v>0.57099999999999995</v>
      </c>
      <c r="K1424">
        <v>15.1</v>
      </c>
      <c r="L1424">
        <v>24.9</v>
      </c>
      <c r="M1424">
        <v>-8.67</v>
      </c>
      <c r="N1424">
        <v>-4.92</v>
      </c>
    </row>
    <row r="1425" spans="1:17">
      <c r="A1425">
        <v>2006</v>
      </c>
      <c r="B1425">
        <v>107</v>
      </c>
      <c r="C1425" t="s">
        <v>114</v>
      </c>
      <c r="D1425" t="s">
        <v>150</v>
      </c>
      <c r="E1425">
        <v>6</v>
      </c>
      <c r="F1425">
        <v>6</v>
      </c>
      <c r="G1425">
        <v>0.5</v>
      </c>
      <c r="H1425">
        <v>3</v>
      </c>
      <c r="I1425">
        <v>4</v>
      </c>
      <c r="J1425">
        <v>0.42899999999999999</v>
      </c>
      <c r="K1425">
        <v>20.7</v>
      </c>
      <c r="L1425">
        <v>24.7</v>
      </c>
      <c r="M1425">
        <v>-7.72</v>
      </c>
      <c r="N1425">
        <v>-5.89</v>
      </c>
    </row>
    <row r="1426" spans="1:17">
      <c r="A1426">
        <v>2006</v>
      </c>
      <c r="B1426">
        <v>108</v>
      </c>
      <c r="C1426" t="s">
        <v>120</v>
      </c>
      <c r="D1426" t="s">
        <v>150</v>
      </c>
      <c r="E1426">
        <v>4</v>
      </c>
      <c r="F1426">
        <v>8</v>
      </c>
      <c r="G1426">
        <v>0.33300000000000002</v>
      </c>
      <c r="H1426">
        <v>3</v>
      </c>
      <c r="I1426">
        <v>4</v>
      </c>
      <c r="J1426">
        <v>0.42899999999999999</v>
      </c>
      <c r="K1426">
        <v>21.8</v>
      </c>
      <c r="L1426">
        <v>22.3</v>
      </c>
      <c r="M1426">
        <v>-6.28</v>
      </c>
      <c r="N1426">
        <v>-4.95</v>
      </c>
    </row>
    <row r="1427" spans="1:17">
      <c r="A1427">
        <v>2006</v>
      </c>
      <c r="B1427">
        <v>109</v>
      </c>
      <c r="C1427" t="s">
        <v>115</v>
      </c>
      <c r="D1427" t="s">
        <v>150</v>
      </c>
      <c r="E1427">
        <v>3</v>
      </c>
      <c r="F1427">
        <v>9</v>
      </c>
      <c r="G1427">
        <v>0.25</v>
      </c>
      <c r="H1427">
        <v>2</v>
      </c>
      <c r="I1427">
        <v>5</v>
      </c>
      <c r="J1427">
        <v>0.28599999999999998</v>
      </c>
      <c r="K1427">
        <v>12.8</v>
      </c>
      <c r="L1427">
        <v>25.3</v>
      </c>
      <c r="M1427">
        <v>-16.059999999999999</v>
      </c>
      <c r="N1427">
        <v>-6.15</v>
      </c>
    </row>
    <row r="1428" spans="1:17">
      <c r="A1428">
        <v>2006</v>
      </c>
      <c r="B1428">
        <v>110</v>
      </c>
      <c r="C1428" t="s">
        <v>119</v>
      </c>
      <c r="D1428" t="s">
        <v>150</v>
      </c>
      <c r="E1428">
        <v>0</v>
      </c>
      <c r="F1428">
        <v>12</v>
      </c>
      <c r="G1428">
        <v>0</v>
      </c>
      <c r="H1428">
        <v>0</v>
      </c>
      <c r="I1428">
        <v>7</v>
      </c>
      <c r="J1428">
        <v>0</v>
      </c>
      <c r="K1428">
        <v>9.6</v>
      </c>
      <c r="L1428">
        <v>26.1</v>
      </c>
      <c r="M1428">
        <v>-19.23</v>
      </c>
      <c r="N1428">
        <v>-4.3899999999999997</v>
      </c>
    </row>
    <row r="1429" spans="1:17">
      <c r="A1429">
        <v>2006</v>
      </c>
      <c r="E1429" t="s">
        <v>167</v>
      </c>
      <c r="H1429" t="s">
        <v>168</v>
      </c>
      <c r="M1429" t="s">
        <v>159</v>
      </c>
      <c r="O1429" t="s">
        <v>151</v>
      </c>
    </row>
    <row r="1430" spans="1:17">
      <c r="A1430">
        <v>2006</v>
      </c>
      <c r="B1430" t="s">
        <v>152</v>
      </c>
      <c r="C1430" t="s">
        <v>153</v>
      </c>
      <c r="D1430" t="s">
        <v>154</v>
      </c>
      <c r="E1430" t="s">
        <v>155</v>
      </c>
      <c r="F1430" t="s">
        <v>156</v>
      </c>
      <c r="G1430" t="s">
        <v>157</v>
      </c>
      <c r="H1430" t="s">
        <v>155</v>
      </c>
      <c r="I1430" t="s">
        <v>156</v>
      </c>
      <c r="J1430" t="s">
        <v>157</v>
      </c>
      <c r="K1430" t="s">
        <v>158</v>
      </c>
      <c r="L1430" t="s">
        <v>158</v>
      </c>
      <c r="M1430" t="s">
        <v>159</v>
      </c>
      <c r="N1430" t="s">
        <v>160</v>
      </c>
      <c r="O1430" t="s">
        <v>161</v>
      </c>
      <c r="P1430" t="s">
        <v>162</v>
      </c>
      <c r="Q1430" t="s">
        <v>163</v>
      </c>
    </row>
    <row r="1431" spans="1:17">
      <c r="A1431">
        <v>2006</v>
      </c>
      <c r="B1431">
        <v>111</v>
      </c>
      <c r="C1431" t="s">
        <v>57</v>
      </c>
      <c r="D1431" t="s">
        <v>193</v>
      </c>
      <c r="E1431">
        <v>13</v>
      </c>
      <c r="F1431">
        <v>0</v>
      </c>
      <c r="G1431">
        <v>1</v>
      </c>
      <c r="H1431">
        <v>8</v>
      </c>
      <c r="I1431">
        <v>0</v>
      </c>
      <c r="J1431">
        <v>1</v>
      </c>
      <c r="K1431">
        <v>39.700000000000003</v>
      </c>
      <c r="L1431">
        <v>17.600000000000001</v>
      </c>
      <c r="M1431">
        <v>14.65</v>
      </c>
      <c r="N1431">
        <v>-2.58</v>
      </c>
      <c r="P1431">
        <v>5</v>
      </c>
      <c r="Q1431">
        <v>5</v>
      </c>
    </row>
    <row r="1432" spans="1:17">
      <c r="A1432">
        <v>2006</v>
      </c>
      <c r="B1432">
        <v>112</v>
      </c>
      <c r="C1432" t="s">
        <v>128</v>
      </c>
      <c r="D1432" t="s">
        <v>193</v>
      </c>
      <c r="E1432">
        <v>11</v>
      </c>
      <c r="F1432">
        <v>3</v>
      </c>
      <c r="G1432">
        <v>0.78600000000000003</v>
      </c>
      <c r="H1432">
        <v>7</v>
      </c>
      <c r="I1432">
        <v>1</v>
      </c>
      <c r="J1432">
        <v>0.875</v>
      </c>
      <c r="K1432">
        <v>46.9</v>
      </c>
      <c r="L1432">
        <v>24.1</v>
      </c>
      <c r="M1432">
        <v>10.71</v>
      </c>
      <c r="N1432">
        <v>-3.29</v>
      </c>
      <c r="P1432">
        <v>24</v>
      </c>
    </row>
    <row r="1433" spans="1:17">
      <c r="A1433">
        <v>2006</v>
      </c>
      <c r="B1433">
        <v>113</v>
      </c>
      <c r="C1433" t="s">
        <v>111</v>
      </c>
      <c r="D1433" t="s">
        <v>193</v>
      </c>
      <c r="E1433">
        <v>9</v>
      </c>
      <c r="F1433">
        <v>4</v>
      </c>
      <c r="G1433">
        <v>0.69199999999999995</v>
      </c>
      <c r="H1433">
        <v>5</v>
      </c>
      <c r="I1433">
        <v>3</v>
      </c>
      <c r="J1433">
        <v>0.625</v>
      </c>
      <c r="K1433">
        <v>24.9</v>
      </c>
      <c r="L1433">
        <v>20.8</v>
      </c>
      <c r="M1433">
        <v>-0.49</v>
      </c>
      <c r="N1433">
        <v>-4.95</v>
      </c>
    </row>
    <row r="1434" spans="1:17">
      <c r="A1434">
        <v>2006</v>
      </c>
      <c r="B1434">
        <v>114</v>
      </c>
      <c r="C1434" t="s">
        <v>122</v>
      </c>
      <c r="D1434" t="s">
        <v>193</v>
      </c>
      <c r="E1434">
        <v>8</v>
      </c>
      <c r="F1434">
        <v>5</v>
      </c>
      <c r="G1434">
        <v>0.61499999999999999</v>
      </c>
      <c r="H1434">
        <v>5</v>
      </c>
      <c r="I1434">
        <v>3</v>
      </c>
      <c r="J1434">
        <v>0.625</v>
      </c>
      <c r="K1434">
        <v>30.1</v>
      </c>
      <c r="L1434">
        <v>19.2</v>
      </c>
      <c r="M1434">
        <v>3.45</v>
      </c>
      <c r="N1434">
        <v>-3.7</v>
      </c>
    </row>
    <row r="1435" spans="1:17">
      <c r="A1435">
        <v>2006</v>
      </c>
      <c r="B1435">
        <v>115</v>
      </c>
      <c r="C1435" t="s">
        <v>78</v>
      </c>
      <c r="D1435" t="s">
        <v>193</v>
      </c>
      <c r="E1435">
        <v>4</v>
      </c>
      <c r="F1435">
        <v>8</v>
      </c>
      <c r="G1435">
        <v>0.33300000000000002</v>
      </c>
      <c r="H1435">
        <v>4</v>
      </c>
      <c r="I1435">
        <v>4</v>
      </c>
      <c r="J1435">
        <v>0.5</v>
      </c>
      <c r="K1435">
        <v>23</v>
      </c>
      <c r="L1435">
        <v>28.3</v>
      </c>
      <c r="M1435">
        <v>-5.76</v>
      </c>
      <c r="N1435">
        <v>-0.09</v>
      </c>
    </row>
    <row r="1436" spans="1:17">
      <c r="A1436">
        <v>2006</v>
      </c>
      <c r="B1436">
        <v>116</v>
      </c>
      <c r="C1436" t="s">
        <v>126</v>
      </c>
      <c r="D1436" t="s">
        <v>193</v>
      </c>
      <c r="E1436">
        <v>4</v>
      </c>
      <c r="F1436">
        <v>8</v>
      </c>
      <c r="G1436">
        <v>0.33300000000000002</v>
      </c>
      <c r="H1436">
        <v>3</v>
      </c>
      <c r="I1436">
        <v>5</v>
      </c>
      <c r="J1436">
        <v>0.375</v>
      </c>
      <c r="K1436">
        <v>16.899999999999999</v>
      </c>
      <c r="L1436">
        <v>34.799999999999997</v>
      </c>
      <c r="M1436">
        <v>-11.37</v>
      </c>
      <c r="N1436">
        <v>-1.71</v>
      </c>
    </row>
    <row r="1437" spans="1:17">
      <c r="A1437">
        <v>2006</v>
      </c>
      <c r="B1437">
        <v>117</v>
      </c>
      <c r="C1437" t="s">
        <v>133</v>
      </c>
      <c r="D1437" t="s">
        <v>193</v>
      </c>
      <c r="E1437">
        <v>4</v>
      </c>
      <c r="F1437">
        <v>8</v>
      </c>
      <c r="G1437">
        <v>0.33300000000000002</v>
      </c>
      <c r="H1437">
        <v>2</v>
      </c>
      <c r="I1437">
        <v>6</v>
      </c>
      <c r="J1437">
        <v>0.25</v>
      </c>
      <c r="K1437">
        <v>31.2</v>
      </c>
      <c r="L1437">
        <v>30.8</v>
      </c>
      <c r="M1437">
        <v>-6.3</v>
      </c>
      <c r="N1437">
        <v>-5.55</v>
      </c>
    </row>
    <row r="1438" spans="1:17">
      <c r="A1438">
        <v>2006</v>
      </c>
      <c r="B1438">
        <v>118</v>
      </c>
      <c r="C1438" t="s">
        <v>89</v>
      </c>
      <c r="D1438" t="s">
        <v>193</v>
      </c>
      <c r="E1438">
        <v>3</v>
      </c>
      <c r="F1438">
        <v>10</v>
      </c>
      <c r="G1438">
        <v>0.23100000000000001</v>
      </c>
      <c r="H1438">
        <v>1</v>
      </c>
      <c r="I1438">
        <v>7</v>
      </c>
      <c r="J1438">
        <v>0.125</v>
      </c>
      <c r="K1438">
        <v>18.600000000000001</v>
      </c>
      <c r="L1438">
        <v>41.7</v>
      </c>
      <c r="M1438">
        <v>-15.4</v>
      </c>
      <c r="N1438">
        <v>-1.63</v>
      </c>
    </row>
    <row r="1439" spans="1:17">
      <c r="A1439">
        <v>2006</v>
      </c>
      <c r="B1439">
        <v>119</v>
      </c>
      <c r="C1439" t="s">
        <v>90</v>
      </c>
      <c r="D1439" t="s">
        <v>193</v>
      </c>
      <c r="E1439">
        <v>1</v>
      </c>
      <c r="F1439">
        <v>11</v>
      </c>
      <c r="G1439">
        <v>8.3000000000000004E-2</v>
      </c>
      <c r="H1439">
        <v>1</v>
      </c>
      <c r="I1439">
        <v>7</v>
      </c>
      <c r="J1439">
        <v>0.125</v>
      </c>
      <c r="K1439">
        <v>10.8</v>
      </c>
      <c r="L1439">
        <v>38.5</v>
      </c>
      <c r="M1439">
        <v>-16.52</v>
      </c>
      <c r="N1439">
        <v>1.73</v>
      </c>
    </row>
    <row r="1440" spans="1:17">
      <c r="A1440">
        <v>2005</v>
      </c>
      <c r="B1440">
        <v>1</v>
      </c>
      <c r="C1440" t="s">
        <v>82</v>
      </c>
      <c r="D1440" t="s">
        <v>165</v>
      </c>
      <c r="E1440">
        <v>9</v>
      </c>
      <c r="F1440">
        <v>3</v>
      </c>
      <c r="G1440">
        <v>0.75</v>
      </c>
      <c r="H1440">
        <v>5</v>
      </c>
      <c r="I1440">
        <v>3</v>
      </c>
      <c r="J1440">
        <v>0.625</v>
      </c>
      <c r="K1440">
        <v>25.8</v>
      </c>
      <c r="L1440">
        <v>15.9</v>
      </c>
      <c r="M1440">
        <v>12.01</v>
      </c>
      <c r="N1440">
        <v>4.17</v>
      </c>
      <c r="O1440">
        <v>22</v>
      </c>
      <c r="P1440">
        <v>13</v>
      </c>
      <c r="Q1440">
        <v>18</v>
      </c>
    </row>
    <row r="1441" spans="1:17">
      <c r="A1441">
        <v>2005</v>
      </c>
      <c r="B1441">
        <v>2</v>
      </c>
      <c r="C1441" t="s">
        <v>2</v>
      </c>
      <c r="D1441" t="s">
        <v>165</v>
      </c>
      <c r="E1441">
        <v>8</v>
      </c>
      <c r="F1441">
        <v>5</v>
      </c>
      <c r="G1441">
        <v>0.61499999999999999</v>
      </c>
      <c r="H1441">
        <v>5</v>
      </c>
      <c r="I1441">
        <v>3</v>
      </c>
      <c r="J1441">
        <v>0.625</v>
      </c>
      <c r="K1441">
        <v>28.9</v>
      </c>
      <c r="L1441">
        <v>22</v>
      </c>
      <c r="M1441">
        <v>9.36</v>
      </c>
      <c r="N1441">
        <v>5.05</v>
      </c>
      <c r="O1441">
        <v>14</v>
      </c>
      <c r="P1441">
        <v>4</v>
      </c>
      <c r="Q1441">
        <v>23</v>
      </c>
    </row>
    <row r="1442" spans="1:17">
      <c r="A1442">
        <v>2005</v>
      </c>
      <c r="B1442">
        <v>3</v>
      </c>
      <c r="C1442" t="s">
        <v>6</v>
      </c>
      <c r="D1442" t="s">
        <v>165</v>
      </c>
      <c r="E1442">
        <v>8</v>
      </c>
      <c r="F1442">
        <v>4</v>
      </c>
      <c r="G1442">
        <v>0.66700000000000004</v>
      </c>
      <c r="H1442">
        <v>4</v>
      </c>
      <c r="I1442">
        <v>4</v>
      </c>
      <c r="J1442">
        <v>0.5</v>
      </c>
      <c r="K1442">
        <v>26.3</v>
      </c>
      <c r="L1442">
        <v>17.600000000000001</v>
      </c>
      <c r="M1442">
        <v>11.09</v>
      </c>
      <c r="N1442">
        <v>3.42</v>
      </c>
      <c r="P1442">
        <v>20</v>
      </c>
      <c r="Q1442">
        <v>21</v>
      </c>
    </row>
    <row r="1443" spans="1:17">
      <c r="A1443">
        <v>2005</v>
      </c>
      <c r="B1443">
        <v>4</v>
      </c>
      <c r="C1443" t="s">
        <v>44</v>
      </c>
      <c r="D1443" t="s">
        <v>165</v>
      </c>
      <c r="E1443">
        <v>7</v>
      </c>
      <c r="F1443">
        <v>5</v>
      </c>
      <c r="G1443">
        <v>0.58299999999999996</v>
      </c>
      <c r="H1443">
        <v>3</v>
      </c>
      <c r="I1443">
        <v>5</v>
      </c>
      <c r="J1443">
        <v>0.375</v>
      </c>
      <c r="K1443">
        <v>20.8</v>
      </c>
      <c r="L1443">
        <v>17.7</v>
      </c>
      <c r="M1443">
        <v>5.73</v>
      </c>
      <c r="N1443">
        <v>3.73</v>
      </c>
    </row>
    <row r="1444" spans="1:17">
      <c r="A1444">
        <v>2005</v>
      </c>
      <c r="B1444">
        <v>5</v>
      </c>
      <c r="C1444" t="s">
        <v>39</v>
      </c>
      <c r="D1444" t="s">
        <v>165</v>
      </c>
      <c r="E1444">
        <v>5</v>
      </c>
      <c r="F1444">
        <v>6</v>
      </c>
      <c r="G1444">
        <v>0.45500000000000002</v>
      </c>
      <c r="H1444">
        <v>3</v>
      </c>
      <c r="I1444">
        <v>5</v>
      </c>
      <c r="J1444">
        <v>0.375</v>
      </c>
      <c r="K1444">
        <v>24.5</v>
      </c>
      <c r="L1444">
        <v>25</v>
      </c>
      <c r="M1444">
        <v>5.1100000000000003</v>
      </c>
      <c r="N1444">
        <v>5.83</v>
      </c>
    </row>
    <row r="1445" spans="1:17">
      <c r="A1445">
        <v>2005</v>
      </c>
      <c r="B1445">
        <v>6</v>
      </c>
      <c r="C1445" t="s">
        <v>62</v>
      </c>
      <c r="D1445" t="s">
        <v>165</v>
      </c>
      <c r="E1445">
        <v>4</v>
      </c>
      <c r="F1445">
        <v>7</v>
      </c>
      <c r="G1445">
        <v>0.36399999999999999</v>
      </c>
      <c r="H1445">
        <v>3</v>
      </c>
      <c r="I1445">
        <v>5</v>
      </c>
      <c r="J1445">
        <v>0.375</v>
      </c>
      <c r="K1445">
        <v>24.5</v>
      </c>
      <c r="L1445">
        <v>28.7</v>
      </c>
      <c r="M1445">
        <v>0.21</v>
      </c>
      <c r="N1445">
        <v>5.03</v>
      </c>
    </row>
    <row r="1446" spans="1:17">
      <c r="A1446">
        <v>2005</v>
      </c>
      <c r="B1446">
        <v>7</v>
      </c>
      <c r="C1446" t="s">
        <v>43</v>
      </c>
      <c r="D1446" t="s">
        <v>166</v>
      </c>
      <c r="E1446">
        <v>11</v>
      </c>
      <c r="F1446">
        <v>2</v>
      </c>
      <c r="G1446">
        <v>0.84599999999999997</v>
      </c>
      <c r="H1446">
        <v>7</v>
      </c>
      <c r="I1446">
        <v>1</v>
      </c>
      <c r="J1446">
        <v>0.875</v>
      </c>
      <c r="K1446">
        <v>33.799999999999997</v>
      </c>
      <c r="L1446">
        <v>12.9</v>
      </c>
      <c r="M1446">
        <v>18.96</v>
      </c>
      <c r="N1446">
        <v>4.2699999999999996</v>
      </c>
      <c r="O1446">
        <v>8</v>
      </c>
      <c r="P1446">
        <v>3</v>
      </c>
      <c r="Q1446">
        <v>7</v>
      </c>
    </row>
    <row r="1447" spans="1:17">
      <c r="A1447">
        <v>2005</v>
      </c>
      <c r="B1447">
        <v>8</v>
      </c>
      <c r="C1447" t="s">
        <v>21</v>
      </c>
      <c r="D1447" t="s">
        <v>166</v>
      </c>
      <c r="E1447">
        <v>9</v>
      </c>
      <c r="F1447">
        <v>3</v>
      </c>
      <c r="G1447">
        <v>0.75</v>
      </c>
      <c r="H1447">
        <v>6</v>
      </c>
      <c r="I1447">
        <v>2</v>
      </c>
      <c r="J1447">
        <v>0.75</v>
      </c>
      <c r="K1447">
        <v>27.1</v>
      </c>
      <c r="L1447">
        <v>14.3</v>
      </c>
      <c r="M1447">
        <v>15.09</v>
      </c>
      <c r="N1447">
        <v>4.5</v>
      </c>
      <c r="O1447">
        <v>9</v>
      </c>
      <c r="P1447">
        <v>3</v>
      </c>
      <c r="Q1447">
        <v>17</v>
      </c>
    </row>
    <row r="1448" spans="1:17">
      <c r="A1448">
        <v>2005</v>
      </c>
      <c r="B1448">
        <v>9</v>
      </c>
      <c r="C1448" t="s">
        <v>69</v>
      </c>
      <c r="D1448" t="s">
        <v>166</v>
      </c>
      <c r="E1448">
        <v>7</v>
      </c>
      <c r="F1448">
        <v>5</v>
      </c>
      <c r="G1448">
        <v>0.58299999999999996</v>
      </c>
      <c r="H1448">
        <v>5</v>
      </c>
      <c r="I1448">
        <v>3</v>
      </c>
      <c r="J1448">
        <v>0.625</v>
      </c>
      <c r="K1448">
        <v>18.5</v>
      </c>
      <c r="L1448">
        <v>20.100000000000001</v>
      </c>
      <c r="M1448">
        <v>7.31</v>
      </c>
      <c r="N1448">
        <v>6.48</v>
      </c>
      <c r="P1448">
        <v>15</v>
      </c>
    </row>
    <row r="1449" spans="1:17">
      <c r="A1449">
        <v>2005</v>
      </c>
      <c r="B1449">
        <v>10</v>
      </c>
      <c r="C1449" t="s">
        <v>24</v>
      </c>
      <c r="D1449" t="s">
        <v>166</v>
      </c>
      <c r="E1449">
        <v>5</v>
      </c>
      <c r="F1449">
        <v>6</v>
      </c>
      <c r="G1449">
        <v>0.45500000000000002</v>
      </c>
      <c r="H1449">
        <v>4</v>
      </c>
      <c r="I1449">
        <v>4</v>
      </c>
      <c r="J1449">
        <v>0.5</v>
      </c>
      <c r="K1449">
        <v>18</v>
      </c>
      <c r="L1449">
        <v>26.2</v>
      </c>
      <c r="M1449">
        <v>3.44</v>
      </c>
      <c r="N1449">
        <v>7.71</v>
      </c>
    </row>
    <row r="1450" spans="1:17">
      <c r="A1450">
        <v>2005</v>
      </c>
      <c r="B1450">
        <v>11</v>
      </c>
      <c r="C1450" t="s">
        <v>61</v>
      </c>
      <c r="D1450" t="s">
        <v>166</v>
      </c>
      <c r="E1450">
        <v>7</v>
      </c>
      <c r="F1450">
        <v>5</v>
      </c>
      <c r="G1450">
        <v>0.58299999999999996</v>
      </c>
      <c r="H1450">
        <v>3</v>
      </c>
      <c r="I1450">
        <v>5</v>
      </c>
      <c r="J1450">
        <v>0.375</v>
      </c>
      <c r="K1450">
        <v>26.7</v>
      </c>
      <c r="L1450">
        <v>23.3</v>
      </c>
      <c r="M1450">
        <v>5.61</v>
      </c>
      <c r="N1450">
        <v>3.19</v>
      </c>
      <c r="O1450">
        <v>25</v>
      </c>
      <c r="P1450">
        <v>19</v>
      </c>
    </row>
    <row r="1451" spans="1:17">
      <c r="A1451">
        <v>2005</v>
      </c>
      <c r="B1451">
        <v>12</v>
      </c>
      <c r="C1451" t="s">
        <v>33</v>
      </c>
      <c r="D1451" t="s">
        <v>166</v>
      </c>
      <c r="E1451">
        <v>1</v>
      </c>
      <c r="F1451">
        <v>10</v>
      </c>
      <c r="G1451">
        <v>9.0999999999999998E-2</v>
      </c>
      <c r="H1451">
        <v>0</v>
      </c>
      <c r="I1451">
        <v>8</v>
      </c>
      <c r="J1451">
        <v>0</v>
      </c>
      <c r="K1451">
        <v>16.100000000000001</v>
      </c>
      <c r="L1451">
        <v>37.1</v>
      </c>
      <c r="M1451">
        <v>-10.71</v>
      </c>
      <c r="N1451">
        <v>4.29</v>
      </c>
    </row>
    <row r="1452" spans="1:17">
      <c r="A1452">
        <v>2005</v>
      </c>
      <c r="E1452" t="s">
        <v>167</v>
      </c>
      <c r="H1452" t="s">
        <v>168</v>
      </c>
      <c r="M1452" t="s">
        <v>159</v>
      </c>
      <c r="O1452" t="s">
        <v>151</v>
      </c>
    </row>
    <row r="1453" spans="1:17">
      <c r="A1453">
        <v>2005</v>
      </c>
      <c r="B1453" t="s">
        <v>152</v>
      </c>
      <c r="C1453" t="s">
        <v>153</v>
      </c>
      <c r="D1453" t="s">
        <v>154</v>
      </c>
      <c r="E1453" t="s">
        <v>155</v>
      </c>
      <c r="F1453" t="s">
        <v>156</v>
      </c>
      <c r="G1453" t="s">
        <v>157</v>
      </c>
      <c r="H1453" t="s">
        <v>155</v>
      </c>
      <c r="I1453" t="s">
        <v>156</v>
      </c>
      <c r="J1453" t="s">
        <v>157</v>
      </c>
      <c r="K1453" t="s">
        <v>158</v>
      </c>
      <c r="L1453" t="s">
        <v>158</v>
      </c>
      <c r="M1453" t="s">
        <v>159</v>
      </c>
      <c r="N1453" t="s">
        <v>160</v>
      </c>
      <c r="O1453" t="s">
        <v>161</v>
      </c>
      <c r="P1453" t="s">
        <v>162</v>
      </c>
      <c r="Q1453" t="s">
        <v>163</v>
      </c>
    </row>
    <row r="1454" spans="1:17">
      <c r="A1454">
        <v>2005</v>
      </c>
      <c r="B1454">
        <v>13</v>
      </c>
      <c r="C1454" t="s">
        <v>66</v>
      </c>
      <c r="D1454" t="s">
        <v>194</v>
      </c>
      <c r="E1454">
        <v>7</v>
      </c>
      <c r="F1454">
        <v>6</v>
      </c>
      <c r="G1454">
        <v>0.53800000000000003</v>
      </c>
      <c r="H1454">
        <v>5</v>
      </c>
      <c r="I1454">
        <v>3</v>
      </c>
      <c r="J1454">
        <v>0.625</v>
      </c>
      <c r="K1454">
        <v>23.5</v>
      </c>
      <c r="L1454">
        <v>23.6</v>
      </c>
      <c r="M1454">
        <v>6.6</v>
      </c>
      <c r="N1454">
        <v>5.37</v>
      </c>
      <c r="P1454">
        <v>22</v>
      </c>
    </row>
    <row r="1455" spans="1:17">
      <c r="A1455">
        <v>2005</v>
      </c>
      <c r="B1455">
        <v>14</v>
      </c>
      <c r="C1455" t="s">
        <v>26</v>
      </c>
      <c r="D1455" t="s">
        <v>194</v>
      </c>
      <c r="E1455">
        <v>8</v>
      </c>
      <c r="F1455">
        <v>4</v>
      </c>
      <c r="G1455">
        <v>0.66700000000000004</v>
      </c>
      <c r="H1455">
        <v>4</v>
      </c>
      <c r="I1455">
        <v>4</v>
      </c>
      <c r="J1455">
        <v>0.5</v>
      </c>
      <c r="K1455">
        <v>24.7</v>
      </c>
      <c r="L1455">
        <v>21</v>
      </c>
      <c r="M1455">
        <v>7.57</v>
      </c>
      <c r="N1455">
        <v>3.57</v>
      </c>
      <c r="P1455">
        <v>24</v>
      </c>
      <c r="Q1455">
        <v>24</v>
      </c>
    </row>
    <row r="1456" spans="1:17">
      <c r="A1456">
        <v>2005</v>
      </c>
      <c r="B1456">
        <v>15</v>
      </c>
      <c r="C1456" t="s">
        <v>53</v>
      </c>
      <c r="D1456" t="s">
        <v>194</v>
      </c>
      <c r="E1456">
        <v>7</v>
      </c>
      <c r="F1456">
        <v>5</v>
      </c>
      <c r="G1456">
        <v>0.58299999999999996</v>
      </c>
      <c r="H1456">
        <v>4</v>
      </c>
      <c r="I1456">
        <v>4</v>
      </c>
      <c r="J1456">
        <v>0.5</v>
      </c>
      <c r="K1456">
        <v>28.3</v>
      </c>
      <c r="L1456">
        <v>19.2</v>
      </c>
      <c r="M1456">
        <v>8.48</v>
      </c>
      <c r="N1456">
        <v>1.32</v>
      </c>
      <c r="P1456">
        <v>22</v>
      </c>
    </row>
    <row r="1457" spans="1:17">
      <c r="A1457">
        <v>2005</v>
      </c>
      <c r="B1457">
        <v>16</v>
      </c>
      <c r="C1457" t="s">
        <v>46</v>
      </c>
      <c r="D1457" t="s">
        <v>194</v>
      </c>
      <c r="E1457">
        <v>7</v>
      </c>
      <c r="F1457">
        <v>5</v>
      </c>
      <c r="G1457">
        <v>0.58299999999999996</v>
      </c>
      <c r="H1457">
        <v>4</v>
      </c>
      <c r="I1457">
        <v>4</v>
      </c>
      <c r="J1457">
        <v>0.5</v>
      </c>
      <c r="K1457">
        <v>30.8</v>
      </c>
      <c r="L1457">
        <v>29.2</v>
      </c>
      <c r="M1457">
        <v>3.68</v>
      </c>
      <c r="N1457">
        <v>1.59</v>
      </c>
    </row>
    <row r="1458" spans="1:17">
      <c r="A1458">
        <v>2005</v>
      </c>
      <c r="B1458">
        <v>17</v>
      </c>
      <c r="C1458" t="s">
        <v>85</v>
      </c>
      <c r="D1458" t="s">
        <v>194</v>
      </c>
      <c r="E1458">
        <v>7</v>
      </c>
      <c r="F1458">
        <v>5</v>
      </c>
      <c r="G1458">
        <v>0.58299999999999996</v>
      </c>
      <c r="H1458">
        <v>3</v>
      </c>
      <c r="I1458">
        <v>5</v>
      </c>
      <c r="J1458">
        <v>0.375</v>
      </c>
      <c r="K1458">
        <v>22.4</v>
      </c>
      <c r="L1458">
        <v>22</v>
      </c>
      <c r="M1458">
        <v>5.22</v>
      </c>
      <c r="N1458">
        <v>2.39</v>
      </c>
    </row>
    <row r="1459" spans="1:17">
      <c r="A1459">
        <v>2005</v>
      </c>
      <c r="B1459">
        <v>18</v>
      </c>
      <c r="C1459" t="s">
        <v>76</v>
      </c>
      <c r="D1459" t="s">
        <v>194</v>
      </c>
      <c r="E1459">
        <v>5</v>
      </c>
      <c r="F1459">
        <v>6</v>
      </c>
      <c r="G1459">
        <v>0.45500000000000002</v>
      </c>
      <c r="H1459">
        <v>2</v>
      </c>
      <c r="I1459">
        <v>6</v>
      </c>
      <c r="J1459">
        <v>0.25</v>
      </c>
      <c r="K1459">
        <v>26.3</v>
      </c>
      <c r="L1459">
        <v>27.7</v>
      </c>
      <c r="M1459">
        <v>-1.42</v>
      </c>
      <c r="N1459">
        <v>1.22</v>
      </c>
    </row>
    <row r="1460" spans="1:17">
      <c r="A1460">
        <v>2005</v>
      </c>
      <c r="B1460">
        <v>19</v>
      </c>
      <c r="C1460" t="s">
        <v>7</v>
      </c>
      <c r="D1460" t="s">
        <v>195</v>
      </c>
      <c r="E1460">
        <v>13</v>
      </c>
      <c r="F1460">
        <v>0</v>
      </c>
      <c r="G1460">
        <v>1</v>
      </c>
      <c r="H1460">
        <v>8</v>
      </c>
      <c r="I1460">
        <v>0</v>
      </c>
      <c r="J1460">
        <v>1</v>
      </c>
      <c r="K1460">
        <v>50.2</v>
      </c>
      <c r="L1460">
        <v>16.399999999999999</v>
      </c>
      <c r="M1460">
        <v>24.98</v>
      </c>
      <c r="N1460">
        <v>4.9800000000000004</v>
      </c>
      <c r="O1460">
        <v>2</v>
      </c>
      <c r="P1460">
        <v>1</v>
      </c>
      <c r="Q1460">
        <v>1</v>
      </c>
    </row>
    <row r="1461" spans="1:17">
      <c r="A1461">
        <v>2005</v>
      </c>
      <c r="B1461">
        <v>20</v>
      </c>
      <c r="C1461" t="s">
        <v>47</v>
      </c>
      <c r="D1461" t="s">
        <v>195</v>
      </c>
      <c r="E1461">
        <v>9</v>
      </c>
      <c r="F1461">
        <v>3</v>
      </c>
      <c r="G1461">
        <v>0.75</v>
      </c>
      <c r="H1461">
        <v>6</v>
      </c>
      <c r="I1461">
        <v>2</v>
      </c>
      <c r="J1461">
        <v>0.75</v>
      </c>
      <c r="K1461">
        <v>39.4</v>
      </c>
      <c r="L1461">
        <v>18.8</v>
      </c>
      <c r="M1461">
        <v>11.4</v>
      </c>
      <c r="N1461">
        <v>0.32</v>
      </c>
      <c r="O1461">
        <v>21</v>
      </c>
      <c r="P1461">
        <v>10</v>
      </c>
      <c r="Q1461">
        <v>20</v>
      </c>
    </row>
    <row r="1462" spans="1:17">
      <c r="A1462">
        <v>2005</v>
      </c>
      <c r="B1462">
        <v>21</v>
      </c>
      <c r="C1462" t="s">
        <v>16</v>
      </c>
      <c r="D1462" t="s">
        <v>195</v>
      </c>
      <c r="E1462">
        <v>8</v>
      </c>
      <c r="F1462">
        <v>4</v>
      </c>
      <c r="G1462">
        <v>0.66700000000000004</v>
      </c>
      <c r="H1462">
        <v>6</v>
      </c>
      <c r="I1462">
        <v>2</v>
      </c>
      <c r="J1462">
        <v>0.75</v>
      </c>
      <c r="K1462">
        <v>26.9</v>
      </c>
      <c r="L1462">
        <v>23.1</v>
      </c>
      <c r="M1462">
        <v>11.24</v>
      </c>
      <c r="N1462">
        <v>6.99</v>
      </c>
      <c r="O1462">
        <v>7</v>
      </c>
      <c r="P1462">
        <v>7</v>
      </c>
      <c r="Q1462">
        <v>22</v>
      </c>
    </row>
    <row r="1463" spans="1:17">
      <c r="A1463">
        <v>2005</v>
      </c>
      <c r="B1463">
        <v>22</v>
      </c>
      <c r="C1463" t="s">
        <v>17</v>
      </c>
      <c r="D1463" t="s">
        <v>195</v>
      </c>
      <c r="E1463">
        <v>5</v>
      </c>
      <c r="F1463">
        <v>6</v>
      </c>
      <c r="G1463">
        <v>0.45500000000000002</v>
      </c>
      <c r="H1463">
        <v>3</v>
      </c>
      <c r="I1463">
        <v>5</v>
      </c>
      <c r="J1463">
        <v>0.375</v>
      </c>
      <c r="K1463">
        <v>32</v>
      </c>
      <c r="L1463">
        <v>31.2</v>
      </c>
      <c r="M1463">
        <v>2.16</v>
      </c>
      <c r="N1463">
        <v>3.89</v>
      </c>
      <c r="O1463">
        <v>17</v>
      </c>
      <c r="P1463">
        <v>17</v>
      </c>
    </row>
    <row r="1464" spans="1:17">
      <c r="A1464">
        <v>2005</v>
      </c>
      <c r="B1464">
        <v>23</v>
      </c>
      <c r="C1464" t="s">
        <v>56</v>
      </c>
      <c r="D1464" t="s">
        <v>195</v>
      </c>
      <c r="E1464">
        <v>5</v>
      </c>
      <c r="F1464">
        <v>6</v>
      </c>
      <c r="G1464">
        <v>0.45500000000000002</v>
      </c>
      <c r="H1464">
        <v>2</v>
      </c>
      <c r="I1464">
        <v>6</v>
      </c>
      <c r="J1464">
        <v>0.25</v>
      </c>
      <c r="K1464">
        <v>21.5</v>
      </c>
      <c r="L1464">
        <v>26.5</v>
      </c>
      <c r="M1464">
        <v>0.76</v>
      </c>
      <c r="N1464">
        <v>3.03</v>
      </c>
    </row>
    <row r="1465" spans="1:17">
      <c r="A1465">
        <v>2005</v>
      </c>
      <c r="B1465">
        <v>24</v>
      </c>
      <c r="C1465" t="s">
        <v>48</v>
      </c>
      <c r="D1465" t="s">
        <v>195</v>
      </c>
      <c r="E1465">
        <v>4</v>
      </c>
      <c r="F1465">
        <v>7</v>
      </c>
      <c r="G1465">
        <v>0.36399999999999999</v>
      </c>
      <c r="H1465">
        <v>1</v>
      </c>
      <c r="I1465">
        <v>7</v>
      </c>
      <c r="J1465">
        <v>0.125</v>
      </c>
      <c r="K1465">
        <v>20.2</v>
      </c>
      <c r="L1465">
        <v>31.3</v>
      </c>
      <c r="M1465">
        <v>-6.28</v>
      </c>
      <c r="N1465">
        <v>1.72</v>
      </c>
    </row>
    <row r="1466" spans="1:17">
      <c r="A1466">
        <v>2005</v>
      </c>
      <c r="E1466" t="s">
        <v>167</v>
      </c>
      <c r="H1466" t="s">
        <v>168</v>
      </c>
      <c r="M1466" t="s">
        <v>159</v>
      </c>
      <c r="O1466" t="s">
        <v>151</v>
      </c>
    </row>
    <row r="1467" spans="1:17">
      <c r="A1467">
        <v>2005</v>
      </c>
      <c r="B1467" t="s">
        <v>152</v>
      </c>
      <c r="C1467" t="s">
        <v>153</v>
      </c>
      <c r="D1467" t="s">
        <v>154</v>
      </c>
      <c r="E1467" t="s">
        <v>155</v>
      </c>
      <c r="F1467" t="s">
        <v>156</v>
      </c>
      <c r="G1467" t="s">
        <v>157</v>
      </c>
      <c r="H1467" t="s">
        <v>155</v>
      </c>
      <c r="I1467" t="s">
        <v>156</v>
      </c>
      <c r="J1467" t="s">
        <v>157</v>
      </c>
      <c r="K1467" t="s">
        <v>158</v>
      </c>
      <c r="L1467" t="s">
        <v>158</v>
      </c>
      <c r="M1467" t="s">
        <v>159</v>
      </c>
      <c r="N1467" t="s">
        <v>160</v>
      </c>
      <c r="O1467" t="s">
        <v>161</v>
      </c>
      <c r="P1467" t="s">
        <v>162</v>
      </c>
      <c r="Q1467" t="s">
        <v>163</v>
      </c>
    </row>
    <row r="1468" spans="1:17">
      <c r="A1468">
        <v>2005</v>
      </c>
      <c r="B1468">
        <v>25</v>
      </c>
      <c r="C1468" t="s">
        <v>38</v>
      </c>
      <c r="D1468" t="s">
        <v>192</v>
      </c>
      <c r="E1468">
        <v>11</v>
      </c>
      <c r="F1468">
        <v>1</v>
      </c>
      <c r="G1468">
        <v>0.91700000000000004</v>
      </c>
      <c r="H1468">
        <v>7</v>
      </c>
      <c r="I1468">
        <v>0</v>
      </c>
      <c r="J1468">
        <v>1</v>
      </c>
      <c r="K1468">
        <v>32.1</v>
      </c>
      <c r="L1468">
        <v>17.8</v>
      </c>
      <c r="M1468">
        <v>13.05</v>
      </c>
      <c r="N1468">
        <v>0.71</v>
      </c>
      <c r="P1468">
        <v>5</v>
      </c>
      <c r="Q1468">
        <v>5</v>
      </c>
    </row>
    <row r="1469" spans="1:17">
      <c r="A1469">
        <v>2005</v>
      </c>
      <c r="B1469">
        <v>26</v>
      </c>
      <c r="C1469" t="s">
        <v>36</v>
      </c>
      <c r="D1469" t="s">
        <v>192</v>
      </c>
      <c r="E1469">
        <v>9</v>
      </c>
      <c r="F1469">
        <v>3</v>
      </c>
      <c r="G1469">
        <v>0.75</v>
      </c>
      <c r="H1469">
        <v>5</v>
      </c>
      <c r="I1469">
        <v>2</v>
      </c>
      <c r="J1469">
        <v>0.71399999999999997</v>
      </c>
      <c r="K1469">
        <v>43.4</v>
      </c>
      <c r="L1469">
        <v>23.8</v>
      </c>
      <c r="M1469">
        <v>11.12</v>
      </c>
      <c r="N1469">
        <v>-0.63</v>
      </c>
      <c r="O1469">
        <v>12</v>
      </c>
      <c r="P1469">
        <v>9</v>
      </c>
      <c r="Q1469">
        <v>19</v>
      </c>
    </row>
    <row r="1470" spans="1:17">
      <c r="A1470">
        <v>2005</v>
      </c>
      <c r="B1470">
        <v>27</v>
      </c>
      <c r="C1470" t="s">
        <v>79</v>
      </c>
      <c r="D1470" t="s">
        <v>192</v>
      </c>
      <c r="E1470">
        <v>7</v>
      </c>
      <c r="F1470">
        <v>5</v>
      </c>
      <c r="G1470">
        <v>0.58299999999999996</v>
      </c>
      <c r="H1470">
        <v>4</v>
      </c>
      <c r="I1470">
        <v>3</v>
      </c>
      <c r="J1470">
        <v>0.57099999999999995</v>
      </c>
      <c r="K1470">
        <v>28.7</v>
      </c>
      <c r="L1470">
        <v>25.6</v>
      </c>
      <c r="M1470">
        <v>1.3</v>
      </c>
      <c r="N1470">
        <v>-2.37</v>
      </c>
    </row>
    <row r="1471" spans="1:17">
      <c r="A1471">
        <v>2005</v>
      </c>
      <c r="B1471">
        <v>28</v>
      </c>
      <c r="C1471" t="s">
        <v>73</v>
      </c>
      <c r="D1471" t="s">
        <v>192</v>
      </c>
      <c r="E1471">
        <v>6</v>
      </c>
      <c r="F1471">
        <v>6</v>
      </c>
      <c r="G1471">
        <v>0.5</v>
      </c>
      <c r="H1471">
        <v>4</v>
      </c>
      <c r="I1471">
        <v>3</v>
      </c>
      <c r="J1471">
        <v>0.57099999999999995</v>
      </c>
      <c r="K1471">
        <v>23</v>
      </c>
      <c r="L1471">
        <v>18</v>
      </c>
      <c r="M1471">
        <v>5.07</v>
      </c>
      <c r="N1471">
        <v>1.9</v>
      </c>
    </row>
    <row r="1472" spans="1:17">
      <c r="A1472">
        <v>2005</v>
      </c>
      <c r="B1472">
        <v>29</v>
      </c>
      <c r="C1472" t="s">
        <v>31</v>
      </c>
      <c r="D1472" t="s">
        <v>192</v>
      </c>
      <c r="E1472">
        <v>5</v>
      </c>
      <c r="F1472">
        <v>6</v>
      </c>
      <c r="G1472">
        <v>0.45500000000000002</v>
      </c>
      <c r="H1472">
        <v>4</v>
      </c>
      <c r="I1472">
        <v>3</v>
      </c>
      <c r="J1472">
        <v>0.57099999999999995</v>
      </c>
      <c r="K1472">
        <v>24.3</v>
      </c>
      <c r="L1472">
        <v>22.1</v>
      </c>
      <c r="M1472">
        <v>0.97</v>
      </c>
      <c r="N1472">
        <v>0.24</v>
      </c>
      <c r="O1472">
        <v>23</v>
      </c>
      <c r="P1472">
        <v>23</v>
      </c>
    </row>
    <row r="1473" spans="1:17">
      <c r="A1473">
        <v>2005</v>
      </c>
      <c r="B1473">
        <v>30</v>
      </c>
      <c r="C1473" t="s">
        <v>117</v>
      </c>
      <c r="D1473" t="s">
        <v>192</v>
      </c>
      <c r="E1473">
        <v>5</v>
      </c>
      <c r="F1473">
        <v>6</v>
      </c>
      <c r="G1473">
        <v>0.45500000000000002</v>
      </c>
      <c r="H1473">
        <v>2</v>
      </c>
      <c r="I1473">
        <v>5</v>
      </c>
      <c r="J1473">
        <v>0.28599999999999998</v>
      </c>
      <c r="K1473">
        <v>24.7</v>
      </c>
      <c r="L1473">
        <v>19.2</v>
      </c>
      <c r="M1473">
        <v>-1.88</v>
      </c>
      <c r="N1473">
        <v>-2.5099999999999998</v>
      </c>
    </row>
    <row r="1474" spans="1:17">
      <c r="A1474">
        <v>2005</v>
      </c>
      <c r="B1474">
        <v>31</v>
      </c>
      <c r="C1474" t="s">
        <v>68</v>
      </c>
      <c r="D1474" t="s">
        <v>192</v>
      </c>
      <c r="E1474">
        <v>4</v>
      </c>
      <c r="F1474">
        <v>7</v>
      </c>
      <c r="G1474">
        <v>0.36399999999999999</v>
      </c>
      <c r="H1474">
        <v>2</v>
      </c>
      <c r="I1474">
        <v>5</v>
      </c>
      <c r="J1474">
        <v>0.28599999999999998</v>
      </c>
      <c r="K1474">
        <v>17.5</v>
      </c>
      <c r="L1474">
        <v>31.4</v>
      </c>
      <c r="M1474">
        <v>-9.1999999999999993</v>
      </c>
      <c r="N1474">
        <v>1.26</v>
      </c>
    </row>
    <row r="1475" spans="1:17">
      <c r="A1475">
        <v>2005</v>
      </c>
      <c r="B1475">
        <v>32</v>
      </c>
      <c r="C1475" t="s">
        <v>59</v>
      </c>
      <c r="D1475" t="s">
        <v>192</v>
      </c>
      <c r="E1475">
        <v>1</v>
      </c>
      <c r="F1475">
        <v>10</v>
      </c>
      <c r="G1475">
        <v>9.0999999999999998E-2</v>
      </c>
      <c r="H1475">
        <v>0</v>
      </c>
      <c r="I1475">
        <v>7</v>
      </c>
      <c r="J1475">
        <v>0</v>
      </c>
      <c r="K1475">
        <v>13.8</v>
      </c>
      <c r="L1475">
        <v>26.8</v>
      </c>
      <c r="M1475">
        <v>-10.95</v>
      </c>
      <c r="N1475">
        <v>2.87</v>
      </c>
    </row>
    <row r="1476" spans="1:17">
      <c r="A1476">
        <v>2005</v>
      </c>
      <c r="E1476" t="s">
        <v>167</v>
      </c>
      <c r="H1476" t="s">
        <v>168</v>
      </c>
      <c r="M1476" t="s">
        <v>159</v>
      </c>
      <c r="O1476" t="s">
        <v>151</v>
      </c>
    </row>
    <row r="1477" spans="1:17">
      <c r="A1477">
        <v>2005</v>
      </c>
      <c r="B1477" t="s">
        <v>152</v>
      </c>
      <c r="C1477" t="s">
        <v>153</v>
      </c>
      <c r="D1477" t="s">
        <v>154</v>
      </c>
      <c r="E1477" t="s">
        <v>155</v>
      </c>
      <c r="F1477" t="s">
        <v>156</v>
      </c>
      <c r="G1477" t="s">
        <v>157</v>
      </c>
      <c r="H1477" t="s">
        <v>155</v>
      </c>
      <c r="I1477" t="s">
        <v>156</v>
      </c>
      <c r="J1477" t="s">
        <v>157</v>
      </c>
      <c r="K1477" t="s">
        <v>158</v>
      </c>
      <c r="L1477" t="s">
        <v>158</v>
      </c>
      <c r="M1477" t="s">
        <v>159</v>
      </c>
      <c r="N1477" t="s">
        <v>160</v>
      </c>
      <c r="O1477" t="s">
        <v>161</v>
      </c>
      <c r="P1477" t="s">
        <v>162</v>
      </c>
      <c r="Q1477" t="s">
        <v>163</v>
      </c>
    </row>
    <row r="1478" spans="1:17">
      <c r="A1478">
        <v>2005</v>
      </c>
      <c r="B1478">
        <v>33</v>
      </c>
      <c r="C1478" t="s">
        <v>23</v>
      </c>
      <c r="D1478" t="s">
        <v>146</v>
      </c>
      <c r="E1478">
        <v>11</v>
      </c>
      <c r="F1478">
        <v>1</v>
      </c>
      <c r="G1478">
        <v>0.91700000000000004</v>
      </c>
      <c r="H1478">
        <v>7</v>
      </c>
      <c r="I1478">
        <v>1</v>
      </c>
      <c r="J1478">
        <v>0.875</v>
      </c>
      <c r="K1478">
        <v>34.4</v>
      </c>
      <c r="L1478">
        <v>17</v>
      </c>
      <c r="M1478">
        <v>20.41</v>
      </c>
      <c r="N1478">
        <v>6.91</v>
      </c>
      <c r="P1478">
        <v>3</v>
      </c>
      <c r="Q1478">
        <v>3</v>
      </c>
    </row>
    <row r="1479" spans="1:17">
      <c r="A1479">
        <v>2005</v>
      </c>
      <c r="B1479">
        <v>34</v>
      </c>
      <c r="C1479" t="s">
        <v>3</v>
      </c>
      <c r="D1479" t="s">
        <v>146</v>
      </c>
      <c r="E1479">
        <v>10</v>
      </c>
      <c r="F1479">
        <v>2</v>
      </c>
      <c r="G1479">
        <v>0.83299999999999996</v>
      </c>
      <c r="H1479">
        <v>7</v>
      </c>
      <c r="I1479">
        <v>1</v>
      </c>
      <c r="J1479">
        <v>0.875</v>
      </c>
      <c r="K1479">
        <v>32.700000000000003</v>
      </c>
      <c r="L1479">
        <v>15.3</v>
      </c>
      <c r="M1479">
        <v>22.97</v>
      </c>
      <c r="N1479">
        <v>8.89</v>
      </c>
      <c r="O1479">
        <v>6</v>
      </c>
      <c r="P1479">
        <v>4</v>
      </c>
      <c r="Q1479">
        <v>4</v>
      </c>
    </row>
    <row r="1480" spans="1:17">
      <c r="A1480">
        <v>2005</v>
      </c>
      <c r="B1480">
        <v>35</v>
      </c>
      <c r="C1480" t="s">
        <v>35</v>
      </c>
      <c r="D1480" t="s">
        <v>146</v>
      </c>
      <c r="E1480">
        <v>10</v>
      </c>
      <c r="F1480">
        <v>3</v>
      </c>
      <c r="G1480">
        <v>0.76900000000000002</v>
      </c>
      <c r="H1480">
        <v>5</v>
      </c>
      <c r="I1480">
        <v>3</v>
      </c>
      <c r="J1480">
        <v>0.625</v>
      </c>
      <c r="K1480">
        <v>34.299999999999997</v>
      </c>
      <c r="L1480">
        <v>23.8</v>
      </c>
      <c r="M1480">
        <v>11.81</v>
      </c>
      <c r="N1480">
        <v>4.1900000000000004</v>
      </c>
      <c r="P1480">
        <v>14</v>
      </c>
      <c r="Q1480">
        <v>15</v>
      </c>
    </row>
    <row r="1481" spans="1:17">
      <c r="A1481">
        <v>2005</v>
      </c>
      <c r="B1481">
        <v>36</v>
      </c>
      <c r="C1481" t="s">
        <v>42</v>
      </c>
      <c r="D1481" t="s">
        <v>146</v>
      </c>
      <c r="E1481">
        <v>7</v>
      </c>
      <c r="F1481">
        <v>5</v>
      </c>
      <c r="G1481">
        <v>0.58299999999999996</v>
      </c>
      <c r="H1481">
        <v>5</v>
      </c>
      <c r="I1481">
        <v>3</v>
      </c>
      <c r="J1481">
        <v>0.625</v>
      </c>
      <c r="K1481">
        <v>30</v>
      </c>
      <c r="L1481">
        <v>20</v>
      </c>
      <c r="M1481">
        <v>11.3</v>
      </c>
      <c r="N1481">
        <v>5.05</v>
      </c>
      <c r="O1481">
        <v>11</v>
      </c>
      <c r="P1481">
        <v>8</v>
      </c>
    </row>
    <row r="1482" spans="1:17">
      <c r="A1482">
        <v>2005</v>
      </c>
      <c r="B1482">
        <v>37</v>
      </c>
      <c r="C1482" t="s">
        <v>4</v>
      </c>
      <c r="D1482" t="s">
        <v>146</v>
      </c>
      <c r="E1482">
        <v>7</v>
      </c>
      <c r="F1482">
        <v>5</v>
      </c>
      <c r="G1482">
        <v>0.58299999999999996</v>
      </c>
      <c r="H1482">
        <v>5</v>
      </c>
      <c r="I1482">
        <v>3</v>
      </c>
      <c r="J1482">
        <v>0.625</v>
      </c>
      <c r="K1482">
        <v>28.8</v>
      </c>
      <c r="L1482">
        <v>20.3</v>
      </c>
      <c r="M1482">
        <v>14.86</v>
      </c>
      <c r="N1482">
        <v>9.36</v>
      </c>
      <c r="O1482">
        <v>4</v>
      </c>
      <c r="P1482">
        <v>3</v>
      </c>
    </row>
    <row r="1483" spans="1:17">
      <c r="A1483">
        <v>2005</v>
      </c>
      <c r="B1483">
        <v>38</v>
      </c>
      <c r="C1483" t="s">
        <v>49</v>
      </c>
      <c r="D1483" t="s">
        <v>146</v>
      </c>
      <c r="E1483">
        <v>7</v>
      </c>
      <c r="F1483">
        <v>5</v>
      </c>
      <c r="G1483">
        <v>0.58299999999999996</v>
      </c>
      <c r="H1483">
        <v>5</v>
      </c>
      <c r="I1483">
        <v>3</v>
      </c>
      <c r="J1483">
        <v>0.625</v>
      </c>
      <c r="K1483">
        <v>32.299999999999997</v>
      </c>
      <c r="L1483">
        <v>33.9</v>
      </c>
      <c r="M1483">
        <v>9.27</v>
      </c>
      <c r="N1483">
        <v>8.44</v>
      </c>
      <c r="P1483">
        <v>21</v>
      </c>
    </row>
    <row r="1484" spans="1:17">
      <c r="A1484">
        <v>2005</v>
      </c>
      <c r="B1484">
        <v>39</v>
      </c>
      <c r="C1484" t="s">
        <v>51</v>
      </c>
      <c r="D1484" t="s">
        <v>146</v>
      </c>
      <c r="E1484">
        <v>7</v>
      </c>
      <c r="F1484">
        <v>5</v>
      </c>
      <c r="G1484">
        <v>0.58299999999999996</v>
      </c>
      <c r="H1484">
        <v>4</v>
      </c>
      <c r="I1484">
        <v>4</v>
      </c>
      <c r="J1484">
        <v>0.5</v>
      </c>
      <c r="K1484">
        <v>35.799999999999997</v>
      </c>
      <c r="L1484">
        <v>29</v>
      </c>
      <c r="M1484">
        <v>11.31</v>
      </c>
      <c r="N1484">
        <v>6.81</v>
      </c>
      <c r="P1484">
        <v>18</v>
      </c>
    </row>
    <row r="1485" spans="1:17">
      <c r="A1485">
        <v>2005</v>
      </c>
      <c r="B1485">
        <v>40</v>
      </c>
      <c r="C1485" t="s">
        <v>74</v>
      </c>
      <c r="D1485" t="s">
        <v>146</v>
      </c>
      <c r="E1485">
        <v>5</v>
      </c>
      <c r="F1485">
        <v>6</v>
      </c>
      <c r="G1485">
        <v>0.45500000000000002</v>
      </c>
      <c r="H1485">
        <v>3</v>
      </c>
      <c r="I1485">
        <v>5</v>
      </c>
      <c r="J1485">
        <v>0.375</v>
      </c>
      <c r="K1485">
        <v>30</v>
      </c>
      <c r="L1485">
        <v>28.1</v>
      </c>
      <c r="M1485">
        <v>7.13</v>
      </c>
      <c r="N1485">
        <v>6.68</v>
      </c>
      <c r="O1485">
        <v>15</v>
      </c>
      <c r="P1485">
        <v>11</v>
      </c>
    </row>
    <row r="1486" spans="1:17">
      <c r="A1486">
        <v>2005</v>
      </c>
      <c r="B1486">
        <v>41</v>
      </c>
      <c r="C1486" t="s">
        <v>18</v>
      </c>
      <c r="D1486" t="s">
        <v>146</v>
      </c>
      <c r="E1486">
        <v>5</v>
      </c>
      <c r="F1486">
        <v>6</v>
      </c>
      <c r="G1486">
        <v>0.45500000000000002</v>
      </c>
      <c r="H1486">
        <v>2</v>
      </c>
      <c r="I1486">
        <v>6</v>
      </c>
      <c r="J1486">
        <v>0.25</v>
      </c>
      <c r="K1486">
        <v>33.799999999999997</v>
      </c>
      <c r="L1486">
        <v>28.7</v>
      </c>
      <c r="M1486">
        <v>8.32</v>
      </c>
      <c r="N1486">
        <v>6.32</v>
      </c>
      <c r="P1486">
        <v>11</v>
      </c>
    </row>
    <row r="1487" spans="1:17">
      <c r="A1487">
        <v>2005</v>
      </c>
      <c r="B1487">
        <v>42</v>
      </c>
      <c r="C1487" t="s">
        <v>58</v>
      </c>
      <c r="D1487" t="s">
        <v>146</v>
      </c>
      <c r="E1487">
        <v>4</v>
      </c>
      <c r="F1487">
        <v>7</v>
      </c>
      <c r="G1487">
        <v>0.36399999999999999</v>
      </c>
      <c r="H1487">
        <v>1</v>
      </c>
      <c r="I1487">
        <v>7</v>
      </c>
      <c r="J1487">
        <v>0.125</v>
      </c>
      <c r="K1487">
        <v>22.5</v>
      </c>
      <c r="L1487">
        <v>32.799999999999997</v>
      </c>
      <c r="M1487">
        <v>-3.5</v>
      </c>
      <c r="N1487">
        <v>4.68</v>
      </c>
    </row>
    <row r="1488" spans="1:17">
      <c r="A1488">
        <v>2005</v>
      </c>
      <c r="B1488">
        <v>43</v>
      </c>
      <c r="C1488" t="s">
        <v>70</v>
      </c>
      <c r="D1488" t="s">
        <v>146</v>
      </c>
      <c r="E1488">
        <v>2</v>
      </c>
      <c r="F1488">
        <v>9</v>
      </c>
      <c r="G1488">
        <v>0.182</v>
      </c>
      <c r="H1488">
        <v>0</v>
      </c>
      <c r="I1488">
        <v>8</v>
      </c>
      <c r="J1488">
        <v>0</v>
      </c>
      <c r="K1488">
        <v>17</v>
      </c>
      <c r="L1488">
        <v>39.5</v>
      </c>
      <c r="M1488">
        <v>-7.54</v>
      </c>
      <c r="N1488">
        <v>7.37</v>
      </c>
    </row>
    <row r="1489" spans="1:17">
      <c r="A1489">
        <v>2005</v>
      </c>
      <c r="E1489" t="s">
        <v>167</v>
      </c>
      <c r="H1489" t="s">
        <v>168</v>
      </c>
      <c r="M1489" t="s">
        <v>159</v>
      </c>
      <c r="O1489" t="s">
        <v>151</v>
      </c>
    </row>
    <row r="1490" spans="1:17">
      <c r="A1490">
        <v>2005</v>
      </c>
      <c r="B1490" t="s">
        <v>152</v>
      </c>
      <c r="C1490" t="s">
        <v>153</v>
      </c>
      <c r="D1490" t="s">
        <v>154</v>
      </c>
      <c r="E1490" t="s">
        <v>155</v>
      </c>
      <c r="F1490" t="s">
        <v>156</v>
      </c>
      <c r="G1490" t="s">
        <v>157</v>
      </c>
      <c r="H1490" t="s">
        <v>155</v>
      </c>
      <c r="I1490" t="s">
        <v>156</v>
      </c>
      <c r="J1490" t="s">
        <v>157</v>
      </c>
      <c r="K1490" t="s">
        <v>158</v>
      </c>
      <c r="L1490" t="s">
        <v>158</v>
      </c>
      <c r="M1490" t="s">
        <v>159</v>
      </c>
      <c r="N1490" t="s">
        <v>160</v>
      </c>
      <c r="O1490" t="s">
        <v>161</v>
      </c>
      <c r="P1490" t="s">
        <v>162</v>
      </c>
      <c r="Q1490" t="s">
        <v>163</v>
      </c>
    </row>
    <row r="1491" spans="1:17">
      <c r="A1491">
        <v>2005</v>
      </c>
      <c r="B1491">
        <v>44</v>
      </c>
      <c r="C1491" t="s">
        <v>142</v>
      </c>
      <c r="D1491" t="s">
        <v>173</v>
      </c>
      <c r="E1491">
        <v>8</v>
      </c>
      <c r="F1491">
        <v>5</v>
      </c>
      <c r="G1491">
        <v>0.61499999999999999</v>
      </c>
      <c r="H1491">
        <v>7</v>
      </c>
      <c r="I1491">
        <v>1</v>
      </c>
      <c r="J1491">
        <v>0.875</v>
      </c>
      <c r="K1491">
        <v>28.7</v>
      </c>
      <c r="L1491">
        <v>28.7</v>
      </c>
      <c r="M1491">
        <v>-3.6</v>
      </c>
      <c r="N1491">
        <v>-4.22</v>
      </c>
    </row>
    <row r="1492" spans="1:17">
      <c r="A1492">
        <v>2005</v>
      </c>
      <c r="B1492">
        <v>45</v>
      </c>
      <c r="C1492" t="s">
        <v>64</v>
      </c>
      <c r="D1492" t="s">
        <v>173</v>
      </c>
      <c r="E1492">
        <v>7</v>
      </c>
      <c r="F1492">
        <v>5</v>
      </c>
      <c r="G1492">
        <v>0.58299999999999996</v>
      </c>
      <c r="H1492">
        <v>5</v>
      </c>
      <c r="I1492">
        <v>3</v>
      </c>
      <c r="J1492">
        <v>0.625</v>
      </c>
      <c r="K1492">
        <v>27.2</v>
      </c>
      <c r="L1492">
        <v>23</v>
      </c>
      <c r="M1492">
        <v>-1.76</v>
      </c>
      <c r="N1492">
        <v>-4.34</v>
      </c>
    </row>
    <row r="1493" spans="1:17">
      <c r="A1493">
        <v>2005</v>
      </c>
      <c r="B1493">
        <v>46</v>
      </c>
      <c r="C1493" t="s">
        <v>174</v>
      </c>
      <c r="D1493" t="s">
        <v>173</v>
      </c>
      <c r="E1493">
        <v>7</v>
      </c>
      <c r="F1493">
        <v>5</v>
      </c>
      <c r="G1493">
        <v>0.58299999999999996</v>
      </c>
      <c r="H1493">
        <v>5</v>
      </c>
      <c r="I1493">
        <v>3</v>
      </c>
      <c r="J1493">
        <v>0.625</v>
      </c>
      <c r="K1493">
        <v>29.6</v>
      </c>
      <c r="L1493">
        <v>22.7</v>
      </c>
      <c r="M1493">
        <v>1.26</v>
      </c>
      <c r="N1493">
        <v>-4.49</v>
      </c>
    </row>
    <row r="1494" spans="1:17">
      <c r="A1494">
        <v>2005</v>
      </c>
      <c r="B1494">
        <v>47</v>
      </c>
      <c r="C1494" t="s">
        <v>81</v>
      </c>
      <c r="D1494" t="s">
        <v>173</v>
      </c>
      <c r="E1494">
        <v>5</v>
      </c>
      <c r="F1494">
        <v>6</v>
      </c>
      <c r="G1494">
        <v>0.45500000000000002</v>
      </c>
      <c r="H1494">
        <v>4</v>
      </c>
      <c r="I1494">
        <v>4</v>
      </c>
      <c r="J1494">
        <v>0.5</v>
      </c>
      <c r="K1494">
        <v>24.3</v>
      </c>
      <c r="L1494">
        <v>28.8</v>
      </c>
      <c r="M1494">
        <v>-6.49</v>
      </c>
      <c r="N1494">
        <v>-2.86</v>
      </c>
    </row>
    <row r="1495" spans="1:17">
      <c r="A1495">
        <v>2005</v>
      </c>
      <c r="B1495">
        <v>48</v>
      </c>
      <c r="C1495" t="s">
        <v>189</v>
      </c>
      <c r="D1495" t="s">
        <v>173</v>
      </c>
      <c r="E1495">
        <v>5</v>
      </c>
      <c r="F1495">
        <v>6</v>
      </c>
      <c r="G1495">
        <v>0.45500000000000002</v>
      </c>
      <c r="H1495">
        <v>3</v>
      </c>
      <c r="I1495">
        <v>5</v>
      </c>
      <c r="J1495">
        <v>0.375</v>
      </c>
      <c r="K1495">
        <v>27.9</v>
      </c>
      <c r="L1495">
        <v>24</v>
      </c>
      <c r="M1495">
        <v>-4.04</v>
      </c>
      <c r="N1495">
        <v>-6.77</v>
      </c>
    </row>
    <row r="1496" spans="1:17">
      <c r="A1496">
        <v>2005</v>
      </c>
      <c r="B1496">
        <v>49</v>
      </c>
      <c r="C1496" t="s">
        <v>67</v>
      </c>
      <c r="D1496" t="s">
        <v>173</v>
      </c>
      <c r="E1496">
        <v>4</v>
      </c>
      <c r="F1496">
        <v>7</v>
      </c>
      <c r="G1496">
        <v>0.36399999999999999</v>
      </c>
      <c r="H1496">
        <v>3</v>
      </c>
      <c r="I1496">
        <v>5</v>
      </c>
      <c r="J1496">
        <v>0.375</v>
      </c>
      <c r="K1496">
        <v>18.5</v>
      </c>
      <c r="L1496">
        <v>25.9</v>
      </c>
      <c r="M1496">
        <v>-9.86</v>
      </c>
      <c r="N1496">
        <v>-3.58</v>
      </c>
    </row>
    <row r="1497" spans="1:17">
      <c r="A1497">
        <v>2005</v>
      </c>
      <c r="B1497">
        <v>50</v>
      </c>
      <c r="C1497" t="s">
        <v>92</v>
      </c>
      <c r="D1497" t="s">
        <v>175</v>
      </c>
      <c r="E1497">
        <v>9</v>
      </c>
      <c r="F1497">
        <v>4</v>
      </c>
      <c r="G1497">
        <v>0.69199999999999995</v>
      </c>
      <c r="H1497">
        <v>6</v>
      </c>
      <c r="I1497">
        <v>2</v>
      </c>
      <c r="J1497">
        <v>0.75</v>
      </c>
      <c r="K1497">
        <v>33.1</v>
      </c>
      <c r="L1497">
        <v>23.5</v>
      </c>
      <c r="M1497">
        <v>3.95</v>
      </c>
      <c r="N1497">
        <v>-3.2</v>
      </c>
    </row>
    <row r="1498" spans="1:17">
      <c r="A1498">
        <v>2005</v>
      </c>
      <c r="B1498">
        <v>51</v>
      </c>
      <c r="C1498" t="s">
        <v>176</v>
      </c>
      <c r="D1498" t="s">
        <v>175</v>
      </c>
      <c r="E1498">
        <v>8</v>
      </c>
      <c r="F1498">
        <v>4</v>
      </c>
      <c r="G1498">
        <v>0.66700000000000004</v>
      </c>
      <c r="H1498">
        <v>5</v>
      </c>
      <c r="I1498">
        <v>3</v>
      </c>
      <c r="J1498">
        <v>0.625</v>
      </c>
      <c r="K1498">
        <v>31.8</v>
      </c>
      <c r="L1498">
        <v>25.9</v>
      </c>
      <c r="M1498">
        <v>-2.4500000000000002</v>
      </c>
      <c r="N1498">
        <v>-7.62</v>
      </c>
      <c r="P1498">
        <v>24</v>
      </c>
    </row>
    <row r="1499" spans="1:17">
      <c r="A1499">
        <v>2005</v>
      </c>
      <c r="B1499">
        <v>52</v>
      </c>
      <c r="C1499" t="s">
        <v>41</v>
      </c>
      <c r="D1499" t="s">
        <v>175</v>
      </c>
      <c r="E1499">
        <v>6</v>
      </c>
      <c r="F1499">
        <v>6</v>
      </c>
      <c r="G1499">
        <v>0.5</v>
      </c>
      <c r="H1499">
        <v>4</v>
      </c>
      <c r="I1499">
        <v>4</v>
      </c>
      <c r="J1499">
        <v>0.5</v>
      </c>
      <c r="K1499">
        <v>28.1</v>
      </c>
      <c r="L1499">
        <v>27</v>
      </c>
      <c r="M1499">
        <v>-2.93</v>
      </c>
      <c r="N1499">
        <v>-3.85</v>
      </c>
    </row>
    <row r="1500" spans="1:17">
      <c r="A1500">
        <v>2005</v>
      </c>
      <c r="B1500">
        <v>53</v>
      </c>
      <c r="C1500" t="s">
        <v>75</v>
      </c>
      <c r="D1500" t="s">
        <v>175</v>
      </c>
      <c r="E1500">
        <v>5</v>
      </c>
      <c r="F1500">
        <v>6</v>
      </c>
      <c r="G1500">
        <v>0.45500000000000002</v>
      </c>
      <c r="H1500">
        <v>4</v>
      </c>
      <c r="I1500">
        <v>4</v>
      </c>
      <c r="J1500">
        <v>0.5</v>
      </c>
      <c r="K1500">
        <v>20.8</v>
      </c>
      <c r="L1500">
        <v>25.5</v>
      </c>
      <c r="M1500">
        <v>-4.87</v>
      </c>
      <c r="N1500">
        <v>-3.5</v>
      </c>
    </row>
    <row r="1501" spans="1:17">
      <c r="A1501">
        <v>2005</v>
      </c>
      <c r="B1501">
        <v>54</v>
      </c>
      <c r="C1501" t="s">
        <v>91</v>
      </c>
      <c r="D1501" t="s">
        <v>175</v>
      </c>
      <c r="E1501">
        <v>2</v>
      </c>
      <c r="F1501">
        <v>9</v>
      </c>
      <c r="G1501">
        <v>0.182</v>
      </c>
      <c r="H1501">
        <v>1</v>
      </c>
      <c r="I1501">
        <v>7</v>
      </c>
      <c r="J1501">
        <v>0.125</v>
      </c>
      <c r="K1501">
        <v>21.3</v>
      </c>
      <c r="L1501">
        <v>31.6</v>
      </c>
      <c r="M1501">
        <v>-15.82</v>
      </c>
      <c r="N1501">
        <v>-5.27</v>
      </c>
    </row>
    <row r="1502" spans="1:17">
      <c r="A1502">
        <v>2005</v>
      </c>
      <c r="B1502">
        <v>55</v>
      </c>
      <c r="C1502" t="s">
        <v>124</v>
      </c>
      <c r="D1502" t="s">
        <v>175</v>
      </c>
      <c r="E1502">
        <v>1</v>
      </c>
      <c r="F1502">
        <v>10</v>
      </c>
      <c r="G1502">
        <v>9.0999999999999998E-2</v>
      </c>
      <c r="H1502">
        <v>1</v>
      </c>
      <c r="I1502">
        <v>7</v>
      </c>
      <c r="J1502">
        <v>0.125</v>
      </c>
      <c r="K1502">
        <v>21.9</v>
      </c>
      <c r="L1502">
        <v>40.6</v>
      </c>
      <c r="M1502">
        <v>-15.03</v>
      </c>
      <c r="N1502">
        <v>0.16</v>
      </c>
    </row>
    <row r="1503" spans="1:17">
      <c r="A1503">
        <v>2005</v>
      </c>
      <c r="E1503" t="s">
        <v>167</v>
      </c>
      <c r="H1503" t="s">
        <v>168</v>
      </c>
      <c r="M1503" t="s">
        <v>159</v>
      </c>
      <c r="O1503" t="s">
        <v>151</v>
      </c>
    </row>
    <row r="1504" spans="1:17">
      <c r="A1504">
        <v>2005</v>
      </c>
      <c r="B1504" t="s">
        <v>152</v>
      </c>
      <c r="C1504" t="s">
        <v>153</v>
      </c>
      <c r="D1504" t="s">
        <v>154</v>
      </c>
      <c r="E1504" t="s">
        <v>155</v>
      </c>
      <c r="F1504" t="s">
        <v>156</v>
      </c>
      <c r="G1504" t="s">
        <v>157</v>
      </c>
      <c r="H1504" t="s">
        <v>155</v>
      </c>
      <c r="I1504" t="s">
        <v>156</v>
      </c>
      <c r="J1504" t="s">
        <v>157</v>
      </c>
      <c r="K1504" t="s">
        <v>158</v>
      </c>
      <c r="L1504" t="s">
        <v>158</v>
      </c>
      <c r="M1504" t="s">
        <v>159</v>
      </c>
      <c r="N1504" t="s">
        <v>160</v>
      </c>
      <c r="O1504" t="s">
        <v>161</v>
      </c>
      <c r="P1504" t="s">
        <v>162</v>
      </c>
      <c r="Q1504" t="s">
        <v>163</v>
      </c>
    </row>
    <row r="1505" spans="1:17">
      <c r="A1505">
        <v>2005</v>
      </c>
      <c r="B1505">
        <v>56</v>
      </c>
      <c r="C1505" t="s">
        <v>13</v>
      </c>
      <c r="D1505" t="s">
        <v>148</v>
      </c>
      <c r="E1505">
        <v>9</v>
      </c>
      <c r="F1505">
        <v>3</v>
      </c>
      <c r="G1505">
        <v>0.75</v>
      </c>
      <c r="H1505">
        <v>0</v>
      </c>
      <c r="I1505">
        <v>0</v>
      </c>
      <c r="K1505">
        <v>36.700000000000003</v>
      </c>
      <c r="L1505">
        <v>24.5</v>
      </c>
      <c r="M1505">
        <v>17.46</v>
      </c>
      <c r="N1505">
        <v>6.13</v>
      </c>
      <c r="P1505">
        <v>5</v>
      </c>
      <c r="Q1505">
        <v>9</v>
      </c>
    </row>
    <row r="1506" spans="1:17">
      <c r="A1506">
        <v>2005</v>
      </c>
      <c r="B1506">
        <v>57</v>
      </c>
      <c r="C1506" t="s">
        <v>97</v>
      </c>
      <c r="D1506" t="s">
        <v>148</v>
      </c>
      <c r="E1506">
        <v>8</v>
      </c>
      <c r="F1506">
        <v>4</v>
      </c>
      <c r="G1506">
        <v>0.66700000000000004</v>
      </c>
      <c r="H1506">
        <v>0</v>
      </c>
      <c r="I1506">
        <v>0</v>
      </c>
      <c r="K1506">
        <v>34.200000000000003</v>
      </c>
      <c r="L1506">
        <v>26.1</v>
      </c>
      <c r="M1506">
        <v>1.77</v>
      </c>
      <c r="N1506">
        <v>-5.31</v>
      </c>
    </row>
    <row r="1507" spans="1:17">
      <c r="A1507">
        <v>2005</v>
      </c>
      <c r="B1507">
        <v>58</v>
      </c>
      <c r="C1507" t="s">
        <v>96</v>
      </c>
      <c r="D1507" t="s">
        <v>148</v>
      </c>
      <c r="E1507">
        <v>4</v>
      </c>
      <c r="F1507">
        <v>7</v>
      </c>
      <c r="G1507">
        <v>0.36399999999999999</v>
      </c>
      <c r="H1507">
        <v>0</v>
      </c>
      <c r="I1507">
        <v>0</v>
      </c>
      <c r="K1507">
        <v>20</v>
      </c>
      <c r="L1507">
        <v>26.7</v>
      </c>
      <c r="M1507">
        <v>-5.81</v>
      </c>
      <c r="N1507">
        <v>-0.9</v>
      </c>
    </row>
    <row r="1508" spans="1:17">
      <c r="A1508">
        <v>2005</v>
      </c>
      <c r="B1508">
        <v>59</v>
      </c>
      <c r="C1508" t="s">
        <v>60</v>
      </c>
      <c r="D1508" t="s">
        <v>148</v>
      </c>
      <c r="E1508">
        <v>0</v>
      </c>
      <c r="F1508">
        <v>11</v>
      </c>
      <c r="G1508">
        <v>0</v>
      </c>
      <c r="H1508">
        <v>0</v>
      </c>
      <c r="I1508">
        <v>0</v>
      </c>
      <c r="K1508">
        <v>9.6999999999999993</v>
      </c>
      <c r="L1508">
        <v>45.3</v>
      </c>
      <c r="M1508">
        <v>-17.059999999999999</v>
      </c>
      <c r="N1508">
        <v>5.12</v>
      </c>
    </row>
    <row r="1509" spans="1:17">
      <c r="A1509">
        <v>2005</v>
      </c>
      <c r="E1509" t="s">
        <v>167</v>
      </c>
      <c r="H1509" t="s">
        <v>168</v>
      </c>
      <c r="M1509" t="s">
        <v>159</v>
      </c>
      <c r="O1509" t="s">
        <v>151</v>
      </c>
    </row>
    <row r="1510" spans="1:17">
      <c r="A1510">
        <v>2005</v>
      </c>
      <c r="B1510" t="s">
        <v>152</v>
      </c>
      <c r="C1510" t="s">
        <v>153</v>
      </c>
      <c r="D1510" t="s">
        <v>154</v>
      </c>
      <c r="E1510" t="s">
        <v>155</v>
      </c>
      <c r="F1510" t="s">
        <v>156</v>
      </c>
      <c r="G1510" t="s">
        <v>157</v>
      </c>
      <c r="H1510" t="s">
        <v>155</v>
      </c>
      <c r="I1510" t="s">
        <v>156</v>
      </c>
      <c r="J1510" t="s">
        <v>157</v>
      </c>
      <c r="K1510" t="s">
        <v>158</v>
      </c>
      <c r="L1510" t="s">
        <v>158</v>
      </c>
      <c r="M1510" t="s">
        <v>159</v>
      </c>
      <c r="N1510" t="s">
        <v>160</v>
      </c>
      <c r="O1510" t="s">
        <v>161</v>
      </c>
      <c r="P1510" t="s">
        <v>162</v>
      </c>
      <c r="Q1510" t="s">
        <v>163</v>
      </c>
    </row>
    <row r="1511" spans="1:17">
      <c r="A1511">
        <v>2005</v>
      </c>
      <c r="B1511">
        <v>60</v>
      </c>
      <c r="C1511" t="s">
        <v>84</v>
      </c>
      <c r="D1511" t="s">
        <v>178</v>
      </c>
      <c r="E1511">
        <v>7</v>
      </c>
      <c r="F1511">
        <v>4</v>
      </c>
      <c r="G1511">
        <v>0.63600000000000001</v>
      </c>
      <c r="H1511">
        <v>5</v>
      </c>
      <c r="I1511">
        <v>3</v>
      </c>
      <c r="J1511">
        <v>0.625</v>
      </c>
      <c r="K1511">
        <v>33.700000000000003</v>
      </c>
      <c r="L1511">
        <v>23.5</v>
      </c>
      <c r="M1511">
        <v>1.35</v>
      </c>
      <c r="N1511">
        <v>-6.11</v>
      </c>
    </row>
    <row r="1512" spans="1:17">
      <c r="A1512">
        <v>2005</v>
      </c>
      <c r="B1512">
        <v>61</v>
      </c>
      <c r="C1512" t="s">
        <v>177</v>
      </c>
      <c r="D1512" t="s">
        <v>178</v>
      </c>
      <c r="E1512">
        <v>6</v>
      </c>
      <c r="F1512">
        <v>5</v>
      </c>
      <c r="G1512">
        <v>0.54500000000000004</v>
      </c>
      <c r="H1512">
        <v>5</v>
      </c>
      <c r="I1512">
        <v>3</v>
      </c>
      <c r="J1512">
        <v>0.625</v>
      </c>
      <c r="K1512">
        <v>33.799999999999997</v>
      </c>
      <c r="L1512">
        <v>27.6</v>
      </c>
      <c r="M1512">
        <v>-3.17</v>
      </c>
      <c r="N1512">
        <v>-6.07</v>
      </c>
    </row>
    <row r="1513" spans="1:17">
      <c r="A1513">
        <v>2005</v>
      </c>
      <c r="B1513">
        <v>62</v>
      </c>
      <c r="C1513" t="s">
        <v>135</v>
      </c>
      <c r="D1513" t="s">
        <v>178</v>
      </c>
      <c r="E1513">
        <v>7</v>
      </c>
      <c r="F1513">
        <v>6</v>
      </c>
      <c r="G1513">
        <v>0.53800000000000003</v>
      </c>
      <c r="H1513">
        <v>5</v>
      </c>
      <c r="I1513">
        <v>3</v>
      </c>
      <c r="J1513">
        <v>0.625</v>
      </c>
      <c r="K1513">
        <v>23.6</v>
      </c>
      <c r="L1513">
        <v>24.5</v>
      </c>
      <c r="M1513">
        <v>-5.5</v>
      </c>
      <c r="N1513">
        <v>-4.96</v>
      </c>
    </row>
    <row r="1514" spans="1:17">
      <c r="A1514">
        <v>2005</v>
      </c>
      <c r="B1514">
        <v>63</v>
      </c>
      <c r="C1514" t="s">
        <v>130</v>
      </c>
      <c r="D1514" t="s">
        <v>178</v>
      </c>
      <c r="E1514">
        <v>4</v>
      </c>
      <c r="F1514">
        <v>7</v>
      </c>
      <c r="G1514">
        <v>0.36399999999999999</v>
      </c>
      <c r="H1514">
        <v>3</v>
      </c>
      <c r="I1514">
        <v>5</v>
      </c>
      <c r="J1514">
        <v>0.375</v>
      </c>
      <c r="K1514">
        <v>17.5</v>
      </c>
      <c r="L1514">
        <v>30.5</v>
      </c>
      <c r="M1514">
        <v>-11.71</v>
      </c>
      <c r="N1514">
        <v>-1.89</v>
      </c>
    </row>
    <row r="1515" spans="1:17">
      <c r="A1515">
        <v>2005</v>
      </c>
      <c r="B1515">
        <v>64</v>
      </c>
      <c r="C1515" t="s">
        <v>136</v>
      </c>
      <c r="D1515" t="s">
        <v>178</v>
      </c>
      <c r="E1515">
        <v>1</v>
      </c>
      <c r="F1515">
        <v>10</v>
      </c>
      <c r="G1515">
        <v>9.0999999999999998E-2</v>
      </c>
      <c r="H1515">
        <v>1</v>
      </c>
      <c r="I1515">
        <v>7</v>
      </c>
      <c r="J1515">
        <v>0.125</v>
      </c>
      <c r="K1515">
        <v>10</v>
      </c>
      <c r="L1515">
        <v>29.7</v>
      </c>
      <c r="M1515">
        <v>-21.29</v>
      </c>
      <c r="N1515">
        <v>-5.2</v>
      </c>
    </row>
    <row r="1516" spans="1:17">
      <c r="A1516">
        <v>2005</v>
      </c>
      <c r="B1516">
        <v>65</v>
      </c>
      <c r="C1516" t="s">
        <v>131</v>
      </c>
      <c r="D1516" t="s">
        <v>178</v>
      </c>
      <c r="E1516">
        <v>1</v>
      </c>
      <c r="F1516">
        <v>10</v>
      </c>
      <c r="G1516">
        <v>9.0999999999999998E-2</v>
      </c>
      <c r="H1516">
        <v>0</v>
      </c>
      <c r="I1516">
        <v>8</v>
      </c>
      <c r="J1516">
        <v>0</v>
      </c>
      <c r="K1516">
        <v>16.399999999999999</v>
      </c>
      <c r="L1516">
        <v>30.1</v>
      </c>
      <c r="M1516">
        <v>-17.23</v>
      </c>
      <c r="N1516">
        <v>-5.42</v>
      </c>
    </row>
    <row r="1517" spans="1:17">
      <c r="A1517">
        <v>2005</v>
      </c>
      <c r="B1517">
        <v>66</v>
      </c>
      <c r="C1517" t="s">
        <v>98</v>
      </c>
      <c r="D1517" t="s">
        <v>179</v>
      </c>
      <c r="E1517">
        <v>9</v>
      </c>
      <c r="F1517">
        <v>3</v>
      </c>
      <c r="G1517">
        <v>0.75</v>
      </c>
      <c r="H1517">
        <v>6</v>
      </c>
      <c r="I1517">
        <v>2</v>
      </c>
      <c r="J1517">
        <v>0.75</v>
      </c>
      <c r="K1517">
        <v>35.799999999999997</v>
      </c>
      <c r="L1517">
        <v>21.8</v>
      </c>
      <c r="M1517">
        <v>3.58</v>
      </c>
      <c r="N1517">
        <v>-7.25</v>
      </c>
    </row>
    <row r="1518" spans="1:17">
      <c r="A1518">
        <v>2005</v>
      </c>
      <c r="B1518">
        <v>67</v>
      </c>
      <c r="C1518" t="s">
        <v>112</v>
      </c>
      <c r="D1518" t="s">
        <v>179</v>
      </c>
      <c r="E1518">
        <v>7</v>
      </c>
      <c r="F1518">
        <v>5</v>
      </c>
      <c r="G1518">
        <v>0.58299999999999996</v>
      </c>
      <c r="H1518">
        <v>6</v>
      </c>
      <c r="I1518">
        <v>2</v>
      </c>
      <c r="J1518">
        <v>0.75</v>
      </c>
      <c r="K1518">
        <v>32.4</v>
      </c>
      <c r="L1518">
        <v>22.8</v>
      </c>
      <c r="M1518">
        <v>2.83</v>
      </c>
      <c r="N1518">
        <v>-3.26</v>
      </c>
    </row>
    <row r="1519" spans="1:17">
      <c r="A1519">
        <v>2005</v>
      </c>
      <c r="B1519">
        <v>68</v>
      </c>
      <c r="C1519" t="s">
        <v>65</v>
      </c>
      <c r="D1519" t="s">
        <v>179</v>
      </c>
      <c r="E1519">
        <v>7</v>
      </c>
      <c r="F1519">
        <v>4</v>
      </c>
      <c r="G1519">
        <v>0.63600000000000001</v>
      </c>
      <c r="H1519">
        <v>5</v>
      </c>
      <c r="I1519">
        <v>3</v>
      </c>
      <c r="J1519">
        <v>0.625</v>
      </c>
      <c r="K1519">
        <v>32.200000000000003</v>
      </c>
      <c r="L1519">
        <v>31.1</v>
      </c>
      <c r="M1519">
        <v>-5.55</v>
      </c>
      <c r="N1519">
        <v>-7.37</v>
      </c>
    </row>
    <row r="1520" spans="1:17">
      <c r="A1520">
        <v>2005</v>
      </c>
      <c r="B1520">
        <v>69</v>
      </c>
      <c r="C1520" t="s">
        <v>127</v>
      </c>
      <c r="D1520" t="s">
        <v>179</v>
      </c>
      <c r="E1520">
        <v>6</v>
      </c>
      <c r="F1520">
        <v>5</v>
      </c>
      <c r="G1520">
        <v>0.54500000000000004</v>
      </c>
      <c r="H1520">
        <v>5</v>
      </c>
      <c r="I1520">
        <v>3</v>
      </c>
      <c r="J1520">
        <v>0.625</v>
      </c>
      <c r="K1520">
        <v>23.6</v>
      </c>
      <c r="L1520">
        <v>23.6</v>
      </c>
      <c r="M1520">
        <v>-0.42</v>
      </c>
      <c r="N1520">
        <v>-1.69</v>
      </c>
    </row>
    <row r="1521" spans="1:17">
      <c r="A1521">
        <v>2005</v>
      </c>
      <c r="B1521">
        <v>70</v>
      </c>
      <c r="C1521" t="s">
        <v>125</v>
      </c>
      <c r="D1521" t="s">
        <v>179</v>
      </c>
      <c r="E1521">
        <v>4</v>
      </c>
      <c r="F1521">
        <v>7</v>
      </c>
      <c r="G1521">
        <v>0.36399999999999999</v>
      </c>
      <c r="H1521">
        <v>4</v>
      </c>
      <c r="I1521">
        <v>4</v>
      </c>
      <c r="J1521">
        <v>0.5</v>
      </c>
      <c r="K1521">
        <v>21.2</v>
      </c>
      <c r="L1521">
        <v>37.799999999999997</v>
      </c>
      <c r="M1521">
        <v>-7.31</v>
      </c>
      <c r="N1521">
        <v>0.87</v>
      </c>
    </row>
    <row r="1522" spans="1:17">
      <c r="A1522">
        <v>2005</v>
      </c>
      <c r="B1522">
        <v>71</v>
      </c>
      <c r="C1522" t="s">
        <v>134</v>
      </c>
      <c r="D1522" t="s">
        <v>179</v>
      </c>
      <c r="E1522">
        <v>4</v>
      </c>
      <c r="F1522">
        <v>7</v>
      </c>
      <c r="G1522">
        <v>0.36399999999999999</v>
      </c>
      <c r="H1522">
        <v>3</v>
      </c>
      <c r="I1522">
        <v>5</v>
      </c>
      <c r="J1522">
        <v>0.375</v>
      </c>
      <c r="K1522">
        <v>21.8</v>
      </c>
      <c r="L1522">
        <v>26.8</v>
      </c>
      <c r="M1522">
        <v>-7.42</v>
      </c>
      <c r="N1522">
        <v>-4.33</v>
      </c>
    </row>
    <row r="1523" spans="1:17">
      <c r="A1523">
        <v>2005</v>
      </c>
      <c r="E1523" t="s">
        <v>167</v>
      </c>
      <c r="H1523" t="s">
        <v>168</v>
      </c>
      <c r="M1523" t="s">
        <v>159</v>
      </c>
      <c r="O1523" t="s">
        <v>151</v>
      </c>
    </row>
    <row r="1524" spans="1:17">
      <c r="A1524">
        <v>2005</v>
      </c>
      <c r="B1524" t="s">
        <v>152</v>
      </c>
      <c r="C1524" t="s">
        <v>153</v>
      </c>
      <c r="D1524" t="s">
        <v>154</v>
      </c>
      <c r="E1524" t="s">
        <v>155</v>
      </c>
      <c r="F1524" t="s">
        <v>156</v>
      </c>
      <c r="G1524" t="s">
        <v>157</v>
      </c>
      <c r="H1524" t="s">
        <v>155</v>
      </c>
      <c r="I1524" t="s">
        <v>156</v>
      </c>
      <c r="J1524" t="s">
        <v>157</v>
      </c>
      <c r="K1524" t="s">
        <v>158</v>
      </c>
      <c r="L1524" t="s">
        <v>158</v>
      </c>
      <c r="M1524" t="s">
        <v>159</v>
      </c>
      <c r="N1524" t="s">
        <v>160</v>
      </c>
      <c r="O1524" t="s">
        <v>161</v>
      </c>
      <c r="P1524" t="s">
        <v>162</v>
      </c>
      <c r="Q1524" t="s">
        <v>163</v>
      </c>
    </row>
    <row r="1525" spans="1:17">
      <c r="A1525">
        <v>2005</v>
      </c>
      <c r="B1525">
        <v>72</v>
      </c>
      <c r="C1525" t="s">
        <v>141</v>
      </c>
      <c r="D1525" t="s">
        <v>149</v>
      </c>
      <c r="E1525">
        <v>11</v>
      </c>
      <c r="F1525">
        <v>1</v>
      </c>
      <c r="G1525">
        <v>0.91700000000000004</v>
      </c>
      <c r="H1525">
        <v>8</v>
      </c>
      <c r="I1525">
        <v>0</v>
      </c>
      <c r="J1525">
        <v>1</v>
      </c>
      <c r="K1525">
        <v>33.200000000000003</v>
      </c>
      <c r="L1525">
        <v>18.600000000000001</v>
      </c>
      <c r="M1525">
        <v>11.21</v>
      </c>
      <c r="N1525">
        <v>-1.46</v>
      </c>
      <c r="P1525">
        <v>11</v>
      </c>
      <c r="Q1525">
        <v>11</v>
      </c>
    </row>
    <row r="1526" spans="1:17">
      <c r="A1526">
        <v>2005</v>
      </c>
      <c r="B1526">
        <v>73</v>
      </c>
      <c r="C1526" t="s">
        <v>50</v>
      </c>
      <c r="D1526" t="s">
        <v>149</v>
      </c>
      <c r="E1526">
        <v>6</v>
      </c>
      <c r="F1526">
        <v>6</v>
      </c>
      <c r="G1526">
        <v>0.5</v>
      </c>
      <c r="H1526">
        <v>5</v>
      </c>
      <c r="I1526">
        <v>3</v>
      </c>
      <c r="J1526">
        <v>0.625</v>
      </c>
      <c r="K1526">
        <v>33</v>
      </c>
      <c r="L1526">
        <v>29.3</v>
      </c>
      <c r="M1526">
        <v>1.58</v>
      </c>
      <c r="N1526">
        <v>0.17</v>
      </c>
    </row>
    <row r="1527" spans="1:17">
      <c r="A1527">
        <v>2005</v>
      </c>
      <c r="B1527">
        <v>74</v>
      </c>
      <c r="C1527" t="s">
        <v>63</v>
      </c>
      <c r="D1527" t="s">
        <v>149</v>
      </c>
      <c r="E1527">
        <v>6</v>
      </c>
      <c r="F1527">
        <v>6</v>
      </c>
      <c r="G1527">
        <v>0.5</v>
      </c>
      <c r="H1527">
        <v>5</v>
      </c>
      <c r="I1527">
        <v>3</v>
      </c>
      <c r="J1527">
        <v>0.625</v>
      </c>
      <c r="K1527">
        <v>26.8</v>
      </c>
      <c r="L1527">
        <v>30.8</v>
      </c>
      <c r="M1527">
        <v>-2.76</v>
      </c>
      <c r="N1527">
        <v>0.16</v>
      </c>
    </row>
    <row r="1528" spans="1:17">
      <c r="A1528">
        <v>2005</v>
      </c>
      <c r="B1528">
        <v>75</v>
      </c>
      <c r="C1528" t="s">
        <v>34</v>
      </c>
      <c r="D1528" t="s">
        <v>149</v>
      </c>
      <c r="E1528">
        <v>7</v>
      </c>
      <c r="F1528">
        <v>5</v>
      </c>
      <c r="G1528">
        <v>0.58299999999999996</v>
      </c>
      <c r="H1528">
        <v>4</v>
      </c>
      <c r="I1528">
        <v>4</v>
      </c>
      <c r="J1528">
        <v>0.5</v>
      </c>
      <c r="K1528">
        <v>30</v>
      </c>
      <c r="L1528">
        <v>24.1</v>
      </c>
      <c r="M1528">
        <v>2.83</v>
      </c>
      <c r="N1528">
        <v>-2.08</v>
      </c>
    </row>
    <row r="1529" spans="1:17">
      <c r="A1529">
        <v>2005</v>
      </c>
      <c r="B1529">
        <v>76</v>
      </c>
      <c r="C1529" t="s">
        <v>123</v>
      </c>
      <c r="D1529" t="s">
        <v>149</v>
      </c>
      <c r="E1529">
        <v>6</v>
      </c>
      <c r="F1529">
        <v>5</v>
      </c>
      <c r="G1529">
        <v>0.54500000000000004</v>
      </c>
      <c r="H1529">
        <v>4</v>
      </c>
      <c r="I1529">
        <v>4</v>
      </c>
      <c r="J1529">
        <v>0.5</v>
      </c>
      <c r="K1529">
        <v>29.6</v>
      </c>
      <c r="L1529">
        <v>29.7</v>
      </c>
      <c r="M1529">
        <v>-2.5099999999999998</v>
      </c>
      <c r="N1529">
        <v>-3.15</v>
      </c>
    </row>
    <row r="1530" spans="1:17">
      <c r="A1530">
        <v>2005</v>
      </c>
      <c r="B1530">
        <v>77</v>
      </c>
      <c r="C1530" t="s">
        <v>72</v>
      </c>
      <c r="D1530" t="s">
        <v>149</v>
      </c>
      <c r="E1530">
        <v>5</v>
      </c>
      <c r="F1530">
        <v>7</v>
      </c>
      <c r="G1530">
        <v>0.41699999999999998</v>
      </c>
      <c r="H1530">
        <v>4</v>
      </c>
      <c r="I1530">
        <v>4</v>
      </c>
      <c r="J1530">
        <v>0.5</v>
      </c>
      <c r="K1530">
        <v>26.9</v>
      </c>
      <c r="L1530">
        <v>27.1</v>
      </c>
      <c r="M1530">
        <v>-1.57</v>
      </c>
      <c r="N1530">
        <v>-0.15</v>
      </c>
    </row>
    <row r="1531" spans="1:17">
      <c r="A1531">
        <v>2005</v>
      </c>
      <c r="B1531">
        <v>78</v>
      </c>
      <c r="C1531" t="s">
        <v>95</v>
      </c>
      <c r="D1531" t="s">
        <v>149</v>
      </c>
      <c r="E1531">
        <v>4</v>
      </c>
      <c r="F1531">
        <v>7</v>
      </c>
      <c r="G1531">
        <v>0.36399999999999999</v>
      </c>
      <c r="H1531">
        <v>3</v>
      </c>
      <c r="I1531">
        <v>5</v>
      </c>
      <c r="J1531">
        <v>0.375</v>
      </c>
      <c r="K1531">
        <v>30</v>
      </c>
      <c r="L1531">
        <v>31.7</v>
      </c>
      <c r="M1531">
        <v>-4.38</v>
      </c>
      <c r="N1531">
        <v>-1.65</v>
      </c>
    </row>
    <row r="1532" spans="1:17">
      <c r="A1532">
        <v>2005</v>
      </c>
      <c r="B1532">
        <v>79</v>
      </c>
      <c r="C1532" t="s">
        <v>121</v>
      </c>
      <c r="D1532" t="s">
        <v>149</v>
      </c>
      <c r="E1532">
        <v>4</v>
      </c>
      <c r="F1532">
        <v>7</v>
      </c>
      <c r="G1532">
        <v>0.36399999999999999</v>
      </c>
      <c r="H1532">
        <v>2</v>
      </c>
      <c r="I1532">
        <v>6</v>
      </c>
      <c r="J1532">
        <v>0.25</v>
      </c>
      <c r="K1532">
        <v>24.6</v>
      </c>
      <c r="L1532">
        <v>27</v>
      </c>
      <c r="M1532">
        <v>-4.88</v>
      </c>
      <c r="N1532">
        <v>-1.88</v>
      </c>
    </row>
    <row r="1533" spans="1:17">
      <c r="A1533">
        <v>2005</v>
      </c>
      <c r="B1533">
        <v>80</v>
      </c>
      <c r="C1533" t="s">
        <v>182</v>
      </c>
      <c r="D1533" t="s">
        <v>149</v>
      </c>
      <c r="E1533">
        <v>2</v>
      </c>
      <c r="F1533">
        <v>9</v>
      </c>
      <c r="G1533">
        <v>0.182</v>
      </c>
      <c r="H1533">
        <v>1</v>
      </c>
      <c r="I1533">
        <v>7</v>
      </c>
      <c r="J1533">
        <v>0.125</v>
      </c>
      <c r="K1533">
        <v>18.8</v>
      </c>
      <c r="L1533">
        <v>34.6</v>
      </c>
      <c r="M1533">
        <v>-14.88</v>
      </c>
      <c r="N1533">
        <v>-3.88</v>
      </c>
    </row>
    <row r="1534" spans="1:17">
      <c r="A1534">
        <v>2005</v>
      </c>
      <c r="E1534" t="s">
        <v>167</v>
      </c>
      <c r="H1534" t="s">
        <v>168</v>
      </c>
      <c r="M1534" t="s">
        <v>159</v>
      </c>
      <c r="O1534" t="s">
        <v>151</v>
      </c>
    </row>
    <row r="1535" spans="1:17">
      <c r="A1535">
        <v>2005</v>
      </c>
      <c r="B1535" t="s">
        <v>152</v>
      </c>
      <c r="C1535" t="s">
        <v>153</v>
      </c>
      <c r="D1535" t="s">
        <v>154</v>
      </c>
      <c r="E1535" t="s">
        <v>155</v>
      </c>
      <c r="F1535" t="s">
        <v>156</v>
      </c>
      <c r="G1535" t="s">
        <v>157</v>
      </c>
      <c r="H1535" t="s">
        <v>155</v>
      </c>
      <c r="I1535" t="s">
        <v>156</v>
      </c>
      <c r="J1535" t="s">
        <v>157</v>
      </c>
      <c r="K1535" t="s">
        <v>158</v>
      </c>
      <c r="L1535" t="s">
        <v>158</v>
      </c>
      <c r="M1535" t="s">
        <v>159</v>
      </c>
      <c r="N1535" t="s">
        <v>160</v>
      </c>
      <c r="O1535" t="s">
        <v>161</v>
      </c>
      <c r="P1535" t="s">
        <v>162</v>
      </c>
      <c r="Q1535" t="s">
        <v>163</v>
      </c>
    </row>
    <row r="1536" spans="1:17">
      <c r="A1536">
        <v>2005</v>
      </c>
      <c r="B1536">
        <v>81</v>
      </c>
      <c r="C1536" t="s">
        <v>185</v>
      </c>
      <c r="D1536" t="s">
        <v>197</v>
      </c>
      <c r="E1536">
        <v>12</v>
      </c>
      <c r="F1536">
        <v>1</v>
      </c>
      <c r="G1536">
        <v>0.92300000000000004</v>
      </c>
      <c r="H1536">
        <v>8</v>
      </c>
      <c r="I1536">
        <v>0</v>
      </c>
      <c r="J1536">
        <v>1</v>
      </c>
      <c r="K1536">
        <v>49.1</v>
      </c>
      <c r="L1536">
        <v>22.8</v>
      </c>
      <c r="M1536">
        <v>24.57</v>
      </c>
      <c r="N1536">
        <v>6.8</v>
      </c>
      <c r="O1536">
        <v>1</v>
      </c>
      <c r="P1536">
        <v>1</v>
      </c>
      <c r="Q1536">
        <v>2</v>
      </c>
    </row>
    <row r="1537" spans="1:17">
      <c r="A1537">
        <v>2005</v>
      </c>
      <c r="B1537">
        <v>82</v>
      </c>
      <c r="C1537" t="s">
        <v>28</v>
      </c>
      <c r="D1537" t="s">
        <v>197</v>
      </c>
      <c r="E1537">
        <v>10</v>
      </c>
      <c r="F1537">
        <v>2</v>
      </c>
      <c r="G1537">
        <v>0.83299999999999996</v>
      </c>
      <c r="H1537">
        <v>7</v>
      </c>
      <c r="I1537">
        <v>1</v>
      </c>
      <c r="J1537">
        <v>0.875</v>
      </c>
      <c r="K1537">
        <v>34.5</v>
      </c>
      <c r="L1537">
        <v>23.2</v>
      </c>
      <c r="M1537">
        <v>13.13</v>
      </c>
      <c r="N1537">
        <v>3.05</v>
      </c>
      <c r="P1537">
        <v>6</v>
      </c>
      <c r="Q1537">
        <v>12</v>
      </c>
    </row>
    <row r="1538" spans="1:17">
      <c r="A1538">
        <v>2005</v>
      </c>
      <c r="B1538">
        <v>83</v>
      </c>
      <c r="C1538" t="s">
        <v>10</v>
      </c>
      <c r="D1538" t="s">
        <v>197</v>
      </c>
      <c r="E1538">
        <v>10</v>
      </c>
      <c r="F1538">
        <v>2</v>
      </c>
      <c r="G1538">
        <v>0.83299999999999996</v>
      </c>
      <c r="H1538">
        <v>6</v>
      </c>
      <c r="I1538">
        <v>2</v>
      </c>
      <c r="J1538">
        <v>0.75</v>
      </c>
      <c r="K1538">
        <v>39.1</v>
      </c>
      <c r="L1538">
        <v>34.200000000000003</v>
      </c>
      <c r="M1538">
        <v>11.22</v>
      </c>
      <c r="N1538">
        <v>3.81</v>
      </c>
      <c r="P1538">
        <v>7</v>
      </c>
      <c r="Q1538">
        <v>16</v>
      </c>
    </row>
    <row r="1539" spans="1:17">
      <c r="A1539">
        <v>2005</v>
      </c>
      <c r="B1539">
        <v>84</v>
      </c>
      <c r="C1539" t="s">
        <v>22</v>
      </c>
      <c r="D1539" t="s">
        <v>197</v>
      </c>
      <c r="E1539">
        <v>8</v>
      </c>
      <c r="F1539">
        <v>4</v>
      </c>
      <c r="G1539">
        <v>0.66700000000000004</v>
      </c>
      <c r="H1539">
        <v>4</v>
      </c>
      <c r="I1539">
        <v>4</v>
      </c>
      <c r="J1539">
        <v>0.5</v>
      </c>
      <c r="K1539">
        <v>32.9</v>
      </c>
      <c r="L1539">
        <v>21.2</v>
      </c>
      <c r="M1539">
        <v>8.64</v>
      </c>
      <c r="N1539">
        <v>-0.03</v>
      </c>
      <c r="O1539">
        <v>19</v>
      </c>
      <c r="P1539">
        <v>10</v>
      </c>
      <c r="Q1539">
        <v>25</v>
      </c>
    </row>
    <row r="1540" spans="1:17">
      <c r="A1540">
        <v>2005</v>
      </c>
      <c r="B1540">
        <v>85</v>
      </c>
      <c r="C1540" t="s">
        <v>30</v>
      </c>
      <c r="D1540" t="s">
        <v>197</v>
      </c>
      <c r="E1540">
        <v>7</v>
      </c>
      <c r="F1540">
        <v>5</v>
      </c>
      <c r="G1540">
        <v>0.58299999999999996</v>
      </c>
      <c r="H1540">
        <v>4</v>
      </c>
      <c r="I1540">
        <v>4</v>
      </c>
      <c r="J1540">
        <v>0.5</v>
      </c>
      <c r="K1540">
        <v>36.799999999999997</v>
      </c>
      <c r="L1540">
        <v>29.9</v>
      </c>
      <c r="M1540">
        <v>9.6300000000000008</v>
      </c>
      <c r="N1540">
        <v>4.63</v>
      </c>
      <c r="O1540">
        <v>20</v>
      </c>
      <c r="P1540">
        <v>14</v>
      </c>
    </row>
    <row r="1541" spans="1:17">
      <c r="A1541">
        <v>2005</v>
      </c>
      <c r="B1541">
        <v>86</v>
      </c>
      <c r="C1541" t="s">
        <v>19</v>
      </c>
      <c r="D1541" t="s">
        <v>197</v>
      </c>
      <c r="E1541">
        <v>5</v>
      </c>
      <c r="F1541">
        <v>6</v>
      </c>
      <c r="G1541">
        <v>0.45500000000000002</v>
      </c>
      <c r="H1541">
        <v>4</v>
      </c>
      <c r="I1541">
        <v>4</v>
      </c>
      <c r="J1541">
        <v>0.5</v>
      </c>
      <c r="K1541">
        <v>24.5</v>
      </c>
      <c r="L1541">
        <v>30.6</v>
      </c>
      <c r="M1541">
        <v>1.19</v>
      </c>
      <c r="N1541">
        <v>6.19</v>
      </c>
    </row>
    <row r="1542" spans="1:17">
      <c r="A1542">
        <v>2005</v>
      </c>
      <c r="B1542">
        <v>87</v>
      </c>
      <c r="C1542" t="s">
        <v>40</v>
      </c>
      <c r="D1542" t="s">
        <v>197</v>
      </c>
      <c r="E1542">
        <v>5</v>
      </c>
      <c r="F1542">
        <v>6</v>
      </c>
      <c r="G1542">
        <v>0.45500000000000002</v>
      </c>
      <c r="H1542">
        <v>3</v>
      </c>
      <c r="I1542">
        <v>5</v>
      </c>
      <c r="J1542">
        <v>0.375</v>
      </c>
      <c r="K1542">
        <v>26.6</v>
      </c>
      <c r="L1542">
        <v>33.200000000000003</v>
      </c>
      <c r="M1542">
        <v>-0.87</v>
      </c>
      <c r="N1542">
        <v>3.31</v>
      </c>
    </row>
    <row r="1543" spans="1:17">
      <c r="A1543">
        <v>2005</v>
      </c>
      <c r="B1543">
        <v>88</v>
      </c>
      <c r="C1543" t="s">
        <v>45</v>
      </c>
      <c r="D1543" t="s">
        <v>197</v>
      </c>
      <c r="E1543">
        <v>3</v>
      </c>
      <c r="F1543">
        <v>8</v>
      </c>
      <c r="G1543">
        <v>0.27300000000000002</v>
      </c>
      <c r="H1543">
        <v>2</v>
      </c>
      <c r="I1543">
        <v>6</v>
      </c>
      <c r="J1543">
        <v>0.25</v>
      </c>
      <c r="K1543">
        <v>22.9</v>
      </c>
      <c r="L1543">
        <v>26.4</v>
      </c>
      <c r="M1543">
        <v>0.11</v>
      </c>
      <c r="N1543">
        <v>5.01</v>
      </c>
    </row>
    <row r="1544" spans="1:17">
      <c r="A1544">
        <v>2005</v>
      </c>
      <c r="B1544">
        <v>89</v>
      </c>
      <c r="C1544" t="s">
        <v>52</v>
      </c>
      <c r="D1544" t="s">
        <v>197</v>
      </c>
      <c r="E1544">
        <v>4</v>
      </c>
      <c r="F1544">
        <v>7</v>
      </c>
      <c r="G1544">
        <v>0.36399999999999999</v>
      </c>
      <c r="H1544">
        <v>1</v>
      </c>
      <c r="I1544">
        <v>7</v>
      </c>
      <c r="J1544">
        <v>0.125</v>
      </c>
      <c r="K1544">
        <v>33.5</v>
      </c>
      <c r="L1544">
        <v>31.5</v>
      </c>
      <c r="M1544">
        <v>1.6</v>
      </c>
      <c r="N1544">
        <v>1.88</v>
      </c>
    </row>
    <row r="1545" spans="1:17">
      <c r="A1545">
        <v>2005</v>
      </c>
      <c r="B1545">
        <v>90</v>
      </c>
      <c r="C1545" t="s">
        <v>37</v>
      </c>
      <c r="D1545" t="s">
        <v>197</v>
      </c>
      <c r="E1545">
        <v>2</v>
      </c>
      <c r="F1545">
        <v>9</v>
      </c>
      <c r="G1545">
        <v>0.182</v>
      </c>
      <c r="H1545">
        <v>1</v>
      </c>
      <c r="I1545">
        <v>7</v>
      </c>
      <c r="J1545">
        <v>0.125</v>
      </c>
      <c r="K1545">
        <v>21.5</v>
      </c>
      <c r="L1545">
        <v>30.6</v>
      </c>
      <c r="M1545">
        <v>-3.11</v>
      </c>
      <c r="N1545">
        <v>5.61</v>
      </c>
    </row>
    <row r="1546" spans="1:17">
      <c r="A1546">
        <v>2005</v>
      </c>
      <c r="E1546" t="s">
        <v>167</v>
      </c>
      <c r="H1546" t="s">
        <v>168</v>
      </c>
      <c r="M1546" t="s">
        <v>159</v>
      </c>
      <c r="O1546" t="s">
        <v>151</v>
      </c>
    </row>
    <row r="1547" spans="1:17">
      <c r="A1547">
        <v>2005</v>
      </c>
      <c r="B1547" t="s">
        <v>152</v>
      </c>
      <c r="C1547" t="s">
        <v>153</v>
      </c>
      <c r="D1547" t="s">
        <v>154</v>
      </c>
      <c r="E1547" t="s">
        <v>155</v>
      </c>
      <c r="F1547" t="s">
        <v>156</v>
      </c>
      <c r="G1547" t="s">
        <v>157</v>
      </c>
      <c r="H1547" t="s">
        <v>155</v>
      </c>
      <c r="I1547" t="s">
        <v>156</v>
      </c>
      <c r="J1547" t="s">
        <v>157</v>
      </c>
      <c r="K1547" t="s">
        <v>158</v>
      </c>
      <c r="L1547" t="s">
        <v>158</v>
      </c>
      <c r="M1547" t="s">
        <v>159</v>
      </c>
      <c r="N1547" t="s">
        <v>160</v>
      </c>
      <c r="O1547" t="s">
        <v>161</v>
      </c>
      <c r="P1547" t="s">
        <v>162</v>
      </c>
      <c r="Q1547" t="s">
        <v>163</v>
      </c>
    </row>
    <row r="1548" spans="1:17">
      <c r="A1548">
        <v>2005</v>
      </c>
      <c r="B1548">
        <v>91</v>
      </c>
      <c r="C1548" t="s">
        <v>11</v>
      </c>
      <c r="D1548" t="s">
        <v>186</v>
      </c>
      <c r="E1548">
        <v>10</v>
      </c>
      <c r="F1548">
        <v>3</v>
      </c>
      <c r="G1548">
        <v>0.76900000000000002</v>
      </c>
      <c r="H1548">
        <v>6</v>
      </c>
      <c r="I1548">
        <v>2</v>
      </c>
      <c r="J1548">
        <v>0.75</v>
      </c>
      <c r="K1548">
        <v>29.5</v>
      </c>
      <c r="L1548">
        <v>16.399999999999999</v>
      </c>
      <c r="M1548">
        <v>13.75</v>
      </c>
      <c r="N1548">
        <v>3.36</v>
      </c>
      <c r="O1548">
        <v>13</v>
      </c>
      <c r="P1548">
        <v>4</v>
      </c>
      <c r="Q1548">
        <v>10</v>
      </c>
    </row>
    <row r="1549" spans="1:17">
      <c r="A1549">
        <v>2005</v>
      </c>
      <c r="B1549">
        <v>92</v>
      </c>
      <c r="C1549" t="s">
        <v>14</v>
      </c>
      <c r="D1549" t="s">
        <v>186</v>
      </c>
      <c r="E1549">
        <v>9</v>
      </c>
      <c r="F1549">
        <v>3</v>
      </c>
      <c r="G1549">
        <v>0.75</v>
      </c>
      <c r="H1549">
        <v>5</v>
      </c>
      <c r="I1549">
        <v>3</v>
      </c>
      <c r="J1549">
        <v>0.625</v>
      </c>
      <c r="K1549">
        <v>28.6</v>
      </c>
      <c r="L1549">
        <v>18.8</v>
      </c>
      <c r="M1549">
        <v>12.32</v>
      </c>
      <c r="N1549">
        <v>3.82</v>
      </c>
      <c r="O1549">
        <v>10</v>
      </c>
      <c r="P1549">
        <v>5</v>
      </c>
      <c r="Q1549">
        <v>12</v>
      </c>
    </row>
    <row r="1550" spans="1:17">
      <c r="A1550">
        <v>2005</v>
      </c>
      <c r="B1550">
        <v>93</v>
      </c>
      <c r="C1550" t="s">
        <v>27</v>
      </c>
      <c r="D1550" t="s">
        <v>186</v>
      </c>
      <c r="E1550">
        <v>7</v>
      </c>
      <c r="F1550">
        <v>5</v>
      </c>
      <c r="G1550">
        <v>0.58299999999999996</v>
      </c>
      <c r="H1550">
        <v>5</v>
      </c>
      <c r="I1550">
        <v>3</v>
      </c>
      <c r="J1550">
        <v>0.625</v>
      </c>
      <c r="K1550">
        <v>23.7</v>
      </c>
      <c r="L1550">
        <v>23.3</v>
      </c>
      <c r="M1550">
        <v>5.24</v>
      </c>
      <c r="N1550">
        <v>3.74</v>
      </c>
      <c r="P1550">
        <v>19</v>
      </c>
    </row>
    <row r="1551" spans="1:17">
      <c r="A1551">
        <v>2005</v>
      </c>
      <c r="B1551">
        <v>94</v>
      </c>
      <c r="C1551" t="s">
        <v>15</v>
      </c>
      <c r="D1551" t="s">
        <v>186</v>
      </c>
      <c r="E1551">
        <v>5</v>
      </c>
      <c r="F1551">
        <v>6</v>
      </c>
      <c r="G1551">
        <v>0.45500000000000002</v>
      </c>
      <c r="H1551">
        <v>3</v>
      </c>
      <c r="I1551">
        <v>5</v>
      </c>
      <c r="J1551">
        <v>0.375</v>
      </c>
      <c r="K1551">
        <v>18.600000000000001</v>
      </c>
      <c r="L1551">
        <v>18.600000000000001</v>
      </c>
      <c r="M1551">
        <v>4.25</v>
      </c>
      <c r="N1551">
        <v>4.8</v>
      </c>
      <c r="O1551">
        <v>3</v>
      </c>
      <c r="P1551">
        <v>3</v>
      </c>
    </row>
    <row r="1552" spans="1:17">
      <c r="A1552">
        <v>2005</v>
      </c>
      <c r="B1552">
        <v>95</v>
      </c>
      <c r="C1552" t="s">
        <v>54</v>
      </c>
      <c r="D1552" t="s">
        <v>186</v>
      </c>
      <c r="E1552">
        <v>5</v>
      </c>
      <c r="F1552">
        <v>6</v>
      </c>
      <c r="G1552">
        <v>0.45500000000000002</v>
      </c>
      <c r="H1552">
        <v>3</v>
      </c>
      <c r="I1552">
        <v>5</v>
      </c>
      <c r="J1552">
        <v>0.375</v>
      </c>
      <c r="K1552">
        <v>27.2</v>
      </c>
      <c r="L1552">
        <v>29.2</v>
      </c>
      <c r="M1552">
        <v>-0.75</v>
      </c>
      <c r="N1552">
        <v>0.71</v>
      </c>
    </row>
    <row r="1553" spans="1:17">
      <c r="A1553">
        <v>2005</v>
      </c>
      <c r="B1553">
        <v>96</v>
      </c>
      <c r="C1553" t="s">
        <v>29</v>
      </c>
      <c r="D1553" t="s">
        <v>186</v>
      </c>
      <c r="E1553">
        <v>3</v>
      </c>
      <c r="F1553">
        <v>8</v>
      </c>
      <c r="G1553">
        <v>0.27300000000000002</v>
      </c>
      <c r="H1553">
        <v>2</v>
      </c>
      <c r="I1553">
        <v>6</v>
      </c>
      <c r="J1553">
        <v>0.25</v>
      </c>
      <c r="K1553">
        <v>21.7</v>
      </c>
      <c r="L1553">
        <v>34.1</v>
      </c>
      <c r="M1553">
        <v>-9.06</v>
      </c>
      <c r="N1553">
        <v>2.0299999999999998</v>
      </c>
    </row>
    <row r="1554" spans="1:17">
      <c r="A1554">
        <v>2005</v>
      </c>
      <c r="B1554">
        <v>97</v>
      </c>
      <c r="C1554" t="s">
        <v>188</v>
      </c>
      <c r="D1554" t="s">
        <v>187</v>
      </c>
      <c r="E1554">
        <v>11</v>
      </c>
      <c r="F1554">
        <v>2</v>
      </c>
      <c r="G1554">
        <v>0.84599999999999997</v>
      </c>
      <c r="H1554">
        <v>7</v>
      </c>
      <c r="I1554">
        <v>1</v>
      </c>
      <c r="J1554">
        <v>0.875</v>
      </c>
      <c r="K1554">
        <v>29.5</v>
      </c>
      <c r="L1554">
        <v>14.2</v>
      </c>
      <c r="M1554">
        <v>14.18</v>
      </c>
      <c r="N1554">
        <v>2.48</v>
      </c>
      <c r="O1554">
        <v>5</v>
      </c>
      <c r="P1554">
        <v>3</v>
      </c>
      <c r="Q1554">
        <v>6</v>
      </c>
    </row>
    <row r="1555" spans="1:17">
      <c r="A1555">
        <v>2005</v>
      </c>
      <c r="B1555">
        <v>98</v>
      </c>
      <c r="C1555" t="s">
        <v>9</v>
      </c>
      <c r="D1555" t="s">
        <v>187</v>
      </c>
      <c r="E1555">
        <v>9</v>
      </c>
      <c r="F1555">
        <v>3</v>
      </c>
      <c r="G1555">
        <v>0.75</v>
      </c>
      <c r="H1555">
        <v>7</v>
      </c>
      <c r="I1555">
        <v>1</v>
      </c>
      <c r="J1555">
        <v>0.875</v>
      </c>
      <c r="K1555">
        <v>32.200000000000003</v>
      </c>
      <c r="L1555">
        <v>15.5</v>
      </c>
      <c r="M1555">
        <v>13.63</v>
      </c>
      <c r="N1555">
        <v>1.54</v>
      </c>
      <c r="O1555">
        <v>16</v>
      </c>
      <c r="P1555">
        <v>7</v>
      </c>
      <c r="Q1555">
        <v>14</v>
      </c>
    </row>
    <row r="1556" spans="1:17">
      <c r="A1556">
        <v>2005</v>
      </c>
      <c r="B1556">
        <v>99</v>
      </c>
      <c r="C1556" t="s">
        <v>1</v>
      </c>
      <c r="D1556" t="s">
        <v>187</v>
      </c>
      <c r="E1556">
        <v>10</v>
      </c>
      <c r="F1556">
        <v>2</v>
      </c>
      <c r="G1556">
        <v>0.83299999999999996</v>
      </c>
      <c r="H1556">
        <v>6</v>
      </c>
      <c r="I1556">
        <v>2</v>
      </c>
      <c r="J1556">
        <v>0.75</v>
      </c>
      <c r="K1556">
        <v>21.9</v>
      </c>
      <c r="L1556">
        <v>10.7</v>
      </c>
      <c r="M1556">
        <v>12.89</v>
      </c>
      <c r="N1556">
        <v>1.97</v>
      </c>
      <c r="P1556">
        <v>4</v>
      </c>
      <c r="Q1556">
        <v>8</v>
      </c>
    </row>
    <row r="1557" spans="1:17">
      <c r="A1557">
        <v>2005</v>
      </c>
      <c r="B1557">
        <v>100</v>
      </c>
      <c r="C1557" t="s">
        <v>32</v>
      </c>
      <c r="D1557" t="s">
        <v>187</v>
      </c>
      <c r="E1557">
        <v>4</v>
      </c>
      <c r="F1557">
        <v>7</v>
      </c>
      <c r="G1557">
        <v>0.36399999999999999</v>
      </c>
      <c r="H1557">
        <v>2</v>
      </c>
      <c r="I1557">
        <v>6</v>
      </c>
      <c r="J1557">
        <v>0.25</v>
      </c>
      <c r="K1557">
        <v>25.7</v>
      </c>
      <c r="L1557">
        <v>24.6</v>
      </c>
      <c r="M1557">
        <v>3.44</v>
      </c>
      <c r="N1557">
        <v>3.16</v>
      </c>
    </row>
    <row r="1558" spans="1:17">
      <c r="A1558">
        <v>2005</v>
      </c>
      <c r="B1558">
        <v>101</v>
      </c>
      <c r="C1558" t="s">
        <v>8</v>
      </c>
      <c r="D1558" t="s">
        <v>187</v>
      </c>
      <c r="E1558">
        <v>3</v>
      </c>
      <c r="F1558">
        <v>8</v>
      </c>
      <c r="G1558">
        <v>0.27300000000000002</v>
      </c>
      <c r="H1558">
        <v>1</v>
      </c>
      <c r="I1558">
        <v>7</v>
      </c>
      <c r="J1558">
        <v>0.125</v>
      </c>
      <c r="K1558">
        <v>13.5</v>
      </c>
      <c r="L1558">
        <v>22.3</v>
      </c>
      <c r="M1558">
        <v>-7.48</v>
      </c>
      <c r="N1558">
        <v>0.52</v>
      </c>
    </row>
    <row r="1559" spans="1:17">
      <c r="A1559">
        <v>2005</v>
      </c>
      <c r="B1559">
        <v>102</v>
      </c>
      <c r="C1559" t="s">
        <v>25</v>
      </c>
      <c r="D1559" t="s">
        <v>187</v>
      </c>
      <c r="E1559">
        <v>3</v>
      </c>
      <c r="F1559">
        <v>8</v>
      </c>
      <c r="G1559">
        <v>0.27300000000000002</v>
      </c>
      <c r="H1559">
        <v>1</v>
      </c>
      <c r="I1559">
        <v>7</v>
      </c>
      <c r="J1559">
        <v>0.125</v>
      </c>
      <c r="K1559">
        <v>13.9</v>
      </c>
      <c r="L1559">
        <v>23.5</v>
      </c>
      <c r="M1559">
        <v>-7.03</v>
      </c>
      <c r="N1559">
        <v>1.43</v>
      </c>
    </row>
    <row r="1560" spans="1:17">
      <c r="A1560">
        <v>2005</v>
      </c>
      <c r="E1560" t="s">
        <v>167</v>
      </c>
      <c r="H1560" t="s">
        <v>168</v>
      </c>
      <c r="M1560" t="s">
        <v>159</v>
      </c>
      <c r="O1560" t="s">
        <v>151</v>
      </c>
    </row>
    <row r="1561" spans="1:17">
      <c r="A1561">
        <v>2005</v>
      </c>
      <c r="B1561" t="s">
        <v>152</v>
      </c>
      <c r="C1561" t="s">
        <v>153</v>
      </c>
      <c r="D1561" t="s">
        <v>154</v>
      </c>
      <c r="E1561" t="s">
        <v>155</v>
      </c>
      <c r="F1561" t="s">
        <v>156</v>
      </c>
      <c r="G1561" t="s">
        <v>157</v>
      </c>
      <c r="H1561" t="s">
        <v>155</v>
      </c>
      <c r="I1561" t="s">
        <v>156</v>
      </c>
      <c r="J1561" t="s">
        <v>157</v>
      </c>
      <c r="K1561" t="s">
        <v>158</v>
      </c>
      <c r="L1561" t="s">
        <v>158</v>
      </c>
      <c r="M1561" t="s">
        <v>159</v>
      </c>
      <c r="N1561" t="s">
        <v>160</v>
      </c>
      <c r="O1561" t="s">
        <v>161</v>
      </c>
      <c r="P1561" t="s">
        <v>162</v>
      </c>
      <c r="Q1561" t="s">
        <v>163</v>
      </c>
    </row>
    <row r="1562" spans="1:17">
      <c r="A1562">
        <v>2005</v>
      </c>
      <c r="B1562">
        <v>103</v>
      </c>
      <c r="C1562" t="s">
        <v>114</v>
      </c>
      <c r="D1562" t="s">
        <v>150</v>
      </c>
      <c r="E1562">
        <v>6</v>
      </c>
      <c r="F1562">
        <v>5</v>
      </c>
      <c r="G1562">
        <v>0.54500000000000004</v>
      </c>
      <c r="H1562">
        <v>5</v>
      </c>
      <c r="I1562">
        <v>2</v>
      </c>
      <c r="J1562">
        <v>0.71399999999999997</v>
      </c>
      <c r="K1562">
        <v>26</v>
      </c>
      <c r="L1562">
        <v>27.6</v>
      </c>
      <c r="M1562">
        <v>-9.19</v>
      </c>
      <c r="N1562">
        <v>-10.1</v>
      </c>
    </row>
    <row r="1563" spans="1:17">
      <c r="A1563">
        <v>2005</v>
      </c>
      <c r="B1563">
        <v>104</v>
      </c>
      <c r="C1563" t="s">
        <v>88</v>
      </c>
      <c r="D1563" t="s">
        <v>150</v>
      </c>
      <c r="E1563">
        <v>6</v>
      </c>
      <c r="F1563">
        <v>6</v>
      </c>
      <c r="G1563">
        <v>0.5</v>
      </c>
      <c r="H1563">
        <v>5</v>
      </c>
      <c r="I1563">
        <v>2</v>
      </c>
      <c r="J1563">
        <v>0.71399999999999997</v>
      </c>
      <c r="K1563">
        <v>24.5</v>
      </c>
      <c r="L1563">
        <v>25.3</v>
      </c>
      <c r="M1563">
        <v>-12.8</v>
      </c>
      <c r="N1563">
        <v>-10.72</v>
      </c>
    </row>
    <row r="1564" spans="1:17">
      <c r="A1564">
        <v>2005</v>
      </c>
      <c r="B1564">
        <v>105</v>
      </c>
      <c r="C1564" t="s">
        <v>120</v>
      </c>
      <c r="D1564" t="s">
        <v>150</v>
      </c>
      <c r="E1564">
        <v>5</v>
      </c>
      <c r="F1564">
        <v>6</v>
      </c>
      <c r="G1564">
        <v>0.45500000000000002</v>
      </c>
      <c r="H1564">
        <v>5</v>
      </c>
      <c r="I1564">
        <v>2</v>
      </c>
      <c r="J1564">
        <v>0.71399999999999997</v>
      </c>
      <c r="K1564">
        <v>21.7</v>
      </c>
      <c r="L1564">
        <v>30.8</v>
      </c>
      <c r="M1564">
        <v>-15</v>
      </c>
      <c r="N1564">
        <v>-9.73</v>
      </c>
    </row>
    <row r="1565" spans="1:17">
      <c r="A1565">
        <v>2005</v>
      </c>
      <c r="B1565">
        <v>106</v>
      </c>
      <c r="C1565" t="s">
        <v>119</v>
      </c>
      <c r="D1565" t="s">
        <v>150</v>
      </c>
      <c r="E1565">
        <v>5</v>
      </c>
      <c r="F1565">
        <v>6</v>
      </c>
      <c r="G1565">
        <v>0.45500000000000002</v>
      </c>
      <c r="H1565">
        <v>3</v>
      </c>
      <c r="I1565">
        <v>4</v>
      </c>
      <c r="J1565">
        <v>0.42899999999999999</v>
      </c>
      <c r="K1565">
        <v>23.4</v>
      </c>
      <c r="L1565">
        <v>29.4</v>
      </c>
      <c r="M1565">
        <v>-14.88</v>
      </c>
      <c r="N1565">
        <v>-11.69</v>
      </c>
    </row>
    <row r="1566" spans="1:17">
      <c r="A1566">
        <v>2005</v>
      </c>
      <c r="B1566">
        <v>107</v>
      </c>
      <c r="C1566" t="s">
        <v>86</v>
      </c>
      <c r="D1566" t="s">
        <v>150</v>
      </c>
      <c r="E1566">
        <v>4</v>
      </c>
      <c r="F1566">
        <v>7</v>
      </c>
      <c r="G1566">
        <v>0.36399999999999999</v>
      </c>
      <c r="H1566">
        <v>3</v>
      </c>
      <c r="I1566">
        <v>4</v>
      </c>
      <c r="J1566">
        <v>0.42899999999999999</v>
      </c>
      <c r="K1566">
        <v>19.100000000000001</v>
      </c>
      <c r="L1566">
        <v>18.7</v>
      </c>
      <c r="M1566">
        <v>-9.89</v>
      </c>
      <c r="N1566">
        <v>-8.44</v>
      </c>
    </row>
    <row r="1567" spans="1:17">
      <c r="A1567">
        <v>2005</v>
      </c>
      <c r="B1567">
        <v>108</v>
      </c>
      <c r="C1567" t="s">
        <v>99</v>
      </c>
      <c r="D1567" t="s">
        <v>150</v>
      </c>
      <c r="E1567">
        <v>4</v>
      </c>
      <c r="F1567">
        <v>7</v>
      </c>
      <c r="G1567">
        <v>0.36399999999999999</v>
      </c>
      <c r="H1567">
        <v>3</v>
      </c>
      <c r="I1567">
        <v>4</v>
      </c>
      <c r="J1567">
        <v>0.42899999999999999</v>
      </c>
      <c r="K1567">
        <v>15.9</v>
      </c>
      <c r="L1567">
        <v>23.2</v>
      </c>
      <c r="M1567">
        <v>-16.7</v>
      </c>
      <c r="N1567">
        <v>-10.25</v>
      </c>
    </row>
    <row r="1568" spans="1:17">
      <c r="A1568">
        <v>2005</v>
      </c>
      <c r="B1568">
        <v>109</v>
      </c>
      <c r="C1568" t="s">
        <v>83</v>
      </c>
      <c r="D1568" t="s">
        <v>150</v>
      </c>
      <c r="E1568">
        <v>2</v>
      </c>
      <c r="F1568">
        <v>9</v>
      </c>
      <c r="G1568">
        <v>0.182</v>
      </c>
      <c r="H1568">
        <v>2</v>
      </c>
      <c r="I1568">
        <v>5</v>
      </c>
      <c r="J1568">
        <v>0.28599999999999998</v>
      </c>
      <c r="K1568">
        <v>13.5</v>
      </c>
      <c r="L1568">
        <v>30.8</v>
      </c>
      <c r="M1568">
        <v>-18.39</v>
      </c>
      <c r="N1568">
        <v>-6.85</v>
      </c>
    </row>
    <row r="1569" spans="1:17">
      <c r="A1569">
        <v>2005</v>
      </c>
      <c r="B1569">
        <v>110</v>
      </c>
      <c r="C1569" t="s">
        <v>115</v>
      </c>
      <c r="D1569" t="s">
        <v>150</v>
      </c>
      <c r="E1569">
        <v>2</v>
      </c>
      <c r="F1569">
        <v>9</v>
      </c>
      <c r="G1569">
        <v>0.182</v>
      </c>
      <c r="H1569">
        <v>2</v>
      </c>
      <c r="I1569">
        <v>5</v>
      </c>
      <c r="J1569">
        <v>0.28599999999999998</v>
      </c>
      <c r="K1569">
        <v>14.3</v>
      </c>
      <c r="L1569">
        <v>31.5</v>
      </c>
      <c r="M1569">
        <v>-18.23</v>
      </c>
      <c r="N1569">
        <v>-7.6</v>
      </c>
    </row>
    <row r="1570" spans="1:17">
      <c r="A1570">
        <v>2005</v>
      </c>
      <c r="E1570" t="s">
        <v>167</v>
      </c>
      <c r="H1570" t="s">
        <v>168</v>
      </c>
      <c r="M1570" t="s">
        <v>159</v>
      </c>
      <c r="O1570" t="s">
        <v>151</v>
      </c>
    </row>
    <row r="1571" spans="1:17">
      <c r="A1571">
        <v>2005</v>
      </c>
      <c r="B1571" t="s">
        <v>152</v>
      </c>
      <c r="C1571" t="s">
        <v>153</v>
      </c>
      <c r="D1571" t="s">
        <v>154</v>
      </c>
      <c r="E1571" t="s">
        <v>155</v>
      </c>
      <c r="F1571" t="s">
        <v>156</v>
      </c>
      <c r="G1571" t="s">
        <v>157</v>
      </c>
      <c r="H1571" t="s">
        <v>155</v>
      </c>
      <c r="I1571" t="s">
        <v>156</v>
      </c>
      <c r="J1571" t="s">
        <v>157</v>
      </c>
      <c r="K1571" t="s">
        <v>158</v>
      </c>
      <c r="L1571" t="s">
        <v>158</v>
      </c>
      <c r="M1571" t="s">
        <v>159</v>
      </c>
      <c r="N1571" t="s">
        <v>160</v>
      </c>
      <c r="O1571" t="s">
        <v>161</v>
      </c>
      <c r="P1571" t="s">
        <v>162</v>
      </c>
      <c r="Q1571" t="s">
        <v>163</v>
      </c>
    </row>
    <row r="1572" spans="1:17">
      <c r="A1572">
        <v>2005</v>
      </c>
      <c r="B1572">
        <v>111</v>
      </c>
      <c r="C1572" t="s">
        <v>122</v>
      </c>
      <c r="D1572" t="s">
        <v>193</v>
      </c>
      <c r="E1572">
        <v>9</v>
      </c>
      <c r="F1572">
        <v>3</v>
      </c>
      <c r="G1572">
        <v>0.75</v>
      </c>
      <c r="H1572">
        <v>7</v>
      </c>
      <c r="I1572">
        <v>1</v>
      </c>
      <c r="J1572">
        <v>0.875</v>
      </c>
      <c r="K1572">
        <v>34.200000000000003</v>
      </c>
      <c r="L1572">
        <v>31.9</v>
      </c>
      <c r="M1572">
        <v>-5.21</v>
      </c>
      <c r="N1572">
        <v>-8.1199999999999992</v>
      </c>
    </row>
    <row r="1573" spans="1:17">
      <c r="A1573">
        <v>2005</v>
      </c>
      <c r="B1573">
        <v>112</v>
      </c>
      <c r="C1573" t="s">
        <v>57</v>
      </c>
      <c r="D1573" t="s">
        <v>193</v>
      </c>
      <c r="E1573">
        <v>9</v>
      </c>
      <c r="F1573">
        <v>4</v>
      </c>
      <c r="G1573">
        <v>0.69199999999999995</v>
      </c>
      <c r="H1573">
        <v>7</v>
      </c>
      <c r="I1573">
        <v>1</v>
      </c>
      <c r="J1573">
        <v>0.875</v>
      </c>
      <c r="K1573">
        <v>36.1</v>
      </c>
      <c r="L1573">
        <v>24.4</v>
      </c>
      <c r="M1573">
        <v>2.11</v>
      </c>
      <c r="N1573">
        <v>-6.36</v>
      </c>
      <c r="O1573">
        <v>18</v>
      </c>
      <c r="P1573">
        <v>18</v>
      </c>
    </row>
    <row r="1574" spans="1:17">
      <c r="A1574">
        <v>2005</v>
      </c>
      <c r="B1574">
        <v>113</v>
      </c>
      <c r="C1574" t="s">
        <v>89</v>
      </c>
      <c r="D1574" t="s">
        <v>193</v>
      </c>
      <c r="E1574">
        <v>7</v>
      </c>
      <c r="F1574">
        <v>4</v>
      </c>
      <c r="G1574">
        <v>0.63600000000000001</v>
      </c>
      <c r="H1574">
        <v>6</v>
      </c>
      <c r="I1574">
        <v>2</v>
      </c>
      <c r="J1574">
        <v>0.75</v>
      </c>
      <c r="K1574">
        <v>28.7</v>
      </c>
      <c r="L1574">
        <v>25.5</v>
      </c>
      <c r="M1574">
        <v>-3.39</v>
      </c>
      <c r="N1574">
        <v>-7.3</v>
      </c>
    </row>
    <row r="1575" spans="1:17">
      <c r="A1575">
        <v>2005</v>
      </c>
      <c r="B1575">
        <v>114</v>
      </c>
      <c r="C1575" t="s">
        <v>78</v>
      </c>
      <c r="D1575" t="s">
        <v>193</v>
      </c>
      <c r="E1575">
        <v>8</v>
      </c>
      <c r="F1575">
        <v>5</v>
      </c>
      <c r="G1575">
        <v>0.61499999999999999</v>
      </c>
      <c r="H1575">
        <v>6</v>
      </c>
      <c r="I1575">
        <v>2</v>
      </c>
      <c r="J1575">
        <v>0.75</v>
      </c>
      <c r="K1575">
        <v>37.799999999999997</v>
      </c>
      <c r="L1575">
        <v>22.5</v>
      </c>
      <c r="M1575">
        <v>5.72</v>
      </c>
      <c r="N1575">
        <v>-4.82</v>
      </c>
      <c r="O1575">
        <v>24</v>
      </c>
      <c r="P1575">
        <v>16</v>
      </c>
    </row>
    <row r="1576" spans="1:17">
      <c r="A1576">
        <v>2005</v>
      </c>
      <c r="B1576">
        <v>115</v>
      </c>
      <c r="C1576" t="s">
        <v>128</v>
      </c>
      <c r="D1576" t="s">
        <v>193</v>
      </c>
      <c r="E1576">
        <v>5</v>
      </c>
      <c r="F1576">
        <v>7</v>
      </c>
      <c r="G1576">
        <v>0.41699999999999998</v>
      </c>
      <c r="H1576">
        <v>4</v>
      </c>
      <c r="I1576">
        <v>4</v>
      </c>
      <c r="J1576">
        <v>0.5</v>
      </c>
      <c r="K1576">
        <v>30.7</v>
      </c>
      <c r="L1576">
        <v>35.700000000000003</v>
      </c>
      <c r="M1576">
        <v>-5.61</v>
      </c>
      <c r="N1576">
        <v>-2.86</v>
      </c>
    </row>
    <row r="1577" spans="1:17">
      <c r="A1577">
        <v>2005</v>
      </c>
      <c r="B1577">
        <v>116</v>
      </c>
      <c r="C1577" t="s">
        <v>111</v>
      </c>
      <c r="D1577" t="s">
        <v>193</v>
      </c>
      <c r="E1577">
        <v>3</v>
      </c>
      <c r="F1577">
        <v>8</v>
      </c>
      <c r="G1577">
        <v>0.27300000000000002</v>
      </c>
      <c r="H1577">
        <v>2</v>
      </c>
      <c r="I1577">
        <v>6</v>
      </c>
      <c r="J1577">
        <v>0.25</v>
      </c>
      <c r="K1577">
        <v>22.5</v>
      </c>
      <c r="L1577">
        <v>32.5</v>
      </c>
      <c r="M1577">
        <v>-16.61</v>
      </c>
      <c r="N1577">
        <v>-8.61</v>
      </c>
    </row>
    <row r="1578" spans="1:17">
      <c r="A1578">
        <v>2005</v>
      </c>
      <c r="B1578">
        <v>117</v>
      </c>
      <c r="C1578" t="s">
        <v>90</v>
      </c>
      <c r="D1578" t="s">
        <v>193</v>
      </c>
      <c r="E1578">
        <v>3</v>
      </c>
      <c r="F1578">
        <v>8</v>
      </c>
      <c r="G1578">
        <v>0.27300000000000002</v>
      </c>
      <c r="H1578">
        <v>2</v>
      </c>
      <c r="I1578">
        <v>6</v>
      </c>
      <c r="J1578">
        <v>0.25</v>
      </c>
      <c r="K1578">
        <v>18.899999999999999</v>
      </c>
      <c r="L1578">
        <v>32.700000000000003</v>
      </c>
      <c r="M1578">
        <v>-17.68</v>
      </c>
      <c r="N1578">
        <v>-5.87</v>
      </c>
    </row>
    <row r="1579" spans="1:17">
      <c r="A1579">
        <v>2005</v>
      </c>
      <c r="B1579">
        <v>118</v>
      </c>
      <c r="C1579" t="s">
        <v>126</v>
      </c>
      <c r="D1579" t="s">
        <v>193</v>
      </c>
      <c r="E1579">
        <v>2</v>
      </c>
      <c r="F1579">
        <v>9</v>
      </c>
      <c r="G1579">
        <v>0.182</v>
      </c>
      <c r="H1579">
        <v>2</v>
      </c>
      <c r="I1579">
        <v>6</v>
      </c>
      <c r="J1579">
        <v>0.25</v>
      </c>
      <c r="K1579">
        <v>22.1</v>
      </c>
      <c r="L1579">
        <v>38.1</v>
      </c>
      <c r="M1579">
        <v>-19.37</v>
      </c>
      <c r="N1579">
        <v>-7.28</v>
      </c>
    </row>
    <row r="1580" spans="1:17">
      <c r="A1580">
        <v>2005</v>
      </c>
      <c r="B1580">
        <v>119</v>
      </c>
      <c r="C1580" t="s">
        <v>133</v>
      </c>
      <c r="D1580" t="s">
        <v>193</v>
      </c>
      <c r="E1580">
        <v>0</v>
      </c>
      <c r="F1580">
        <v>12</v>
      </c>
      <c r="G1580">
        <v>0</v>
      </c>
      <c r="H1580">
        <v>0</v>
      </c>
      <c r="I1580">
        <v>8</v>
      </c>
      <c r="J1580">
        <v>0</v>
      </c>
      <c r="K1580">
        <v>16.5</v>
      </c>
      <c r="L1580">
        <v>38.799999999999997</v>
      </c>
      <c r="M1580">
        <v>-22.98</v>
      </c>
      <c r="N1580">
        <v>-4.1500000000000004</v>
      </c>
    </row>
    <row r="1581" spans="1:17">
      <c r="A1581">
        <v>2004</v>
      </c>
      <c r="B1581">
        <v>1</v>
      </c>
      <c r="C1581" t="s">
        <v>43</v>
      </c>
      <c r="D1581" t="s">
        <v>143</v>
      </c>
      <c r="E1581">
        <v>10</v>
      </c>
      <c r="F1581">
        <v>3</v>
      </c>
      <c r="G1581">
        <v>0.76900000000000002</v>
      </c>
      <c r="H1581">
        <v>7</v>
      </c>
      <c r="I1581">
        <v>1</v>
      </c>
      <c r="J1581">
        <v>0.875</v>
      </c>
      <c r="K1581">
        <v>30.8</v>
      </c>
      <c r="L1581">
        <v>12.8</v>
      </c>
      <c r="M1581">
        <v>14.1</v>
      </c>
      <c r="N1581">
        <v>4.33</v>
      </c>
      <c r="P1581">
        <v>9</v>
      </c>
      <c r="Q1581">
        <v>10</v>
      </c>
    </row>
    <row r="1582" spans="1:17">
      <c r="A1582">
        <v>2004</v>
      </c>
      <c r="B1582">
        <v>2</v>
      </c>
      <c r="C1582" t="s">
        <v>2</v>
      </c>
      <c r="D1582" t="s">
        <v>143</v>
      </c>
      <c r="E1582">
        <v>9</v>
      </c>
      <c r="F1582">
        <v>3</v>
      </c>
      <c r="G1582">
        <v>0.75</v>
      </c>
      <c r="H1582">
        <v>6</v>
      </c>
      <c r="I1582">
        <v>2</v>
      </c>
      <c r="J1582">
        <v>0.75</v>
      </c>
      <c r="K1582">
        <v>25.2</v>
      </c>
      <c r="L1582">
        <v>14.1</v>
      </c>
      <c r="M1582">
        <v>15</v>
      </c>
      <c r="N1582">
        <v>4.75</v>
      </c>
      <c r="O1582">
        <v>5</v>
      </c>
      <c r="P1582">
        <v>4</v>
      </c>
      <c r="Q1582">
        <v>15</v>
      </c>
    </row>
    <row r="1583" spans="1:17">
      <c r="A1583">
        <v>2004</v>
      </c>
      <c r="B1583">
        <v>3</v>
      </c>
      <c r="C1583" t="s">
        <v>21</v>
      </c>
      <c r="D1583" t="s">
        <v>143</v>
      </c>
      <c r="E1583">
        <v>9</v>
      </c>
      <c r="F1583">
        <v>3</v>
      </c>
      <c r="G1583">
        <v>0.75</v>
      </c>
      <c r="H1583">
        <v>5</v>
      </c>
      <c r="I1583">
        <v>3</v>
      </c>
      <c r="J1583">
        <v>0.625</v>
      </c>
      <c r="K1583">
        <v>31.7</v>
      </c>
      <c r="L1583">
        <v>17</v>
      </c>
      <c r="M1583">
        <v>18.03</v>
      </c>
      <c r="N1583">
        <v>7.2</v>
      </c>
      <c r="O1583">
        <v>6</v>
      </c>
      <c r="P1583">
        <v>3</v>
      </c>
      <c r="Q1583">
        <v>11</v>
      </c>
    </row>
    <row r="1584" spans="1:17">
      <c r="A1584">
        <v>2004</v>
      </c>
      <c r="B1584">
        <v>4</v>
      </c>
      <c r="C1584" t="s">
        <v>61</v>
      </c>
      <c r="D1584" t="s">
        <v>143</v>
      </c>
      <c r="E1584">
        <v>8</v>
      </c>
      <c r="F1584">
        <v>4</v>
      </c>
      <c r="G1584">
        <v>0.66700000000000004</v>
      </c>
      <c r="H1584">
        <v>5</v>
      </c>
      <c r="I1584">
        <v>3</v>
      </c>
      <c r="J1584">
        <v>0.625</v>
      </c>
      <c r="K1584">
        <v>30.3</v>
      </c>
      <c r="L1584">
        <v>17.7</v>
      </c>
      <c r="M1584">
        <v>13.57</v>
      </c>
      <c r="N1584">
        <v>3.99</v>
      </c>
      <c r="O1584">
        <v>16</v>
      </c>
      <c r="P1584">
        <v>6</v>
      </c>
      <c r="Q1584">
        <v>23</v>
      </c>
    </row>
    <row r="1585" spans="1:17">
      <c r="A1585">
        <v>2004</v>
      </c>
      <c r="B1585">
        <v>5</v>
      </c>
      <c r="C1585" t="s">
        <v>24</v>
      </c>
      <c r="D1585" t="s">
        <v>143</v>
      </c>
      <c r="E1585">
        <v>6</v>
      </c>
      <c r="F1585">
        <v>6</v>
      </c>
      <c r="G1585">
        <v>0.5</v>
      </c>
      <c r="H1585">
        <v>5</v>
      </c>
      <c r="I1585">
        <v>3</v>
      </c>
      <c r="J1585">
        <v>0.625</v>
      </c>
      <c r="K1585">
        <v>26.6</v>
      </c>
      <c r="L1585">
        <v>31.8</v>
      </c>
      <c r="M1585">
        <v>4.47</v>
      </c>
      <c r="N1585">
        <v>7.63</v>
      </c>
    </row>
    <row r="1586" spans="1:17">
      <c r="A1586">
        <v>2004</v>
      </c>
      <c r="B1586">
        <v>6</v>
      </c>
      <c r="C1586" t="s">
        <v>69</v>
      </c>
      <c r="D1586" t="s">
        <v>143</v>
      </c>
      <c r="E1586">
        <v>7</v>
      </c>
      <c r="F1586">
        <v>5</v>
      </c>
      <c r="G1586">
        <v>0.58299999999999996</v>
      </c>
      <c r="H1586">
        <v>4</v>
      </c>
      <c r="I1586">
        <v>4</v>
      </c>
      <c r="J1586">
        <v>0.5</v>
      </c>
      <c r="K1586">
        <v>22</v>
      </c>
      <c r="L1586">
        <v>18.899999999999999</v>
      </c>
      <c r="M1586">
        <v>6.41</v>
      </c>
      <c r="N1586">
        <v>4.25</v>
      </c>
    </row>
    <row r="1587" spans="1:17">
      <c r="A1587">
        <v>2004</v>
      </c>
      <c r="B1587">
        <v>7</v>
      </c>
      <c r="C1587" t="s">
        <v>6</v>
      </c>
      <c r="D1587" t="s">
        <v>143</v>
      </c>
      <c r="E1587">
        <v>6</v>
      </c>
      <c r="F1587">
        <v>5</v>
      </c>
      <c r="G1587">
        <v>0.54500000000000004</v>
      </c>
      <c r="H1587">
        <v>4</v>
      </c>
      <c r="I1587">
        <v>4</v>
      </c>
      <c r="J1587">
        <v>0.5</v>
      </c>
      <c r="K1587">
        <v>21.5</v>
      </c>
      <c r="L1587">
        <v>20.8</v>
      </c>
      <c r="M1587">
        <v>5.23</v>
      </c>
      <c r="N1587">
        <v>5.23</v>
      </c>
      <c r="O1587">
        <v>15</v>
      </c>
      <c r="P1587">
        <v>15</v>
      </c>
    </row>
    <row r="1588" spans="1:17">
      <c r="A1588">
        <v>2004</v>
      </c>
      <c r="B1588">
        <v>8</v>
      </c>
      <c r="C1588" t="s">
        <v>39</v>
      </c>
      <c r="D1588" t="s">
        <v>143</v>
      </c>
      <c r="E1588">
        <v>5</v>
      </c>
      <c r="F1588">
        <v>6</v>
      </c>
      <c r="G1588">
        <v>0.45500000000000002</v>
      </c>
      <c r="H1588">
        <v>3</v>
      </c>
      <c r="I1588">
        <v>5</v>
      </c>
      <c r="J1588">
        <v>0.375</v>
      </c>
      <c r="K1588">
        <v>17.7</v>
      </c>
      <c r="L1588">
        <v>20</v>
      </c>
      <c r="M1588">
        <v>3.54</v>
      </c>
      <c r="N1588">
        <v>4.3499999999999996</v>
      </c>
      <c r="O1588">
        <v>22</v>
      </c>
      <c r="P1588">
        <v>21</v>
      </c>
    </row>
    <row r="1589" spans="1:17">
      <c r="A1589">
        <v>2004</v>
      </c>
      <c r="B1589">
        <v>9</v>
      </c>
      <c r="C1589" t="s">
        <v>44</v>
      </c>
      <c r="D1589" t="s">
        <v>143</v>
      </c>
      <c r="E1589">
        <v>5</v>
      </c>
      <c r="F1589">
        <v>6</v>
      </c>
      <c r="G1589">
        <v>0.45500000000000002</v>
      </c>
      <c r="H1589">
        <v>3</v>
      </c>
      <c r="I1589">
        <v>5</v>
      </c>
      <c r="J1589">
        <v>0.375</v>
      </c>
      <c r="K1589">
        <v>24</v>
      </c>
      <c r="L1589">
        <v>19.8</v>
      </c>
      <c r="M1589">
        <v>6.04</v>
      </c>
      <c r="N1589">
        <v>4.3099999999999996</v>
      </c>
    </row>
    <row r="1590" spans="1:17">
      <c r="A1590">
        <v>2004</v>
      </c>
      <c r="B1590">
        <v>10</v>
      </c>
      <c r="C1590" t="s">
        <v>62</v>
      </c>
      <c r="D1590" t="s">
        <v>143</v>
      </c>
      <c r="E1590">
        <v>4</v>
      </c>
      <c r="F1590">
        <v>7</v>
      </c>
      <c r="G1590">
        <v>0.36399999999999999</v>
      </c>
      <c r="H1590">
        <v>1</v>
      </c>
      <c r="I1590">
        <v>7</v>
      </c>
      <c r="J1590">
        <v>0.125</v>
      </c>
      <c r="K1590">
        <v>20.9</v>
      </c>
      <c r="L1590">
        <v>23</v>
      </c>
      <c r="M1590">
        <v>1.58</v>
      </c>
      <c r="N1590">
        <v>2.85</v>
      </c>
    </row>
    <row r="1591" spans="1:17">
      <c r="A1591">
        <v>2004</v>
      </c>
      <c r="B1591">
        <v>11</v>
      </c>
      <c r="C1591" t="s">
        <v>33</v>
      </c>
      <c r="D1591" t="s">
        <v>143</v>
      </c>
      <c r="E1591">
        <v>2</v>
      </c>
      <c r="F1591">
        <v>9</v>
      </c>
      <c r="G1591">
        <v>0.182</v>
      </c>
      <c r="H1591">
        <v>1</v>
      </c>
      <c r="I1591">
        <v>7</v>
      </c>
      <c r="J1591">
        <v>0.125</v>
      </c>
      <c r="K1591">
        <v>16.600000000000001</v>
      </c>
      <c r="L1591">
        <v>29.3</v>
      </c>
      <c r="M1591">
        <v>-8.0399999999999991</v>
      </c>
      <c r="N1591">
        <v>4.2300000000000004</v>
      </c>
    </row>
    <row r="1592" spans="1:17">
      <c r="A1592">
        <v>2004</v>
      </c>
      <c r="E1592" t="s">
        <v>167</v>
      </c>
      <c r="H1592" t="s">
        <v>168</v>
      </c>
      <c r="M1592" t="s">
        <v>159</v>
      </c>
      <c r="O1592" t="s">
        <v>151</v>
      </c>
    </row>
    <row r="1593" spans="1:17">
      <c r="A1593">
        <v>2004</v>
      </c>
      <c r="B1593" t="s">
        <v>152</v>
      </c>
      <c r="C1593" t="s">
        <v>153</v>
      </c>
      <c r="D1593" t="s">
        <v>154</v>
      </c>
      <c r="E1593" t="s">
        <v>155</v>
      </c>
      <c r="F1593" t="s">
        <v>156</v>
      </c>
      <c r="G1593" t="s">
        <v>157</v>
      </c>
      <c r="H1593" t="s">
        <v>155</v>
      </c>
      <c r="I1593" t="s">
        <v>156</v>
      </c>
      <c r="J1593" t="s">
        <v>157</v>
      </c>
      <c r="K1593" t="s">
        <v>158</v>
      </c>
      <c r="L1593" t="s">
        <v>158</v>
      </c>
      <c r="M1593" t="s">
        <v>159</v>
      </c>
      <c r="N1593" t="s">
        <v>160</v>
      </c>
      <c r="O1593" t="s">
        <v>161</v>
      </c>
      <c r="P1593" t="s">
        <v>162</v>
      </c>
      <c r="Q1593" t="s">
        <v>163</v>
      </c>
    </row>
    <row r="1594" spans="1:17">
      <c r="A1594">
        <v>2004</v>
      </c>
      <c r="B1594">
        <v>12</v>
      </c>
      <c r="C1594" t="s">
        <v>66</v>
      </c>
      <c r="D1594" t="s">
        <v>194</v>
      </c>
      <c r="E1594">
        <v>8</v>
      </c>
      <c r="F1594">
        <v>5</v>
      </c>
      <c r="G1594">
        <v>0.61499999999999999</v>
      </c>
      <c r="H1594">
        <v>4</v>
      </c>
      <c r="I1594">
        <v>4</v>
      </c>
      <c r="J1594">
        <v>0.5</v>
      </c>
      <c r="K1594">
        <v>23.4</v>
      </c>
      <c r="L1594">
        <v>25.5</v>
      </c>
      <c r="M1594">
        <v>4.96</v>
      </c>
      <c r="N1594">
        <v>5.81</v>
      </c>
    </row>
    <row r="1595" spans="1:17">
      <c r="A1595">
        <v>2004</v>
      </c>
      <c r="B1595">
        <v>13</v>
      </c>
      <c r="C1595" t="s">
        <v>53</v>
      </c>
      <c r="D1595" t="s">
        <v>194</v>
      </c>
      <c r="E1595">
        <v>7</v>
      </c>
      <c r="F1595">
        <v>5</v>
      </c>
      <c r="G1595">
        <v>0.58299999999999996</v>
      </c>
      <c r="H1595">
        <v>4</v>
      </c>
      <c r="I1595">
        <v>4</v>
      </c>
      <c r="J1595">
        <v>0.5</v>
      </c>
      <c r="K1595">
        <v>20.5</v>
      </c>
      <c r="L1595">
        <v>21.6</v>
      </c>
      <c r="M1595">
        <v>2.08</v>
      </c>
      <c r="N1595">
        <v>1.83</v>
      </c>
    </row>
    <row r="1596" spans="1:17">
      <c r="A1596">
        <v>2004</v>
      </c>
      <c r="B1596">
        <v>14</v>
      </c>
      <c r="C1596" t="s">
        <v>46</v>
      </c>
      <c r="D1596" t="s">
        <v>194</v>
      </c>
      <c r="E1596">
        <v>5</v>
      </c>
      <c r="F1596">
        <v>6</v>
      </c>
      <c r="G1596">
        <v>0.45500000000000002</v>
      </c>
      <c r="H1596">
        <v>3</v>
      </c>
      <c r="I1596">
        <v>5</v>
      </c>
      <c r="J1596">
        <v>0.375</v>
      </c>
      <c r="K1596">
        <v>23.3</v>
      </c>
      <c r="L1596">
        <v>19.5</v>
      </c>
      <c r="M1596">
        <v>1.27</v>
      </c>
      <c r="N1596">
        <v>0.46</v>
      </c>
      <c r="O1596">
        <v>18</v>
      </c>
      <c r="P1596">
        <v>18</v>
      </c>
    </row>
    <row r="1597" spans="1:17">
      <c r="A1597">
        <v>2004</v>
      </c>
      <c r="B1597">
        <v>15</v>
      </c>
      <c r="C1597" t="s">
        <v>26</v>
      </c>
      <c r="D1597" t="s">
        <v>194</v>
      </c>
      <c r="E1597">
        <v>5</v>
      </c>
      <c r="F1597">
        <v>6</v>
      </c>
      <c r="G1597">
        <v>0.45500000000000002</v>
      </c>
      <c r="H1597">
        <v>3</v>
      </c>
      <c r="I1597">
        <v>5</v>
      </c>
      <c r="J1597">
        <v>0.375</v>
      </c>
      <c r="K1597">
        <v>25</v>
      </c>
      <c r="L1597">
        <v>27.1</v>
      </c>
      <c r="M1597">
        <v>1.32</v>
      </c>
      <c r="N1597">
        <v>2.23</v>
      </c>
    </row>
    <row r="1598" spans="1:17">
      <c r="A1598">
        <v>2004</v>
      </c>
      <c r="B1598">
        <v>16</v>
      </c>
      <c r="C1598" t="s">
        <v>85</v>
      </c>
      <c r="D1598" t="s">
        <v>194</v>
      </c>
      <c r="E1598">
        <v>4</v>
      </c>
      <c r="F1598">
        <v>7</v>
      </c>
      <c r="G1598">
        <v>0.36399999999999999</v>
      </c>
      <c r="H1598">
        <v>2</v>
      </c>
      <c r="I1598">
        <v>6</v>
      </c>
      <c r="J1598">
        <v>0.25</v>
      </c>
      <c r="K1598">
        <v>23.8</v>
      </c>
      <c r="L1598">
        <v>21.4</v>
      </c>
      <c r="M1598">
        <v>5.05</v>
      </c>
      <c r="N1598">
        <v>5.23</v>
      </c>
    </row>
    <row r="1599" spans="1:17">
      <c r="A1599">
        <v>2004</v>
      </c>
      <c r="B1599">
        <v>17</v>
      </c>
      <c r="C1599" t="s">
        <v>76</v>
      </c>
      <c r="D1599" t="s">
        <v>194</v>
      </c>
      <c r="E1599">
        <v>4</v>
      </c>
      <c r="F1599">
        <v>7</v>
      </c>
      <c r="G1599">
        <v>0.36399999999999999</v>
      </c>
      <c r="H1599">
        <v>2</v>
      </c>
      <c r="I1599">
        <v>6</v>
      </c>
      <c r="J1599">
        <v>0.25</v>
      </c>
      <c r="K1599">
        <v>29.6</v>
      </c>
      <c r="L1599">
        <v>30.6</v>
      </c>
      <c r="M1599">
        <v>2.04</v>
      </c>
      <c r="N1599">
        <v>3.4</v>
      </c>
      <c r="O1599">
        <v>13</v>
      </c>
      <c r="P1599">
        <v>13</v>
      </c>
    </row>
    <row r="1600" spans="1:17">
      <c r="A1600">
        <v>2004</v>
      </c>
      <c r="B1600">
        <v>18</v>
      </c>
      <c r="C1600" t="s">
        <v>16</v>
      </c>
      <c r="D1600" t="s">
        <v>195</v>
      </c>
      <c r="E1600">
        <v>12</v>
      </c>
      <c r="F1600">
        <v>1</v>
      </c>
      <c r="G1600">
        <v>0.92300000000000004</v>
      </c>
      <c r="H1600">
        <v>8</v>
      </c>
      <c r="I1600">
        <v>0</v>
      </c>
      <c r="J1600">
        <v>1</v>
      </c>
      <c r="K1600">
        <v>34.799999999999997</v>
      </c>
      <c r="L1600">
        <v>16.8</v>
      </c>
      <c r="M1600">
        <v>21.23</v>
      </c>
      <c r="N1600">
        <v>6.85</v>
      </c>
      <c r="O1600">
        <v>2</v>
      </c>
      <c r="P1600">
        <v>2</v>
      </c>
      <c r="Q1600">
        <v>3</v>
      </c>
    </row>
    <row r="1601" spans="1:17">
      <c r="A1601">
        <v>2004</v>
      </c>
      <c r="B1601">
        <v>19</v>
      </c>
      <c r="C1601" t="s">
        <v>7</v>
      </c>
      <c r="D1601" t="s">
        <v>195</v>
      </c>
      <c r="E1601">
        <v>11</v>
      </c>
      <c r="F1601">
        <v>1</v>
      </c>
      <c r="G1601">
        <v>0.91700000000000004</v>
      </c>
      <c r="H1601">
        <v>7</v>
      </c>
      <c r="I1601">
        <v>1</v>
      </c>
      <c r="J1601">
        <v>0.875</v>
      </c>
      <c r="K1601">
        <v>35.299999999999997</v>
      </c>
      <c r="L1601">
        <v>17.899999999999999</v>
      </c>
      <c r="M1601">
        <v>19.27</v>
      </c>
      <c r="N1601">
        <v>5.18</v>
      </c>
      <c r="O1601">
        <v>7</v>
      </c>
      <c r="P1601">
        <v>5</v>
      </c>
      <c r="Q1601">
        <v>5</v>
      </c>
    </row>
    <row r="1602" spans="1:17">
      <c r="A1602">
        <v>2004</v>
      </c>
      <c r="B1602">
        <v>20</v>
      </c>
      <c r="C1602" t="s">
        <v>47</v>
      </c>
      <c r="D1602" t="s">
        <v>195</v>
      </c>
      <c r="E1602">
        <v>8</v>
      </c>
      <c r="F1602">
        <v>4</v>
      </c>
      <c r="G1602">
        <v>0.66700000000000004</v>
      </c>
      <c r="H1602">
        <v>5</v>
      </c>
      <c r="I1602">
        <v>3</v>
      </c>
      <c r="J1602">
        <v>0.625</v>
      </c>
      <c r="K1602">
        <v>36.200000000000003</v>
      </c>
      <c r="L1602">
        <v>26.2</v>
      </c>
      <c r="M1602">
        <v>12.88</v>
      </c>
      <c r="N1602">
        <v>6.22</v>
      </c>
      <c r="P1602">
        <v>18</v>
      </c>
      <c r="Q1602">
        <v>18</v>
      </c>
    </row>
    <row r="1603" spans="1:17">
      <c r="A1603">
        <v>2004</v>
      </c>
      <c r="B1603">
        <v>21</v>
      </c>
      <c r="C1603" t="s">
        <v>17</v>
      </c>
      <c r="D1603" t="s">
        <v>195</v>
      </c>
      <c r="E1603">
        <v>7</v>
      </c>
      <c r="F1603">
        <v>5</v>
      </c>
      <c r="G1603">
        <v>0.58299999999999996</v>
      </c>
      <c r="H1603">
        <v>5</v>
      </c>
      <c r="I1603">
        <v>3</v>
      </c>
      <c r="J1603">
        <v>0.625</v>
      </c>
      <c r="K1603">
        <v>28.4</v>
      </c>
      <c r="L1603">
        <v>24.3</v>
      </c>
      <c r="M1603">
        <v>12.07</v>
      </c>
      <c r="N1603">
        <v>8.74</v>
      </c>
      <c r="P1603">
        <v>16</v>
      </c>
    </row>
    <row r="1604" spans="1:17">
      <c r="A1604">
        <v>2004</v>
      </c>
      <c r="B1604">
        <v>22</v>
      </c>
      <c r="C1604" t="s">
        <v>48</v>
      </c>
      <c r="D1604" t="s">
        <v>195</v>
      </c>
      <c r="E1604">
        <v>7</v>
      </c>
      <c r="F1604">
        <v>5</v>
      </c>
      <c r="G1604">
        <v>0.58299999999999996</v>
      </c>
      <c r="H1604">
        <v>4</v>
      </c>
      <c r="I1604">
        <v>4</v>
      </c>
      <c r="J1604">
        <v>0.5</v>
      </c>
      <c r="K1604">
        <v>32.299999999999997</v>
      </c>
      <c r="L1604">
        <v>25.1</v>
      </c>
      <c r="M1604">
        <v>9.64</v>
      </c>
      <c r="N1604">
        <v>5.72</v>
      </c>
      <c r="P1604">
        <v>16</v>
      </c>
    </row>
    <row r="1605" spans="1:17">
      <c r="A1605">
        <v>2004</v>
      </c>
      <c r="B1605">
        <v>23</v>
      </c>
      <c r="C1605" t="s">
        <v>56</v>
      </c>
      <c r="D1605" t="s">
        <v>195</v>
      </c>
      <c r="E1605">
        <v>3</v>
      </c>
      <c r="F1605">
        <v>8</v>
      </c>
      <c r="G1605">
        <v>0.27300000000000002</v>
      </c>
      <c r="H1605">
        <v>1</v>
      </c>
      <c r="I1605">
        <v>7</v>
      </c>
      <c r="J1605">
        <v>0.125</v>
      </c>
      <c r="K1605">
        <v>20.399999999999999</v>
      </c>
      <c r="L1605">
        <v>36.9</v>
      </c>
      <c r="M1605">
        <v>-7.51</v>
      </c>
      <c r="N1605">
        <v>4.67</v>
      </c>
    </row>
    <row r="1606" spans="1:17">
      <c r="A1606">
        <v>2004</v>
      </c>
      <c r="E1606" t="s">
        <v>167</v>
      </c>
      <c r="H1606" t="s">
        <v>168</v>
      </c>
      <c r="M1606" t="s">
        <v>159</v>
      </c>
      <c r="O1606" t="s">
        <v>151</v>
      </c>
    </row>
    <row r="1607" spans="1:17">
      <c r="A1607">
        <v>2004</v>
      </c>
      <c r="B1607" t="s">
        <v>152</v>
      </c>
      <c r="C1607" t="s">
        <v>153</v>
      </c>
      <c r="D1607" t="s">
        <v>154</v>
      </c>
      <c r="E1607" t="s">
        <v>155</v>
      </c>
      <c r="F1607" t="s">
        <v>156</v>
      </c>
      <c r="G1607" t="s">
        <v>157</v>
      </c>
      <c r="H1607" t="s">
        <v>155</v>
      </c>
      <c r="I1607" t="s">
        <v>156</v>
      </c>
      <c r="J1607" t="s">
        <v>157</v>
      </c>
      <c r="K1607" t="s">
        <v>158</v>
      </c>
      <c r="L1607" t="s">
        <v>158</v>
      </c>
      <c r="M1607" t="s">
        <v>159</v>
      </c>
      <c r="N1607" t="s">
        <v>160</v>
      </c>
      <c r="O1607" t="s">
        <v>161</v>
      </c>
      <c r="P1607" t="s">
        <v>162</v>
      </c>
      <c r="Q1607" t="s">
        <v>163</v>
      </c>
    </row>
    <row r="1608" spans="1:17">
      <c r="A1608">
        <v>2004</v>
      </c>
      <c r="B1608">
        <v>24</v>
      </c>
      <c r="C1608" t="s">
        <v>82</v>
      </c>
      <c r="D1608" t="s">
        <v>192</v>
      </c>
      <c r="E1608">
        <v>9</v>
      </c>
      <c r="F1608">
        <v>3</v>
      </c>
      <c r="G1608">
        <v>0.75</v>
      </c>
      <c r="H1608">
        <v>4</v>
      </c>
      <c r="I1608">
        <v>2</v>
      </c>
      <c r="J1608">
        <v>0.66700000000000004</v>
      </c>
      <c r="K1608">
        <v>24.7</v>
      </c>
      <c r="L1608">
        <v>16.899999999999999</v>
      </c>
      <c r="M1608">
        <v>5.28</v>
      </c>
      <c r="N1608">
        <v>-2.4700000000000002</v>
      </c>
      <c r="P1608">
        <v>17</v>
      </c>
      <c r="Q1608">
        <v>21</v>
      </c>
    </row>
    <row r="1609" spans="1:17">
      <c r="A1609">
        <v>2004</v>
      </c>
      <c r="B1609">
        <v>25</v>
      </c>
      <c r="C1609" t="s">
        <v>31</v>
      </c>
      <c r="D1609" t="s">
        <v>192</v>
      </c>
      <c r="E1609">
        <v>8</v>
      </c>
      <c r="F1609">
        <v>4</v>
      </c>
      <c r="G1609">
        <v>0.66700000000000004</v>
      </c>
      <c r="H1609">
        <v>4</v>
      </c>
      <c r="I1609">
        <v>2</v>
      </c>
      <c r="J1609">
        <v>0.66700000000000004</v>
      </c>
      <c r="K1609">
        <v>27.1</v>
      </c>
      <c r="L1609">
        <v>24</v>
      </c>
      <c r="M1609">
        <v>2.96</v>
      </c>
      <c r="N1609">
        <v>-1.54</v>
      </c>
      <c r="P1609">
        <v>19</v>
      </c>
      <c r="Q1609">
        <v>25</v>
      </c>
    </row>
    <row r="1610" spans="1:17">
      <c r="A1610">
        <v>2004</v>
      </c>
      <c r="B1610">
        <v>26</v>
      </c>
      <c r="C1610" t="s">
        <v>38</v>
      </c>
      <c r="D1610" t="s">
        <v>192</v>
      </c>
      <c r="E1610">
        <v>8</v>
      </c>
      <c r="F1610">
        <v>4</v>
      </c>
      <c r="G1610">
        <v>0.66700000000000004</v>
      </c>
      <c r="H1610">
        <v>4</v>
      </c>
      <c r="I1610">
        <v>2</v>
      </c>
      <c r="J1610">
        <v>0.66700000000000004</v>
      </c>
      <c r="K1610">
        <v>30.1</v>
      </c>
      <c r="L1610">
        <v>20.5</v>
      </c>
      <c r="M1610">
        <v>5.27</v>
      </c>
      <c r="N1610">
        <v>-2.65</v>
      </c>
      <c r="O1610">
        <v>10</v>
      </c>
      <c r="P1610">
        <v>6</v>
      </c>
    </row>
    <row r="1611" spans="1:17">
      <c r="A1611">
        <v>2004</v>
      </c>
      <c r="B1611">
        <v>27</v>
      </c>
      <c r="C1611" t="s">
        <v>59</v>
      </c>
      <c r="D1611" t="s">
        <v>192</v>
      </c>
      <c r="E1611">
        <v>6</v>
      </c>
      <c r="F1611">
        <v>6</v>
      </c>
      <c r="G1611">
        <v>0.5</v>
      </c>
      <c r="H1611">
        <v>4</v>
      </c>
      <c r="I1611">
        <v>2</v>
      </c>
      <c r="J1611">
        <v>0.66700000000000004</v>
      </c>
      <c r="K1611">
        <v>23.9</v>
      </c>
      <c r="L1611">
        <v>28.7</v>
      </c>
      <c r="M1611">
        <v>-7.0000000000000007E-2</v>
      </c>
      <c r="N1611">
        <v>1.76</v>
      </c>
    </row>
    <row r="1612" spans="1:17">
      <c r="A1612">
        <v>2004</v>
      </c>
      <c r="B1612">
        <v>28</v>
      </c>
      <c r="C1612" t="s">
        <v>117</v>
      </c>
      <c r="D1612" t="s">
        <v>192</v>
      </c>
      <c r="E1612">
        <v>8</v>
      </c>
      <c r="F1612">
        <v>4</v>
      </c>
      <c r="G1612">
        <v>0.66700000000000004</v>
      </c>
      <c r="H1612">
        <v>3</v>
      </c>
      <c r="I1612">
        <v>3</v>
      </c>
      <c r="J1612">
        <v>0.5</v>
      </c>
      <c r="K1612">
        <v>30.3</v>
      </c>
      <c r="L1612">
        <v>21.7</v>
      </c>
      <c r="M1612">
        <v>0.83</v>
      </c>
      <c r="N1612">
        <v>-5.17</v>
      </c>
    </row>
    <row r="1613" spans="1:17">
      <c r="A1613">
        <v>2004</v>
      </c>
      <c r="B1613">
        <v>29</v>
      </c>
      <c r="C1613" t="s">
        <v>79</v>
      </c>
      <c r="D1613" t="s">
        <v>192</v>
      </c>
      <c r="E1613">
        <v>4</v>
      </c>
      <c r="F1613">
        <v>7</v>
      </c>
      <c r="G1613">
        <v>0.36399999999999999</v>
      </c>
      <c r="H1613">
        <v>1</v>
      </c>
      <c r="I1613">
        <v>5</v>
      </c>
      <c r="J1613">
        <v>0.16700000000000001</v>
      </c>
      <c r="K1613">
        <v>24.5</v>
      </c>
      <c r="L1613">
        <v>31.2</v>
      </c>
      <c r="M1613">
        <v>-8.16</v>
      </c>
      <c r="N1613">
        <v>-2.52</v>
      </c>
    </row>
    <row r="1614" spans="1:17">
      <c r="A1614">
        <v>2004</v>
      </c>
      <c r="B1614">
        <v>30</v>
      </c>
      <c r="C1614" t="s">
        <v>60</v>
      </c>
      <c r="D1614" t="s">
        <v>192</v>
      </c>
      <c r="E1614">
        <v>2</v>
      </c>
      <c r="F1614">
        <v>9</v>
      </c>
      <c r="G1614">
        <v>0.182</v>
      </c>
      <c r="H1614">
        <v>1</v>
      </c>
      <c r="I1614">
        <v>5</v>
      </c>
      <c r="J1614">
        <v>0.16700000000000001</v>
      </c>
      <c r="K1614">
        <v>21.6</v>
      </c>
      <c r="L1614">
        <v>36.299999999999997</v>
      </c>
      <c r="M1614">
        <v>-11.33</v>
      </c>
      <c r="N1614">
        <v>0.49</v>
      </c>
    </row>
    <row r="1615" spans="1:17">
      <c r="A1615">
        <v>2004</v>
      </c>
      <c r="E1615" t="s">
        <v>167</v>
      </c>
      <c r="H1615" t="s">
        <v>168</v>
      </c>
      <c r="M1615" t="s">
        <v>159</v>
      </c>
      <c r="O1615" t="s">
        <v>151</v>
      </c>
    </row>
    <row r="1616" spans="1:17">
      <c r="A1616">
        <v>2004</v>
      </c>
      <c r="B1616" t="s">
        <v>152</v>
      </c>
      <c r="C1616" t="s">
        <v>153</v>
      </c>
      <c r="D1616" t="s">
        <v>154</v>
      </c>
      <c r="E1616" t="s">
        <v>155</v>
      </c>
      <c r="F1616" t="s">
        <v>156</v>
      </c>
      <c r="G1616" t="s">
        <v>157</v>
      </c>
      <c r="H1616" t="s">
        <v>155</v>
      </c>
      <c r="I1616" t="s">
        <v>156</v>
      </c>
      <c r="J1616" t="s">
        <v>157</v>
      </c>
      <c r="K1616" t="s">
        <v>158</v>
      </c>
      <c r="L1616" t="s">
        <v>158</v>
      </c>
      <c r="M1616" t="s">
        <v>159</v>
      </c>
      <c r="N1616" t="s">
        <v>160</v>
      </c>
      <c r="O1616" t="s">
        <v>161</v>
      </c>
      <c r="P1616" t="s">
        <v>162</v>
      </c>
      <c r="Q1616" t="s">
        <v>163</v>
      </c>
    </row>
    <row r="1617" spans="1:17">
      <c r="A1617">
        <v>2004</v>
      </c>
      <c r="B1617">
        <v>31</v>
      </c>
      <c r="C1617" t="s">
        <v>42</v>
      </c>
      <c r="D1617" t="s">
        <v>146</v>
      </c>
      <c r="E1617">
        <v>10</v>
      </c>
      <c r="F1617">
        <v>2</v>
      </c>
      <c r="G1617">
        <v>0.83299999999999996</v>
      </c>
      <c r="H1617">
        <v>7</v>
      </c>
      <c r="I1617">
        <v>1</v>
      </c>
      <c r="J1617">
        <v>0.875</v>
      </c>
      <c r="K1617">
        <v>24.3</v>
      </c>
      <c r="L1617">
        <v>17.600000000000001</v>
      </c>
      <c r="M1617">
        <v>14.39</v>
      </c>
      <c r="N1617">
        <v>5.97</v>
      </c>
      <c r="O1617">
        <v>19</v>
      </c>
      <c r="P1617">
        <v>8</v>
      </c>
      <c r="Q1617">
        <v>8</v>
      </c>
    </row>
    <row r="1618" spans="1:17">
      <c r="A1618">
        <v>2004</v>
      </c>
      <c r="B1618">
        <v>32</v>
      </c>
      <c r="C1618" t="s">
        <v>4</v>
      </c>
      <c r="D1618" t="s">
        <v>146</v>
      </c>
      <c r="E1618">
        <v>9</v>
      </c>
      <c r="F1618">
        <v>3</v>
      </c>
      <c r="G1618">
        <v>0.75</v>
      </c>
      <c r="H1618">
        <v>7</v>
      </c>
      <c r="I1618">
        <v>1</v>
      </c>
      <c r="J1618">
        <v>0.875</v>
      </c>
      <c r="K1618">
        <v>30.8</v>
      </c>
      <c r="L1618">
        <v>23.3</v>
      </c>
      <c r="M1618">
        <v>12.24</v>
      </c>
      <c r="N1618">
        <v>4.82</v>
      </c>
      <c r="O1618">
        <v>8</v>
      </c>
      <c r="P1618">
        <v>7</v>
      </c>
      <c r="Q1618">
        <v>14</v>
      </c>
    </row>
    <row r="1619" spans="1:17">
      <c r="A1619">
        <v>2004</v>
      </c>
      <c r="B1619">
        <v>33</v>
      </c>
      <c r="C1619" t="s">
        <v>35</v>
      </c>
      <c r="D1619" t="s">
        <v>146</v>
      </c>
      <c r="E1619">
        <v>9</v>
      </c>
      <c r="F1619">
        <v>3</v>
      </c>
      <c r="G1619">
        <v>0.75</v>
      </c>
      <c r="H1619">
        <v>6</v>
      </c>
      <c r="I1619">
        <v>2</v>
      </c>
      <c r="J1619">
        <v>0.75</v>
      </c>
      <c r="K1619">
        <v>20.8</v>
      </c>
      <c r="L1619">
        <v>15.4</v>
      </c>
      <c r="M1619">
        <v>8.69</v>
      </c>
      <c r="N1619">
        <v>2.35</v>
      </c>
      <c r="O1619">
        <v>21</v>
      </c>
      <c r="P1619">
        <v>4</v>
      </c>
      <c r="Q1619">
        <v>17</v>
      </c>
    </row>
    <row r="1620" spans="1:17">
      <c r="A1620">
        <v>2004</v>
      </c>
      <c r="B1620">
        <v>34</v>
      </c>
      <c r="C1620" t="s">
        <v>49</v>
      </c>
      <c r="D1620" t="s">
        <v>146</v>
      </c>
      <c r="E1620">
        <v>6</v>
      </c>
      <c r="F1620">
        <v>6</v>
      </c>
      <c r="G1620">
        <v>0.5</v>
      </c>
      <c r="H1620">
        <v>5</v>
      </c>
      <c r="I1620">
        <v>3</v>
      </c>
      <c r="J1620">
        <v>0.625</v>
      </c>
      <c r="K1620">
        <v>24.6</v>
      </c>
      <c r="L1620">
        <v>28.5</v>
      </c>
      <c r="M1620">
        <v>1.71</v>
      </c>
      <c r="N1620">
        <v>5.04</v>
      </c>
    </row>
    <row r="1621" spans="1:17">
      <c r="A1621">
        <v>2004</v>
      </c>
      <c r="B1621">
        <v>35</v>
      </c>
      <c r="C1621" t="s">
        <v>3</v>
      </c>
      <c r="D1621" t="s">
        <v>146</v>
      </c>
      <c r="E1621">
        <v>8</v>
      </c>
      <c r="F1621">
        <v>4</v>
      </c>
      <c r="G1621">
        <v>0.66700000000000004</v>
      </c>
      <c r="H1621">
        <v>4</v>
      </c>
      <c r="I1621">
        <v>4</v>
      </c>
      <c r="J1621">
        <v>0.5</v>
      </c>
      <c r="K1621">
        <v>24.2</v>
      </c>
      <c r="L1621">
        <v>18.3</v>
      </c>
      <c r="M1621">
        <v>11.31</v>
      </c>
      <c r="N1621">
        <v>5.14</v>
      </c>
      <c r="O1621">
        <v>9</v>
      </c>
      <c r="P1621">
        <v>7</v>
      </c>
      <c r="Q1621">
        <v>20</v>
      </c>
    </row>
    <row r="1622" spans="1:17">
      <c r="A1622">
        <v>2004</v>
      </c>
      <c r="B1622">
        <v>36</v>
      </c>
      <c r="C1622" t="s">
        <v>74</v>
      </c>
      <c r="D1622" t="s">
        <v>146</v>
      </c>
      <c r="E1622">
        <v>7</v>
      </c>
      <c r="F1622">
        <v>5</v>
      </c>
      <c r="G1622">
        <v>0.58299999999999996</v>
      </c>
      <c r="H1622">
        <v>4</v>
      </c>
      <c r="I1622">
        <v>4</v>
      </c>
      <c r="J1622">
        <v>0.5</v>
      </c>
      <c r="K1622">
        <v>31.8</v>
      </c>
      <c r="L1622">
        <v>17.2</v>
      </c>
      <c r="M1622">
        <v>10.93</v>
      </c>
      <c r="N1622">
        <v>4.0199999999999996</v>
      </c>
      <c r="O1622">
        <v>24</v>
      </c>
      <c r="P1622">
        <v>5</v>
      </c>
    </row>
    <row r="1623" spans="1:17">
      <c r="A1623">
        <v>2004</v>
      </c>
      <c r="B1623">
        <v>37</v>
      </c>
      <c r="C1623" t="s">
        <v>18</v>
      </c>
      <c r="D1623" t="s">
        <v>146</v>
      </c>
      <c r="E1623">
        <v>5</v>
      </c>
      <c r="F1623">
        <v>7</v>
      </c>
      <c r="G1623">
        <v>0.41699999999999998</v>
      </c>
      <c r="H1623">
        <v>4</v>
      </c>
      <c r="I1623">
        <v>4</v>
      </c>
      <c r="J1623">
        <v>0.5</v>
      </c>
      <c r="K1623">
        <v>29.4</v>
      </c>
      <c r="L1623">
        <v>27.2</v>
      </c>
      <c r="M1623">
        <v>2.2999999999999998</v>
      </c>
      <c r="N1623">
        <v>2.2999999999999998</v>
      </c>
    </row>
    <row r="1624" spans="1:17">
      <c r="A1624">
        <v>2004</v>
      </c>
      <c r="B1624">
        <v>38</v>
      </c>
      <c r="C1624" t="s">
        <v>51</v>
      </c>
      <c r="D1624" t="s">
        <v>146</v>
      </c>
      <c r="E1624">
        <v>7</v>
      </c>
      <c r="F1624">
        <v>5</v>
      </c>
      <c r="G1624">
        <v>0.58299999999999996</v>
      </c>
      <c r="H1624">
        <v>3</v>
      </c>
      <c r="I1624">
        <v>5</v>
      </c>
      <c r="J1624">
        <v>0.375</v>
      </c>
      <c r="K1624">
        <v>30.1</v>
      </c>
      <c r="L1624">
        <v>22.8</v>
      </c>
      <c r="M1624">
        <v>5.74</v>
      </c>
      <c r="N1624">
        <v>1.49</v>
      </c>
      <c r="O1624">
        <v>25</v>
      </c>
      <c r="P1624">
        <v>13</v>
      </c>
    </row>
    <row r="1625" spans="1:17">
      <c r="A1625">
        <v>2004</v>
      </c>
      <c r="B1625">
        <v>39</v>
      </c>
      <c r="C1625" t="s">
        <v>23</v>
      </c>
      <c r="D1625" t="s">
        <v>146</v>
      </c>
      <c r="E1625">
        <v>4</v>
      </c>
      <c r="F1625">
        <v>7</v>
      </c>
      <c r="G1625">
        <v>0.36399999999999999</v>
      </c>
      <c r="H1625">
        <v>2</v>
      </c>
      <c r="I1625">
        <v>6</v>
      </c>
      <c r="J1625">
        <v>0.25</v>
      </c>
      <c r="K1625">
        <v>17.7</v>
      </c>
      <c r="L1625">
        <v>15.3</v>
      </c>
      <c r="M1625">
        <v>3.24</v>
      </c>
      <c r="N1625">
        <v>2.2400000000000002</v>
      </c>
    </row>
    <row r="1626" spans="1:17">
      <c r="A1626">
        <v>2004</v>
      </c>
      <c r="B1626">
        <v>40</v>
      </c>
      <c r="C1626" t="s">
        <v>70</v>
      </c>
      <c r="D1626" t="s">
        <v>146</v>
      </c>
      <c r="E1626">
        <v>3</v>
      </c>
      <c r="F1626">
        <v>8</v>
      </c>
      <c r="G1626">
        <v>0.27300000000000002</v>
      </c>
      <c r="H1626">
        <v>1</v>
      </c>
      <c r="I1626">
        <v>7</v>
      </c>
      <c r="J1626">
        <v>0.125</v>
      </c>
      <c r="K1626">
        <v>21.8</v>
      </c>
      <c r="L1626">
        <v>29.4</v>
      </c>
      <c r="M1626">
        <v>-4.53</v>
      </c>
      <c r="N1626">
        <v>1.83</v>
      </c>
    </row>
    <row r="1627" spans="1:17">
      <c r="A1627">
        <v>2004</v>
      </c>
      <c r="B1627">
        <v>41</v>
      </c>
      <c r="C1627" t="s">
        <v>58</v>
      </c>
      <c r="D1627" t="s">
        <v>146</v>
      </c>
      <c r="E1627">
        <v>3</v>
      </c>
      <c r="F1627">
        <v>8</v>
      </c>
      <c r="G1627">
        <v>0.27300000000000002</v>
      </c>
      <c r="H1627">
        <v>1</v>
      </c>
      <c r="I1627">
        <v>7</v>
      </c>
      <c r="J1627">
        <v>0.125</v>
      </c>
      <c r="K1627">
        <v>23.8</v>
      </c>
      <c r="L1627">
        <v>31.2</v>
      </c>
      <c r="M1627">
        <v>-4.9800000000000004</v>
      </c>
      <c r="N1627">
        <v>2.11</v>
      </c>
    </row>
    <row r="1628" spans="1:17">
      <c r="A1628">
        <v>2004</v>
      </c>
      <c r="E1628" t="s">
        <v>167</v>
      </c>
      <c r="H1628" t="s">
        <v>168</v>
      </c>
      <c r="M1628" t="s">
        <v>159</v>
      </c>
      <c r="O1628" t="s">
        <v>151</v>
      </c>
    </row>
    <row r="1629" spans="1:17">
      <c r="A1629">
        <v>2004</v>
      </c>
      <c r="B1629" t="s">
        <v>152</v>
      </c>
      <c r="C1629" t="s">
        <v>153</v>
      </c>
      <c r="D1629" t="s">
        <v>154</v>
      </c>
      <c r="E1629" t="s">
        <v>155</v>
      </c>
      <c r="F1629" t="s">
        <v>156</v>
      </c>
      <c r="G1629" t="s">
        <v>157</v>
      </c>
      <c r="H1629" t="s">
        <v>155</v>
      </c>
      <c r="I1629" t="s">
        <v>156</v>
      </c>
      <c r="J1629" t="s">
        <v>157</v>
      </c>
      <c r="K1629" t="s">
        <v>158</v>
      </c>
      <c r="L1629" t="s">
        <v>158</v>
      </c>
      <c r="M1629" t="s">
        <v>159</v>
      </c>
      <c r="N1629" t="s">
        <v>160</v>
      </c>
      <c r="O1629" t="s">
        <v>161</v>
      </c>
      <c r="P1629" t="s">
        <v>162</v>
      </c>
      <c r="Q1629" t="s">
        <v>163</v>
      </c>
    </row>
    <row r="1630" spans="1:17">
      <c r="A1630">
        <v>2004</v>
      </c>
      <c r="B1630">
        <v>42</v>
      </c>
      <c r="C1630" t="s">
        <v>36</v>
      </c>
      <c r="D1630" t="s">
        <v>147</v>
      </c>
      <c r="E1630">
        <v>11</v>
      </c>
      <c r="F1630">
        <v>1</v>
      </c>
      <c r="G1630">
        <v>0.91700000000000004</v>
      </c>
      <c r="H1630">
        <v>8</v>
      </c>
      <c r="I1630">
        <v>0</v>
      </c>
      <c r="J1630">
        <v>1</v>
      </c>
      <c r="K1630">
        <v>49.8</v>
      </c>
      <c r="L1630">
        <v>19.7</v>
      </c>
      <c r="M1630">
        <v>17.21</v>
      </c>
      <c r="N1630">
        <v>-1.37</v>
      </c>
      <c r="P1630">
        <v>6</v>
      </c>
      <c r="Q1630">
        <v>6</v>
      </c>
    </row>
    <row r="1631" spans="1:17">
      <c r="A1631">
        <v>2004</v>
      </c>
      <c r="B1631">
        <v>43</v>
      </c>
      <c r="C1631" t="s">
        <v>64</v>
      </c>
      <c r="D1631" t="s">
        <v>147</v>
      </c>
      <c r="E1631">
        <v>8</v>
      </c>
      <c r="F1631">
        <v>4</v>
      </c>
      <c r="G1631">
        <v>0.66700000000000004</v>
      </c>
      <c r="H1631">
        <v>5</v>
      </c>
      <c r="I1631">
        <v>3</v>
      </c>
      <c r="J1631">
        <v>0.625</v>
      </c>
      <c r="K1631">
        <v>35.799999999999997</v>
      </c>
      <c r="L1631">
        <v>31.3</v>
      </c>
      <c r="M1631">
        <v>1.28</v>
      </c>
      <c r="N1631">
        <v>-4.22</v>
      </c>
      <c r="P1631">
        <v>25</v>
      </c>
    </row>
    <row r="1632" spans="1:17">
      <c r="A1632">
        <v>2004</v>
      </c>
      <c r="B1632">
        <v>44</v>
      </c>
      <c r="C1632" t="s">
        <v>189</v>
      </c>
      <c r="D1632" t="s">
        <v>147</v>
      </c>
      <c r="E1632">
        <v>7</v>
      </c>
      <c r="F1632">
        <v>5</v>
      </c>
      <c r="G1632">
        <v>0.58299999999999996</v>
      </c>
      <c r="H1632">
        <v>5</v>
      </c>
      <c r="I1632">
        <v>3</v>
      </c>
      <c r="J1632">
        <v>0.625</v>
      </c>
      <c r="K1632">
        <v>31</v>
      </c>
      <c r="L1632">
        <v>29.3</v>
      </c>
      <c r="M1632">
        <v>-2.15</v>
      </c>
      <c r="N1632">
        <v>-2.74</v>
      </c>
    </row>
    <row r="1633" spans="1:17">
      <c r="A1633">
        <v>2004</v>
      </c>
      <c r="B1633">
        <v>45</v>
      </c>
      <c r="C1633" t="s">
        <v>68</v>
      </c>
      <c r="D1633" t="s">
        <v>147</v>
      </c>
      <c r="E1633">
        <v>7</v>
      </c>
      <c r="F1633">
        <v>5</v>
      </c>
      <c r="G1633">
        <v>0.58299999999999996</v>
      </c>
      <c r="H1633">
        <v>5</v>
      </c>
      <c r="I1633">
        <v>3</v>
      </c>
      <c r="J1633">
        <v>0.625</v>
      </c>
      <c r="K1633">
        <v>28.7</v>
      </c>
      <c r="L1633">
        <v>26.7</v>
      </c>
      <c r="M1633">
        <v>2.29</v>
      </c>
      <c r="N1633">
        <v>-1.21</v>
      </c>
    </row>
    <row r="1634" spans="1:17">
      <c r="A1634">
        <v>2004</v>
      </c>
      <c r="B1634">
        <v>46</v>
      </c>
      <c r="C1634" t="s">
        <v>174</v>
      </c>
      <c r="D1634" t="s">
        <v>147</v>
      </c>
      <c r="E1634">
        <v>7</v>
      </c>
      <c r="F1634">
        <v>5</v>
      </c>
      <c r="G1634">
        <v>0.58299999999999996</v>
      </c>
      <c r="H1634">
        <v>5</v>
      </c>
      <c r="I1634">
        <v>3</v>
      </c>
      <c r="J1634">
        <v>0.625</v>
      </c>
      <c r="K1634">
        <v>25.8</v>
      </c>
      <c r="L1634">
        <v>24.8</v>
      </c>
      <c r="M1634">
        <v>-1.0900000000000001</v>
      </c>
      <c r="N1634">
        <v>-1.25</v>
      </c>
      <c r="P1634">
        <v>21</v>
      </c>
    </row>
    <row r="1635" spans="1:17">
      <c r="A1635">
        <v>2004</v>
      </c>
      <c r="B1635">
        <v>47</v>
      </c>
      <c r="C1635" t="s">
        <v>141</v>
      </c>
      <c r="D1635" t="s">
        <v>147</v>
      </c>
      <c r="E1635">
        <v>5</v>
      </c>
      <c r="F1635">
        <v>6</v>
      </c>
      <c r="G1635">
        <v>0.45500000000000002</v>
      </c>
      <c r="H1635">
        <v>3</v>
      </c>
      <c r="I1635">
        <v>5</v>
      </c>
      <c r="J1635">
        <v>0.375</v>
      </c>
      <c r="K1635">
        <v>32.9</v>
      </c>
      <c r="L1635">
        <v>33.9</v>
      </c>
      <c r="M1635">
        <v>-3.04</v>
      </c>
      <c r="N1635">
        <v>-1.22</v>
      </c>
    </row>
    <row r="1636" spans="1:17">
      <c r="A1636">
        <v>2004</v>
      </c>
      <c r="B1636">
        <v>48</v>
      </c>
      <c r="C1636" t="s">
        <v>91</v>
      </c>
      <c r="D1636" t="s">
        <v>147</v>
      </c>
      <c r="E1636">
        <v>5</v>
      </c>
      <c r="F1636">
        <v>6</v>
      </c>
      <c r="G1636">
        <v>0.45500000000000002</v>
      </c>
      <c r="H1636">
        <v>3</v>
      </c>
      <c r="I1636">
        <v>5</v>
      </c>
      <c r="J1636">
        <v>0.375</v>
      </c>
      <c r="K1636">
        <v>27.3</v>
      </c>
      <c r="L1636">
        <v>32.799999999999997</v>
      </c>
      <c r="M1636">
        <v>-8.1199999999999992</v>
      </c>
      <c r="N1636">
        <v>-4.21</v>
      </c>
    </row>
    <row r="1637" spans="1:17">
      <c r="A1637">
        <v>2004</v>
      </c>
      <c r="B1637">
        <v>49</v>
      </c>
      <c r="C1637" t="s">
        <v>73</v>
      </c>
      <c r="D1637" t="s">
        <v>147</v>
      </c>
      <c r="E1637">
        <v>4</v>
      </c>
      <c r="F1637">
        <v>7</v>
      </c>
      <c r="G1637">
        <v>0.36399999999999999</v>
      </c>
      <c r="H1637">
        <v>3</v>
      </c>
      <c r="I1637">
        <v>5</v>
      </c>
      <c r="J1637">
        <v>0.375</v>
      </c>
      <c r="K1637">
        <v>24.6</v>
      </c>
      <c r="L1637">
        <v>31.9</v>
      </c>
      <c r="M1637">
        <v>-7.03</v>
      </c>
      <c r="N1637">
        <v>-2.0299999999999998</v>
      </c>
    </row>
    <row r="1638" spans="1:17">
      <c r="A1638">
        <v>2004</v>
      </c>
      <c r="B1638">
        <v>50</v>
      </c>
      <c r="C1638" t="s">
        <v>41</v>
      </c>
      <c r="D1638" t="s">
        <v>147</v>
      </c>
      <c r="E1638">
        <v>3</v>
      </c>
      <c r="F1638">
        <v>8</v>
      </c>
      <c r="G1638">
        <v>0.27300000000000002</v>
      </c>
      <c r="H1638">
        <v>3</v>
      </c>
      <c r="I1638">
        <v>5</v>
      </c>
      <c r="J1638">
        <v>0.375</v>
      </c>
      <c r="K1638">
        <v>20.9</v>
      </c>
      <c r="L1638">
        <v>32.200000000000003</v>
      </c>
      <c r="M1638">
        <v>-6.84</v>
      </c>
      <c r="N1638">
        <v>0.89</v>
      </c>
    </row>
    <row r="1639" spans="1:17">
      <c r="A1639">
        <v>2004</v>
      </c>
      <c r="B1639">
        <v>51</v>
      </c>
      <c r="C1639" t="s">
        <v>96</v>
      </c>
      <c r="D1639" t="s">
        <v>147</v>
      </c>
      <c r="E1639">
        <v>2</v>
      </c>
      <c r="F1639">
        <v>9</v>
      </c>
      <c r="G1639">
        <v>0.182</v>
      </c>
      <c r="H1639">
        <v>2</v>
      </c>
      <c r="I1639">
        <v>6</v>
      </c>
      <c r="J1639">
        <v>0.25</v>
      </c>
      <c r="K1639">
        <v>23.6</v>
      </c>
      <c r="L1639">
        <v>35.299999999999997</v>
      </c>
      <c r="M1639">
        <v>-11.36</v>
      </c>
      <c r="N1639">
        <v>-1.64</v>
      </c>
    </row>
    <row r="1640" spans="1:17">
      <c r="A1640">
        <v>2004</v>
      </c>
      <c r="B1640">
        <v>52</v>
      </c>
      <c r="C1640" t="s">
        <v>81</v>
      </c>
      <c r="D1640" t="s">
        <v>147</v>
      </c>
      <c r="E1640">
        <v>2</v>
      </c>
      <c r="F1640">
        <v>9</v>
      </c>
      <c r="G1640">
        <v>0.182</v>
      </c>
      <c r="H1640">
        <v>2</v>
      </c>
      <c r="I1640">
        <v>6</v>
      </c>
      <c r="J1640">
        <v>0.25</v>
      </c>
      <c r="K1640">
        <v>21</v>
      </c>
      <c r="L1640">
        <v>39.9</v>
      </c>
      <c r="M1640">
        <v>-12.89</v>
      </c>
      <c r="N1640">
        <v>-7.0000000000000007E-2</v>
      </c>
    </row>
    <row r="1641" spans="1:17">
      <c r="A1641">
        <v>2004</v>
      </c>
      <c r="E1641" t="s">
        <v>167</v>
      </c>
      <c r="H1641" t="s">
        <v>168</v>
      </c>
      <c r="M1641" t="s">
        <v>159</v>
      </c>
      <c r="O1641" t="s">
        <v>151</v>
      </c>
    </row>
    <row r="1642" spans="1:17">
      <c r="A1642">
        <v>2004</v>
      </c>
      <c r="B1642" t="s">
        <v>152</v>
      </c>
      <c r="C1642" t="s">
        <v>153</v>
      </c>
      <c r="D1642" t="s">
        <v>154</v>
      </c>
      <c r="E1642" t="s">
        <v>155</v>
      </c>
      <c r="F1642" t="s">
        <v>156</v>
      </c>
      <c r="G1642" t="s">
        <v>157</v>
      </c>
      <c r="H1642" t="s">
        <v>155</v>
      </c>
      <c r="I1642" t="s">
        <v>156</v>
      </c>
      <c r="J1642" t="s">
        <v>157</v>
      </c>
      <c r="K1642" t="s">
        <v>158</v>
      </c>
      <c r="L1642" t="s">
        <v>158</v>
      </c>
      <c r="M1642" t="s">
        <v>159</v>
      </c>
      <c r="N1642" t="s">
        <v>160</v>
      </c>
      <c r="O1642" t="s">
        <v>161</v>
      </c>
      <c r="P1642" t="s">
        <v>162</v>
      </c>
      <c r="Q1642" t="s">
        <v>163</v>
      </c>
    </row>
    <row r="1643" spans="1:17">
      <c r="A1643">
        <v>2004</v>
      </c>
      <c r="B1643">
        <v>53</v>
      </c>
      <c r="C1643" t="s">
        <v>97</v>
      </c>
      <c r="D1643" t="s">
        <v>148</v>
      </c>
      <c r="E1643">
        <v>10</v>
      </c>
      <c r="F1643">
        <v>2</v>
      </c>
      <c r="G1643">
        <v>0.83299999999999996</v>
      </c>
      <c r="H1643">
        <v>0</v>
      </c>
      <c r="I1643">
        <v>0</v>
      </c>
      <c r="K1643">
        <v>27.8</v>
      </c>
      <c r="L1643">
        <v>19.8</v>
      </c>
      <c r="M1643">
        <v>1.2</v>
      </c>
      <c r="N1643">
        <v>-7.3</v>
      </c>
      <c r="P1643">
        <v>24</v>
      </c>
      <c r="Q1643">
        <v>24</v>
      </c>
    </row>
    <row r="1644" spans="1:17">
      <c r="A1644">
        <v>2004</v>
      </c>
      <c r="B1644">
        <v>54</v>
      </c>
      <c r="C1644" t="s">
        <v>13</v>
      </c>
      <c r="D1644" t="s">
        <v>148</v>
      </c>
      <c r="E1644">
        <v>6</v>
      </c>
      <c r="F1644">
        <v>6</v>
      </c>
      <c r="G1644">
        <v>0.5</v>
      </c>
      <c r="H1644">
        <v>0</v>
      </c>
      <c r="I1644">
        <v>0</v>
      </c>
      <c r="K1644">
        <v>24.1</v>
      </c>
      <c r="L1644">
        <v>24.1</v>
      </c>
      <c r="M1644">
        <v>6.22</v>
      </c>
      <c r="N1644">
        <v>7.39</v>
      </c>
      <c r="P1644">
        <v>24</v>
      </c>
    </row>
    <row r="1645" spans="1:17">
      <c r="A1645">
        <v>2004</v>
      </c>
      <c r="B1645">
        <v>55</v>
      </c>
      <c r="C1645" t="s">
        <v>205</v>
      </c>
      <c r="D1645" t="s">
        <v>148</v>
      </c>
      <c r="E1645">
        <v>3</v>
      </c>
      <c r="F1645">
        <v>8</v>
      </c>
      <c r="G1645">
        <v>0.27300000000000002</v>
      </c>
      <c r="H1645">
        <v>0</v>
      </c>
      <c r="I1645">
        <v>0</v>
      </c>
      <c r="K1645">
        <v>23</v>
      </c>
      <c r="L1645">
        <v>37.1</v>
      </c>
      <c r="M1645">
        <v>-21.65</v>
      </c>
      <c r="N1645">
        <v>-12.38</v>
      </c>
    </row>
    <row r="1646" spans="1:17">
      <c r="A1646">
        <v>2004</v>
      </c>
      <c r="E1646" t="s">
        <v>167</v>
      </c>
      <c r="H1646" t="s">
        <v>168</v>
      </c>
      <c r="M1646" t="s">
        <v>159</v>
      </c>
      <c r="O1646" t="s">
        <v>151</v>
      </c>
    </row>
    <row r="1647" spans="1:17">
      <c r="A1647">
        <v>2004</v>
      </c>
      <c r="B1647" t="s">
        <v>152</v>
      </c>
      <c r="C1647" t="s">
        <v>153</v>
      </c>
      <c r="D1647" t="s">
        <v>154</v>
      </c>
      <c r="E1647" t="s">
        <v>155</v>
      </c>
      <c r="F1647" t="s">
        <v>156</v>
      </c>
      <c r="G1647" t="s">
        <v>157</v>
      </c>
      <c r="H1647" t="s">
        <v>155</v>
      </c>
      <c r="I1647" t="s">
        <v>156</v>
      </c>
      <c r="J1647" t="s">
        <v>157</v>
      </c>
      <c r="K1647" t="s">
        <v>158</v>
      </c>
      <c r="L1647" t="s">
        <v>158</v>
      </c>
      <c r="M1647" t="s">
        <v>159</v>
      </c>
      <c r="N1647" t="s">
        <v>160</v>
      </c>
      <c r="O1647" t="s">
        <v>161</v>
      </c>
      <c r="P1647" t="s">
        <v>162</v>
      </c>
      <c r="Q1647" t="s">
        <v>163</v>
      </c>
    </row>
    <row r="1648" spans="1:17">
      <c r="A1648">
        <v>2004</v>
      </c>
      <c r="B1648">
        <v>56</v>
      </c>
      <c r="C1648" t="s">
        <v>84</v>
      </c>
      <c r="D1648" t="s">
        <v>178</v>
      </c>
      <c r="E1648">
        <v>8</v>
      </c>
      <c r="F1648">
        <v>5</v>
      </c>
      <c r="G1648">
        <v>0.61499999999999999</v>
      </c>
      <c r="H1648">
        <v>7</v>
      </c>
      <c r="I1648">
        <v>1</v>
      </c>
      <c r="J1648">
        <v>0.875</v>
      </c>
      <c r="K1648">
        <v>31.3</v>
      </c>
      <c r="L1648">
        <v>22.9</v>
      </c>
      <c r="M1648">
        <v>-1.93</v>
      </c>
      <c r="N1648">
        <v>-7.93</v>
      </c>
    </row>
    <row r="1649" spans="1:17">
      <c r="A1649">
        <v>2004</v>
      </c>
      <c r="B1649">
        <v>57</v>
      </c>
      <c r="C1649" t="s">
        <v>135</v>
      </c>
      <c r="D1649" t="s">
        <v>178</v>
      </c>
      <c r="E1649">
        <v>6</v>
      </c>
      <c r="F1649">
        <v>5</v>
      </c>
      <c r="G1649">
        <v>0.54500000000000004</v>
      </c>
      <c r="H1649">
        <v>6</v>
      </c>
      <c r="I1649">
        <v>2</v>
      </c>
      <c r="J1649">
        <v>0.75</v>
      </c>
      <c r="K1649">
        <v>24.6</v>
      </c>
      <c r="L1649">
        <v>31.5</v>
      </c>
      <c r="M1649">
        <v>-9.06</v>
      </c>
      <c r="N1649">
        <v>-7.16</v>
      </c>
    </row>
    <row r="1650" spans="1:17">
      <c r="A1650">
        <v>2004</v>
      </c>
      <c r="B1650">
        <v>58</v>
      </c>
      <c r="C1650" t="s">
        <v>67</v>
      </c>
      <c r="D1650" t="s">
        <v>178</v>
      </c>
      <c r="E1650">
        <v>6</v>
      </c>
      <c r="F1650">
        <v>6</v>
      </c>
      <c r="G1650">
        <v>0.5</v>
      </c>
      <c r="H1650">
        <v>6</v>
      </c>
      <c r="I1650">
        <v>2</v>
      </c>
      <c r="J1650">
        <v>0.75</v>
      </c>
      <c r="K1650">
        <v>24.3</v>
      </c>
      <c r="L1650">
        <v>22.2</v>
      </c>
      <c r="M1650">
        <v>-4.74</v>
      </c>
      <c r="N1650">
        <v>-5.24</v>
      </c>
    </row>
    <row r="1651" spans="1:17">
      <c r="A1651">
        <v>2004</v>
      </c>
      <c r="B1651">
        <v>59</v>
      </c>
      <c r="C1651" t="s">
        <v>131</v>
      </c>
      <c r="D1651" t="s">
        <v>178</v>
      </c>
      <c r="E1651">
        <v>5</v>
      </c>
      <c r="F1651">
        <v>6</v>
      </c>
      <c r="G1651">
        <v>0.45500000000000002</v>
      </c>
      <c r="H1651">
        <v>4</v>
      </c>
      <c r="I1651">
        <v>4</v>
      </c>
      <c r="J1651">
        <v>0.5</v>
      </c>
      <c r="K1651">
        <v>30.5</v>
      </c>
      <c r="L1651">
        <v>24</v>
      </c>
      <c r="M1651">
        <v>-7.53</v>
      </c>
      <c r="N1651">
        <v>-10.89</v>
      </c>
    </row>
    <row r="1652" spans="1:17">
      <c r="A1652">
        <v>2004</v>
      </c>
      <c r="B1652">
        <v>60</v>
      </c>
      <c r="C1652" t="s">
        <v>130</v>
      </c>
      <c r="D1652" t="s">
        <v>178</v>
      </c>
      <c r="E1652">
        <v>4</v>
      </c>
      <c r="F1652">
        <v>7</v>
      </c>
      <c r="G1652">
        <v>0.36399999999999999</v>
      </c>
      <c r="H1652">
        <v>2</v>
      </c>
      <c r="I1652">
        <v>6</v>
      </c>
      <c r="J1652">
        <v>0.25</v>
      </c>
      <c r="K1652">
        <v>20.100000000000001</v>
      </c>
      <c r="L1652">
        <v>24.6</v>
      </c>
      <c r="M1652">
        <v>-13.25</v>
      </c>
      <c r="N1652">
        <v>-7.88</v>
      </c>
    </row>
    <row r="1653" spans="1:17">
      <c r="A1653">
        <v>2004</v>
      </c>
      <c r="B1653">
        <v>61</v>
      </c>
      <c r="C1653" t="s">
        <v>136</v>
      </c>
      <c r="D1653" t="s">
        <v>178</v>
      </c>
      <c r="E1653">
        <v>2</v>
      </c>
      <c r="F1653">
        <v>9</v>
      </c>
      <c r="G1653">
        <v>0.182</v>
      </c>
      <c r="H1653">
        <v>2</v>
      </c>
      <c r="I1653">
        <v>6</v>
      </c>
      <c r="J1653">
        <v>0.25</v>
      </c>
      <c r="K1653">
        <v>17.899999999999999</v>
      </c>
      <c r="L1653">
        <v>31.9</v>
      </c>
      <c r="M1653">
        <v>-21.95</v>
      </c>
      <c r="N1653">
        <v>-9.2200000000000006</v>
      </c>
    </row>
    <row r="1654" spans="1:17">
      <c r="A1654">
        <v>2004</v>
      </c>
      <c r="B1654">
        <v>62</v>
      </c>
      <c r="C1654" t="s">
        <v>142</v>
      </c>
      <c r="D1654" t="s">
        <v>178</v>
      </c>
      <c r="E1654">
        <v>0</v>
      </c>
      <c r="F1654">
        <v>11</v>
      </c>
      <c r="G1654">
        <v>0</v>
      </c>
      <c r="H1654">
        <v>0</v>
      </c>
      <c r="I1654">
        <v>8</v>
      </c>
      <c r="J1654">
        <v>0</v>
      </c>
      <c r="K1654">
        <v>15.9</v>
      </c>
      <c r="L1654">
        <v>32.9</v>
      </c>
      <c r="M1654">
        <v>-21.68</v>
      </c>
      <c r="N1654">
        <v>-5.14</v>
      </c>
    </row>
    <row r="1655" spans="1:17">
      <c r="A1655">
        <v>2004</v>
      </c>
      <c r="B1655">
        <v>63</v>
      </c>
      <c r="C1655" t="s">
        <v>112</v>
      </c>
      <c r="D1655" t="s">
        <v>179</v>
      </c>
      <c r="E1655">
        <v>9</v>
      </c>
      <c r="F1655">
        <v>3</v>
      </c>
      <c r="G1655">
        <v>0.75</v>
      </c>
      <c r="H1655">
        <v>7</v>
      </c>
      <c r="I1655">
        <v>1</v>
      </c>
      <c r="J1655">
        <v>0.875</v>
      </c>
      <c r="K1655">
        <v>35.1</v>
      </c>
      <c r="L1655">
        <v>25.3</v>
      </c>
      <c r="M1655">
        <v>0.06</v>
      </c>
      <c r="N1655">
        <v>-9.11</v>
      </c>
    </row>
    <row r="1656" spans="1:17">
      <c r="A1656">
        <v>2004</v>
      </c>
      <c r="B1656">
        <v>64</v>
      </c>
      <c r="C1656" t="s">
        <v>98</v>
      </c>
      <c r="D1656" t="s">
        <v>179</v>
      </c>
      <c r="E1656">
        <v>9</v>
      </c>
      <c r="F1656">
        <v>4</v>
      </c>
      <c r="G1656">
        <v>0.69199999999999995</v>
      </c>
      <c r="H1656">
        <v>7</v>
      </c>
      <c r="I1656">
        <v>1</v>
      </c>
      <c r="J1656">
        <v>0.875</v>
      </c>
      <c r="K1656">
        <v>33.200000000000003</v>
      </c>
      <c r="L1656">
        <v>31.1</v>
      </c>
      <c r="M1656">
        <v>-1.65</v>
      </c>
      <c r="N1656">
        <v>-6.11</v>
      </c>
    </row>
    <row r="1657" spans="1:17">
      <c r="A1657">
        <v>2004</v>
      </c>
      <c r="B1657">
        <v>65</v>
      </c>
      <c r="C1657" t="s">
        <v>177</v>
      </c>
      <c r="D1657" t="s">
        <v>179</v>
      </c>
      <c r="E1657">
        <v>9</v>
      </c>
      <c r="F1657">
        <v>3</v>
      </c>
      <c r="G1657">
        <v>0.75</v>
      </c>
      <c r="H1657">
        <v>6</v>
      </c>
      <c r="I1657">
        <v>2</v>
      </c>
      <c r="J1657">
        <v>0.75</v>
      </c>
      <c r="K1657">
        <v>44.3</v>
      </c>
      <c r="L1657">
        <v>23.5</v>
      </c>
      <c r="M1657">
        <v>5.5</v>
      </c>
      <c r="N1657">
        <v>-8</v>
      </c>
      <c r="P1657">
        <v>25</v>
      </c>
    </row>
    <row r="1658" spans="1:17">
      <c r="A1658">
        <v>2004</v>
      </c>
      <c r="B1658">
        <v>66</v>
      </c>
      <c r="C1658" t="s">
        <v>134</v>
      </c>
      <c r="D1658" t="s">
        <v>179</v>
      </c>
      <c r="E1658">
        <v>4</v>
      </c>
      <c r="F1658">
        <v>7</v>
      </c>
      <c r="G1658">
        <v>0.36399999999999999</v>
      </c>
      <c r="H1658">
        <v>4</v>
      </c>
      <c r="I1658">
        <v>4</v>
      </c>
      <c r="J1658">
        <v>0.5</v>
      </c>
      <c r="K1658">
        <v>29.8</v>
      </c>
      <c r="L1658">
        <v>41.6</v>
      </c>
      <c r="M1658">
        <v>-17.010000000000002</v>
      </c>
      <c r="N1658">
        <v>-9.4700000000000006</v>
      </c>
    </row>
    <row r="1659" spans="1:17">
      <c r="A1659">
        <v>2004</v>
      </c>
      <c r="B1659">
        <v>67</v>
      </c>
      <c r="C1659" t="s">
        <v>127</v>
      </c>
      <c r="D1659" t="s">
        <v>179</v>
      </c>
      <c r="E1659">
        <v>4</v>
      </c>
      <c r="F1659">
        <v>7</v>
      </c>
      <c r="G1659">
        <v>0.36399999999999999</v>
      </c>
      <c r="H1659">
        <v>3</v>
      </c>
      <c r="I1659">
        <v>5</v>
      </c>
      <c r="J1659">
        <v>0.375</v>
      </c>
      <c r="K1659">
        <v>23.6</v>
      </c>
      <c r="L1659">
        <v>34.4</v>
      </c>
      <c r="M1659">
        <v>-17.07</v>
      </c>
      <c r="N1659">
        <v>-8.98</v>
      </c>
    </row>
    <row r="1660" spans="1:17">
      <c r="A1660">
        <v>2004</v>
      </c>
      <c r="B1660">
        <v>68</v>
      </c>
      <c r="C1660" t="s">
        <v>125</v>
      </c>
      <c r="D1660" t="s">
        <v>179</v>
      </c>
      <c r="E1660">
        <v>2</v>
      </c>
      <c r="F1660">
        <v>9</v>
      </c>
      <c r="G1660">
        <v>0.182</v>
      </c>
      <c r="H1660">
        <v>2</v>
      </c>
      <c r="I1660">
        <v>6</v>
      </c>
      <c r="J1660">
        <v>0.25</v>
      </c>
      <c r="K1660">
        <v>20.5</v>
      </c>
      <c r="L1660">
        <v>36.799999999999997</v>
      </c>
      <c r="M1660">
        <v>-15.3</v>
      </c>
      <c r="N1660">
        <v>-5.66</v>
      </c>
    </row>
    <row r="1661" spans="1:17">
      <c r="A1661">
        <v>2004</v>
      </c>
      <c r="B1661">
        <v>69</v>
      </c>
      <c r="C1661" t="s">
        <v>65</v>
      </c>
      <c r="D1661" t="s">
        <v>179</v>
      </c>
      <c r="E1661">
        <v>1</v>
      </c>
      <c r="F1661">
        <v>10</v>
      </c>
      <c r="G1661">
        <v>9.0999999999999998E-2</v>
      </c>
      <c r="H1661">
        <v>0</v>
      </c>
      <c r="I1661">
        <v>8</v>
      </c>
      <c r="J1661">
        <v>0</v>
      </c>
      <c r="K1661">
        <v>22.5</v>
      </c>
      <c r="L1661">
        <v>39.6</v>
      </c>
      <c r="M1661">
        <v>-18.809999999999999</v>
      </c>
      <c r="N1661">
        <v>-5.63</v>
      </c>
    </row>
    <row r="1662" spans="1:17">
      <c r="A1662">
        <v>2004</v>
      </c>
      <c r="E1662" t="s">
        <v>167</v>
      </c>
      <c r="H1662" t="s">
        <v>168</v>
      </c>
      <c r="M1662" t="s">
        <v>159</v>
      </c>
      <c r="O1662" t="s">
        <v>151</v>
      </c>
    </row>
    <row r="1663" spans="1:17">
      <c r="A1663">
        <v>2004</v>
      </c>
      <c r="B1663" t="s">
        <v>152</v>
      </c>
      <c r="C1663" t="s">
        <v>153</v>
      </c>
      <c r="D1663" t="s">
        <v>154</v>
      </c>
      <c r="E1663" t="s">
        <v>155</v>
      </c>
      <c r="F1663" t="s">
        <v>156</v>
      </c>
      <c r="G1663" t="s">
        <v>157</v>
      </c>
      <c r="H1663" t="s">
        <v>155</v>
      </c>
      <c r="I1663" t="s">
        <v>156</v>
      </c>
      <c r="J1663" t="s">
        <v>157</v>
      </c>
      <c r="K1663" t="s">
        <v>158</v>
      </c>
      <c r="L1663" t="s">
        <v>158</v>
      </c>
      <c r="M1663" t="s">
        <v>159</v>
      </c>
      <c r="N1663" t="s">
        <v>160</v>
      </c>
      <c r="O1663" t="s">
        <v>161</v>
      </c>
      <c r="P1663" t="s">
        <v>162</v>
      </c>
      <c r="Q1663" t="s">
        <v>163</v>
      </c>
    </row>
    <row r="1664" spans="1:17">
      <c r="A1664">
        <v>2004</v>
      </c>
      <c r="B1664">
        <v>70</v>
      </c>
      <c r="C1664" t="s">
        <v>34</v>
      </c>
      <c r="D1664" t="s">
        <v>149</v>
      </c>
      <c r="E1664">
        <v>12</v>
      </c>
      <c r="F1664">
        <v>0</v>
      </c>
      <c r="G1664">
        <v>1</v>
      </c>
      <c r="H1664">
        <v>7</v>
      </c>
      <c r="I1664">
        <v>0</v>
      </c>
      <c r="J1664">
        <v>1</v>
      </c>
      <c r="K1664">
        <v>45.3</v>
      </c>
      <c r="L1664">
        <v>19.5</v>
      </c>
      <c r="M1664">
        <v>21.76</v>
      </c>
      <c r="N1664">
        <v>0.43</v>
      </c>
      <c r="O1664">
        <v>20</v>
      </c>
      <c r="P1664">
        <v>4</v>
      </c>
      <c r="Q1664">
        <v>4</v>
      </c>
    </row>
    <row r="1665" spans="1:17">
      <c r="A1665">
        <v>2004</v>
      </c>
      <c r="B1665">
        <v>71</v>
      </c>
      <c r="C1665" t="s">
        <v>123</v>
      </c>
      <c r="D1665" t="s">
        <v>149</v>
      </c>
      <c r="E1665">
        <v>7</v>
      </c>
      <c r="F1665">
        <v>5</v>
      </c>
      <c r="G1665">
        <v>0.58299999999999996</v>
      </c>
      <c r="H1665">
        <v>5</v>
      </c>
      <c r="I1665">
        <v>2</v>
      </c>
      <c r="J1665">
        <v>0.71399999999999997</v>
      </c>
      <c r="K1665">
        <v>20.3</v>
      </c>
      <c r="L1665">
        <v>18.7</v>
      </c>
      <c r="M1665">
        <v>4.24</v>
      </c>
      <c r="N1665">
        <v>3.33</v>
      </c>
    </row>
    <row r="1666" spans="1:17">
      <c r="A1666">
        <v>2004</v>
      </c>
      <c r="B1666">
        <v>72</v>
      </c>
      <c r="C1666" t="s">
        <v>50</v>
      </c>
      <c r="D1666" t="s">
        <v>149</v>
      </c>
      <c r="E1666">
        <v>5</v>
      </c>
      <c r="F1666">
        <v>6</v>
      </c>
      <c r="G1666">
        <v>0.45500000000000002</v>
      </c>
      <c r="H1666">
        <v>4</v>
      </c>
      <c r="I1666">
        <v>3</v>
      </c>
      <c r="J1666">
        <v>0.57099999999999995</v>
      </c>
      <c r="K1666">
        <v>24.3</v>
      </c>
      <c r="L1666">
        <v>26.8</v>
      </c>
      <c r="M1666">
        <v>4.18</v>
      </c>
      <c r="N1666">
        <v>6.36</v>
      </c>
    </row>
    <row r="1667" spans="1:17">
      <c r="A1667">
        <v>2004</v>
      </c>
      <c r="B1667">
        <v>73</v>
      </c>
      <c r="C1667" t="s">
        <v>121</v>
      </c>
      <c r="D1667" t="s">
        <v>149</v>
      </c>
      <c r="E1667">
        <v>7</v>
      </c>
      <c r="F1667">
        <v>5</v>
      </c>
      <c r="G1667">
        <v>0.58299999999999996</v>
      </c>
      <c r="H1667">
        <v>3</v>
      </c>
      <c r="I1667">
        <v>4</v>
      </c>
      <c r="J1667">
        <v>0.42899999999999999</v>
      </c>
      <c r="K1667">
        <v>26.5</v>
      </c>
      <c r="L1667">
        <v>24.8</v>
      </c>
      <c r="M1667">
        <v>1.56</v>
      </c>
      <c r="N1667">
        <v>0.56000000000000005</v>
      </c>
    </row>
    <row r="1668" spans="1:17">
      <c r="A1668">
        <v>2004</v>
      </c>
      <c r="B1668">
        <v>74</v>
      </c>
      <c r="C1668" t="s">
        <v>95</v>
      </c>
      <c r="D1668" t="s">
        <v>149</v>
      </c>
      <c r="E1668">
        <v>5</v>
      </c>
      <c r="F1668">
        <v>6</v>
      </c>
      <c r="G1668">
        <v>0.45500000000000002</v>
      </c>
      <c r="H1668">
        <v>3</v>
      </c>
      <c r="I1668">
        <v>4</v>
      </c>
      <c r="J1668">
        <v>0.42899999999999999</v>
      </c>
      <c r="K1668">
        <v>29.6</v>
      </c>
      <c r="L1668">
        <v>31.1</v>
      </c>
      <c r="M1668">
        <v>0.52</v>
      </c>
      <c r="N1668">
        <v>1.1599999999999999</v>
      </c>
    </row>
    <row r="1669" spans="1:17">
      <c r="A1669">
        <v>2004</v>
      </c>
      <c r="B1669">
        <v>75</v>
      </c>
      <c r="C1669" t="s">
        <v>63</v>
      </c>
      <c r="D1669" t="s">
        <v>149</v>
      </c>
      <c r="E1669">
        <v>4</v>
      </c>
      <c r="F1669">
        <v>7</v>
      </c>
      <c r="G1669">
        <v>0.36399999999999999</v>
      </c>
      <c r="H1669">
        <v>3</v>
      </c>
      <c r="I1669">
        <v>4</v>
      </c>
      <c r="J1669">
        <v>0.42899999999999999</v>
      </c>
      <c r="K1669">
        <v>23.7</v>
      </c>
      <c r="L1669">
        <v>29.5</v>
      </c>
      <c r="M1669">
        <v>0.08</v>
      </c>
      <c r="N1669">
        <v>3.53</v>
      </c>
    </row>
    <row r="1670" spans="1:17">
      <c r="A1670">
        <v>2004</v>
      </c>
      <c r="B1670">
        <v>76</v>
      </c>
      <c r="C1670" t="s">
        <v>72</v>
      </c>
      <c r="D1670" t="s">
        <v>149</v>
      </c>
      <c r="E1670">
        <v>4</v>
      </c>
      <c r="F1670">
        <v>7</v>
      </c>
      <c r="G1670">
        <v>0.36399999999999999</v>
      </c>
      <c r="H1670">
        <v>2</v>
      </c>
      <c r="I1670">
        <v>5</v>
      </c>
      <c r="J1670">
        <v>0.28599999999999998</v>
      </c>
      <c r="K1670">
        <v>21.3</v>
      </c>
      <c r="L1670">
        <v>25.6</v>
      </c>
      <c r="M1670">
        <v>-2.57</v>
      </c>
      <c r="N1670">
        <v>1.52</v>
      </c>
    </row>
    <row r="1671" spans="1:17">
      <c r="A1671">
        <v>2004</v>
      </c>
      <c r="B1671">
        <v>77</v>
      </c>
      <c r="C1671" t="s">
        <v>182</v>
      </c>
      <c r="D1671" t="s">
        <v>149</v>
      </c>
      <c r="E1671">
        <v>2</v>
      </c>
      <c r="F1671">
        <v>9</v>
      </c>
      <c r="G1671">
        <v>0.182</v>
      </c>
      <c r="H1671">
        <v>1</v>
      </c>
      <c r="I1671">
        <v>6</v>
      </c>
      <c r="J1671">
        <v>0.14299999999999999</v>
      </c>
      <c r="K1671">
        <v>20.8</v>
      </c>
      <c r="L1671">
        <v>32.5</v>
      </c>
      <c r="M1671">
        <v>-8.2100000000000009</v>
      </c>
      <c r="N1671">
        <v>2.33</v>
      </c>
    </row>
    <row r="1672" spans="1:17">
      <c r="A1672">
        <v>2004</v>
      </c>
      <c r="E1672" t="s">
        <v>167</v>
      </c>
      <c r="H1672" t="s">
        <v>168</v>
      </c>
      <c r="M1672" t="s">
        <v>159</v>
      </c>
      <c r="O1672" t="s">
        <v>151</v>
      </c>
    </row>
    <row r="1673" spans="1:17">
      <c r="A1673">
        <v>2004</v>
      </c>
      <c r="B1673" t="s">
        <v>152</v>
      </c>
      <c r="C1673" t="s">
        <v>153</v>
      </c>
      <c r="D1673" t="s">
        <v>154</v>
      </c>
      <c r="E1673" t="s">
        <v>155</v>
      </c>
      <c r="F1673" t="s">
        <v>156</v>
      </c>
      <c r="G1673" t="s">
        <v>157</v>
      </c>
      <c r="H1673" t="s">
        <v>155</v>
      </c>
      <c r="I1673" t="s">
        <v>156</v>
      </c>
      <c r="J1673" t="s">
        <v>157</v>
      </c>
      <c r="K1673" t="s">
        <v>158</v>
      </c>
      <c r="L1673" t="s">
        <v>158</v>
      </c>
      <c r="M1673" t="s">
        <v>159</v>
      </c>
      <c r="N1673" t="s">
        <v>160</v>
      </c>
      <c r="O1673" t="s">
        <v>161</v>
      </c>
      <c r="P1673" t="s">
        <v>162</v>
      </c>
      <c r="Q1673" t="s">
        <v>163</v>
      </c>
    </row>
    <row r="1674" spans="1:17">
      <c r="A1674">
        <v>2004</v>
      </c>
      <c r="B1674">
        <v>78</v>
      </c>
      <c r="C1674" t="s">
        <v>185</v>
      </c>
      <c r="D1674" t="s">
        <v>197</v>
      </c>
      <c r="E1674">
        <v>13</v>
      </c>
      <c r="F1674">
        <v>0</v>
      </c>
      <c r="G1674">
        <v>1</v>
      </c>
      <c r="H1674">
        <v>8</v>
      </c>
      <c r="I1674">
        <v>0</v>
      </c>
      <c r="J1674">
        <v>1</v>
      </c>
      <c r="K1674">
        <v>38.200000000000003</v>
      </c>
      <c r="L1674">
        <v>13</v>
      </c>
      <c r="M1674">
        <v>26.06</v>
      </c>
      <c r="N1674">
        <v>8.2200000000000006</v>
      </c>
      <c r="O1674">
        <v>1</v>
      </c>
      <c r="P1674">
        <v>1</v>
      </c>
      <c r="Q1674">
        <v>1</v>
      </c>
    </row>
    <row r="1675" spans="1:17">
      <c r="A1675">
        <v>2004</v>
      </c>
      <c r="B1675">
        <v>79</v>
      </c>
      <c r="C1675" t="s">
        <v>22</v>
      </c>
      <c r="D1675" t="s">
        <v>197</v>
      </c>
      <c r="E1675">
        <v>10</v>
      </c>
      <c r="F1675">
        <v>2</v>
      </c>
      <c r="G1675">
        <v>0.83299999999999996</v>
      </c>
      <c r="H1675">
        <v>7</v>
      </c>
      <c r="I1675">
        <v>1</v>
      </c>
      <c r="J1675">
        <v>0.875</v>
      </c>
      <c r="K1675">
        <v>36.799999999999997</v>
      </c>
      <c r="L1675">
        <v>16</v>
      </c>
      <c r="M1675">
        <v>21.26</v>
      </c>
      <c r="N1675">
        <v>6.18</v>
      </c>
      <c r="O1675">
        <v>12</v>
      </c>
      <c r="P1675">
        <v>4</v>
      </c>
      <c r="Q1675">
        <v>9</v>
      </c>
    </row>
    <row r="1676" spans="1:17">
      <c r="A1676">
        <v>2004</v>
      </c>
      <c r="B1676">
        <v>80</v>
      </c>
      <c r="C1676" t="s">
        <v>30</v>
      </c>
      <c r="D1676" t="s">
        <v>197</v>
      </c>
      <c r="E1676">
        <v>9</v>
      </c>
      <c r="F1676">
        <v>3</v>
      </c>
      <c r="G1676">
        <v>0.75</v>
      </c>
      <c r="H1676">
        <v>5</v>
      </c>
      <c r="I1676">
        <v>3</v>
      </c>
      <c r="J1676">
        <v>0.625</v>
      </c>
      <c r="K1676">
        <v>29.8</v>
      </c>
      <c r="L1676">
        <v>24.5</v>
      </c>
      <c r="M1676">
        <v>15.28</v>
      </c>
      <c r="N1676">
        <v>9.61</v>
      </c>
      <c r="P1676">
        <v>15</v>
      </c>
      <c r="Q1676">
        <v>19</v>
      </c>
    </row>
    <row r="1677" spans="1:17">
      <c r="A1677">
        <v>2004</v>
      </c>
      <c r="B1677">
        <v>81</v>
      </c>
      <c r="C1677" t="s">
        <v>40</v>
      </c>
      <c r="D1677" t="s">
        <v>197</v>
      </c>
      <c r="E1677">
        <v>7</v>
      </c>
      <c r="F1677">
        <v>5</v>
      </c>
      <c r="G1677">
        <v>0.58299999999999996</v>
      </c>
      <c r="H1677">
        <v>5</v>
      </c>
      <c r="I1677">
        <v>3</v>
      </c>
      <c r="J1677">
        <v>0.625</v>
      </c>
      <c r="K1677">
        <v>26.7</v>
      </c>
      <c r="L1677">
        <v>24.5</v>
      </c>
      <c r="M1677">
        <v>11.8</v>
      </c>
      <c r="N1677">
        <v>8.89</v>
      </c>
    </row>
    <row r="1678" spans="1:17">
      <c r="A1678">
        <v>2004</v>
      </c>
      <c r="B1678">
        <v>82</v>
      </c>
      <c r="C1678" t="s">
        <v>10</v>
      </c>
      <c r="D1678" t="s">
        <v>197</v>
      </c>
      <c r="E1678">
        <v>6</v>
      </c>
      <c r="F1678">
        <v>6</v>
      </c>
      <c r="G1678">
        <v>0.5</v>
      </c>
      <c r="H1678">
        <v>4</v>
      </c>
      <c r="I1678">
        <v>4</v>
      </c>
      <c r="J1678">
        <v>0.5</v>
      </c>
      <c r="K1678">
        <v>30.1</v>
      </c>
      <c r="L1678">
        <v>25.8</v>
      </c>
      <c r="M1678">
        <v>9.61</v>
      </c>
      <c r="N1678">
        <v>6.2</v>
      </c>
    </row>
    <row r="1679" spans="1:17">
      <c r="A1679">
        <v>2004</v>
      </c>
      <c r="B1679">
        <v>83</v>
      </c>
      <c r="C1679" t="s">
        <v>28</v>
      </c>
      <c r="D1679" t="s">
        <v>197</v>
      </c>
      <c r="E1679">
        <v>5</v>
      </c>
      <c r="F1679">
        <v>6</v>
      </c>
      <c r="G1679">
        <v>0.45500000000000002</v>
      </c>
      <c r="H1679">
        <v>4</v>
      </c>
      <c r="I1679">
        <v>4</v>
      </c>
      <c r="J1679">
        <v>0.5</v>
      </c>
      <c r="K1679">
        <v>25.6</v>
      </c>
      <c r="L1679">
        <v>25.6</v>
      </c>
      <c r="M1679">
        <v>4.5999999999999996</v>
      </c>
      <c r="N1679">
        <v>5.42</v>
      </c>
      <c r="O1679">
        <v>23</v>
      </c>
      <c r="P1679">
        <v>23</v>
      </c>
    </row>
    <row r="1680" spans="1:17">
      <c r="A1680">
        <v>2004</v>
      </c>
      <c r="B1680">
        <v>84</v>
      </c>
      <c r="C1680" t="s">
        <v>52</v>
      </c>
      <c r="D1680" t="s">
        <v>197</v>
      </c>
      <c r="E1680">
        <v>5</v>
      </c>
      <c r="F1680">
        <v>6</v>
      </c>
      <c r="G1680">
        <v>0.45500000000000002</v>
      </c>
      <c r="H1680">
        <v>3</v>
      </c>
      <c r="I1680">
        <v>5</v>
      </c>
      <c r="J1680">
        <v>0.375</v>
      </c>
      <c r="K1680">
        <v>25</v>
      </c>
      <c r="L1680">
        <v>27.9</v>
      </c>
      <c r="M1680">
        <v>2.67</v>
      </c>
      <c r="N1680">
        <v>5.39</v>
      </c>
    </row>
    <row r="1681" spans="1:17">
      <c r="A1681">
        <v>2004</v>
      </c>
      <c r="B1681">
        <v>85</v>
      </c>
      <c r="C1681" t="s">
        <v>19</v>
      </c>
      <c r="D1681" t="s">
        <v>197</v>
      </c>
      <c r="E1681">
        <v>4</v>
      </c>
      <c r="F1681">
        <v>7</v>
      </c>
      <c r="G1681">
        <v>0.36399999999999999</v>
      </c>
      <c r="H1681">
        <v>2</v>
      </c>
      <c r="I1681">
        <v>6</v>
      </c>
      <c r="J1681">
        <v>0.25</v>
      </c>
      <c r="K1681">
        <v>22</v>
      </c>
      <c r="L1681">
        <v>21.2</v>
      </c>
      <c r="M1681">
        <v>6.27</v>
      </c>
      <c r="N1681">
        <v>7.37</v>
      </c>
    </row>
    <row r="1682" spans="1:17">
      <c r="A1682">
        <v>2004</v>
      </c>
      <c r="B1682">
        <v>86</v>
      </c>
      <c r="C1682" t="s">
        <v>45</v>
      </c>
      <c r="D1682" t="s">
        <v>197</v>
      </c>
      <c r="E1682">
        <v>3</v>
      </c>
      <c r="F1682">
        <v>8</v>
      </c>
      <c r="G1682">
        <v>0.27300000000000002</v>
      </c>
      <c r="H1682">
        <v>2</v>
      </c>
      <c r="I1682">
        <v>6</v>
      </c>
      <c r="J1682">
        <v>0.25</v>
      </c>
      <c r="K1682">
        <v>14.9</v>
      </c>
      <c r="L1682">
        <v>25</v>
      </c>
      <c r="M1682">
        <v>0.37</v>
      </c>
      <c r="N1682">
        <v>8.74</v>
      </c>
    </row>
    <row r="1683" spans="1:17">
      <c r="A1683">
        <v>2004</v>
      </c>
      <c r="B1683">
        <v>87</v>
      </c>
      <c r="C1683" t="s">
        <v>37</v>
      </c>
      <c r="D1683" t="s">
        <v>197</v>
      </c>
      <c r="E1683">
        <v>1</v>
      </c>
      <c r="F1683">
        <v>10</v>
      </c>
      <c r="G1683">
        <v>9.0999999999999998E-2</v>
      </c>
      <c r="H1683">
        <v>0</v>
      </c>
      <c r="I1683">
        <v>8</v>
      </c>
      <c r="J1683">
        <v>0</v>
      </c>
      <c r="K1683">
        <v>14</v>
      </c>
      <c r="L1683">
        <v>30.4</v>
      </c>
      <c r="M1683">
        <v>-6.27</v>
      </c>
      <c r="N1683">
        <v>7.64</v>
      </c>
    </row>
    <row r="1684" spans="1:17">
      <c r="A1684">
        <v>2004</v>
      </c>
      <c r="E1684" t="s">
        <v>167</v>
      </c>
      <c r="H1684" t="s">
        <v>168</v>
      </c>
      <c r="M1684" t="s">
        <v>159</v>
      </c>
      <c r="O1684" t="s">
        <v>151</v>
      </c>
    </row>
    <row r="1685" spans="1:17">
      <c r="A1685">
        <v>2004</v>
      </c>
      <c r="B1685" t="s">
        <v>152</v>
      </c>
      <c r="C1685" t="s">
        <v>153</v>
      </c>
      <c r="D1685" t="s">
        <v>154</v>
      </c>
      <c r="E1685" t="s">
        <v>155</v>
      </c>
      <c r="F1685" t="s">
        <v>156</v>
      </c>
      <c r="G1685" t="s">
        <v>157</v>
      </c>
      <c r="H1685" t="s">
        <v>155</v>
      </c>
      <c r="I1685" t="s">
        <v>156</v>
      </c>
      <c r="J1685" t="s">
        <v>157</v>
      </c>
      <c r="K1685" t="s">
        <v>158</v>
      </c>
      <c r="L1685" t="s">
        <v>158</v>
      </c>
      <c r="M1685" t="s">
        <v>159</v>
      </c>
      <c r="N1685" t="s">
        <v>160</v>
      </c>
      <c r="O1685" t="s">
        <v>161</v>
      </c>
      <c r="P1685" t="s">
        <v>162</v>
      </c>
      <c r="Q1685" t="s">
        <v>163</v>
      </c>
    </row>
    <row r="1686" spans="1:17">
      <c r="A1686">
        <v>2004</v>
      </c>
      <c r="B1686">
        <v>88</v>
      </c>
      <c r="C1686" t="s">
        <v>15</v>
      </c>
      <c r="D1686" t="s">
        <v>186</v>
      </c>
      <c r="E1686">
        <v>10</v>
      </c>
      <c r="F1686">
        <v>3</v>
      </c>
      <c r="G1686">
        <v>0.76900000000000002</v>
      </c>
      <c r="H1686">
        <v>7</v>
      </c>
      <c r="I1686">
        <v>1</v>
      </c>
      <c r="J1686">
        <v>0.875</v>
      </c>
      <c r="K1686">
        <v>29.1</v>
      </c>
      <c r="L1686">
        <v>22.7</v>
      </c>
      <c r="M1686">
        <v>11.69</v>
      </c>
      <c r="N1686">
        <v>5</v>
      </c>
      <c r="O1686">
        <v>14</v>
      </c>
      <c r="P1686">
        <v>9</v>
      </c>
      <c r="Q1686">
        <v>13</v>
      </c>
    </row>
    <row r="1687" spans="1:17">
      <c r="A1687">
        <v>2004</v>
      </c>
      <c r="B1687">
        <v>89</v>
      </c>
      <c r="C1687" t="s">
        <v>11</v>
      </c>
      <c r="D1687" t="s">
        <v>186</v>
      </c>
      <c r="E1687">
        <v>10</v>
      </c>
      <c r="F1687">
        <v>2</v>
      </c>
      <c r="G1687">
        <v>0.83299999999999996</v>
      </c>
      <c r="H1687">
        <v>6</v>
      </c>
      <c r="I1687">
        <v>2</v>
      </c>
      <c r="J1687">
        <v>0.75</v>
      </c>
      <c r="K1687">
        <v>27.9</v>
      </c>
      <c r="L1687">
        <v>16.5</v>
      </c>
      <c r="M1687">
        <v>12.66</v>
      </c>
      <c r="N1687">
        <v>3.33</v>
      </c>
      <c r="O1687">
        <v>3</v>
      </c>
      <c r="P1687">
        <v>3</v>
      </c>
      <c r="Q1687">
        <v>7</v>
      </c>
    </row>
    <row r="1688" spans="1:17">
      <c r="A1688">
        <v>2004</v>
      </c>
      <c r="B1688">
        <v>90</v>
      </c>
      <c r="C1688" t="s">
        <v>14</v>
      </c>
      <c r="D1688" t="s">
        <v>186</v>
      </c>
      <c r="E1688">
        <v>7</v>
      </c>
      <c r="F1688">
        <v>5</v>
      </c>
      <c r="G1688">
        <v>0.58299999999999996</v>
      </c>
      <c r="H1688">
        <v>4</v>
      </c>
      <c r="I1688">
        <v>4</v>
      </c>
      <c r="J1688">
        <v>0.5</v>
      </c>
      <c r="K1688">
        <v>31.8</v>
      </c>
      <c r="L1688">
        <v>21.1</v>
      </c>
      <c r="M1688">
        <v>9.58</v>
      </c>
      <c r="N1688">
        <v>2.67</v>
      </c>
      <c r="O1688">
        <v>11</v>
      </c>
      <c r="P1688">
        <v>11</v>
      </c>
    </row>
    <row r="1689" spans="1:17">
      <c r="A1689">
        <v>2004</v>
      </c>
      <c r="B1689">
        <v>91</v>
      </c>
      <c r="C1689" t="s">
        <v>27</v>
      </c>
      <c r="D1689" t="s">
        <v>186</v>
      </c>
      <c r="E1689">
        <v>6</v>
      </c>
      <c r="F1689">
        <v>5</v>
      </c>
      <c r="G1689">
        <v>0.54500000000000004</v>
      </c>
      <c r="H1689">
        <v>4</v>
      </c>
      <c r="I1689">
        <v>4</v>
      </c>
      <c r="J1689">
        <v>0.5</v>
      </c>
      <c r="K1689">
        <v>22.1</v>
      </c>
      <c r="L1689">
        <v>20.8</v>
      </c>
      <c r="M1689">
        <v>3.85</v>
      </c>
      <c r="N1689">
        <v>2.48</v>
      </c>
      <c r="P1689">
        <v>25</v>
      </c>
    </row>
    <row r="1690" spans="1:17">
      <c r="A1690">
        <v>2004</v>
      </c>
      <c r="B1690">
        <v>92</v>
      </c>
      <c r="C1690" t="s">
        <v>29</v>
      </c>
      <c r="D1690" t="s">
        <v>186</v>
      </c>
      <c r="E1690">
        <v>2</v>
      </c>
      <c r="F1690">
        <v>9</v>
      </c>
      <c r="G1690">
        <v>0.182</v>
      </c>
      <c r="H1690">
        <v>1</v>
      </c>
      <c r="I1690">
        <v>7</v>
      </c>
      <c r="J1690">
        <v>0.125</v>
      </c>
      <c r="K1690">
        <v>15.7</v>
      </c>
      <c r="L1690">
        <v>31</v>
      </c>
      <c r="M1690">
        <v>-7.26</v>
      </c>
      <c r="N1690">
        <v>4.38</v>
      </c>
    </row>
    <row r="1691" spans="1:17">
      <c r="A1691">
        <v>2004</v>
      </c>
      <c r="B1691">
        <v>93</v>
      </c>
      <c r="C1691" t="s">
        <v>54</v>
      </c>
      <c r="D1691" t="s">
        <v>186</v>
      </c>
      <c r="E1691">
        <v>2</v>
      </c>
      <c r="F1691">
        <v>9</v>
      </c>
      <c r="G1691">
        <v>0.182</v>
      </c>
      <c r="H1691">
        <v>1</v>
      </c>
      <c r="I1691">
        <v>7</v>
      </c>
      <c r="J1691">
        <v>0.125</v>
      </c>
      <c r="K1691">
        <v>19.3</v>
      </c>
      <c r="L1691">
        <v>26</v>
      </c>
      <c r="M1691">
        <v>-7.28</v>
      </c>
      <c r="N1691">
        <v>0.63</v>
      </c>
    </row>
    <row r="1692" spans="1:17">
      <c r="A1692">
        <v>2004</v>
      </c>
      <c r="B1692">
        <v>94</v>
      </c>
      <c r="C1692" t="s">
        <v>9</v>
      </c>
      <c r="D1692" t="s">
        <v>187</v>
      </c>
      <c r="E1692">
        <v>13</v>
      </c>
      <c r="F1692">
        <v>0</v>
      </c>
      <c r="G1692">
        <v>1</v>
      </c>
      <c r="H1692">
        <v>8</v>
      </c>
      <c r="I1692">
        <v>0</v>
      </c>
      <c r="J1692">
        <v>1</v>
      </c>
      <c r="K1692">
        <v>32.1</v>
      </c>
      <c r="L1692">
        <v>11.3</v>
      </c>
      <c r="M1692">
        <v>19.86</v>
      </c>
      <c r="N1692">
        <v>1.94</v>
      </c>
      <c r="O1692">
        <v>17</v>
      </c>
      <c r="P1692">
        <v>2</v>
      </c>
      <c r="Q1692">
        <v>2</v>
      </c>
    </row>
    <row r="1693" spans="1:17">
      <c r="A1693">
        <v>2004</v>
      </c>
      <c r="B1693">
        <v>95</v>
      </c>
      <c r="C1693" t="s">
        <v>188</v>
      </c>
      <c r="D1693" t="s">
        <v>187</v>
      </c>
      <c r="E1693">
        <v>9</v>
      </c>
      <c r="F1693">
        <v>3</v>
      </c>
      <c r="G1693">
        <v>0.75</v>
      </c>
      <c r="H1693">
        <v>6</v>
      </c>
      <c r="I1693">
        <v>2</v>
      </c>
      <c r="J1693">
        <v>0.75</v>
      </c>
      <c r="K1693">
        <v>28.7</v>
      </c>
      <c r="L1693">
        <v>17.100000000000001</v>
      </c>
      <c r="M1693">
        <v>11.89</v>
      </c>
      <c r="N1693">
        <v>3.98</v>
      </c>
      <c r="O1693">
        <v>4</v>
      </c>
      <c r="P1693">
        <v>4</v>
      </c>
      <c r="Q1693">
        <v>16</v>
      </c>
    </row>
    <row r="1694" spans="1:17">
      <c r="A1694">
        <v>2004</v>
      </c>
      <c r="B1694">
        <v>96</v>
      </c>
      <c r="C1694" t="s">
        <v>1</v>
      </c>
      <c r="D1694" t="s">
        <v>187</v>
      </c>
      <c r="E1694">
        <v>6</v>
      </c>
      <c r="F1694">
        <v>6</v>
      </c>
      <c r="G1694">
        <v>0.5</v>
      </c>
      <c r="H1694">
        <v>3</v>
      </c>
      <c r="I1694">
        <v>5</v>
      </c>
      <c r="J1694">
        <v>0.375</v>
      </c>
      <c r="K1694">
        <v>24.6</v>
      </c>
      <c r="L1694">
        <v>15.8</v>
      </c>
      <c r="M1694">
        <v>5.77</v>
      </c>
      <c r="N1694">
        <v>0.68</v>
      </c>
    </row>
    <row r="1695" spans="1:17">
      <c r="A1695">
        <v>2004</v>
      </c>
      <c r="B1695">
        <v>97</v>
      </c>
      <c r="C1695" t="s">
        <v>32</v>
      </c>
      <c r="D1695" t="s">
        <v>187</v>
      </c>
      <c r="E1695">
        <v>5</v>
      </c>
      <c r="F1695">
        <v>6</v>
      </c>
      <c r="G1695">
        <v>0.45500000000000002</v>
      </c>
      <c r="H1695">
        <v>3</v>
      </c>
      <c r="I1695">
        <v>5</v>
      </c>
      <c r="J1695">
        <v>0.375</v>
      </c>
      <c r="K1695">
        <v>29.8</v>
      </c>
      <c r="L1695">
        <v>24.5</v>
      </c>
      <c r="M1695">
        <v>6.58</v>
      </c>
      <c r="N1695">
        <v>4.9400000000000004</v>
      </c>
    </row>
    <row r="1696" spans="1:17">
      <c r="A1696">
        <v>2004</v>
      </c>
      <c r="B1696">
        <v>98</v>
      </c>
      <c r="C1696" t="s">
        <v>8</v>
      </c>
      <c r="D1696" t="s">
        <v>187</v>
      </c>
      <c r="E1696">
        <v>4</v>
      </c>
      <c r="F1696">
        <v>7</v>
      </c>
      <c r="G1696">
        <v>0.36399999999999999</v>
      </c>
      <c r="H1696">
        <v>3</v>
      </c>
      <c r="I1696">
        <v>5</v>
      </c>
      <c r="J1696">
        <v>0.375</v>
      </c>
      <c r="K1696">
        <v>19.5</v>
      </c>
      <c r="L1696">
        <v>25.3</v>
      </c>
      <c r="M1696">
        <v>-2.17</v>
      </c>
      <c r="N1696">
        <v>2.93</v>
      </c>
    </row>
    <row r="1697" spans="1:17">
      <c r="A1697">
        <v>2004</v>
      </c>
      <c r="B1697">
        <v>99</v>
      </c>
      <c r="C1697" t="s">
        <v>25</v>
      </c>
      <c r="D1697" t="s">
        <v>187</v>
      </c>
      <c r="E1697">
        <v>3</v>
      </c>
      <c r="F1697">
        <v>8</v>
      </c>
      <c r="G1697">
        <v>0.27300000000000002</v>
      </c>
      <c r="H1697">
        <v>2</v>
      </c>
      <c r="I1697">
        <v>6</v>
      </c>
      <c r="J1697">
        <v>0.25</v>
      </c>
      <c r="K1697">
        <v>15.7</v>
      </c>
      <c r="L1697">
        <v>25.5</v>
      </c>
      <c r="M1697">
        <v>-6.97</v>
      </c>
      <c r="N1697">
        <v>0.67</v>
      </c>
    </row>
    <row r="1698" spans="1:17">
      <c r="A1698">
        <v>2004</v>
      </c>
      <c r="E1698" t="s">
        <v>167</v>
      </c>
      <c r="H1698" t="s">
        <v>168</v>
      </c>
      <c r="M1698" t="s">
        <v>159</v>
      </c>
      <c r="O1698" t="s">
        <v>151</v>
      </c>
    </row>
    <row r="1699" spans="1:17">
      <c r="A1699">
        <v>2004</v>
      </c>
      <c r="B1699" t="s">
        <v>152</v>
      </c>
      <c r="C1699" t="s">
        <v>153</v>
      </c>
      <c r="D1699" t="s">
        <v>154</v>
      </c>
      <c r="E1699" t="s">
        <v>155</v>
      </c>
      <c r="F1699" t="s">
        <v>156</v>
      </c>
      <c r="G1699" t="s">
        <v>157</v>
      </c>
      <c r="H1699" t="s">
        <v>155</v>
      </c>
      <c r="I1699" t="s">
        <v>156</v>
      </c>
      <c r="J1699" t="s">
        <v>157</v>
      </c>
      <c r="K1699" t="s">
        <v>158</v>
      </c>
      <c r="L1699" t="s">
        <v>158</v>
      </c>
      <c r="M1699" t="s">
        <v>159</v>
      </c>
      <c r="N1699" t="s">
        <v>160</v>
      </c>
      <c r="O1699" t="s">
        <v>161</v>
      </c>
      <c r="P1699" t="s">
        <v>162</v>
      </c>
      <c r="Q1699" t="s">
        <v>163</v>
      </c>
    </row>
    <row r="1700" spans="1:17">
      <c r="A1700">
        <v>2004</v>
      </c>
      <c r="B1700">
        <v>100</v>
      </c>
      <c r="C1700" t="s">
        <v>115</v>
      </c>
      <c r="D1700" t="s">
        <v>150</v>
      </c>
      <c r="E1700">
        <v>7</v>
      </c>
      <c r="F1700">
        <v>5</v>
      </c>
      <c r="G1700">
        <v>0.58299999999999996</v>
      </c>
      <c r="H1700">
        <v>7</v>
      </c>
      <c r="I1700">
        <v>1</v>
      </c>
      <c r="J1700">
        <v>0.875</v>
      </c>
      <c r="K1700">
        <v>25.8</v>
      </c>
      <c r="L1700">
        <v>29.8</v>
      </c>
      <c r="M1700">
        <v>-6.9</v>
      </c>
      <c r="N1700">
        <v>-6.82</v>
      </c>
    </row>
    <row r="1701" spans="1:17">
      <c r="A1701">
        <v>2004</v>
      </c>
      <c r="B1701">
        <v>101</v>
      </c>
      <c r="C1701" t="s">
        <v>99</v>
      </c>
      <c r="D1701" t="s">
        <v>150</v>
      </c>
      <c r="E1701">
        <v>7</v>
      </c>
      <c r="F1701">
        <v>5</v>
      </c>
      <c r="G1701">
        <v>0.58299999999999996</v>
      </c>
      <c r="H1701">
        <v>5</v>
      </c>
      <c r="I1701">
        <v>2</v>
      </c>
      <c r="J1701">
        <v>0.71399999999999997</v>
      </c>
      <c r="K1701">
        <v>23.8</v>
      </c>
      <c r="L1701">
        <v>16.7</v>
      </c>
      <c r="M1701">
        <v>-0.47</v>
      </c>
      <c r="N1701">
        <v>-5.97</v>
      </c>
    </row>
    <row r="1702" spans="1:17">
      <c r="A1702">
        <v>2004</v>
      </c>
      <c r="B1702">
        <v>102</v>
      </c>
      <c r="C1702" t="s">
        <v>133</v>
      </c>
      <c r="D1702" t="s">
        <v>150</v>
      </c>
      <c r="E1702">
        <v>5</v>
      </c>
      <c r="F1702">
        <v>6</v>
      </c>
      <c r="G1702">
        <v>0.45500000000000002</v>
      </c>
      <c r="H1702">
        <v>5</v>
      </c>
      <c r="I1702">
        <v>2</v>
      </c>
      <c r="J1702">
        <v>0.71399999999999997</v>
      </c>
      <c r="K1702">
        <v>24.8</v>
      </c>
      <c r="L1702">
        <v>32.299999999999997</v>
      </c>
      <c r="M1702">
        <v>-5.95</v>
      </c>
      <c r="N1702">
        <v>-3.32</v>
      </c>
    </row>
    <row r="1703" spans="1:17">
      <c r="A1703">
        <v>2004</v>
      </c>
      <c r="B1703">
        <v>103</v>
      </c>
      <c r="C1703" t="s">
        <v>120</v>
      </c>
      <c r="D1703" t="s">
        <v>150</v>
      </c>
      <c r="E1703">
        <v>5</v>
      </c>
      <c r="F1703">
        <v>6</v>
      </c>
      <c r="G1703">
        <v>0.45500000000000002</v>
      </c>
      <c r="H1703">
        <v>5</v>
      </c>
      <c r="I1703">
        <v>3</v>
      </c>
      <c r="J1703">
        <v>0.625</v>
      </c>
      <c r="K1703">
        <v>19.2</v>
      </c>
      <c r="L1703">
        <v>27.5</v>
      </c>
      <c r="M1703">
        <v>-13.4</v>
      </c>
      <c r="N1703">
        <v>-7.22</v>
      </c>
    </row>
    <row r="1704" spans="1:17">
      <c r="A1704">
        <v>2004</v>
      </c>
      <c r="B1704">
        <v>104</v>
      </c>
      <c r="C1704" t="s">
        <v>83</v>
      </c>
      <c r="D1704" t="s">
        <v>150</v>
      </c>
      <c r="E1704">
        <v>9</v>
      </c>
      <c r="F1704">
        <v>3</v>
      </c>
      <c r="G1704">
        <v>0.75</v>
      </c>
      <c r="H1704">
        <v>3</v>
      </c>
      <c r="I1704">
        <v>3</v>
      </c>
      <c r="J1704">
        <v>0.5</v>
      </c>
      <c r="K1704">
        <v>24.9</v>
      </c>
      <c r="L1704">
        <v>17.3</v>
      </c>
      <c r="M1704">
        <v>-6.99</v>
      </c>
      <c r="N1704">
        <v>-13.08</v>
      </c>
    </row>
    <row r="1705" spans="1:17">
      <c r="A1705">
        <v>2004</v>
      </c>
      <c r="B1705">
        <v>105</v>
      </c>
      <c r="C1705" t="s">
        <v>86</v>
      </c>
      <c r="D1705" t="s">
        <v>150</v>
      </c>
      <c r="E1705">
        <v>5</v>
      </c>
      <c r="F1705">
        <v>6</v>
      </c>
      <c r="G1705">
        <v>0.45500000000000002</v>
      </c>
      <c r="H1705">
        <v>4</v>
      </c>
      <c r="I1705">
        <v>5</v>
      </c>
      <c r="J1705">
        <v>0.44400000000000001</v>
      </c>
      <c r="K1705">
        <v>24.5</v>
      </c>
      <c r="L1705">
        <v>26.6</v>
      </c>
      <c r="M1705">
        <v>-9.19</v>
      </c>
      <c r="N1705">
        <v>-8.64</v>
      </c>
    </row>
    <row r="1706" spans="1:17">
      <c r="A1706">
        <v>2004</v>
      </c>
      <c r="B1706">
        <v>106</v>
      </c>
      <c r="C1706" t="s">
        <v>88</v>
      </c>
      <c r="D1706" t="s">
        <v>150</v>
      </c>
      <c r="E1706">
        <v>3</v>
      </c>
      <c r="F1706">
        <v>8</v>
      </c>
      <c r="G1706">
        <v>0.27300000000000002</v>
      </c>
      <c r="H1706">
        <v>3</v>
      </c>
      <c r="I1706">
        <v>4</v>
      </c>
      <c r="J1706">
        <v>0.42899999999999999</v>
      </c>
      <c r="K1706">
        <v>19.5</v>
      </c>
      <c r="L1706">
        <v>33.200000000000003</v>
      </c>
      <c r="M1706">
        <v>-16.05</v>
      </c>
      <c r="N1706">
        <v>-5.77</v>
      </c>
    </row>
    <row r="1707" spans="1:17">
      <c r="A1707">
        <v>2004</v>
      </c>
      <c r="B1707">
        <v>107</v>
      </c>
      <c r="C1707" t="s">
        <v>114</v>
      </c>
      <c r="D1707" t="s">
        <v>150</v>
      </c>
      <c r="E1707">
        <v>4</v>
      </c>
      <c r="F1707">
        <v>7</v>
      </c>
      <c r="G1707">
        <v>0.36399999999999999</v>
      </c>
      <c r="H1707">
        <v>3</v>
      </c>
      <c r="I1707">
        <v>5</v>
      </c>
      <c r="J1707">
        <v>0.375</v>
      </c>
      <c r="K1707">
        <v>22</v>
      </c>
      <c r="L1707">
        <v>24.7</v>
      </c>
      <c r="M1707">
        <v>-13.67</v>
      </c>
      <c r="N1707">
        <v>-9.94</v>
      </c>
    </row>
    <row r="1708" spans="1:17">
      <c r="A1708">
        <v>2004</v>
      </c>
      <c r="B1708">
        <v>108</v>
      </c>
      <c r="C1708" t="s">
        <v>90</v>
      </c>
      <c r="D1708" t="s">
        <v>150</v>
      </c>
      <c r="E1708">
        <v>3</v>
      </c>
      <c r="F1708">
        <v>8</v>
      </c>
      <c r="G1708">
        <v>0.27300000000000002</v>
      </c>
      <c r="H1708">
        <v>2</v>
      </c>
      <c r="I1708">
        <v>5</v>
      </c>
      <c r="J1708">
        <v>0.28599999999999998</v>
      </c>
      <c r="K1708">
        <v>16.7</v>
      </c>
      <c r="L1708">
        <v>30.3</v>
      </c>
      <c r="M1708">
        <v>-14.55</v>
      </c>
      <c r="N1708">
        <v>-4.09</v>
      </c>
    </row>
    <row r="1709" spans="1:17">
      <c r="A1709">
        <v>2004</v>
      </c>
      <c r="B1709">
        <v>109</v>
      </c>
      <c r="C1709" t="s">
        <v>126</v>
      </c>
      <c r="D1709" t="s">
        <v>150</v>
      </c>
      <c r="E1709">
        <v>3</v>
      </c>
      <c r="F1709">
        <v>9</v>
      </c>
      <c r="G1709">
        <v>0.25</v>
      </c>
      <c r="H1709">
        <v>2</v>
      </c>
      <c r="I1709">
        <v>5</v>
      </c>
      <c r="J1709">
        <v>0.28599999999999998</v>
      </c>
      <c r="K1709">
        <v>20.399999999999999</v>
      </c>
      <c r="L1709">
        <v>39.4</v>
      </c>
      <c r="M1709">
        <v>-17.61</v>
      </c>
      <c r="N1709">
        <v>-5.78</v>
      </c>
    </row>
    <row r="1710" spans="1:17">
      <c r="A1710">
        <v>2004</v>
      </c>
      <c r="B1710">
        <v>110</v>
      </c>
      <c r="C1710" t="s">
        <v>119</v>
      </c>
      <c r="D1710" t="s">
        <v>150</v>
      </c>
      <c r="E1710">
        <v>3</v>
      </c>
      <c r="F1710">
        <v>7</v>
      </c>
      <c r="G1710">
        <v>0.3</v>
      </c>
      <c r="H1710">
        <v>0</v>
      </c>
      <c r="I1710">
        <v>4</v>
      </c>
      <c r="J1710">
        <v>0</v>
      </c>
      <c r="K1710">
        <v>26.1</v>
      </c>
      <c r="L1710">
        <v>32.5</v>
      </c>
      <c r="M1710">
        <v>-22.45</v>
      </c>
      <c r="N1710">
        <v>-15.85</v>
      </c>
    </row>
    <row r="1711" spans="1:17">
      <c r="A1711">
        <v>2004</v>
      </c>
      <c r="E1711" t="s">
        <v>167</v>
      </c>
      <c r="H1711" t="s">
        <v>168</v>
      </c>
      <c r="M1711" t="s">
        <v>159</v>
      </c>
      <c r="O1711" t="s">
        <v>151</v>
      </c>
    </row>
    <row r="1712" spans="1:17">
      <c r="A1712">
        <v>2004</v>
      </c>
      <c r="B1712" t="s">
        <v>152</v>
      </c>
      <c r="C1712" t="s">
        <v>153</v>
      </c>
      <c r="D1712" t="s">
        <v>154</v>
      </c>
      <c r="E1712" t="s">
        <v>155</v>
      </c>
      <c r="F1712" t="s">
        <v>156</v>
      </c>
      <c r="G1712" t="s">
        <v>157</v>
      </c>
      <c r="H1712" t="s">
        <v>155</v>
      </c>
      <c r="I1712" t="s">
        <v>156</v>
      </c>
      <c r="J1712" t="s">
        <v>157</v>
      </c>
      <c r="K1712" t="s">
        <v>158</v>
      </c>
      <c r="L1712" t="s">
        <v>158</v>
      </c>
      <c r="M1712" t="s">
        <v>159</v>
      </c>
      <c r="N1712" t="s">
        <v>160</v>
      </c>
      <c r="O1712" t="s">
        <v>161</v>
      </c>
      <c r="P1712" t="s">
        <v>162</v>
      </c>
      <c r="Q1712" t="s">
        <v>163</v>
      </c>
    </row>
    <row r="1713" spans="1:17">
      <c r="A1713">
        <v>2004</v>
      </c>
      <c r="B1713">
        <v>111</v>
      </c>
      <c r="C1713" t="s">
        <v>57</v>
      </c>
      <c r="D1713" t="s">
        <v>193</v>
      </c>
      <c r="E1713">
        <v>11</v>
      </c>
      <c r="F1713">
        <v>1</v>
      </c>
      <c r="G1713">
        <v>0.91700000000000004</v>
      </c>
      <c r="H1713">
        <v>8</v>
      </c>
      <c r="I1713">
        <v>0</v>
      </c>
      <c r="J1713">
        <v>1</v>
      </c>
      <c r="K1713">
        <v>48.9</v>
      </c>
      <c r="L1713">
        <v>25.7</v>
      </c>
      <c r="M1713">
        <v>14.04</v>
      </c>
      <c r="N1713">
        <v>-0.96</v>
      </c>
      <c r="P1713">
        <v>10</v>
      </c>
      <c r="Q1713">
        <v>12</v>
      </c>
    </row>
    <row r="1714" spans="1:17">
      <c r="A1714">
        <v>2004</v>
      </c>
      <c r="B1714">
        <v>112</v>
      </c>
      <c r="C1714" t="s">
        <v>176</v>
      </c>
      <c r="D1714" t="s">
        <v>193</v>
      </c>
      <c r="E1714">
        <v>8</v>
      </c>
      <c r="F1714">
        <v>4</v>
      </c>
      <c r="G1714">
        <v>0.66700000000000004</v>
      </c>
      <c r="H1714">
        <v>6</v>
      </c>
      <c r="I1714">
        <v>2</v>
      </c>
      <c r="J1714">
        <v>0.75</v>
      </c>
      <c r="K1714">
        <v>35.799999999999997</v>
      </c>
      <c r="L1714">
        <v>25.1</v>
      </c>
      <c r="M1714">
        <v>5.65</v>
      </c>
      <c r="N1714">
        <v>-1.93</v>
      </c>
      <c r="P1714">
        <v>23</v>
      </c>
    </row>
    <row r="1715" spans="1:17">
      <c r="A1715">
        <v>2004</v>
      </c>
      <c r="B1715">
        <v>113</v>
      </c>
      <c r="C1715" t="s">
        <v>78</v>
      </c>
      <c r="D1715" t="s">
        <v>193</v>
      </c>
      <c r="E1715">
        <v>9</v>
      </c>
      <c r="F1715">
        <v>3</v>
      </c>
      <c r="G1715">
        <v>0.75</v>
      </c>
      <c r="H1715">
        <v>5</v>
      </c>
      <c r="I1715">
        <v>3</v>
      </c>
      <c r="J1715">
        <v>0.625</v>
      </c>
      <c r="K1715">
        <v>40.200000000000003</v>
      </c>
      <c r="L1715">
        <v>21.1</v>
      </c>
      <c r="M1715">
        <v>9.5500000000000007</v>
      </c>
      <c r="N1715">
        <v>-2.87</v>
      </c>
      <c r="P1715">
        <v>17</v>
      </c>
      <c r="Q1715">
        <v>22</v>
      </c>
    </row>
    <row r="1716" spans="1:17">
      <c r="A1716">
        <v>2004</v>
      </c>
      <c r="B1716">
        <v>114</v>
      </c>
      <c r="C1716" t="s">
        <v>89</v>
      </c>
      <c r="D1716" t="s">
        <v>193</v>
      </c>
      <c r="E1716">
        <v>6</v>
      </c>
      <c r="F1716">
        <v>6</v>
      </c>
      <c r="G1716">
        <v>0.5</v>
      </c>
      <c r="H1716">
        <v>5</v>
      </c>
      <c r="I1716">
        <v>3</v>
      </c>
      <c r="J1716">
        <v>0.625</v>
      </c>
      <c r="K1716">
        <v>25.7</v>
      </c>
      <c r="L1716">
        <v>31.8</v>
      </c>
      <c r="M1716">
        <v>0</v>
      </c>
      <c r="N1716">
        <v>2.33</v>
      </c>
    </row>
    <row r="1717" spans="1:17">
      <c r="A1717">
        <v>2004</v>
      </c>
      <c r="B1717">
        <v>115</v>
      </c>
      <c r="C1717" t="s">
        <v>128</v>
      </c>
      <c r="D1717" t="s">
        <v>193</v>
      </c>
      <c r="E1717">
        <v>8</v>
      </c>
      <c r="F1717">
        <v>5</v>
      </c>
      <c r="G1717">
        <v>0.61499999999999999</v>
      </c>
      <c r="H1717">
        <v>4</v>
      </c>
      <c r="I1717">
        <v>4</v>
      </c>
      <c r="J1717">
        <v>0.5</v>
      </c>
      <c r="K1717">
        <v>35.9</v>
      </c>
      <c r="L1717">
        <v>38.4</v>
      </c>
      <c r="M1717">
        <v>0.56000000000000005</v>
      </c>
      <c r="N1717">
        <v>-2.67</v>
      </c>
    </row>
    <row r="1718" spans="1:17">
      <c r="A1718">
        <v>2004</v>
      </c>
      <c r="B1718">
        <v>116</v>
      </c>
      <c r="C1718" t="s">
        <v>122</v>
      </c>
      <c r="D1718" t="s">
        <v>193</v>
      </c>
      <c r="E1718">
        <v>5</v>
      </c>
      <c r="F1718">
        <v>7</v>
      </c>
      <c r="G1718">
        <v>0.41699999999999998</v>
      </c>
      <c r="H1718">
        <v>3</v>
      </c>
      <c r="I1718">
        <v>5</v>
      </c>
      <c r="J1718">
        <v>0.375</v>
      </c>
      <c r="K1718">
        <v>29.7</v>
      </c>
      <c r="L1718">
        <v>34.4</v>
      </c>
      <c r="M1718">
        <v>-9.93</v>
      </c>
      <c r="N1718">
        <v>-5.85</v>
      </c>
    </row>
    <row r="1719" spans="1:17">
      <c r="A1719">
        <v>2004</v>
      </c>
      <c r="B1719">
        <v>117</v>
      </c>
      <c r="C1719" t="s">
        <v>92</v>
      </c>
      <c r="D1719" t="s">
        <v>193</v>
      </c>
      <c r="E1719">
        <v>4</v>
      </c>
      <c r="F1719">
        <v>8</v>
      </c>
      <c r="G1719">
        <v>0.33300000000000002</v>
      </c>
      <c r="H1719">
        <v>3</v>
      </c>
      <c r="I1719">
        <v>5</v>
      </c>
      <c r="J1719">
        <v>0.375</v>
      </c>
      <c r="K1719">
        <v>28.8</v>
      </c>
      <c r="L1719">
        <v>33.200000000000003</v>
      </c>
      <c r="M1719">
        <v>-7.57</v>
      </c>
      <c r="N1719">
        <v>-2.3199999999999998</v>
      </c>
    </row>
    <row r="1720" spans="1:17">
      <c r="A1720">
        <v>2004</v>
      </c>
      <c r="B1720">
        <v>118</v>
      </c>
      <c r="C1720" t="s">
        <v>75</v>
      </c>
      <c r="D1720" t="s">
        <v>193</v>
      </c>
      <c r="E1720">
        <v>3</v>
      </c>
      <c r="F1720">
        <v>8</v>
      </c>
      <c r="G1720">
        <v>0.27300000000000002</v>
      </c>
      <c r="H1720">
        <v>3</v>
      </c>
      <c r="I1720">
        <v>5</v>
      </c>
      <c r="J1720">
        <v>0.375</v>
      </c>
      <c r="K1720">
        <v>18.399999999999999</v>
      </c>
      <c r="L1720">
        <v>38.200000000000003</v>
      </c>
      <c r="M1720">
        <v>-10.95</v>
      </c>
      <c r="N1720">
        <v>0.68</v>
      </c>
    </row>
    <row r="1721" spans="1:17">
      <c r="A1721">
        <v>2004</v>
      </c>
      <c r="B1721">
        <v>119</v>
      </c>
      <c r="C1721" t="s">
        <v>124</v>
      </c>
      <c r="D1721" t="s">
        <v>193</v>
      </c>
      <c r="E1721">
        <v>3</v>
      </c>
      <c r="F1721">
        <v>8</v>
      </c>
      <c r="G1721">
        <v>0.27300000000000002</v>
      </c>
      <c r="H1721">
        <v>2</v>
      </c>
      <c r="I1721">
        <v>6</v>
      </c>
      <c r="J1721">
        <v>0.25</v>
      </c>
      <c r="K1721">
        <v>25.4</v>
      </c>
      <c r="L1721">
        <v>34.299999999999997</v>
      </c>
      <c r="M1721">
        <v>-9.31</v>
      </c>
      <c r="N1721">
        <v>-1.22</v>
      </c>
    </row>
    <row r="1722" spans="1:17">
      <c r="A1722">
        <v>2004</v>
      </c>
      <c r="B1722">
        <v>120</v>
      </c>
      <c r="C1722" t="s">
        <v>111</v>
      </c>
      <c r="D1722" t="s">
        <v>193</v>
      </c>
      <c r="E1722">
        <v>2</v>
      </c>
      <c r="F1722">
        <v>9</v>
      </c>
      <c r="G1722">
        <v>0.182</v>
      </c>
      <c r="H1722">
        <v>1</v>
      </c>
      <c r="I1722">
        <v>7</v>
      </c>
      <c r="J1722">
        <v>0.125</v>
      </c>
      <c r="K1722">
        <v>28.4</v>
      </c>
      <c r="L1722">
        <v>42.6</v>
      </c>
      <c r="M1722">
        <v>-14.39</v>
      </c>
      <c r="N1722">
        <v>-2.48</v>
      </c>
    </row>
    <row r="1723" spans="1:17">
      <c r="A1723">
        <v>2003</v>
      </c>
      <c r="B1723">
        <v>1</v>
      </c>
      <c r="C1723" t="s">
        <v>2</v>
      </c>
      <c r="D1723" t="s">
        <v>143</v>
      </c>
      <c r="E1723">
        <v>10</v>
      </c>
      <c r="F1723">
        <v>3</v>
      </c>
      <c r="G1723">
        <v>0.76900000000000002</v>
      </c>
      <c r="H1723">
        <v>7</v>
      </c>
      <c r="I1723">
        <v>1</v>
      </c>
      <c r="J1723">
        <v>0.875</v>
      </c>
      <c r="K1723">
        <v>32.200000000000003</v>
      </c>
      <c r="L1723">
        <v>16.7</v>
      </c>
      <c r="M1723">
        <v>17.75</v>
      </c>
      <c r="N1723">
        <v>6.9</v>
      </c>
      <c r="O1723">
        <v>13</v>
      </c>
      <c r="P1723">
        <v>3</v>
      </c>
      <c r="Q1723">
        <v>11</v>
      </c>
    </row>
    <row r="1724" spans="1:17">
      <c r="A1724">
        <v>2003</v>
      </c>
      <c r="B1724">
        <v>2</v>
      </c>
      <c r="C1724" t="s">
        <v>39</v>
      </c>
      <c r="D1724" t="s">
        <v>143</v>
      </c>
      <c r="E1724">
        <v>10</v>
      </c>
      <c r="F1724">
        <v>3</v>
      </c>
      <c r="G1724">
        <v>0.76900000000000002</v>
      </c>
      <c r="H1724">
        <v>6</v>
      </c>
      <c r="I1724">
        <v>2</v>
      </c>
      <c r="J1724">
        <v>0.75</v>
      </c>
      <c r="K1724">
        <v>31.2</v>
      </c>
      <c r="L1724">
        <v>15.8</v>
      </c>
      <c r="M1724">
        <v>12.92</v>
      </c>
      <c r="N1724">
        <v>2.23</v>
      </c>
      <c r="O1724">
        <v>15</v>
      </c>
      <c r="P1724">
        <v>15</v>
      </c>
      <c r="Q1724">
        <v>17</v>
      </c>
    </row>
    <row r="1725" spans="1:17">
      <c r="A1725">
        <v>2003</v>
      </c>
      <c r="B1725">
        <v>3</v>
      </c>
      <c r="C1725" t="s">
        <v>6</v>
      </c>
      <c r="D1725" t="s">
        <v>143</v>
      </c>
      <c r="E1725">
        <v>9</v>
      </c>
      <c r="F1725">
        <v>4</v>
      </c>
      <c r="G1725">
        <v>0.69199999999999995</v>
      </c>
      <c r="H1725">
        <v>5</v>
      </c>
      <c r="I1725">
        <v>3</v>
      </c>
      <c r="J1725">
        <v>0.625</v>
      </c>
      <c r="K1725">
        <v>28.1</v>
      </c>
      <c r="L1725">
        <v>19.2</v>
      </c>
      <c r="M1725">
        <v>10.49</v>
      </c>
      <c r="N1725">
        <v>4.26</v>
      </c>
      <c r="P1725">
        <v>22</v>
      </c>
      <c r="Q1725">
        <v>22</v>
      </c>
    </row>
    <row r="1726" spans="1:17">
      <c r="A1726">
        <v>2003</v>
      </c>
      <c r="B1726">
        <v>4</v>
      </c>
      <c r="C1726" t="s">
        <v>44</v>
      </c>
      <c r="D1726" t="s">
        <v>143</v>
      </c>
      <c r="E1726">
        <v>8</v>
      </c>
      <c r="F1726">
        <v>5</v>
      </c>
      <c r="G1726">
        <v>0.61499999999999999</v>
      </c>
      <c r="H1726">
        <v>4</v>
      </c>
      <c r="I1726">
        <v>4</v>
      </c>
      <c r="J1726">
        <v>0.5</v>
      </c>
      <c r="K1726">
        <v>37.6</v>
      </c>
      <c r="L1726">
        <v>29.6</v>
      </c>
      <c r="M1726">
        <v>10.41</v>
      </c>
      <c r="N1726">
        <v>4.4800000000000004</v>
      </c>
      <c r="O1726">
        <v>16</v>
      </c>
      <c r="P1726">
        <v>14</v>
      </c>
    </row>
    <row r="1727" spans="1:17">
      <c r="A1727">
        <v>2003</v>
      </c>
      <c r="B1727">
        <v>5</v>
      </c>
      <c r="C1727" t="s">
        <v>61</v>
      </c>
      <c r="D1727" t="s">
        <v>143</v>
      </c>
      <c r="E1727">
        <v>8</v>
      </c>
      <c r="F1727">
        <v>5</v>
      </c>
      <c r="G1727">
        <v>0.61499999999999999</v>
      </c>
      <c r="H1727">
        <v>4</v>
      </c>
      <c r="I1727">
        <v>4</v>
      </c>
      <c r="J1727">
        <v>0.5</v>
      </c>
      <c r="K1727">
        <v>28</v>
      </c>
      <c r="L1727">
        <v>20.399999999999999</v>
      </c>
      <c r="M1727">
        <v>10.15</v>
      </c>
      <c r="N1727">
        <v>4.46</v>
      </c>
      <c r="O1727">
        <v>18</v>
      </c>
      <c r="P1727">
        <v>15</v>
      </c>
    </row>
    <row r="1728" spans="1:17">
      <c r="A1728">
        <v>2003</v>
      </c>
      <c r="B1728">
        <v>6</v>
      </c>
      <c r="C1728" t="s">
        <v>69</v>
      </c>
      <c r="D1728" t="s">
        <v>143</v>
      </c>
      <c r="E1728">
        <v>7</v>
      </c>
      <c r="F1728">
        <v>6</v>
      </c>
      <c r="G1728">
        <v>0.53800000000000003</v>
      </c>
      <c r="H1728">
        <v>4</v>
      </c>
      <c r="I1728">
        <v>4</v>
      </c>
      <c r="J1728">
        <v>0.5</v>
      </c>
      <c r="K1728">
        <v>21.1</v>
      </c>
      <c r="L1728">
        <v>20.5</v>
      </c>
      <c r="M1728">
        <v>5.6</v>
      </c>
      <c r="N1728">
        <v>5.68</v>
      </c>
    </row>
    <row r="1729" spans="1:17">
      <c r="A1729">
        <v>2003</v>
      </c>
      <c r="B1729">
        <v>7</v>
      </c>
      <c r="C1729" t="s">
        <v>62</v>
      </c>
      <c r="D1729" t="s">
        <v>143</v>
      </c>
      <c r="E1729">
        <v>5</v>
      </c>
      <c r="F1729">
        <v>7</v>
      </c>
      <c r="G1729">
        <v>0.41699999999999998</v>
      </c>
      <c r="H1729">
        <v>3</v>
      </c>
      <c r="I1729">
        <v>5</v>
      </c>
      <c r="J1729">
        <v>0.375</v>
      </c>
      <c r="K1729">
        <v>27.9</v>
      </c>
      <c r="L1729">
        <v>28.9</v>
      </c>
      <c r="M1729">
        <v>4.1900000000000004</v>
      </c>
      <c r="N1729">
        <v>5.28</v>
      </c>
      <c r="P1729">
        <v>20</v>
      </c>
    </row>
    <row r="1730" spans="1:17">
      <c r="A1730">
        <v>2003</v>
      </c>
      <c r="B1730">
        <v>8</v>
      </c>
      <c r="C1730" t="s">
        <v>33</v>
      </c>
      <c r="D1730" t="s">
        <v>143</v>
      </c>
      <c r="E1730">
        <v>4</v>
      </c>
      <c r="F1730">
        <v>8</v>
      </c>
      <c r="G1730">
        <v>0.33300000000000002</v>
      </c>
      <c r="H1730">
        <v>2</v>
      </c>
      <c r="I1730">
        <v>6</v>
      </c>
      <c r="J1730">
        <v>0.25</v>
      </c>
      <c r="K1730">
        <v>17.600000000000001</v>
      </c>
      <c r="L1730">
        <v>28.6</v>
      </c>
      <c r="M1730">
        <v>-3.02</v>
      </c>
      <c r="N1730">
        <v>4.3099999999999996</v>
      </c>
    </row>
    <row r="1731" spans="1:17">
      <c r="A1731">
        <v>2003</v>
      </c>
      <c r="B1731">
        <v>9</v>
      </c>
      <c r="C1731" t="s">
        <v>24</v>
      </c>
      <c r="D1731" t="s">
        <v>143</v>
      </c>
      <c r="E1731">
        <v>2</v>
      </c>
      <c r="F1731">
        <v>10</v>
      </c>
      <c r="G1731">
        <v>0.16700000000000001</v>
      </c>
      <c r="H1731">
        <v>1</v>
      </c>
      <c r="I1731">
        <v>7</v>
      </c>
      <c r="J1731">
        <v>0.125</v>
      </c>
      <c r="K1731">
        <v>26.4</v>
      </c>
      <c r="L1731">
        <v>38.299999999999997</v>
      </c>
      <c r="M1731">
        <v>-5.15</v>
      </c>
      <c r="N1731">
        <v>5.18</v>
      </c>
    </row>
    <row r="1732" spans="1:17">
      <c r="A1732">
        <v>2003</v>
      </c>
      <c r="E1732" t="s">
        <v>167</v>
      </c>
      <c r="H1732" t="s">
        <v>168</v>
      </c>
      <c r="M1732" t="s">
        <v>159</v>
      </c>
      <c r="O1732" t="s">
        <v>151</v>
      </c>
    </row>
    <row r="1733" spans="1:17">
      <c r="A1733">
        <v>2003</v>
      </c>
      <c r="B1733" t="s">
        <v>152</v>
      </c>
      <c r="C1733" t="s">
        <v>153</v>
      </c>
      <c r="D1733" t="s">
        <v>154</v>
      </c>
      <c r="E1733" t="s">
        <v>155</v>
      </c>
      <c r="F1733" t="s">
        <v>156</v>
      </c>
      <c r="G1733" t="s">
        <v>157</v>
      </c>
      <c r="H1733" t="s">
        <v>155</v>
      </c>
      <c r="I1733" t="s">
        <v>156</v>
      </c>
      <c r="J1733" t="s">
        <v>157</v>
      </c>
      <c r="K1733" t="s">
        <v>158</v>
      </c>
      <c r="L1733" t="s">
        <v>158</v>
      </c>
      <c r="M1733" t="s">
        <v>159</v>
      </c>
      <c r="N1733" t="s">
        <v>160</v>
      </c>
      <c r="O1733" t="s">
        <v>161</v>
      </c>
      <c r="P1733" t="s">
        <v>162</v>
      </c>
      <c r="Q1733" t="s">
        <v>163</v>
      </c>
    </row>
    <row r="1734" spans="1:17">
      <c r="A1734">
        <v>2003</v>
      </c>
      <c r="B1734">
        <v>10</v>
      </c>
      <c r="C1734" t="s">
        <v>76</v>
      </c>
      <c r="D1734" t="s">
        <v>194</v>
      </c>
      <c r="E1734">
        <v>11</v>
      </c>
      <c r="F1734">
        <v>4</v>
      </c>
      <c r="G1734">
        <v>0.73299999999999998</v>
      </c>
      <c r="H1734">
        <v>6</v>
      </c>
      <c r="I1734">
        <v>2</v>
      </c>
      <c r="J1734">
        <v>0.75</v>
      </c>
      <c r="K1734">
        <v>36.6</v>
      </c>
      <c r="L1734">
        <v>16.3</v>
      </c>
      <c r="M1734">
        <v>15.74</v>
      </c>
      <c r="N1734">
        <v>1.61</v>
      </c>
      <c r="O1734">
        <v>7</v>
      </c>
      <c r="P1734">
        <v>6</v>
      </c>
      <c r="Q1734">
        <v>14</v>
      </c>
    </row>
    <row r="1735" spans="1:17">
      <c r="A1735">
        <v>2003</v>
      </c>
      <c r="B1735">
        <v>11</v>
      </c>
      <c r="C1735" t="s">
        <v>26</v>
      </c>
      <c r="D1735" t="s">
        <v>194</v>
      </c>
      <c r="E1735">
        <v>10</v>
      </c>
      <c r="F1735">
        <v>3</v>
      </c>
      <c r="G1735">
        <v>0.76900000000000002</v>
      </c>
      <c r="H1735">
        <v>5</v>
      </c>
      <c r="I1735">
        <v>3</v>
      </c>
      <c r="J1735">
        <v>0.625</v>
      </c>
      <c r="K1735">
        <v>24.8</v>
      </c>
      <c r="L1735">
        <v>14.5</v>
      </c>
      <c r="M1735">
        <v>11.18</v>
      </c>
      <c r="N1735">
        <v>2.1800000000000002</v>
      </c>
      <c r="P1735">
        <v>10</v>
      </c>
      <c r="Q1735">
        <v>19</v>
      </c>
    </row>
    <row r="1736" spans="1:17">
      <c r="A1736">
        <v>2003</v>
      </c>
      <c r="B1736">
        <v>12</v>
      </c>
      <c r="C1736" t="s">
        <v>46</v>
      </c>
      <c r="D1736" t="s">
        <v>194</v>
      </c>
      <c r="E1736">
        <v>8</v>
      </c>
      <c r="F1736">
        <v>5</v>
      </c>
      <c r="G1736">
        <v>0.61499999999999999</v>
      </c>
      <c r="H1736">
        <v>4</v>
      </c>
      <c r="I1736">
        <v>4</v>
      </c>
      <c r="J1736">
        <v>0.5</v>
      </c>
      <c r="K1736">
        <v>30.7</v>
      </c>
      <c r="L1736">
        <v>22.1</v>
      </c>
      <c r="M1736">
        <v>6.45</v>
      </c>
      <c r="N1736">
        <v>0.45</v>
      </c>
      <c r="P1736">
        <v>21</v>
      </c>
    </row>
    <row r="1737" spans="1:17">
      <c r="A1737">
        <v>2003</v>
      </c>
      <c r="B1737">
        <v>13</v>
      </c>
      <c r="C1737" t="s">
        <v>85</v>
      </c>
      <c r="D1737" t="s">
        <v>194</v>
      </c>
      <c r="E1737">
        <v>6</v>
      </c>
      <c r="F1737">
        <v>7</v>
      </c>
      <c r="G1737">
        <v>0.46200000000000002</v>
      </c>
      <c r="H1737">
        <v>3</v>
      </c>
      <c r="I1737">
        <v>5</v>
      </c>
      <c r="J1737">
        <v>0.375</v>
      </c>
      <c r="K1737">
        <v>29.5</v>
      </c>
      <c r="L1737">
        <v>30.5</v>
      </c>
      <c r="M1737">
        <v>-0.59</v>
      </c>
      <c r="N1737">
        <v>0.49</v>
      </c>
    </row>
    <row r="1738" spans="1:17">
      <c r="A1738">
        <v>2003</v>
      </c>
      <c r="B1738">
        <v>14</v>
      </c>
      <c r="C1738" t="s">
        <v>66</v>
      </c>
      <c r="D1738" t="s">
        <v>194</v>
      </c>
      <c r="E1738">
        <v>5</v>
      </c>
      <c r="F1738">
        <v>7</v>
      </c>
      <c r="G1738">
        <v>0.41699999999999998</v>
      </c>
      <c r="H1738">
        <v>3</v>
      </c>
      <c r="I1738">
        <v>5</v>
      </c>
      <c r="J1738">
        <v>0.375</v>
      </c>
      <c r="K1738">
        <v>26.6</v>
      </c>
      <c r="L1738">
        <v>33.200000000000003</v>
      </c>
      <c r="M1738">
        <v>1.45</v>
      </c>
      <c r="N1738">
        <v>6.36</v>
      </c>
      <c r="P1738">
        <v>17</v>
      </c>
    </row>
    <row r="1739" spans="1:17">
      <c r="A1739">
        <v>2003</v>
      </c>
      <c r="B1739">
        <v>15</v>
      </c>
      <c r="C1739" t="s">
        <v>53</v>
      </c>
      <c r="D1739" t="s">
        <v>194</v>
      </c>
      <c r="E1739">
        <v>2</v>
      </c>
      <c r="F1739">
        <v>10</v>
      </c>
      <c r="G1739">
        <v>0.16700000000000001</v>
      </c>
      <c r="H1739">
        <v>0</v>
      </c>
      <c r="I1739">
        <v>8</v>
      </c>
      <c r="J1739">
        <v>0</v>
      </c>
      <c r="K1739">
        <v>14.4</v>
      </c>
      <c r="L1739">
        <v>36.4</v>
      </c>
      <c r="M1739">
        <v>-10.27</v>
      </c>
      <c r="N1739">
        <v>5.15</v>
      </c>
    </row>
    <row r="1740" spans="1:17">
      <c r="A1740">
        <v>2003</v>
      </c>
      <c r="B1740">
        <v>16</v>
      </c>
      <c r="C1740" t="s">
        <v>16</v>
      </c>
      <c r="D1740" t="s">
        <v>195</v>
      </c>
      <c r="E1740">
        <v>12</v>
      </c>
      <c r="F1740">
        <v>2</v>
      </c>
      <c r="G1740">
        <v>0.85699999999999998</v>
      </c>
      <c r="H1740">
        <v>8</v>
      </c>
      <c r="I1740">
        <v>0</v>
      </c>
      <c r="J1740">
        <v>1</v>
      </c>
      <c r="K1740">
        <v>42.9</v>
      </c>
      <c r="L1740">
        <v>15.3</v>
      </c>
      <c r="M1740">
        <v>20.27</v>
      </c>
      <c r="N1740">
        <v>4.0599999999999996</v>
      </c>
      <c r="O1740">
        <v>1</v>
      </c>
      <c r="P1740">
        <v>1</v>
      </c>
      <c r="Q1740">
        <v>3</v>
      </c>
    </row>
    <row r="1741" spans="1:17">
      <c r="A1741">
        <v>2003</v>
      </c>
      <c r="B1741">
        <v>17</v>
      </c>
      <c r="C1741" t="s">
        <v>7</v>
      </c>
      <c r="D1741" t="s">
        <v>195</v>
      </c>
      <c r="E1741">
        <v>10</v>
      </c>
      <c r="F1741">
        <v>3</v>
      </c>
      <c r="G1741">
        <v>0.76900000000000002</v>
      </c>
      <c r="H1741">
        <v>7</v>
      </c>
      <c r="I1741">
        <v>1</v>
      </c>
      <c r="J1741">
        <v>0.875</v>
      </c>
      <c r="K1741">
        <v>41</v>
      </c>
      <c r="L1741">
        <v>21.5</v>
      </c>
      <c r="M1741">
        <v>15.35</v>
      </c>
      <c r="N1741">
        <v>2.97</v>
      </c>
      <c r="O1741">
        <v>5</v>
      </c>
      <c r="P1741">
        <v>5</v>
      </c>
      <c r="Q1741">
        <v>12</v>
      </c>
    </row>
    <row r="1742" spans="1:17">
      <c r="A1742">
        <v>2003</v>
      </c>
      <c r="B1742">
        <v>18</v>
      </c>
      <c r="C1742" t="s">
        <v>48</v>
      </c>
      <c r="D1742" t="s">
        <v>195</v>
      </c>
      <c r="E1742">
        <v>9</v>
      </c>
      <c r="F1742">
        <v>4</v>
      </c>
      <c r="G1742">
        <v>0.69199999999999995</v>
      </c>
      <c r="H1742">
        <v>5</v>
      </c>
      <c r="I1742">
        <v>3</v>
      </c>
      <c r="J1742">
        <v>0.625</v>
      </c>
      <c r="K1742">
        <v>35.9</v>
      </c>
      <c r="L1742">
        <v>25.1</v>
      </c>
      <c r="M1742">
        <v>9.32</v>
      </c>
      <c r="N1742">
        <v>0.93</v>
      </c>
      <c r="O1742">
        <v>24</v>
      </c>
      <c r="P1742">
        <v>14</v>
      </c>
    </row>
    <row r="1743" spans="1:17">
      <c r="A1743">
        <v>2003</v>
      </c>
      <c r="B1743">
        <v>19</v>
      </c>
      <c r="C1743" t="s">
        <v>47</v>
      </c>
      <c r="D1743" t="s">
        <v>195</v>
      </c>
      <c r="E1743">
        <v>8</v>
      </c>
      <c r="F1743">
        <v>5</v>
      </c>
      <c r="G1743">
        <v>0.61499999999999999</v>
      </c>
      <c r="H1743">
        <v>4</v>
      </c>
      <c r="I1743">
        <v>4</v>
      </c>
      <c r="J1743">
        <v>0.5</v>
      </c>
      <c r="K1743">
        <v>42.5</v>
      </c>
      <c r="L1743">
        <v>34</v>
      </c>
      <c r="M1743">
        <v>7.5</v>
      </c>
      <c r="N1743">
        <v>2.73</v>
      </c>
    </row>
    <row r="1744" spans="1:17">
      <c r="A1744">
        <v>2003</v>
      </c>
      <c r="B1744">
        <v>20</v>
      </c>
      <c r="C1744" t="s">
        <v>17</v>
      </c>
      <c r="D1744" t="s">
        <v>195</v>
      </c>
      <c r="E1744">
        <v>4</v>
      </c>
      <c r="F1744">
        <v>8</v>
      </c>
      <c r="G1744">
        <v>0.33300000000000002</v>
      </c>
      <c r="H1744">
        <v>2</v>
      </c>
      <c r="I1744">
        <v>6</v>
      </c>
      <c r="J1744">
        <v>0.25</v>
      </c>
      <c r="K1744">
        <v>25.3</v>
      </c>
      <c r="L1744">
        <v>38.799999999999997</v>
      </c>
      <c r="M1744">
        <v>-3.46</v>
      </c>
      <c r="N1744">
        <v>5.88</v>
      </c>
    </row>
    <row r="1745" spans="1:17">
      <c r="A1745">
        <v>2003</v>
      </c>
      <c r="B1745">
        <v>21</v>
      </c>
      <c r="C1745" t="s">
        <v>56</v>
      </c>
      <c r="D1745" t="s">
        <v>195</v>
      </c>
      <c r="E1745">
        <v>3</v>
      </c>
      <c r="F1745">
        <v>9</v>
      </c>
      <c r="G1745">
        <v>0.25</v>
      </c>
      <c r="H1745">
        <v>1</v>
      </c>
      <c r="I1745">
        <v>7</v>
      </c>
      <c r="J1745">
        <v>0.125</v>
      </c>
      <c r="K1745">
        <v>15.9</v>
      </c>
      <c r="L1745">
        <v>37.9</v>
      </c>
      <c r="M1745">
        <v>-9.4600000000000009</v>
      </c>
      <c r="N1745">
        <v>1.79</v>
      </c>
    </row>
    <row r="1746" spans="1:17">
      <c r="A1746">
        <v>2003</v>
      </c>
      <c r="E1746" t="s">
        <v>167</v>
      </c>
      <c r="H1746" t="s">
        <v>168</v>
      </c>
      <c r="M1746" t="s">
        <v>159</v>
      </c>
      <c r="O1746" t="s">
        <v>151</v>
      </c>
    </row>
    <row r="1747" spans="1:17">
      <c r="A1747">
        <v>2003</v>
      </c>
      <c r="B1747" t="s">
        <v>152</v>
      </c>
      <c r="C1747" t="s">
        <v>153</v>
      </c>
      <c r="D1747" t="s">
        <v>154</v>
      </c>
      <c r="E1747" t="s">
        <v>155</v>
      </c>
      <c r="F1747" t="s">
        <v>156</v>
      </c>
      <c r="G1747" t="s">
        <v>157</v>
      </c>
      <c r="H1747" t="s">
        <v>155</v>
      </c>
      <c r="I1747" t="s">
        <v>156</v>
      </c>
      <c r="J1747" t="s">
        <v>157</v>
      </c>
      <c r="K1747" t="s">
        <v>158</v>
      </c>
      <c r="L1747" t="s">
        <v>158</v>
      </c>
      <c r="M1747" t="s">
        <v>159</v>
      </c>
      <c r="N1747" t="s">
        <v>160</v>
      </c>
      <c r="O1747" t="s">
        <v>161</v>
      </c>
      <c r="P1747" t="s">
        <v>162</v>
      </c>
      <c r="Q1747" t="s">
        <v>163</v>
      </c>
    </row>
    <row r="1748" spans="1:17">
      <c r="A1748">
        <v>2003</v>
      </c>
      <c r="B1748">
        <v>22</v>
      </c>
      <c r="C1748" t="s">
        <v>21</v>
      </c>
      <c r="D1748" t="s">
        <v>192</v>
      </c>
      <c r="E1748">
        <v>11</v>
      </c>
      <c r="F1748">
        <v>2</v>
      </c>
      <c r="G1748">
        <v>0.84599999999999997</v>
      </c>
      <c r="H1748">
        <v>6</v>
      </c>
      <c r="I1748">
        <v>1</v>
      </c>
      <c r="J1748">
        <v>0.85699999999999998</v>
      </c>
      <c r="K1748">
        <v>27.8</v>
      </c>
      <c r="L1748">
        <v>15.1</v>
      </c>
      <c r="M1748">
        <v>14.47</v>
      </c>
      <c r="N1748">
        <v>4.16</v>
      </c>
      <c r="O1748">
        <v>3</v>
      </c>
      <c r="P1748">
        <v>2</v>
      </c>
      <c r="Q1748">
        <v>5</v>
      </c>
    </row>
    <row r="1749" spans="1:17">
      <c r="A1749">
        <v>2003</v>
      </c>
      <c r="B1749">
        <v>23</v>
      </c>
      <c r="C1749" t="s">
        <v>38</v>
      </c>
      <c r="D1749" t="s">
        <v>192</v>
      </c>
      <c r="E1749">
        <v>8</v>
      </c>
      <c r="F1749">
        <v>5</v>
      </c>
      <c r="G1749">
        <v>0.61499999999999999</v>
      </c>
      <c r="H1749">
        <v>6</v>
      </c>
      <c r="I1749">
        <v>1</v>
      </c>
      <c r="J1749">
        <v>0.85699999999999998</v>
      </c>
      <c r="K1749">
        <v>28.9</v>
      </c>
      <c r="L1749">
        <v>22.8</v>
      </c>
      <c r="M1749">
        <v>6.51</v>
      </c>
      <c r="N1749">
        <v>1.51</v>
      </c>
      <c r="P1749">
        <v>20</v>
      </c>
    </row>
    <row r="1750" spans="1:17">
      <c r="A1750">
        <v>2003</v>
      </c>
      <c r="B1750">
        <v>24</v>
      </c>
      <c r="C1750" t="s">
        <v>31</v>
      </c>
      <c r="D1750" t="s">
        <v>192</v>
      </c>
      <c r="E1750">
        <v>8</v>
      </c>
      <c r="F1750">
        <v>5</v>
      </c>
      <c r="G1750">
        <v>0.61499999999999999</v>
      </c>
      <c r="H1750">
        <v>5</v>
      </c>
      <c r="I1750">
        <v>2</v>
      </c>
      <c r="J1750">
        <v>0.71399999999999997</v>
      </c>
      <c r="K1750">
        <v>29.9</v>
      </c>
      <c r="L1750">
        <v>23.9</v>
      </c>
      <c r="M1750">
        <v>6.1</v>
      </c>
      <c r="N1750">
        <v>1.33</v>
      </c>
      <c r="O1750">
        <v>10</v>
      </c>
      <c r="P1750">
        <v>9</v>
      </c>
    </row>
    <row r="1751" spans="1:17">
      <c r="A1751">
        <v>2003</v>
      </c>
      <c r="B1751">
        <v>25</v>
      </c>
      <c r="C1751" t="s">
        <v>43</v>
      </c>
      <c r="D1751" t="s">
        <v>192</v>
      </c>
      <c r="E1751">
        <v>8</v>
      </c>
      <c r="F1751">
        <v>5</v>
      </c>
      <c r="G1751">
        <v>0.61499999999999999</v>
      </c>
      <c r="H1751">
        <v>4</v>
      </c>
      <c r="I1751">
        <v>3</v>
      </c>
      <c r="J1751">
        <v>0.57099999999999995</v>
      </c>
      <c r="K1751">
        <v>35.4</v>
      </c>
      <c r="L1751">
        <v>23</v>
      </c>
      <c r="M1751">
        <v>8.91</v>
      </c>
      <c r="N1751">
        <v>0.6</v>
      </c>
      <c r="O1751">
        <v>9</v>
      </c>
      <c r="P1751">
        <v>3</v>
      </c>
    </row>
    <row r="1752" spans="1:17">
      <c r="A1752">
        <v>2003</v>
      </c>
      <c r="B1752">
        <v>26</v>
      </c>
      <c r="C1752" t="s">
        <v>82</v>
      </c>
      <c r="D1752" t="s">
        <v>192</v>
      </c>
      <c r="E1752">
        <v>8</v>
      </c>
      <c r="F1752">
        <v>5</v>
      </c>
      <c r="G1752">
        <v>0.61499999999999999</v>
      </c>
      <c r="H1752">
        <v>3</v>
      </c>
      <c r="I1752">
        <v>4</v>
      </c>
      <c r="J1752">
        <v>0.42899999999999999</v>
      </c>
      <c r="K1752">
        <v>28.5</v>
      </c>
      <c r="L1752">
        <v>25.5</v>
      </c>
      <c r="M1752">
        <v>5.69</v>
      </c>
      <c r="N1752">
        <v>2.5299999999999998</v>
      </c>
    </row>
    <row r="1753" spans="1:17">
      <c r="A1753">
        <v>2003</v>
      </c>
      <c r="B1753">
        <v>27</v>
      </c>
      <c r="C1753" t="s">
        <v>59</v>
      </c>
      <c r="D1753" t="s">
        <v>192</v>
      </c>
      <c r="E1753">
        <v>6</v>
      </c>
      <c r="F1753">
        <v>6</v>
      </c>
      <c r="G1753">
        <v>0.5</v>
      </c>
      <c r="H1753">
        <v>2</v>
      </c>
      <c r="I1753">
        <v>5</v>
      </c>
      <c r="J1753">
        <v>0.28599999999999998</v>
      </c>
      <c r="K1753">
        <v>26.7</v>
      </c>
      <c r="L1753">
        <v>25.1</v>
      </c>
      <c r="M1753">
        <v>4.1100000000000003</v>
      </c>
      <c r="N1753">
        <v>0.95</v>
      </c>
    </row>
    <row r="1754" spans="1:17">
      <c r="A1754">
        <v>2003</v>
      </c>
      <c r="B1754">
        <v>28</v>
      </c>
      <c r="C1754" t="s">
        <v>79</v>
      </c>
      <c r="D1754" t="s">
        <v>192</v>
      </c>
      <c r="E1754">
        <v>5</v>
      </c>
      <c r="F1754">
        <v>7</v>
      </c>
      <c r="G1754">
        <v>0.41699999999999998</v>
      </c>
      <c r="H1754">
        <v>2</v>
      </c>
      <c r="I1754">
        <v>5</v>
      </c>
      <c r="J1754">
        <v>0.28599999999999998</v>
      </c>
      <c r="K1754">
        <v>27.4</v>
      </c>
      <c r="L1754">
        <v>29.5</v>
      </c>
      <c r="M1754">
        <v>-1.65</v>
      </c>
      <c r="N1754">
        <v>0.27</v>
      </c>
    </row>
    <row r="1755" spans="1:17">
      <c r="A1755">
        <v>2003</v>
      </c>
      <c r="B1755">
        <v>29</v>
      </c>
      <c r="C1755" t="s">
        <v>60</v>
      </c>
      <c r="D1755" t="s">
        <v>192</v>
      </c>
      <c r="E1755">
        <v>1</v>
      </c>
      <c r="F1755">
        <v>11</v>
      </c>
      <c r="G1755">
        <v>8.3000000000000004E-2</v>
      </c>
      <c r="H1755">
        <v>0</v>
      </c>
      <c r="I1755">
        <v>7</v>
      </c>
      <c r="J1755">
        <v>0</v>
      </c>
      <c r="K1755">
        <v>19.600000000000001</v>
      </c>
      <c r="L1755">
        <v>32.799999999999997</v>
      </c>
      <c r="M1755">
        <v>-11.95</v>
      </c>
      <c r="N1755">
        <v>0.88</v>
      </c>
    </row>
    <row r="1756" spans="1:17">
      <c r="A1756">
        <v>2003</v>
      </c>
      <c r="E1756" t="s">
        <v>167</v>
      </c>
      <c r="H1756" t="s">
        <v>168</v>
      </c>
      <c r="M1756" t="s">
        <v>159</v>
      </c>
      <c r="O1756" t="s">
        <v>151</v>
      </c>
    </row>
    <row r="1757" spans="1:17">
      <c r="A1757">
        <v>2003</v>
      </c>
      <c r="B1757" t="s">
        <v>152</v>
      </c>
      <c r="C1757" t="s">
        <v>153</v>
      </c>
      <c r="D1757" t="s">
        <v>154</v>
      </c>
      <c r="E1757" t="s">
        <v>155</v>
      </c>
      <c r="F1757" t="s">
        <v>156</v>
      </c>
      <c r="G1757" t="s">
        <v>157</v>
      </c>
      <c r="H1757" t="s">
        <v>155</v>
      </c>
      <c r="I1757" t="s">
        <v>156</v>
      </c>
      <c r="J1757" t="s">
        <v>157</v>
      </c>
      <c r="K1757" t="s">
        <v>158</v>
      </c>
      <c r="L1757" t="s">
        <v>158</v>
      </c>
      <c r="M1757" t="s">
        <v>159</v>
      </c>
      <c r="N1757" t="s">
        <v>160</v>
      </c>
      <c r="O1757" t="s">
        <v>161</v>
      </c>
      <c r="P1757" t="s">
        <v>162</v>
      </c>
      <c r="Q1757" t="s">
        <v>163</v>
      </c>
    </row>
    <row r="1758" spans="1:17">
      <c r="A1758">
        <v>2003</v>
      </c>
      <c r="B1758">
        <v>30</v>
      </c>
      <c r="C1758" t="s">
        <v>4</v>
      </c>
      <c r="D1758" t="s">
        <v>146</v>
      </c>
      <c r="E1758">
        <v>10</v>
      </c>
      <c r="F1758">
        <v>3</v>
      </c>
      <c r="G1758">
        <v>0.76900000000000002</v>
      </c>
      <c r="H1758">
        <v>7</v>
      </c>
      <c r="I1758">
        <v>1</v>
      </c>
      <c r="J1758">
        <v>0.875</v>
      </c>
      <c r="K1758">
        <v>35.4</v>
      </c>
      <c r="L1758">
        <v>16.8</v>
      </c>
      <c r="M1758">
        <v>16.100000000000001</v>
      </c>
      <c r="N1758">
        <v>3.94</v>
      </c>
      <c r="O1758">
        <v>4</v>
      </c>
      <c r="P1758">
        <v>3</v>
      </c>
      <c r="Q1758">
        <v>6</v>
      </c>
    </row>
    <row r="1759" spans="1:17">
      <c r="A1759">
        <v>2003</v>
      </c>
      <c r="B1759">
        <v>31</v>
      </c>
      <c r="C1759" t="s">
        <v>3</v>
      </c>
      <c r="D1759" t="s">
        <v>146</v>
      </c>
      <c r="E1759">
        <v>11</v>
      </c>
      <c r="F1759">
        <v>2</v>
      </c>
      <c r="G1759">
        <v>0.84599999999999997</v>
      </c>
      <c r="H1759">
        <v>6</v>
      </c>
      <c r="I1759">
        <v>2</v>
      </c>
      <c r="J1759">
        <v>0.75</v>
      </c>
      <c r="K1759">
        <v>24.8</v>
      </c>
      <c r="L1759">
        <v>17.600000000000001</v>
      </c>
      <c r="M1759">
        <v>14</v>
      </c>
      <c r="N1759">
        <v>6.07</v>
      </c>
      <c r="O1759">
        <v>2</v>
      </c>
      <c r="P1759">
        <v>2</v>
      </c>
      <c r="Q1759">
        <v>4</v>
      </c>
    </row>
    <row r="1760" spans="1:17">
      <c r="A1760">
        <v>2003</v>
      </c>
      <c r="B1760">
        <v>32</v>
      </c>
      <c r="C1760" t="s">
        <v>74</v>
      </c>
      <c r="D1760" t="s">
        <v>146</v>
      </c>
      <c r="E1760">
        <v>9</v>
      </c>
      <c r="F1760">
        <v>4</v>
      </c>
      <c r="G1760">
        <v>0.69199999999999995</v>
      </c>
      <c r="H1760">
        <v>6</v>
      </c>
      <c r="I1760">
        <v>2</v>
      </c>
      <c r="J1760">
        <v>0.75</v>
      </c>
      <c r="K1760">
        <v>26.8</v>
      </c>
      <c r="L1760">
        <v>17.399999999999999</v>
      </c>
      <c r="M1760">
        <v>10.79</v>
      </c>
      <c r="N1760">
        <v>4.25</v>
      </c>
      <c r="O1760">
        <v>19</v>
      </c>
      <c r="P1760">
        <v>10</v>
      </c>
      <c r="Q1760">
        <v>18</v>
      </c>
    </row>
    <row r="1761" spans="1:17">
      <c r="A1761">
        <v>2003</v>
      </c>
      <c r="B1761">
        <v>33</v>
      </c>
      <c r="C1761" t="s">
        <v>42</v>
      </c>
      <c r="D1761" t="s">
        <v>146</v>
      </c>
      <c r="E1761">
        <v>10</v>
      </c>
      <c r="F1761">
        <v>3</v>
      </c>
      <c r="G1761">
        <v>0.76900000000000002</v>
      </c>
      <c r="H1761">
        <v>5</v>
      </c>
      <c r="I1761">
        <v>3</v>
      </c>
      <c r="J1761">
        <v>0.625</v>
      </c>
      <c r="K1761">
        <v>28.7</v>
      </c>
      <c r="L1761">
        <v>16.2</v>
      </c>
      <c r="M1761">
        <v>14.66</v>
      </c>
      <c r="N1761">
        <v>4.2</v>
      </c>
      <c r="P1761">
        <v>8</v>
      </c>
      <c r="Q1761">
        <v>8</v>
      </c>
    </row>
    <row r="1762" spans="1:17">
      <c r="A1762">
        <v>2003</v>
      </c>
      <c r="B1762">
        <v>34</v>
      </c>
      <c r="C1762" t="s">
        <v>51</v>
      </c>
      <c r="D1762" t="s">
        <v>146</v>
      </c>
      <c r="E1762">
        <v>10</v>
      </c>
      <c r="F1762">
        <v>3</v>
      </c>
      <c r="G1762">
        <v>0.76900000000000002</v>
      </c>
      <c r="H1762">
        <v>5</v>
      </c>
      <c r="I1762">
        <v>3</v>
      </c>
      <c r="J1762">
        <v>0.625</v>
      </c>
      <c r="K1762">
        <v>38.700000000000003</v>
      </c>
      <c r="L1762">
        <v>21.9</v>
      </c>
      <c r="M1762">
        <v>11.88</v>
      </c>
      <c r="N1762">
        <v>-0.04</v>
      </c>
      <c r="P1762">
        <v>17</v>
      </c>
      <c r="Q1762">
        <v>20</v>
      </c>
    </row>
    <row r="1763" spans="1:17">
      <c r="A1763">
        <v>2003</v>
      </c>
      <c r="B1763">
        <v>35</v>
      </c>
      <c r="C1763" t="s">
        <v>18</v>
      </c>
      <c r="D1763" t="s">
        <v>146</v>
      </c>
      <c r="E1763">
        <v>8</v>
      </c>
      <c r="F1763">
        <v>5</v>
      </c>
      <c r="G1763">
        <v>0.61499999999999999</v>
      </c>
      <c r="H1763">
        <v>5</v>
      </c>
      <c r="I1763">
        <v>3</v>
      </c>
      <c r="J1763">
        <v>0.625</v>
      </c>
      <c r="K1763">
        <v>27.9</v>
      </c>
      <c r="L1763">
        <v>22.5</v>
      </c>
      <c r="M1763">
        <v>7.95</v>
      </c>
      <c r="N1763">
        <v>3.56</v>
      </c>
      <c r="P1763">
        <v>9</v>
      </c>
    </row>
    <row r="1764" spans="1:17">
      <c r="A1764">
        <v>2003</v>
      </c>
      <c r="B1764">
        <v>36</v>
      </c>
      <c r="C1764" t="s">
        <v>35</v>
      </c>
      <c r="D1764" t="s">
        <v>146</v>
      </c>
      <c r="E1764">
        <v>7</v>
      </c>
      <c r="F1764">
        <v>6</v>
      </c>
      <c r="G1764">
        <v>0.53800000000000003</v>
      </c>
      <c r="H1764">
        <v>4</v>
      </c>
      <c r="I1764">
        <v>4</v>
      </c>
      <c r="J1764">
        <v>0.5</v>
      </c>
      <c r="K1764">
        <v>27.3</v>
      </c>
      <c r="L1764">
        <v>23.5</v>
      </c>
      <c r="M1764">
        <v>6.44</v>
      </c>
      <c r="N1764">
        <v>4.21</v>
      </c>
      <c r="O1764">
        <v>21</v>
      </c>
      <c r="P1764">
        <v>14</v>
      </c>
    </row>
    <row r="1765" spans="1:17">
      <c r="A1765">
        <v>2003</v>
      </c>
      <c r="B1765">
        <v>37</v>
      </c>
      <c r="C1765" t="s">
        <v>49</v>
      </c>
      <c r="D1765" t="s">
        <v>146</v>
      </c>
      <c r="E1765">
        <v>6</v>
      </c>
      <c r="F1765">
        <v>7</v>
      </c>
      <c r="G1765">
        <v>0.46200000000000002</v>
      </c>
      <c r="H1765">
        <v>4</v>
      </c>
      <c r="I1765">
        <v>4</v>
      </c>
      <c r="J1765">
        <v>0.5</v>
      </c>
      <c r="K1765">
        <v>20.2</v>
      </c>
      <c r="L1765">
        <v>25.1</v>
      </c>
      <c r="M1765">
        <v>0.09</v>
      </c>
      <c r="N1765">
        <v>4.47</v>
      </c>
    </row>
    <row r="1766" spans="1:17">
      <c r="A1766">
        <v>2003</v>
      </c>
      <c r="B1766">
        <v>38</v>
      </c>
      <c r="C1766" t="s">
        <v>23</v>
      </c>
      <c r="D1766" t="s">
        <v>146</v>
      </c>
      <c r="E1766">
        <v>3</v>
      </c>
      <c r="F1766">
        <v>9</v>
      </c>
      <c r="G1766">
        <v>0.25</v>
      </c>
      <c r="H1766">
        <v>1</v>
      </c>
      <c r="I1766">
        <v>7</v>
      </c>
      <c r="J1766">
        <v>0.125</v>
      </c>
      <c r="K1766">
        <v>19.399999999999999</v>
      </c>
      <c r="L1766">
        <v>21.3</v>
      </c>
      <c r="M1766">
        <v>0.77</v>
      </c>
      <c r="N1766">
        <v>4.3499999999999996</v>
      </c>
    </row>
    <row r="1767" spans="1:17">
      <c r="A1767">
        <v>2003</v>
      </c>
      <c r="B1767">
        <v>39</v>
      </c>
      <c r="C1767" t="s">
        <v>58</v>
      </c>
      <c r="D1767" t="s">
        <v>146</v>
      </c>
      <c r="E1767">
        <v>2</v>
      </c>
      <c r="F1767">
        <v>10</v>
      </c>
      <c r="G1767">
        <v>0.16700000000000001</v>
      </c>
      <c r="H1767">
        <v>1</v>
      </c>
      <c r="I1767">
        <v>7</v>
      </c>
      <c r="J1767">
        <v>0.125</v>
      </c>
      <c r="K1767">
        <v>14.8</v>
      </c>
      <c r="L1767">
        <v>32.299999999999997</v>
      </c>
      <c r="M1767">
        <v>-9.8699999999999992</v>
      </c>
      <c r="N1767">
        <v>3.38</v>
      </c>
    </row>
    <row r="1768" spans="1:17">
      <c r="A1768">
        <v>2003</v>
      </c>
      <c r="B1768">
        <v>40</v>
      </c>
      <c r="C1768" t="s">
        <v>70</v>
      </c>
      <c r="D1768" t="s">
        <v>146</v>
      </c>
      <c r="E1768">
        <v>1</v>
      </c>
      <c r="F1768">
        <v>11</v>
      </c>
      <c r="G1768">
        <v>8.3000000000000004E-2</v>
      </c>
      <c r="H1768">
        <v>0</v>
      </c>
      <c r="I1768">
        <v>8</v>
      </c>
      <c r="J1768">
        <v>0</v>
      </c>
      <c r="K1768">
        <v>16.899999999999999</v>
      </c>
      <c r="L1768">
        <v>33.200000000000003</v>
      </c>
      <c r="M1768">
        <v>-8.6300000000000008</v>
      </c>
      <c r="N1768">
        <v>4.62</v>
      </c>
    </row>
    <row r="1769" spans="1:17">
      <c r="A1769">
        <v>2003</v>
      </c>
      <c r="E1769" t="s">
        <v>167</v>
      </c>
      <c r="H1769" t="s">
        <v>168</v>
      </c>
      <c r="M1769" t="s">
        <v>159</v>
      </c>
      <c r="O1769" t="s">
        <v>151</v>
      </c>
    </row>
    <row r="1770" spans="1:17">
      <c r="A1770">
        <v>2003</v>
      </c>
      <c r="B1770" t="s">
        <v>152</v>
      </c>
      <c r="C1770" t="s">
        <v>153</v>
      </c>
      <c r="D1770" t="s">
        <v>154</v>
      </c>
      <c r="E1770" t="s">
        <v>155</v>
      </c>
      <c r="F1770" t="s">
        <v>156</v>
      </c>
      <c r="G1770" t="s">
        <v>157</v>
      </c>
      <c r="H1770" t="s">
        <v>155</v>
      </c>
      <c r="I1770" t="s">
        <v>156</v>
      </c>
      <c r="J1770" t="s">
        <v>157</v>
      </c>
      <c r="K1770" t="s">
        <v>158</v>
      </c>
      <c r="L1770" t="s">
        <v>158</v>
      </c>
      <c r="M1770" t="s">
        <v>159</v>
      </c>
      <c r="N1770" t="s">
        <v>160</v>
      </c>
      <c r="O1770" t="s">
        <v>161</v>
      </c>
      <c r="P1770" t="s">
        <v>162</v>
      </c>
      <c r="Q1770" t="s">
        <v>163</v>
      </c>
    </row>
    <row r="1771" spans="1:17">
      <c r="A1771">
        <v>2003</v>
      </c>
      <c r="B1771">
        <v>41</v>
      </c>
      <c r="C1771" t="s">
        <v>174</v>
      </c>
      <c r="D1771" t="s">
        <v>147</v>
      </c>
      <c r="E1771">
        <v>9</v>
      </c>
      <c r="F1771">
        <v>4</v>
      </c>
      <c r="G1771">
        <v>0.69199999999999995</v>
      </c>
      <c r="H1771">
        <v>8</v>
      </c>
      <c r="I1771">
        <v>0</v>
      </c>
      <c r="J1771">
        <v>1</v>
      </c>
      <c r="K1771">
        <v>22.5</v>
      </c>
      <c r="L1771">
        <v>17.399999999999999</v>
      </c>
      <c r="M1771">
        <v>3.58</v>
      </c>
      <c r="N1771">
        <v>-1.1200000000000001</v>
      </c>
    </row>
    <row r="1772" spans="1:17">
      <c r="A1772">
        <v>2003</v>
      </c>
      <c r="B1772">
        <v>42</v>
      </c>
      <c r="C1772" t="s">
        <v>141</v>
      </c>
      <c r="D1772" t="s">
        <v>147</v>
      </c>
      <c r="E1772">
        <v>11</v>
      </c>
      <c r="F1772">
        <v>2</v>
      </c>
      <c r="G1772">
        <v>0.84599999999999997</v>
      </c>
      <c r="H1772">
        <v>7</v>
      </c>
      <c r="I1772">
        <v>1</v>
      </c>
      <c r="J1772">
        <v>0.875</v>
      </c>
      <c r="K1772">
        <v>29.2</v>
      </c>
      <c r="L1772">
        <v>21.2</v>
      </c>
      <c r="M1772">
        <v>2.83</v>
      </c>
      <c r="N1772">
        <v>-5.48</v>
      </c>
      <c r="O1772">
        <v>25</v>
      </c>
      <c r="P1772">
        <v>10</v>
      </c>
      <c r="Q1772">
        <v>25</v>
      </c>
    </row>
    <row r="1773" spans="1:17">
      <c r="A1773">
        <v>2003</v>
      </c>
      <c r="B1773">
        <v>43</v>
      </c>
      <c r="C1773" t="s">
        <v>36</v>
      </c>
      <c r="D1773" t="s">
        <v>147</v>
      </c>
      <c r="E1773">
        <v>9</v>
      </c>
      <c r="F1773">
        <v>4</v>
      </c>
      <c r="G1773">
        <v>0.69199999999999995</v>
      </c>
      <c r="H1773">
        <v>5</v>
      </c>
      <c r="I1773">
        <v>3</v>
      </c>
      <c r="J1773">
        <v>0.625</v>
      </c>
      <c r="K1773">
        <v>34.6</v>
      </c>
      <c r="L1773">
        <v>27.8</v>
      </c>
      <c r="M1773">
        <v>1.32</v>
      </c>
      <c r="N1773">
        <v>-5.38</v>
      </c>
    </row>
    <row r="1774" spans="1:17">
      <c r="A1774">
        <v>2003</v>
      </c>
      <c r="B1774">
        <v>44</v>
      </c>
      <c r="C1774" t="s">
        <v>64</v>
      </c>
      <c r="D1774" t="s">
        <v>147</v>
      </c>
      <c r="E1774">
        <v>9</v>
      </c>
      <c r="F1774">
        <v>4</v>
      </c>
      <c r="G1774">
        <v>0.69199999999999995</v>
      </c>
      <c r="H1774">
        <v>5</v>
      </c>
      <c r="I1774">
        <v>3</v>
      </c>
      <c r="J1774">
        <v>0.625</v>
      </c>
      <c r="K1774">
        <v>30.2</v>
      </c>
      <c r="L1774">
        <v>19.2</v>
      </c>
      <c r="M1774">
        <v>3.31</v>
      </c>
      <c r="N1774">
        <v>-5.62</v>
      </c>
    </row>
    <row r="1775" spans="1:17">
      <c r="A1775">
        <v>2003</v>
      </c>
      <c r="B1775">
        <v>45</v>
      </c>
      <c r="C1775" t="s">
        <v>73</v>
      </c>
      <c r="D1775" t="s">
        <v>147</v>
      </c>
      <c r="E1775">
        <v>7</v>
      </c>
      <c r="F1775">
        <v>4</v>
      </c>
      <c r="G1775">
        <v>0.63600000000000001</v>
      </c>
      <c r="H1775">
        <v>5</v>
      </c>
      <c r="I1775">
        <v>3</v>
      </c>
      <c r="J1775">
        <v>0.625</v>
      </c>
      <c r="K1775">
        <v>25.1</v>
      </c>
      <c r="L1775">
        <v>20.399999999999999</v>
      </c>
      <c r="M1775">
        <v>-3.98</v>
      </c>
      <c r="N1775">
        <v>-6.53</v>
      </c>
    </row>
    <row r="1776" spans="1:17">
      <c r="A1776">
        <v>2003</v>
      </c>
      <c r="B1776">
        <v>46</v>
      </c>
      <c r="C1776" t="s">
        <v>41</v>
      </c>
      <c r="D1776" t="s">
        <v>147</v>
      </c>
      <c r="E1776">
        <v>7</v>
      </c>
      <c r="F1776">
        <v>6</v>
      </c>
      <c r="G1776">
        <v>0.53800000000000003</v>
      </c>
      <c r="H1776">
        <v>4</v>
      </c>
      <c r="I1776">
        <v>4</v>
      </c>
      <c r="J1776">
        <v>0.5</v>
      </c>
      <c r="K1776">
        <v>34.5</v>
      </c>
      <c r="L1776">
        <v>36</v>
      </c>
      <c r="M1776">
        <v>-4.2300000000000004</v>
      </c>
      <c r="N1776">
        <v>-4.16</v>
      </c>
    </row>
    <row r="1777" spans="1:17">
      <c r="A1777">
        <v>2003</v>
      </c>
      <c r="B1777">
        <v>47</v>
      </c>
      <c r="C1777" t="s">
        <v>189</v>
      </c>
      <c r="D1777" t="s">
        <v>147</v>
      </c>
      <c r="E1777">
        <v>5</v>
      </c>
      <c r="F1777">
        <v>7</v>
      </c>
      <c r="G1777">
        <v>0.41699999999999998</v>
      </c>
      <c r="H1777">
        <v>4</v>
      </c>
      <c r="I1777">
        <v>4</v>
      </c>
      <c r="J1777">
        <v>0.5</v>
      </c>
      <c r="K1777">
        <v>20.399999999999999</v>
      </c>
      <c r="L1777">
        <v>23.9</v>
      </c>
      <c r="M1777">
        <v>-5.47</v>
      </c>
      <c r="N1777">
        <v>-2.64</v>
      </c>
    </row>
    <row r="1778" spans="1:17">
      <c r="A1778">
        <v>2003</v>
      </c>
      <c r="B1778">
        <v>48</v>
      </c>
      <c r="C1778" t="s">
        <v>91</v>
      </c>
      <c r="D1778" t="s">
        <v>147</v>
      </c>
      <c r="E1778">
        <v>5</v>
      </c>
      <c r="F1778">
        <v>7</v>
      </c>
      <c r="G1778">
        <v>0.41699999999999998</v>
      </c>
      <c r="H1778">
        <v>3</v>
      </c>
      <c r="I1778">
        <v>5</v>
      </c>
      <c r="J1778">
        <v>0.375</v>
      </c>
      <c r="K1778">
        <v>28.1</v>
      </c>
      <c r="L1778">
        <v>35.299999999999997</v>
      </c>
      <c r="M1778">
        <v>-9.17</v>
      </c>
      <c r="N1778">
        <v>-4.34</v>
      </c>
    </row>
    <row r="1779" spans="1:17">
      <c r="A1779">
        <v>2003</v>
      </c>
      <c r="B1779">
        <v>49</v>
      </c>
      <c r="C1779" t="s">
        <v>68</v>
      </c>
      <c r="D1779" t="s">
        <v>147</v>
      </c>
      <c r="E1779">
        <v>5</v>
      </c>
      <c r="F1779">
        <v>7</v>
      </c>
      <c r="G1779">
        <v>0.41699999999999998</v>
      </c>
      <c r="H1779">
        <v>2</v>
      </c>
      <c r="I1779">
        <v>6</v>
      </c>
      <c r="J1779">
        <v>0.25</v>
      </c>
      <c r="K1779">
        <v>25.3</v>
      </c>
      <c r="L1779">
        <v>26.6</v>
      </c>
      <c r="M1779">
        <v>-5.93</v>
      </c>
      <c r="N1779">
        <v>-3.93</v>
      </c>
    </row>
    <row r="1780" spans="1:17">
      <c r="A1780">
        <v>2003</v>
      </c>
      <c r="B1780">
        <v>50</v>
      </c>
      <c r="C1780" t="s">
        <v>81</v>
      </c>
      <c r="D1780" t="s">
        <v>147</v>
      </c>
      <c r="E1780">
        <v>1</v>
      </c>
      <c r="F1780">
        <v>11</v>
      </c>
      <c r="G1780">
        <v>8.3000000000000004E-2</v>
      </c>
      <c r="H1780">
        <v>1</v>
      </c>
      <c r="I1780">
        <v>7</v>
      </c>
      <c r="J1780">
        <v>0.125</v>
      </c>
      <c r="K1780">
        <v>18.100000000000001</v>
      </c>
      <c r="L1780">
        <v>35.700000000000003</v>
      </c>
      <c r="M1780">
        <v>-16.02</v>
      </c>
      <c r="N1780">
        <v>-1.44</v>
      </c>
    </row>
    <row r="1781" spans="1:17">
      <c r="A1781">
        <v>2003</v>
      </c>
      <c r="B1781">
        <v>51</v>
      </c>
      <c r="C1781" t="s">
        <v>96</v>
      </c>
      <c r="D1781" t="s">
        <v>147</v>
      </c>
      <c r="E1781">
        <v>0</v>
      </c>
      <c r="F1781">
        <v>13</v>
      </c>
      <c r="G1781">
        <v>0</v>
      </c>
      <c r="H1781">
        <v>0</v>
      </c>
      <c r="I1781">
        <v>8</v>
      </c>
      <c r="J1781">
        <v>0</v>
      </c>
      <c r="K1781">
        <v>15.8</v>
      </c>
      <c r="L1781">
        <v>36.6</v>
      </c>
      <c r="M1781">
        <v>-22.15</v>
      </c>
      <c r="N1781">
        <v>-3</v>
      </c>
    </row>
    <row r="1782" spans="1:17">
      <c r="A1782">
        <v>2003</v>
      </c>
      <c r="E1782" t="s">
        <v>167</v>
      </c>
      <c r="H1782" t="s">
        <v>168</v>
      </c>
      <c r="M1782" t="s">
        <v>159</v>
      </c>
      <c r="O1782" t="s">
        <v>151</v>
      </c>
    </row>
    <row r="1783" spans="1:17">
      <c r="A1783">
        <v>2003</v>
      </c>
      <c r="B1783" t="s">
        <v>152</v>
      </c>
      <c r="C1783" t="s">
        <v>153</v>
      </c>
      <c r="D1783" t="s">
        <v>154</v>
      </c>
      <c r="E1783" t="s">
        <v>155</v>
      </c>
      <c r="F1783" t="s">
        <v>156</v>
      </c>
      <c r="G1783" t="s">
        <v>157</v>
      </c>
      <c r="H1783" t="s">
        <v>155</v>
      </c>
      <c r="I1783" t="s">
        <v>156</v>
      </c>
      <c r="J1783" t="s">
        <v>157</v>
      </c>
      <c r="K1783" t="s">
        <v>158</v>
      </c>
      <c r="L1783" t="s">
        <v>158</v>
      </c>
      <c r="M1783" t="s">
        <v>159</v>
      </c>
      <c r="N1783" t="s">
        <v>160</v>
      </c>
      <c r="O1783" t="s">
        <v>161</v>
      </c>
      <c r="P1783" t="s">
        <v>162</v>
      </c>
      <c r="Q1783" t="s">
        <v>163</v>
      </c>
    </row>
    <row r="1784" spans="1:17">
      <c r="A1784">
        <v>2003</v>
      </c>
      <c r="B1784">
        <v>52</v>
      </c>
      <c r="C1784" t="s">
        <v>117</v>
      </c>
      <c r="D1784" t="s">
        <v>148</v>
      </c>
      <c r="E1784">
        <v>9</v>
      </c>
      <c r="F1784">
        <v>3</v>
      </c>
      <c r="G1784">
        <v>0.75</v>
      </c>
      <c r="H1784">
        <v>0</v>
      </c>
      <c r="I1784">
        <v>0</v>
      </c>
      <c r="K1784">
        <v>34</v>
      </c>
      <c r="L1784">
        <v>25</v>
      </c>
      <c r="M1784">
        <v>3.73</v>
      </c>
      <c r="N1784">
        <v>-5.27</v>
      </c>
    </row>
    <row r="1785" spans="1:17">
      <c r="A1785">
        <v>2003</v>
      </c>
      <c r="B1785">
        <v>53</v>
      </c>
      <c r="C1785" t="s">
        <v>97</v>
      </c>
      <c r="D1785" t="s">
        <v>148</v>
      </c>
      <c r="E1785">
        <v>8</v>
      </c>
      <c r="F1785">
        <v>5</v>
      </c>
      <c r="G1785">
        <v>0.61499999999999999</v>
      </c>
      <c r="H1785">
        <v>0</v>
      </c>
      <c r="I1785">
        <v>0</v>
      </c>
      <c r="K1785">
        <v>30.5</v>
      </c>
      <c r="L1785">
        <v>21.8</v>
      </c>
      <c r="M1785">
        <v>-1.73</v>
      </c>
      <c r="N1785">
        <v>-8.0399999999999991</v>
      </c>
    </row>
    <row r="1786" spans="1:17">
      <c r="A1786">
        <v>2003</v>
      </c>
      <c r="B1786">
        <v>54</v>
      </c>
      <c r="C1786" t="s">
        <v>99</v>
      </c>
      <c r="D1786" t="s">
        <v>148</v>
      </c>
      <c r="E1786">
        <v>6</v>
      </c>
      <c r="F1786">
        <v>6</v>
      </c>
      <c r="G1786">
        <v>0.5</v>
      </c>
      <c r="H1786">
        <v>0</v>
      </c>
      <c r="I1786">
        <v>0</v>
      </c>
      <c r="K1786">
        <v>15.4</v>
      </c>
      <c r="L1786">
        <v>22.7</v>
      </c>
      <c r="M1786">
        <v>-7.15</v>
      </c>
      <c r="N1786">
        <v>-2.74</v>
      </c>
    </row>
    <row r="1787" spans="1:17">
      <c r="A1787">
        <v>2003</v>
      </c>
      <c r="B1787">
        <v>55</v>
      </c>
      <c r="C1787" t="s">
        <v>13</v>
      </c>
      <c r="D1787" t="s">
        <v>148</v>
      </c>
      <c r="E1787">
        <v>5</v>
      </c>
      <c r="F1787">
        <v>7</v>
      </c>
      <c r="G1787">
        <v>0.41699999999999998</v>
      </c>
      <c r="H1787">
        <v>0</v>
      </c>
      <c r="I1787">
        <v>0</v>
      </c>
      <c r="K1787">
        <v>20.3</v>
      </c>
      <c r="L1787">
        <v>26.3</v>
      </c>
      <c r="M1787">
        <v>3.12</v>
      </c>
      <c r="N1787">
        <v>8.0399999999999991</v>
      </c>
      <c r="O1787">
        <v>20</v>
      </c>
      <c r="P1787">
        <v>15</v>
      </c>
    </row>
    <row r="1788" spans="1:17">
      <c r="A1788">
        <v>2003</v>
      </c>
      <c r="E1788" t="s">
        <v>167</v>
      </c>
      <c r="H1788" t="s">
        <v>168</v>
      </c>
      <c r="M1788" t="s">
        <v>159</v>
      </c>
      <c r="O1788" t="s">
        <v>151</v>
      </c>
    </row>
    <row r="1789" spans="1:17">
      <c r="A1789">
        <v>2003</v>
      </c>
      <c r="B1789" t="s">
        <v>152</v>
      </c>
      <c r="C1789" t="s">
        <v>153</v>
      </c>
      <c r="D1789" t="s">
        <v>154</v>
      </c>
      <c r="E1789" t="s">
        <v>155</v>
      </c>
      <c r="F1789" t="s">
        <v>156</v>
      </c>
      <c r="G1789" t="s">
        <v>157</v>
      </c>
      <c r="H1789" t="s">
        <v>155</v>
      </c>
      <c r="I1789" t="s">
        <v>156</v>
      </c>
      <c r="J1789" t="s">
        <v>157</v>
      </c>
      <c r="K1789" t="s">
        <v>158</v>
      </c>
      <c r="L1789" t="s">
        <v>158</v>
      </c>
      <c r="M1789" t="s">
        <v>159</v>
      </c>
      <c r="N1789" t="s">
        <v>160</v>
      </c>
      <c r="O1789" t="s">
        <v>161</v>
      </c>
      <c r="P1789" t="s">
        <v>162</v>
      </c>
      <c r="Q1789" t="s">
        <v>163</v>
      </c>
    </row>
    <row r="1790" spans="1:17">
      <c r="A1790">
        <v>2003</v>
      </c>
      <c r="B1790">
        <v>56</v>
      </c>
      <c r="C1790" t="s">
        <v>84</v>
      </c>
      <c r="D1790" t="s">
        <v>178</v>
      </c>
      <c r="E1790">
        <v>13</v>
      </c>
      <c r="F1790">
        <v>1</v>
      </c>
      <c r="G1790">
        <v>0.92900000000000005</v>
      </c>
      <c r="H1790">
        <v>8</v>
      </c>
      <c r="I1790">
        <v>0</v>
      </c>
      <c r="J1790">
        <v>1</v>
      </c>
      <c r="K1790">
        <v>43</v>
      </c>
      <c r="L1790">
        <v>19.399999999999999</v>
      </c>
      <c r="M1790">
        <v>14.21</v>
      </c>
      <c r="N1790">
        <v>-3.29</v>
      </c>
      <c r="P1790">
        <v>10</v>
      </c>
      <c r="Q1790">
        <v>10</v>
      </c>
    </row>
    <row r="1791" spans="1:17">
      <c r="A1791">
        <v>2003</v>
      </c>
      <c r="B1791">
        <v>57</v>
      </c>
      <c r="C1791" t="s">
        <v>67</v>
      </c>
      <c r="D1791" t="s">
        <v>178</v>
      </c>
      <c r="E1791">
        <v>8</v>
      </c>
      <c r="F1791">
        <v>4</v>
      </c>
      <c r="G1791">
        <v>0.66700000000000004</v>
      </c>
      <c r="H1791">
        <v>6</v>
      </c>
      <c r="I1791">
        <v>2</v>
      </c>
      <c r="J1791">
        <v>0.75</v>
      </c>
      <c r="K1791">
        <v>29.2</v>
      </c>
      <c r="L1791">
        <v>23.2</v>
      </c>
      <c r="M1791">
        <v>2.42</v>
      </c>
      <c r="N1791">
        <v>-4.49</v>
      </c>
    </row>
    <row r="1792" spans="1:17">
      <c r="A1792">
        <v>2003</v>
      </c>
      <c r="B1792">
        <v>58</v>
      </c>
      <c r="C1792" t="s">
        <v>135</v>
      </c>
      <c r="D1792" t="s">
        <v>178</v>
      </c>
      <c r="E1792">
        <v>7</v>
      </c>
      <c r="F1792">
        <v>5</v>
      </c>
      <c r="G1792">
        <v>0.58299999999999996</v>
      </c>
      <c r="H1792">
        <v>5</v>
      </c>
      <c r="I1792">
        <v>3</v>
      </c>
      <c r="J1792">
        <v>0.625</v>
      </c>
      <c r="K1792">
        <v>36.299999999999997</v>
      </c>
      <c r="L1792">
        <v>29.4</v>
      </c>
      <c r="M1792">
        <v>-5.96</v>
      </c>
      <c r="N1792">
        <v>-8.6199999999999992</v>
      </c>
    </row>
    <row r="1793" spans="1:17">
      <c r="A1793">
        <v>2003</v>
      </c>
      <c r="B1793">
        <v>59</v>
      </c>
      <c r="C1793" t="s">
        <v>131</v>
      </c>
      <c r="D1793" t="s">
        <v>178</v>
      </c>
      <c r="E1793">
        <v>5</v>
      </c>
      <c r="F1793">
        <v>7</v>
      </c>
      <c r="G1793">
        <v>0.41699999999999998</v>
      </c>
      <c r="H1793">
        <v>4</v>
      </c>
      <c r="I1793">
        <v>4</v>
      </c>
      <c r="J1793">
        <v>0.5</v>
      </c>
      <c r="K1793">
        <v>26.8</v>
      </c>
      <c r="L1793">
        <v>33</v>
      </c>
      <c r="M1793">
        <v>-8.65</v>
      </c>
      <c r="N1793">
        <v>-4.3099999999999996</v>
      </c>
    </row>
    <row r="1794" spans="1:17">
      <c r="A1794">
        <v>2003</v>
      </c>
      <c r="B1794">
        <v>60</v>
      </c>
      <c r="C1794" t="s">
        <v>142</v>
      </c>
      <c r="D1794" t="s">
        <v>178</v>
      </c>
      <c r="E1794">
        <v>3</v>
      </c>
      <c r="F1794">
        <v>9</v>
      </c>
      <c r="G1794">
        <v>0.25</v>
      </c>
      <c r="H1794">
        <v>2</v>
      </c>
      <c r="I1794">
        <v>6</v>
      </c>
      <c r="J1794">
        <v>0.25</v>
      </c>
      <c r="K1794">
        <v>18.7</v>
      </c>
      <c r="L1794">
        <v>31.1</v>
      </c>
      <c r="M1794">
        <v>-16.37</v>
      </c>
      <c r="N1794">
        <v>-5.37</v>
      </c>
    </row>
    <row r="1795" spans="1:17">
      <c r="A1795">
        <v>2003</v>
      </c>
      <c r="B1795">
        <v>61</v>
      </c>
      <c r="C1795" t="s">
        <v>130</v>
      </c>
      <c r="D1795" t="s">
        <v>178</v>
      </c>
      <c r="E1795">
        <v>2</v>
      </c>
      <c r="F1795">
        <v>10</v>
      </c>
      <c r="G1795">
        <v>0.16700000000000001</v>
      </c>
      <c r="H1795">
        <v>1</v>
      </c>
      <c r="I1795">
        <v>7</v>
      </c>
      <c r="J1795">
        <v>0.125</v>
      </c>
      <c r="K1795">
        <v>21.9</v>
      </c>
      <c r="L1795">
        <v>31</v>
      </c>
      <c r="M1795">
        <v>-13.54</v>
      </c>
      <c r="N1795">
        <v>-4.54</v>
      </c>
    </row>
    <row r="1796" spans="1:17">
      <c r="A1796">
        <v>2003</v>
      </c>
      <c r="B1796">
        <v>62</v>
      </c>
      <c r="C1796" t="s">
        <v>136</v>
      </c>
      <c r="D1796" t="s">
        <v>178</v>
      </c>
      <c r="E1796">
        <v>1</v>
      </c>
      <c r="F1796">
        <v>11</v>
      </c>
      <c r="G1796">
        <v>8.3000000000000004E-2</v>
      </c>
      <c r="H1796">
        <v>1</v>
      </c>
      <c r="I1796">
        <v>7</v>
      </c>
      <c r="J1796">
        <v>0.125</v>
      </c>
      <c r="K1796">
        <v>14.8</v>
      </c>
      <c r="L1796">
        <v>37.1</v>
      </c>
      <c r="M1796">
        <v>-18.46</v>
      </c>
      <c r="N1796">
        <v>-2.29</v>
      </c>
    </row>
    <row r="1797" spans="1:17">
      <c r="A1797">
        <v>2003</v>
      </c>
      <c r="B1797">
        <v>63</v>
      </c>
      <c r="C1797" t="s">
        <v>177</v>
      </c>
      <c r="D1797" t="s">
        <v>179</v>
      </c>
      <c r="E1797">
        <v>11</v>
      </c>
      <c r="F1797">
        <v>3</v>
      </c>
      <c r="G1797">
        <v>0.78600000000000003</v>
      </c>
      <c r="H1797">
        <v>7</v>
      </c>
      <c r="I1797">
        <v>1</v>
      </c>
      <c r="J1797">
        <v>0.875</v>
      </c>
      <c r="K1797">
        <v>33.6</v>
      </c>
      <c r="L1797">
        <v>21.7</v>
      </c>
      <c r="M1797">
        <v>4.9000000000000004</v>
      </c>
      <c r="N1797">
        <v>-3.03</v>
      </c>
      <c r="P1797">
        <v>15</v>
      </c>
      <c r="Q1797">
        <v>23</v>
      </c>
    </row>
    <row r="1798" spans="1:17">
      <c r="A1798">
        <v>2003</v>
      </c>
      <c r="B1798">
        <v>64</v>
      </c>
      <c r="C1798" t="s">
        <v>112</v>
      </c>
      <c r="D1798" t="s">
        <v>179</v>
      </c>
      <c r="E1798">
        <v>10</v>
      </c>
      <c r="F1798">
        <v>2</v>
      </c>
      <c r="G1798">
        <v>0.83299999999999996</v>
      </c>
      <c r="H1798">
        <v>6</v>
      </c>
      <c r="I1798">
        <v>2</v>
      </c>
      <c r="J1798">
        <v>0.75</v>
      </c>
      <c r="K1798">
        <v>32.200000000000003</v>
      </c>
      <c r="L1798">
        <v>21.5</v>
      </c>
      <c r="M1798">
        <v>2.54</v>
      </c>
      <c r="N1798">
        <v>-7.46</v>
      </c>
      <c r="P1798">
        <v>12</v>
      </c>
    </row>
    <row r="1799" spans="1:17">
      <c r="A1799">
        <v>2003</v>
      </c>
      <c r="B1799">
        <v>65</v>
      </c>
      <c r="C1799" t="s">
        <v>98</v>
      </c>
      <c r="D1799" t="s">
        <v>179</v>
      </c>
      <c r="E1799">
        <v>8</v>
      </c>
      <c r="F1799">
        <v>4</v>
      </c>
      <c r="G1799">
        <v>0.66700000000000004</v>
      </c>
      <c r="H1799">
        <v>6</v>
      </c>
      <c r="I1799">
        <v>2</v>
      </c>
      <c r="J1799">
        <v>0.75</v>
      </c>
      <c r="K1799">
        <v>32.4</v>
      </c>
      <c r="L1799">
        <v>23.8</v>
      </c>
      <c r="M1799">
        <v>0.39</v>
      </c>
      <c r="N1799">
        <v>-5.78</v>
      </c>
    </row>
    <row r="1800" spans="1:17">
      <c r="A1800">
        <v>2003</v>
      </c>
      <c r="B1800">
        <v>66</v>
      </c>
      <c r="C1800" t="s">
        <v>65</v>
      </c>
      <c r="D1800" t="s">
        <v>179</v>
      </c>
      <c r="E1800">
        <v>5</v>
      </c>
      <c r="F1800">
        <v>7</v>
      </c>
      <c r="G1800">
        <v>0.41699999999999998</v>
      </c>
      <c r="H1800">
        <v>4</v>
      </c>
      <c r="I1800">
        <v>4</v>
      </c>
      <c r="J1800">
        <v>0.5</v>
      </c>
      <c r="K1800">
        <v>27.6</v>
      </c>
      <c r="L1800">
        <v>30.8</v>
      </c>
      <c r="M1800">
        <v>-6.4</v>
      </c>
      <c r="N1800">
        <v>-3.81</v>
      </c>
    </row>
    <row r="1801" spans="1:17">
      <c r="A1801">
        <v>2003</v>
      </c>
      <c r="B1801">
        <v>67</v>
      </c>
      <c r="C1801" t="s">
        <v>125</v>
      </c>
      <c r="D1801" t="s">
        <v>179</v>
      </c>
      <c r="E1801">
        <v>4</v>
      </c>
      <c r="F1801">
        <v>8</v>
      </c>
      <c r="G1801">
        <v>0.33300000000000002</v>
      </c>
      <c r="H1801">
        <v>3</v>
      </c>
      <c r="I1801">
        <v>5</v>
      </c>
      <c r="J1801">
        <v>0.375</v>
      </c>
      <c r="K1801">
        <v>21.8</v>
      </c>
      <c r="L1801">
        <v>32.200000000000003</v>
      </c>
      <c r="M1801">
        <v>-10.31</v>
      </c>
      <c r="N1801">
        <v>-2.4</v>
      </c>
    </row>
    <row r="1802" spans="1:17">
      <c r="A1802">
        <v>2003</v>
      </c>
      <c r="B1802">
        <v>68</v>
      </c>
      <c r="C1802" t="s">
        <v>134</v>
      </c>
      <c r="D1802" t="s">
        <v>179</v>
      </c>
      <c r="E1802">
        <v>3</v>
      </c>
      <c r="F1802">
        <v>9</v>
      </c>
      <c r="G1802">
        <v>0.25</v>
      </c>
      <c r="H1802">
        <v>2</v>
      </c>
      <c r="I1802">
        <v>6</v>
      </c>
      <c r="J1802">
        <v>0.25</v>
      </c>
      <c r="K1802">
        <v>17.100000000000001</v>
      </c>
      <c r="L1802">
        <v>30.9</v>
      </c>
      <c r="M1802">
        <v>-17.79</v>
      </c>
      <c r="N1802">
        <v>-6.29</v>
      </c>
    </row>
    <row r="1803" spans="1:17">
      <c r="A1803">
        <v>2003</v>
      </c>
      <c r="B1803">
        <v>69</v>
      </c>
      <c r="C1803" t="s">
        <v>127</v>
      </c>
      <c r="D1803" t="s">
        <v>179</v>
      </c>
      <c r="E1803">
        <v>3</v>
      </c>
      <c r="F1803">
        <v>9</v>
      </c>
      <c r="G1803">
        <v>0.25</v>
      </c>
      <c r="H1803">
        <v>1</v>
      </c>
      <c r="I1803">
        <v>7</v>
      </c>
      <c r="J1803">
        <v>0.125</v>
      </c>
      <c r="K1803">
        <v>23.1</v>
      </c>
      <c r="L1803">
        <v>35.700000000000003</v>
      </c>
      <c r="M1803">
        <v>-16.93</v>
      </c>
      <c r="N1803">
        <v>-6.1</v>
      </c>
    </row>
    <row r="1804" spans="1:17">
      <c r="A1804">
        <v>2003</v>
      </c>
      <c r="E1804" t="s">
        <v>167</v>
      </c>
      <c r="H1804" t="s">
        <v>168</v>
      </c>
      <c r="M1804" t="s">
        <v>159</v>
      </c>
      <c r="O1804" t="s">
        <v>151</v>
      </c>
    </row>
    <row r="1805" spans="1:17">
      <c r="A1805">
        <v>2003</v>
      </c>
      <c r="B1805" t="s">
        <v>152</v>
      </c>
      <c r="C1805" t="s">
        <v>153</v>
      </c>
      <c r="D1805" t="s">
        <v>154</v>
      </c>
      <c r="E1805" t="s">
        <v>155</v>
      </c>
      <c r="F1805" t="s">
        <v>156</v>
      </c>
      <c r="G1805" t="s">
        <v>157</v>
      </c>
      <c r="H1805" t="s">
        <v>155</v>
      </c>
      <c r="I1805" t="s">
        <v>156</v>
      </c>
      <c r="J1805" t="s">
        <v>157</v>
      </c>
      <c r="K1805" t="s">
        <v>158</v>
      </c>
      <c r="L1805" t="s">
        <v>158</v>
      </c>
      <c r="M1805" t="s">
        <v>159</v>
      </c>
      <c r="N1805" t="s">
        <v>160</v>
      </c>
      <c r="O1805" t="s">
        <v>161</v>
      </c>
      <c r="P1805" t="s">
        <v>162</v>
      </c>
      <c r="Q1805" t="s">
        <v>163</v>
      </c>
    </row>
    <row r="1806" spans="1:17">
      <c r="A1806">
        <v>2003</v>
      </c>
      <c r="B1806">
        <v>70</v>
      </c>
      <c r="C1806" t="s">
        <v>34</v>
      </c>
      <c r="D1806" t="s">
        <v>149</v>
      </c>
      <c r="E1806">
        <v>10</v>
      </c>
      <c r="F1806">
        <v>2</v>
      </c>
      <c r="G1806">
        <v>0.83299999999999996</v>
      </c>
      <c r="H1806">
        <v>6</v>
      </c>
      <c r="I1806">
        <v>1</v>
      </c>
      <c r="J1806">
        <v>0.85699999999999998</v>
      </c>
      <c r="K1806">
        <v>28.7</v>
      </c>
      <c r="L1806">
        <v>19.100000000000001</v>
      </c>
      <c r="M1806">
        <v>10.01</v>
      </c>
      <c r="N1806">
        <v>0.34</v>
      </c>
      <c r="P1806">
        <v>21</v>
      </c>
      <c r="Q1806">
        <v>21</v>
      </c>
    </row>
    <row r="1807" spans="1:17">
      <c r="A1807">
        <v>2003</v>
      </c>
      <c r="B1807">
        <v>71</v>
      </c>
      <c r="C1807" t="s">
        <v>123</v>
      </c>
      <c r="D1807" t="s">
        <v>149</v>
      </c>
      <c r="E1807">
        <v>8</v>
      </c>
      <c r="F1807">
        <v>5</v>
      </c>
      <c r="G1807">
        <v>0.61499999999999999</v>
      </c>
      <c r="H1807">
        <v>5</v>
      </c>
      <c r="I1807">
        <v>2</v>
      </c>
      <c r="J1807">
        <v>0.71399999999999997</v>
      </c>
      <c r="K1807">
        <v>30.1</v>
      </c>
      <c r="L1807">
        <v>22.3</v>
      </c>
      <c r="M1807">
        <v>4.74</v>
      </c>
      <c r="N1807">
        <v>-0.65</v>
      </c>
    </row>
    <row r="1808" spans="1:17">
      <c r="A1808">
        <v>2003</v>
      </c>
      <c r="B1808">
        <v>72</v>
      </c>
      <c r="C1808" t="s">
        <v>63</v>
      </c>
      <c r="D1808" t="s">
        <v>149</v>
      </c>
      <c r="E1808">
        <v>7</v>
      </c>
      <c r="F1808">
        <v>6</v>
      </c>
      <c r="G1808">
        <v>0.53800000000000003</v>
      </c>
      <c r="H1808">
        <v>4</v>
      </c>
      <c r="I1808">
        <v>3</v>
      </c>
      <c r="J1808">
        <v>0.57099999999999995</v>
      </c>
      <c r="K1808">
        <v>29.3</v>
      </c>
      <c r="L1808">
        <v>24.5</v>
      </c>
      <c r="M1808">
        <v>4.91</v>
      </c>
      <c r="N1808">
        <v>1.1499999999999999</v>
      </c>
      <c r="O1808">
        <v>23</v>
      </c>
      <c r="P1808">
        <v>23</v>
      </c>
    </row>
    <row r="1809" spans="1:17">
      <c r="A1809">
        <v>2003</v>
      </c>
      <c r="B1809">
        <v>73</v>
      </c>
      <c r="C1809" t="s">
        <v>95</v>
      </c>
      <c r="D1809" t="s">
        <v>149</v>
      </c>
      <c r="E1809">
        <v>7</v>
      </c>
      <c r="F1809">
        <v>5</v>
      </c>
      <c r="G1809">
        <v>0.58299999999999996</v>
      </c>
      <c r="H1809">
        <v>3</v>
      </c>
      <c r="I1809">
        <v>4</v>
      </c>
      <c r="J1809">
        <v>0.42899999999999999</v>
      </c>
      <c r="K1809">
        <v>26.8</v>
      </c>
      <c r="L1809">
        <v>20.2</v>
      </c>
      <c r="M1809">
        <v>1.1399999999999999</v>
      </c>
      <c r="N1809">
        <v>-2.94</v>
      </c>
    </row>
    <row r="1810" spans="1:17">
      <c r="A1810">
        <v>2003</v>
      </c>
      <c r="B1810">
        <v>74</v>
      </c>
      <c r="C1810" t="s">
        <v>72</v>
      </c>
      <c r="D1810" t="s">
        <v>149</v>
      </c>
      <c r="E1810">
        <v>6</v>
      </c>
      <c r="F1810">
        <v>6</v>
      </c>
      <c r="G1810">
        <v>0.5</v>
      </c>
      <c r="H1810">
        <v>3</v>
      </c>
      <c r="I1810">
        <v>4</v>
      </c>
      <c r="J1810">
        <v>0.42899999999999999</v>
      </c>
      <c r="K1810">
        <v>18.7</v>
      </c>
      <c r="L1810">
        <v>17.3</v>
      </c>
      <c r="M1810">
        <v>-2.31</v>
      </c>
      <c r="N1810">
        <v>-2.73</v>
      </c>
    </row>
    <row r="1811" spans="1:17">
      <c r="A1811">
        <v>2003</v>
      </c>
      <c r="B1811">
        <v>75</v>
      </c>
      <c r="C1811" t="s">
        <v>50</v>
      </c>
      <c r="D1811" t="s">
        <v>149</v>
      </c>
      <c r="E1811">
        <v>4</v>
      </c>
      <c r="F1811">
        <v>8</v>
      </c>
      <c r="G1811">
        <v>0.33300000000000002</v>
      </c>
      <c r="H1811">
        <v>3</v>
      </c>
      <c r="I1811">
        <v>4</v>
      </c>
      <c r="J1811">
        <v>0.42899999999999999</v>
      </c>
      <c r="K1811">
        <v>16.3</v>
      </c>
      <c r="L1811">
        <v>25.8</v>
      </c>
      <c r="M1811">
        <v>-2.95</v>
      </c>
      <c r="N1811">
        <v>4.22</v>
      </c>
    </row>
    <row r="1812" spans="1:17">
      <c r="A1812">
        <v>2003</v>
      </c>
      <c r="B1812">
        <v>76</v>
      </c>
      <c r="C1812" t="s">
        <v>182</v>
      </c>
      <c r="D1812" t="s">
        <v>149</v>
      </c>
      <c r="E1812">
        <v>6</v>
      </c>
      <c r="F1812">
        <v>6</v>
      </c>
      <c r="G1812">
        <v>0.5</v>
      </c>
      <c r="H1812">
        <v>2</v>
      </c>
      <c r="I1812">
        <v>5</v>
      </c>
      <c r="J1812">
        <v>0.28599999999999998</v>
      </c>
      <c r="K1812">
        <v>21.3</v>
      </c>
      <c r="L1812">
        <v>22.7</v>
      </c>
      <c r="M1812">
        <v>-0.26</v>
      </c>
      <c r="N1812">
        <v>0.91</v>
      </c>
    </row>
    <row r="1813" spans="1:17">
      <c r="A1813">
        <v>2003</v>
      </c>
      <c r="B1813">
        <v>77</v>
      </c>
      <c r="C1813" t="s">
        <v>121</v>
      </c>
      <c r="D1813" t="s">
        <v>149</v>
      </c>
      <c r="E1813">
        <v>4</v>
      </c>
      <c r="F1813">
        <v>8</v>
      </c>
      <c r="G1813">
        <v>0.33300000000000002</v>
      </c>
      <c r="H1813">
        <v>2</v>
      </c>
      <c r="I1813">
        <v>5</v>
      </c>
      <c r="J1813">
        <v>0.28599999999999998</v>
      </c>
      <c r="K1813">
        <v>23.8</v>
      </c>
      <c r="L1813">
        <v>30</v>
      </c>
      <c r="M1813">
        <v>-5.59</v>
      </c>
      <c r="N1813">
        <v>0.24</v>
      </c>
    </row>
    <row r="1814" spans="1:17">
      <c r="A1814">
        <v>2003</v>
      </c>
      <c r="E1814" t="s">
        <v>167</v>
      </c>
      <c r="H1814" t="s">
        <v>168</v>
      </c>
      <c r="M1814" t="s">
        <v>159</v>
      </c>
      <c r="O1814" t="s">
        <v>151</v>
      </c>
    </row>
    <row r="1815" spans="1:17">
      <c r="A1815">
        <v>2003</v>
      </c>
      <c r="B1815" t="s">
        <v>152</v>
      </c>
      <c r="C1815" t="s">
        <v>153</v>
      </c>
      <c r="D1815" t="s">
        <v>154</v>
      </c>
      <c r="E1815" t="s">
        <v>155</v>
      </c>
      <c r="F1815" t="s">
        <v>156</v>
      </c>
      <c r="G1815" t="s">
        <v>157</v>
      </c>
      <c r="H1815" t="s">
        <v>155</v>
      </c>
      <c r="I1815" t="s">
        <v>156</v>
      </c>
      <c r="J1815" t="s">
        <v>157</v>
      </c>
      <c r="K1815" t="s">
        <v>158</v>
      </c>
      <c r="L1815" t="s">
        <v>158</v>
      </c>
      <c r="M1815" t="s">
        <v>159</v>
      </c>
      <c r="N1815" t="s">
        <v>160</v>
      </c>
      <c r="O1815" t="s">
        <v>161</v>
      </c>
      <c r="P1815" t="s">
        <v>162</v>
      </c>
      <c r="Q1815" t="s">
        <v>163</v>
      </c>
    </row>
    <row r="1816" spans="1:17">
      <c r="A1816">
        <v>2003</v>
      </c>
      <c r="B1816">
        <v>78</v>
      </c>
      <c r="C1816" t="s">
        <v>185</v>
      </c>
      <c r="D1816" t="s">
        <v>197</v>
      </c>
      <c r="E1816">
        <v>12</v>
      </c>
      <c r="F1816">
        <v>1</v>
      </c>
      <c r="G1816">
        <v>0.92300000000000004</v>
      </c>
      <c r="H1816">
        <v>7</v>
      </c>
      <c r="I1816">
        <v>1</v>
      </c>
      <c r="J1816">
        <v>0.875</v>
      </c>
      <c r="K1816">
        <v>41.1</v>
      </c>
      <c r="L1816">
        <v>18.399999999999999</v>
      </c>
      <c r="M1816">
        <v>23.14</v>
      </c>
      <c r="N1816">
        <v>3.6</v>
      </c>
      <c r="O1816">
        <v>8</v>
      </c>
      <c r="P1816">
        <v>1</v>
      </c>
      <c r="Q1816">
        <v>1</v>
      </c>
    </row>
    <row r="1817" spans="1:17">
      <c r="A1817">
        <v>2003</v>
      </c>
      <c r="B1817">
        <v>79</v>
      </c>
      <c r="C1817" t="s">
        <v>52</v>
      </c>
      <c r="D1817" t="s">
        <v>197</v>
      </c>
      <c r="E1817">
        <v>10</v>
      </c>
      <c r="F1817">
        <v>3</v>
      </c>
      <c r="G1817">
        <v>0.76900000000000002</v>
      </c>
      <c r="H1817">
        <v>6</v>
      </c>
      <c r="I1817">
        <v>2</v>
      </c>
      <c r="J1817">
        <v>0.75</v>
      </c>
      <c r="K1817">
        <v>30.3</v>
      </c>
      <c r="L1817">
        <v>19.8</v>
      </c>
      <c r="M1817">
        <v>12.31</v>
      </c>
      <c r="N1817">
        <v>3</v>
      </c>
      <c r="P1817">
        <v>6</v>
      </c>
      <c r="Q1817">
        <v>9</v>
      </c>
    </row>
    <row r="1818" spans="1:17">
      <c r="A1818">
        <v>2003</v>
      </c>
      <c r="B1818">
        <v>80</v>
      </c>
      <c r="C1818" t="s">
        <v>28</v>
      </c>
      <c r="D1818" t="s">
        <v>197</v>
      </c>
      <c r="E1818">
        <v>8</v>
      </c>
      <c r="F1818">
        <v>5</v>
      </c>
      <c r="G1818">
        <v>0.61499999999999999</v>
      </c>
      <c r="H1818">
        <v>5</v>
      </c>
      <c r="I1818">
        <v>3</v>
      </c>
      <c r="J1818">
        <v>0.625</v>
      </c>
      <c r="K1818">
        <v>27.4</v>
      </c>
      <c r="L1818">
        <v>26.8</v>
      </c>
      <c r="M1818">
        <v>5.32</v>
      </c>
      <c r="N1818">
        <v>3.48</v>
      </c>
      <c r="P1818">
        <v>10</v>
      </c>
    </row>
    <row r="1819" spans="1:17">
      <c r="A1819">
        <v>2003</v>
      </c>
      <c r="B1819">
        <v>81</v>
      </c>
      <c r="C1819" t="s">
        <v>22</v>
      </c>
      <c r="D1819" t="s">
        <v>197</v>
      </c>
      <c r="E1819">
        <v>8</v>
      </c>
      <c r="F1819">
        <v>6</v>
      </c>
      <c r="G1819">
        <v>0.57099999999999995</v>
      </c>
      <c r="H1819">
        <v>5</v>
      </c>
      <c r="I1819">
        <v>3</v>
      </c>
      <c r="J1819">
        <v>0.625</v>
      </c>
      <c r="K1819">
        <v>32.6</v>
      </c>
      <c r="L1819">
        <v>24.4</v>
      </c>
      <c r="M1819">
        <v>9.73</v>
      </c>
      <c r="N1819">
        <v>4.51</v>
      </c>
    </row>
    <row r="1820" spans="1:17">
      <c r="A1820">
        <v>2003</v>
      </c>
      <c r="B1820">
        <v>82</v>
      </c>
      <c r="C1820" t="s">
        <v>40</v>
      </c>
      <c r="D1820" t="s">
        <v>197</v>
      </c>
      <c r="E1820">
        <v>8</v>
      </c>
      <c r="F1820">
        <v>5</v>
      </c>
      <c r="G1820">
        <v>0.61499999999999999</v>
      </c>
      <c r="H1820">
        <v>4</v>
      </c>
      <c r="I1820">
        <v>4</v>
      </c>
      <c r="J1820">
        <v>0.5</v>
      </c>
      <c r="K1820">
        <v>33.299999999999997</v>
      </c>
      <c r="L1820">
        <v>23.2</v>
      </c>
      <c r="M1820">
        <v>7.98</v>
      </c>
      <c r="N1820">
        <v>1.82</v>
      </c>
      <c r="P1820">
        <v>22</v>
      </c>
    </row>
    <row r="1821" spans="1:17">
      <c r="A1821">
        <v>2003</v>
      </c>
      <c r="B1821">
        <v>83</v>
      </c>
      <c r="C1821" t="s">
        <v>37</v>
      </c>
      <c r="D1821" t="s">
        <v>197</v>
      </c>
      <c r="E1821">
        <v>6</v>
      </c>
      <c r="F1821">
        <v>6</v>
      </c>
      <c r="G1821">
        <v>0.5</v>
      </c>
      <c r="H1821">
        <v>4</v>
      </c>
      <c r="I1821">
        <v>4</v>
      </c>
      <c r="J1821">
        <v>0.5</v>
      </c>
      <c r="K1821">
        <v>26</v>
      </c>
      <c r="L1821">
        <v>26.3</v>
      </c>
      <c r="M1821">
        <v>3.3</v>
      </c>
      <c r="N1821">
        <v>2.72</v>
      </c>
      <c r="O1821">
        <v>17</v>
      </c>
      <c r="P1821">
        <v>17</v>
      </c>
    </row>
    <row r="1822" spans="1:17">
      <c r="A1822">
        <v>2003</v>
      </c>
      <c r="B1822">
        <v>84</v>
      </c>
      <c r="C1822" t="s">
        <v>10</v>
      </c>
      <c r="D1822" t="s">
        <v>197</v>
      </c>
      <c r="E1822">
        <v>6</v>
      </c>
      <c r="F1822">
        <v>7</v>
      </c>
      <c r="G1822">
        <v>0.46200000000000002</v>
      </c>
      <c r="H1822">
        <v>4</v>
      </c>
      <c r="I1822">
        <v>4</v>
      </c>
      <c r="J1822">
        <v>0.5</v>
      </c>
      <c r="K1822">
        <v>19.100000000000001</v>
      </c>
      <c r="L1822">
        <v>23.5</v>
      </c>
      <c r="M1822">
        <v>0.56000000000000005</v>
      </c>
      <c r="N1822">
        <v>3.94</v>
      </c>
    </row>
    <row r="1823" spans="1:17">
      <c r="A1823">
        <v>2003</v>
      </c>
      <c r="B1823">
        <v>85</v>
      </c>
      <c r="C1823" t="s">
        <v>30</v>
      </c>
      <c r="D1823" t="s">
        <v>197</v>
      </c>
      <c r="E1823">
        <v>5</v>
      </c>
      <c r="F1823">
        <v>7</v>
      </c>
      <c r="G1823">
        <v>0.41699999999999998</v>
      </c>
      <c r="H1823">
        <v>2</v>
      </c>
      <c r="I1823">
        <v>6</v>
      </c>
      <c r="J1823">
        <v>0.25</v>
      </c>
      <c r="K1823">
        <v>24.8</v>
      </c>
      <c r="L1823">
        <v>27.3</v>
      </c>
      <c r="M1823">
        <v>-0.86</v>
      </c>
      <c r="N1823">
        <v>2.31</v>
      </c>
      <c r="O1823">
        <v>22</v>
      </c>
      <c r="P1823">
        <v>16</v>
      </c>
    </row>
    <row r="1824" spans="1:17">
      <c r="A1824">
        <v>2003</v>
      </c>
      <c r="B1824">
        <v>86</v>
      </c>
      <c r="C1824" t="s">
        <v>19</v>
      </c>
      <c r="D1824" t="s">
        <v>197</v>
      </c>
      <c r="E1824">
        <v>4</v>
      </c>
      <c r="F1824">
        <v>7</v>
      </c>
      <c r="G1824">
        <v>0.36399999999999999</v>
      </c>
      <c r="H1824">
        <v>2</v>
      </c>
      <c r="I1824">
        <v>6</v>
      </c>
      <c r="J1824">
        <v>0.25</v>
      </c>
      <c r="K1824">
        <v>16.899999999999999</v>
      </c>
      <c r="L1824">
        <v>29.5</v>
      </c>
      <c r="M1824">
        <v>-2.82</v>
      </c>
      <c r="N1824">
        <v>4.63</v>
      </c>
    </row>
    <row r="1825" spans="1:17">
      <c r="A1825">
        <v>2003</v>
      </c>
      <c r="B1825">
        <v>87</v>
      </c>
      <c r="C1825" t="s">
        <v>45</v>
      </c>
      <c r="D1825" t="s">
        <v>197</v>
      </c>
      <c r="E1825">
        <v>2</v>
      </c>
      <c r="F1825">
        <v>10</v>
      </c>
      <c r="G1825">
        <v>0.16700000000000001</v>
      </c>
      <c r="H1825">
        <v>1</v>
      </c>
      <c r="I1825">
        <v>7</v>
      </c>
      <c r="J1825">
        <v>0.125</v>
      </c>
      <c r="K1825">
        <v>15.1</v>
      </c>
      <c r="L1825">
        <v>35.799999999999997</v>
      </c>
      <c r="M1825">
        <v>-7.99</v>
      </c>
      <c r="N1825">
        <v>6.26</v>
      </c>
    </row>
    <row r="1826" spans="1:17">
      <c r="A1826">
        <v>2003</v>
      </c>
      <c r="E1826" t="s">
        <v>167</v>
      </c>
      <c r="H1826" t="s">
        <v>168</v>
      </c>
      <c r="M1826" t="s">
        <v>159</v>
      </c>
      <c r="O1826" t="s">
        <v>151</v>
      </c>
    </row>
    <row r="1827" spans="1:17">
      <c r="A1827">
        <v>2003</v>
      </c>
      <c r="B1827" t="s">
        <v>152</v>
      </c>
      <c r="C1827" t="s">
        <v>153</v>
      </c>
      <c r="D1827" t="s">
        <v>154</v>
      </c>
      <c r="E1827" t="s">
        <v>155</v>
      </c>
      <c r="F1827" t="s">
        <v>156</v>
      </c>
      <c r="G1827" t="s">
        <v>157</v>
      </c>
      <c r="H1827" t="s">
        <v>155</v>
      </c>
      <c r="I1827" t="s">
        <v>156</v>
      </c>
      <c r="J1827" t="s">
        <v>157</v>
      </c>
      <c r="K1827" t="s">
        <v>158</v>
      </c>
      <c r="L1827" t="s">
        <v>158</v>
      </c>
      <c r="M1827" t="s">
        <v>159</v>
      </c>
      <c r="N1827" t="s">
        <v>160</v>
      </c>
      <c r="O1827" t="s">
        <v>161</v>
      </c>
      <c r="P1827" t="s">
        <v>162</v>
      </c>
      <c r="Q1827" t="s">
        <v>163</v>
      </c>
    </row>
    <row r="1828" spans="1:17">
      <c r="A1828">
        <v>2003</v>
      </c>
      <c r="B1828">
        <v>88</v>
      </c>
      <c r="C1828" t="s">
        <v>11</v>
      </c>
      <c r="D1828" t="s">
        <v>186</v>
      </c>
      <c r="E1828">
        <v>11</v>
      </c>
      <c r="F1828">
        <v>3</v>
      </c>
      <c r="G1828">
        <v>0.78600000000000003</v>
      </c>
      <c r="H1828">
        <v>6</v>
      </c>
      <c r="I1828">
        <v>2</v>
      </c>
      <c r="J1828">
        <v>0.75</v>
      </c>
      <c r="K1828">
        <v>26.5</v>
      </c>
      <c r="L1828">
        <v>14.5</v>
      </c>
      <c r="M1828">
        <v>17.46</v>
      </c>
      <c r="N1828">
        <v>6.11</v>
      </c>
      <c r="O1828">
        <v>11</v>
      </c>
      <c r="P1828">
        <v>4</v>
      </c>
      <c r="Q1828">
        <v>7</v>
      </c>
    </row>
    <row r="1829" spans="1:17">
      <c r="A1829">
        <v>2003</v>
      </c>
      <c r="B1829">
        <v>89</v>
      </c>
      <c r="C1829" t="s">
        <v>15</v>
      </c>
      <c r="D1829" t="s">
        <v>186</v>
      </c>
      <c r="E1829">
        <v>10</v>
      </c>
      <c r="F1829">
        <v>3</v>
      </c>
      <c r="G1829">
        <v>0.76900000000000002</v>
      </c>
      <c r="H1829">
        <v>6</v>
      </c>
      <c r="I1829">
        <v>2</v>
      </c>
      <c r="J1829">
        <v>0.75</v>
      </c>
      <c r="K1829">
        <v>28.1</v>
      </c>
      <c r="L1829">
        <v>18.399999999999999</v>
      </c>
      <c r="M1829">
        <v>11.53</v>
      </c>
      <c r="N1829">
        <v>3.99</v>
      </c>
      <c r="O1829">
        <v>12</v>
      </c>
      <c r="P1829">
        <v>6</v>
      </c>
      <c r="Q1829">
        <v>15</v>
      </c>
    </row>
    <row r="1830" spans="1:17">
      <c r="A1830">
        <v>2003</v>
      </c>
      <c r="B1830">
        <v>90</v>
      </c>
      <c r="C1830" t="s">
        <v>14</v>
      </c>
      <c r="D1830" t="s">
        <v>186</v>
      </c>
      <c r="E1830">
        <v>8</v>
      </c>
      <c r="F1830">
        <v>5</v>
      </c>
      <c r="G1830">
        <v>0.61499999999999999</v>
      </c>
      <c r="H1830">
        <v>6</v>
      </c>
      <c r="I1830">
        <v>2</v>
      </c>
      <c r="J1830">
        <v>0.75</v>
      </c>
      <c r="K1830">
        <v>30</v>
      </c>
      <c r="L1830">
        <v>20.8</v>
      </c>
      <c r="M1830">
        <v>10.67</v>
      </c>
      <c r="N1830">
        <v>6.75</v>
      </c>
      <c r="P1830">
        <v>11</v>
      </c>
      <c r="Q1830">
        <v>24</v>
      </c>
    </row>
    <row r="1831" spans="1:17">
      <c r="A1831">
        <v>2003</v>
      </c>
      <c r="B1831">
        <v>91</v>
      </c>
      <c r="C1831" t="s">
        <v>27</v>
      </c>
      <c r="D1831" t="s">
        <v>186</v>
      </c>
      <c r="E1831">
        <v>5</v>
      </c>
      <c r="F1831">
        <v>7</v>
      </c>
      <c r="G1831">
        <v>0.41699999999999998</v>
      </c>
      <c r="H1831">
        <v>2</v>
      </c>
      <c r="I1831">
        <v>6</v>
      </c>
      <c r="J1831">
        <v>0.25</v>
      </c>
      <c r="K1831">
        <v>22.3</v>
      </c>
      <c r="L1831">
        <v>26.2</v>
      </c>
      <c r="M1831">
        <v>3.27</v>
      </c>
      <c r="N1831">
        <v>6.77</v>
      </c>
      <c r="P1831">
        <v>25</v>
      </c>
    </row>
    <row r="1832" spans="1:17">
      <c r="A1832">
        <v>2003</v>
      </c>
      <c r="B1832">
        <v>92</v>
      </c>
      <c r="C1832" t="s">
        <v>29</v>
      </c>
      <c r="D1832" t="s">
        <v>186</v>
      </c>
      <c r="E1832">
        <v>4</v>
      </c>
      <c r="F1832">
        <v>8</v>
      </c>
      <c r="G1832">
        <v>0.33300000000000002</v>
      </c>
      <c r="H1832">
        <v>1</v>
      </c>
      <c r="I1832">
        <v>7</v>
      </c>
      <c r="J1832">
        <v>0.125</v>
      </c>
      <c r="K1832">
        <v>27.3</v>
      </c>
      <c r="L1832">
        <v>26.8</v>
      </c>
      <c r="M1832">
        <v>-0.16</v>
      </c>
      <c r="N1832">
        <v>0.34</v>
      </c>
    </row>
    <row r="1833" spans="1:17">
      <c r="A1833">
        <v>2003</v>
      </c>
      <c r="B1833">
        <v>93</v>
      </c>
      <c r="C1833" t="s">
        <v>54</v>
      </c>
      <c r="D1833" t="s">
        <v>186</v>
      </c>
      <c r="E1833">
        <v>2</v>
      </c>
      <c r="F1833">
        <v>10</v>
      </c>
      <c r="G1833">
        <v>0.16700000000000001</v>
      </c>
      <c r="H1833">
        <v>1</v>
      </c>
      <c r="I1833">
        <v>7</v>
      </c>
      <c r="J1833">
        <v>0.125</v>
      </c>
      <c r="K1833">
        <v>19.600000000000001</v>
      </c>
      <c r="L1833">
        <v>29.8</v>
      </c>
      <c r="M1833">
        <v>-5.85</v>
      </c>
      <c r="N1833">
        <v>3.31</v>
      </c>
    </row>
    <row r="1834" spans="1:17">
      <c r="A1834">
        <v>2003</v>
      </c>
      <c r="B1834">
        <v>94</v>
      </c>
      <c r="C1834" t="s">
        <v>188</v>
      </c>
      <c r="D1834" t="s">
        <v>187</v>
      </c>
      <c r="E1834">
        <v>13</v>
      </c>
      <c r="F1834">
        <v>1</v>
      </c>
      <c r="G1834">
        <v>0.92900000000000005</v>
      </c>
      <c r="H1834">
        <v>7</v>
      </c>
      <c r="I1834">
        <v>1</v>
      </c>
      <c r="J1834">
        <v>0.875</v>
      </c>
      <c r="K1834">
        <v>33.9</v>
      </c>
      <c r="L1834">
        <v>11</v>
      </c>
      <c r="M1834">
        <v>20.85</v>
      </c>
      <c r="N1834">
        <v>3.28</v>
      </c>
      <c r="O1834">
        <v>14</v>
      </c>
      <c r="P1834">
        <v>2</v>
      </c>
      <c r="Q1834">
        <v>2</v>
      </c>
    </row>
    <row r="1835" spans="1:17">
      <c r="A1835">
        <v>2003</v>
      </c>
      <c r="B1835">
        <v>95</v>
      </c>
      <c r="C1835" t="s">
        <v>8</v>
      </c>
      <c r="D1835" t="s">
        <v>187</v>
      </c>
      <c r="E1835">
        <v>10</v>
      </c>
      <c r="F1835">
        <v>3</v>
      </c>
      <c r="G1835">
        <v>0.76900000000000002</v>
      </c>
      <c r="H1835">
        <v>7</v>
      </c>
      <c r="I1835">
        <v>1</v>
      </c>
      <c r="J1835">
        <v>0.875</v>
      </c>
      <c r="K1835">
        <v>34</v>
      </c>
      <c r="L1835">
        <v>21.9</v>
      </c>
      <c r="M1835">
        <v>10.99</v>
      </c>
      <c r="N1835">
        <v>2.5299999999999998</v>
      </c>
      <c r="P1835">
        <v>13</v>
      </c>
      <c r="Q1835">
        <v>13</v>
      </c>
    </row>
    <row r="1836" spans="1:17">
      <c r="A1836">
        <v>2003</v>
      </c>
      <c r="B1836">
        <v>96</v>
      </c>
      <c r="C1836" t="s">
        <v>9</v>
      </c>
      <c r="D1836" t="s">
        <v>187</v>
      </c>
      <c r="E1836">
        <v>8</v>
      </c>
      <c r="F1836">
        <v>5</v>
      </c>
      <c r="G1836">
        <v>0.61499999999999999</v>
      </c>
      <c r="H1836">
        <v>5</v>
      </c>
      <c r="I1836">
        <v>3</v>
      </c>
      <c r="J1836">
        <v>0.625</v>
      </c>
      <c r="K1836">
        <v>26.3</v>
      </c>
      <c r="L1836">
        <v>16.3</v>
      </c>
      <c r="M1836">
        <v>8.09</v>
      </c>
      <c r="N1836">
        <v>4.7</v>
      </c>
      <c r="O1836">
        <v>6</v>
      </c>
      <c r="P1836">
        <v>6</v>
      </c>
    </row>
    <row r="1837" spans="1:17">
      <c r="A1837">
        <v>2003</v>
      </c>
      <c r="B1837">
        <v>97</v>
      </c>
      <c r="C1837" t="s">
        <v>32</v>
      </c>
      <c r="D1837" t="s">
        <v>187</v>
      </c>
      <c r="E1837">
        <v>9</v>
      </c>
      <c r="F1837">
        <v>4</v>
      </c>
      <c r="G1837">
        <v>0.69199999999999995</v>
      </c>
      <c r="H1837">
        <v>4</v>
      </c>
      <c r="I1837">
        <v>4</v>
      </c>
      <c r="J1837">
        <v>0.5</v>
      </c>
      <c r="K1837">
        <v>33.5</v>
      </c>
      <c r="L1837">
        <v>23.5</v>
      </c>
      <c r="M1837">
        <v>12.67</v>
      </c>
      <c r="N1837">
        <v>4.51</v>
      </c>
      <c r="P1837">
        <v>7</v>
      </c>
    </row>
    <row r="1838" spans="1:17">
      <c r="A1838">
        <v>2003</v>
      </c>
      <c r="B1838">
        <v>98</v>
      </c>
      <c r="C1838" t="s">
        <v>1</v>
      </c>
      <c r="D1838" t="s">
        <v>187</v>
      </c>
      <c r="E1838">
        <v>4</v>
      </c>
      <c r="F1838">
        <v>9</v>
      </c>
      <c r="G1838">
        <v>0.308</v>
      </c>
      <c r="H1838">
        <v>2</v>
      </c>
      <c r="I1838">
        <v>6</v>
      </c>
      <c r="J1838">
        <v>0.25</v>
      </c>
      <c r="K1838">
        <v>25.5</v>
      </c>
      <c r="L1838">
        <v>25.6</v>
      </c>
      <c r="M1838">
        <v>5.27</v>
      </c>
      <c r="N1838">
        <v>7.27</v>
      </c>
      <c r="P1838">
        <v>21</v>
      </c>
    </row>
    <row r="1839" spans="1:17">
      <c r="A1839">
        <v>2003</v>
      </c>
      <c r="B1839">
        <v>99</v>
      </c>
      <c r="C1839" t="s">
        <v>25</v>
      </c>
      <c r="D1839" t="s">
        <v>187</v>
      </c>
      <c r="E1839">
        <v>2</v>
      </c>
      <c r="F1839">
        <v>10</v>
      </c>
      <c r="G1839">
        <v>0.16700000000000001</v>
      </c>
      <c r="H1839">
        <v>1</v>
      </c>
      <c r="I1839">
        <v>7</v>
      </c>
      <c r="J1839">
        <v>0.125</v>
      </c>
      <c r="K1839">
        <v>18.8</v>
      </c>
      <c r="L1839">
        <v>39.299999999999997</v>
      </c>
      <c r="M1839">
        <v>-9.5299999999999994</v>
      </c>
      <c r="N1839">
        <v>4.88</v>
      </c>
    </row>
    <row r="1840" spans="1:17">
      <c r="A1840">
        <v>2003</v>
      </c>
      <c r="E1840" t="s">
        <v>167</v>
      </c>
      <c r="H1840" t="s">
        <v>168</v>
      </c>
      <c r="M1840" t="s">
        <v>159</v>
      </c>
      <c r="O1840" t="s">
        <v>151</v>
      </c>
    </row>
    <row r="1841" spans="1:17">
      <c r="A1841">
        <v>2003</v>
      </c>
      <c r="B1841" t="s">
        <v>152</v>
      </c>
      <c r="C1841" t="s">
        <v>153</v>
      </c>
      <c r="D1841" t="s">
        <v>154</v>
      </c>
      <c r="E1841" t="s">
        <v>155</v>
      </c>
      <c r="F1841" t="s">
        <v>156</v>
      </c>
      <c r="G1841" t="s">
        <v>157</v>
      </c>
      <c r="H1841" t="s">
        <v>155</v>
      </c>
      <c r="I1841" t="s">
        <v>156</v>
      </c>
      <c r="J1841" t="s">
        <v>157</v>
      </c>
      <c r="K1841" t="s">
        <v>158</v>
      </c>
      <c r="L1841" t="s">
        <v>158</v>
      </c>
      <c r="M1841" t="s">
        <v>159</v>
      </c>
      <c r="N1841" t="s">
        <v>160</v>
      </c>
      <c r="O1841" t="s">
        <v>161</v>
      </c>
      <c r="P1841" t="s">
        <v>162</v>
      </c>
      <c r="Q1841" t="s">
        <v>163</v>
      </c>
    </row>
    <row r="1842" spans="1:17">
      <c r="A1842">
        <v>2003</v>
      </c>
      <c r="B1842">
        <v>100</v>
      </c>
      <c r="C1842" t="s">
        <v>115</v>
      </c>
      <c r="D1842" t="s">
        <v>150</v>
      </c>
      <c r="E1842">
        <v>9</v>
      </c>
      <c r="F1842">
        <v>4</v>
      </c>
      <c r="G1842">
        <v>0.69199999999999995</v>
      </c>
      <c r="H1842">
        <v>7</v>
      </c>
      <c r="I1842">
        <v>0</v>
      </c>
      <c r="J1842">
        <v>1</v>
      </c>
      <c r="K1842">
        <v>27.5</v>
      </c>
      <c r="L1842">
        <v>21.9</v>
      </c>
      <c r="M1842">
        <v>-0.81</v>
      </c>
      <c r="N1842">
        <v>-5.43</v>
      </c>
    </row>
    <row r="1843" spans="1:17">
      <c r="A1843">
        <v>2003</v>
      </c>
      <c r="B1843">
        <v>101</v>
      </c>
      <c r="C1843" t="s">
        <v>114</v>
      </c>
      <c r="D1843" t="s">
        <v>150</v>
      </c>
      <c r="E1843">
        <v>4</v>
      </c>
      <c r="F1843">
        <v>8</v>
      </c>
      <c r="G1843">
        <v>0.33300000000000002</v>
      </c>
      <c r="H1843">
        <v>3</v>
      </c>
      <c r="I1843">
        <v>2</v>
      </c>
      <c r="J1843">
        <v>0.6</v>
      </c>
      <c r="K1843">
        <v>22.2</v>
      </c>
      <c r="L1843">
        <v>34.6</v>
      </c>
      <c r="M1843">
        <v>-12.05</v>
      </c>
      <c r="N1843">
        <v>-4.63</v>
      </c>
    </row>
    <row r="1844" spans="1:17">
      <c r="A1844">
        <v>2003</v>
      </c>
      <c r="B1844">
        <v>102</v>
      </c>
      <c r="C1844" t="s">
        <v>88</v>
      </c>
      <c r="D1844" t="s">
        <v>150</v>
      </c>
      <c r="E1844">
        <v>5</v>
      </c>
      <c r="F1844">
        <v>7</v>
      </c>
      <c r="G1844">
        <v>0.41699999999999998</v>
      </c>
      <c r="H1844">
        <v>3</v>
      </c>
      <c r="I1844">
        <v>3</v>
      </c>
      <c r="J1844">
        <v>0.5</v>
      </c>
      <c r="K1844">
        <v>20.2</v>
      </c>
      <c r="L1844">
        <v>33.4</v>
      </c>
      <c r="M1844">
        <v>-14.49</v>
      </c>
      <c r="N1844">
        <v>-7.83</v>
      </c>
    </row>
    <row r="1845" spans="1:17">
      <c r="A1845">
        <v>2003</v>
      </c>
      <c r="B1845">
        <v>103</v>
      </c>
      <c r="C1845" t="s">
        <v>86</v>
      </c>
      <c r="D1845" t="s">
        <v>150</v>
      </c>
      <c r="E1845">
        <v>4</v>
      </c>
      <c r="F1845">
        <v>8</v>
      </c>
      <c r="G1845">
        <v>0.33300000000000002</v>
      </c>
      <c r="H1845">
        <v>3</v>
      </c>
      <c r="I1845">
        <v>3</v>
      </c>
      <c r="J1845">
        <v>0.5</v>
      </c>
      <c r="K1845">
        <v>27.7</v>
      </c>
      <c r="L1845">
        <v>31.3</v>
      </c>
      <c r="M1845">
        <v>-10.45</v>
      </c>
      <c r="N1845">
        <v>-5.62</v>
      </c>
    </row>
    <row r="1846" spans="1:17">
      <c r="A1846">
        <v>2003</v>
      </c>
      <c r="B1846">
        <v>104</v>
      </c>
      <c r="C1846" t="s">
        <v>90</v>
      </c>
      <c r="D1846" t="s">
        <v>150</v>
      </c>
      <c r="E1846">
        <v>3</v>
      </c>
      <c r="F1846">
        <v>9</v>
      </c>
      <c r="G1846">
        <v>0.25</v>
      </c>
      <c r="H1846">
        <v>3</v>
      </c>
      <c r="I1846">
        <v>3</v>
      </c>
      <c r="J1846">
        <v>0.5</v>
      </c>
      <c r="K1846">
        <v>22</v>
      </c>
      <c r="L1846">
        <v>26.3</v>
      </c>
      <c r="M1846">
        <v>-10.75</v>
      </c>
      <c r="N1846">
        <v>-4.75</v>
      </c>
    </row>
    <row r="1847" spans="1:17">
      <c r="A1847">
        <v>2003</v>
      </c>
      <c r="B1847">
        <v>105</v>
      </c>
      <c r="C1847" t="s">
        <v>126</v>
      </c>
      <c r="D1847" t="s">
        <v>150</v>
      </c>
      <c r="E1847">
        <v>3</v>
      </c>
      <c r="F1847">
        <v>9</v>
      </c>
      <c r="G1847">
        <v>0.25</v>
      </c>
      <c r="H1847">
        <v>3</v>
      </c>
      <c r="I1847">
        <v>4</v>
      </c>
      <c r="J1847">
        <v>0.42899999999999999</v>
      </c>
      <c r="K1847">
        <v>20.7</v>
      </c>
      <c r="L1847">
        <v>26.2</v>
      </c>
      <c r="M1847">
        <v>-14.24</v>
      </c>
      <c r="N1847">
        <v>-7.66</v>
      </c>
    </row>
    <row r="1848" spans="1:17">
      <c r="A1848">
        <v>2003</v>
      </c>
      <c r="B1848">
        <v>106</v>
      </c>
      <c r="C1848" t="s">
        <v>133</v>
      </c>
      <c r="D1848" t="s">
        <v>150</v>
      </c>
      <c r="E1848">
        <v>3</v>
      </c>
      <c r="F1848">
        <v>9</v>
      </c>
      <c r="G1848">
        <v>0.25</v>
      </c>
      <c r="H1848">
        <v>2</v>
      </c>
      <c r="I1848">
        <v>5</v>
      </c>
      <c r="J1848">
        <v>0.28599999999999998</v>
      </c>
      <c r="K1848">
        <v>21.8</v>
      </c>
      <c r="L1848">
        <v>28.4</v>
      </c>
      <c r="M1848">
        <v>-11.13</v>
      </c>
      <c r="N1848">
        <v>-4.96</v>
      </c>
    </row>
    <row r="1849" spans="1:17">
      <c r="A1849">
        <v>2003</v>
      </c>
      <c r="B1849">
        <v>107</v>
      </c>
      <c r="C1849" t="s">
        <v>120</v>
      </c>
      <c r="D1849" t="s">
        <v>150</v>
      </c>
      <c r="E1849">
        <v>1</v>
      </c>
      <c r="F1849">
        <v>11</v>
      </c>
      <c r="G1849">
        <v>8.3000000000000004E-2</v>
      </c>
      <c r="H1849">
        <v>1</v>
      </c>
      <c r="I1849">
        <v>5</v>
      </c>
      <c r="J1849">
        <v>0.16700000000000001</v>
      </c>
      <c r="K1849">
        <v>19.899999999999999</v>
      </c>
      <c r="L1849">
        <v>38.9</v>
      </c>
      <c r="M1849">
        <v>-18.190000000000001</v>
      </c>
      <c r="N1849">
        <v>-5.77</v>
      </c>
    </row>
    <row r="1850" spans="1:17">
      <c r="A1850">
        <v>2003</v>
      </c>
      <c r="E1850" t="s">
        <v>167</v>
      </c>
      <c r="H1850" t="s">
        <v>168</v>
      </c>
      <c r="M1850" t="s">
        <v>159</v>
      </c>
      <c r="O1850" t="s">
        <v>151</v>
      </c>
    </row>
    <row r="1851" spans="1:17">
      <c r="A1851">
        <v>2003</v>
      </c>
      <c r="B1851" t="s">
        <v>152</v>
      </c>
      <c r="C1851" t="s">
        <v>153</v>
      </c>
      <c r="D1851" t="s">
        <v>154</v>
      </c>
      <c r="E1851" t="s">
        <v>155</v>
      </c>
      <c r="F1851" t="s">
        <v>156</v>
      </c>
      <c r="G1851" t="s">
        <v>157</v>
      </c>
      <c r="H1851" t="s">
        <v>155</v>
      </c>
      <c r="I1851" t="s">
        <v>156</v>
      </c>
      <c r="J1851" t="s">
        <v>157</v>
      </c>
      <c r="K1851" t="s">
        <v>158</v>
      </c>
      <c r="L1851" t="s">
        <v>158</v>
      </c>
      <c r="M1851" t="s">
        <v>159</v>
      </c>
      <c r="N1851" t="s">
        <v>160</v>
      </c>
      <c r="O1851" t="s">
        <v>161</v>
      </c>
      <c r="P1851" t="s">
        <v>162</v>
      </c>
      <c r="Q1851" t="s">
        <v>163</v>
      </c>
    </row>
    <row r="1852" spans="1:17">
      <c r="A1852">
        <v>2003</v>
      </c>
      <c r="B1852">
        <v>108</v>
      </c>
      <c r="C1852" t="s">
        <v>57</v>
      </c>
      <c r="D1852" t="s">
        <v>193</v>
      </c>
      <c r="E1852">
        <v>13</v>
      </c>
      <c r="F1852">
        <v>1</v>
      </c>
      <c r="G1852">
        <v>0.92900000000000005</v>
      </c>
      <c r="H1852">
        <v>8</v>
      </c>
      <c r="I1852">
        <v>0</v>
      </c>
      <c r="J1852">
        <v>1</v>
      </c>
      <c r="K1852">
        <v>43</v>
      </c>
      <c r="L1852">
        <v>17.100000000000001</v>
      </c>
      <c r="M1852">
        <v>8.92</v>
      </c>
      <c r="N1852">
        <v>-6.72</v>
      </c>
      <c r="P1852">
        <v>16</v>
      </c>
      <c r="Q1852">
        <v>16</v>
      </c>
    </row>
    <row r="1853" spans="1:17">
      <c r="A1853">
        <v>2003</v>
      </c>
      <c r="B1853">
        <v>109</v>
      </c>
      <c r="C1853" t="s">
        <v>78</v>
      </c>
      <c r="D1853" t="s">
        <v>193</v>
      </c>
      <c r="E1853">
        <v>9</v>
      </c>
      <c r="F1853">
        <v>5</v>
      </c>
      <c r="G1853">
        <v>0.64300000000000002</v>
      </c>
      <c r="H1853">
        <v>6</v>
      </c>
      <c r="I1853">
        <v>2</v>
      </c>
      <c r="J1853">
        <v>0.75</v>
      </c>
      <c r="K1853">
        <v>23</v>
      </c>
      <c r="L1853">
        <v>22.6</v>
      </c>
      <c r="M1853">
        <v>-1.69</v>
      </c>
      <c r="N1853">
        <v>-2.33</v>
      </c>
    </row>
    <row r="1854" spans="1:17">
      <c r="A1854">
        <v>2003</v>
      </c>
      <c r="B1854">
        <v>110</v>
      </c>
      <c r="C1854" t="s">
        <v>92</v>
      </c>
      <c r="D1854" t="s">
        <v>193</v>
      </c>
      <c r="E1854">
        <v>8</v>
      </c>
      <c r="F1854">
        <v>5</v>
      </c>
      <c r="G1854">
        <v>0.61499999999999999</v>
      </c>
      <c r="H1854">
        <v>6</v>
      </c>
      <c r="I1854">
        <v>2</v>
      </c>
      <c r="J1854">
        <v>0.75</v>
      </c>
      <c r="K1854">
        <v>30.8</v>
      </c>
      <c r="L1854">
        <v>27.8</v>
      </c>
      <c r="M1854">
        <v>-0.63</v>
      </c>
      <c r="N1854">
        <v>-4.78</v>
      </c>
    </row>
    <row r="1855" spans="1:17">
      <c r="A1855">
        <v>2003</v>
      </c>
      <c r="B1855">
        <v>111</v>
      </c>
      <c r="C1855" t="s">
        <v>128</v>
      </c>
      <c r="D1855" t="s">
        <v>193</v>
      </c>
      <c r="E1855">
        <v>9</v>
      </c>
      <c r="F1855">
        <v>5</v>
      </c>
      <c r="G1855">
        <v>0.64300000000000002</v>
      </c>
      <c r="H1855">
        <v>5</v>
      </c>
      <c r="I1855">
        <v>3</v>
      </c>
      <c r="J1855">
        <v>0.625</v>
      </c>
      <c r="K1855">
        <v>34.700000000000003</v>
      </c>
      <c r="L1855">
        <v>30.5</v>
      </c>
      <c r="M1855">
        <v>0.21</v>
      </c>
      <c r="N1855">
        <v>-4.29</v>
      </c>
    </row>
    <row r="1856" spans="1:17">
      <c r="A1856">
        <v>2003</v>
      </c>
      <c r="B1856">
        <v>112</v>
      </c>
      <c r="C1856" t="s">
        <v>124</v>
      </c>
      <c r="D1856" t="s">
        <v>193</v>
      </c>
      <c r="E1856">
        <v>5</v>
      </c>
      <c r="F1856">
        <v>7</v>
      </c>
      <c r="G1856">
        <v>0.41699999999999998</v>
      </c>
      <c r="H1856">
        <v>5</v>
      </c>
      <c r="I1856">
        <v>3</v>
      </c>
      <c r="J1856">
        <v>0.625</v>
      </c>
      <c r="K1856">
        <v>28.6</v>
      </c>
      <c r="L1856">
        <v>31.5</v>
      </c>
      <c r="M1856">
        <v>-6.96</v>
      </c>
      <c r="N1856">
        <v>-4.71</v>
      </c>
    </row>
    <row r="1857" spans="1:17">
      <c r="A1857">
        <v>2003</v>
      </c>
      <c r="B1857">
        <v>113</v>
      </c>
      <c r="C1857" t="s">
        <v>122</v>
      </c>
      <c r="D1857" t="s">
        <v>193</v>
      </c>
      <c r="E1857">
        <v>6</v>
      </c>
      <c r="F1857">
        <v>6</v>
      </c>
      <c r="G1857">
        <v>0.5</v>
      </c>
      <c r="H1857">
        <v>4</v>
      </c>
      <c r="I1857">
        <v>4</v>
      </c>
      <c r="J1857">
        <v>0.5</v>
      </c>
      <c r="K1857">
        <v>23.5</v>
      </c>
      <c r="L1857">
        <v>28.2</v>
      </c>
      <c r="M1857">
        <v>-5.46</v>
      </c>
      <c r="N1857">
        <v>-3.8</v>
      </c>
    </row>
    <row r="1858" spans="1:17">
      <c r="A1858">
        <v>2003</v>
      </c>
      <c r="B1858">
        <v>114</v>
      </c>
      <c r="C1858" t="s">
        <v>89</v>
      </c>
      <c r="D1858" t="s">
        <v>193</v>
      </c>
      <c r="E1858">
        <v>5</v>
      </c>
      <c r="F1858">
        <v>7</v>
      </c>
      <c r="G1858">
        <v>0.41699999999999998</v>
      </c>
      <c r="H1858">
        <v>3</v>
      </c>
      <c r="I1858">
        <v>5</v>
      </c>
      <c r="J1858">
        <v>0.375</v>
      </c>
      <c r="K1858">
        <v>25.8</v>
      </c>
      <c r="L1858">
        <v>32.799999999999997</v>
      </c>
      <c r="M1858">
        <v>-5.31</v>
      </c>
      <c r="N1858">
        <v>-1.1399999999999999</v>
      </c>
    </row>
    <row r="1859" spans="1:17">
      <c r="A1859">
        <v>2003</v>
      </c>
      <c r="B1859">
        <v>115</v>
      </c>
      <c r="C1859" t="s">
        <v>111</v>
      </c>
      <c r="D1859" t="s">
        <v>193</v>
      </c>
      <c r="E1859">
        <v>3</v>
      </c>
      <c r="F1859">
        <v>8</v>
      </c>
      <c r="G1859">
        <v>0.27300000000000002</v>
      </c>
      <c r="H1859">
        <v>2</v>
      </c>
      <c r="I1859">
        <v>6</v>
      </c>
      <c r="J1859">
        <v>0.25</v>
      </c>
      <c r="K1859">
        <v>23.5</v>
      </c>
      <c r="L1859">
        <v>35.1</v>
      </c>
      <c r="M1859">
        <v>-10.67</v>
      </c>
      <c r="N1859">
        <v>-5.12</v>
      </c>
    </row>
    <row r="1860" spans="1:17">
      <c r="A1860">
        <v>2003</v>
      </c>
      <c r="B1860">
        <v>116</v>
      </c>
      <c r="C1860" t="s">
        <v>176</v>
      </c>
      <c r="D1860" t="s">
        <v>193</v>
      </c>
      <c r="E1860">
        <v>2</v>
      </c>
      <c r="F1860">
        <v>11</v>
      </c>
      <c r="G1860">
        <v>0.154</v>
      </c>
      <c r="H1860">
        <v>1</v>
      </c>
      <c r="I1860">
        <v>7</v>
      </c>
      <c r="J1860">
        <v>0.125</v>
      </c>
      <c r="K1860">
        <v>22.2</v>
      </c>
      <c r="L1860">
        <v>38.299999999999997</v>
      </c>
      <c r="M1860">
        <v>-20.78</v>
      </c>
      <c r="N1860">
        <v>-6.32</v>
      </c>
    </row>
    <row r="1861" spans="1:17">
      <c r="A1861">
        <v>2003</v>
      </c>
      <c r="B1861">
        <v>117</v>
      </c>
      <c r="C1861" t="s">
        <v>75</v>
      </c>
      <c r="D1861" t="s">
        <v>193</v>
      </c>
      <c r="E1861">
        <v>0</v>
      </c>
      <c r="F1861">
        <v>12</v>
      </c>
      <c r="G1861">
        <v>0</v>
      </c>
      <c r="H1861">
        <v>0</v>
      </c>
      <c r="I1861">
        <v>8</v>
      </c>
      <c r="J1861">
        <v>0</v>
      </c>
      <c r="K1861">
        <v>11.2</v>
      </c>
      <c r="L1861">
        <v>32.200000000000003</v>
      </c>
      <c r="M1861">
        <v>-18.53</v>
      </c>
      <c r="N1861">
        <v>-2.7</v>
      </c>
    </row>
    <row r="1862" spans="1:17">
      <c r="A1862">
        <v>2016</v>
      </c>
      <c r="B1862">
        <v>1</v>
      </c>
      <c r="C1862" t="s">
        <v>6</v>
      </c>
      <c r="D1862" t="s">
        <v>165</v>
      </c>
      <c r="E1862">
        <v>9</v>
      </c>
      <c r="F1862">
        <v>0</v>
      </c>
      <c r="G1862">
        <v>1</v>
      </c>
      <c r="H1862">
        <v>6</v>
      </c>
      <c r="I1862">
        <v>0</v>
      </c>
      <c r="J1862">
        <v>1</v>
      </c>
      <c r="K1862">
        <v>38.6</v>
      </c>
      <c r="L1862">
        <v>15.7</v>
      </c>
      <c r="M1862">
        <v>36.729999999999997</v>
      </c>
      <c r="N1862">
        <v>22.73</v>
      </c>
      <c r="O1862">
        <v>3</v>
      </c>
      <c r="P1862">
        <v>2</v>
      </c>
      <c r="Q1862">
        <v>2</v>
      </c>
    </row>
    <row r="1863" spans="1:17">
      <c r="A1863">
        <v>2016</v>
      </c>
      <c r="B1863">
        <v>2</v>
      </c>
      <c r="C1863" t="s">
        <v>36</v>
      </c>
      <c r="D1863" t="s">
        <v>165</v>
      </c>
      <c r="E1863">
        <v>8</v>
      </c>
      <c r="F1863">
        <v>1</v>
      </c>
      <c r="G1863">
        <v>0.88900000000000001</v>
      </c>
      <c r="H1863">
        <v>6</v>
      </c>
      <c r="I1863">
        <v>1</v>
      </c>
      <c r="J1863">
        <v>0.85699999999999998</v>
      </c>
      <c r="K1863">
        <v>50.2</v>
      </c>
      <c r="L1863">
        <v>21.2</v>
      </c>
      <c r="M1863">
        <v>35.369999999999997</v>
      </c>
      <c r="N1863">
        <v>18.260000000000002</v>
      </c>
      <c r="O1863">
        <v>5</v>
      </c>
      <c r="P1863">
        <v>19</v>
      </c>
      <c r="Q1863">
        <v>3</v>
      </c>
    </row>
    <row r="1864" spans="1:17">
      <c r="A1864">
        <v>2016</v>
      </c>
      <c r="B1864">
        <v>3</v>
      </c>
      <c r="C1864" t="s">
        <v>62</v>
      </c>
      <c r="D1864" t="s">
        <v>165</v>
      </c>
      <c r="E1864">
        <v>6</v>
      </c>
      <c r="F1864">
        <v>3</v>
      </c>
      <c r="G1864">
        <v>0.66700000000000004</v>
      </c>
      <c r="H1864">
        <v>3</v>
      </c>
      <c r="I1864">
        <v>2</v>
      </c>
      <c r="J1864">
        <v>0.6</v>
      </c>
      <c r="K1864">
        <v>21.3</v>
      </c>
      <c r="L1864">
        <v>18.399999999999999</v>
      </c>
      <c r="M1864">
        <v>19.649999999999999</v>
      </c>
      <c r="N1864">
        <v>16.21</v>
      </c>
    </row>
    <row r="1865" spans="1:17">
      <c r="A1865">
        <v>2016</v>
      </c>
      <c r="B1865">
        <v>4</v>
      </c>
      <c r="C1865" t="s">
        <v>2</v>
      </c>
      <c r="D1865" t="s">
        <v>165</v>
      </c>
      <c r="E1865">
        <v>6</v>
      </c>
      <c r="F1865">
        <v>3</v>
      </c>
      <c r="G1865">
        <v>0.66700000000000004</v>
      </c>
      <c r="H1865">
        <v>3</v>
      </c>
      <c r="I1865">
        <v>3</v>
      </c>
      <c r="J1865">
        <v>0.5</v>
      </c>
      <c r="K1865">
        <v>33.6</v>
      </c>
      <c r="L1865">
        <v>28.8</v>
      </c>
      <c r="M1865">
        <v>29.84</v>
      </c>
      <c r="N1865">
        <v>25.18</v>
      </c>
      <c r="O1865">
        <v>19</v>
      </c>
      <c r="P1865">
        <v>4</v>
      </c>
      <c r="Q1865">
        <v>2</v>
      </c>
    </row>
    <row r="1866" spans="1:17">
      <c r="A1866">
        <v>2016</v>
      </c>
      <c r="B1866">
        <v>5</v>
      </c>
      <c r="C1866" t="s">
        <v>59</v>
      </c>
      <c r="D1866" t="s">
        <v>165</v>
      </c>
      <c r="E1866">
        <v>4</v>
      </c>
      <c r="F1866">
        <v>5</v>
      </c>
      <c r="G1866">
        <v>0.44400000000000001</v>
      </c>
      <c r="H1866">
        <v>2</v>
      </c>
      <c r="I1866">
        <v>3</v>
      </c>
      <c r="J1866">
        <v>0.4</v>
      </c>
      <c r="K1866">
        <v>23.7</v>
      </c>
      <c r="L1866">
        <v>34.1</v>
      </c>
      <c r="M1866">
        <v>15.68</v>
      </c>
      <c r="N1866">
        <v>21.79</v>
      </c>
    </row>
    <row r="1867" spans="1:17">
      <c r="A1867">
        <v>2016</v>
      </c>
      <c r="B1867">
        <v>6</v>
      </c>
      <c r="C1867" t="s">
        <v>44</v>
      </c>
      <c r="D1867" t="s">
        <v>165</v>
      </c>
      <c r="E1867">
        <v>4</v>
      </c>
      <c r="F1867">
        <v>5</v>
      </c>
      <c r="G1867">
        <v>0.44400000000000001</v>
      </c>
      <c r="H1867">
        <v>1</v>
      </c>
      <c r="I1867">
        <v>4</v>
      </c>
      <c r="J1867">
        <v>0.2</v>
      </c>
      <c r="K1867">
        <v>26</v>
      </c>
      <c r="L1867">
        <v>23.4</v>
      </c>
      <c r="M1867">
        <v>23.48</v>
      </c>
      <c r="N1867">
        <v>21.26</v>
      </c>
    </row>
    <row r="1868" spans="1:17">
      <c r="A1868">
        <v>2016</v>
      </c>
      <c r="B1868">
        <v>7</v>
      </c>
      <c r="C1868" t="s">
        <v>82</v>
      </c>
      <c r="D1868" t="s">
        <v>165</v>
      </c>
      <c r="E1868">
        <v>4</v>
      </c>
      <c r="F1868">
        <v>5</v>
      </c>
      <c r="G1868">
        <v>0.44400000000000001</v>
      </c>
      <c r="H1868">
        <v>1</v>
      </c>
      <c r="I1868">
        <v>5</v>
      </c>
      <c r="J1868">
        <v>0.16700000000000001</v>
      </c>
      <c r="K1868">
        <v>19.399999999999999</v>
      </c>
      <c r="L1868">
        <v>26.2</v>
      </c>
      <c r="M1868">
        <v>17.41</v>
      </c>
      <c r="N1868">
        <v>18.850000000000001</v>
      </c>
    </row>
    <row r="1869" spans="1:17">
      <c r="A1869">
        <v>2016</v>
      </c>
      <c r="B1869">
        <v>8</v>
      </c>
      <c r="C1869" t="s">
        <v>24</v>
      </c>
      <c r="D1869" t="s">
        <v>166</v>
      </c>
      <c r="E1869">
        <v>7</v>
      </c>
      <c r="F1869">
        <v>2</v>
      </c>
      <c r="G1869">
        <v>0.77800000000000002</v>
      </c>
      <c r="H1869">
        <v>5</v>
      </c>
      <c r="I1869">
        <v>1</v>
      </c>
      <c r="J1869">
        <v>0.83299999999999996</v>
      </c>
      <c r="K1869">
        <v>34.200000000000003</v>
      </c>
      <c r="L1869">
        <v>26.2</v>
      </c>
      <c r="M1869">
        <v>28.81</v>
      </c>
      <c r="N1869">
        <v>19.809999999999999</v>
      </c>
      <c r="O1869">
        <v>18</v>
      </c>
      <c r="P1869">
        <v>22</v>
      </c>
      <c r="Q1869">
        <v>17</v>
      </c>
    </row>
    <row r="1870" spans="1:17">
      <c r="A1870">
        <v>2016</v>
      </c>
      <c r="B1870">
        <v>9</v>
      </c>
      <c r="C1870" t="s">
        <v>43</v>
      </c>
      <c r="D1870" t="s">
        <v>166</v>
      </c>
      <c r="E1870">
        <v>7</v>
      </c>
      <c r="F1870">
        <v>2</v>
      </c>
      <c r="G1870">
        <v>0.77800000000000002</v>
      </c>
      <c r="H1870">
        <v>5</v>
      </c>
      <c r="I1870">
        <v>1</v>
      </c>
      <c r="J1870">
        <v>0.83299999999999996</v>
      </c>
      <c r="K1870">
        <v>34.9</v>
      </c>
      <c r="L1870">
        <v>20.2</v>
      </c>
      <c r="M1870">
        <v>29.74</v>
      </c>
      <c r="N1870">
        <v>19.18</v>
      </c>
      <c r="O1870">
        <v>23</v>
      </c>
      <c r="Q1870">
        <v>17</v>
      </c>
    </row>
    <row r="1871" spans="1:17">
      <c r="A1871">
        <v>2016</v>
      </c>
      <c r="B1871">
        <v>10</v>
      </c>
      <c r="C1871" t="s">
        <v>21</v>
      </c>
      <c r="D1871" t="s">
        <v>166</v>
      </c>
      <c r="E1871">
        <v>5</v>
      </c>
      <c r="F1871">
        <v>4</v>
      </c>
      <c r="G1871">
        <v>0.55600000000000005</v>
      </c>
      <c r="H1871">
        <v>2</v>
      </c>
      <c r="I1871">
        <v>3</v>
      </c>
      <c r="J1871">
        <v>0.4</v>
      </c>
      <c r="K1871">
        <v>34.9</v>
      </c>
      <c r="L1871">
        <v>19.899999999999999</v>
      </c>
      <c r="M1871">
        <v>27.83</v>
      </c>
      <c r="N1871">
        <v>20.39</v>
      </c>
      <c r="Q1871">
        <v>10</v>
      </c>
    </row>
    <row r="1872" spans="1:17">
      <c r="A1872">
        <v>2016</v>
      </c>
      <c r="B1872">
        <v>11</v>
      </c>
      <c r="C1872" t="s">
        <v>31</v>
      </c>
      <c r="D1872" t="s">
        <v>166</v>
      </c>
      <c r="E1872">
        <v>5</v>
      </c>
      <c r="F1872">
        <v>4</v>
      </c>
      <c r="G1872">
        <v>0.55600000000000005</v>
      </c>
      <c r="H1872">
        <v>2</v>
      </c>
      <c r="I1872">
        <v>3</v>
      </c>
      <c r="J1872">
        <v>0.4</v>
      </c>
      <c r="K1872">
        <v>37</v>
      </c>
      <c r="L1872">
        <v>34.4</v>
      </c>
      <c r="M1872">
        <v>22.77</v>
      </c>
      <c r="N1872">
        <v>20.440000000000001</v>
      </c>
    </row>
    <row r="1873" spans="1:17">
      <c r="A1873">
        <v>2016</v>
      </c>
      <c r="B1873">
        <v>12</v>
      </c>
      <c r="C1873" t="s">
        <v>69</v>
      </c>
      <c r="D1873" t="s">
        <v>166</v>
      </c>
      <c r="E1873">
        <v>5</v>
      </c>
      <c r="F1873">
        <v>4</v>
      </c>
      <c r="G1873">
        <v>0.55600000000000005</v>
      </c>
      <c r="H1873">
        <v>2</v>
      </c>
      <c r="I1873">
        <v>4</v>
      </c>
      <c r="J1873">
        <v>0.33300000000000002</v>
      </c>
      <c r="K1873">
        <v>27.2</v>
      </c>
      <c r="L1873">
        <v>26.2</v>
      </c>
      <c r="M1873">
        <v>21.67</v>
      </c>
      <c r="N1873">
        <v>20.67</v>
      </c>
    </row>
    <row r="1874" spans="1:17">
      <c r="A1874">
        <v>2016</v>
      </c>
      <c r="B1874">
        <v>13</v>
      </c>
      <c r="C1874" t="s">
        <v>61</v>
      </c>
      <c r="D1874" t="s">
        <v>166</v>
      </c>
      <c r="E1874">
        <v>2</v>
      </c>
      <c r="F1874">
        <v>7</v>
      </c>
      <c r="G1874">
        <v>0.222</v>
      </c>
      <c r="H1874">
        <v>1</v>
      </c>
      <c r="I1874">
        <v>4</v>
      </c>
      <c r="J1874">
        <v>0.2</v>
      </c>
      <c r="K1874">
        <v>25.4</v>
      </c>
      <c r="L1874">
        <v>32</v>
      </c>
      <c r="M1874">
        <v>11.83</v>
      </c>
      <c r="N1874">
        <v>18.829999999999998</v>
      </c>
    </row>
    <row r="1875" spans="1:17">
      <c r="A1875">
        <v>2016</v>
      </c>
      <c r="B1875">
        <v>14</v>
      </c>
      <c r="C1875" t="s">
        <v>33</v>
      </c>
      <c r="D1875" t="s">
        <v>166</v>
      </c>
      <c r="E1875">
        <v>3</v>
      </c>
      <c r="F1875">
        <v>6</v>
      </c>
      <c r="G1875">
        <v>0.33300000000000002</v>
      </c>
      <c r="H1875">
        <v>0</v>
      </c>
      <c r="I1875">
        <v>5</v>
      </c>
      <c r="J1875">
        <v>0</v>
      </c>
      <c r="K1875">
        <v>24.1</v>
      </c>
      <c r="L1875">
        <v>23.9</v>
      </c>
      <c r="M1875">
        <v>17.36</v>
      </c>
      <c r="N1875">
        <v>19.690000000000001</v>
      </c>
    </row>
    <row r="1876" spans="1:17">
      <c r="A1876">
        <v>2016</v>
      </c>
      <c r="E1876" t="s">
        <v>167</v>
      </c>
      <c r="H1876" t="s">
        <v>168</v>
      </c>
      <c r="M1876" t="s">
        <v>159</v>
      </c>
      <c r="O1876" t="s">
        <v>151</v>
      </c>
    </row>
    <row r="1877" spans="1:17">
      <c r="A1877">
        <v>2016</v>
      </c>
      <c r="B1877" t="s">
        <v>152</v>
      </c>
      <c r="C1877" t="s">
        <v>153</v>
      </c>
      <c r="D1877" t="s">
        <v>154</v>
      </c>
      <c r="E1877" t="s">
        <v>155</v>
      </c>
      <c r="F1877" t="s">
        <v>156</v>
      </c>
      <c r="G1877" t="s">
        <v>157</v>
      </c>
      <c r="H1877" t="s">
        <v>155</v>
      </c>
      <c r="I1877" t="s">
        <v>156</v>
      </c>
      <c r="J1877" t="s">
        <v>157</v>
      </c>
      <c r="K1877" t="s">
        <v>158</v>
      </c>
      <c r="L1877" t="s">
        <v>158</v>
      </c>
      <c r="M1877" t="s">
        <v>159</v>
      </c>
      <c r="N1877" t="s">
        <v>160</v>
      </c>
      <c r="O1877" t="s">
        <v>214</v>
      </c>
      <c r="P1877" t="s">
        <v>161</v>
      </c>
      <c r="Q1877" t="s">
        <v>162</v>
      </c>
    </row>
    <row r="1878" spans="1:17">
      <c r="A1878">
        <v>2016</v>
      </c>
      <c r="B1878">
        <v>15</v>
      </c>
      <c r="C1878" t="s">
        <v>60</v>
      </c>
      <c r="D1878" t="s">
        <v>169</v>
      </c>
      <c r="E1878">
        <v>7</v>
      </c>
      <c r="F1878">
        <v>3</v>
      </c>
      <c r="G1878">
        <v>0.7</v>
      </c>
      <c r="H1878">
        <v>5</v>
      </c>
      <c r="I1878">
        <v>1</v>
      </c>
      <c r="J1878">
        <v>0.83299999999999996</v>
      </c>
      <c r="K1878">
        <v>32.5</v>
      </c>
      <c r="L1878">
        <v>20.399999999999999</v>
      </c>
      <c r="M1878">
        <v>27.29</v>
      </c>
      <c r="N1878">
        <v>16.489999999999998</v>
      </c>
    </row>
    <row r="1879" spans="1:17">
      <c r="A1879">
        <v>2016</v>
      </c>
      <c r="B1879">
        <v>16</v>
      </c>
      <c r="C1879" t="s">
        <v>73</v>
      </c>
      <c r="D1879" t="s">
        <v>169</v>
      </c>
      <c r="E1879">
        <v>7</v>
      </c>
      <c r="F1879">
        <v>2</v>
      </c>
      <c r="G1879">
        <v>0.77800000000000002</v>
      </c>
      <c r="H1879">
        <v>4</v>
      </c>
      <c r="I1879">
        <v>1</v>
      </c>
      <c r="J1879">
        <v>0.8</v>
      </c>
      <c r="K1879">
        <v>43.4</v>
      </c>
      <c r="L1879">
        <v>30.2</v>
      </c>
      <c r="M1879">
        <v>27</v>
      </c>
      <c r="N1879">
        <v>16.12</v>
      </c>
    </row>
    <row r="1880" spans="1:17">
      <c r="A1880">
        <v>2016</v>
      </c>
      <c r="B1880">
        <v>17</v>
      </c>
      <c r="C1880" t="s">
        <v>142</v>
      </c>
      <c r="D1880" t="s">
        <v>169</v>
      </c>
      <c r="E1880">
        <v>5</v>
      </c>
      <c r="F1880">
        <v>4</v>
      </c>
      <c r="G1880">
        <v>0.55600000000000005</v>
      </c>
      <c r="H1880">
        <v>3</v>
      </c>
      <c r="I1880">
        <v>2</v>
      </c>
      <c r="J1880">
        <v>0.6</v>
      </c>
      <c r="K1880">
        <v>31.8</v>
      </c>
      <c r="L1880">
        <v>22.6</v>
      </c>
      <c r="M1880">
        <v>23.38</v>
      </c>
      <c r="N1880">
        <v>17.489999999999998</v>
      </c>
    </row>
    <row r="1881" spans="1:17">
      <c r="A1881">
        <v>2016</v>
      </c>
      <c r="B1881">
        <v>18</v>
      </c>
      <c r="C1881" t="s">
        <v>68</v>
      </c>
      <c r="D1881" t="s">
        <v>169</v>
      </c>
      <c r="E1881">
        <v>4</v>
      </c>
      <c r="F1881">
        <v>5</v>
      </c>
      <c r="G1881">
        <v>0.44400000000000001</v>
      </c>
      <c r="H1881">
        <v>1</v>
      </c>
      <c r="I1881">
        <v>4</v>
      </c>
      <c r="J1881">
        <v>0.2</v>
      </c>
      <c r="K1881">
        <v>20.6</v>
      </c>
      <c r="L1881">
        <v>25</v>
      </c>
      <c r="M1881">
        <v>12.46</v>
      </c>
      <c r="N1881">
        <v>16.79</v>
      </c>
    </row>
    <row r="1882" spans="1:17">
      <c r="A1882">
        <v>2016</v>
      </c>
      <c r="B1882">
        <v>19</v>
      </c>
      <c r="C1882" t="s">
        <v>81</v>
      </c>
      <c r="D1882" t="s">
        <v>169</v>
      </c>
      <c r="E1882">
        <v>3</v>
      </c>
      <c r="F1882">
        <v>6</v>
      </c>
      <c r="G1882">
        <v>0.33300000000000002</v>
      </c>
      <c r="H1882">
        <v>1</v>
      </c>
      <c r="I1882">
        <v>4</v>
      </c>
      <c r="J1882">
        <v>0.2</v>
      </c>
      <c r="K1882">
        <v>28</v>
      </c>
      <c r="L1882">
        <v>30.6</v>
      </c>
      <c r="M1882">
        <v>14.2</v>
      </c>
      <c r="N1882">
        <v>18.98</v>
      </c>
    </row>
    <row r="1883" spans="1:17">
      <c r="A1883">
        <v>2016</v>
      </c>
      <c r="B1883">
        <v>20</v>
      </c>
      <c r="C1883" t="s">
        <v>117</v>
      </c>
      <c r="D1883" t="s">
        <v>169</v>
      </c>
      <c r="E1883">
        <v>3</v>
      </c>
      <c r="F1883">
        <v>7</v>
      </c>
      <c r="G1883">
        <v>0.3</v>
      </c>
      <c r="H1883">
        <v>1</v>
      </c>
      <c r="I1883">
        <v>6</v>
      </c>
      <c r="J1883">
        <v>0.14299999999999999</v>
      </c>
      <c r="K1883">
        <v>16.5</v>
      </c>
      <c r="L1883">
        <v>26.9</v>
      </c>
      <c r="M1883">
        <v>9.8699999999999992</v>
      </c>
      <c r="N1883">
        <v>17.97</v>
      </c>
    </row>
    <row r="1884" spans="1:17">
      <c r="A1884">
        <v>2016</v>
      </c>
      <c r="B1884">
        <v>21</v>
      </c>
      <c r="C1884" t="s">
        <v>92</v>
      </c>
      <c r="D1884" t="s">
        <v>170</v>
      </c>
      <c r="E1884">
        <v>7</v>
      </c>
      <c r="F1884">
        <v>2</v>
      </c>
      <c r="G1884">
        <v>0.77800000000000002</v>
      </c>
      <c r="H1884">
        <v>4</v>
      </c>
      <c r="I1884">
        <v>1</v>
      </c>
      <c r="J1884">
        <v>0.8</v>
      </c>
      <c r="K1884">
        <v>42.4</v>
      </c>
      <c r="L1884">
        <v>31</v>
      </c>
      <c r="M1884">
        <v>26.21</v>
      </c>
      <c r="N1884">
        <v>15.21</v>
      </c>
    </row>
    <row r="1885" spans="1:17">
      <c r="A1885">
        <v>2016</v>
      </c>
      <c r="B1885">
        <v>22</v>
      </c>
      <c r="C1885" t="s">
        <v>97</v>
      </c>
      <c r="D1885" t="s">
        <v>170</v>
      </c>
      <c r="E1885">
        <v>6</v>
      </c>
      <c r="F1885">
        <v>2</v>
      </c>
      <c r="G1885">
        <v>0.75</v>
      </c>
      <c r="H1885">
        <v>4</v>
      </c>
      <c r="I1885">
        <v>1</v>
      </c>
      <c r="J1885">
        <v>0.8</v>
      </c>
      <c r="K1885">
        <v>34.5</v>
      </c>
      <c r="L1885">
        <v>28.6</v>
      </c>
      <c r="M1885">
        <v>22.57</v>
      </c>
      <c r="N1885">
        <v>16.940000000000001</v>
      </c>
      <c r="Q1885">
        <v>22</v>
      </c>
    </row>
    <row r="1886" spans="1:17">
      <c r="A1886">
        <v>2016</v>
      </c>
      <c r="B1886">
        <v>23</v>
      </c>
      <c r="C1886" t="s">
        <v>41</v>
      </c>
      <c r="D1886" t="s">
        <v>170</v>
      </c>
      <c r="E1886">
        <v>7</v>
      </c>
      <c r="F1886">
        <v>2</v>
      </c>
      <c r="G1886">
        <v>0.77800000000000002</v>
      </c>
      <c r="H1886">
        <v>4</v>
      </c>
      <c r="I1886">
        <v>2</v>
      </c>
      <c r="J1886">
        <v>0.66700000000000004</v>
      </c>
      <c r="K1886">
        <v>38.4</v>
      </c>
      <c r="L1886">
        <v>21.7</v>
      </c>
      <c r="M1886">
        <v>25.5</v>
      </c>
      <c r="N1886">
        <v>15.39</v>
      </c>
      <c r="P1886">
        <v>15</v>
      </c>
      <c r="Q1886">
        <v>6</v>
      </c>
    </row>
    <row r="1887" spans="1:17">
      <c r="A1887">
        <v>2016</v>
      </c>
      <c r="B1887">
        <v>24</v>
      </c>
      <c r="C1887" t="s">
        <v>64</v>
      </c>
      <c r="D1887" t="s">
        <v>170</v>
      </c>
      <c r="E1887">
        <v>6</v>
      </c>
      <c r="F1887">
        <v>3</v>
      </c>
      <c r="G1887">
        <v>0.66700000000000004</v>
      </c>
      <c r="H1887">
        <v>3</v>
      </c>
      <c r="I1887">
        <v>2</v>
      </c>
      <c r="J1887">
        <v>0.6</v>
      </c>
      <c r="K1887">
        <v>38.9</v>
      </c>
      <c r="L1887">
        <v>24.9</v>
      </c>
      <c r="M1887">
        <v>20.71</v>
      </c>
      <c r="N1887">
        <v>15.27</v>
      </c>
    </row>
    <row r="1888" spans="1:17">
      <c r="A1888">
        <v>2016</v>
      </c>
      <c r="B1888">
        <v>25</v>
      </c>
      <c r="C1888" t="s">
        <v>75</v>
      </c>
      <c r="D1888" t="s">
        <v>170</v>
      </c>
      <c r="E1888">
        <v>4</v>
      </c>
      <c r="F1888">
        <v>5</v>
      </c>
      <c r="G1888">
        <v>0.44400000000000001</v>
      </c>
      <c r="H1888">
        <v>2</v>
      </c>
      <c r="I1888">
        <v>3</v>
      </c>
      <c r="J1888">
        <v>0.4</v>
      </c>
      <c r="K1888">
        <v>24.3</v>
      </c>
      <c r="L1888">
        <v>32.700000000000003</v>
      </c>
      <c r="M1888">
        <v>13.4</v>
      </c>
      <c r="N1888">
        <v>18.52</v>
      </c>
    </row>
    <row r="1889" spans="1:17">
      <c r="A1889">
        <v>2016</v>
      </c>
      <c r="B1889">
        <v>26</v>
      </c>
      <c r="C1889" t="s">
        <v>91</v>
      </c>
      <c r="D1889" t="s">
        <v>170</v>
      </c>
      <c r="E1889">
        <v>3</v>
      </c>
      <c r="F1889">
        <v>6</v>
      </c>
      <c r="G1889">
        <v>0.33300000000000002</v>
      </c>
      <c r="H1889">
        <v>0</v>
      </c>
      <c r="I1889">
        <v>5</v>
      </c>
      <c r="J1889">
        <v>0</v>
      </c>
      <c r="K1889">
        <v>25.9</v>
      </c>
      <c r="L1889">
        <v>28.7</v>
      </c>
      <c r="M1889">
        <v>11.3</v>
      </c>
      <c r="N1889">
        <v>15.75</v>
      </c>
    </row>
    <row r="1890" spans="1:17">
      <c r="A1890">
        <v>2016</v>
      </c>
      <c r="E1890" t="s">
        <v>167</v>
      </c>
      <c r="H1890" t="s">
        <v>168</v>
      </c>
      <c r="M1890" t="s">
        <v>159</v>
      </c>
      <c r="O1890" t="s">
        <v>151</v>
      </c>
    </row>
    <row r="1891" spans="1:17">
      <c r="A1891">
        <v>2016</v>
      </c>
      <c r="B1891" t="s">
        <v>152</v>
      </c>
      <c r="C1891" t="s">
        <v>153</v>
      </c>
      <c r="D1891" t="s">
        <v>154</v>
      </c>
      <c r="E1891" t="s">
        <v>155</v>
      </c>
      <c r="F1891" t="s">
        <v>156</v>
      </c>
      <c r="G1891" t="s">
        <v>157</v>
      </c>
      <c r="H1891" t="s">
        <v>155</v>
      </c>
      <c r="I1891" t="s">
        <v>156</v>
      </c>
      <c r="J1891" t="s">
        <v>157</v>
      </c>
      <c r="K1891" t="s">
        <v>158</v>
      </c>
      <c r="L1891" t="s">
        <v>158</v>
      </c>
      <c r="M1891" t="s">
        <v>159</v>
      </c>
      <c r="N1891" t="s">
        <v>160</v>
      </c>
      <c r="O1891" t="s">
        <v>214</v>
      </c>
      <c r="P1891" t="s">
        <v>161</v>
      </c>
      <c r="Q1891" t="s">
        <v>162</v>
      </c>
    </row>
    <row r="1892" spans="1:17">
      <c r="A1892">
        <v>2016</v>
      </c>
      <c r="B1892">
        <v>27</v>
      </c>
      <c r="C1892" t="s">
        <v>16</v>
      </c>
      <c r="D1892" t="s">
        <v>145</v>
      </c>
      <c r="E1892">
        <v>7</v>
      </c>
      <c r="F1892">
        <v>2</v>
      </c>
      <c r="G1892">
        <v>0.77800000000000002</v>
      </c>
      <c r="H1892">
        <v>6</v>
      </c>
      <c r="I1892">
        <v>0</v>
      </c>
      <c r="J1892">
        <v>1</v>
      </c>
      <c r="K1892">
        <v>44.1</v>
      </c>
      <c r="L1892">
        <v>31.6</v>
      </c>
      <c r="M1892">
        <v>26.82</v>
      </c>
      <c r="N1892">
        <v>19.149999999999999</v>
      </c>
      <c r="O1892">
        <v>12</v>
      </c>
      <c r="P1892">
        <v>3</v>
      </c>
      <c r="Q1892">
        <v>3</v>
      </c>
    </row>
    <row r="1893" spans="1:17">
      <c r="A1893">
        <v>2016</v>
      </c>
      <c r="B1893">
        <v>28</v>
      </c>
      <c r="C1893" t="s">
        <v>48</v>
      </c>
      <c r="D1893" t="s">
        <v>145</v>
      </c>
      <c r="E1893">
        <v>7</v>
      </c>
      <c r="F1893">
        <v>2</v>
      </c>
      <c r="G1893">
        <v>0.77800000000000002</v>
      </c>
      <c r="H1893">
        <v>5</v>
      </c>
      <c r="I1893">
        <v>1</v>
      </c>
      <c r="J1893">
        <v>0.83299999999999996</v>
      </c>
      <c r="K1893">
        <v>40.9</v>
      </c>
      <c r="L1893">
        <v>27.7</v>
      </c>
      <c r="M1893">
        <v>25.89</v>
      </c>
      <c r="N1893">
        <v>16.34</v>
      </c>
      <c r="O1893">
        <v>22</v>
      </c>
      <c r="P1893">
        <v>21</v>
      </c>
      <c r="Q1893">
        <v>21</v>
      </c>
    </row>
    <row r="1894" spans="1:17">
      <c r="A1894">
        <v>2016</v>
      </c>
      <c r="B1894">
        <v>29</v>
      </c>
      <c r="C1894" t="s">
        <v>38</v>
      </c>
      <c r="D1894" t="s">
        <v>145</v>
      </c>
      <c r="E1894">
        <v>7</v>
      </c>
      <c r="F1894">
        <v>1</v>
      </c>
      <c r="G1894">
        <v>0.875</v>
      </c>
      <c r="H1894">
        <v>4</v>
      </c>
      <c r="I1894">
        <v>1</v>
      </c>
      <c r="J1894">
        <v>0.8</v>
      </c>
      <c r="K1894">
        <v>33.299999999999997</v>
      </c>
      <c r="L1894">
        <v>20.6</v>
      </c>
      <c r="M1894">
        <v>29.27</v>
      </c>
      <c r="N1894">
        <v>16.64</v>
      </c>
      <c r="O1894">
        <v>14</v>
      </c>
      <c r="Q1894">
        <v>10</v>
      </c>
    </row>
    <row r="1895" spans="1:17">
      <c r="A1895">
        <v>2016</v>
      </c>
      <c r="B1895">
        <v>30</v>
      </c>
      <c r="C1895" t="s">
        <v>56</v>
      </c>
      <c r="D1895" t="s">
        <v>145</v>
      </c>
      <c r="E1895">
        <v>6</v>
      </c>
      <c r="F1895">
        <v>2</v>
      </c>
      <c r="G1895">
        <v>0.75</v>
      </c>
      <c r="H1895">
        <v>3</v>
      </c>
      <c r="I1895">
        <v>2</v>
      </c>
      <c r="J1895">
        <v>0.6</v>
      </c>
      <c r="K1895">
        <v>39.799999999999997</v>
      </c>
      <c r="L1895">
        <v>25</v>
      </c>
      <c r="M1895">
        <v>22.95</v>
      </c>
      <c r="N1895">
        <v>12.58</v>
      </c>
      <c r="O1895">
        <v>13</v>
      </c>
      <c r="P1895">
        <v>23</v>
      </c>
      <c r="Q1895">
        <v>8</v>
      </c>
    </row>
    <row r="1896" spans="1:17">
      <c r="A1896">
        <v>2016</v>
      </c>
      <c r="B1896">
        <v>31</v>
      </c>
      <c r="C1896" t="s">
        <v>76</v>
      </c>
      <c r="D1896" t="s">
        <v>145</v>
      </c>
      <c r="E1896">
        <v>5</v>
      </c>
      <c r="F1896">
        <v>4</v>
      </c>
      <c r="G1896">
        <v>0.55600000000000005</v>
      </c>
      <c r="H1896">
        <v>3</v>
      </c>
      <c r="I1896">
        <v>3</v>
      </c>
      <c r="J1896">
        <v>0.5</v>
      </c>
      <c r="K1896">
        <v>31.1</v>
      </c>
      <c r="L1896">
        <v>24</v>
      </c>
      <c r="M1896">
        <v>20.86</v>
      </c>
      <c r="N1896">
        <v>18.53</v>
      </c>
    </row>
    <row r="1897" spans="1:17">
      <c r="A1897">
        <v>2016</v>
      </c>
      <c r="B1897">
        <v>32</v>
      </c>
      <c r="C1897" t="s">
        <v>7</v>
      </c>
      <c r="D1897" t="s">
        <v>145</v>
      </c>
      <c r="E1897">
        <v>5</v>
      </c>
      <c r="F1897">
        <v>4</v>
      </c>
      <c r="G1897">
        <v>0.55600000000000005</v>
      </c>
      <c r="H1897">
        <v>3</v>
      </c>
      <c r="I1897">
        <v>3</v>
      </c>
      <c r="J1897">
        <v>0.5</v>
      </c>
      <c r="K1897">
        <v>37</v>
      </c>
      <c r="L1897">
        <v>33.200000000000003</v>
      </c>
      <c r="M1897">
        <v>22.44</v>
      </c>
      <c r="N1897">
        <v>19.329999999999998</v>
      </c>
      <c r="Q1897">
        <v>11</v>
      </c>
    </row>
    <row r="1898" spans="1:17">
      <c r="A1898">
        <v>2016</v>
      </c>
      <c r="B1898">
        <v>33</v>
      </c>
      <c r="C1898" t="s">
        <v>141</v>
      </c>
      <c r="D1898" t="s">
        <v>145</v>
      </c>
      <c r="E1898">
        <v>5</v>
      </c>
      <c r="F1898">
        <v>4</v>
      </c>
      <c r="G1898">
        <v>0.55600000000000005</v>
      </c>
      <c r="H1898">
        <v>3</v>
      </c>
      <c r="I1898">
        <v>3</v>
      </c>
      <c r="J1898">
        <v>0.5</v>
      </c>
      <c r="K1898">
        <v>37.4</v>
      </c>
      <c r="L1898">
        <v>29.2</v>
      </c>
      <c r="M1898">
        <v>22.59</v>
      </c>
      <c r="N1898">
        <v>17.149999999999999</v>
      </c>
      <c r="P1898">
        <v>13</v>
      </c>
      <c r="Q1898">
        <v>13</v>
      </c>
    </row>
    <row r="1899" spans="1:17">
      <c r="A1899">
        <v>2016</v>
      </c>
      <c r="B1899">
        <v>34</v>
      </c>
      <c r="C1899" t="s">
        <v>47</v>
      </c>
      <c r="D1899" t="s">
        <v>145</v>
      </c>
      <c r="E1899">
        <v>4</v>
      </c>
      <c r="F1899">
        <v>5</v>
      </c>
      <c r="G1899">
        <v>0.44400000000000001</v>
      </c>
      <c r="H1899">
        <v>2</v>
      </c>
      <c r="I1899">
        <v>4</v>
      </c>
      <c r="J1899">
        <v>0.33300000000000002</v>
      </c>
      <c r="K1899">
        <v>46.2</v>
      </c>
      <c r="L1899">
        <v>41.8</v>
      </c>
      <c r="M1899">
        <v>20.11</v>
      </c>
      <c r="N1899">
        <v>19</v>
      </c>
    </row>
    <row r="1900" spans="1:17">
      <c r="A1900">
        <v>2016</v>
      </c>
      <c r="B1900">
        <v>35</v>
      </c>
      <c r="C1900" t="s">
        <v>53</v>
      </c>
      <c r="D1900" t="s">
        <v>145</v>
      </c>
      <c r="E1900">
        <v>1</v>
      </c>
      <c r="F1900">
        <v>8</v>
      </c>
      <c r="G1900">
        <v>0.111</v>
      </c>
      <c r="H1900">
        <v>0</v>
      </c>
      <c r="I1900">
        <v>6</v>
      </c>
      <c r="J1900">
        <v>0</v>
      </c>
      <c r="K1900">
        <v>24</v>
      </c>
      <c r="L1900">
        <v>32.6</v>
      </c>
      <c r="M1900">
        <v>10.050000000000001</v>
      </c>
      <c r="N1900">
        <v>18.940000000000001</v>
      </c>
    </row>
    <row r="1901" spans="1:17">
      <c r="A1901">
        <v>2016</v>
      </c>
      <c r="B1901">
        <v>36</v>
      </c>
      <c r="C1901" t="s">
        <v>85</v>
      </c>
      <c r="D1901" t="s">
        <v>145</v>
      </c>
      <c r="E1901">
        <v>1</v>
      </c>
      <c r="F1901">
        <v>8</v>
      </c>
      <c r="G1901">
        <v>0.111</v>
      </c>
      <c r="H1901">
        <v>0</v>
      </c>
      <c r="I1901">
        <v>6</v>
      </c>
      <c r="J1901">
        <v>0</v>
      </c>
      <c r="K1901">
        <v>19.600000000000001</v>
      </c>
      <c r="L1901">
        <v>40.200000000000003</v>
      </c>
      <c r="M1901">
        <v>4.68</v>
      </c>
      <c r="N1901">
        <v>20.57</v>
      </c>
    </row>
    <row r="1902" spans="1:17">
      <c r="A1902">
        <v>2016</v>
      </c>
      <c r="E1902" t="s">
        <v>167</v>
      </c>
      <c r="H1902" t="s">
        <v>168</v>
      </c>
      <c r="M1902" t="s">
        <v>159</v>
      </c>
      <c r="O1902" t="s">
        <v>151</v>
      </c>
    </row>
    <row r="1903" spans="1:17">
      <c r="A1903">
        <v>2016</v>
      </c>
      <c r="B1903" t="s">
        <v>152</v>
      </c>
      <c r="C1903" t="s">
        <v>153</v>
      </c>
      <c r="D1903" t="s">
        <v>154</v>
      </c>
      <c r="E1903" t="s">
        <v>155</v>
      </c>
      <c r="F1903" t="s">
        <v>156</v>
      </c>
      <c r="G1903" t="s">
        <v>157</v>
      </c>
      <c r="H1903" t="s">
        <v>155</v>
      </c>
      <c r="I1903" t="s">
        <v>156</v>
      </c>
      <c r="J1903" t="s">
        <v>157</v>
      </c>
      <c r="K1903" t="s">
        <v>158</v>
      </c>
      <c r="L1903" t="s">
        <v>158</v>
      </c>
      <c r="M1903" t="s">
        <v>159</v>
      </c>
      <c r="N1903" t="s">
        <v>160</v>
      </c>
      <c r="O1903" t="s">
        <v>214</v>
      </c>
      <c r="P1903" t="s">
        <v>161</v>
      </c>
      <c r="Q1903" t="s">
        <v>162</v>
      </c>
    </row>
    <row r="1904" spans="1:17">
      <c r="A1904">
        <v>2016</v>
      </c>
      <c r="B1904">
        <v>37</v>
      </c>
      <c r="C1904" t="s">
        <v>4</v>
      </c>
      <c r="D1904" t="s">
        <v>171</v>
      </c>
      <c r="E1904">
        <v>9</v>
      </c>
      <c r="F1904">
        <v>0</v>
      </c>
      <c r="G1904">
        <v>1</v>
      </c>
      <c r="H1904">
        <v>6</v>
      </c>
      <c r="I1904">
        <v>0</v>
      </c>
      <c r="J1904">
        <v>1</v>
      </c>
      <c r="K1904">
        <v>48</v>
      </c>
      <c r="L1904">
        <v>10.7</v>
      </c>
      <c r="M1904">
        <v>42.44</v>
      </c>
      <c r="N1904">
        <v>22.78</v>
      </c>
      <c r="O1904">
        <v>2</v>
      </c>
      <c r="P1904">
        <v>7</v>
      </c>
      <c r="Q1904">
        <v>2</v>
      </c>
    </row>
    <row r="1905" spans="1:17">
      <c r="A1905">
        <v>2016</v>
      </c>
      <c r="B1905">
        <v>38</v>
      </c>
      <c r="C1905" t="s">
        <v>3</v>
      </c>
      <c r="D1905" t="s">
        <v>171</v>
      </c>
      <c r="E1905">
        <v>8</v>
      </c>
      <c r="F1905">
        <v>1</v>
      </c>
      <c r="G1905">
        <v>0.88900000000000001</v>
      </c>
      <c r="H1905">
        <v>5</v>
      </c>
      <c r="I1905">
        <v>1</v>
      </c>
      <c r="J1905">
        <v>0.83299999999999996</v>
      </c>
      <c r="K1905">
        <v>44.8</v>
      </c>
      <c r="L1905">
        <v>13.8</v>
      </c>
      <c r="M1905">
        <v>40.01</v>
      </c>
      <c r="N1905">
        <v>23.9</v>
      </c>
      <c r="O1905">
        <v>6</v>
      </c>
      <c r="P1905">
        <v>6</v>
      </c>
      <c r="Q1905">
        <v>2</v>
      </c>
    </row>
    <row r="1906" spans="1:17">
      <c r="A1906">
        <v>2016</v>
      </c>
      <c r="B1906">
        <v>39</v>
      </c>
      <c r="C1906" t="s">
        <v>23</v>
      </c>
      <c r="D1906" t="s">
        <v>171</v>
      </c>
      <c r="E1906">
        <v>7</v>
      </c>
      <c r="F1906">
        <v>2</v>
      </c>
      <c r="G1906">
        <v>0.77800000000000002</v>
      </c>
      <c r="H1906">
        <v>5</v>
      </c>
      <c r="I1906">
        <v>1</v>
      </c>
      <c r="J1906">
        <v>0.83299999999999996</v>
      </c>
      <c r="K1906">
        <v>34.4</v>
      </c>
      <c r="L1906">
        <v>25.6</v>
      </c>
      <c r="M1906">
        <v>34.369999999999997</v>
      </c>
      <c r="N1906">
        <v>25.26</v>
      </c>
      <c r="O1906">
        <v>20</v>
      </c>
      <c r="Q1906">
        <v>20</v>
      </c>
    </row>
    <row r="1907" spans="1:17">
      <c r="A1907">
        <v>2016</v>
      </c>
      <c r="B1907">
        <v>40</v>
      </c>
      <c r="C1907" t="s">
        <v>58</v>
      </c>
      <c r="D1907" t="s">
        <v>171</v>
      </c>
      <c r="E1907">
        <v>5</v>
      </c>
      <c r="F1907">
        <v>4</v>
      </c>
      <c r="G1907">
        <v>0.55600000000000005</v>
      </c>
      <c r="H1907">
        <v>3</v>
      </c>
      <c r="I1907">
        <v>3</v>
      </c>
      <c r="J1907">
        <v>0.5</v>
      </c>
      <c r="K1907">
        <v>27.1</v>
      </c>
      <c r="L1907">
        <v>26.6</v>
      </c>
      <c r="M1907">
        <v>20.95</v>
      </c>
      <c r="N1907">
        <v>20.170000000000002</v>
      </c>
    </row>
    <row r="1908" spans="1:17">
      <c r="A1908">
        <v>2016</v>
      </c>
      <c r="B1908">
        <v>41</v>
      </c>
      <c r="C1908" t="s">
        <v>39</v>
      </c>
      <c r="D1908" t="s">
        <v>171</v>
      </c>
      <c r="E1908">
        <v>5</v>
      </c>
      <c r="F1908">
        <v>4</v>
      </c>
      <c r="G1908">
        <v>0.55600000000000005</v>
      </c>
      <c r="H1908">
        <v>2</v>
      </c>
      <c r="I1908">
        <v>4</v>
      </c>
      <c r="J1908">
        <v>0.33300000000000002</v>
      </c>
      <c r="K1908">
        <v>29.3</v>
      </c>
      <c r="L1908">
        <v>27.2</v>
      </c>
      <c r="M1908">
        <v>21.57</v>
      </c>
      <c r="N1908">
        <v>20.010000000000002</v>
      </c>
    </row>
    <row r="1909" spans="1:17">
      <c r="A1909">
        <v>2016</v>
      </c>
      <c r="B1909">
        <v>42</v>
      </c>
      <c r="C1909" t="s">
        <v>18</v>
      </c>
      <c r="D1909" t="s">
        <v>171</v>
      </c>
      <c r="E1909">
        <v>2</v>
      </c>
      <c r="F1909">
        <v>7</v>
      </c>
      <c r="G1909">
        <v>0.222</v>
      </c>
      <c r="H1909">
        <v>0</v>
      </c>
      <c r="I1909">
        <v>6</v>
      </c>
      <c r="J1909">
        <v>0</v>
      </c>
      <c r="K1909">
        <v>23.6</v>
      </c>
      <c r="L1909">
        <v>30.1</v>
      </c>
      <c r="M1909">
        <v>15.16</v>
      </c>
      <c r="N1909">
        <v>22.49</v>
      </c>
      <c r="P1909">
        <v>12</v>
      </c>
      <c r="Q1909">
        <v>8</v>
      </c>
    </row>
    <row r="1910" spans="1:17">
      <c r="A1910">
        <v>2016</v>
      </c>
      <c r="B1910">
        <v>43</v>
      </c>
      <c r="C1910" t="s">
        <v>79</v>
      </c>
      <c r="D1910" t="s">
        <v>171</v>
      </c>
      <c r="E1910">
        <v>2</v>
      </c>
      <c r="F1910">
        <v>7</v>
      </c>
      <c r="G1910">
        <v>0.222</v>
      </c>
      <c r="H1910">
        <v>0</v>
      </c>
      <c r="I1910">
        <v>6</v>
      </c>
      <c r="J1910">
        <v>0</v>
      </c>
      <c r="K1910">
        <v>19.399999999999999</v>
      </c>
      <c r="L1910">
        <v>36.799999999999997</v>
      </c>
      <c r="M1910">
        <v>16.04</v>
      </c>
      <c r="N1910">
        <v>24.59</v>
      </c>
    </row>
    <row r="1911" spans="1:17">
      <c r="A1911">
        <v>2016</v>
      </c>
      <c r="B1911">
        <v>44</v>
      </c>
      <c r="C1911" t="s">
        <v>51</v>
      </c>
      <c r="D1911" t="s">
        <v>172</v>
      </c>
      <c r="E1911">
        <v>7</v>
      </c>
      <c r="F1911">
        <v>2</v>
      </c>
      <c r="G1911">
        <v>0.77800000000000002</v>
      </c>
      <c r="H1911">
        <v>4</v>
      </c>
      <c r="I1911">
        <v>2</v>
      </c>
      <c r="J1911">
        <v>0.66700000000000004</v>
      </c>
      <c r="K1911">
        <v>33.4</v>
      </c>
      <c r="L1911">
        <v>23.1</v>
      </c>
      <c r="M1911">
        <v>27.52</v>
      </c>
      <c r="N1911">
        <v>17.739999999999998</v>
      </c>
    </row>
    <row r="1912" spans="1:17">
      <c r="A1912">
        <v>2016</v>
      </c>
      <c r="B1912">
        <v>45</v>
      </c>
      <c r="C1912" t="s">
        <v>26</v>
      </c>
      <c r="D1912" t="s">
        <v>172</v>
      </c>
      <c r="E1912">
        <v>7</v>
      </c>
      <c r="F1912">
        <v>2</v>
      </c>
      <c r="G1912">
        <v>0.77800000000000002</v>
      </c>
      <c r="H1912">
        <v>4</v>
      </c>
      <c r="I1912">
        <v>2</v>
      </c>
      <c r="J1912">
        <v>0.66700000000000004</v>
      </c>
      <c r="K1912">
        <v>28.8</v>
      </c>
      <c r="L1912">
        <v>23.2</v>
      </c>
      <c r="M1912">
        <v>29.38</v>
      </c>
      <c r="N1912">
        <v>21.6</v>
      </c>
      <c r="O1912">
        <v>9</v>
      </c>
      <c r="Q1912">
        <v>7</v>
      </c>
    </row>
    <row r="1913" spans="1:17">
      <c r="A1913">
        <v>2016</v>
      </c>
      <c r="B1913">
        <v>46</v>
      </c>
      <c r="C1913" t="s">
        <v>35</v>
      </c>
      <c r="D1913" t="s">
        <v>172</v>
      </c>
      <c r="E1913">
        <v>7</v>
      </c>
      <c r="F1913">
        <v>2</v>
      </c>
      <c r="G1913">
        <v>0.77800000000000002</v>
      </c>
      <c r="H1913">
        <v>4</v>
      </c>
      <c r="I1913">
        <v>2</v>
      </c>
      <c r="J1913">
        <v>0.66700000000000004</v>
      </c>
      <c r="K1913">
        <v>23.8</v>
      </c>
      <c r="L1913">
        <v>13.8</v>
      </c>
      <c r="M1913">
        <v>34.19</v>
      </c>
      <c r="N1913">
        <v>25.64</v>
      </c>
      <c r="O1913">
        <v>8</v>
      </c>
      <c r="Q1913">
        <v>8</v>
      </c>
    </row>
    <row r="1914" spans="1:17">
      <c r="A1914">
        <v>2016</v>
      </c>
      <c r="B1914">
        <v>47</v>
      </c>
      <c r="C1914" t="s">
        <v>42</v>
      </c>
      <c r="D1914" t="s">
        <v>172</v>
      </c>
      <c r="E1914">
        <v>5</v>
      </c>
      <c r="F1914">
        <v>4</v>
      </c>
      <c r="G1914">
        <v>0.55600000000000005</v>
      </c>
      <c r="H1914">
        <v>3</v>
      </c>
      <c r="I1914">
        <v>3</v>
      </c>
      <c r="J1914">
        <v>0.5</v>
      </c>
      <c r="K1914">
        <v>26.6</v>
      </c>
      <c r="L1914">
        <v>21.3</v>
      </c>
      <c r="M1914">
        <v>21.94</v>
      </c>
      <c r="N1914">
        <v>18.600000000000001</v>
      </c>
      <c r="P1914">
        <v>17</v>
      </c>
      <c r="Q1914">
        <v>13</v>
      </c>
    </row>
    <row r="1915" spans="1:17">
      <c r="A1915">
        <v>2016</v>
      </c>
      <c r="B1915">
        <v>48</v>
      </c>
      <c r="C1915" t="s">
        <v>49</v>
      </c>
      <c r="D1915" t="s">
        <v>172</v>
      </c>
      <c r="E1915">
        <v>4</v>
      </c>
      <c r="F1915">
        <v>5</v>
      </c>
      <c r="G1915">
        <v>0.44400000000000001</v>
      </c>
      <c r="H1915">
        <v>3</v>
      </c>
      <c r="I1915">
        <v>3</v>
      </c>
      <c r="J1915">
        <v>0.5</v>
      </c>
      <c r="K1915">
        <v>23.1</v>
      </c>
      <c r="L1915">
        <v>22</v>
      </c>
      <c r="M1915">
        <v>23.06</v>
      </c>
      <c r="N1915">
        <v>23.5</v>
      </c>
    </row>
    <row r="1916" spans="1:17">
      <c r="A1916">
        <v>2016</v>
      </c>
      <c r="B1916">
        <v>49</v>
      </c>
      <c r="C1916" t="s">
        <v>70</v>
      </c>
      <c r="D1916" t="s">
        <v>172</v>
      </c>
      <c r="E1916">
        <v>3</v>
      </c>
      <c r="F1916">
        <v>6</v>
      </c>
      <c r="G1916">
        <v>0.33300000000000002</v>
      </c>
      <c r="H1916">
        <v>2</v>
      </c>
      <c r="I1916">
        <v>4</v>
      </c>
      <c r="J1916">
        <v>0.33300000000000002</v>
      </c>
      <c r="K1916">
        <v>23.6</v>
      </c>
      <c r="L1916">
        <v>29.4</v>
      </c>
      <c r="M1916">
        <v>14.89</v>
      </c>
      <c r="N1916">
        <v>22.55</v>
      </c>
    </row>
    <row r="1917" spans="1:17">
      <c r="A1917">
        <v>2016</v>
      </c>
      <c r="B1917">
        <v>50</v>
      </c>
      <c r="C1917" t="s">
        <v>74</v>
      </c>
      <c r="D1917" t="s">
        <v>172</v>
      </c>
      <c r="E1917">
        <v>3</v>
      </c>
      <c r="F1917">
        <v>6</v>
      </c>
      <c r="G1917">
        <v>0.33300000000000002</v>
      </c>
      <c r="H1917">
        <v>1</v>
      </c>
      <c r="I1917">
        <v>5</v>
      </c>
      <c r="J1917">
        <v>0.16700000000000001</v>
      </c>
      <c r="K1917">
        <v>26</v>
      </c>
      <c r="L1917">
        <v>37.700000000000003</v>
      </c>
      <c r="M1917">
        <v>11.09</v>
      </c>
      <c r="N1917">
        <v>18.649999999999999</v>
      </c>
    </row>
    <row r="1918" spans="1:17">
      <c r="A1918">
        <v>2016</v>
      </c>
      <c r="E1918" t="s">
        <v>167</v>
      </c>
      <c r="H1918" t="s">
        <v>168</v>
      </c>
      <c r="M1918" t="s">
        <v>159</v>
      </c>
      <c r="O1918" t="s">
        <v>151</v>
      </c>
    </row>
    <row r="1919" spans="1:17">
      <c r="A1919">
        <v>2016</v>
      </c>
      <c r="B1919" t="s">
        <v>152</v>
      </c>
      <c r="C1919" t="s">
        <v>153</v>
      </c>
      <c r="D1919" t="s">
        <v>154</v>
      </c>
      <c r="E1919" t="s">
        <v>155</v>
      </c>
      <c r="F1919" t="s">
        <v>156</v>
      </c>
      <c r="G1919" t="s">
        <v>157</v>
      </c>
      <c r="H1919" t="s">
        <v>155</v>
      </c>
      <c r="I1919" t="s">
        <v>156</v>
      </c>
      <c r="J1919" t="s">
        <v>157</v>
      </c>
      <c r="K1919" t="s">
        <v>158</v>
      </c>
      <c r="L1919" t="s">
        <v>158</v>
      </c>
      <c r="M1919" t="s">
        <v>159</v>
      </c>
      <c r="N1919" t="s">
        <v>160</v>
      </c>
      <c r="O1919" t="s">
        <v>214</v>
      </c>
      <c r="P1919" t="s">
        <v>161</v>
      </c>
      <c r="Q1919" t="s">
        <v>162</v>
      </c>
    </row>
    <row r="1920" spans="1:17">
      <c r="A1920">
        <v>2016</v>
      </c>
      <c r="B1920">
        <v>51</v>
      </c>
      <c r="C1920" t="s">
        <v>87</v>
      </c>
      <c r="D1920" t="s">
        <v>173</v>
      </c>
      <c r="E1920">
        <v>7</v>
      </c>
      <c r="F1920">
        <v>3</v>
      </c>
      <c r="G1920">
        <v>0.7</v>
      </c>
      <c r="H1920">
        <v>5</v>
      </c>
      <c r="I1920">
        <v>1</v>
      </c>
      <c r="J1920">
        <v>0.83299999999999996</v>
      </c>
      <c r="K1920">
        <v>42.3</v>
      </c>
      <c r="L1920">
        <v>25.6</v>
      </c>
      <c r="M1920">
        <v>24.17</v>
      </c>
      <c r="N1920">
        <v>14.57</v>
      </c>
    </row>
    <row r="1921" spans="1:17">
      <c r="A1921">
        <v>2016</v>
      </c>
      <c r="B1921">
        <v>52</v>
      </c>
      <c r="C1921" t="s">
        <v>138</v>
      </c>
      <c r="D1921" t="s">
        <v>173</v>
      </c>
      <c r="E1921">
        <v>6</v>
      </c>
      <c r="F1921">
        <v>3</v>
      </c>
      <c r="G1921">
        <v>0.66700000000000004</v>
      </c>
      <c r="H1921">
        <v>4</v>
      </c>
      <c r="I1921">
        <v>1</v>
      </c>
      <c r="J1921">
        <v>0.8</v>
      </c>
      <c r="K1921">
        <v>33</v>
      </c>
      <c r="L1921">
        <v>27.4</v>
      </c>
      <c r="M1921">
        <v>17.79</v>
      </c>
      <c r="N1921">
        <v>12.9</v>
      </c>
    </row>
    <row r="1922" spans="1:17">
      <c r="A1922">
        <v>2016</v>
      </c>
      <c r="B1922">
        <v>53</v>
      </c>
      <c r="C1922" t="s">
        <v>86</v>
      </c>
      <c r="D1922" t="s">
        <v>173</v>
      </c>
      <c r="E1922">
        <v>6</v>
      </c>
      <c r="F1922">
        <v>3</v>
      </c>
      <c r="G1922">
        <v>0.66700000000000004</v>
      </c>
      <c r="H1922">
        <v>3</v>
      </c>
      <c r="I1922">
        <v>2</v>
      </c>
      <c r="J1922">
        <v>0.6</v>
      </c>
      <c r="K1922">
        <v>38.799999999999997</v>
      </c>
      <c r="L1922">
        <v>31.6</v>
      </c>
      <c r="M1922">
        <v>16.71</v>
      </c>
      <c r="N1922">
        <v>13.16</v>
      </c>
    </row>
    <row r="1923" spans="1:17">
      <c r="A1923">
        <v>2016</v>
      </c>
      <c r="B1923">
        <v>54</v>
      </c>
      <c r="C1923" t="s">
        <v>119</v>
      </c>
      <c r="D1923" t="s">
        <v>173</v>
      </c>
      <c r="E1923">
        <v>3</v>
      </c>
      <c r="F1923">
        <v>7</v>
      </c>
      <c r="G1923">
        <v>0.3</v>
      </c>
      <c r="H1923">
        <v>3</v>
      </c>
      <c r="I1923">
        <v>3</v>
      </c>
      <c r="J1923">
        <v>0.5</v>
      </c>
      <c r="K1923">
        <v>22.9</v>
      </c>
      <c r="L1923">
        <v>36.200000000000003</v>
      </c>
      <c r="M1923">
        <v>5.39</v>
      </c>
      <c r="N1923">
        <v>15.39</v>
      </c>
    </row>
    <row r="1924" spans="1:17">
      <c r="A1924">
        <v>2016</v>
      </c>
      <c r="B1924">
        <v>55</v>
      </c>
      <c r="C1924" t="s">
        <v>83</v>
      </c>
      <c r="D1924" t="s">
        <v>173</v>
      </c>
      <c r="E1924">
        <v>2</v>
      </c>
      <c r="F1924">
        <v>7</v>
      </c>
      <c r="G1924">
        <v>0.222</v>
      </c>
      <c r="H1924">
        <v>1</v>
      </c>
      <c r="I1924">
        <v>4</v>
      </c>
      <c r="J1924">
        <v>0.2</v>
      </c>
      <c r="K1924">
        <v>22.4</v>
      </c>
      <c r="L1924">
        <v>36.299999999999997</v>
      </c>
      <c r="M1924">
        <v>3.16</v>
      </c>
      <c r="N1924">
        <v>11.5</v>
      </c>
    </row>
    <row r="1925" spans="1:17">
      <c r="A1925">
        <v>2016</v>
      </c>
      <c r="B1925">
        <v>56</v>
      </c>
      <c r="C1925" t="s">
        <v>67</v>
      </c>
      <c r="D1925" t="s">
        <v>173</v>
      </c>
      <c r="E1925">
        <v>2</v>
      </c>
      <c r="F1925">
        <v>7</v>
      </c>
      <c r="G1925">
        <v>0.222</v>
      </c>
      <c r="H1925">
        <v>1</v>
      </c>
      <c r="I1925">
        <v>4</v>
      </c>
      <c r="J1925">
        <v>0.2</v>
      </c>
      <c r="K1925">
        <v>28.3</v>
      </c>
      <c r="L1925">
        <v>35</v>
      </c>
      <c r="M1925">
        <v>3.95</v>
      </c>
      <c r="N1925">
        <v>14.06</v>
      </c>
    </row>
    <row r="1926" spans="1:17">
      <c r="A1926">
        <v>2016</v>
      </c>
      <c r="B1926">
        <v>57</v>
      </c>
      <c r="C1926" t="s">
        <v>140</v>
      </c>
      <c r="D1926" t="s">
        <v>173</v>
      </c>
      <c r="E1926">
        <v>4</v>
      </c>
      <c r="F1926">
        <v>5</v>
      </c>
      <c r="G1926">
        <v>0.44400000000000001</v>
      </c>
      <c r="K1926">
        <v>26.2</v>
      </c>
      <c r="L1926">
        <v>35.799999999999997</v>
      </c>
      <c r="M1926">
        <v>8.25</v>
      </c>
      <c r="N1926">
        <v>13.58</v>
      </c>
    </row>
    <row r="1927" spans="1:17">
      <c r="A1927">
        <v>2016</v>
      </c>
      <c r="B1927">
        <v>58</v>
      </c>
      <c r="C1927" t="s">
        <v>89</v>
      </c>
      <c r="D1927" t="s">
        <v>175</v>
      </c>
      <c r="E1927">
        <v>7</v>
      </c>
      <c r="F1927">
        <v>3</v>
      </c>
      <c r="G1927">
        <v>0.7</v>
      </c>
      <c r="H1927">
        <v>5</v>
      </c>
      <c r="I1927">
        <v>1</v>
      </c>
      <c r="J1927">
        <v>0.83299999999999996</v>
      </c>
      <c r="K1927">
        <v>44.1</v>
      </c>
      <c r="L1927">
        <v>29.3</v>
      </c>
      <c r="M1927">
        <v>23.11</v>
      </c>
      <c r="N1927">
        <v>11.81</v>
      </c>
    </row>
    <row r="1928" spans="1:17">
      <c r="A1928">
        <v>2016</v>
      </c>
      <c r="B1928">
        <v>59</v>
      </c>
      <c r="C1928" t="s">
        <v>113</v>
      </c>
      <c r="D1928" t="s">
        <v>175</v>
      </c>
      <c r="E1928">
        <v>5</v>
      </c>
      <c r="F1928">
        <v>4</v>
      </c>
      <c r="G1928">
        <v>0.55600000000000005</v>
      </c>
      <c r="H1928">
        <v>4</v>
      </c>
      <c r="I1928">
        <v>2</v>
      </c>
      <c r="J1928">
        <v>0.66700000000000004</v>
      </c>
      <c r="K1928">
        <v>31.2</v>
      </c>
      <c r="L1928">
        <v>26.7</v>
      </c>
      <c r="M1928">
        <v>16.47</v>
      </c>
      <c r="N1928">
        <v>12.03</v>
      </c>
    </row>
    <row r="1929" spans="1:17">
      <c r="A1929">
        <v>2016</v>
      </c>
      <c r="B1929">
        <v>60</v>
      </c>
      <c r="C1929" t="s">
        <v>174</v>
      </c>
      <c r="D1929" t="s">
        <v>175</v>
      </c>
      <c r="E1929">
        <v>5</v>
      </c>
      <c r="F1929">
        <v>4</v>
      </c>
      <c r="G1929">
        <v>0.55600000000000005</v>
      </c>
      <c r="H1929">
        <v>3</v>
      </c>
      <c r="I1929">
        <v>2</v>
      </c>
      <c r="J1929">
        <v>0.6</v>
      </c>
      <c r="K1929">
        <v>33.6</v>
      </c>
      <c r="L1929">
        <v>28.8</v>
      </c>
      <c r="M1929">
        <v>14.67</v>
      </c>
      <c r="N1929">
        <v>12.67</v>
      </c>
    </row>
    <row r="1930" spans="1:17">
      <c r="A1930">
        <v>2016</v>
      </c>
      <c r="B1930">
        <v>61</v>
      </c>
      <c r="C1930" t="s">
        <v>115</v>
      </c>
      <c r="D1930" t="s">
        <v>175</v>
      </c>
      <c r="E1930">
        <v>4</v>
      </c>
      <c r="F1930">
        <v>5</v>
      </c>
      <c r="G1930">
        <v>0.44400000000000001</v>
      </c>
      <c r="H1930">
        <v>2</v>
      </c>
      <c r="I1930">
        <v>3</v>
      </c>
      <c r="J1930">
        <v>0.4</v>
      </c>
      <c r="K1930">
        <v>25.7</v>
      </c>
      <c r="L1930">
        <v>29.6</v>
      </c>
      <c r="M1930">
        <v>10.23</v>
      </c>
      <c r="N1930">
        <v>13.23</v>
      </c>
    </row>
    <row r="1931" spans="1:17">
      <c r="A1931">
        <v>2016</v>
      </c>
      <c r="B1931">
        <v>62</v>
      </c>
      <c r="C1931" t="s">
        <v>176</v>
      </c>
      <c r="D1931" t="s">
        <v>175</v>
      </c>
      <c r="E1931">
        <v>3</v>
      </c>
      <c r="F1931">
        <v>6</v>
      </c>
      <c r="G1931">
        <v>0.33300000000000002</v>
      </c>
      <c r="H1931">
        <v>1</v>
      </c>
      <c r="I1931">
        <v>4</v>
      </c>
      <c r="J1931">
        <v>0.2</v>
      </c>
      <c r="K1931">
        <v>23.2</v>
      </c>
      <c r="L1931">
        <v>35.1</v>
      </c>
      <c r="M1931">
        <v>5.5</v>
      </c>
      <c r="N1931">
        <v>13.27</v>
      </c>
    </row>
    <row r="1932" spans="1:17">
      <c r="A1932">
        <v>2016</v>
      </c>
      <c r="B1932">
        <v>63</v>
      </c>
      <c r="C1932" t="s">
        <v>124</v>
      </c>
      <c r="D1932" t="s">
        <v>175</v>
      </c>
      <c r="E1932">
        <v>1</v>
      </c>
      <c r="F1932">
        <v>8</v>
      </c>
      <c r="G1932">
        <v>0.111</v>
      </c>
      <c r="H1932">
        <v>0</v>
      </c>
      <c r="I1932">
        <v>6</v>
      </c>
      <c r="J1932">
        <v>0</v>
      </c>
      <c r="K1932">
        <v>24.4</v>
      </c>
      <c r="L1932">
        <v>40.200000000000003</v>
      </c>
      <c r="M1932">
        <v>1.69</v>
      </c>
      <c r="N1932">
        <v>14.47</v>
      </c>
    </row>
    <row r="1933" spans="1:17">
      <c r="A1933">
        <v>2016</v>
      </c>
      <c r="E1933" t="s">
        <v>167</v>
      </c>
      <c r="H1933" t="s">
        <v>168</v>
      </c>
      <c r="M1933" t="s">
        <v>159</v>
      </c>
      <c r="O1933" t="s">
        <v>151</v>
      </c>
    </row>
    <row r="1934" spans="1:17">
      <c r="A1934">
        <v>2016</v>
      </c>
      <c r="B1934" t="s">
        <v>152</v>
      </c>
      <c r="C1934" t="s">
        <v>153</v>
      </c>
      <c r="D1934" t="s">
        <v>154</v>
      </c>
      <c r="E1934" t="s">
        <v>155</v>
      </c>
      <c r="F1934" t="s">
        <v>156</v>
      </c>
      <c r="G1934" t="s">
        <v>157</v>
      </c>
      <c r="H1934" t="s">
        <v>155</v>
      </c>
      <c r="I1934" t="s">
        <v>156</v>
      </c>
      <c r="J1934" t="s">
        <v>157</v>
      </c>
      <c r="K1934" t="s">
        <v>158</v>
      </c>
      <c r="L1934" t="s">
        <v>158</v>
      </c>
      <c r="M1934" t="s">
        <v>159</v>
      </c>
      <c r="N1934" t="s">
        <v>160</v>
      </c>
      <c r="O1934" t="s">
        <v>214</v>
      </c>
      <c r="P1934" t="s">
        <v>161</v>
      </c>
      <c r="Q1934" t="s">
        <v>162</v>
      </c>
    </row>
    <row r="1935" spans="1:17">
      <c r="A1935">
        <v>2016</v>
      </c>
      <c r="B1935">
        <v>64</v>
      </c>
      <c r="C1935" t="s">
        <v>100</v>
      </c>
      <c r="D1935" t="s">
        <v>148</v>
      </c>
      <c r="E1935">
        <v>2</v>
      </c>
      <c r="F1935">
        <v>8</v>
      </c>
      <c r="G1935">
        <v>0.2</v>
      </c>
      <c r="K1935">
        <v>23.1</v>
      </c>
      <c r="L1935">
        <v>32.9</v>
      </c>
      <c r="M1935">
        <v>7.28</v>
      </c>
      <c r="N1935">
        <v>16.78</v>
      </c>
    </row>
    <row r="1936" spans="1:17">
      <c r="A1936">
        <v>2016</v>
      </c>
      <c r="B1936">
        <v>65</v>
      </c>
      <c r="C1936" t="s">
        <v>96</v>
      </c>
      <c r="D1936" t="s">
        <v>148</v>
      </c>
      <c r="E1936">
        <v>5</v>
      </c>
      <c r="F1936">
        <v>4</v>
      </c>
      <c r="G1936">
        <v>0.55600000000000005</v>
      </c>
      <c r="K1936">
        <v>29.3</v>
      </c>
      <c r="L1936">
        <v>18.100000000000001</v>
      </c>
      <c r="M1936">
        <v>15.58</v>
      </c>
      <c r="N1936">
        <v>11.36</v>
      </c>
    </row>
    <row r="1937" spans="1:17">
      <c r="A1937">
        <v>2016</v>
      </c>
      <c r="B1937">
        <v>66</v>
      </c>
      <c r="C1937" t="s">
        <v>50</v>
      </c>
      <c r="D1937" t="s">
        <v>148</v>
      </c>
      <c r="E1937">
        <v>5</v>
      </c>
      <c r="F1937">
        <v>4</v>
      </c>
      <c r="G1937">
        <v>0.55600000000000005</v>
      </c>
      <c r="K1937">
        <v>27.1</v>
      </c>
      <c r="L1937">
        <v>23</v>
      </c>
      <c r="M1937">
        <v>25.02</v>
      </c>
      <c r="N1937">
        <v>22.02</v>
      </c>
    </row>
    <row r="1938" spans="1:17">
      <c r="A1938">
        <v>2016</v>
      </c>
      <c r="B1938">
        <v>67</v>
      </c>
      <c r="C1938" t="s">
        <v>13</v>
      </c>
      <c r="D1938" t="s">
        <v>148</v>
      </c>
      <c r="E1938">
        <v>3</v>
      </c>
      <c r="F1938">
        <v>6</v>
      </c>
      <c r="G1938">
        <v>0.33300000000000002</v>
      </c>
      <c r="K1938">
        <v>29.9</v>
      </c>
      <c r="L1938">
        <v>27.7</v>
      </c>
      <c r="M1938">
        <v>20.49</v>
      </c>
      <c r="N1938">
        <v>19.93</v>
      </c>
      <c r="P1938">
        <v>10</v>
      </c>
      <c r="Q1938">
        <v>10</v>
      </c>
    </row>
    <row r="1939" spans="1:17">
      <c r="A1939">
        <v>2016</v>
      </c>
      <c r="E1939" t="s">
        <v>167</v>
      </c>
      <c r="H1939" t="s">
        <v>168</v>
      </c>
      <c r="M1939" t="s">
        <v>159</v>
      </c>
      <c r="O1939" t="s">
        <v>151</v>
      </c>
    </row>
    <row r="1940" spans="1:17">
      <c r="A1940">
        <v>2016</v>
      </c>
      <c r="B1940" t="s">
        <v>152</v>
      </c>
      <c r="C1940" t="s">
        <v>153</v>
      </c>
      <c r="D1940" t="s">
        <v>154</v>
      </c>
      <c r="E1940" t="s">
        <v>155</v>
      </c>
      <c r="F1940" t="s">
        <v>156</v>
      </c>
      <c r="G1940" t="s">
        <v>157</v>
      </c>
      <c r="H1940" t="s">
        <v>155</v>
      </c>
      <c r="I1940" t="s">
        <v>156</v>
      </c>
      <c r="J1940" t="s">
        <v>157</v>
      </c>
      <c r="K1940" t="s">
        <v>158</v>
      </c>
      <c r="L1940" t="s">
        <v>158</v>
      </c>
      <c r="M1940" t="s">
        <v>159</v>
      </c>
      <c r="N1940" t="s">
        <v>160</v>
      </c>
      <c r="O1940" t="s">
        <v>214</v>
      </c>
      <c r="P1940" t="s">
        <v>161</v>
      </c>
      <c r="Q1940" t="s">
        <v>162</v>
      </c>
    </row>
    <row r="1941" spans="1:17">
      <c r="A1941">
        <v>2016</v>
      </c>
      <c r="B1941">
        <v>68</v>
      </c>
      <c r="C1941" t="s">
        <v>130</v>
      </c>
      <c r="D1941" t="s">
        <v>178</v>
      </c>
      <c r="E1941">
        <v>7</v>
      </c>
      <c r="F1941">
        <v>3</v>
      </c>
      <c r="G1941">
        <v>0.7</v>
      </c>
      <c r="H1941">
        <v>5</v>
      </c>
      <c r="I1941">
        <v>1</v>
      </c>
      <c r="J1941">
        <v>0.83299999999999996</v>
      </c>
      <c r="K1941">
        <v>29.3</v>
      </c>
      <c r="L1941">
        <v>23</v>
      </c>
      <c r="M1941">
        <v>16.899999999999999</v>
      </c>
      <c r="N1941">
        <v>10.5</v>
      </c>
    </row>
    <row r="1942" spans="1:17">
      <c r="A1942">
        <v>2016</v>
      </c>
      <c r="B1942">
        <v>69</v>
      </c>
      <c r="C1942" t="s">
        <v>84</v>
      </c>
      <c r="D1942" t="s">
        <v>178</v>
      </c>
      <c r="E1942">
        <v>4</v>
      </c>
      <c r="F1942">
        <v>6</v>
      </c>
      <c r="G1942">
        <v>0.4</v>
      </c>
      <c r="H1942">
        <v>4</v>
      </c>
      <c r="I1942">
        <v>2</v>
      </c>
      <c r="J1942">
        <v>0.66700000000000004</v>
      </c>
      <c r="K1942">
        <v>22.5</v>
      </c>
      <c r="L1942">
        <v>24.8</v>
      </c>
      <c r="M1942">
        <v>11.28</v>
      </c>
      <c r="N1942">
        <v>13.58</v>
      </c>
    </row>
    <row r="1943" spans="1:17">
      <c r="A1943">
        <v>2016</v>
      </c>
      <c r="B1943">
        <v>70</v>
      </c>
      <c r="C1943" t="s">
        <v>135</v>
      </c>
      <c r="D1943" t="s">
        <v>178</v>
      </c>
      <c r="E1943">
        <v>5</v>
      </c>
      <c r="F1943">
        <v>5</v>
      </c>
      <c r="G1943">
        <v>0.5</v>
      </c>
      <c r="H1943">
        <v>3</v>
      </c>
      <c r="I1943">
        <v>3</v>
      </c>
      <c r="J1943">
        <v>0.5</v>
      </c>
      <c r="K1943">
        <v>29.8</v>
      </c>
      <c r="L1943">
        <v>35.6</v>
      </c>
      <c r="M1943">
        <v>14.41</v>
      </c>
      <c r="N1943">
        <v>15.81</v>
      </c>
    </row>
    <row r="1944" spans="1:17">
      <c r="A1944">
        <v>2016</v>
      </c>
      <c r="B1944">
        <v>71</v>
      </c>
      <c r="C1944" t="s">
        <v>131</v>
      </c>
      <c r="D1944" t="s">
        <v>178</v>
      </c>
      <c r="E1944">
        <v>3</v>
      </c>
      <c r="F1944">
        <v>6</v>
      </c>
      <c r="G1944">
        <v>0.33300000000000002</v>
      </c>
      <c r="H1944">
        <v>2</v>
      </c>
      <c r="I1944">
        <v>3</v>
      </c>
      <c r="J1944">
        <v>0.4</v>
      </c>
      <c r="K1944">
        <v>22</v>
      </c>
      <c r="L1944">
        <v>26</v>
      </c>
      <c r="M1944">
        <v>12.87</v>
      </c>
      <c r="N1944">
        <v>15.2</v>
      </c>
    </row>
    <row r="1945" spans="1:17">
      <c r="A1945">
        <v>2016</v>
      </c>
      <c r="B1945">
        <v>72</v>
      </c>
      <c r="C1945" t="s">
        <v>136</v>
      </c>
      <c r="D1945" t="s">
        <v>178</v>
      </c>
      <c r="E1945">
        <v>2</v>
      </c>
      <c r="F1945">
        <v>7</v>
      </c>
      <c r="G1945">
        <v>0.222</v>
      </c>
      <c r="H1945">
        <v>1</v>
      </c>
      <c r="I1945">
        <v>4</v>
      </c>
      <c r="J1945">
        <v>0.2</v>
      </c>
      <c r="K1945">
        <v>17.2</v>
      </c>
      <c r="L1945">
        <v>32</v>
      </c>
      <c r="M1945">
        <v>-0.15</v>
      </c>
      <c r="N1945">
        <v>11.96</v>
      </c>
    </row>
    <row r="1946" spans="1:17">
      <c r="A1946">
        <v>2016</v>
      </c>
      <c r="B1946">
        <v>73</v>
      </c>
      <c r="C1946" t="s">
        <v>177</v>
      </c>
      <c r="D1946" t="s">
        <v>178</v>
      </c>
      <c r="E1946">
        <v>1</v>
      </c>
      <c r="F1946">
        <v>8</v>
      </c>
      <c r="G1946">
        <v>0.111</v>
      </c>
      <c r="H1946">
        <v>0</v>
      </c>
      <c r="I1946">
        <v>5</v>
      </c>
      <c r="J1946">
        <v>0</v>
      </c>
      <c r="K1946">
        <v>21.2</v>
      </c>
      <c r="L1946">
        <v>45.1</v>
      </c>
      <c r="M1946">
        <v>4.26</v>
      </c>
      <c r="N1946">
        <v>17.59</v>
      </c>
    </row>
    <row r="1947" spans="1:17">
      <c r="A1947">
        <v>2016</v>
      </c>
      <c r="B1947">
        <v>74</v>
      </c>
      <c r="C1947" t="s">
        <v>65</v>
      </c>
      <c r="D1947" t="s">
        <v>179</v>
      </c>
      <c r="E1947">
        <v>9</v>
      </c>
      <c r="F1947">
        <v>0</v>
      </c>
      <c r="G1947">
        <v>1</v>
      </c>
      <c r="H1947">
        <v>5</v>
      </c>
      <c r="I1947">
        <v>0</v>
      </c>
      <c r="J1947">
        <v>1</v>
      </c>
      <c r="K1947">
        <v>45.2</v>
      </c>
      <c r="L1947">
        <v>19.3</v>
      </c>
      <c r="M1947">
        <v>32.71</v>
      </c>
      <c r="N1947">
        <v>13.37</v>
      </c>
      <c r="O1947">
        <v>17</v>
      </c>
      <c r="Q1947">
        <v>17</v>
      </c>
    </row>
    <row r="1948" spans="1:17">
      <c r="A1948">
        <v>2016</v>
      </c>
      <c r="B1948">
        <v>75</v>
      </c>
      <c r="C1948" t="s">
        <v>98</v>
      </c>
      <c r="D1948" t="s">
        <v>179</v>
      </c>
      <c r="E1948">
        <v>7</v>
      </c>
      <c r="F1948">
        <v>2</v>
      </c>
      <c r="G1948">
        <v>0.77800000000000002</v>
      </c>
      <c r="H1948">
        <v>4</v>
      </c>
      <c r="I1948">
        <v>1</v>
      </c>
      <c r="J1948">
        <v>0.8</v>
      </c>
      <c r="K1948">
        <v>40.299999999999997</v>
      </c>
      <c r="L1948">
        <v>22.8</v>
      </c>
      <c r="M1948">
        <v>24.78</v>
      </c>
      <c r="N1948">
        <v>12</v>
      </c>
    </row>
    <row r="1949" spans="1:17">
      <c r="A1949">
        <v>2016</v>
      </c>
      <c r="B1949">
        <v>76</v>
      </c>
      <c r="C1949" t="s">
        <v>112</v>
      </c>
      <c r="D1949" t="s">
        <v>179</v>
      </c>
      <c r="E1949">
        <v>3</v>
      </c>
      <c r="F1949">
        <v>6</v>
      </c>
      <c r="G1949">
        <v>0.33300000000000002</v>
      </c>
      <c r="H1949">
        <v>3</v>
      </c>
      <c r="I1949">
        <v>2</v>
      </c>
      <c r="J1949">
        <v>0.6</v>
      </c>
      <c r="K1949">
        <v>31.1</v>
      </c>
      <c r="L1949">
        <v>32</v>
      </c>
      <c r="M1949">
        <v>13.28</v>
      </c>
      <c r="N1949">
        <v>15.39</v>
      </c>
    </row>
    <row r="1950" spans="1:17">
      <c r="A1950">
        <v>2016</v>
      </c>
      <c r="B1950">
        <v>77</v>
      </c>
      <c r="C1950" t="s">
        <v>134</v>
      </c>
      <c r="D1950" t="s">
        <v>179</v>
      </c>
      <c r="E1950">
        <v>5</v>
      </c>
      <c r="F1950">
        <v>4</v>
      </c>
      <c r="G1950">
        <v>0.55600000000000005</v>
      </c>
      <c r="H1950">
        <v>2</v>
      </c>
      <c r="I1950">
        <v>3</v>
      </c>
      <c r="J1950">
        <v>0.4</v>
      </c>
      <c r="K1950">
        <v>29.7</v>
      </c>
      <c r="L1950">
        <v>30.1</v>
      </c>
      <c r="M1950">
        <v>14.8</v>
      </c>
      <c r="N1950">
        <v>15.13</v>
      </c>
    </row>
    <row r="1951" spans="1:17">
      <c r="A1951">
        <v>2016</v>
      </c>
      <c r="B1951">
        <v>78</v>
      </c>
      <c r="C1951" t="s">
        <v>127</v>
      </c>
      <c r="D1951" t="s">
        <v>179</v>
      </c>
      <c r="E1951">
        <v>5</v>
      </c>
      <c r="F1951">
        <v>5</v>
      </c>
      <c r="G1951">
        <v>0.5</v>
      </c>
      <c r="H1951">
        <v>2</v>
      </c>
      <c r="I1951">
        <v>4</v>
      </c>
      <c r="J1951">
        <v>0.33300000000000002</v>
      </c>
      <c r="K1951">
        <v>28.4</v>
      </c>
      <c r="L1951">
        <v>29.3</v>
      </c>
      <c r="M1951">
        <v>14.18</v>
      </c>
      <c r="N1951">
        <v>15.28</v>
      </c>
    </row>
    <row r="1952" spans="1:17">
      <c r="A1952">
        <v>2016</v>
      </c>
      <c r="B1952">
        <v>79</v>
      </c>
      <c r="C1952" t="s">
        <v>125</v>
      </c>
      <c r="D1952" t="s">
        <v>179</v>
      </c>
      <c r="E1952">
        <v>4</v>
      </c>
      <c r="F1952">
        <v>5</v>
      </c>
      <c r="G1952">
        <v>0.44400000000000001</v>
      </c>
      <c r="H1952">
        <v>1</v>
      </c>
      <c r="I1952">
        <v>4</v>
      </c>
      <c r="J1952">
        <v>0.2</v>
      </c>
      <c r="K1952">
        <v>27.1</v>
      </c>
      <c r="L1952">
        <v>28.3</v>
      </c>
      <c r="M1952">
        <v>11.48</v>
      </c>
      <c r="N1952">
        <v>12.26</v>
      </c>
    </row>
    <row r="1953" spans="1:17">
      <c r="A1953">
        <v>2016</v>
      </c>
      <c r="E1953" t="s">
        <v>167</v>
      </c>
      <c r="H1953" t="s">
        <v>168</v>
      </c>
      <c r="M1953" t="s">
        <v>159</v>
      </c>
      <c r="O1953" t="s">
        <v>151</v>
      </c>
    </row>
    <row r="1954" spans="1:17">
      <c r="A1954">
        <v>2016</v>
      </c>
      <c r="B1954" t="s">
        <v>152</v>
      </c>
      <c r="C1954" t="s">
        <v>153</v>
      </c>
      <c r="D1954" t="s">
        <v>154</v>
      </c>
      <c r="E1954" t="s">
        <v>155</v>
      </c>
      <c r="F1954" t="s">
        <v>156</v>
      </c>
      <c r="G1954" t="s">
        <v>157</v>
      </c>
      <c r="H1954" t="s">
        <v>155</v>
      </c>
      <c r="I1954" t="s">
        <v>156</v>
      </c>
      <c r="J1954" t="s">
        <v>157</v>
      </c>
      <c r="K1954" t="s">
        <v>158</v>
      </c>
      <c r="L1954" t="s">
        <v>158</v>
      </c>
      <c r="M1954" t="s">
        <v>159</v>
      </c>
      <c r="N1954" t="s">
        <v>160</v>
      </c>
      <c r="O1954" t="s">
        <v>214</v>
      </c>
      <c r="P1954" t="s">
        <v>161</v>
      </c>
      <c r="Q1954" t="s">
        <v>162</v>
      </c>
    </row>
    <row r="1955" spans="1:17">
      <c r="A1955">
        <v>2016</v>
      </c>
      <c r="B1955">
        <v>80</v>
      </c>
      <c r="C1955" t="s">
        <v>121</v>
      </c>
      <c r="D1955" t="s">
        <v>180</v>
      </c>
      <c r="E1955">
        <v>7</v>
      </c>
      <c r="F1955">
        <v>2</v>
      </c>
      <c r="G1955">
        <v>0.77800000000000002</v>
      </c>
      <c r="H1955">
        <v>5</v>
      </c>
      <c r="I1955">
        <v>0</v>
      </c>
      <c r="J1955">
        <v>1</v>
      </c>
      <c r="K1955">
        <v>35.9</v>
      </c>
      <c r="L1955">
        <v>29.8</v>
      </c>
      <c r="M1955">
        <v>24.05</v>
      </c>
      <c r="N1955">
        <v>16.5</v>
      </c>
    </row>
    <row r="1956" spans="1:17">
      <c r="A1956">
        <v>2016</v>
      </c>
      <c r="B1956">
        <v>81</v>
      </c>
      <c r="C1956" t="s">
        <v>57</v>
      </c>
      <c r="D1956" t="s">
        <v>180</v>
      </c>
      <c r="E1956">
        <v>8</v>
      </c>
      <c r="F1956">
        <v>1</v>
      </c>
      <c r="G1956">
        <v>0.88900000000000001</v>
      </c>
      <c r="H1956">
        <v>4</v>
      </c>
      <c r="I1956">
        <v>1</v>
      </c>
      <c r="J1956">
        <v>0.8</v>
      </c>
      <c r="K1956">
        <v>34.799999999999997</v>
      </c>
      <c r="L1956">
        <v>22.7</v>
      </c>
      <c r="M1956">
        <v>29.51</v>
      </c>
      <c r="N1956">
        <v>18.29</v>
      </c>
      <c r="O1956">
        <v>24</v>
      </c>
      <c r="Q1956">
        <v>13</v>
      </c>
    </row>
    <row r="1957" spans="1:17">
      <c r="A1957">
        <v>2016</v>
      </c>
      <c r="B1957">
        <v>82</v>
      </c>
      <c r="C1957" t="s">
        <v>123</v>
      </c>
      <c r="D1957" t="s">
        <v>180</v>
      </c>
      <c r="E1957">
        <v>6</v>
      </c>
      <c r="F1957">
        <v>3</v>
      </c>
      <c r="G1957">
        <v>0.66700000000000004</v>
      </c>
      <c r="H1957">
        <v>4</v>
      </c>
      <c r="I1957">
        <v>1</v>
      </c>
      <c r="J1957">
        <v>0.8</v>
      </c>
      <c r="K1957">
        <v>38.1</v>
      </c>
      <c r="L1957">
        <v>31.6</v>
      </c>
      <c r="M1957">
        <v>15.43</v>
      </c>
      <c r="N1957">
        <v>11.21</v>
      </c>
    </row>
    <row r="1958" spans="1:17">
      <c r="A1958">
        <v>2016</v>
      </c>
      <c r="B1958">
        <v>83</v>
      </c>
      <c r="C1958" t="s">
        <v>63</v>
      </c>
      <c r="D1958" t="s">
        <v>180</v>
      </c>
      <c r="E1958">
        <v>5</v>
      </c>
      <c r="F1958">
        <v>4</v>
      </c>
      <c r="G1958">
        <v>0.55600000000000005</v>
      </c>
      <c r="H1958">
        <v>3</v>
      </c>
      <c r="I1958">
        <v>2</v>
      </c>
      <c r="J1958">
        <v>0.6</v>
      </c>
      <c r="K1958">
        <v>27.9</v>
      </c>
      <c r="L1958">
        <v>24.8</v>
      </c>
      <c r="M1958">
        <v>20.440000000000001</v>
      </c>
      <c r="N1958">
        <v>17.77</v>
      </c>
    </row>
    <row r="1959" spans="1:17">
      <c r="A1959">
        <v>2016</v>
      </c>
      <c r="B1959">
        <v>84</v>
      </c>
      <c r="C1959" t="s">
        <v>95</v>
      </c>
      <c r="D1959" t="s">
        <v>180</v>
      </c>
      <c r="E1959">
        <v>6</v>
      </c>
      <c r="F1959">
        <v>3</v>
      </c>
      <c r="G1959">
        <v>0.66700000000000004</v>
      </c>
      <c r="H1959">
        <v>2</v>
      </c>
      <c r="I1959">
        <v>3</v>
      </c>
      <c r="J1959">
        <v>0.4</v>
      </c>
      <c r="K1959">
        <v>32.799999999999997</v>
      </c>
      <c r="L1959">
        <v>24</v>
      </c>
      <c r="M1959">
        <v>20.78</v>
      </c>
      <c r="N1959">
        <v>13.33</v>
      </c>
    </row>
    <row r="1960" spans="1:17">
      <c r="A1960">
        <v>2016</v>
      </c>
      <c r="B1960">
        <v>85</v>
      </c>
      <c r="C1960" t="s">
        <v>90</v>
      </c>
      <c r="D1960" t="s">
        <v>180</v>
      </c>
      <c r="E1960">
        <v>3</v>
      </c>
      <c r="F1960">
        <v>6</v>
      </c>
      <c r="G1960">
        <v>0.33300000000000002</v>
      </c>
      <c r="H1960">
        <v>1</v>
      </c>
      <c r="I1960">
        <v>5</v>
      </c>
      <c r="J1960">
        <v>0.16700000000000001</v>
      </c>
      <c r="K1960">
        <v>24.3</v>
      </c>
      <c r="L1960">
        <v>29.1</v>
      </c>
      <c r="M1960">
        <v>14.57</v>
      </c>
      <c r="N1960">
        <v>19.12</v>
      </c>
    </row>
    <row r="1961" spans="1:17">
      <c r="A1961">
        <v>2016</v>
      </c>
      <c r="B1961">
        <v>86</v>
      </c>
      <c r="C1961" t="s">
        <v>72</v>
      </c>
      <c r="D1961" t="s">
        <v>181</v>
      </c>
      <c r="E1961">
        <v>8</v>
      </c>
      <c r="F1961">
        <v>1</v>
      </c>
      <c r="G1961">
        <v>0.88900000000000001</v>
      </c>
      <c r="H1961">
        <v>5</v>
      </c>
      <c r="I1961">
        <v>0</v>
      </c>
      <c r="J1961">
        <v>1</v>
      </c>
      <c r="K1961">
        <v>35.799999999999997</v>
      </c>
      <c r="L1961">
        <v>15.1</v>
      </c>
      <c r="M1961">
        <v>25.15</v>
      </c>
      <c r="N1961">
        <v>10.49</v>
      </c>
      <c r="Q1961">
        <v>19</v>
      </c>
    </row>
    <row r="1962" spans="1:17">
      <c r="A1962">
        <v>2016</v>
      </c>
      <c r="B1962">
        <v>87</v>
      </c>
      <c r="C1962" t="s">
        <v>128</v>
      </c>
      <c r="D1962" t="s">
        <v>181</v>
      </c>
      <c r="E1962">
        <v>4</v>
      </c>
      <c r="F1962">
        <v>6</v>
      </c>
      <c r="G1962">
        <v>0.4</v>
      </c>
      <c r="H1962">
        <v>3</v>
      </c>
      <c r="I1962">
        <v>3</v>
      </c>
      <c r="J1962">
        <v>0.5</v>
      </c>
      <c r="K1962">
        <v>26.8</v>
      </c>
      <c r="L1962">
        <v>38.200000000000003</v>
      </c>
      <c r="M1962">
        <v>11.23</v>
      </c>
      <c r="N1962">
        <v>16.13</v>
      </c>
    </row>
    <row r="1963" spans="1:17">
      <c r="A1963">
        <v>2016</v>
      </c>
      <c r="B1963">
        <v>88</v>
      </c>
      <c r="C1963" t="s">
        <v>182</v>
      </c>
      <c r="D1963" t="s">
        <v>181</v>
      </c>
      <c r="E1963">
        <v>3</v>
      </c>
      <c r="F1963">
        <v>6</v>
      </c>
      <c r="G1963">
        <v>0.33300000000000002</v>
      </c>
      <c r="H1963">
        <v>2</v>
      </c>
      <c r="I1963">
        <v>3</v>
      </c>
      <c r="J1963">
        <v>0.4</v>
      </c>
      <c r="K1963">
        <v>30.6</v>
      </c>
      <c r="L1963">
        <v>32</v>
      </c>
      <c r="M1963">
        <v>8.86</v>
      </c>
      <c r="N1963">
        <v>13.42</v>
      </c>
    </row>
    <row r="1964" spans="1:17">
      <c r="A1964">
        <v>2016</v>
      </c>
      <c r="B1964">
        <v>89</v>
      </c>
      <c r="C1964" t="s">
        <v>111</v>
      </c>
      <c r="D1964" t="s">
        <v>181</v>
      </c>
      <c r="E1964">
        <v>3</v>
      </c>
      <c r="F1964">
        <v>7</v>
      </c>
      <c r="G1964">
        <v>0.3</v>
      </c>
      <c r="H1964">
        <v>2</v>
      </c>
      <c r="I1964">
        <v>4</v>
      </c>
      <c r="J1964">
        <v>0.33300000000000002</v>
      </c>
      <c r="K1964">
        <v>23.9</v>
      </c>
      <c r="L1964">
        <v>36.1</v>
      </c>
      <c r="M1964">
        <v>7.12</v>
      </c>
      <c r="N1964">
        <v>16.02</v>
      </c>
    </row>
    <row r="1965" spans="1:17">
      <c r="A1965">
        <v>2016</v>
      </c>
      <c r="B1965">
        <v>90</v>
      </c>
      <c r="C1965" t="s">
        <v>122</v>
      </c>
      <c r="D1965" t="s">
        <v>181</v>
      </c>
      <c r="E1965">
        <v>3</v>
      </c>
      <c r="F1965">
        <v>6</v>
      </c>
      <c r="G1965">
        <v>0.33300000000000002</v>
      </c>
      <c r="H1965">
        <v>1</v>
      </c>
      <c r="I1965">
        <v>4</v>
      </c>
      <c r="J1965">
        <v>0.2</v>
      </c>
      <c r="K1965">
        <v>22.9</v>
      </c>
      <c r="L1965">
        <v>28.3</v>
      </c>
      <c r="M1965">
        <v>5.88</v>
      </c>
      <c r="N1965">
        <v>10.43</v>
      </c>
    </row>
    <row r="1966" spans="1:17">
      <c r="A1966">
        <v>2016</v>
      </c>
      <c r="B1966">
        <v>91</v>
      </c>
      <c r="C1966" t="s">
        <v>78</v>
      </c>
      <c r="D1966" t="s">
        <v>181</v>
      </c>
      <c r="E1966">
        <v>1</v>
      </c>
      <c r="F1966">
        <v>9</v>
      </c>
      <c r="G1966">
        <v>0.1</v>
      </c>
      <c r="H1966">
        <v>0</v>
      </c>
      <c r="I1966">
        <v>6</v>
      </c>
      <c r="J1966">
        <v>0</v>
      </c>
      <c r="K1966">
        <v>18.5</v>
      </c>
      <c r="L1966">
        <v>34.1</v>
      </c>
      <c r="M1966">
        <v>4.79</v>
      </c>
      <c r="N1966">
        <v>17.59</v>
      </c>
    </row>
    <row r="1967" spans="1:17">
      <c r="A1967">
        <v>2016</v>
      </c>
      <c r="E1967" t="s">
        <v>167</v>
      </c>
      <c r="H1967" t="s">
        <v>168</v>
      </c>
      <c r="M1967" t="s">
        <v>159</v>
      </c>
      <c r="O1967" t="s">
        <v>151</v>
      </c>
    </row>
    <row r="1968" spans="1:17">
      <c r="A1968">
        <v>2016</v>
      </c>
      <c r="B1968" t="s">
        <v>152</v>
      </c>
      <c r="C1968" t="s">
        <v>153</v>
      </c>
      <c r="D1968" t="s">
        <v>154</v>
      </c>
      <c r="E1968" t="s">
        <v>155</v>
      </c>
      <c r="F1968" t="s">
        <v>156</v>
      </c>
      <c r="G1968" t="s">
        <v>157</v>
      </c>
      <c r="H1968" t="s">
        <v>155</v>
      </c>
      <c r="I1968" t="s">
        <v>156</v>
      </c>
      <c r="J1968" t="s">
        <v>157</v>
      </c>
      <c r="K1968" t="s">
        <v>158</v>
      </c>
      <c r="L1968" t="s">
        <v>158</v>
      </c>
      <c r="M1968" t="s">
        <v>159</v>
      </c>
      <c r="N1968" t="s">
        <v>160</v>
      </c>
      <c r="O1968" t="s">
        <v>214</v>
      </c>
      <c r="P1968" t="s">
        <v>161</v>
      </c>
      <c r="Q1968" t="s">
        <v>162</v>
      </c>
    </row>
    <row r="1969" spans="1:17">
      <c r="A1969">
        <v>2016</v>
      </c>
      <c r="B1969">
        <v>92</v>
      </c>
      <c r="C1969" t="s">
        <v>37</v>
      </c>
      <c r="D1969" t="s">
        <v>183</v>
      </c>
      <c r="E1969">
        <v>9</v>
      </c>
      <c r="F1969">
        <v>0</v>
      </c>
      <c r="G1969">
        <v>1</v>
      </c>
      <c r="H1969">
        <v>6</v>
      </c>
      <c r="I1969">
        <v>0</v>
      </c>
      <c r="J1969">
        <v>1</v>
      </c>
      <c r="K1969">
        <v>48.3</v>
      </c>
      <c r="L1969">
        <v>17</v>
      </c>
      <c r="M1969">
        <v>38.33</v>
      </c>
      <c r="N1969">
        <v>18.11</v>
      </c>
      <c r="O1969">
        <v>4</v>
      </c>
      <c r="P1969">
        <v>14</v>
      </c>
      <c r="Q1969">
        <v>4</v>
      </c>
    </row>
    <row r="1970" spans="1:17">
      <c r="A1970">
        <v>2016</v>
      </c>
      <c r="B1970">
        <v>93</v>
      </c>
      <c r="C1970" t="s">
        <v>52</v>
      </c>
      <c r="D1970" t="s">
        <v>183</v>
      </c>
      <c r="E1970">
        <v>7</v>
      </c>
      <c r="F1970">
        <v>2</v>
      </c>
      <c r="G1970">
        <v>0.77800000000000002</v>
      </c>
      <c r="H1970">
        <v>6</v>
      </c>
      <c r="I1970">
        <v>0</v>
      </c>
      <c r="J1970">
        <v>1</v>
      </c>
      <c r="K1970">
        <v>43</v>
      </c>
      <c r="L1970">
        <v>24.7</v>
      </c>
      <c r="M1970">
        <v>30.04</v>
      </c>
      <c r="N1970">
        <v>19.260000000000002</v>
      </c>
      <c r="O1970">
        <v>25</v>
      </c>
      <c r="Q1970">
        <v>25</v>
      </c>
    </row>
    <row r="1971" spans="1:17">
      <c r="A1971">
        <v>2016</v>
      </c>
      <c r="B1971">
        <v>94</v>
      </c>
      <c r="C1971" t="s">
        <v>19</v>
      </c>
      <c r="D1971" t="s">
        <v>183</v>
      </c>
      <c r="E1971">
        <v>6</v>
      </c>
      <c r="F1971">
        <v>3</v>
      </c>
      <c r="G1971">
        <v>0.66700000000000004</v>
      </c>
      <c r="H1971">
        <v>4</v>
      </c>
      <c r="I1971">
        <v>3</v>
      </c>
      <c r="J1971">
        <v>0.57099999999999995</v>
      </c>
      <c r="K1971">
        <v>19.899999999999999</v>
      </c>
      <c r="L1971">
        <v>18.600000000000001</v>
      </c>
      <c r="M1971">
        <v>29.16</v>
      </c>
      <c r="N1971">
        <v>26.27</v>
      </c>
      <c r="P1971">
        <v>8</v>
      </c>
      <c r="Q1971">
        <v>7</v>
      </c>
    </row>
    <row r="1972" spans="1:17">
      <c r="A1972">
        <v>2016</v>
      </c>
      <c r="B1972">
        <v>95</v>
      </c>
      <c r="C1972" t="s">
        <v>22</v>
      </c>
      <c r="D1972" t="s">
        <v>183</v>
      </c>
      <c r="E1972">
        <v>4</v>
      </c>
      <c r="F1972">
        <v>5</v>
      </c>
      <c r="G1972">
        <v>0.44400000000000001</v>
      </c>
      <c r="H1972">
        <v>2</v>
      </c>
      <c r="I1972">
        <v>4</v>
      </c>
      <c r="J1972">
        <v>0.33300000000000002</v>
      </c>
      <c r="K1972">
        <v>39.700000000000003</v>
      </c>
      <c r="L1972">
        <v>44.4</v>
      </c>
      <c r="M1972">
        <v>21.47</v>
      </c>
      <c r="N1972">
        <v>24.58</v>
      </c>
    </row>
    <row r="1973" spans="1:17">
      <c r="A1973">
        <v>2016</v>
      </c>
      <c r="B1973">
        <v>96</v>
      </c>
      <c r="C1973" t="s">
        <v>28</v>
      </c>
      <c r="D1973" t="s">
        <v>183</v>
      </c>
      <c r="E1973">
        <v>3</v>
      </c>
      <c r="F1973">
        <v>6</v>
      </c>
      <c r="G1973">
        <v>0.33300000000000002</v>
      </c>
      <c r="H1973">
        <v>1</v>
      </c>
      <c r="I1973">
        <v>5</v>
      </c>
      <c r="J1973">
        <v>0.16700000000000001</v>
      </c>
      <c r="K1973">
        <v>38.200000000000003</v>
      </c>
      <c r="L1973">
        <v>42.6</v>
      </c>
      <c r="M1973">
        <v>21.6</v>
      </c>
      <c r="N1973">
        <v>24.48</v>
      </c>
      <c r="P1973">
        <v>24</v>
      </c>
      <c r="Q1973">
        <v>22</v>
      </c>
    </row>
    <row r="1974" spans="1:17">
      <c r="A1974">
        <v>2016</v>
      </c>
      <c r="B1974">
        <v>97</v>
      </c>
      <c r="C1974" t="s">
        <v>40</v>
      </c>
      <c r="D1974" t="s">
        <v>183</v>
      </c>
      <c r="E1974">
        <v>2</v>
      </c>
      <c r="F1974">
        <v>7</v>
      </c>
      <c r="G1974">
        <v>0.222</v>
      </c>
      <c r="H1974">
        <v>1</v>
      </c>
      <c r="I1974">
        <v>5</v>
      </c>
      <c r="J1974">
        <v>0.16700000000000001</v>
      </c>
      <c r="K1974">
        <v>23.8</v>
      </c>
      <c r="L1974">
        <v>31.9</v>
      </c>
      <c r="M1974">
        <v>19.47</v>
      </c>
      <c r="N1974">
        <v>26.47</v>
      </c>
    </row>
    <row r="1975" spans="1:17">
      <c r="A1975">
        <v>2016</v>
      </c>
      <c r="B1975">
        <v>98</v>
      </c>
      <c r="C1975" t="s">
        <v>66</v>
      </c>
      <c r="D1975" t="s">
        <v>184</v>
      </c>
      <c r="E1975">
        <v>7</v>
      </c>
      <c r="F1975">
        <v>2</v>
      </c>
      <c r="G1975">
        <v>0.77800000000000002</v>
      </c>
      <c r="H1975">
        <v>5</v>
      </c>
      <c r="I1975">
        <v>1</v>
      </c>
      <c r="J1975">
        <v>0.83299999999999996</v>
      </c>
      <c r="K1975">
        <v>33.700000000000003</v>
      </c>
      <c r="L1975">
        <v>17.2</v>
      </c>
      <c r="M1975">
        <v>34.340000000000003</v>
      </c>
      <c r="N1975">
        <v>23.67</v>
      </c>
      <c r="O1975">
        <v>21</v>
      </c>
      <c r="Q1975">
        <v>21</v>
      </c>
    </row>
    <row r="1976" spans="1:17">
      <c r="A1976">
        <v>2016</v>
      </c>
      <c r="B1976">
        <v>99</v>
      </c>
      <c r="C1976" t="s">
        <v>185</v>
      </c>
      <c r="D1976" t="s">
        <v>184</v>
      </c>
      <c r="E1976">
        <v>6</v>
      </c>
      <c r="F1976">
        <v>3</v>
      </c>
      <c r="G1976">
        <v>0.66700000000000004</v>
      </c>
      <c r="H1976">
        <v>5</v>
      </c>
      <c r="I1976">
        <v>2</v>
      </c>
      <c r="J1976">
        <v>0.71399999999999997</v>
      </c>
      <c r="K1976">
        <v>32</v>
      </c>
      <c r="L1976">
        <v>23.6</v>
      </c>
      <c r="M1976">
        <v>33.74</v>
      </c>
      <c r="N1976">
        <v>25.63</v>
      </c>
      <c r="P1976">
        <v>20</v>
      </c>
      <c r="Q1976">
        <v>20</v>
      </c>
    </row>
    <row r="1977" spans="1:17">
      <c r="A1977">
        <v>2016</v>
      </c>
      <c r="B1977">
        <v>100</v>
      </c>
      <c r="C1977" t="s">
        <v>34</v>
      </c>
      <c r="D1977" t="s">
        <v>184</v>
      </c>
      <c r="E1977">
        <v>7</v>
      </c>
      <c r="F1977">
        <v>2</v>
      </c>
      <c r="G1977">
        <v>0.77800000000000002</v>
      </c>
      <c r="H1977">
        <v>4</v>
      </c>
      <c r="I1977">
        <v>2</v>
      </c>
      <c r="J1977">
        <v>0.66700000000000004</v>
      </c>
      <c r="K1977">
        <v>29.2</v>
      </c>
      <c r="L1977">
        <v>22.7</v>
      </c>
      <c r="M1977">
        <v>28.04</v>
      </c>
      <c r="N1977">
        <v>20.48</v>
      </c>
      <c r="O1977">
        <v>16</v>
      </c>
      <c r="Q1977">
        <v>16</v>
      </c>
    </row>
    <row r="1978" spans="1:17">
      <c r="A1978">
        <v>2016</v>
      </c>
      <c r="B1978">
        <v>101</v>
      </c>
      <c r="C1978" t="s">
        <v>30</v>
      </c>
      <c r="D1978" t="s">
        <v>184</v>
      </c>
      <c r="E1978">
        <v>5</v>
      </c>
      <c r="F1978">
        <v>4</v>
      </c>
      <c r="G1978">
        <v>0.55600000000000005</v>
      </c>
      <c r="H1978">
        <v>2</v>
      </c>
      <c r="I1978">
        <v>4</v>
      </c>
      <c r="J1978">
        <v>0.33300000000000002</v>
      </c>
      <c r="K1978">
        <v>35.700000000000003</v>
      </c>
      <c r="L1978">
        <v>36.6</v>
      </c>
      <c r="M1978">
        <v>21.4</v>
      </c>
      <c r="N1978">
        <v>22.51</v>
      </c>
    </row>
    <row r="1979" spans="1:17">
      <c r="A1979">
        <v>2016</v>
      </c>
      <c r="B1979">
        <v>102</v>
      </c>
      <c r="C1979" t="s">
        <v>10</v>
      </c>
      <c r="D1979" t="s">
        <v>184</v>
      </c>
      <c r="E1979">
        <v>3</v>
      </c>
      <c r="F1979">
        <v>6</v>
      </c>
      <c r="G1979">
        <v>0.33300000000000002</v>
      </c>
      <c r="H1979">
        <v>1</v>
      </c>
      <c r="I1979">
        <v>5</v>
      </c>
      <c r="J1979">
        <v>0.16700000000000001</v>
      </c>
      <c r="K1979">
        <v>26.3</v>
      </c>
      <c r="L1979">
        <v>26</v>
      </c>
      <c r="M1979">
        <v>24.98</v>
      </c>
      <c r="N1979">
        <v>24.75</v>
      </c>
      <c r="P1979">
        <v>16</v>
      </c>
      <c r="Q1979">
        <v>16</v>
      </c>
    </row>
    <row r="1980" spans="1:17">
      <c r="A1980">
        <v>2016</v>
      </c>
      <c r="B1980">
        <v>103</v>
      </c>
      <c r="C1980" t="s">
        <v>45</v>
      </c>
      <c r="D1980" t="s">
        <v>184</v>
      </c>
      <c r="E1980">
        <v>2</v>
      </c>
      <c r="F1980">
        <v>7</v>
      </c>
      <c r="G1980">
        <v>0.222</v>
      </c>
      <c r="H1980">
        <v>0</v>
      </c>
      <c r="I1980">
        <v>6</v>
      </c>
      <c r="J1980">
        <v>0</v>
      </c>
      <c r="K1980">
        <v>22.2</v>
      </c>
      <c r="L1980">
        <v>37.1</v>
      </c>
      <c r="M1980">
        <v>14.37</v>
      </c>
      <c r="N1980">
        <v>24.49</v>
      </c>
    </row>
    <row r="1981" spans="1:17">
      <c r="A1981">
        <v>2016</v>
      </c>
      <c r="E1981" t="s">
        <v>167</v>
      </c>
      <c r="H1981" t="s">
        <v>168</v>
      </c>
      <c r="M1981" t="s">
        <v>159</v>
      </c>
      <c r="O1981" t="s">
        <v>151</v>
      </c>
    </row>
    <row r="1982" spans="1:17">
      <c r="A1982">
        <v>2016</v>
      </c>
      <c r="B1982" t="s">
        <v>152</v>
      </c>
      <c r="C1982" t="s">
        <v>153</v>
      </c>
      <c r="D1982" t="s">
        <v>154</v>
      </c>
      <c r="E1982" t="s">
        <v>155</v>
      </c>
      <c r="F1982" t="s">
        <v>156</v>
      </c>
      <c r="G1982" t="s">
        <v>157</v>
      </c>
      <c r="H1982" t="s">
        <v>155</v>
      </c>
      <c r="I1982" t="s">
        <v>156</v>
      </c>
      <c r="J1982" t="s">
        <v>157</v>
      </c>
      <c r="K1982" t="s">
        <v>158</v>
      </c>
      <c r="L1982" t="s">
        <v>158</v>
      </c>
      <c r="M1982" t="s">
        <v>159</v>
      </c>
      <c r="N1982" t="s">
        <v>160</v>
      </c>
      <c r="O1982" t="s">
        <v>214</v>
      </c>
      <c r="P1982" t="s">
        <v>161</v>
      </c>
      <c r="Q1982" t="s">
        <v>162</v>
      </c>
    </row>
    <row r="1983" spans="1:17">
      <c r="A1983">
        <v>2016</v>
      </c>
      <c r="B1983">
        <v>104</v>
      </c>
      <c r="C1983" t="s">
        <v>14</v>
      </c>
      <c r="D1983" t="s">
        <v>186</v>
      </c>
      <c r="E1983">
        <v>6</v>
      </c>
      <c r="F1983">
        <v>2</v>
      </c>
      <c r="G1983">
        <v>0.75</v>
      </c>
      <c r="H1983">
        <v>4</v>
      </c>
      <c r="I1983">
        <v>2</v>
      </c>
      <c r="J1983">
        <v>0.66700000000000004</v>
      </c>
      <c r="K1983">
        <v>27</v>
      </c>
      <c r="L1983">
        <v>14.1</v>
      </c>
      <c r="M1983">
        <v>28.35</v>
      </c>
      <c r="N1983">
        <v>18.47</v>
      </c>
      <c r="O1983">
        <v>10</v>
      </c>
      <c r="P1983">
        <v>25</v>
      </c>
      <c r="Q1983">
        <v>10</v>
      </c>
    </row>
    <row r="1984" spans="1:17">
      <c r="A1984">
        <v>2016</v>
      </c>
      <c r="B1984">
        <v>105</v>
      </c>
      <c r="C1984" t="s">
        <v>29</v>
      </c>
      <c r="D1984" t="s">
        <v>186</v>
      </c>
      <c r="E1984">
        <v>5</v>
      </c>
      <c r="F1984">
        <v>4</v>
      </c>
      <c r="G1984">
        <v>0.55600000000000005</v>
      </c>
      <c r="H1984">
        <v>4</v>
      </c>
      <c r="I1984">
        <v>3</v>
      </c>
      <c r="J1984">
        <v>0.57099999999999995</v>
      </c>
      <c r="K1984">
        <v>27.3</v>
      </c>
      <c r="L1984">
        <v>30.4</v>
      </c>
      <c r="M1984">
        <v>19.71</v>
      </c>
      <c r="N1984">
        <v>20.71</v>
      </c>
    </row>
    <row r="1985" spans="1:17">
      <c r="A1985">
        <v>2016</v>
      </c>
      <c r="B1985">
        <v>106</v>
      </c>
      <c r="C1985" t="s">
        <v>11</v>
      </c>
      <c r="D1985" t="s">
        <v>186</v>
      </c>
      <c r="E1985">
        <v>5</v>
      </c>
      <c r="F1985">
        <v>4</v>
      </c>
      <c r="G1985">
        <v>0.55600000000000005</v>
      </c>
      <c r="H1985">
        <v>3</v>
      </c>
      <c r="I1985">
        <v>4</v>
      </c>
      <c r="J1985">
        <v>0.42899999999999999</v>
      </c>
      <c r="K1985">
        <v>23.7</v>
      </c>
      <c r="L1985">
        <v>25.9</v>
      </c>
      <c r="M1985">
        <v>19.89</v>
      </c>
      <c r="N1985">
        <v>20.78</v>
      </c>
      <c r="P1985">
        <v>18</v>
      </c>
      <c r="Q1985">
        <v>9</v>
      </c>
    </row>
    <row r="1986" spans="1:17">
      <c r="A1986">
        <v>2016</v>
      </c>
      <c r="B1986">
        <v>107</v>
      </c>
      <c r="C1986" t="s">
        <v>27</v>
      </c>
      <c r="D1986" t="s">
        <v>186</v>
      </c>
      <c r="E1986">
        <v>5</v>
      </c>
      <c r="F1986">
        <v>4</v>
      </c>
      <c r="G1986">
        <v>0.55600000000000005</v>
      </c>
      <c r="H1986">
        <v>3</v>
      </c>
      <c r="I1986">
        <v>4</v>
      </c>
      <c r="J1986">
        <v>0.42899999999999999</v>
      </c>
      <c r="K1986">
        <v>19.2</v>
      </c>
      <c r="L1986">
        <v>21.2</v>
      </c>
      <c r="M1986">
        <v>18.79</v>
      </c>
      <c r="N1986">
        <v>19.57</v>
      </c>
    </row>
    <row r="1987" spans="1:17">
      <c r="A1987">
        <v>2016</v>
      </c>
      <c r="B1987">
        <v>108</v>
      </c>
      <c r="C1987" t="s">
        <v>15</v>
      </c>
      <c r="D1987" t="s">
        <v>186</v>
      </c>
      <c r="E1987">
        <v>6</v>
      </c>
      <c r="F1987">
        <v>3</v>
      </c>
      <c r="G1987">
        <v>0.66700000000000004</v>
      </c>
      <c r="H1987">
        <v>2</v>
      </c>
      <c r="I1987">
        <v>3</v>
      </c>
      <c r="J1987">
        <v>0.4</v>
      </c>
      <c r="K1987">
        <v>32.1</v>
      </c>
      <c r="L1987">
        <v>25.9</v>
      </c>
      <c r="M1987">
        <v>28.7</v>
      </c>
      <c r="N1987">
        <v>24.26</v>
      </c>
      <c r="P1987">
        <v>9</v>
      </c>
      <c r="Q1987">
        <v>9</v>
      </c>
    </row>
    <row r="1988" spans="1:17">
      <c r="A1988">
        <v>2016</v>
      </c>
      <c r="B1988">
        <v>109</v>
      </c>
      <c r="C1988" t="s">
        <v>54</v>
      </c>
      <c r="D1988" t="s">
        <v>186</v>
      </c>
      <c r="E1988">
        <v>4</v>
      </c>
      <c r="F1988">
        <v>5</v>
      </c>
      <c r="G1988">
        <v>0.44400000000000001</v>
      </c>
      <c r="H1988">
        <v>1</v>
      </c>
      <c r="I1988">
        <v>4</v>
      </c>
      <c r="J1988">
        <v>0.2</v>
      </c>
      <c r="K1988">
        <v>20.2</v>
      </c>
      <c r="L1988">
        <v>21.6</v>
      </c>
      <c r="M1988">
        <v>20.82</v>
      </c>
      <c r="N1988">
        <v>20.49</v>
      </c>
    </row>
    <row r="1989" spans="1:17">
      <c r="A1989">
        <v>2016</v>
      </c>
      <c r="B1989">
        <v>110</v>
      </c>
      <c r="C1989" t="s">
        <v>46</v>
      </c>
      <c r="D1989" t="s">
        <v>186</v>
      </c>
      <c r="E1989">
        <v>2</v>
      </c>
      <c r="F1989">
        <v>7</v>
      </c>
      <c r="G1989">
        <v>0.222</v>
      </c>
      <c r="H1989">
        <v>0</v>
      </c>
      <c r="I1989">
        <v>5</v>
      </c>
      <c r="J1989">
        <v>0</v>
      </c>
      <c r="K1989">
        <v>31.8</v>
      </c>
      <c r="L1989">
        <v>30.4</v>
      </c>
      <c r="M1989">
        <v>14.1</v>
      </c>
      <c r="N1989">
        <v>19.989999999999998</v>
      </c>
    </row>
    <row r="1990" spans="1:17">
      <c r="A1990">
        <v>2016</v>
      </c>
      <c r="B1990">
        <v>111</v>
      </c>
      <c r="C1990" t="s">
        <v>1</v>
      </c>
      <c r="D1990" t="s">
        <v>187</v>
      </c>
      <c r="E1990">
        <v>9</v>
      </c>
      <c r="F1990">
        <v>0</v>
      </c>
      <c r="G1990">
        <v>1</v>
      </c>
      <c r="H1990">
        <v>6</v>
      </c>
      <c r="I1990">
        <v>0</v>
      </c>
      <c r="J1990">
        <v>1</v>
      </c>
      <c r="K1990">
        <v>40.1</v>
      </c>
      <c r="L1990">
        <v>13.2</v>
      </c>
      <c r="M1990">
        <v>45.93</v>
      </c>
      <c r="N1990">
        <v>26.49</v>
      </c>
      <c r="O1990">
        <v>1</v>
      </c>
      <c r="P1990">
        <v>1</v>
      </c>
      <c r="Q1990">
        <v>1</v>
      </c>
    </row>
    <row r="1991" spans="1:17">
      <c r="A1991">
        <v>2016</v>
      </c>
      <c r="B1991">
        <v>112</v>
      </c>
      <c r="C1991" t="s">
        <v>9</v>
      </c>
      <c r="D1991" t="s">
        <v>187</v>
      </c>
      <c r="E1991">
        <v>7</v>
      </c>
      <c r="F1991">
        <v>2</v>
      </c>
      <c r="G1991">
        <v>0.77800000000000002</v>
      </c>
      <c r="H1991">
        <v>5</v>
      </c>
      <c r="I1991">
        <v>1</v>
      </c>
      <c r="J1991">
        <v>0.83299999999999996</v>
      </c>
      <c r="K1991">
        <v>34.799999999999997</v>
      </c>
      <c r="L1991">
        <v>16</v>
      </c>
      <c r="M1991">
        <v>35.299999999999997</v>
      </c>
      <c r="N1991">
        <v>24.08</v>
      </c>
      <c r="O1991">
        <v>11</v>
      </c>
      <c r="Q1991">
        <v>11</v>
      </c>
    </row>
    <row r="1992" spans="1:17">
      <c r="A1992">
        <v>2016</v>
      </c>
      <c r="B1992">
        <v>113</v>
      </c>
      <c r="C1992" t="s">
        <v>17</v>
      </c>
      <c r="D1992" t="s">
        <v>187</v>
      </c>
      <c r="E1992">
        <v>7</v>
      </c>
      <c r="F1992">
        <v>2</v>
      </c>
      <c r="G1992">
        <v>0.77800000000000002</v>
      </c>
      <c r="H1992">
        <v>4</v>
      </c>
      <c r="I1992">
        <v>2</v>
      </c>
      <c r="J1992">
        <v>0.66700000000000004</v>
      </c>
      <c r="K1992">
        <v>37.200000000000003</v>
      </c>
      <c r="L1992">
        <v>21.4</v>
      </c>
      <c r="M1992">
        <v>31.75</v>
      </c>
      <c r="N1992">
        <v>22.75</v>
      </c>
      <c r="O1992">
        <v>7</v>
      </c>
      <c r="Q1992">
        <v>6</v>
      </c>
    </row>
    <row r="1993" spans="1:17">
      <c r="A1993">
        <v>2016</v>
      </c>
      <c r="B1993">
        <v>114</v>
      </c>
      <c r="C1993" t="s">
        <v>188</v>
      </c>
      <c r="D1993" t="s">
        <v>187</v>
      </c>
      <c r="E1993">
        <v>5</v>
      </c>
      <c r="F1993">
        <v>3</v>
      </c>
      <c r="G1993">
        <v>0.625</v>
      </c>
      <c r="H1993">
        <v>3</v>
      </c>
      <c r="I1993">
        <v>2</v>
      </c>
      <c r="J1993">
        <v>0.6</v>
      </c>
      <c r="K1993">
        <v>26.1</v>
      </c>
      <c r="L1993">
        <v>14.4</v>
      </c>
      <c r="M1993">
        <v>32.590000000000003</v>
      </c>
      <c r="N1993">
        <v>23.97</v>
      </c>
      <c r="O1993">
        <v>15</v>
      </c>
      <c r="P1993">
        <v>5</v>
      </c>
      <c r="Q1993">
        <v>5</v>
      </c>
    </row>
    <row r="1994" spans="1:17">
      <c r="A1994">
        <v>2016</v>
      </c>
      <c r="B1994">
        <v>115</v>
      </c>
      <c r="C1994" t="s">
        <v>32</v>
      </c>
      <c r="D1994" t="s">
        <v>187</v>
      </c>
      <c r="E1994">
        <v>6</v>
      </c>
      <c r="F1994">
        <v>3</v>
      </c>
      <c r="G1994">
        <v>0.66700000000000004</v>
      </c>
      <c r="H1994">
        <v>2</v>
      </c>
      <c r="I1994">
        <v>3</v>
      </c>
      <c r="J1994">
        <v>0.4</v>
      </c>
      <c r="K1994">
        <v>30.9</v>
      </c>
      <c r="L1994">
        <v>29</v>
      </c>
      <c r="M1994">
        <v>27.18</v>
      </c>
      <c r="N1994">
        <v>24.3</v>
      </c>
      <c r="Q1994">
        <v>16</v>
      </c>
    </row>
    <row r="1995" spans="1:17">
      <c r="A1995">
        <v>2016</v>
      </c>
      <c r="B1995">
        <v>116</v>
      </c>
      <c r="C1995" t="s">
        <v>25</v>
      </c>
      <c r="D1995" t="s">
        <v>187</v>
      </c>
      <c r="E1995">
        <v>4</v>
      </c>
      <c r="F1995">
        <v>5</v>
      </c>
      <c r="G1995">
        <v>0.44400000000000001</v>
      </c>
      <c r="H1995">
        <v>2</v>
      </c>
      <c r="I1995">
        <v>3</v>
      </c>
      <c r="J1995">
        <v>0.4</v>
      </c>
      <c r="K1995">
        <v>30.9</v>
      </c>
      <c r="L1995">
        <v>29.8</v>
      </c>
      <c r="M1995">
        <v>19.829999999999998</v>
      </c>
      <c r="N1995">
        <v>20.39</v>
      </c>
    </row>
    <row r="1996" spans="1:17">
      <c r="A1996">
        <v>2016</v>
      </c>
      <c r="B1996">
        <v>117</v>
      </c>
      <c r="C1996" t="s">
        <v>8</v>
      </c>
      <c r="D1996" t="s">
        <v>187</v>
      </c>
      <c r="E1996">
        <v>4</v>
      </c>
      <c r="F1996">
        <v>5</v>
      </c>
      <c r="G1996">
        <v>0.44400000000000001</v>
      </c>
      <c r="H1996">
        <v>1</v>
      </c>
      <c r="I1996">
        <v>4</v>
      </c>
      <c r="J1996">
        <v>0.2</v>
      </c>
      <c r="K1996">
        <v>36.1</v>
      </c>
      <c r="L1996">
        <v>31.9</v>
      </c>
      <c r="M1996">
        <v>27.86</v>
      </c>
      <c r="N1996">
        <v>25.08</v>
      </c>
      <c r="P1996">
        <v>11</v>
      </c>
      <c r="Q1996">
        <v>11</v>
      </c>
    </row>
    <row r="1997" spans="1:17">
      <c r="A1997">
        <v>2016</v>
      </c>
      <c r="E1997" t="s">
        <v>167</v>
      </c>
      <c r="H1997" t="s">
        <v>168</v>
      </c>
      <c r="M1997" t="s">
        <v>159</v>
      </c>
      <c r="O1997" t="s">
        <v>151</v>
      </c>
    </row>
    <row r="1998" spans="1:17">
      <c r="A1998">
        <v>2016</v>
      </c>
      <c r="B1998" t="s">
        <v>152</v>
      </c>
      <c r="C1998" t="s">
        <v>153</v>
      </c>
      <c r="D1998" t="s">
        <v>154</v>
      </c>
      <c r="E1998" t="s">
        <v>155</v>
      </c>
      <c r="F1998" t="s">
        <v>156</v>
      </c>
      <c r="G1998" t="s">
        <v>157</v>
      </c>
      <c r="H1998" t="s">
        <v>155</v>
      </c>
      <c r="I1998" t="s">
        <v>156</v>
      </c>
      <c r="J1998" t="s">
        <v>157</v>
      </c>
      <c r="K1998" t="s">
        <v>158</v>
      </c>
      <c r="L1998" t="s">
        <v>158</v>
      </c>
      <c r="M1998" t="s">
        <v>159</v>
      </c>
      <c r="N1998" t="s">
        <v>160</v>
      </c>
      <c r="O1998" t="s">
        <v>214</v>
      </c>
      <c r="P1998" t="s">
        <v>161</v>
      </c>
      <c r="Q1998" t="s">
        <v>162</v>
      </c>
    </row>
    <row r="1999" spans="1:17">
      <c r="A1999">
        <v>2016</v>
      </c>
      <c r="B1999">
        <v>118</v>
      </c>
      <c r="C1999" t="s">
        <v>118</v>
      </c>
      <c r="D1999" t="s">
        <v>150</v>
      </c>
      <c r="E1999">
        <v>7</v>
      </c>
      <c r="F1999">
        <v>2</v>
      </c>
      <c r="G1999">
        <v>0.77800000000000002</v>
      </c>
      <c r="H1999">
        <v>5</v>
      </c>
      <c r="I1999">
        <v>0</v>
      </c>
      <c r="J1999">
        <v>1</v>
      </c>
      <c r="K1999">
        <v>27.3</v>
      </c>
      <c r="L1999">
        <v>16.899999999999999</v>
      </c>
      <c r="M1999">
        <v>27.17</v>
      </c>
      <c r="N1999">
        <v>15.62</v>
      </c>
    </row>
    <row r="2000" spans="1:17">
      <c r="A2000">
        <v>2016</v>
      </c>
      <c r="B2000">
        <v>119</v>
      </c>
      <c r="C2000" t="s">
        <v>77</v>
      </c>
      <c r="D2000" t="s">
        <v>150</v>
      </c>
      <c r="E2000">
        <v>4</v>
      </c>
      <c r="F2000">
        <v>5</v>
      </c>
      <c r="G2000">
        <v>0.44400000000000001</v>
      </c>
      <c r="H2000">
        <v>3</v>
      </c>
      <c r="I2000">
        <v>2</v>
      </c>
      <c r="J2000">
        <v>0.6</v>
      </c>
      <c r="K2000">
        <v>26.8</v>
      </c>
      <c r="L2000">
        <v>25.7</v>
      </c>
      <c r="M2000">
        <v>14.42</v>
      </c>
      <c r="N2000">
        <v>16.3</v>
      </c>
    </row>
    <row r="2001" spans="1:14">
      <c r="A2001">
        <v>2016</v>
      </c>
      <c r="B2001">
        <v>120</v>
      </c>
      <c r="C2001" t="s">
        <v>99</v>
      </c>
      <c r="D2001" t="s">
        <v>150</v>
      </c>
      <c r="E2001">
        <v>7</v>
      </c>
      <c r="F2001">
        <v>1</v>
      </c>
      <c r="G2001">
        <v>0.875</v>
      </c>
      <c r="H2001">
        <v>4</v>
      </c>
      <c r="I2001">
        <v>0</v>
      </c>
      <c r="J2001">
        <v>1</v>
      </c>
      <c r="K2001">
        <v>39.4</v>
      </c>
      <c r="L2001">
        <v>21.3</v>
      </c>
      <c r="M2001">
        <v>25.99</v>
      </c>
      <c r="N2001">
        <v>12.61</v>
      </c>
    </row>
    <row r="2002" spans="1:14">
      <c r="A2002">
        <v>2016</v>
      </c>
      <c r="B2002">
        <v>121</v>
      </c>
      <c r="C2002" t="s">
        <v>88</v>
      </c>
      <c r="D2002" t="s">
        <v>150</v>
      </c>
      <c r="E2002">
        <v>4</v>
      </c>
      <c r="F2002">
        <v>4</v>
      </c>
      <c r="G2002">
        <v>0.5</v>
      </c>
      <c r="H2002">
        <v>4</v>
      </c>
      <c r="I2002">
        <v>0</v>
      </c>
      <c r="J2002">
        <v>1</v>
      </c>
      <c r="K2002">
        <v>24.1</v>
      </c>
      <c r="L2002">
        <v>25.4</v>
      </c>
      <c r="M2002">
        <v>13.8</v>
      </c>
      <c r="N2002">
        <v>15.05</v>
      </c>
    </row>
    <row r="2003" spans="1:14">
      <c r="A2003">
        <v>2016</v>
      </c>
      <c r="B2003">
        <v>122</v>
      </c>
      <c r="C2003" t="s">
        <v>126</v>
      </c>
      <c r="D2003" t="s">
        <v>150</v>
      </c>
      <c r="E2003">
        <v>5</v>
      </c>
      <c r="F2003">
        <v>4</v>
      </c>
      <c r="G2003">
        <v>0.55600000000000005</v>
      </c>
      <c r="H2003">
        <v>3</v>
      </c>
      <c r="I2003">
        <v>2</v>
      </c>
      <c r="J2003">
        <v>0.6</v>
      </c>
      <c r="K2003">
        <v>24.1</v>
      </c>
      <c r="L2003">
        <v>33.299999999999997</v>
      </c>
      <c r="M2003">
        <v>13.04</v>
      </c>
      <c r="N2003">
        <v>16.600000000000001</v>
      </c>
    </row>
    <row r="2004" spans="1:14">
      <c r="A2004">
        <v>2016</v>
      </c>
      <c r="B2004">
        <v>123</v>
      </c>
      <c r="C2004" t="s">
        <v>114</v>
      </c>
      <c r="D2004" t="s">
        <v>150</v>
      </c>
      <c r="E2004">
        <v>3</v>
      </c>
      <c r="F2004">
        <v>5</v>
      </c>
      <c r="G2004">
        <v>0.375</v>
      </c>
      <c r="H2004">
        <v>2</v>
      </c>
      <c r="I2004">
        <v>3</v>
      </c>
      <c r="J2004">
        <v>0.4</v>
      </c>
      <c r="K2004">
        <v>22.3</v>
      </c>
      <c r="L2004">
        <v>27.3</v>
      </c>
      <c r="M2004">
        <v>8.65</v>
      </c>
      <c r="N2004">
        <v>12.78</v>
      </c>
    </row>
    <row r="2005" spans="1:14">
      <c r="A2005">
        <v>2016</v>
      </c>
      <c r="B2005">
        <v>124</v>
      </c>
      <c r="C2005" t="s">
        <v>120</v>
      </c>
      <c r="D2005" t="s">
        <v>150</v>
      </c>
      <c r="E2005">
        <v>3</v>
      </c>
      <c r="F2005">
        <v>6</v>
      </c>
      <c r="G2005">
        <v>0.33300000000000002</v>
      </c>
      <c r="H2005">
        <v>2</v>
      </c>
      <c r="I2005">
        <v>3</v>
      </c>
      <c r="J2005">
        <v>0.4</v>
      </c>
      <c r="K2005">
        <v>24.8</v>
      </c>
      <c r="L2005">
        <v>41.6</v>
      </c>
      <c r="M2005">
        <v>6.31</v>
      </c>
      <c r="N2005">
        <v>15.09</v>
      </c>
    </row>
    <row r="2006" spans="1:14">
      <c r="A2006">
        <v>2016</v>
      </c>
      <c r="B2006">
        <v>125</v>
      </c>
      <c r="C2006" t="s">
        <v>133</v>
      </c>
      <c r="D2006" t="s">
        <v>150</v>
      </c>
      <c r="E2006">
        <v>2</v>
      </c>
      <c r="F2006">
        <v>6</v>
      </c>
      <c r="G2006">
        <v>0.25</v>
      </c>
      <c r="H2006">
        <v>1</v>
      </c>
      <c r="I2006">
        <v>3</v>
      </c>
      <c r="J2006">
        <v>0.25</v>
      </c>
      <c r="K2006">
        <v>23.9</v>
      </c>
      <c r="L2006">
        <v>42.9</v>
      </c>
      <c r="M2006">
        <v>4.16</v>
      </c>
      <c r="N2006">
        <v>16.79</v>
      </c>
    </row>
    <row r="2007" spans="1:14">
      <c r="A2007">
        <v>2016</v>
      </c>
      <c r="B2007">
        <v>126</v>
      </c>
      <c r="C2007" t="s">
        <v>139</v>
      </c>
      <c r="D2007" t="s">
        <v>150</v>
      </c>
      <c r="E2007">
        <v>2</v>
      </c>
      <c r="F2007">
        <v>7</v>
      </c>
      <c r="G2007">
        <v>0.222</v>
      </c>
      <c r="H2007">
        <v>1</v>
      </c>
      <c r="I2007">
        <v>4</v>
      </c>
      <c r="J2007">
        <v>0.2</v>
      </c>
      <c r="K2007">
        <v>19.3</v>
      </c>
      <c r="L2007">
        <v>24.6</v>
      </c>
      <c r="M2007">
        <v>11.93</v>
      </c>
      <c r="N2007">
        <v>16.71</v>
      </c>
    </row>
    <row r="2008" spans="1:14">
      <c r="A2008">
        <v>2016</v>
      </c>
      <c r="B2008">
        <v>127</v>
      </c>
      <c r="C2008" t="s">
        <v>93</v>
      </c>
      <c r="D2008" t="s">
        <v>150</v>
      </c>
      <c r="E2008">
        <v>4</v>
      </c>
      <c r="F2008">
        <v>5</v>
      </c>
      <c r="G2008">
        <v>0.44400000000000001</v>
      </c>
      <c r="H2008">
        <v>1</v>
      </c>
      <c r="I2008">
        <v>5</v>
      </c>
      <c r="J2008">
        <v>0.16700000000000001</v>
      </c>
      <c r="K2008">
        <v>23.6</v>
      </c>
      <c r="L2008">
        <v>25.9</v>
      </c>
      <c r="M2008">
        <v>13.21</v>
      </c>
      <c r="N2008">
        <v>13.99</v>
      </c>
    </row>
    <row r="2009" spans="1:14">
      <c r="A2009">
        <v>2016</v>
      </c>
      <c r="B2009">
        <v>128</v>
      </c>
      <c r="C2009" t="s">
        <v>94</v>
      </c>
      <c r="D2009" t="s">
        <v>150</v>
      </c>
      <c r="E2009">
        <v>2</v>
      </c>
      <c r="F2009">
        <v>6</v>
      </c>
      <c r="G2009">
        <v>0.25</v>
      </c>
      <c r="H2009">
        <v>0</v>
      </c>
      <c r="I2009">
        <v>4</v>
      </c>
      <c r="J2009">
        <v>0</v>
      </c>
      <c r="K2009">
        <v>22.3</v>
      </c>
      <c r="L2009">
        <v>40</v>
      </c>
      <c r="M2009">
        <v>3.94</v>
      </c>
      <c r="N2009">
        <v>15.44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48"/>
  <sheetViews>
    <sheetView topLeftCell="A139" workbookViewId="0">
      <selection sqref="A1:P148"/>
    </sheetView>
  </sheetViews>
  <sheetFormatPr defaultRowHeight="15"/>
  <sheetData>
    <row r="1" spans="1:17" ht="45">
      <c r="A1" s="12">
        <v>1</v>
      </c>
      <c r="B1" s="5" t="s">
        <v>6</v>
      </c>
      <c r="C1" s="5" t="s">
        <v>165</v>
      </c>
      <c r="D1" s="7">
        <v>9</v>
      </c>
      <c r="E1" s="7">
        <v>0</v>
      </c>
      <c r="F1" s="7">
        <v>1</v>
      </c>
      <c r="G1" s="7">
        <v>6</v>
      </c>
      <c r="H1" s="7">
        <v>0</v>
      </c>
      <c r="I1" s="7">
        <v>1</v>
      </c>
      <c r="J1" s="7">
        <v>38.6</v>
      </c>
      <c r="K1" s="7">
        <v>15.7</v>
      </c>
      <c r="L1" s="7">
        <v>36.729999999999997</v>
      </c>
      <c r="M1" s="7">
        <v>22.73</v>
      </c>
      <c r="N1" s="7">
        <v>3</v>
      </c>
      <c r="O1" s="7">
        <v>2</v>
      </c>
      <c r="P1" s="7">
        <v>2</v>
      </c>
      <c r="Q1" s="7"/>
    </row>
    <row r="2" spans="1:17" ht="45">
      <c r="A2" s="12">
        <v>2</v>
      </c>
      <c r="B2" s="5" t="s">
        <v>36</v>
      </c>
      <c r="C2" s="5" t="s">
        <v>165</v>
      </c>
      <c r="D2" s="7">
        <v>8</v>
      </c>
      <c r="E2" s="7">
        <v>1</v>
      </c>
      <c r="F2" s="7">
        <v>0.88900000000000001</v>
      </c>
      <c r="G2" s="7">
        <v>6</v>
      </c>
      <c r="H2" s="7">
        <v>1</v>
      </c>
      <c r="I2" s="7">
        <v>0.85699999999999998</v>
      </c>
      <c r="J2" s="7">
        <v>50.2</v>
      </c>
      <c r="K2" s="7">
        <v>21.2</v>
      </c>
      <c r="L2" s="7">
        <v>35.369999999999997</v>
      </c>
      <c r="M2" s="7">
        <v>18.260000000000002</v>
      </c>
      <c r="N2" s="7">
        <v>5</v>
      </c>
      <c r="O2" s="7">
        <v>19</v>
      </c>
      <c r="P2" s="7">
        <v>3</v>
      </c>
      <c r="Q2" s="7"/>
    </row>
    <row r="3" spans="1:17" ht="45">
      <c r="A3" s="12">
        <v>3</v>
      </c>
      <c r="B3" s="5" t="s">
        <v>62</v>
      </c>
      <c r="C3" s="5" t="s">
        <v>165</v>
      </c>
      <c r="D3" s="7">
        <v>6</v>
      </c>
      <c r="E3" s="7">
        <v>3</v>
      </c>
      <c r="F3" s="7">
        <v>0.66700000000000004</v>
      </c>
      <c r="G3" s="7">
        <v>3</v>
      </c>
      <c r="H3" s="7">
        <v>2</v>
      </c>
      <c r="I3" s="7">
        <v>0.6</v>
      </c>
      <c r="J3" s="7">
        <v>21.3</v>
      </c>
      <c r="K3" s="7">
        <v>18.399999999999999</v>
      </c>
      <c r="L3" s="7">
        <v>19.649999999999999</v>
      </c>
      <c r="M3" s="7">
        <v>16.21</v>
      </c>
      <c r="N3" s="7"/>
      <c r="O3" s="7"/>
      <c r="P3" s="7"/>
      <c r="Q3" s="7"/>
    </row>
    <row r="4" spans="1:17" ht="45">
      <c r="A4" s="12">
        <v>4</v>
      </c>
      <c r="B4" s="5" t="s">
        <v>2</v>
      </c>
      <c r="C4" s="5" t="s">
        <v>165</v>
      </c>
      <c r="D4" s="7">
        <v>6</v>
      </c>
      <c r="E4" s="7">
        <v>3</v>
      </c>
      <c r="F4" s="7">
        <v>0.66700000000000004</v>
      </c>
      <c r="G4" s="7">
        <v>3</v>
      </c>
      <c r="H4" s="7">
        <v>3</v>
      </c>
      <c r="I4" s="7">
        <v>0.5</v>
      </c>
      <c r="J4" s="7">
        <v>33.6</v>
      </c>
      <c r="K4" s="7">
        <v>28.8</v>
      </c>
      <c r="L4" s="7">
        <v>29.84</v>
      </c>
      <c r="M4" s="7">
        <v>25.18</v>
      </c>
      <c r="N4" s="7">
        <v>19</v>
      </c>
      <c r="O4" s="7">
        <v>4</v>
      </c>
      <c r="P4" s="7">
        <v>2</v>
      </c>
      <c r="Q4" s="7"/>
    </row>
    <row r="5" spans="1:17" ht="45">
      <c r="A5" s="12">
        <v>5</v>
      </c>
      <c r="B5" s="5" t="s">
        <v>59</v>
      </c>
      <c r="C5" s="5" t="s">
        <v>165</v>
      </c>
      <c r="D5" s="7">
        <v>4</v>
      </c>
      <c r="E5" s="7">
        <v>5</v>
      </c>
      <c r="F5" s="7">
        <v>0.44400000000000001</v>
      </c>
      <c r="G5" s="7">
        <v>2</v>
      </c>
      <c r="H5" s="7">
        <v>3</v>
      </c>
      <c r="I5" s="7">
        <v>0.4</v>
      </c>
      <c r="J5" s="7">
        <v>23.7</v>
      </c>
      <c r="K5" s="7">
        <v>34.1</v>
      </c>
      <c r="L5" s="7">
        <v>15.68</v>
      </c>
      <c r="M5" s="7">
        <v>21.79</v>
      </c>
      <c r="N5" s="7"/>
      <c r="O5" s="7"/>
      <c r="P5" s="7"/>
      <c r="Q5" s="7"/>
    </row>
    <row r="6" spans="1:17" ht="45">
      <c r="A6" s="12">
        <v>6</v>
      </c>
      <c r="B6" s="5" t="s">
        <v>44</v>
      </c>
      <c r="C6" s="5" t="s">
        <v>165</v>
      </c>
      <c r="D6" s="7">
        <v>4</v>
      </c>
      <c r="E6" s="7">
        <v>5</v>
      </c>
      <c r="F6" s="7">
        <v>0.44400000000000001</v>
      </c>
      <c r="G6" s="7">
        <v>1</v>
      </c>
      <c r="H6" s="7">
        <v>4</v>
      </c>
      <c r="I6" s="7">
        <v>0.2</v>
      </c>
      <c r="J6" s="7">
        <v>26</v>
      </c>
      <c r="K6" s="7">
        <v>23.4</v>
      </c>
      <c r="L6" s="7">
        <v>23.48</v>
      </c>
      <c r="M6" s="7">
        <v>21.26</v>
      </c>
      <c r="N6" s="7"/>
      <c r="O6" s="7"/>
      <c r="P6" s="7"/>
      <c r="Q6" s="7"/>
    </row>
    <row r="7" spans="1:17" ht="45.75" thickBot="1">
      <c r="A7" s="12">
        <v>7</v>
      </c>
      <c r="B7" s="5" t="s">
        <v>82</v>
      </c>
      <c r="C7" s="5" t="s">
        <v>165</v>
      </c>
      <c r="D7" s="7">
        <v>4</v>
      </c>
      <c r="E7" s="7">
        <v>5</v>
      </c>
      <c r="F7" s="7">
        <v>0.44400000000000001</v>
      </c>
      <c r="G7" s="7">
        <v>1</v>
      </c>
      <c r="H7" s="7">
        <v>5</v>
      </c>
      <c r="I7" s="7">
        <v>0.16700000000000001</v>
      </c>
      <c r="J7" s="7">
        <v>19.399999999999999</v>
      </c>
      <c r="K7" s="7">
        <v>26.2</v>
      </c>
      <c r="L7" s="7">
        <v>17.41</v>
      </c>
      <c r="M7" s="7">
        <v>18.850000000000001</v>
      </c>
      <c r="N7" s="7"/>
      <c r="O7" s="7"/>
      <c r="P7" s="7"/>
      <c r="Q7" s="7"/>
    </row>
    <row r="8" spans="1:17" ht="30.75" thickTop="1">
      <c r="A8" s="8">
        <v>8</v>
      </c>
      <c r="B8" s="10" t="s">
        <v>24</v>
      </c>
      <c r="C8" s="10" t="s">
        <v>166</v>
      </c>
      <c r="D8" s="9">
        <v>7</v>
      </c>
      <c r="E8" s="9">
        <v>2</v>
      </c>
      <c r="F8" s="9">
        <v>0.77800000000000002</v>
      </c>
      <c r="G8" s="9">
        <v>5</v>
      </c>
      <c r="H8" s="9">
        <v>1</v>
      </c>
      <c r="I8" s="9">
        <v>0.83299999999999996</v>
      </c>
      <c r="J8" s="9">
        <v>34.200000000000003</v>
      </c>
      <c r="K8" s="9">
        <v>26.2</v>
      </c>
      <c r="L8" s="9">
        <v>28.81</v>
      </c>
      <c r="M8" s="9">
        <v>19.809999999999999</v>
      </c>
      <c r="N8" s="9">
        <v>18</v>
      </c>
      <c r="O8" s="9">
        <v>22</v>
      </c>
      <c r="P8" s="9">
        <v>17</v>
      </c>
      <c r="Q8" s="9"/>
    </row>
    <row r="9" spans="1:17" ht="30">
      <c r="A9" s="12">
        <v>9</v>
      </c>
      <c r="B9" s="5" t="s">
        <v>43</v>
      </c>
      <c r="C9" s="5" t="s">
        <v>166</v>
      </c>
      <c r="D9" s="7">
        <v>7</v>
      </c>
      <c r="E9" s="7">
        <v>2</v>
      </c>
      <c r="F9" s="7">
        <v>0.77800000000000002</v>
      </c>
      <c r="G9" s="7">
        <v>5</v>
      </c>
      <c r="H9" s="7">
        <v>1</v>
      </c>
      <c r="I9" s="7">
        <v>0.83299999999999996</v>
      </c>
      <c r="J9" s="7">
        <v>34.9</v>
      </c>
      <c r="K9" s="7">
        <v>20.2</v>
      </c>
      <c r="L9" s="7">
        <v>29.74</v>
      </c>
      <c r="M9" s="7">
        <v>19.18</v>
      </c>
      <c r="N9" s="7">
        <v>23</v>
      </c>
      <c r="O9" s="7"/>
      <c r="P9" s="7">
        <v>17</v>
      </c>
      <c r="Q9" s="7"/>
    </row>
    <row r="10" spans="1:17" ht="30">
      <c r="A10" s="12">
        <v>10</v>
      </c>
      <c r="B10" s="5" t="s">
        <v>21</v>
      </c>
      <c r="C10" s="5" t="s">
        <v>166</v>
      </c>
      <c r="D10" s="7">
        <v>5</v>
      </c>
      <c r="E10" s="7">
        <v>4</v>
      </c>
      <c r="F10" s="7">
        <v>0.55600000000000005</v>
      </c>
      <c r="G10" s="7">
        <v>2</v>
      </c>
      <c r="H10" s="7">
        <v>3</v>
      </c>
      <c r="I10" s="7">
        <v>0.4</v>
      </c>
      <c r="J10" s="7">
        <v>34.9</v>
      </c>
      <c r="K10" s="7">
        <v>19.899999999999999</v>
      </c>
      <c r="L10" s="7">
        <v>27.83</v>
      </c>
      <c r="M10" s="7">
        <v>20.39</v>
      </c>
      <c r="N10" s="7"/>
      <c r="O10" s="7"/>
      <c r="P10" s="7">
        <v>10</v>
      </c>
      <c r="Q10" s="7"/>
    </row>
    <row r="11" spans="1:17" ht="30">
      <c r="A11" s="12">
        <v>11</v>
      </c>
      <c r="B11" s="5" t="s">
        <v>31</v>
      </c>
      <c r="C11" s="5" t="s">
        <v>166</v>
      </c>
      <c r="D11" s="7">
        <v>5</v>
      </c>
      <c r="E11" s="7">
        <v>4</v>
      </c>
      <c r="F11" s="7">
        <v>0.55600000000000005</v>
      </c>
      <c r="G11" s="7">
        <v>2</v>
      </c>
      <c r="H11" s="7">
        <v>3</v>
      </c>
      <c r="I11" s="7">
        <v>0.4</v>
      </c>
      <c r="J11" s="7">
        <v>37</v>
      </c>
      <c r="K11" s="7">
        <v>34.4</v>
      </c>
      <c r="L11" s="7">
        <v>22.77</v>
      </c>
      <c r="M11" s="7">
        <v>20.440000000000001</v>
      </c>
      <c r="N11" s="7"/>
      <c r="O11" s="7"/>
      <c r="P11" s="7"/>
      <c r="Q11" s="7"/>
    </row>
    <row r="12" spans="1:17" ht="30">
      <c r="A12" s="12">
        <v>12</v>
      </c>
      <c r="B12" s="5" t="s">
        <v>69</v>
      </c>
      <c r="C12" s="5" t="s">
        <v>166</v>
      </c>
      <c r="D12" s="7">
        <v>5</v>
      </c>
      <c r="E12" s="7">
        <v>4</v>
      </c>
      <c r="F12" s="7">
        <v>0.55600000000000005</v>
      </c>
      <c r="G12" s="7">
        <v>2</v>
      </c>
      <c r="H12" s="7">
        <v>4</v>
      </c>
      <c r="I12" s="7">
        <v>0.33300000000000002</v>
      </c>
      <c r="J12" s="7">
        <v>27.2</v>
      </c>
      <c r="K12" s="7">
        <v>26.2</v>
      </c>
      <c r="L12" s="7">
        <v>21.67</v>
      </c>
      <c r="M12" s="7">
        <v>20.67</v>
      </c>
      <c r="N12" s="7"/>
      <c r="O12" s="7"/>
      <c r="P12" s="7"/>
      <c r="Q12" s="7"/>
    </row>
    <row r="13" spans="1:17" ht="30">
      <c r="A13" s="12">
        <v>13</v>
      </c>
      <c r="B13" s="5" t="s">
        <v>61</v>
      </c>
      <c r="C13" s="5" t="s">
        <v>166</v>
      </c>
      <c r="D13" s="7">
        <v>2</v>
      </c>
      <c r="E13" s="7">
        <v>7</v>
      </c>
      <c r="F13" s="7">
        <v>0.222</v>
      </c>
      <c r="G13" s="7">
        <v>1</v>
      </c>
      <c r="H13" s="7">
        <v>4</v>
      </c>
      <c r="I13" s="7">
        <v>0.2</v>
      </c>
      <c r="J13" s="7">
        <v>25.4</v>
      </c>
      <c r="K13" s="7">
        <v>32</v>
      </c>
      <c r="L13" s="7">
        <v>11.83</v>
      </c>
      <c r="M13" s="7">
        <v>18.829999999999998</v>
      </c>
      <c r="N13" s="7"/>
      <c r="O13" s="7"/>
      <c r="P13" s="7"/>
      <c r="Q13" s="7"/>
    </row>
    <row r="14" spans="1:17" ht="30">
      <c r="A14" s="12">
        <v>14</v>
      </c>
      <c r="B14" s="5" t="s">
        <v>33</v>
      </c>
      <c r="C14" s="5" t="s">
        <v>166</v>
      </c>
      <c r="D14" s="7">
        <v>3</v>
      </c>
      <c r="E14" s="7">
        <v>6</v>
      </c>
      <c r="F14" s="7">
        <v>0.33300000000000002</v>
      </c>
      <c r="G14" s="7">
        <v>0</v>
      </c>
      <c r="H14" s="7">
        <v>5</v>
      </c>
      <c r="I14" s="7">
        <v>0</v>
      </c>
      <c r="J14" s="7">
        <v>24.1</v>
      </c>
      <c r="K14" s="7">
        <v>23.9</v>
      </c>
      <c r="L14" s="7">
        <v>17.36</v>
      </c>
      <c r="M14" s="7">
        <v>19.690000000000001</v>
      </c>
      <c r="N14" s="7"/>
      <c r="O14" s="7"/>
      <c r="P14" s="7"/>
      <c r="Q14" s="7"/>
    </row>
    <row r="15" spans="1:17" ht="15" customHeight="1">
      <c r="A15" s="21"/>
      <c r="B15" s="21"/>
      <c r="C15" s="21"/>
      <c r="D15" s="21" t="s">
        <v>167</v>
      </c>
      <c r="E15" s="21"/>
      <c r="F15" s="21"/>
      <c r="G15" s="21" t="s">
        <v>168</v>
      </c>
      <c r="H15" s="21"/>
      <c r="I15" s="21"/>
      <c r="J15" s="12"/>
      <c r="K15" s="12"/>
      <c r="L15" s="21" t="s">
        <v>159</v>
      </c>
      <c r="M15" s="21"/>
      <c r="N15" s="21" t="s">
        <v>151</v>
      </c>
      <c r="O15" s="21"/>
      <c r="P15" s="21"/>
      <c r="Q15" s="12"/>
    </row>
    <row r="16" spans="1:17">
      <c r="A16" s="12" t="s">
        <v>152</v>
      </c>
      <c r="B16" s="12" t="s">
        <v>153</v>
      </c>
      <c r="C16" s="12" t="s">
        <v>154</v>
      </c>
      <c r="D16" s="12" t="s">
        <v>155</v>
      </c>
      <c r="E16" s="12" t="s">
        <v>156</v>
      </c>
      <c r="F16" s="12" t="s">
        <v>157</v>
      </c>
      <c r="G16" s="12" t="s">
        <v>155</v>
      </c>
      <c r="H16" s="12" t="s">
        <v>156</v>
      </c>
      <c r="I16" s="12" t="s">
        <v>157</v>
      </c>
      <c r="J16" s="12" t="s">
        <v>158</v>
      </c>
      <c r="K16" s="12" t="s">
        <v>158</v>
      </c>
      <c r="L16" s="12" t="s">
        <v>159</v>
      </c>
      <c r="M16" s="12" t="s">
        <v>160</v>
      </c>
      <c r="N16" s="12" t="s">
        <v>214</v>
      </c>
      <c r="O16" s="12" t="s">
        <v>161</v>
      </c>
      <c r="P16" s="12" t="s">
        <v>162</v>
      </c>
      <c r="Q16" s="12" t="s">
        <v>164</v>
      </c>
    </row>
    <row r="17" spans="1:17" ht="30">
      <c r="A17" s="12">
        <v>15</v>
      </c>
      <c r="B17" s="5" t="s">
        <v>60</v>
      </c>
      <c r="C17" s="5" t="s">
        <v>169</v>
      </c>
      <c r="D17" s="7">
        <v>7</v>
      </c>
      <c r="E17" s="7">
        <v>3</v>
      </c>
      <c r="F17" s="7">
        <v>0.7</v>
      </c>
      <c r="G17" s="7">
        <v>5</v>
      </c>
      <c r="H17" s="7">
        <v>1</v>
      </c>
      <c r="I17" s="7">
        <v>0.83299999999999996</v>
      </c>
      <c r="J17" s="7">
        <v>32.5</v>
      </c>
      <c r="K17" s="7">
        <v>20.399999999999999</v>
      </c>
      <c r="L17" s="7">
        <v>27.29</v>
      </c>
      <c r="M17" s="7">
        <v>16.489999999999998</v>
      </c>
      <c r="N17" s="7"/>
      <c r="O17" s="7"/>
      <c r="P17" s="7"/>
      <c r="Q17" s="7"/>
    </row>
    <row r="18" spans="1:17" ht="30">
      <c r="A18" s="12">
        <v>16</v>
      </c>
      <c r="B18" s="5" t="s">
        <v>73</v>
      </c>
      <c r="C18" s="5" t="s">
        <v>169</v>
      </c>
      <c r="D18" s="7">
        <v>7</v>
      </c>
      <c r="E18" s="7">
        <v>2</v>
      </c>
      <c r="F18" s="7">
        <v>0.77800000000000002</v>
      </c>
      <c r="G18" s="7">
        <v>4</v>
      </c>
      <c r="H18" s="7">
        <v>1</v>
      </c>
      <c r="I18" s="7">
        <v>0.8</v>
      </c>
      <c r="J18" s="7">
        <v>43.4</v>
      </c>
      <c r="K18" s="7">
        <v>30.2</v>
      </c>
      <c r="L18" s="7">
        <v>27</v>
      </c>
      <c r="M18" s="7">
        <v>16.12</v>
      </c>
      <c r="N18" s="7"/>
      <c r="O18" s="7"/>
      <c r="P18" s="7"/>
      <c r="Q18" s="7"/>
    </row>
    <row r="19" spans="1:17" ht="30">
      <c r="A19" s="12">
        <v>17</v>
      </c>
      <c r="B19" s="5" t="s">
        <v>142</v>
      </c>
      <c r="C19" s="5" t="s">
        <v>169</v>
      </c>
      <c r="D19" s="7">
        <v>5</v>
      </c>
      <c r="E19" s="7">
        <v>4</v>
      </c>
      <c r="F19" s="7">
        <v>0.55600000000000005</v>
      </c>
      <c r="G19" s="7">
        <v>3</v>
      </c>
      <c r="H19" s="7">
        <v>2</v>
      </c>
      <c r="I19" s="7">
        <v>0.6</v>
      </c>
      <c r="J19" s="7">
        <v>31.8</v>
      </c>
      <c r="K19" s="7">
        <v>22.6</v>
      </c>
      <c r="L19" s="7">
        <v>23.38</v>
      </c>
      <c r="M19" s="7">
        <v>17.489999999999998</v>
      </c>
      <c r="N19" s="7"/>
      <c r="O19" s="7"/>
      <c r="P19" s="7"/>
      <c r="Q19" s="7"/>
    </row>
    <row r="20" spans="1:17" ht="30">
      <c r="A20" s="12">
        <v>18</v>
      </c>
      <c r="B20" s="5" t="s">
        <v>68</v>
      </c>
      <c r="C20" s="5" t="s">
        <v>169</v>
      </c>
      <c r="D20" s="7">
        <v>4</v>
      </c>
      <c r="E20" s="7">
        <v>5</v>
      </c>
      <c r="F20" s="7">
        <v>0.44400000000000001</v>
      </c>
      <c r="G20" s="7">
        <v>1</v>
      </c>
      <c r="H20" s="7">
        <v>4</v>
      </c>
      <c r="I20" s="7">
        <v>0.2</v>
      </c>
      <c r="J20" s="7">
        <v>20.6</v>
      </c>
      <c r="K20" s="7">
        <v>25</v>
      </c>
      <c r="L20" s="7">
        <v>12.46</v>
      </c>
      <c r="M20" s="7">
        <v>16.79</v>
      </c>
      <c r="N20" s="7"/>
      <c r="O20" s="7"/>
      <c r="P20" s="7"/>
      <c r="Q20" s="7"/>
    </row>
    <row r="21" spans="1:17" ht="30">
      <c r="A21" s="12">
        <v>19</v>
      </c>
      <c r="B21" s="5" t="s">
        <v>81</v>
      </c>
      <c r="C21" s="5" t="s">
        <v>169</v>
      </c>
      <c r="D21" s="7">
        <v>3</v>
      </c>
      <c r="E21" s="7">
        <v>6</v>
      </c>
      <c r="F21" s="7">
        <v>0.33300000000000002</v>
      </c>
      <c r="G21" s="7">
        <v>1</v>
      </c>
      <c r="H21" s="7">
        <v>4</v>
      </c>
      <c r="I21" s="7">
        <v>0.2</v>
      </c>
      <c r="J21" s="7">
        <v>28</v>
      </c>
      <c r="K21" s="7">
        <v>30.6</v>
      </c>
      <c r="L21" s="7">
        <v>14.2</v>
      </c>
      <c r="M21" s="7">
        <v>18.98</v>
      </c>
      <c r="N21" s="7"/>
      <c r="O21" s="7"/>
      <c r="P21" s="7"/>
      <c r="Q21" s="7"/>
    </row>
    <row r="22" spans="1:17" ht="30.75" thickBot="1">
      <c r="A22" s="12">
        <v>20</v>
      </c>
      <c r="B22" s="5" t="s">
        <v>117</v>
      </c>
      <c r="C22" s="5" t="s">
        <v>169</v>
      </c>
      <c r="D22" s="7">
        <v>3</v>
      </c>
      <c r="E22" s="7">
        <v>7</v>
      </c>
      <c r="F22" s="7">
        <v>0.3</v>
      </c>
      <c r="G22" s="7">
        <v>1</v>
      </c>
      <c r="H22" s="7">
        <v>6</v>
      </c>
      <c r="I22" s="7">
        <v>0.14299999999999999</v>
      </c>
      <c r="J22" s="7">
        <v>16.5</v>
      </c>
      <c r="K22" s="7">
        <v>26.9</v>
      </c>
      <c r="L22" s="7">
        <v>9.8699999999999992</v>
      </c>
      <c r="M22" s="7">
        <v>17.97</v>
      </c>
      <c r="N22" s="7"/>
      <c r="O22" s="7"/>
      <c r="P22" s="7"/>
      <c r="Q22" s="7"/>
    </row>
    <row r="23" spans="1:17" ht="30.75" thickTop="1">
      <c r="A23" s="8">
        <v>21</v>
      </c>
      <c r="B23" s="10" t="s">
        <v>92</v>
      </c>
      <c r="C23" s="10" t="s">
        <v>170</v>
      </c>
      <c r="D23" s="9">
        <v>7</v>
      </c>
      <c r="E23" s="9">
        <v>2</v>
      </c>
      <c r="F23" s="9">
        <v>0.77800000000000002</v>
      </c>
      <c r="G23" s="9">
        <v>4</v>
      </c>
      <c r="H23" s="9">
        <v>1</v>
      </c>
      <c r="I23" s="9">
        <v>0.8</v>
      </c>
      <c r="J23" s="9">
        <v>42.4</v>
      </c>
      <c r="K23" s="9">
        <v>31</v>
      </c>
      <c r="L23" s="9">
        <v>26.21</v>
      </c>
      <c r="M23" s="9">
        <v>15.21</v>
      </c>
      <c r="N23" s="9"/>
      <c r="O23" s="9"/>
      <c r="P23" s="9"/>
      <c r="Q23" s="9"/>
    </row>
    <row r="24" spans="1:17" ht="30">
      <c r="A24" s="12">
        <v>22</v>
      </c>
      <c r="B24" s="5" t="s">
        <v>97</v>
      </c>
      <c r="C24" s="5" t="s">
        <v>170</v>
      </c>
      <c r="D24" s="7">
        <v>6</v>
      </c>
      <c r="E24" s="7">
        <v>2</v>
      </c>
      <c r="F24" s="7">
        <v>0.75</v>
      </c>
      <c r="G24" s="7">
        <v>4</v>
      </c>
      <c r="H24" s="7">
        <v>1</v>
      </c>
      <c r="I24" s="7">
        <v>0.8</v>
      </c>
      <c r="J24" s="7">
        <v>34.5</v>
      </c>
      <c r="K24" s="7">
        <v>28.6</v>
      </c>
      <c r="L24" s="7">
        <v>22.57</v>
      </c>
      <c r="M24" s="7">
        <v>16.940000000000001</v>
      </c>
      <c r="N24" s="7"/>
      <c r="O24" s="7"/>
      <c r="P24" s="7">
        <v>22</v>
      </c>
      <c r="Q24" s="7"/>
    </row>
    <row r="25" spans="1:17" ht="30">
      <c r="A25" s="12">
        <v>23</v>
      </c>
      <c r="B25" s="5" t="s">
        <v>41</v>
      </c>
      <c r="C25" s="5" t="s">
        <v>170</v>
      </c>
      <c r="D25" s="7">
        <v>7</v>
      </c>
      <c r="E25" s="7">
        <v>2</v>
      </c>
      <c r="F25" s="7">
        <v>0.77800000000000002</v>
      </c>
      <c r="G25" s="7">
        <v>4</v>
      </c>
      <c r="H25" s="7">
        <v>2</v>
      </c>
      <c r="I25" s="7">
        <v>0.66700000000000004</v>
      </c>
      <c r="J25" s="7">
        <v>38.4</v>
      </c>
      <c r="K25" s="7">
        <v>21.7</v>
      </c>
      <c r="L25" s="7">
        <v>25.5</v>
      </c>
      <c r="M25" s="7">
        <v>15.39</v>
      </c>
      <c r="N25" s="7"/>
      <c r="O25" s="7">
        <v>15</v>
      </c>
      <c r="P25" s="7">
        <v>6</v>
      </c>
      <c r="Q25" s="7"/>
    </row>
    <row r="26" spans="1:17" ht="30">
      <c r="A26" s="12">
        <v>24</v>
      </c>
      <c r="B26" s="5" t="s">
        <v>64</v>
      </c>
      <c r="C26" s="5" t="s">
        <v>170</v>
      </c>
      <c r="D26" s="7">
        <v>6</v>
      </c>
      <c r="E26" s="7">
        <v>3</v>
      </c>
      <c r="F26" s="7">
        <v>0.66700000000000004</v>
      </c>
      <c r="G26" s="7">
        <v>3</v>
      </c>
      <c r="H26" s="7">
        <v>2</v>
      </c>
      <c r="I26" s="7">
        <v>0.6</v>
      </c>
      <c r="J26" s="7">
        <v>38.9</v>
      </c>
      <c r="K26" s="7">
        <v>24.9</v>
      </c>
      <c r="L26" s="7">
        <v>20.71</v>
      </c>
      <c r="M26" s="7">
        <v>15.27</v>
      </c>
      <c r="N26" s="7"/>
      <c r="O26" s="7"/>
      <c r="P26" s="7"/>
      <c r="Q26" s="7"/>
    </row>
    <row r="27" spans="1:17" ht="45">
      <c r="A27" s="12">
        <v>25</v>
      </c>
      <c r="B27" s="5" t="s">
        <v>75</v>
      </c>
      <c r="C27" s="5" t="s">
        <v>170</v>
      </c>
      <c r="D27" s="7">
        <v>4</v>
      </c>
      <c r="E27" s="7">
        <v>5</v>
      </c>
      <c r="F27" s="7">
        <v>0.44400000000000001</v>
      </c>
      <c r="G27" s="7">
        <v>2</v>
      </c>
      <c r="H27" s="7">
        <v>3</v>
      </c>
      <c r="I27" s="7">
        <v>0.4</v>
      </c>
      <c r="J27" s="7">
        <v>24.3</v>
      </c>
      <c r="K27" s="7">
        <v>32.700000000000003</v>
      </c>
      <c r="L27" s="7">
        <v>13.4</v>
      </c>
      <c r="M27" s="7">
        <v>18.52</v>
      </c>
      <c r="N27" s="7"/>
      <c r="O27" s="7"/>
      <c r="P27" s="7"/>
      <c r="Q27" s="7"/>
    </row>
    <row r="28" spans="1:17" ht="30">
      <c r="A28" s="12">
        <v>26</v>
      </c>
      <c r="B28" s="5" t="s">
        <v>91</v>
      </c>
      <c r="C28" s="5" t="s">
        <v>170</v>
      </c>
      <c r="D28" s="7">
        <v>3</v>
      </c>
      <c r="E28" s="7">
        <v>6</v>
      </c>
      <c r="F28" s="7">
        <v>0.33300000000000002</v>
      </c>
      <c r="G28" s="7">
        <v>0</v>
      </c>
      <c r="H28" s="7">
        <v>5</v>
      </c>
      <c r="I28" s="7">
        <v>0</v>
      </c>
      <c r="J28" s="7">
        <v>25.9</v>
      </c>
      <c r="K28" s="7">
        <v>28.7</v>
      </c>
      <c r="L28" s="7">
        <v>11.3</v>
      </c>
      <c r="M28" s="7">
        <v>15.75</v>
      </c>
      <c r="N28" s="7"/>
      <c r="O28" s="7"/>
      <c r="P28" s="7"/>
      <c r="Q28" s="7"/>
    </row>
    <row r="29" spans="1:17" ht="15" customHeight="1">
      <c r="A29" s="21"/>
      <c r="B29" s="21"/>
      <c r="C29" s="21"/>
      <c r="D29" s="21" t="s">
        <v>167</v>
      </c>
      <c r="E29" s="21"/>
      <c r="F29" s="21"/>
      <c r="G29" s="21" t="s">
        <v>168</v>
      </c>
      <c r="H29" s="21"/>
      <c r="I29" s="21"/>
      <c r="J29" s="12"/>
      <c r="K29" s="12"/>
      <c r="L29" s="21" t="s">
        <v>159</v>
      </c>
      <c r="M29" s="21"/>
      <c r="N29" s="21" t="s">
        <v>151</v>
      </c>
      <c r="O29" s="21"/>
      <c r="P29" s="21"/>
      <c r="Q29" s="12"/>
    </row>
    <row r="30" spans="1:17">
      <c r="A30" s="12" t="s">
        <v>152</v>
      </c>
      <c r="B30" s="12" t="s">
        <v>153</v>
      </c>
      <c r="C30" s="12" t="s">
        <v>154</v>
      </c>
      <c r="D30" s="12" t="s">
        <v>155</v>
      </c>
      <c r="E30" s="12" t="s">
        <v>156</v>
      </c>
      <c r="F30" s="12" t="s">
        <v>157</v>
      </c>
      <c r="G30" s="12" t="s">
        <v>155</v>
      </c>
      <c r="H30" s="12" t="s">
        <v>156</v>
      </c>
      <c r="I30" s="12" t="s">
        <v>157</v>
      </c>
      <c r="J30" s="12" t="s">
        <v>158</v>
      </c>
      <c r="K30" s="12" t="s">
        <v>158</v>
      </c>
      <c r="L30" s="12" t="s">
        <v>159</v>
      </c>
      <c r="M30" s="12" t="s">
        <v>160</v>
      </c>
      <c r="N30" s="12" t="s">
        <v>214</v>
      </c>
      <c r="O30" s="12" t="s">
        <v>161</v>
      </c>
      <c r="P30" s="12" t="s">
        <v>162</v>
      </c>
      <c r="Q30" s="12" t="s">
        <v>164</v>
      </c>
    </row>
    <row r="31" spans="1:17" ht="30">
      <c r="A31" s="12">
        <v>27</v>
      </c>
      <c r="B31" s="5" t="s">
        <v>16</v>
      </c>
      <c r="C31" s="5" t="s">
        <v>145</v>
      </c>
      <c r="D31" s="7">
        <v>7</v>
      </c>
      <c r="E31" s="7">
        <v>2</v>
      </c>
      <c r="F31" s="7">
        <v>0.77800000000000002</v>
      </c>
      <c r="G31" s="7">
        <v>6</v>
      </c>
      <c r="H31" s="7">
        <v>0</v>
      </c>
      <c r="I31" s="7">
        <v>1</v>
      </c>
      <c r="J31" s="7">
        <v>44.1</v>
      </c>
      <c r="K31" s="7">
        <v>31.6</v>
      </c>
      <c r="L31" s="7">
        <v>26.82</v>
      </c>
      <c r="M31" s="7">
        <v>19.149999999999999</v>
      </c>
      <c r="N31" s="7">
        <v>12</v>
      </c>
      <c r="O31" s="7">
        <v>3</v>
      </c>
      <c r="P31" s="7">
        <v>3</v>
      </c>
      <c r="Q31" s="7"/>
    </row>
    <row r="32" spans="1:17" ht="30">
      <c r="A32" s="12">
        <v>28</v>
      </c>
      <c r="B32" s="5" t="s">
        <v>48</v>
      </c>
      <c r="C32" s="5" t="s">
        <v>145</v>
      </c>
      <c r="D32" s="7">
        <v>7</v>
      </c>
      <c r="E32" s="7">
        <v>2</v>
      </c>
      <c r="F32" s="7">
        <v>0.77800000000000002</v>
      </c>
      <c r="G32" s="7">
        <v>5</v>
      </c>
      <c r="H32" s="7">
        <v>1</v>
      </c>
      <c r="I32" s="7">
        <v>0.83299999999999996</v>
      </c>
      <c r="J32" s="7">
        <v>40.9</v>
      </c>
      <c r="K32" s="7">
        <v>27.7</v>
      </c>
      <c r="L32" s="7">
        <v>25.89</v>
      </c>
      <c r="M32" s="7">
        <v>16.34</v>
      </c>
      <c r="N32" s="7">
        <v>22</v>
      </c>
      <c r="O32" s="7">
        <v>21</v>
      </c>
      <c r="P32" s="7">
        <v>21</v>
      </c>
      <c r="Q32" s="7"/>
    </row>
    <row r="33" spans="1:17" ht="30">
      <c r="A33" s="12">
        <v>29</v>
      </c>
      <c r="B33" s="5" t="s">
        <v>38</v>
      </c>
      <c r="C33" s="5" t="s">
        <v>145</v>
      </c>
      <c r="D33" s="7">
        <v>7</v>
      </c>
      <c r="E33" s="7">
        <v>1</v>
      </c>
      <c r="F33" s="7">
        <v>0.875</v>
      </c>
      <c r="G33" s="7">
        <v>4</v>
      </c>
      <c r="H33" s="7">
        <v>1</v>
      </c>
      <c r="I33" s="7">
        <v>0.8</v>
      </c>
      <c r="J33" s="7">
        <v>33.299999999999997</v>
      </c>
      <c r="K33" s="7">
        <v>20.6</v>
      </c>
      <c r="L33" s="7">
        <v>29.27</v>
      </c>
      <c r="M33" s="7">
        <v>16.64</v>
      </c>
      <c r="N33" s="7">
        <v>14</v>
      </c>
      <c r="O33" s="7"/>
      <c r="P33" s="7">
        <v>10</v>
      </c>
      <c r="Q33" s="7"/>
    </row>
    <row r="34" spans="1:17">
      <c r="A34" s="12">
        <v>30</v>
      </c>
      <c r="B34" s="5" t="s">
        <v>56</v>
      </c>
      <c r="C34" s="5" t="s">
        <v>145</v>
      </c>
      <c r="D34" s="7">
        <v>6</v>
      </c>
      <c r="E34" s="7">
        <v>2</v>
      </c>
      <c r="F34" s="7">
        <v>0.75</v>
      </c>
      <c r="G34" s="7">
        <v>3</v>
      </c>
      <c r="H34" s="7">
        <v>2</v>
      </c>
      <c r="I34" s="7">
        <v>0.6</v>
      </c>
      <c r="J34" s="7">
        <v>39.799999999999997</v>
      </c>
      <c r="K34" s="7">
        <v>25</v>
      </c>
      <c r="L34" s="7">
        <v>22.95</v>
      </c>
      <c r="M34" s="7">
        <v>12.58</v>
      </c>
      <c r="N34" s="7">
        <v>13</v>
      </c>
      <c r="O34" s="7">
        <v>23</v>
      </c>
      <c r="P34" s="7">
        <v>8</v>
      </c>
      <c r="Q34" s="7"/>
    </row>
    <row r="35" spans="1:17" ht="30">
      <c r="A35" s="12">
        <v>31</v>
      </c>
      <c r="B35" s="5" t="s">
        <v>76</v>
      </c>
      <c r="C35" s="5" t="s">
        <v>145</v>
      </c>
      <c r="D35" s="7">
        <v>5</v>
      </c>
      <c r="E35" s="7">
        <v>4</v>
      </c>
      <c r="F35" s="7">
        <v>0.55600000000000005</v>
      </c>
      <c r="G35" s="7">
        <v>3</v>
      </c>
      <c r="H35" s="7">
        <v>3</v>
      </c>
      <c r="I35" s="7">
        <v>0.5</v>
      </c>
      <c r="J35" s="7">
        <v>31.1</v>
      </c>
      <c r="K35" s="7">
        <v>24</v>
      </c>
      <c r="L35" s="7">
        <v>20.86</v>
      </c>
      <c r="M35" s="7">
        <v>18.53</v>
      </c>
      <c r="N35" s="7"/>
      <c r="O35" s="7"/>
      <c r="P35" s="7"/>
      <c r="Q35" s="7"/>
    </row>
    <row r="36" spans="1:17">
      <c r="A36" s="12">
        <v>32</v>
      </c>
      <c r="B36" s="5" t="s">
        <v>7</v>
      </c>
      <c r="C36" s="5" t="s">
        <v>145</v>
      </c>
      <c r="D36" s="7">
        <v>5</v>
      </c>
      <c r="E36" s="7">
        <v>4</v>
      </c>
      <c r="F36" s="7">
        <v>0.55600000000000005</v>
      </c>
      <c r="G36" s="7">
        <v>3</v>
      </c>
      <c r="H36" s="7">
        <v>3</v>
      </c>
      <c r="I36" s="7">
        <v>0.5</v>
      </c>
      <c r="J36" s="7">
        <v>37</v>
      </c>
      <c r="K36" s="7">
        <v>33.200000000000003</v>
      </c>
      <c r="L36" s="7">
        <v>22.44</v>
      </c>
      <c r="M36" s="7">
        <v>19.329999999999998</v>
      </c>
      <c r="N36" s="7"/>
      <c r="O36" s="7"/>
      <c r="P36" s="7">
        <v>11</v>
      </c>
      <c r="Q36" s="7"/>
    </row>
    <row r="37" spans="1:17" ht="30">
      <c r="A37" s="12">
        <v>33</v>
      </c>
      <c r="B37" s="5" t="s">
        <v>141</v>
      </c>
      <c r="C37" s="5" t="s">
        <v>145</v>
      </c>
      <c r="D37" s="7">
        <v>5</v>
      </c>
      <c r="E37" s="7">
        <v>4</v>
      </c>
      <c r="F37" s="7">
        <v>0.55600000000000005</v>
      </c>
      <c r="G37" s="7">
        <v>3</v>
      </c>
      <c r="H37" s="7">
        <v>3</v>
      </c>
      <c r="I37" s="7">
        <v>0.5</v>
      </c>
      <c r="J37" s="7">
        <v>37.4</v>
      </c>
      <c r="K37" s="7">
        <v>29.2</v>
      </c>
      <c r="L37" s="7">
        <v>22.59</v>
      </c>
      <c r="M37" s="7">
        <v>17.149999999999999</v>
      </c>
      <c r="N37" s="7"/>
      <c r="O37" s="7">
        <v>13</v>
      </c>
      <c r="P37" s="7">
        <v>13</v>
      </c>
      <c r="Q37" s="7"/>
    </row>
    <row r="38" spans="1:17" ht="30">
      <c r="A38" s="12">
        <v>34</v>
      </c>
      <c r="B38" s="5" t="s">
        <v>47</v>
      </c>
      <c r="C38" s="5" t="s">
        <v>145</v>
      </c>
      <c r="D38" s="7">
        <v>4</v>
      </c>
      <c r="E38" s="7">
        <v>5</v>
      </c>
      <c r="F38" s="7">
        <v>0.44400000000000001</v>
      </c>
      <c r="G38" s="7">
        <v>2</v>
      </c>
      <c r="H38" s="7">
        <v>4</v>
      </c>
      <c r="I38" s="7">
        <v>0.33300000000000002</v>
      </c>
      <c r="J38" s="7">
        <v>46.2</v>
      </c>
      <c r="K38" s="7">
        <v>41.8</v>
      </c>
      <c r="L38" s="7">
        <v>20.11</v>
      </c>
      <c r="M38" s="7">
        <v>19</v>
      </c>
      <c r="N38" s="7"/>
      <c r="O38" s="7"/>
      <c r="P38" s="7"/>
      <c r="Q38" s="7"/>
    </row>
    <row r="39" spans="1:17" ht="30">
      <c r="A39" s="12">
        <v>35</v>
      </c>
      <c r="B39" s="5" t="s">
        <v>53</v>
      </c>
      <c r="C39" s="5" t="s">
        <v>145</v>
      </c>
      <c r="D39" s="7">
        <v>1</v>
      </c>
      <c r="E39" s="7">
        <v>8</v>
      </c>
      <c r="F39" s="7">
        <v>0.111</v>
      </c>
      <c r="G39" s="7">
        <v>0</v>
      </c>
      <c r="H39" s="7">
        <v>6</v>
      </c>
      <c r="I39" s="7">
        <v>0</v>
      </c>
      <c r="J39" s="7">
        <v>24</v>
      </c>
      <c r="K39" s="7">
        <v>32.6</v>
      </c>
      <c r="L39" s="7">
        <v>10.050000000000001</v>
      </c>
      <c r="M39" s="7">
        <v>18.940000000000001</v>
      </c>
      <c r="N39" s="7"/>
      <c r="O39" s="7"/>
      <c r="P39" s="7"/>
      <c r="Q39" s="7"/>
    </row>
    <row r="40" spans="1:17">
      <c r="A40" s="12">
        <v>36</v>
      </c>
      <c r="B40" s="5" t="s">
        <v>85</v>
      </c>
      <c r="C40" s="5" t="s">
        <v>145</v>
      </c>
      <c r="D40" s="7">
        <v>1</v>
      </c>
      <c r="E40" s="7">
        <v>8</v>
      </c>
      <c r="F40" s="7">
        <v>0.111</v>
      </c>
      <c r="G40" s="7">
        <v>0</v>
      </c>
      <c r="H40" s="7">
        <v>6</v>
      </c>
      <c r="I40" s="7">
        <v>0</v>
      </c>
      <c r="J40" s="7">
        <v>19.600000000000001</v>
      </c>
      <c r="K40" s="7">
        <v>40.200000000000003</v>
      </c>
      <c r="L40" s="7">
        <v>4.68</v>
      </c>
      <c r="M40" s="7">
        <v>20.57</v>
      </c>
      <c r="N40" s="7"/>
      <c r="O40" s="7"/>
      <c r="P40" s="7"/>
      <c r="Q40" s="7"/>
    </row>
    <row r="41" spans="1:17" ht="15" customHeight="1">
      <c r="A41" s="21"/>
      <c r="B41" s="21"/>
      <c r="C41" s="21"/>
      <c r="D41" s="21" t="s">
        <v>167</v>
      </c>
      <c r="E41" s="21"/>
      <c r="F41" s="21"/>
      <c r="G41" s="21" t="s">
        <v>168</v>
      </c>
      <c r="H41" s="21"/>
      <c r="I41" s="21"/>
      <c r="J41" s="12"/>
      <c r="K41" s="12"/>
      <c r="L41" s="21" t="s">
        <v>159</v>
      </c>
      <c r="M41" s="21"/>
      <c r="N41" s="21" t="s">
        <v>151</v>
      </c>
      <c r="O41" s="21"/>
      <c r="P41" s="21"/>
      <c r="Q41" s="12"/>
    </row>
    <row r="42" spans="1:17">
      <c r="A42" s="12" t="s">
        <v>152</v>
      </c>
      <c r="B42" s="12" t="s">
        <v>153</v>
      </c>
      <c r="C42" s="12" t="s">
        <v>154</v>
      </c>
      <c r="D42" s="12" t="s">
        <v>155</v>
      </c>
      <c r="E42" s="12" t="s">
        <v>156</v>
      </c>
      <c r="F42" s="12" t="s">
        <v>157</v>
      </c>
      <c r="G42" s="12" t="s">
        <v>155</v>
      </c>
      <c r="H42" s="12" t="s">
        <v>156</v>
      </c>
      <c r="I42" s="12" t="s">
        <v>157</v>
      </c>
      <c r="J42" s="12" t="s">
        <v>158</v>
      </c>
      <c r="K42" s="12" t="s">
        <v>158</v>
      </c>
      <c r="L42" s="12" t="s">
        <v>159</v>
      </c>
      <c r="M42" s="12" t="s">
        <v>160</v>
      </c>
      <c r="N42" s="12" t="s">
        <v>214</v>
      </c>
      <c r="O42" s="12" t="s">
        <v>161</v>
      </c>
      <c r="P42" s="12" t="s">
        <v>162</v>
      </c>
      <c r="Q42" s="12" t="s">
        <v>164</v>
      </c>
    </row>
    <row r="43" spans="1:17" ht="30">
      <c r="A43" s="12">
        <v>37</v>
      </c>
      <c r="B43" s="5" t="s">
        <v>4</v>
      </c>
      <c r="C43" s="5" t="s">
        <v>171</v>
      </c>
      <c r="D43" s="7">
        <v>9</v>
      </c>
      <c r="E43" s="7">
        <v>0</v>
      </c>
      <c r="F43" s="7">
        <v>1</v>
      </c>
      <c r="G43" s="7">
        <v>6</v>
      </c>
      <c r="H43" s="7">
        <v>0</v>
      </c>
      <c r="I43" s="7">
        <v>1</v>
      </c>
      <c r="J43" s="7">
        <v>48</v>
      </c>
      <c r="K43" s="7">
        <v>10.7</v>
      </c>
      <c r="L43" s="7">
        <v>42.44</v>
      </c>
      <c r="M43" s="7">
        <v>22.78</v>
      </c>
      <c r="N43" s="7">
        <v>2</v>
      </c>
      <c r="O43" s="7">
        <v>7</v>
      </c>
      <c r="P43" s="7">
        <v>2</v>
      </c>
      <c r="Q43" s="7"/>
    </row>
    <row r="44" spans="1:17" ht="30">
      <c r="A44" s="12">
        <v>38</v>
      </c>
      <c r="B44" s="5" t="s">
        <v>3</v>
      </c>
      <c r="C44" s="5" t="s">
        <v>171</v>
      </c>
      <c r="D44" s="7">
        <v>8</v>
      </c>
      <c r="E44" s="7">
        <v>1</v>
      </c>
      <c r="F44" s="7">
        <v>0.88900000000000001</v>
      </c>
      <c r="G44" s="7">
        <v>5</v>
      </c>
      <c r="H44" s="7">
        <v>1</v>
      </c>
      <c r="I44" s="7">
        <v>0.83299999999999996</v>
      </c>
      <c r="J44" s="7">
        <v>44.8</v>
      </c>
      <c r="K44" s="7">
        <v>13.8</v>
      </c>
      <c r="L44" s="7">
        <v>40.01</v>
      </c>
      <c r="M44" s="7">
        <v>23.9</v>
      </c>
      <c r="N44" s="7">
        <v>6</v>
      </c>
      <c r="O44" s="7">
        <v>6</v>
      </c>
      <c r="P44" s="7">
        <v>2</v>
      </c>
      <c r="Q44" s="7"/>
    </row>
    <row r="45" spans="1:17" ht="30">
      <c r="A45" s="12">
        <v>39</v>
      </c>
      <c r="B45" s="5" t="s">
        <v>23</v>
      </c>
      <c r="C45" s="5" t="s">
        <v>171</v>
      </c>
      <c r="D45" s="7">
        <v>7</v>
      </c>
      <c r="E45" s="7">
        <v>2</v>
      </c>
      <c r="F45" s="7">
        <v>0.77800000000000002</v>
      </c>
      <c r="G45" s="7">
        <v>5</v>
      </c>
      <c r="H45" s="7">
        <v>1</v>
      </c>
      <c r="I45" s="7">
        <v>0.83299999999999996</v>
      </c>
      <c r="J45" s="7">
        <v>34.4</v>
      </c>
      <c r="K45" s="7">
        <v>25.6</v>
      </c>
      <c r="L45" s="7">
        <v>34.369999999999997</v>
      </c>
      <c r="M45" s="7">
        <v>25.26</v>
      </c>
      <c r="N45" s="7">
        <v>20</v>
      </c>
      <c r="O45" s="7"/>
      <c r="P45" s="7">
        <v>20</v>
      </c>
      <c r="Q45" s="7"/>
    </row>
    <row r="46" spans="1:17" ht="30">
      <c r="A46" s="12">
        <v>40</v>
      </c>
      <c r="B46" s="5" t="s">
        <v>58</v>
      </c>
      <c r="C46" s="5" t="s">
        <v>171</v>
      </c>
      <c r="D46" s="7">
        <v>5</v>
      </c>
      <c r="E46" s="7">
        <v>4</v>
      </c>
      <c r="F46" s="7">
        <v>0.55600000000000005</v>
      </c>
      <c r="G46" s="7">
        <v>3</v>
      </c>
      <c r="H46" s="7">
        <v>3</v>
      </c>
      <c r="I46" s="7">
        <v>0.5</v>
      </c>
      <c r="J46" s="7">
        <v>27.1</v>
      </c>
      <c r="K46" s="7">
        <v>26.6</v>
      </c>
      <c r="L46" s="7">
        <v>20.95</v>
      </c>
      <c r="M46" s="7">
        <v>20.170000000000002</v>
      </c>
      <c r="N46" s="7"/>
      <c r="O46" s="7"/>
      <c r="P46" s="7"/>
      <c r="Q46" s="7"/>
    </row>
    <row r="47" spans="1:17" ht="30">
      <c r="A47" s="12">
        <v>41</v>
      </c>
      <c r="B47" s="5" t="s">
        <v>39</v>
      </c>
      <c r="C47" s="5" t="s">
        <v>171</v>
      </c>
      <c r="D47" s="7">
        <v>5</v>
      </c>
      <c r="E47" s="7">
        <v>4</v>
      </c>
      <c r="F47" s="7">
        <v>0.55600000000000005</v>
      </c>
      <c r="G47" s="7">
        <v>2</v>
      </c>
      <c r="H47" s="7">
        <v>4</v>
      </c>
      <c r="I47" s="7">
        <v>0.33300000000000002</v>
      </c>
      <c r="J47" s="7">
        <v>29.3</v>
      </c>
      <c r="K47" s="7">
        <v>27.2</v>
      </c>
      <c r="L47" s="7">
        <v>21.57</v>
      </c>
      <c r="M47" s="7">
        <v>20.010000000000002</v>
      </c>
      <c r="N47" s="7"/>
      <c r="O47" s="7"/>
      <c r="P47" s="7"/>
      <c r="Q47" s="7"/>
    </row>
    <row r="48" spans="1:17" ht="30">
      <c r="A48" s="12">
        <v>42</v>
      </c>
      <c r="B48" s="5" t="s">
        <v>18</v>
      </c>
      <c r="C48" s="5" t="s">
        <v>171</v>
      </c>
      <c r="D48" s="7">
        <v>2</v>
      </c>
      <c r="E48" s="7">
        <v>7</v>
      </c>
      <c r="F48" s="7">
        <v>0.222</v>
      </c>
      <c r="G48" s="7">
        <v>0</v>
      </c>
      <c r="H48" s="7">
        <v>6</v>
      </c>
      <c r="I48" s="7">
        <v>0</v>
      </c>
      <c r="J48" s="7">
        <v>23.6</v>
      </c>
      <c r="K48" s="7">
        <v>30.1</v>
      </c>
      <c r="L48" s="7">
        <v>15.16</v>
      </c>
      <c r="M48" s="7">
        <v>22.49</v>
      </c>
      <c r="N48" s="7"/>
      <c r="O48" s="7">
        <v>12</v>
      </c>
      <c r="P48" s="7">
        <v>8</v>
      </c>
      <c r="Q48" s="7"/>
    </row>
    <row r="49" spans="1:17" ht="30.75" thickBot="1">
      <c r="A49" s="12">
        <v>43</v>
      </c>
      <c r="B49" s="5" t="s">
        <v>79</v>
      </c>
      <c r="C49" s="5" t="s">
        <v>171</v>
      </c>
      <c r="D49" s="7">
        <v>2</v>
      </c>
      <c r="E49" s="7">
        <v>7</v>
      </c>
      <c r="F49" s="7">
        <v>0.222</v>
      </c>
      <c r="G49" s="7">
        <v>0</v>
      </c>
      <c r="H49" s="7">
        <v>6</v>
      </c>
      <c r="I49" s="7">
        <v>0</v>
      </c>
      <c r="J49" s="7">
        <v>19.399999999999999</v>
      </c>
      <c r="K49" s="7">
        <v>36.799999999999997</v>
      </c>
      <c r="L49" s="7">
        <v>16.04</v>
      </c>
      <c r="M49" s="7">
        <v>24.59</v>
      </c>
      <c r="N49" s="7"/>
      <c r="O49" s="7"/>
      <c r="P49" s="7"/>
      <c r="Q49" s="7"/>
    </row>
    <row r="50" spans="1:17" ht="30.75" thickTop="1">
      <c r="A50" s="8">
        <v>44</v>
      </c>
      <c r="B50" s="10" t="s">
        <v>51</v>
      </c>
      <c r="C50" s="10" t="s">
        <v>172</v>
      </c>
      <c r="D50" s="9">
        <v>7</v>
      </c>
      <c r="E50" s="9">
        <v>2</v>
      </c>
      <c r="F50" s="9">
        <v>0.77800000000000002</v>
      </c>
      <c r="G50" s="9">
        <v>4</v>
      </c>
      <c r="H50" s="9">
        <v>2</v>
      </c>
      <c r="I50" s="9">
        <v>0.66700000000000004</v>
      </c>
      <c r="J50" s="9">
        <v>33.4</v>
      </c>
      <c r="K50" s="9">
        <v>23.1</v>
      </c>
      <c r="L50" s="9">
        <v>27.52</v>
      </c>
      <c r="M50" s="9">
        <v>17.739999999999998</v>
      </c>
      <c r="N50" s="9"/>
      <c r="O50" s="9"/>
      <c r="P50" s="9"/>
      <c r="Q50" s="9"/>
    </row>
    <row r="51" spans="1:17" ht="30">
      <c r="A51" s="12">
        <v>45</v>
      </c>
      <c r="B51" s="5" t="s">
        <v>26</v>
      </c>
      <c r="C51" s="5" t="s">
        <v>172</v>
      </c>
      <c r="D51" s="7">
        <v>7</v>
      </c>
      <c r="E51" s="7">
        <v>2</v>
      </c>
      <c r="F51" s="7">
        <v>0.77800000000000002</v>
      </c>
      <c r="G51" s="7">
        <v>4</v>
      </c>
      <c r="H51" s="7">
        <v>2</v>
      </c>
      <c r="I51" s="7">
        <v>0.66700000000000004</v>
      </c>
      <c r="J51" s="7">
        <v>28.8</v>
      </c>
      <c r="K51" s="7">
        <v>23.2</v>
      </c>
      <c r="L51" s="7">
        <v>29.38</v>
      </c>
      <c r="M51" s="7">
        <v>21.6</v>
      </c>
      <c r="N51" s="7">
        <v>9</v>
      </c>
      <c r="O51" s="7"/>
      <c r="P51" s="7">
        <v>7</v>
      </c>
      <c r="Q51" s="7"/>
    </row>
    <row r="52" spans="1:17" ht="30">
      <c r="A52" s="12">
        <v>46</v>
      </c>
      <c r="B52" s="5" t="s">
        <v>35</v>
      </c>
      <c r="C52" s="5" t="s">
        <v>172</v>
      </c>
      <c r="D52" s="7">
        <v>7</v>
      </c>
      <c r="E52" s="7">
        <v>2</v>
      </c>
      <c r="F52" s="7">
        <v>0.77800000000000002</v>
      </c>
      <c r="G52" s="7">
        <v>4</v>
      </c>
      <c r="H52" s="7">
        <v>2</v>
      </c>
      <c r="I52" s="7">
        <v>0.66700000000000004</v>
      </c>
      <c r="J52" s="7">
        <v>23.8</v>
      </c>
      <c r="K52" s="7">
        <v>13.8</v>
      </c>
      <c r="L52" s="7">
        <v>34.19</v>
      </c>
      <c r="M52" s="7">
        <v>25.64</v>
      </c>
      <c r="N52" s="7">
        <v>8</v>
      </c>
      <c r="O52" s="7"/>
      <c r="P52" s="7">
        <v>8</v>
      </c>
      <c r="Q52" s="7"/>
    </row>
    <row r="53" spans="1:17" ht="30">
      <c r="A53" s="12">
        <v>47</v>
      </c>
      <c r="B53" s="5" t="s">
        <v>42</v>
      </c>
      <c r="C53" s="5" t="s">
        <v>172</v>
      </c>
      <c r="D53" s="7">
        <v>5</v>
      </c>
      <c r="E53" s="7">
        <v>4</v>
      </c>
      <c r="F53" s="7">
        <v>0.55600000000000005</v>
      </c>
      <c r="G53" s="7">
        <v>3</v>
      </c>
      <c r="H53" s="7">
        <v>3</v>
      </c>
      <c r="I53" s="7">
        <v>0.5</v>
      </c>
      <c r="J53" s="7">
        <v>26.6</v>
      </c>
      <c r="K53" s="7">
        <v>21.3</v>
      </c>
      <c r="L53" s="7">
        <v>21.94</v>
      </c>
      <c r="M53" s="7">
        <v>18.600000000000001</v>
      </c>
      <c r="N53" s="7"/>
      <c r="O53" s="7">
        <v>17</v>
      </c>
      <c r="P53" s="7">
        <v>13</v>
      </c>
      <c r="Q53" s="7"/>
    </row>
    <row r="54" spans="1:17" ht="30">
      <c r="A54" s="12">
        <v>48</v>
      </c>
      <c r="B54" s="5" t="s">
        <v>49</v>
      </c>
      <c r="C54" s="5" t="s">
        <v>172</v>
      </c>
      <c r="D54" s="7">
        <v>4</v>
      </c>
      <c r="E54" s="7">
        <v>5</v>
      </c>
      <c r="F54" s="7">
        <v>0.44400000000000001</v>
      </c>
      <c r="G54" s="7">
        <v>3</v>
      </c>
      <c r="H54" s="7">
        <v>3</v>
      </c>
      <c r="I54" s="7">
        <v>0.5</v>
      </c>
      <c r="J54" s="7">
        <v>23.1</v>
      </c>
      <c r="K54" s="7">
        <v>22</v>
      </c>
      <c r="L54" s="7">
        <v>23.06</v>
      </c>
      <c r="M54" s="7">
        <v>23.5</v>
      </c>
      <c r="N54" s="7"/>
      <c r="O54" s="7"/>
      <c r="P54" s="7"/>
      <c r="Q54" s="7"/>
    </row>
    <row r="55" spans="1:17" ht="30">
      <c r="A55" s="12">
        <v>49</v>
      </c>
      <c r="B55" s="5" t="s">
        <v>70</v>
      </c>
      <c r="C55" s="5" t="s">
        <v>172</v>
      </c>
      <c r="D55" s="7">
        <v>3</v>
      </c>
      <c r="E55" s="7">
        <v>6</v>
      </c>
      <c r="F55" s="7">
        <v>0.33300000000000002</v>
      </c>
      <c r="G55" s="7">
        <v>2</v>
      </c>
      <c r="H55" s="7">
        <v>4</v>
      </c>
      <c r="I55" s="7">
        <v>0.33300000000000002</v>
      </c>
      <c r="J55" s="7">
        <v>23.6</v>
      </c>
      <c r="K55" s="7">
        <v>29.4</v>
      </c>
      <c r="L55" s="7">
        <v>14.89</v>
      </c>
      <c r="M55" s="7">
        <v>22.55</v>
      </c>
      <c r="N55" s="7"/>
      <c r="O55" s="7"/>
      <c r="P55" s="7"/>
      <c r="Q55" s="7"/>
    </row>
    <row r="56" spans="1:17" ht="30">
      <c r="A56" s="12">
        <v>50</v>
      </c>
      <c r="B56" s="5" t="s">
        <v>74</v>
      </c>
      <c r="C56" s="5" t="s">
        <v>172</v>
      </c>
      <c r="D56" s="7">
        <v>3</v>
      </c>
      <c r="E56" s="7">
        <v>6</v>
      </c>
      <c r="F56" s="7">
        <v>0.33300000000000002</v>
      </c>
      <c r="G56" s="7">
        <v>1</v>
      </c>
      <c r="H56" s="7">
        <v>5</v>
      </c>
      <c r="I56" s="7">
        <v>0.16700000000000001</v>
      </c>
      <c r="J56" s="7">
        <v>26</v>
      </c>
      <c r="K56" s="7">
        <v>37.700000000000003</v>
      </c>
      <c r="L56" s="7">
        <v>11.09</v>
      </c>
      <c r="M56" s="7">
        <v>18.649999999999999</v>
      </c>
      <c r="N56" s="7"/>
      <c r="O56" s="7"/>
      <c r="P56" s="7"/>
      <c r="Q56" s="7"/>
    </row>
    <row r="57" spans="1:17" ht="15" customHeight="1">
      <c r="A57" s="21"/>
      <c r="B57" s="21"/>
      <c r="C57" s="21"/>
      <c r="D57" s="21" t="s">
        <v>167</v>
      </c>
      <c r="E57" s="21"/>
      <c r="F57" s="21"/>
      <c r="G57" s="21" t="s">
        <v>168</v>
      </c>
      <c r="H57" s="21"/>
      <c r="I57" s="21"/>
      <c r="J57" s="12"/>
      <c r="K57" s="12"/>
      <c r="L57" s="21" t="s">
        <v>159</v>
      </c>
      <c r="M57" s="21"/>
      <c r="N57" s="21" t="s">
        <v>151</v>
      </c>
      <c r="O57" s="21"/>
      <c r="P57" s="21"/>
      <c r="Q57" s="12"/>
    </row>
    <row r="58" spans="1:17">
      <c r="A58" s="12" t="s">
        <v>152</v>
      </c>
      <c r="B58" s="12" t="s">
        <v>153</v>
      </c>
      <c r="C58" s="12" t="s">
        <v>154</v>
      </c>
      <c r="D58" s="12" t="s">
        <v>155</v>
      </c>
      <c r="E58" s="12" t="s">
        <v>156</v>
      </c>
      <c r="F58" s="12" t="s">
        <v>157</v>
      </c>
      <c r="G58" s="12" t="s">
        <v>155</v>
      </c>
      <c r="H58" s="12" t="s">
        <v>156</v>
      </c>
      <c r="I58" s="12" t="s">
        <v>157</v>
      </c>
      <c r="J58" s="12" t="s">
        <v>158</v>
      </c>
      <c r="K58" s="12" t="s">
        <v>158</v>
      </c>
      <c r="L58" s="12" t="s">
        <v>159</v>
      </c>
      <c r="M58" s="12" t="s">
        <v>160</v>
      </c>
      <c r="N58" s="12" t="s">
        <v>214</v>
      </c>
      <c r="O58" s="12" t="s">
        <v>161</v>
      </c>
      <c r="P58" s="12" t="s">
        <v>162</v>
      </c>
      <c r="Q58" s="12" t="s">
        <v>164</v>
      </c>
    </row>
    <row r="59" spans="1:17" ht="30">
      <c r="A59" s="12">
        <v>51</v>
      </c>
      <c r="B59" s="5" t="s">
        <v>87</v>
      </c>
      <c r="C59" s="5" t="s">
        <v>173</v>
      </c>
      <c r="D59" s="7">
        <v>7</v>
      </c>
      <c r="E59" s="7">
        <v>3</v>
      </c>
      <c r="F59" s="7">
        <v>0.7</v>
      </c>
      <c r="G59" s="7">
        <v>5</v>
      </c>
      <c r="H59" s="7">
        <v>1</v>
      </c>
      <c r="I59" s="7">
        <v>0.83299999999999996</v>
      </c>
      <c r="J59" s="7">
        <v>42.3</v>
      </c>
      <c r="K59" s="7">
        <v>25.6</v>
      </c>
      <c r="L59" s="7">
        <v>24.17</v>
      </c>
      <c r="M59" s="7">
        <v>14.57</v>
      </c>
      <c r="N59" s="7"/>
      <c r="O59" s="7"/>
      <c r="P59" s="7"/>
      <c r="Q59" s="7"/>
    </row>
    <row r="60" spans="1:17" ht="45">
      <c r="A60" s="12">
        <v>52</v>
      </c>
      <c r="B60" s="5" t="s">
        <v>138</v>
      </c>
      <c r="C60" s="5" t="s">
        <v>173</v>
      </c>
      <c r="D60" s="7">
        <v>6</v>
      </c>
      <c r="E60" s="7">
        <v>3</v>
      </c>
      <c r="F60" s="7">
        <v>0.66700000000000004</v>
      </c>
      <c r="G60" s="7">
        <v>4</v>
      </c>
      <c r="H60" s="7">
        <v>1</v>
      </c>
      <c r="I60" s="7">
        <v>0.8</v>
      </c>
      <c r="J60" s="7">
        <v>33</v>
      </c>
      <c r="K60" s="7">
        <v>27.4</v>
      </c>
      <c r="L60" s="7">
        <v>17.79</v>
      </c>
      <c r="M60" s="7">
        <v>12.9</v>
      </c>
      <c r="N60" s="7"/>
      <c r="O60" s="7"/>
      <c r="P60" s="7"/>
      <c r="Q60" s="7"/>
    </row>
    <row r="61" spans="1:17" ht="45">
      <c r="A61" s="12">
        <v>53</v>
      </c>
      <c r="B61" s="5" t="s">
        <v>86</v>
      </c>
      <c r="C61" s="5" t="s">
        <v>173</v>
      </c>
      <c r="D61" s="7">
        <v>6</v>
      </c>
      <c r="E61" s="7">
        <v>3</v>
      </c>
      <c r="F61" s="7">
        <v>0.66700000000000004</v>
      </c>
      <c r="G61" s="7">
        <v>3</v>
      </c>
      <c r="H61" s="7">
        <v>2</v>
      </c>
      <c r="I61" s="7">
        <v>0.6</v>
      </c>
      <c r="J61" s="7">
        <v>38.799999999999997</v>
      </c>
      <c r="K61" s="7">
        <v>31.6</v>
      </c>
      <c r="L61" s="7">
        <v>16.71</v>
      </c>
      <c r="M61" s="7">
        <v>13.16</v>
      </c>
      <c r="N61" s="7"/>
      <c r="O61" s="7"/>
      <c r="P61" s="7"/>
      <c r="Q61" s="7"/>
    </row>
    <row r="62" spans="1:17" ht="45">
      <c r="A62" s="12">
        <v>54</v>
      </c>
      <c r="B62" s="5" t="s">
        <v>119</v>
      </c>
      <c r="C62" s="5" t="s">
        <v>173</v>
      </c>
      <c r="D62" s="7">
        <v>3</v>
      </c>
      <c r="E62" s="7">
        <v>7</v>
      </c>
      <c r="F62" s="7">
        <v>0.3</v>
      </c>
      <c r="G62" s="7">
        <v>3</v>
      </c>
      <c r="H62" s="7">
        <v>3</v>
      </c>
      <c r="I62" s="7">
        <v>0.5</v>
      </c>
      <c r="J62" s="7">
        <v>22.9</v>
      </c>
      <c r="K62" s="7">
        <v>36.200000000000003</v>
      </c>
      <c r="L62" s="7">
        <v>5.39</v>
      </c>
      <c r="M62" s="7">
        <v>15.39</v>
      </c>
      <c r="N62" s="7"/>
      <c r="O62" s="7"/>
      <c r="P62" s="7"/>
      <c r="Q62" s="7"/>
    </row>
    <row r="63" spans="1:17" ht="30">
      <c r="A63" s="12">
        <v>55</v>
      </c>
      <c r="B63" s="5" t="s">
        <v>83</v>
      </c>
      <c r="C63" s="5" t="s">
        <v>173</v>
      </c>
      <c r="D63" s="7">
        <v>2</v>
      </c>
      <c r="E63" s="7">
        <v>7</v>
      </c>
      <c r="F63" s="7">
        <v>0.222</v>
      </c>
      <c r="G63" s="7">
        <v>1</v>
      </c>
      <c r="H63" s="7">
        <v>4</v>
      </c>
      <c r="I63" s="7">
        <v>0.2</v>
      </c>
      <c r="J63" s="7">
        <v>22.4</v>
      </c>
      <c r="K63" s="7">
        <v>36.299999999999997</v>
      </c>
      <c r="L63" s="7">
        <v>3.16</v>
      </c>
      <c r="M63" s="7">
        <v>11.5</v>
      </c>
      <c r="N63" s="7"/>
      <c r="O63" s="7"/>
      <c r="P63" s="7"/>
      <c r="Q63" s="7"/>
    </row>
    <row r="64" spans="1:17" ht="30">
      <c r="A64" s="12">
        <v>56</v>
      </c>
      <c r="B64" s="5" t="s">
        <v>67</v>
      </c>
      <c r="C64" s="5" t="s">
        <v>173</v>
      </c>
      <c r="D64" s="7">
        <v>2</v>
      </c>
      <c r="E64" s="7">
        <v>7</v>
      </c>
      <c r="F64" s="7">
        <v>0.222</v>
      </c>
      <c r="G64" s="7">
        <v>1</v>
      </c>
      <c r="H64" s="7">
        <v>4</v>
      </c>
      <c r="I64" s="7">
        <v>0.2</v>
      </c>
      <c r="J64" s="7">
        <v>28.3</v>
      </c>
      <c r="K64" s="7">
        <v>35</v>
      </c>
      <c r="L64" s="7">
        <v>3.95</v>
      </c>
      <c r="M64" s="7">
        <v>14.06</v>
      </c>
      <c r="N64" s="7"/>
      <c r="O64" s="7"/>
      <c r="P64" s="7"/>
      <c r="Q64" s="7"/>
    </row>
    <row r="65" spans="1:17" ht="30.75" thickBot="1">
      <c r="A65" s="12">
        <v>57</v>
      </c>
      <c r="B65" s="5" t="s">
        <v>140</v>
      </c>
      <c r="C65" s="5" t="s">
        <v>173</v>
      </c>
      <c r="D65" s="7">
        <v>4</v>
      </c>
      <c r="E65" s="7">
        <v>5</v>
      </c>
      <c r="F65" s="7">
        <v>0.44400000000000001</v>
      </c>
      <c r="G65" s="7"/>
      <c r="H65" s="7"/>
      <c r="I65" s="7"/>
      <c r="J65" s="7">
        <v>26.2</v>
      </c>
      <c r="K65" s="7">
        <v>35.799999999999997</v>
      </c>
      <c r="L65" s="7">
        <v>8.25</v>
      </c>
      <c r="M65" s="7">
        <v>13.58</v>
      </c>
      <c r="N65" s="7"/>
      <c r="O65" s="7"/>
      <c r="P65" s="7"/>
      <c r="Q65" s="7"/>
    </row>
    <row r="66" spans="1:17" ht="30.75" thickTop="1">
      <c r="A66" s="8">
        <v>58</v>
      </c>
      <c r="B66" s="10" t="s">
        <v>89</v>
      </c>
      <c r="C66" s="10" t="s">
        <v>175</v>
      </c>
      <c r="D66" s="9">
        <v>7</v>
      </c>
      <c r="E66" s="9">
        <v>3</v>
      </c>
      <c r="F66" s="9">
        <v>0.7</v>
      </c>
      <c r="G66" s="9">
        <v>5</v>
      </c>
      <c r="H66" s="9">
        <v>1</v>
      </c>
      <c r="I66" s="9">
        <v>0.83299999999999996</v>
      </c>
      <c r="J66" s="9">
        <v>44.1</v>
      </c>
      <c r="K66" s="9">
        <v>29.3</v>
      </c>
      <c r="L66" s="9">
        <v>23.11</v>
      </c>
      <c r="M66" s="9">
        <v>11.81</v>
      </c>
      <c r="N66" s="9"/>
      <c r="O66" s="9"/>
      <c r="P66" s="9"/>
      <c r="Q66" s="9"/>
    </row>
    <row r="67" spans="1:17" ht="45">
      <c r="A67" s="12">
        <v>59</v>
      </c>
      <c r="B67" s="5" t="s">
        <v>113</v>
      </c>
      <c r="C67" s="5" t="s">
        <v>175</v>
      </c>
      <c r="D67" s="7">
        <v>5</v>
      </c>
      <c r="E67" s="7">
        <v>4</v>
      </c>
      <c r="F67" s="7">
        <v>0.55600000000000005</v>
      </c>
      <c r="G67" s="7">
        <v>4</v>
      </c>
      <c r="H67" s="7">
        <v>2</v>
      </c>
      <c r="I67" s="7">
        <v>0.66700000000000004</v>
      </c>
      <c r="J67" s="7">
        <v>31.2</v>
      </c>
      <c r="K67" s="7">
        <v>26.7</v>
      </c>
      <c r="L67" s="7">
        <v>16.47</v>
      </c>
      <c r="M67" s="7">
        <v>12.03</v>
      </c>
      <c r="N67" s="7"/>
      <c r="O67" s="7"/>
      <c r="P67" s="7"/>
      <c r="Q67" s="7"/>
    </row>
    <row r="68" spans="1:17" ht="45">
      <c r="A68" s="12">
        <v>60</v>
      </c>
      <c r="B68" s="5" t="s">
        <v>174</v>
      </c>
      <c r="C68" s="5" t="s">
        <v>175</v>
      </c>
      <c r="D68" s="7">
        <v>5</v>
      </c>
      <c r="E68" s="7">
        <v>4</v>
      </c>
      <c r="F68" s="7">
        <v>0.55600000000000005</v>
      </c>
      <c r="G68" s="7">
        <v>3</v>
      </c>
      <c r="H68" s="7">
        <v>2</v>
      </c>
      <c r="I68" s="7">
        <v>0.6</v>
      </c>
      <c r="J68" s="7">
        <v>33.6</v>
      </c>
      <c r="K68" s="7">
        <v>28.8</v>
      </c>
      <c r="L68" s="7">
        <v>14.67</v>
      </c>
      <c r="M68" s="7">
        <v>12.67</v>
      </c>
      <c r="N68" s="7"/>
      <c r="O68" s="7"/>
      <c r="P68" s="7"/>
      <c r="Q68" s="7"/>
    </row>
    <row r="69" spans="1:17" ht="30">
      <c r="A69" s="12">
        <v>61</v>
      </c>
      <c r="B69" s="5" t="s">
        <v>115</v>
      </c>
      <c r="C69" s="5" t="s">
        <v>175</v>
      </c>
      <c r="D69" s="7">
        <v>4</v>
      </c>
      <c r="E69" s="7">
        <v>5</v>
      </c>
      <c r="F69" s="7">
        <v>0.44400000000000001</v>
      </c>
      <c r="G69" s="7">
        <v>2</v>
      </c>
      <c r="H69" s="7">
        <v>3</v>
      </c>
      <c r="I69" s="7">
        <v>0.4</v>
      </c>
      <c r="J69" s="7">
        <v>25.7</v>
      </c>
      <c r="K69" s="7">
        <v>29.6</v>
      </c>
      <c r="L69" s="7">
        <v>10.23</v>
      </c>
      <c r="M69" s="7">
        <v>13.23</v>
      </c>
      <c r="N69" s="7"/>
      <c r="O69" s="7"/>
      <c r="P69" s="7"/>
      <c r="Q69" s="7"/>
    </row>
    <row r="70" spans="1:17" ht="30">
      <c r="A70" s="12">
        <v>62</v>
      </c>
      <c r="B70" s="5" t="s">
        <v>176</v>
      </c>
      <c r="C70" s="5" t="s">
        <v>175</v>
      </c>
      <c r="D70" s="7">
        <v>3</v>
      </c>
      <c r="E70" s="7">
        <v>6</v>
      </c>
      <c r="F70" s="7">
        <v>0.33300000000000002</v>
      </c>
      <c r="G70" s="7">
        <v>1</v>
      </c>
      <c r="H70" s="7">
        <v>4</v>
      </c>
      <c r="I70" s="7">
        <v>0.2</v>
      </c>
      <c r="J70" s="7">
        <v>23.2</v>
      </c>
      <c r="K70" s="7">
        <v>35.1</v>
      </c>
      <c r="L70" s="7">
        <v>5.5</v>
      </c>
      <c r="M70" s="7">
        <v>13.27</v>
      </c>
      <c r="N70" s="7"/>
      <c r="O70" s="7"/>
      <c r="P70" s="7"/>
      <c r="Q70" s="7"/>
    </row>
    <row r="71" spans="1:17" ht="30">
      <c r="A71" s="12">
        <v>63</v>
      </c>
      <c r="B71" s="5" t="s">
        <v>124</v>
      </c>
      <c r="C71" s="5" t="s">
        <v>175</v>
      </c>
      <c r="D71" s="7">
        <v>1</v>
      </c>
      <c r="E71" s="7">
        <v>8</v>
      </c>
      <c r="F71" s="7">
        <v>0.111</v>
      </c>
      <c r="G71" s="7">
        <v>0</v>
      </c>
      <c r="H71" s="7">
        <v>6</v>
      </c>
      <c r="I71" s="7">
        <v>0</v>
      </c>
      <c r="J71" s="7">
        <v>24.4</v>
      </c>
      <c r="K71" s="7">
        <v>40.200000000000003</v>
      </c>
      <c r="L71" s="7">
        <v>1.69</v>
      </c>
      <c r="M71" s="7">
        <v>14.47</v>
      </c>
      <c r="N71" s="7"/>
      <c r="O71" s="7"/>
      <c r="P71" s="7"/>
      <c r="Q71" s="7"/>
    </row>
    <row r="72" spans="1:17" ht="15" customHeight="1">
      <c r="A72" s="21"/>
      <c r="B72" s="21"/>
      <c r="C72" s="21"/>
      <c r="D72" s="21" t="s">
        <v>167</v>
      </c>
      <c r="E72" s="21"/>
      <c r="F72" s="21"/>
      <c r="G72" s="21" t="s">
        <v>168</v>
      </c>
      <c r="H72" s="21"/>
      <c r="I72" s="21"/>
      <c r="J72" s="12"/>
      <c r="K72" s="12"/>
      <c r="L72" s="21" t="s">
        <v>159</v>
      </c>
      <c r="M72" s="21"/>
      <c r="N72" s="21" t="s">
        <v>151</v>
      </c>
      <c r="O72" s="21"/>
      <c r="P72" s="21"/>
      <c r="Q72" s="12"/>
    </row>
    <row r="73" spans="1:17">
      <c r="A73" s="12" t="s">
        <v>152</v>
      </c>
      <c r="B73" s="12" t="s">
        <v>153</v>
      </c>
      <c r="C73" s="12" t="s">
        <v>154</v>
      </c>
      <c r="D73" s="12" t="s">
        <v>155</v>
      </c>
      <c r="E73" s="12" t="s">
        <v>156</v>
      </c>
      <c r="F73" s="12" t="s">
        <v>157</v>
      </c>
      <c r="G73" s="12" t="s">
        <v>155</v>
      </c>
      <c r="H73" s="12" t="s">
        <v>156</v>
      </c>
      <c r="I73" s="12" t="s">
        <v>157</v>
      </c>
      <c r="J73" s="12" t="s">
        <v>158</v>
      </c>
      <c r="K73" s="12" t="s">
        <v>158</v>
      </c>
      <c r="L73" s="12" t="s">
        <v>159</v>
      </c>
      <c r="M73" s="12" t="s">
        <v>160</v>
      </c>
      <c r="N73" s="12" t="s">
        <v>214</v>
      </c>
      <c r="O73" s="12" t="s">
        <v>161</v>
      </c>
      <c r="P73" s="12" t="s">
        <v>162</v>
      </c>
      <c r="Q73" s="12" t="s">
        <v>164</v>
      </c>
    </row>
    <row r="74" spans="1:17" ht="30">
      <c r="A74" s="12">
        <v>64</v>
      </c>
      <c r="B74" s="5" t="s">
        <v>100</v>
      </c>
      <c r="C74" s="5" t="s">
        <v>148</v>
      </c>
      <c r="D74" s="7">
        <v>2</v>
      </c>
      <c r="E74" s="7">
        <v>8</v>
      </c>
      <c r="F74" s="7">
        <v>0.2</v>
      </c>
      <c r="G74" s="7"/>
      <c r="H74" s="7"/>
      <c r="I74" s="7"/>
      <c r="J74" s="7">
        <v>23.1</v>
      </c>
      <c r="K74" s="7">
        <v>32.9</v>
      </c>
      <c r="L74" s="7">
        <v>7.28</v>
      </c>
      <c r="M74" s="7">
        <v>16.78</v>
      </c>
      <c r="N74" s="7"/>
      <c r="O74" s="7"/>
      <c r="P74" s="7"/>
      <c r="Q74" s="7"/>
    </row>
    <row r="75" spans="1:17">
      <c r="A75" s="12">
        <v>65</v>
      </c>
      <c r="B75" s="5" t="s">
        <v>96</v>
      </c>
      <c r="C75" s="5" t="s">
        <v>148</v>
      </c>
      <c r="D75" s="7">
        <v>5</v>
      </c>
      <c r="E75" s="7">
        <v>4</v>
      </c>
      <c r="F75" s="7">
        <v>0.55600000000000005</v>
      </c>
      <c r="G75" s="7"/>
      <c r="H75" s="7"/>
      <c r="I75" s="7"/>
      <c r="J75" s="7">
        <v>29.3</v>
      </c>
      <c r="K75" s="7">
        <v>18.100000000000001</v>
      </c>
      <c r="L75" s="7">
        <v>15.58</v>
      </c>
      <c r="M75" s="7">
        <v>11.36</v>
      </c>
      <c r="N75" s="7"/>
      <c r="O75" s="7"/>
      <c r="P75" s="7"/>
      <c r="Q75" s="7"/>
    </row>
    <row r="76" spans="1:17" ht="30">
      <c r="A76" s="12">
        <v>66</v>
      </c>
      <c r="B76" s="5" t="s">
        <v>50</v>
      </c>
      <c r="C76" s="5" t="s">
        <v>148</v>
      </c>
      <c r="D76" s="7">
        <v>5</v>
      </c>
      <c r="E76" s="7">
        <v>4</v>
      </c>
      <c r="F76" s="7">
        <v>0.55600000000000005</v>
      </c>
      <c r="G76" s="7"/>
      <c r="H76" s="7"/>
      <c r="I76" s="7"/>
      <c r="J76" s="7">
        <v>27.1</v>
      </c>
      <c r="K76" s="7">
        <v>23</v>
      </c>
      <c r="L76" s="7">
        <v>25.02</v>
      </c>
      <c r="M76" s="7">
        <v>22.02</v>
      </c>
      <c r="N76" s="7"/>
      <c r="O76" s="7"/>
      <c r="P76" s="7"/>
      <c r="Q76" s="7"/>
    </row>
    <row r="77" spans="1:17" ht="30">
      <c r="A77" s="12">
        <v>67</v>
      </c>
      <c r="B77" s="5" t="s">
        <v>13</v>
      </c>
      <c r="C77" s="5" t="s">
        <v>148</v>
      </c>
      <c r="D77" s="7">
        <v>3</v>
      </c>
      <c r="E77" s="7">
        <v>6</v>
      </c>
      <c r="F77" s="7">
        <v>0.33300000000000002</v>
      </c>
      <c r="G77" s="7"/>
      <c r="H77" s="7"/>
      <c r="I77" s="7"/>
      <c r="J77" s="7">
        <v>29.9</v>
      </c>
      <c r="K77" s="7">
        <v>27.7</v>
      </c>
      <c r="L77" s="7">
        <v>20.49</v>
      </c>
      <c r="M77" s="7">
        <v>19.93</v>
      </c>
      <c r="N77" s="7"/>
      <c r="O77" s="7">
        <v>10</v>
      </c>
      <c r="P77" s="7">
        <v>10</v>
      </c>
      <c r="Q77" s="7"/>
    </row>
    <row r="78" spans="1:17" ht="15" customHeight="1">
      <c r="A78" s="21"/>
      <c r="B78" s="21"/>
      <c r="C78" s="21"/>
      <c r="D78" s="21" t="s">
        <v>167</v>
      </c>
      <c r="E78" s="21"/>
      <c r="F78" s="21"/>
      <c r="G78" s="21" t="s">
        <v>168</v>
      </c>
      <c r="H78" s="21"/>
      <c r="I78" s="21"/>
      <c r="J78" s="12"/>
      <c r="K78" s="12"/>
      <c r="L78" s="21" t="s">
        <v>159</v>
      </c>
      <c r="M78" s="21"/>
      <c r="N78" s="21" t="s">
        <v>151</v>
      </c>
      <c r="O78" s="21"/>
      <c r="P78" s="21"/>
      <c r="Q78" s="12"/>
    </row>
    <row r="79" spans="1:17">
      <c r="A79" s="12" t="s">
        <v>152</v>
      </c>
      <c r="B79" s="12" t="s">
        <v>153</v>
      </c>
      <c r="C79" s="12" t="s">
        <v>154</v>
      </c>
      <c r="D79" s="12" t="s">
        <v>155</v>
      </c>
      <c r="E79" s="12" t="s">
        <v>156</v>
      </c>
      <c r="F79" s="12" t="s">
        <v>157</v>
      </c>
      <c r="G79" s="12" t="s">
        <v>155</v>
      </c>
      <c r="H79" s="12" t="s">
        <v>156</v>
      </c>
      <c r="I79" s="12" t="s">
        <v>157</v>
      </c>
      <c r="J79" s="12" t="s">
        <v>158</v>
      </c>
      <c r="K79" s="12" t="s">
        <v>158</v>
      </c>
      <c r="L79" s="12" t="s">
        <v>159</v>
      </c>
      <c r="M79" s="12" t="s">
        <v>160</v>
      </c>
      <c r="N79" s="12" t="s">
        <v>214</v>
      </c>
      <c r="O79" s="12" t="s">
        <v>161</v>
      </c>
      <c r="P79" s="12" t="s">
        <v>162</v>
      </c>
      <c r="Q79" s="12" t="s">
        <v>164</v>
      </c>
    </row>
    <row r="80" spans="1:17" ht="30">
      <c r="A80" s="12">
        <v>68</v>
      </c>
      <c r="B80" s="5" t="s">
        <v>130</v>
      </c>
      <c r="C80" s="5" t="s">
        <v>178</v>
      </c>
      <c r="D80" s="7">
        <v>7</v>
      </c>
      <c r="E80" s="7">
        <v>3</v>
      </c>
      <c r="F80" s="7">
        <v>0.7</v>
      </c>
      <c r="G80" s="7">
        <v>5</v>
      </c>
      <c r="H80" s="7">
        <v>1</v>
      </c>
      <c r="I80" s="7">
        <v>0.83299999999999996</v>
      </c>
      <c r="J80" s="7">
        <v>29.3</v>
      </c>
      <c r="K80" s="7">
        <v>23</v>
      </c>
      <c r="L80" s="7">
        <v>16.899999999999999</v>
      </c>
      <c r="M80" s="7">
        <v>10.5</v>
      </c>
      <c r="N80" s="7"/>
      <c r="O80" s="7"/>
      <c r="P80" s="7"/>
      <c r="Q80" s="7"/>
    </row>
    <row r="81" spans="1:17" ht="30">
      <c r="A81" s="12">
        <v>69</v>
      </c>
      <c r="B81" s="5" t="s">
        <v>84</v>
      </c>
      <c r="C81" s="5" t="s">
        <v>178</v>
      </c>
      <c r="D81" s="7">
        <v>4</v>
      </c>
      <c r="E81" s="7">
        <v>6</v>
      </c>
      <c r="F81" s="7">
        <v>0.4</v>
      </c>
      <c r="G81" s="7">
        <v>4</v>
      </c>
      <c r="H81" s="7">
        <v>2</v>
      </c>
      <c r="I81" s="7">
        <v>0.66700000000000004</v>
      </c>
      <c r="J81" s="7">
        <v>22.5</v>
      </c>
      <c r="K81" s="7">
        <v>24.8</v>
      </c>
      <c r="L81" s="7">
        <v>11.28</v>
      </c>
      <c r="M81" s="7">
        <v>13.58</v>
      </c>
      <c r="N81" s="7"/>
      <c r="O81" s="7"/>
      <c r="P81" s="7"/>
      <c r="Q81" s="7"/>
    </row>
    <row r="82" spans="1:17" ht="30">
      <c r="A82" s="12">
        <v>70</v>
      </c>
      <c r="B82" s="5" t="s">
        <v>135</v>
      </c>
      <c r="C82" s="5" t="s">
        <v>178</v>
      </c>
      <c r="D82" s="7">
        <v>5</v>
      </c>
      <c r="E82" s="7">
        <v>5</v>
      </c>
      <c r="F82" s="7">
        <v>0.5</v>
      </c>
      <c r="G82" s="7">
        <v>3</v>
      </c>
      <c r="H82" s="7">
        <v>3</v>
      </c>
      <c r="I82" s="7">
        <v>0.5</v>
      </c>
      <c r="J82" s="7">
        <v>29.8</v>
      </c>
      <c r="K82" s="7">
        <v>35.6</v>
      </c>
      <c r="L82" s="7">
        <v>14.41</v>
      </c>
      <c r="M82" s="7">
        <v>15.81</v>
      </c>
      <c r="N82" s="7"/>
      <c r="O82" s="7"/>
      <c r="P82" s="7"/>
      <c r="Q82" s="7"/>
    </row>
    <row r="83" spans="1:17" ht="30">
      <c r="A83" s="12">
        <v>71</v>
      </c>
      <c r="B83" s="5" t="s">
        <v>131</v>
      </c>
      <c r="C83" s="5" t="s">
        <v>178</v>
      </c>
      <c r="D83" s="7">
        <v>3</v>
      </c>
      <c r="E83" s="7">
        <v>6</v>
      </c>
      <c r="F83" s="7">
        <v>0.33300000000000002</v>
      </c>
      <c r="G83" s="7">
        <v>2</v>
      </c>
      <c r="H83" s="7">
        <v>3</v>
      </c>
      <c r="I83" s="7">
        <v>0.4</v>
      </c>
      <c r="J83" s="7">
        <v>22</v>
      </c>
      <c r="K83" s="7">
        <v>26</v>
      </c>
      <c r="L83" s="7">
        <v>12.87</v>
      </c>
      <c r="M83" s="7">
        <v>15.2</v>
      </c>
      <c r="N83" s="7"/>
      <c r="O83" s="7"/>
      <c r="P83" s="7"/>
      <c r="Q83" s="7"/>
    </row>
    <row r="84" spans="1:17" ht="30">
      <c r="A84" s="12">
        <v>72</v>
      </c>
      <c r="B84" s="5" t="s">
        <v>136</v>
      </c>
      <c r="C84" s="5" t="s">
        <v>178</v>
      </c>
      <c r="D84" s="7">
        <v>2</v>
      </c>
      <c r="E84" s="7">
        <v>7</v>
      </c>
      <c r="F84" s="7">
        <v>0.222</v>
      </c>
      <c r="G84" s="7">
        <v>1</v>
      </c>
      <c r="H84" s="7">
        <v>4</v>
      </c>
      <c r="I84" s="7">
        <v>0.2</v>
      </c>
      <c r="J84" s="7">
        <v>17.2</v>
      </c>
      <c r="K84" s="7">
        <v>32</v>
      </c>
      <c r="L84" s="7">
        <v>-0.15</v>
      </c>
      <c r="M84" s="7">
        <v>11.96</v>
      </c>
      <c r="N84" s="7"/>
      <c r="O84" s="7"/>
      <c r="P84" s="7"/>
      <c r="Q84" s="7"/>
    </row>
    <row r="85" spans="1:17" ht="45.75" thickBot="1">
      <c r="A85" s="12">
        <v>73</v>
      </c>
      <c r="B85" s="5" t="s">
        <v>177</v>
      </c>
      <c r="C85" s="5" t="s">
        <v>178</v>
      </c>
      <c r="D85" s="7">
        <v>1</v>
      </c>
      <c r="E85" s="7">
        <v>8</v>
      </c>
      <c r="F85" s="7">
        <v>0.111</v>
      </c>
      <c r="G85" s="7">
        <v>0</v>
      </c>
      <c r="H85" s="7">
        <v>5</v>
      </c>
      <c r="I85" s="7">
        <v>0</v>
      </c>
      <c r="J85" s="7">
        <v>21.2</v>
      </c>
      <c r="K85" s="7">
        <v>45.1</v>
      </c>
      <c r="L85" s="7">
        <v>4.26</v>
      </c>
      <c r="M85" s="7">
        <v>17.59</v>
      </c>
      <c r="N85" s="7"/>
      <c r="O85" s="7"/>
      <c r="P85" s="7"/>
      <c r="Q85" s="7"/>
    </row>
    <row r="86" spans="1:17" ht="30.75" thickTop="1">
      <c r="A86" s="8">
        <v>74</v>
      </c>
      <c r="B86" s="10" t="s">
        <v>65</v>
      </c>
      <c r="C86" s="10" t="s">
        <v>179</v>
      </c>
      <c r="D86" s="9">
        <v>9</v>
      </c>
      <c r="E86" s="9">
        <v>0</v>
      </c>
      <c r="F86" s="9">
        <v>1</v>
      </c>
      <c r="G86" s="9">
        <v>5</v>
      </c>
      <c r="H86" s="9">
        <v>0</v>
      </c>
      <c r="I86" s="9">
        <v>1</v>
      </c>
      <c r="J86" s="9">
        <v>45.2</v>
      </c>
      <c r="K86" s="9">
        <v>19.3</v>
      </c>
      <c r="L86" s="9">
        <v>32.71</v>
      </c>
      <c r="M86" s="9">
        <v>13.37</v>
      </c>
      <c r="N86" s="9">
        <v>17</v>
      </c>
      <c r="O86" s="9"/>
      <c r="P86" s="9">
        <v>17</v>
      </c>
      <c r="Q86" s="9"/>
    </row>
    <row r="87" spans="1:17" ht="30">
      <c r="A87" s="12">
        <v>75</v>
      </c>
      <c r="B87" s="5" t="s">
        <v>98</v>
      </c>
      <c r="C87" s="5" t="s">
        <v>179</v>
      </c>
      <c r="D87" s="7">
        <v>7</v>
      </c>
      <c r="E87" s="7">
        <v>2</v>
      </c>
      <c r="F87" s="7">
        <v>0.77800000000000002</v>
      </c>
      <c r="G87" s="7">
        <v>4</v>
      </c>
      <c r="H87" s="7">
        <v>1</v>
      </c>
      <c r="I87" s="7">
        <v>0.8</v>
      </c>
      <c r="J87" s="7">
        <v>40.299999999999997</v>
      </c>
      <c r="K87" s="7">
        <v>22.8</v>
      </c>
      <c r="L87" s="7">
        <v>24.78</v>
      </c>
      <c r="M87" s="7">
        <v>12</v>
      </c>
      <c r="N87" s="7"/>
      <c r="O87" s="7"/>
      <c r="P87" s="7"/>
      <c r="Q87" s="7"/>
    </row>
    <row r="88" spans="1:17" ht="30">
      <c r="A88" s="12">
        <v>76</v>
      </c>
      <c r="B88" s="5" t="s">
        <v>112</v>
      </c>
      <c r="C88" s="5" t="s">
        <v>179</v>
      </c>
      <c r="D88" s="7">
        <v>3</v>
      </c>
      <c r="E88" s="7">
        <v>6</v>
      </c>
      <c r="F88" s="7">
        <v>0.33300000000000002</v>
      </c>
      <c r="G88" s="7">
        <v>3</v>
      </c>
      <c r="H88" s="7">
        <v>2</v>
      </c>
      <c r="I88" s="7">
        <v>0.6</v>
      </c>
      <c r="J88" s="7">
        <v>31.1</v>
      </c>
      <c r="K88" s="7">
        <v>32</v>
      </c>
      <c r="L88" s="7">
        <v>13.28</v>
      </c>
      <c r="M88" s="7">
        <v>15.39</v>
      </c>
      <c r="N88" s="7"/>
      <c r="O88" s="7"/>
      <c r="P88" s="7"/>
      <c r="Q88" s="7"/>
    </row>
    <row r="89" spans="1:17" ht="30">
      <c r="A89" s="12">
        <v>77</v>
      </c>
      <c r="B89" s="5" t="s">
        <v>134</v>
      </c>
      <c r="C89" s="5" t="s">
        <v>179</v>
      </c>
      <c r="D89" s="7">
        <v>5</v>
      </c>
      <c r="E89" s="7">
        <v>4</v>
      </c>
      <c r="F89" s="7">
        <v>0.55600000000000005</v>
      </c>
      <c r="G89" s="7">
        <v>2</v>
      </c>
      <c r="H89" s="7">
        <v>3</v>
      </c>
      <c r="I89" s="7">
        <v>0.4</v>
      </c>
      <c r="J89" s="7">
        <v>29.7</v>
      </c>
      <c r="K89" s="7">
        <v>30.1</v>
      </c>
      <c r="L89" s="7">
        <v>14.8</v>
      </c>
      <c r="M89" s="7">
        <v>15.13</v>
      </c>
      <c r="N89" s="7"/>
      <c r="O89" s="7"/>
      <c r="P89" s="7"/>
      <c r="Q89" s="7"/>
    </row>
    <row r="90" spans="1:17" ht="30">
      <c r="A90" s="12">
        <v>78</v>
      </c>
      <c r="B90" s="5" t="s">
        <v>127</v>
      </c>
      <c r="C90" s="5" t="s">
        <v>179</v>
      </c>
      <c r="D90" s="7">
        <v>5</v>
      </c>
      <c r="E90" s="7">
        <v>5</v>
      </c>
      <c r="F90" s="7">
        <v>0.5</v>
      </c>
      <c r="G90" s="7">
        <v>2</v>
      </c>
      <c r="H90" s="7">
        <v>4</v>
      </c>
      <c r="I90" s="7">
        <v>0.33300000000000002</v>
      </c>
      <c r="J90" s="7">
        <v>28.4</v>
      </c>
      <c r="K90" s="7">
        <v>29.3</v>
      </c>
      <c r="L90" s="7">
        <v>14.18</v>
      </c>
      <c r="M90" s="7">
        <v>15.28</v>
      </c>
      <c r="N90" s="7"/>
      <c r="O90" s="7"/>
      <c r="P90" s="7"/>
      <c r="Q90" s="7"/>
    </row>
    <row r="91" spans="1:17" ht="30">
      <c r="A91" s="12">
        <v>79</v>
      </c>
      <c r="B91" s="5" t="s">
        <v>125</v>
      </c>
      <c r="C91" s="5" t="s">
        <v>179</v>
      </c>
      <c r="D91" s="7">
        <v>4</v>
      </c>
      <c r="E91" s="7">
        <v>5</v>
      </c>
      <c r="F91" s="7">
        <v>0.44400000000000001</v>
      </c>
      <c r="G91" s="7">
        <v>1</v>
      </c>
      <c r="H91" s="7">
        <v>4</v>
      </c>
      <c r="I91" s="7">
        <v>0.2</v>
      </c>
      <c r="J91" s="7">
        <v>27.1</v>
      </c>
      <c r="K91" s="7">
        <v>28.3</v>
      </c>
      <c r="L91" s="7">
        <v>11.48</v>
      </c>
      <c r="M91" s="7">
        <v>12.26</v>
      </c>
      <c r="N91" s="7"/>
      <c r="O91" s="7"/>
      <c r="P91" s="7"/>
      <c r="Q91" s="7"/>
    </row>
    <row r="92" spans="1:17" ht="15" customHeight="1">
      <c r="A92" s="21"/>
      <c r="B92" s="21"/>
      <c r="C92" s="21"/>
      <c r="D92" s="21" t="s">
        <v>167</v>
      </c>
      <c r="E92" s="21"/>
      <c r="F92" s="21"/>
      <c r="G92" s="21" t="s">
        <v>168</v>
      </c>
      <c r="H92" s="21"/>
      <c r="I92" s="21"/>
      <c r="J92" s="12"/>
      <c r="K92" s="12"/>
      <c r="L92" s="21" t="s">
        <v>159</v>
      </c>
      <c r="M92" s="21"/>
      <c r="N92" s="21" t="s">
        <v>151</v>
      </c>
      <c r="O92" s="21"/>
      <c r="P92" s="21"/>
      <c r="Q92" s="12"/>
    </row>
    <row r="93" spans="1:17">
      <c r="A93" s="12" t="s">
        <v>152</v>
      </c>
      <c r="B93" s="12" t="s">
        <v>153</v>
      </c>
      <c r="C93" s="12" t="s">
        <v>154</v>
      </c>
      <c r="D93" s="12" t="s">
        <v>155</v>
      </c>
      <c r="E93" s="12" t="s">
        <v>156</v>
      </c>
      <c r="F93" s="12" t="s">
        <v>157</v>
      </c>
      <c r="G93" s="12" t="s">
        <v>155</v>
      </c>
      <c r="H93" s="12" t="s">
        <v>156</v>
      </c>
      <c r="I93" s="12" t="s">
        <v>157</v>
      </c>
      <c r="J93" s="12" t="s">
        <v>158</v>
      </c>
      <c r="K93" s="12" t="s">
        <v>158</v>
      </c>
      <c r="L93" s="12" t="s">
        <v>159</v>
      </c>
      <c r="M93" s="12" t="s">
        <v>160</v>
      </c>
      <c r="N93" s="12" t="s">
        <v>214</v>
      </c>
      <c r="O93" s="12" t="s">
        <v>161</v>
      </c>
      <c r="P93" s="12" t="s">
        <v>162</v>
      </c>
      <c r="Q93" s="12" t="s">
        <v>164</v>
      </c>
    </row>
    <row r="94" spans="1:17" ht="45">
      <c r="A94" s="12">
        <v>80</v>
      </c>
      <c r="B94" s="5" t="s">
        <v>121</v>
      </c>
      <c r="C94" s="5" t="s">
        <v>180</v>
      </c>
      <c r="D94" s="7">
        <v>7</v>
      </c>
      <c r="E94" s="7">
        <v>2</v>
      </c>
      <c r="F94" s="7">
        <v>0.77800000000000002</v>
      </c>
      <c r="G94" s="7">
        <v>5</v>
      </c>
      <c r="H94" s="7">
        <v>0</v>
      </c>
      <c r="I94" s="7">
        <v>1</v>
      </c>
      <c r="J94" s="7">
        <v>35.9</v>
      </c>
      <c r="K94" s="7">
        <v>29.8</v>
      </c>
      <c r="L94" s="7">
        <v>24.05</v>
      </c>
      <c r="M94" s="7">
        <v>16.5</v>
      </c>
      <c r="N94" s="7"/>
      <c r="O94" s="7"/>
      <c r="P94" s="7"/>
      <c r="Q94" s="7"/>
    </row>
    <row r="95" spans="1:17" ht="45">
      <c r="A95" s="12">
        <v>81</v>
      </c>
      <c r="B95" s="5" t="s">
        <v>57</v>
      </c>
      <c r="C95" s="5" t="s">
        <v>180</v>
      </c>
      <c r="D95" s="7">
        <v>8</v>
      </c>
      <c r="E95" s="7">
        <v>1</v>
      </c>
      <c r="F95" s="7">
        <v>0.88900000000000001</v>
      </c>
      <c r="G95" s="7">
        <v>4</v>
      </c>
      <c r="H95" s="7">
        <v>1</v>
      </c>
      <c r="I95" s="7">
        <v>0.8</v>
      </c>
      <c r="J95" s="7">
        <v>34.799999999999997</v>
      </c>
      <c r="K95" s="7">
        <v>22.7</v>
      </c>
      <c r="L95" s="7">
        <v>29.51</v>
      </c>
      <c r="M95" s="7">
        <v>18.29</v>
      </c>
      <c r="N95" s="7">
        <v>24</v>
      </c>
      <c r="O95" s="7"/>
      <c r="P95" s="7">
        <v>13</v>
      </c>
      <c r="Q95" s="7"/>
    </row>
    <row r="96" spans="1:17" ht="45">
      <c r="A96" s="12">
        <v>82</v>
      </c>
      <c r="B96" s="5" t="s">
        <v>123</v>
      </c>
      <c r="C96" s="5" t="s">
        <v>180</v>
      </c>
      <c r="D96" s="7">
        <v>6</v>
      </c>
      <c r="E96" s="7">
        <v>3</v>
      </c>
      <c r="F96" s="7">
        <v>0.66700000000000004</v>
      </c>
      <c r="G96" s="7">
        <v>4</v>
      </c>
      <c r="H96" s="7">
        <v>1</v>
      </c>
      <c r="I96" s="7">
        <v>0.8</v>
      </c>
      <c r="J96" s="7">
        <v>38.1</v>
      </c>
      <c r="K96" s="7">
        <v>31.6</v>
      </c>
      <c r="L96" s="7">
        <v>15.43</v>
      </c>
      <c r="M96" s="7">
        <v>11.21</v>
      </c>
      <c r="N96" s="7"/>
      <c r="O96" s="7"/>
      <c r="P96" s="7"/>
      <c r="Q96" s="7"/>
    </row>
    <row r="97" spans="1:17" ht="45">
      <c r="A97" s="12">
        <v>83</v>
      </c>
      <c r="B97" s="5" t="s">
        <v>63</v>
      </c>
      <c r="C97" s="5" t="s">
        <v>180</v>
      </c>
      <c r="D97" s="7">
        <v>5</v>
      </c>
      <c r="E97" s="7">
        <v>4</v>
      </c>
      <c r="F97" s="7">
        <v>0.55600000000000005</v>
      </c>
      <c r="G97" s="7">
        <v>3</v>
      </c>
      <c r="H97" s="7">
        <v>2</v>
      </c>
      <c r="I97" s="7">
        <v>0.6</v>
      </c>
      <c r="J97" s="7">
        <v>27.9</v>
      </c>
      <c r="K97" s="7">
        <v>24.8</v>
      </c>
      <c r="L97" s="7">
        <v>20.440000000000001</v>
      </c>
      <c r="M97" s="7">
        <v>17.77</v>
      </c>
      <c r="N97" s="7"/>
      <c r="O97" s="7"/>
      <c r="P97" s="7"/>
      <c r="Q97" s="7"/>
    </row>
    <row r="98" spans="1:17" ht="45">
      <c r="A98" s="12">
        <v>84</v>
      </c>
      <c r="B98" s="5" t="s">
        <v>95</v>
      </c>
      <c r="C98" s="5" t="s">
        <v>180</v>
      </c>
      <c r="D98" s="7">
        <v>6</v>
      </c>
      <c r="E98" s="7">
        <v>3</v>
      </c>
      <c r="F98" s="7">
        <v>0.66700000000000004</v>
      </c>
      <c r="G98" s="7">
        <v>2</v>
      </c>
      <c r="H98" s="7">
        <v>3</v>
      </c>
      <c r="I98" s="7">
        <v>0.4</v>
      </c>
      <c r="J98" s="7">
        <v>32.799999999999997</v>
      </c>
      <c r="K98" s="7">
        <v>24</v>
      </c>
      <c r="L98" s="7">
        <v>20.78</v>
      </c>
      <c r="M98" s="7">
        <v>13.33</v>
      </c>
      <c r="N98" s="7"/>
      <c r="O98" s="7"/>
      <c r="P98" s="7"/>
      <c r="Q98" s="7"/>
    </row>
    <row r="99" spans="1:17" ht="45.75" thickBot="1">
      <c r="A99" s="12">
        <v>85</v>
      </c>
      <c r="B99" s="5" t="s">
        <v>90</v>
      </c>
      <c r="C99" s="5" t="s">
        <v>180</v>
      </c>
      <c r="D99" s="7">
        <v>3</v>
      </c>
      <c r="E99" s="7">
        <v>6</v>
      </c>
      <c r="F99" s="7">
        <v>0.33300000000000002</v>
      </c>
      <c r="G99" s="7">
        <v>1</v>
      </c>
      <c r="H99" s="7">
        <v>5</v>
      </c>
      <c r="I99" s="7">
        <v>0.16700000000000001</v>
      </c>
      <c r="J99" s="7">
        <v>24.3</v>
      </c>
      <c r="K99" s="7">
        <v>29.1</v>
      </c>
      <c r="L99" s="7">
        <v>14.57</v>
      </c>
      <c r="M99" s="7">
        <v>19.12</v>
      </c>
      <c r="N99" s="7"/>
      <c r="O99" s="7"/>
      <c r="P99" s="7"/>
      <c r="Q99" s="7"/>
    </row>
    <row r="100" spans="1:17" ht="45.75" thickTop="1">
      <c r="A100" s="8">
        <v>86</v>
      </c>
      <c r="B100" s="10" t="s">
        <v>72</v>
      </c>
      <c r="C100" s="10" t="s">
        <v>181</v>
      </c>
      <c r="D100" s="9">
        <v>8</v>
      </c>
      <c r="E100" s="9">
        <v>1</v>
      </c>
      <c r="F100" s="9">
        <v>0.88900000000000001</v>
      </c>
      <c r="G100" s="9">
        <v>5</v>
      </c>
      <c r="H100" s="9">
        <v>0</v>
      </c>
      <c r="I100" s="9">
        <v>1</v>
      </c>
      <c r="J100" s="9">
        <v>35.799999999999997</v>
      </c>
      <c r="K100" s="9">
        <v>15.1</v>
      </c>
      <c r="L100" s="9">
        <v>25.15</v>
      </c>
      <c r="M100" s="9">
        <v>10.49</v>
      </c>
      <c r="N100" s="9"/>
      <c r="O100" s="9"/>
      <c r="P100" s="9">
        <v>19</v>
      </c>
      <c r="Q100" s="9"/>
    </row>
    <row r="101" spans="1:17" ht="30">
      <c r="A101" s="12">
        <v>87</v>
      </c>
      <c r="B101" s="5" t="s">
        <v>128</v>
      </c>
      <c r="C101" s="5" t="s">
        <v>181</v>
      </c>
      <c r="D101" s="7">
        <v>4</v>
      </c>
      <c r="E101" s="7">
        <v>6</v>
      </c>
      <c r="F101" s="7">
        <v>0.4</v>
      </c>
      <c r="G101" s="7">
        <v>3</v>
      </c>
      <c r="H101" s="7">
        <v>3</v>
      </c>
      <c r="I101" s="7">
        <v>0.5</v>
      </c>
      <c r="J101" s="7">
        <v>26.8</v>
      </c>
      <c r="K101" s="7">
        <v>38.200000000000003</v>
      </c>
      <c r="L101" s="7">
        <v>11.23</v>
      </c>
      <c r="M101" s="7">
        <v>16.13</v>
      </c>
      <c r="N101" s="7"/>
      <c r="O101" s="7"/>
      <c r="P101" s="7"/>
      <c r="Q101" s="7"/>
    </row>
    <row r="102" spans="1:17" ht="45">
      <c r="A102" s="12">
        <v>88</v>
      </c>
      <c r="B102" s="5" t="s">
        <v>182</v>
      </c>
      <c r="C102" s="5" t="s">
        <v>181</v>
      </c>
      <c r="D102" s="7">
        <v>3</v>
      </c>
      <c r="E102" s="7">
        <v>6</v>
      </c>
      <c r="F102" s="7">
        <v>0.33300000000000002</v>
      </c>
      <c r="G102" s="7">
        <v>2</v>
      </c>
      <c r="H102" s="7">
        <v>3</v>
      </c>
      <c r="I102" s="7">
        <v>0.4</v>
      </c>
      <c r="J102" s="7">
        <v>30.6</v>
      </c>
      <c r="K102" s="7">
        <v>32</v>
      </c>
      <c r="L102" s="7">
        <v>8.86</v>
      </c>
      <c r="M102" s="7">
        <v>13.42</v>
      </c>
      <c r="N102" s="7"/>
      <c r="O102" s="7"/>
      <c r="P102" s="7"/>
      <c r="Q102" s="7"/>
    </row>
    <row r="103" spans="1:17" ht="30">
      <c r="A103" s="12">
        <v>89</v>
      </c>
      <c r="B103" s="5" t="s">
        <v>111</v>
      </c>
      <c r="C103" s="5" t="s">
        <v>181</v>
      </c>
      <c r="D103" s="7">
        <v>3</v>
      </c>
      <c r="E103" s="7">
        <v>7</v>
      </c>
      <c r="F103" s="7">
        <v>0.3</v>
      </c>
      <c r="G103" s="7">
        <v>2</v>
      </c>
      <c r="H103" s="7">
        <v>4</v>
      </c>
      <c r="I103" s="7">
        <v>0.33300000000000002</v>
      </c>
      <c r="J103" s="7">
        <v>23.9</v>
      </c>
      <c r="K103" s="7">
        <v>36.1</v>
      </c>
      <c r="L103" s="7">
        <v>7.12</v>
      </c>
      <c r="M103" s="7">
        <v>16.02</v>
      </c>
      <c r="N103" s="7"/>
      <c r="O103" s="7"/>
      <c r="P103" s="7"/>
      <c r="Q103" s="7"/>
    </row>
    <row r="104" spans="1:17" ht="30">
      <c r="A104" s="12">
        <v>90</v>
      </c>
      <c r="B104" s="5" t="s">
        <v>122</v>
      </c>
      <c r="C104" s="5" t="s">
        <v>181</v>
      </c>
      <c r="D104" s="7">
        <v>3</v>
      </c>
      <c r="E104" s="7">
        <v>6</v>
      </c>
      <c r="F104" s="7">
        <v>0.33300000000000002</v>
      </c>
      <c r="G104" s="7">
        <v>1</v>
      </c>
      <c r="H104" s="7">
        <v>4</v>
      </c>
      <c r="I104" s="7">
        <v>0.2</v>
      </c>
      <c r="J104" s="7">
        <v>22.9</v>
      </c>
      <c r="K104" s="7">
        <v>28.3</v>
      </c>
      <c r="L104" s="7">
        <v>5.88</v>
      </c>
      <c r="M104" s="7">
        <v>10.43</v>
      </c>
      <c r="N104" s="7"/>
      <c r="O104" s="7"/>
      <c r="P104" s="7"/>
      <c r="Q104" s="7"/>
    </row>
    <row r="105" spans="1:17" ht="30">
      <c r="A105" s="12">
        <v>91</v>
      </c>
      <c r="B105" s="5" t="s">
        <v>78</v>
      </c>
      <c r="C105" s="5" t="s">
        <v>181</v>
      </c>
      <c r="D105" s="7">
        <v>1</v>
      </c>
      <c r="E105" s="7">
        <v>9</v>
      </c>
      <c r="F105" s="7">
        <v>0.1</v>
      </c>
      <c r="G105" s="7">
        <v>0</v>
      </c>
      <c r="H105" s="7">
        <v>6</v>
      </c>
      <c r="I105" s="7">
        <v>0</v>
      </c>
      <c r="J105" s="7">
        <v>18.5</v>
      </c>
      <c r="K105" s="7">
        <v>34.1</v>
      </c>
      <c r="L105" s="7">
        <v>4.79</v>
      </c>
      <c r="M105" s="7">
        <v>17.59</v>
      </c>
      <c r="N105" s="7"/>
      <c r="O105" s="7"/>
      <c r="P105" s="7"/>
      <c r="Q105" s="7"/>
    </row>
    <row r="106" spans="1:17" ht="15" customHeight="1">
      <c r="A106" s="21"/>
      <c r="B106" s="21"/>
      <c r="C106" s="21"/>
      <c r="D106" s="21" t="s">
        <v>167</v>
      </c>
      <c r="E106" s="21"/>
      <c r="F106" s="21"/>
      <c r="G106" s="21" t="s">
        <v>168</v>
      </c>
      <c r="H106" s="21"/>
      <c r="I106" s="21"/>
      <c r="J106" s="12"/>
      <c r="K106" s="12"/>
      <c r="L106" s="21" t="s">
        <v>159</v>
      </c>
      <c r="M106" s="21"/>
      <c r="N106" s="21" t="s">
        <v>151</v>
      </c>
      <c r="O106" s="21"/>
      <c r="P106" s="21"/>
      <c r="Q106" s="12"/>
    </row>
    <row r="107" spans="1:17">
      <c r="A107" s="12" t="s">
        <v>152</v>
      </c>
      <c r="B107" s="12" t="s">
        <v>153</v>
      </c>
      <c r="C107" s="12" t="s">
        <v>154</v>
      </c>
      <c r="D107" s="12" t="s">
        <v>155</v>
      </c>
      <c r="E107" s="12" t="s">
        <v>156</v>
      </c>
      <c r="F107" s="12" t="s">
        <v>157</v>
      </c>
      <c r="G107" s="12" t="s">
        <v>155</v>
      </c>
      <c r="H107" s="12" t="s">
        <v>156</v>
      </c>
      <c r="I107" s="12" t="s">
        <v>157</v>
      </c>
      <c r="J107" s="12" t="s">
        <v>158</v>
      </c>
      <c r="K107" s="12" t="s">
        <v>158</v>
      </c>
      <c r="L107" s="12" t="s">
        <v>159</v>
      </c>
      <c r="M107" s="12" t="s">
        <v>160</v>
      </c>
      <c r="N107" s="12" t="s">
        <v>214</v>
      </c>
      <c r="O107" s="12" t="s">
        <v>161</v>
      </c>
      <c r="P107" s="12" t="s">
        <v>162</v>
      </c>
      <c r="Q107" s="12" t="s">
        <v>164</v>
      </c>
    </row>
    <row r="108" spans="1:17" ht="30">
      <c r="A108" s="12">
        <v>92</v>
      </c>
      <c r="B108" s="5" t="s">
        <v>37</v>
      </c>
      <c r="C108" s="5" t="s">
        <v>183</v>
      </c>
      <c r="D108" s="7">
        <v>9</v>
      </c>
      <c r="E108" s="7">
        <v>0</v>
      </c>
      <c r="F108" s="7">
        <v>1</v>
      </c>
      <c r="G108" s="7">
        <v>6</v>
      </c>
      <c r="H108" s="7">
        <v>0</v>
      </c>
      <c r="I108" s="7">
        <v>1</v>
      </c>
      <c r="J108" s="7">
        <v>48.3</v>
      </c>
      <c r="K108" s="7">
        <v>17</v>
      </c>
      <c r="L108" s="7">
        <v>38.33</v>
      </c>
      <c r="M108" s="7">
        <v>18.11</v>
      </c>
      <c r="N108" s="7">
        <v>4</v>
      </c>
      <c r="O108" s="7">
        <v>14</v>
      </c>
      <c r="P108" s="7">
        <v>4</v>
      </c>
      <c r="Q108" s="7"/>
    </row>
    <row r="109" spans="1:17" ht="30">
      <c r="A109" s="12">
        <v>93</v>
      </c>
      <c r="B109" s="5" t="s">
        <v>52</v>
      </c>
      <c r="C109" s="5" t="s">
        <v>183</v>
      </c>
      <c r="D109" s="7">
        <v>7</v>
      </c>
      <c r="E109" s="7">
        <v>2</v>
      </c>
      <c r="F109" s="7">
        <v>0.77800000000000002</v>
      </c>
      <c r="G109" s="7">
        <v>6</v>
      </c>
      <c r="H109" s="7">
        <v>0</v>
      </c>
      <c r="I109" s="7">
        <v>1</v>
      </c>
      <c r="J109" s="7">
        <v>43</v>
      </c>
      <c r="K109" s="7">
        <v>24.7</v>
      </c>
      <c r="L109" s="7">
        <v>30.04</v>
      </c>
      <c r="M109" s="7">
        <v>19.260000000000002</v>
      </c>
      <c r="N109" s="7">
        <v>25</v>
      </c>
      <c r="O109" s="7"/>
      <c r="P109" s="7">
        <v>25</v>
      </c>
      <c r="Q109" s="7"/>
    </row>
    <row r="110" spans="1:17" ht="30">
      <c r="A110" s="12">
        <v>94</v>
      </c>
      <c r="B110" s="5" t="s">
        <v>19</v>
      </c>
      <c r="C110" s="5" t="s">
        <v>183</v>
      </c>
      <c r="D110" s="7">
        <v>6</v>
      </c>
      <c r="E110" s="7">
        <v>3</v>
      </c>
      <c r="F110" s="7">
        <v>0.66700000000000004</v>
      </c>
      <c r="G110" s="7">
        <v>4</v>
      </c>
      <c r="H110" s="7">
        <v>3</v>
      </c>
      <c r="I110" s="7">
        <v>0.57099999999999995</v>
      </c>
      <c r="J110" s="7">
        <v>19.899999999999999</v>
      </c>
      <c r="K110" s="7">
        <v>18.600000000000001</v>
      </c>
      <c r="L110" s="7">
        <v>29.16</v>
      </c>
      <c r="M110" s="7">
        <v>26.27</v>
      </c>
      <c r="N110" s="7"/>
      <c r="O110" s="7">
        <v>8</v>
      </c>
      <c r="P110" s="7">
        <v>7</v>
      </c>
      <c r="Q110" s="7"/>
    </row>
    <row r="111" spans="1:17" ht="30">
      <c r="A111" s="12">
        <v>95</v>
      </c>
      <c r="B111" s="5" t="s">
        <v>22</v>
      </c>
      <c r="C111" s="5" t="s">
        <v>183</v>
      </c>
      <c r="D111" s="7">
        <v>4</v>
      </c>
      <c r="E111" s="7">
        <v>5</v>
      </c>
      <c r="F111" s="7">
        <v>0.44400000000000001</v>
      </c>
      <c r="G111" s="7">
        <v>2</v>
      </c>
      <c r="H111" s="7">
        <v>4</v>
      </c>
      <c r="I111" s="7">
        <v>0.33300000000000002</v>
      </c>
      <c r="J111" s="7">
        <v>39.700000000000003</v>
      </c>
      <c r="K111" s="7">
        <v>44.4</v>
      </c>
      <c r="L111" s="7">
        <v>21.47</v>
      </c>
      <c r="M111" s="7">
        <v>24.58</v>
      </c>
      <c r="N111" s="7"/>
      <c r="O111" s="7"/>
      <c r="P111" s="7"/>
      <c r="Q111" s="7"/>
    </row>
    <row r="112" spans="1:17" ht="30">
      <c r="A112" s="12">
        <v>96</v>
      </c>
      <c r="B112" s="5" t="s">
        <v>28</v>
      </c>
      <c r="C112" s="5" t="s">
        <v>183</v>
      </c>
      <c r="D112" s="7">
        <v>3</v>
      </c>
      <c r="E112" s="7">
        <v>6</v>
      </c>
      <c r="F112" s="7">
        <v>0.33300000000000002</v>
      </c>
      <c r="G112" s="7">
        <v>1</v>
      </c>
      <c r="H112" s="7">
        <v>5</v>
      </c>
      <c r="I112" s="7">
        <v>0.16700000000000001</v>
      </c>
      <c r="J112" s="7">
        <v>38.200000000000003</v>
      </c>
      <c r="K112" s="7">
        <v>42.6</v>
      </c>
      <c r="L112" s="7">
        <v>21.6</v>
      </c>
      <c r="M112" s="7">
        <v>24.48</v>
      </c>
      <c r="N112" s="7"/>
      <c r="O112" s="7">
        <v>24</v>
      </c>
      <c r="P112" s="7">
        <v>22</v>
      </c>
      <c r="Q112" s="7"/>
    </row>
    <row r="113" spans="1:17" ht="30.75" thickBot="1">
      <c r="A113" s="12">
        <v>97</v>
      </c>
      <c r="B113" s="5" t="s">
        <v>40</v>
      </c>
      <c r="C113" s="5" t="s">
        <v>183</v>
      </c>
      <c r="D113" s="7">
        <v>2</v>
      </c>
      <c r="E113" s="7">
        <v>7</v>
      </c>
      <c r="F113" s="7">
        <v>0.222</v>
      </c>
      <c r="G113" s="7">
        <v>1</v>
      </c>
      <c r="H113" s="7">
        <v>5</v>
      </c>
      <c r="I113" s="7">
        <v>0.16700000000000001</v>
      </c>
      <c r="J113" s="7">
        <v>23.8</v>
      </c>
      <c r="K113" s="7">
        <v>31.9</v>
      </c>
      <c r="L113" s="7">
        <v>19.47</v>
      </c>
      <c r="M113" s="7">
        <v>26.47</v>
      </c>
      <c r="N113" s="7"/>
      <c r="O113" s="7"/>
      <c r="P113" s="7"/>
      <c r="Q113" s="7"/>
    </row>
    <row r="114" spans="1:17" ht="30.75" thickTop="1">
      <c r="A114" s="8">
        <v>98</v>
      </c>
      <c r="B114" s="10" t="s">
        <v>66</v>
      </c>
      <c r="C114" s="10" t="s">
        <v>184</v>
      </c>
      <c r="D114" s="9">
        <v>7</v>
      </c>
      <c r="E114" s="9">
        <v>2</v>
      </c>
      <c r="F114" s="9">
        <v>0.77800000000000002</v>
      </c>
      <c r="G114" s="9">
        <v>5</v>
      </c>
      <c r="H114" s="9">
        <v>1</v>
      </c>
      <c r="I114" s="9">
        <v>0.83299999999999996</v>
      </c>
      <c r="J114" s="9">
        <v>33.700000000000003</v>
      </c>
      <c r="K114" s="9">
        <v>17.2</v>
      </c>
      <c r="L114" s="9">
        <v>34.340000000000003</v>
      </c>
      <c r="M114" s="9">
        <v>23.67</v>
      </c>
      <c r="N114" s="9">
        <v>21</v>
      </c>
      <c r="O114" s="9"/>
      <c r="P114" s="9">
        <v>21</v>
      </c>
      <c r="Q114" s="9"/>
    </row>
    <row r="115" spans="1:17" ht="45">
      <c r="A115" s="12">
        <v>99</v>
      </c>
      <c r="B115" s="5" t="s">
        <v>185</v>
      </c>
      <c r="C115" s="5" t="s">
        <v>184</v>
      </c>
      <c r="D115" s="7">
        <v>6</v>
      </c>
      <c r="E115" s="7">
        <v>3</v>
      </c>
      <c r="F115" s="7">
        <v>0.66700000000000004</v>
      </c>
      <c r="G115" s="7">
        <v>5</v>
      </c>
      <c r="H115" s="7">
        <v>2</v>
      </c>
      <c r="I115" s="7">
        <v>0.71399999999999997</v>
      </c>
      <c r="J115" s="7">
        <v>32</v>
      </c>
      <c r="K115" s="7">
        <v>23.6</v>
      </c>
      <c r="L115" s="7">
        <v>33.74</v>
      </c>
      <c r="M115" s="7">
        <v>25.63</v>
      </c>
      <c r="N115" s="7"/>
      <c r="O115" s="7">
        <v>20</v>
      </c>
      <c r="P115" s="7">
        <v>20</v>
      </c>
      <c r="Q115" s="7"/>
    </row>
    <row r="116" spans="1:17" ht="30">
      <c r="A116" s="12">
        <v>100</v>
      </c>
      <c r="B116" s="5" t="s">
        <v>34</v>
      </c>
      <c r="C116" s="5" t="s">
        <v>184</v>
      </c>
      <c r="D116" s="7">
        <v>7</v>
      </c>
      <c r="E116" s="7">
        <v>2</v>
      </c>
      <c r="F116" s="7">
        <v>0.77800000000000002</v>
      </c>
      <c r="G116" s="7">
        <v>4</v>
      </c>
      <c r="H116" s="7">
        <v>2</v>
      </c>
      <c r="I116" s="7">
        <v>0.66700000000000004</v>
      </c>
      <c r="J116" s="7">
        <v>29.2</v>
      </c>
      <c r="K116" s="7">
        <v>22.7</v>
      </c>
      <c r="L116" s="7">
        <v>28.04</v>
      </c>
      <c r="M116" s="7">
        <v>20.48</v>
      </c>
      <c r="N116" s="7">
        <v>16</v>
      </c>
      <c r="O116" s="7"/>
      <c r="P116" s="7">
        <v>16</v>
      </c>
      <c r="Q116" s="7"/>
    </row>
    <row r="117" spans="1:17" ht="30">
      <c r="A117" s="12">
        <v>101</v>
      </c>
      <c r="B117" s="5" t="s">
        <v>30</v>
      </c>
      <c r="C117" s="5" t="s">
        <v>184</v>
      </c>
      <c r="D117" s="7">
        <v>5</v>
      </c>
      <c r="E117" s="7">
        <v>4</v>
      </c>
      <c r="F117" s="7">
        <v>0.55600000000000005</v>
      </c>
      <c r="G117" s="7">
        <v>2</v>
      </c>
      <c r="H117" s="7">
        <v>4</v>
      </c>
      <c r="I117" s="7">
        <v>0.33300000000000002</v>
      </c>
      <c r="J117" s="7">
        <v>35.700000000000003</v>
      </c>
      <c r="K117" s="7">
        <v>36.6</v>
      </c>
      <c r="L117" s="7">
        <v>21.4</v>
      </c>
      <c r="M117" s="7">
        <v>22.51</v>
      </c>
      <c r="N117" s="7"/>
      <c r="O117" s="7"/>
      <c r="P117" s="7"/>
      <c r="Q117" s="7"/>
    </row>
    <row r="118" spans="1:17" ht="30">
      <c r="A118" s="12">
        <v>102</v>
      </c>
      <c r="B118" s="5" t="s">
        <v>10</v>
      </c>
      <c r="C118" s="5" t="s">
        <v>184</v>
      </c>
      <c r="D118" s="7">
        <v>3</v>
      </c>
      <c r="E118" s="7">
        <v>6</v>
      </c>
      <c r="F118" s="7">
        <v>0.33300000000000002</v>
      </c>
      <c r="G118" s="7">
        <v>1</v>
      </c>
      <c r="H118" s="7">
        <v>5</v>
      </c>
      <c r="I118" s="7">
        <v>0.16700000000000001</v>
      </c>
      <c r="J118" s="7">
        <v>26.3</v>
      </c>
      <c r="K118" s="7">
        <v>26</v>
      </c>
      <c r="L118" s="7">
        <v>24.98</v>
      </c>
      <c r="M118" s="7">
        <v>24.75</v>
      </c>
      <c r="N118" s="7"/>
      <c r="O118" s="7">
        <v>16</v>
      </c>
      <c r="P118" s="7">
        <v>16</v>
      </c>
      <c r="Q118" s="7"/>
    </row>
    <row r="119" spans="1:17" ht="30">
      <c r="A119" s="12">
        <v>103</v>
      </c>
      <c r="B119" s="5" t="s">
        <v>45</v>
      </c>
      <c r="C119" s="5" t="s">
        <v>184</v>
      </c>
      <c r="D119" s="7">
        <v>2</v>
      </c>
      <c r="E119" s="7">
        <v>7</v>
      </c>
      <c r="F119" s="7">
        <v>0.222</v>
      </c>
      <c r="G119" s="7">
        <v>0</v>
      </c>
      <c r="H119" s="7">
        <v>6</v>
      </c>
      <c r="I119" s="7">
        <v>0</v>
      </c>
      <c r="J119" s="7">
        <v>22.2</v>
      </c>
      <c r="K119" s="7">
        <v>37.1</v>
      </c>
      <c r="L119" s="7">
        <v>14.37</v>
      </c>
      <c r="M119" s="7">
        <v>24.49</v>
      </c>
      <c r="N119" s="7"/>
      <c r="O119" s="7"/>
      <c r="P119" s="7"/>
      <c r="Q119" s="7"/>
    </row>
    <row r="120" spans="1:17" ht="15" customHeight="1">
      <c r="A120" s="21"/>
      <c r="B120" s="21"/>
      <c r="C120" s="21"/>
      <c r="D120" s="21" t="s">
        <v>167</v>
      </c>
      <c r="E120" s="21"/>
      <c r="F120" s="21"/>
      <c r="G120" s="21" t="s">
        <v>168</v>
      </c>
      <c r="H120" s="21"/>
      <c r="I120" s="21"/>
      <c r="J120" s="12"/>
      <c r="K120" s="12"/>
      <c r="L120" s="21" t="s">
        <v>159</v>
      </c>
      <c r="M120" s="21"/>
      <c r="N120" s="21" t="s">
        <v>151</v>
      </c>
      <c r="O120" s="21"/>
      <c r="P120" s="21"/>
      <c r="Q120" s="12"/>
    </row>
    <row r="121" spans="1:17">
      <c r="A121" s="12" t="s">
        <v>152</v>
      </c>
      <c r="B121" s="12" t="s">
        <v>153</v>
      </c>
      <c r="C121" s="12" t="s">
        <v>154</v>
      </c>
      <c r="D121" s="12" t="s">
        <v>155</v>
      </c>
      <c r="E121" s="12" t="s">
        <v>156</v>
      </c>
      <c r="F121" s="12" t="s">
        <v>157</v>
      </c>
      <c r="G121" s="12" t="s">
        <v>155</v>
      </c>
      <c r="H121" s="12" t="s">
        <v>156</v>
      </c>
      <c r="I121" s="12" t="s">
        <v>157</v>
      </c>
      <c r="J121" s="12" t="s">
        <v>158</v>
      </c>
      <c r="K121" s="12" t="s">
        <v>158</v>
      </c>
      <c r="L121" s="12" t="s">
        <v>159</v>
      </c>
      <c r="M121" s="12" t="s">
        <v>160</v>
      </c>
      <c r="N121" s="12" t="s">
        <v>214</v>
      </c>
      <c r="O121" s="12" t="s">
        <v>161</v>
      </c>
      <c r="P121" s="12" t="s">
        <v>162</v>
      </c>
      <c r="Q121" s="12" t="s">
        <v>164</v>
      </c>
    </row>
    <row r="122" spans="1:17" ht="30">
      <c r="A122" s="12">
        <v>104</v>
      </c>
      <c r="B122" s="5" t="s">
        <v>14</v>
      </c>
      <c r="C122" s="5" t="s">
        <v>186</v>
      </c>
      <c r="D122" s="7">
        <v>6</v>
      </c>
      <c r="E122" s="7">
        <v>2</v>
      </c>
      <c r="F122" s="7">
        <v>0.75</v>
      </c>
      <c r="G122" s="7">
        <v>4</v>
      </c>
      <c r="H122" s="7">
        <v>2</v>
      </c>
      <c r="I122" s="7">
        <v>0.66700000000000004</v>
      </c>
      <c r="J122" s="7">
        <v>27</v>
      </c>
      <c r="K122" s="7">
        <v>14.1</v>
      </c>
      <c r="L122" s="7">
        <v>28.35</v>
      </c>
      <c r="M122" s="7">
        <v>18.47</v>
      </c>
      <c r="N122" s="7">
        <v>10</v>
      </c>
      <c r="O122" s="7">
        <v>25</v>
      </c>
      <c r="P122" s="7">
        <v>10</v>
      </c>
      <c r="Q122" s="7"/>
    </row>
    <row r="123" spans="1:17" ht="30">
      <c r="A123" s="12">
        <v>105</v>
      </c>
      <c r="B123" s="5" t="s">
        <v>29</v>
      </c>
      <c r="C123" s="5" t="s">
        <v>186</v>
      </c>
      <c r="D123" s="7">
        <v>5</v>
      </c>
      <c r="E123" s="7">
        <v>4</v>
      </c>
      <c r="F123" s="7">
        <v>0.55600000000000005</v>
      </c>
      <c r="G123" s="7">
        <v>4</v>
      </c>
      <c r="H123" s="7">
        <v>3</v>
      </c>
      <c r="I123" s="7">
        <v>0.57099999999999995</v>
      </c>
      <c r="J123" s="7">
        <v>27.3</v>
      </c>
      <c r="K123" s="7">
        <v>30.4</v>
      </c>
      <c r="L123" s="7">
        <v>19.71</v>
      </c>
      <c r="M123" s="7">
        <v>20.71</v>
      </c>
      <c r="N123" s="7"/>
      <c r="O123" s="7"/>
      <c r="P123" s="7"/>
      <c r="Q123" s="7"/>
    </row>
    <row r="124" spans="1:17" ht="30">
      <c r="A124" s="12">
        <v>106</v>
      </c>
      <c r="B124" s="5" t="s">
        <v>11</v>
      </c>
      <c r="C124" s="5" t="s">
        <v>186</v>
      </c>
      <c r="D124" s="7">
        <v>5</v>
      </c>
      <c r="E124" s="7">
        <v>4</v>
      </c>
      <c r="F124" s="7">
        <v>0.55600000000000005</v>
      </c>
      <c r="G124" s="7">
        <v>3</v>
      </c>
      <c r="H124" s="7">
        <v>4</v>
      </c>
      <c r="I124" s="7">
        <v>0.42899999999999999</v>
      </c>
      <c r="J124" s="7">
        <v>23.7</v>
      </c>
      <c r="K124" s="7">
        <v>25.9</v>
      </c>
      <c r="L124" s="7">
        <v>19.89</v>
      </c>
      <c r="M124" s="7">
        <v>20.78</v>
      </c>
      <c r="N124" s="7"/>
      <c r="O124" s="7">
        <v>18</v>
      </c>
      <c r="P124" s="7">
        <v>9</v>
      </c>
      <c r="Q124" s="7"/>
    </row>
    <row r="125" spans="1:17" ht="30">
      <c r="A125" s="12">
        <v>107</v>
      </c>
      <c r="B125" s="5" t="s">
        <v>27</v>
      </c>
      <c r="C125" s="5" t="s">
        <v>186</v>
      </c>
      <c r="D125" s="7">
        <v>5</v>
      </c>
      <c r="E125" s="7">
        <v>4</v>
      </c>
      <c r="F125" s="7">
        <v>0.55600000000000005</v>
      </c>
      <c r="G125" s="7">
        <v>3</v>
      </c>
      <c r="H125" s="7">
        <v>4</v>
      </c>
      <c r="I125" s="7">
        <v>0.42899999999999999</v>
      </c>
      <c r="J125" s="7">
        <v>19.2</v>
      </c>
      <c r="K125" s="7">
        <v>21.2</v>
      </c>
      <c r="L125" s="7">
        <v>18.79</v>
      </c>
      <c r="M125" s="7">
        <v>19.57</v>
      </c>
      <c r="N125" s="7"/>
      <c r="O125" s="7"/>
      <c r="P125" s="7"/>
      <c r="Q125" s="7"/>
    </row>
    <row r="126" spans="1:17" ht="30">
      <c r="A126" s="12">
        <v>108</v>
      </c>
      <c r="B126" s="5" t="s">
        <v>15</v>
      </c>
      <c r="C126" s="5" t="s">
        <v>186</v>
      </c>
      <c r="D126" s="7">
        <v>6</v>
      </c>
      <c r="E126" s="7">
        <v>3</v>
      </c>
      <c r="F126" s="7">
        <v>0.66700000000000004</v>
      </c>
      <c r="G126" s="7">
        <v>2</v>
      </c>
      <c r="H126" s="7">
        <v>3</v>
      </c>
      <c r="I126" s="7">
        <v>0.4</v>
      </c>
      <c r="J126" s="7">
        <v>32.1</v>
      </c>
      <c r="K126" s="7">
        <v>25.9</v>
      </c>
      <c r="L126" s="7">
        <v>28.7</v>
      </c>
      <c r="M126" s="7">
        <v>24.26</v>
      </c>
      <c r="N126" s="7"/>
      <c r="O126" s="7">
        <v>9</v>
      </c>
      <c r="P126" s="7">
        <v>9</v>
      </c>
      <c r="Q126" s="7"/>
    </row>
    <row r="127" spans="1:17" ht="30">
      <c r="A127" s="12">
        <v>109</v>
      </c>
      <c r="B127" s="5" t="s">
        <v>54</v>
      </c>
      <c r="C127" s="5" t="s">
        <v>186</v>
      </c>
      <c r="D127" s="7">
        <v>4</v>
      </c>
      <c r="E127" s="7">
        <v>5</v>
      </c>
      <c r="F127" s="7">
        <v>0.44400000000000001</v>
      </c>
      <c r="G127" s="7">
        <v>1</v>
      </c>
      <c r="H127" s="7">
        <v>4</v>
      </c>
      <c r="I127" s="7">
        <v>0.2</v>
      </c>
      <c r="J127" s="7">
        <v>20.2</v>
      </c>
      <c r="K127" s="7">
        <v>21.6</v>
      </c>
      <c r="L127" s="7">
        <v>20.82</v>
      </c>
      <c r="M127" s="7">
        <v>20.49</v>
      </c>
      <c r="N127" s="7"/>
      <c r="O127" s="7"/>
      <c r="P127" s="7"/>
      <c r="Q127" s="7"/>
    </row>
    <row r="128" spans="1:17" ht="30.75" thickBot="1">
      <c r="A128" s="12">
        <v>110</v>
      </c>
      <c r="B128" s="5" t="s">
        <v>46</v>
      </c>
      <c r="C128" s="5" t="s">
        <v>186</v>
      </c>
      <c r="D128" s="7">
        <v>2</v>
      </c>
      <c r="E128" s="7">
        <v>7</v>
      </c>
      <c r="F128" s="7">
        <v>0.222</v>
      </c>
      <c r="G128" s="7">
        <v>0</v>
      </c>
      <c r="H128" s="7">
        <v>5</v>
      </c>
      <c r="I128" s="7">
        <v>0</v>
      </c>
      <c r="J128" s="7">
        <v>31.8</v>
      </c>
      <c r="K128" s="7">
        <v>30.4</v>
      </c>
      <c r="L128" s="7">
        <v>14.1</v>
      </c>
      <c r="M128" s="7">
        <v>19.989999999999998</v>
      </c>
      <c r="N128" s="7"/>
      <c r="O128" s="7"/>
      <c r="P128" s="7"/>
      <c r="Q128" s="7"/>
    </row>
    <row r="129" spans="1:17" ht="30.75" thickTop="1">
      <c r="A129" s="8">
        <v>111</v>
      </c>
      <c r="B129" s="10" t="s">
        <v>1</v>
      </c>
      <c r="C129" s="10" t="s">
        <v>187</v>
      </c>
      <c r="D129" s="9">
        <v>9</v>
      </c>
      <c r="E129" s="9">
        <v>0</v>
      </c>
      <c r="F129" s="9">
        <v>1</v>
      </c>
      <c r="G129" s="9">
        <v>6</v>
      </c>
      <c r="H129" s="9">
        <v>0</v>
      </c>
      <c r="I129" s="9">
        <v>1</v>
      </c>
      <c r="J129" s="9">
        <v>40.1</v>
      </c>
      <c r="K129" s="9">
        <v>13.2</v>
      </c>
      <c r="L129" s="9">
        <v>45.93</v>
      </c>
      <c r="M129" s="9">
        <v>26.49</v>
      </c>
      <c r="N129" s="9">
        <v>1</v>
      </c>
      <c r="O129" s="9">
        <v>1</v>
      </c>
      <c r="P129" s="9">
        <v>1</v>
      </c>
      <c r="Q129" s="9"/>
    </row>
    <row r="130" spans="1:17" ht="30">
      <c r="A130" s="12">
        <v>112</v>
      </c>
      <c r="B130" s="5" t="s">
        <v>9</v>
      </c>
      <c r="C130" s="5" t="s">
        <v>187</v>
      </c>
      <c r="D130" s="7">
        <v>7</v>
      </c>
      <c r="E130" s="7">
        <v>2</v>
      </c>
      <c r="F130" s="7">
        <v>0.77800000000000002</v>
      </c>
      <c r="G130" s="7">
        <v>5</v>
      </c>
      <c r="H130" s="7">
        <v>1</v>
      </c>
      <c r="I130" s="7">
        <v>0.83299999999999996</v>
      </c>
      <c r="J130" s="7">
        <v>34.799999999999997</v>
      </c>
      <c r="K130" s="7">
        <v>16</v>
      </c>
      <c r="L130" s="7">
        <v>35.299999999999997</v>
      </c>
      <c r="M130" s="7">
        <v>24.08</v>
      </c>
      <c r="N130" s="7">
        <v>11</v>
      </c>
      <c r="O130" s="7"/>
      <c r="P130" s="7">
        <v>11</v>
      </c>
      <c r="Q130" s="7"/>
    </row>
    <row r="131" spans="1:17" ht="30">
      <c r="A131" s="12">
        <v>113</v>
      </c>
      <c r="B131" s="5" t="s">
        <v>17</v>
      </c>
      <c r="C131" s="5" t="s">
        <v>187</v>
      </c>
      <c r="D131" s="7">
        <v>7</v>
      </c>
      <c r="E131" s="7">
        <v>2</v>
      </c>
      <c r="F131" s="7">
        <v>0.77800000000000002</v>
      </c>
      <c r="G131" s="7">
        <v>4</v>
      </c>
      <c r="H131" s="7">
        <v>2</v>
      </c>
      <c r="I131" s="7">
        <v>0.66700000000000004</v>
      </c>
      <c r="J131" s="7">
        <v>37.200000000000003</v>
      </c>
      <c r="K131" s="7">
        <v>21.4</v>
      </c>
      <c r="L131" s="7">
        <v>31.75</v>
      </c>
      <c r="M131" s="7">
        <v>22.75</v>
      </c>
      <c r="N131" s="7">
        <v>7</v>
      </c>
      <c r="O131" s="7"/>
      <c r="P131" s="7">
        <v>6</v>
      </c>
      <c r="Q131" s="7"/>
    </row>
    <row r="132" spans="1:17" ht="30">
      <c r="A132" s="12">
        <v>114</v>
      </c>
      <c r="B132" s="5" t="s">
        <v>188</v>
      </c>
      <c r="C132" s="5" t="s">
        <v>187</v>
      </c>
      <c r="D132" s="7">
        <v>5</v>
      </c>
      <c r="E132" s="7">
        <v>3</v>
      </c>
      <c r="F132" s="7">
        <v>0.625</v>
      </c>
      <c r="G132" s="7">
        <v>3</v>
      </c>
      <c r="H132" s="7">
        <v>2</v>
      </c>
      <c r="I132" s="7">
        <v>0.6</v>
      </c>
      <c r="J132" s="7">
        <v>26.1</v>
      </c>
      <c r="K132" s="7">
        <v>14.4</v>
      </c>
      <c r="L132" s="7">
        <v>32.590000000000003</v>
      </c>
      <c r="M132" s="7">
        <v>23.97</v>
      </c>
      <c r="N132" s="7">
        <v>15</v>
      </c>
      <c r="O132" s="7">
        <v>5</v>
      </c>
      <c r="P132" s="7">
        <v>5</v>
      </c>
      <c r="Q132" s="7"/>
    </row>
    <row r="133" spans="1:17" ht="30">
      <c r="A133" s="12">
        <v>115</v>
      </c>
      <c r="B133" s="5" t="s">
        <v>32</v>
      </c>
      <c r="C133" s="5" t="s">
        <v>187</v>
      </c>
      <c r="D133" s="7">
        <v>6</v>
      </c>
      <c r="E133" s="7">
        <v>3</v>
      </c>
      <c r="F133" s="7">
        <v>0.66700000000000004</v>
      </c>
      <c r="G133" s="7">
        <v>2</v>
      </c>
      <c r="H133" s="7">
        <v>3</v>
      </c>
      <c r="I133" s="7">
        <v>0.4</v>
      </c>
      <c r="J133" s="7">
        <v>30.9</v>
      </c>
      <c r="K133" s="7">
        <v>29</v>
      </c>
      <c r="L133" s="7">
        <v>27.18</v>
      </c>
      <c r="M133" s="7">
        <v>24.3</v>
      </c>
      <c r="N133" s="7"/>
      <c r="O133" s="7"/>
      <c r="P133" s="7">
        <v>16</v>
      </c>
      <c r="Q133" s="7"/>
    </row>
    <row r="134" spans="1:17" ht="30">
      <c r="A134" s="12">
        <v>116</v>
      </c>
      <c r="B134" s="5" t="s">
        <v>25</v>
      </c>
      <c r="C134" s="5" t="s">
        <v>187</v>
      </c>
      <c r="D134" s="7">
        <v>4</v>
      </c>
      <c r="E134" s="7">
        <v>5</v>
      </c>
      <c r="F134" s="7">
        <v>0.44400000000000001</v>
      </c>
      <c r="G134" s="7">
        <v>2</v>
      </c>
      <c r="H134" s="7">
        <v>3</v>
      </c>
      <c r="I134" s="7">
        <v>0.4</v>
      </c>
      <c r="J134" s="7">
        <v>30.9</v>
      </c>
      <c r="K134" s="7">
        <v>29.8</v>
      </c>
      <c r="L134" s="7">
        <v>19.829999999999998</v>
      </c>
      <c r="M134" s="7">
        <v>20.39</v>
      </c>
      <c r="N134" s="7"/>
      <c r="O134" s="7"/>
      <c r="P134" s="7"/>
      <c r="Q134" s="7"/>
    </row>
    <row r="135" spans="1:17" ht="30">
      <c r="A135" s="12">
        <v>117</v>
      </c>
      <c r="B135" s="5" t="s">
        <v>8</v>
      </c>
      <c r="C135" s="5" t="s">
        <v>187</v>
      </c>
      <c r="D135" s="7">
        <v>4</v>
      </c>
      <c r="E135" s="7">
        <v>5</v>
      </c>
      <c r="F135" s="7">
        <v>0.44400000000000001</v>
      </c>
      <c r="G135" s="7">
        <v>1</v>
      </c>
      <c r="H135" s="7">
        <v>4</v>
      </c>
      <c r="I135" s="7">
        <v>0.2</v>
      </c>
      <c r="J135" s="7">
        <v>36.1</v>
      </c>
      <c r="K135" s="7">
        <v>31.9</v>
      </c>
      <c r="L135" s="7">
        <v>27.86</v>
      </c>
      <c r="M135" s="7">
        <v>25.08</v>
      </c>
      <c r="N135" s="7"/>
      <c r="O135" s="7">
        <v>11</v>
      </c>
      <c r="P135" s="7">
        <v>11</v>
      </c>
      <c r="Q135" s="7"/>
    </row>
    <row r="136" spans="1:17" ht="15" customHeight="1">
      <c r="A136" s="21"/>
      <c r="B136" s="21"/>
      <c r="C136" s="21"/>
      <c r="D136" s="21" t="s">
        <v>167</v>
      </c>
      <c r="E136" s="21"/>
      <c r="F136" s="21"/>
      <c r="G136" s="21" t="s">
        <v>168</v>
      </c>
      <c r="H136" s="21"/>
      <c r="I136" s="21"/>
      <c r="J136" s="12"/>
      <c r="K136" s="12"/>
      <c r="L136" s="21" t="s">
        <v>159</v>
      </c>
      <c r="M136" s="21"/>
      <c r="N136" s="21" t="s">
        <v>151</v>
      </c>
      <c r="O136" s="21"/>
      <c r="P136" s="21"/>
      <c r="Q136" s="12"/>
    </row>
    <row r="137" spans="1:17">
      <c r="A137" s="12" t="s">
        <v>152</v>
      </c>
      <c r="B137" s="12" t="s">
        <v>153</v>
      </c>
      <c r="C137" s="12" t="s">
        <v>154</v>
      </c>
      <c r="D137" s="12" t="s">
        <v>155</v>
      </c>
      <c r="E137" s="12" t="s">
        <v>156</v>
      </c>
      <c r="F137" s="12" t="s">
        <v>157</v>
      </c>
      <c r="G137" s="12" t="s">
        <v>155</v>
      </c>
      <c r="H137" s="12" t="s">
        <v>156</v>
      </c>
      <c r="I137" s="12" t="s">
        <v>157</v>
      </c>
      <c r="J137" s="12" t="s">
        <v>158</v>
      </c>
      <c r="K137" s="12" t="s">
        <v>158</v>
      </c>
      <c r="L137" s="12" t="s">
        <v>159</v>
      </c>
      <c r="M137" s="12" t="s">
        <v>160</v>
      </c>
      <c r="N137" s="12" t="s">
        <v>214</v>
      </c>
      <c r="O137" s="12" t="s">
        <v>161</v>
      </c>
      <c r="P137" s="12" t="s">
        <v>162</v>
      </c>
      <c r="Q137" s="12" t="s">
        <v>164</v>
      </c>
    </row>
    <row r="138" spans="1:17" ht="30">
      <c r="A138" s="12">
        <v>118</v>
      </c>
      <c r="B138" s="5" t="s">
        <v>118</v>
      </c>
      <c r="C138" s="5" t="s">
        <v>150</v>
      </c>
      <c r="D138" s="7">
        <v>7</v>
      </c>
      <c r="E138" s="7">
        <v>2</v>
      </c>
      <c r="F138" s="7">
        <v>0.77800000000000002</v>
      </c>
      <c r="G138" s="7">
        <v>5</v>
      </c>
      <c r="H138" s="7">
        <v>0</v>
      </c>
      <c r="I138" s="7">
        <v>1</v>
      </c>
      <c r="J138" s="7">
        <v>27.3</v>
      </c>
      <c r="K138" s="7">
        <v>16.899999999999999</v>
      </c>
      <c r="L138" s="7">
        <v>27.17</v>
      </c>
      <c r="M138" s="7">
        <v>15.62</v>
      </c>
      <c r="N138" s="7"/>
      <c r="O138" s="7"/>
      <c r="P138" s="7"/>
      <c r="Q138" s="7"/>
    </row>
    <row r="139" spans="1:17" ht="30">
      <c r="A139" s="12">
        <v>119</v>
      </c>
      <c r="B139" s="5" t="s">
        <v>77</v>
      </c>
      <c r="C139" s="5" t="s">
        <v>150</v>
      </c>
      <c r="D139" s="7">
        <v>4</v>
      </c>
      <c r="E139" s="7">
        <v>5</v>
      </c>
      <c r="F139" s="7">
        <v>0.44400000000000001</v>
      </c>
      <c r="G139" s="7">
        <v>3</v>
      </c>
      <c r="H139" s="7">
        <v>2</v>
      </c>
      <c r="I139" s="7">
        <v>0.6</v>
      </c>
      <c r="J139" s="7">
        <v>26.8</v>
      </c>
      <c r="K139" s="7">
        <v>25.7</v>
      </c>
      <c r="L139" s="7">
        <v>14.42</v>
      </c>
      <c r="M139" s="7">
        <v>16.3</v>
      </c>
      <c r="N139" s="7"/>
      <c r="O139" s="7"/>
      <c r="P139" s="7"/>
      <c r="Q139" s="7"/>
    </row>
    <row r="140" spans="1:17">
      <c r="A140" s="12">
        <v>120</v>
      </c>
      <c r="B140" s="5" t="s">
        <v>99</v>
      </c>
      <c r="C140" s="5" t="s">
        <v>150</v>
      </c>
      <c r="D140" s="7">
        <v>7</v>
      </c>
      <c r="E140" s="7">
        <v>1</v>
      </c>
      <c r="F140" s="7">
        <v>0.875</v>
      </c>
      <c r="G140" s="7">
        <v>4</v>
      </c>
      <c r="H140" s="7">
        <v>0</v>
      </c>
      <c r="I140" s="7">
        <v>1</v>
      </c>
      <c r="J140" s="7">
        <v>39.4</v>
      </c>
      <c r="K140" s="7">
        <v>21.3</v>
      </c>
      <c r="L140" s="7">
        <v>25.99</v>
      </c>
      <c r="M140" s="7">
        <v>12.61</v>
      </c>
      <c r="N140" s="7"/>
      <c r="O140" s="7"/>
      <c r="P140" s="7"/>
      <c r="Q140" s="7"/>
    </row>
    <row r="141" spans="1:17" ht="30">
      <c r="A141" s="12">
        <v>121</v>
      </c>
      <c r="B141" s="5" t="s">
        <v>88</v>
      </c>
      <c r="C141" s="5" t="s">
        <v>150</v>
      </c>
      <c r="D141" s="7">
        <v>4</v>
      </c>
      <c r="E141" s="7">
        <v>4</v>
      </c>
      <c r="F141" s="7">
        <v>0.5</v>
      </c>
      <c r="G141" s="7">
        <v>4</v>
      </c>
      <c r="H141" s="7">
        <v>0</v>
      </c>
      <c r="I141" s="7">
        <v>1</v>
      </c>
      <c r="J141" s="7">
        <v>24.1</v>
      </c>
      <c r="K141" s="7">
        <v>25.4</v>
      </c>
      <c r="L141" s="7">
        <v>13.8</v>
      </c>
      <c r="M141" s="7">
        <v>15.05</v>
      </c>
      <c r="N141" s="7"/>
      <c r="O141" s="7"/>
      <c r="P141" s="7"/>
      <c r="Q141" s="7"/>
    </row>
    <row r="142" spans="1:17">
      <c r="A142" s="12">
        <v>122</v>
      </c>
      <c r="B142" s="5" t="s">
        <v>126</v>
      </c>
      <c r="C142" s="5" t="s">
        <v>150</v>
      </c>
      <c r="D142" s="7">
        <v>5</v>
      </c>
      <c r="E142" s="7">
        <v>4</v>
      </c>
      <c r="F142" s="7">
        <v>0.55600000000000005</v>
      </c>
      <c r="G142" s="7">
        <v>3</v>
      </c>
      <c r="H142" s="7">
        <v>2</v>
      </c>
      <c r="I142" s="7">
        <v>0.6</v>
      </c>
      <c r="J142" s="7">
        <v>24.1</v>
      </c>
      <c r="K142" s="7">
        <v>33.299999999999997</v>
      </c>
      <c r="L142" s="7">
        <v>13.04</v>
      </c>
      <c r="M142" s="7">
        <v>16.600000000000001</v>
      </c>
      <c r="N142" s="7"/>
      <c r="O142" s="7"/>
      <c r="P142" s="7"/>
      <c r="Q142" s="7"/>
    </row>
    <row r="143" spans="1:17" ht="60">
      <c r="A143" s="12">
        <v>123</v>
      </c>
      <c r="B143" s="5" t="s">
        <v>114</v>
      </c>
      <c r="C143" s="5" t="s">
        <v>150</v>
      </c>
      <c r="D143" s="7">
        <v>3</v>
      </c>
      <c r="E143" s="7">
        <v>5</v>
      </c>
      <c r="F143" s="7">
        <v>0.375</v>
      </c>
      <c r="G143" s="7">
        <v>2</v>
      </c>
      <c r="H143" s="7">
        <v>3</v>
      </c>
      <c r="I143" s="7">
        <v>0.4</v>
      </c>
      <c r="J143" s="7">
        <v>22.3</v>
      </c>
      <c r="K143" s="7">
        <v>27.3</v>
      </c>
      <c r="L143" s="7">
        <v>8.65</v>
      </c>
      <c r="M143" s="7">
        <v>12.78</v>
      </c>
      <c r="N143" s="7"/>
      <c r="O143" s="7"/>
      <c r="P143" s="7"/>
      <c r="Q143" s="7"/>
    </row>
    <row r="144" spans="1:17" ht="45">
      <c r="A144" s="12">
        <v>124</v>
      </c>
      <c r="B144" s="5" t="s">
        <v>120</v>
      </c>
      <c r="C144" s="5" t="s">
        <v>150</v>
      </c>
      <c r="D144" s="7">
        <v>3</v>
      </c>
      <c r="E144" s="7">
        <v>6</v>
      </c>
      <c r="F144" s="7">
        <v>0.33300000000000002</v>
      </c>
      <c r="G144" s="7">
        <v>2</v>
      </c>
      <c r="H144" s="7">
        <v>3</v>
      </c>
      <c r="I144" s="7">
        <v>0.4</v>
      </c>
      <c r="J144" s="7">
        <v>24.8</v>
      </c>
      <c r="K144" s="7">
        <v>41.6</v>
      </c>
      <c r="L144" s="7">
        <v>6.31</v>
      </c>
      <c r="M144" s="7">
        <v>15.09</v>
      </c>
      <c r="N144" s="7"/>
      <c r="O144" s="7"/>
      <c r="P144" s="7"/>
      <c r="Q144" s="7"/>
    </row>
    <row r="145" spans="1:17" ht="45">
      <c r="A145" s="12">
        <v>125</v>
      </c>
      <c r="B145" s="5" t="s">
        <v>133</v>
      </c>
      <c r="C145" s="5" t="s">
        <v>150</v>
      </c>
      <c r="D145" s="7">
        <v>2</v>
      </c>
      <c r="E145" s="7">
        <v>6</v>
      </c>
      <c r="F145" s="7">
        <v>0.25</v>
      </c>
      <c r="G145" s="7">
        <v>1</v>
      </c>
      <c r="H145" s="7">
        <v>3</v>
      </c>
      <c r="I145" s="7">
        <v>0.25</v>
      </c>
      <c r="J145" s="7">
        <v>23.9</v>
      </c>
      <c r="K145" s="7">
        <v>42.9</v>
      </c>
      <c r="L145" s="7">
        <v>4.16</v>
      </c>
      <c r="M145" s="7">
        <v>16.79</v>
      </c>
      <c r="N145" s="7"/>
      <c r="O145" s="7"/>
      <c r="P145" s="7"/>
      <c r="Q145" s="7"/>
    </row>
    <row r="146" spans="1:17" ht="30">
      <c r="A146" s="12">
        <v>126</v>
      </c>
      <c r="B146" s="5" t="s">
        <v>139</v>
      </c>
      <c r="C146" s="5" t="s">
        <v>150</v>
      </c>
      <c r="D146" s="7">
        <v>2</v>
      </c>
      <c r="E146" s="7">
        <v>7</v>
      </c>
      <c r="F146" s="7">
        <v>0.222</v>
      </c>
      <c r="G146" s="7">
        <v>1</v>
      </c>
      <c r="H146" s="7">
        <v>4</v>
      </c>
      <c r="I146" s="7">
        <v>0.2</v>
      </c>
      <c r="J146" s="7">
        <v>19.3</v>
      </c>
      <c r="K146" s="7">
        <v>24.6</v>
      </c>
      <c r="L146" s="7">
        <v>11.93</v>
      </c>
      <c r="M146" s="7">
        <v>16.71</v>
      </c>
      <c r="N146" s="7"/>
      <c r="O146" s="7"/>
      <c r="P146" s="7"/>
      <c r="Q146" s="7"/>
    </row>
    <row r="147" spans="1:17" ht="30">
      <c r="A147" s="12">
        <v>127</v>
      </c>
      <c r="B147" s="5" t="s">
        <v>93</v>
      </c>
      <c r="C147" s="5" t="s">
        <v>150</v>
      </c>
      <c r="D147" s="7">
        <v>4</v>
      </c>
      <c r="E147" s="7">
        <v>5</v>
      </c>
      <c r="F147" s="7">
        <v>0.44400000000000001</v>
      </c>
      <c r="G147" s="7">
        <v>1</v>
      </c>
      <c r="H147" s="7">
        <v>5</v>
      </c>
      <c r="I147" s="7">
        <v>0.16700000000000001</v>
      </c>
      <c r="J147" s="7">
        <v>23.6</v>
      </c>
      <c r="K147" s="7">
        <v>25.9</v>
      </c>
      <c r="L147" s="7">
        <v>13.21</v>
      </c>
      <c r="M147" s="7">
        <v>13.99</v>
      </c>
      <c r="N147" s="7"/>
      <c r="O147" s="7"/>
      <c r="P147" s="7"/>
      <c r="Q147" s="7"/>
    </row>
    <row r="148" spans="1:17" ht="30">
      <c r="A148" s="12">
        <v>128</v>
      </c>
      <c r="B148" s="5" t="s">
        <v>94</v>
      </c>
      <c r="C148" s="5" t="s">
        <v>150</v>
      </c>
      <c r="D148" s="7">
        <v>2</v>
      </c>
      <c r="E148" s="7">
        <v>6</v>
      </c>
      <c r="F148" s="7">
        <v>0.25</v>
      </c>
      <c r="G148" s="7">
        <v>0</v>
      </c>
      <c r="H148" s="7">
        <v>4</v>
      </c>
      <c r="I148" s="7">
        <v>0</v>
      </c>
      <c r="J148" s="7">
        <v>22.3</v>
      </c>
      <c r="K148" s="7">
        <v>40</v>
      </c>
      <c r="L148" s="7">
        <v>3.94</v>
      </c>
      <c r="M148" s="7">
        <v>15.44</v>
      </c>
      <c r="N148" s="7"/>
      <c r="O148" s="7"/>
      <c r="P148" s="7"/>
      <c r="Q148" s="7"/>
    </row>
  </sheetData>
  <mergeCells count="50">
    <mergeCell ref="A120:C120"/>
    <mergeCell ref="D120:F120"/>
    <mergeCell ref="G120:I120"/>
    <mergeCell ref="L120:M120"/>
    <mergeCell ref="N120:P120"/>
    <mergeCell ref="A136:C136"/>
    <mergeCell ref="D136:F136"/>
    <mergeCell ref="G136:I136"/>
    <mergeCell ref="L136:M136"/>
    <mergeCell ref="N136:P136"/>
    <mergeCell ref="A92:C92"/>
    <mergeCell ref="D92:F92"/>
    <mergeCell ref="G92:I92"/>
    <mergeCell ref="L92:M92"/>
    <mergeCell ref="N92:P92"/>
    <mergeCell ref="A106:C106"/>
    <mergeCell ref="D106:F106"/>
    <mergeCell ref="G106:I106"/>
    <mergeCell ref="L106:M106"/>
    <mergeCell ref="N106:P106"/>
    <mergeCell ref="A72:C72"/>
    <mergeCell ref="D72:F72"/>
    <mergeCell ref="G72:I72"/>
    <mergeCell ref="L72:M72"/>
    <mergeCell ref="N72:P72"/>
    <mergeCell ref="A78:C78"/>
    <mergeCell ref="D78:F78"/>
    <mergeCell ref="G78:I78"/>
    <mergeCell ref="L78:M78"/>
    <mergeCell ref="N78:P78"/>
    <mergeCell ref="A41:C41"/>
    <mergeCell ref="D41:F41"/>
    <mergeCell ref="G41:I41"/>
    <mergeCell ref="L41:M41"/>
    <mergeCell ref="N41:P41"/>
    <mergeCell ref="A57:C57"/>
    <mergeCell ref="D57:F57"/>
    <mergeCell ref="G57:I57"/>
    <mergeCell ref="L57:M57"/>
    <mergeCell ref="N57:P57"/>
    <mergeCell ref="A15:C15"/>
    <mergeCell ref="D15:F15"/>
    <mergeCell ref="G15:I15"/>
    <mergeCell ref="L15:M15"/>
    <mergeCell ref="N15:P15"/>
    <mergeCell ref="A29:C29"/>
    <mergeCell ref="D29:F29"/>
    <mergeCell ref="G29:I29"/>
    <mergeCell ref="L29:M29"/>
    <mergeCell ref="N29:P29"/>
  </mergeCells>
  <hyperlinks>
    <hyperlink ref="B1" r:id="rId1" display="http://www.sports-reference.com/cfb/schools/clemson/2016.html" xr:uid="{00000000-0004-0000-0300-000000000000}"/>
    <hyperlink ref="C1" r:id="rId2" display="http://www.sports-reference.com/cfb/conferences/acc/2016.html" xr:uid="{00000000-0004-0000-0300-000001000000}"/>
    <hyperlink ref="B2" r:id="rId3" display="http://www.sports-reference.com/cfb/schools/louisville/2016.html" xr:uid="{00000000-0004-0000-0300-000002000000}"/>
    <hyperlink ref="C2" r:id="rId4" display="http://www.sports-reference.com/cfb/conferences/acc/2016.html" xr:uid="{00000000-0004-0000-0300-000003000000}"/>
    <hyperlink ref="B3" r:id="rId5" display="http://www.sports-reference.com/cfb/schools/wake-forest/2016.html" xr:uid="{00000000-0004-0000-0300-000004000000}"/>
    <hyperlink ref="C3" r:id="rId6" display="http://www.sports-reference.com/cfb/conferences/acc/2016.html" xr:uid="{00000000-0004-0000-0300-000005000000}"/>
    <hyperlink ref="B4" r:id="rId7" display="http://www.sports-reference.com/cfb/schools/florida-state/2016.html" xr:uid="{00000000-0004-0000-0300-000006000000}"/>
    <hyperlink ref="C4" r:id="rId8" display="http://www.sports-reference.com/cfb/conferences/acc/2016.html" xr:uid="{00000000-0004-0000-0300-000007000000}"/>
    <hyperlink ref="B5" r:id="rId9" display="http://www.sports-reference.com/cfb/schools/syracuse/2016.html" xr:uid="{00000000-0004-0000-0300-000008000000}"/>
    <hyperlink ref="C5" r:id="rId10" display="http://www.sports-reference.com/cfb/conferences/acc/2016.html" xr:uid="{00000000-0004-0000-0300-000009000000}"/>
    <hyperlink ref="B6" r:id="rId11" display="http://www.sports-reference.com/cfb/schools/north-carolina-state/2016.html" xr:uid="{00000000-0004-0000-0300-00000A000000}"/>
    <hyperlink ref="C6" r:id="rId12" display="http://www.sports-reference.com/cfb/conferences/acc/2016.html" xr:uid="{00000000-0004-0000-0300-00000B000000}"/>
    <hyperlink ref="B7" r:id="rId13" display="http://www.sports-reference.com/cfb/schools/boston-college/2016.html" xr:uid="{00000000-0004-0000-0300-00000C000000}"/>
    <hyperlink ref="C7" r:id="rId14" display="http://www.sports-reference.com/cfb/conferences/acc/2016.html" xr:uid="{00000000-0004-0000-0300-00000D000000}"/>
    <hyperlink ref="B8" r:id="rId15" display="http://www.sports-reference.com/cfb/schools/north-carolina/2016.html" xr:uid="{00000000-0004-0000-0300-00000E000000}"/>
    <hyperlink ref="C8" r:id="rId16" display="http://www.sports-reference.com/cfb/conferences/acc/2016.html" xr:uid="{00000000-0004-0000-0300-00000F000000}"/>
    <hyperlink ref="B9" r:id="rId17" display="http://www.sports-reference.com/cfb/schools/virginia-tech/2016.html" xr:uid="{00000000-0004-0000-0300-000010000000}"/>
    <hyperlink ref="C9" r:id="rId18" display="http://www.sports-reference.com/cfb/conferences/acc/2016.html" xr:uid="{00000000-0004-0000-0300-000011000000}"/>
    <hyperlink ref="B10" r:id="rId19" display="http://www.sports-reference.com/cfb/schools/miami-fl/2016.html" xr:uid="{00000000-0004-0000-0300-000012000000}"/>
    <hyperlink ref="C10" r:id="rId20" display="http://www.sports-reference.com/cfb/conferences/acc/2016.html" xr:uid="{00000000-0004-0000-0300-000013000000}"/>
    <hyperlink ref="B11" r:id="rId21" display="http://www.sports-reference.com/cfb/schools/pittsburgh/2016.html" xr:uid="{00000000-0004-0000-0300-000014000000}"/>
    <hyperlink ref="C11" r:id="rId22" display="http://www.sports-reference.com/cfb/conferences/acc/2016.html" xr:uid="{00000000-0004-0000-0300-000015000000}"/>
    <hyperlink ref="B12" r:id="rId23" display="http://www.sports-reference.com/cfb/schools/georgia-tech/2016.html" xr:uid="{00000000-0004-0000-0300-000016000000}"/>
    <hyperlink ref="C12" r:id="rId24" display="http://www.sports-reference.com/cfb/conferences/acc/2016.html" xr:uid="{00000000-0004-0000-0300-000017000000}"/>
    <hyperlink ref="B13" r:id="rId25" display="http://www.sports-reference.com/cfb/schools/virginia/2016.html" xr:uid="{00000000-0004-0000-0300-000018000000}"/>
    <hyperlink ref="C13" r:id="rId26" display="http://www.sports-reference.com/cfb/conferences/acc/2016.html" xr:uid="{00000000-0004-0000-0300-000019000000}"/>
    <hyperlink ref="B14" r:id="rId27" display="http://www.sports-reference.com/cfb/schools/duke/2016.html" xr:uid="{00000000-0004-0000-0300-00001A000000}"/>
    <hyperlink ref="C14" r:id="rId28" display="http://www.sports-reference.com/cfb/conferences/acc/2016.html" xr:uid="{00000000-0004-0000-0300-00001B000000}"/>
    <hyperlink ref="B17" r:id="rId29" display="http://www.sports-reference.com/cfb/schools/temple/2016.html" xr:uid="{00000000-0004-0000-0300-00001C000000}"/>
    <hyperlink ref="C17" r:id="rId30" display="http://www.sports-reference.com/cfb/conferences/american/2016.html" xr:uid="{00000000-0004-0000-0300-00001D000000}"/>
    <hyperlink ref="B18" r:id="rId31" display="http://www.sports-reference.com/cfb/schools/south-florida/2016.html" xr:uid="{00000000-0004-0000-0300-00001E000000}"/>
    <hyperlink ref="C18" r:id="rId32" display="http://www.sports-reference.com/cfb/conferences/american/2016.html" xr:uid="{00000000-0004-0000-0300-00001F000000}"/>
    <hyperlink ref="B19" r:id="rId33" display="http://www.sports-reference.com/cfb/schools/central-florida/2016.html" xr:uid="{00000000-0004-0000-0300-000020000000}"/>
    <hyperlink ref="C19" r:id="rId34" display="http://www.sports-reference.com/cfb/conferences/american/2016.html" xr:uid="{00000000-0004-0000-0300-000021000000}"/>
    <hyperlink ref="B20" r:id="rId35" display="http://www.sports-reference.com/cfb/schools/cincinnati/2016.html" xr:uid="{00000000-0004-0000-0300-000022000000}"/>
    <hyperlink ref="C20" r:id="rId36" display="http://www.sports-reference.com/cfb/conferences/american/2016.html" xr:uid="{00000000-0004-0000-0300-000023000000}"/>
    <hyperlink ref="B21" r:id="rId37" display="http://www.sports-reference.com/cfb/schools/east-carolina/2016.html" xr:uid="{00000000-0004-0000-0300-000024000000}"/>
    <hyperlink ref="C21" r:id="rId38" display="http://www.sports-reference.com/cfb/conferences/american/2016.html" xr:uid="{00000000-0004-0000-0300-000025000000}"/>
    <hyperlink ref="B22" r:id="rId39" display="http://www.sports-reference.com/cfb/schools/connecticut/2016.html" xr:uid="{00000000-0004-0000-0300-000026000000}"/>
    <hyperlink ref="C22" r:id="rId40" display="http://www.sports-reference.com/cfb/conferences/american/2016.html" xr:uid="{00000000-0004-0000-0300-000027000000}"/>
    <hyperlink ref="B23" r:id="rId41" display="http://www.sports-reference.com/cfb/schools/tulsa/2016.html" xr:uid="{00000000-0004-0000-0300-000028000000}"/>
    <hyperlink ref="C23" r:id="rId42" display="http://www.sports-reference.com/cfb/conferences/american/2016.html" xr:uid="{00000000-0004-0000-0300-000029000000}"/>
    <hyperlink ref="B24" r:id="rId43" display="http://www.sports-reference.com/cfb/schools/navy/2016.html" xr:uid="{00000000-0004-0000-0300-00002A000000}"/>
    <hyperlink ref="C24" r:id="rId44" display="http://www.sports-reference.com/cfb/conferences/american/2016.html" xr:uid="{00000000-0004-0000-0300-00002B000000}"/>
    <hyperlink ref="B25" r:id="rId45" display="http://www.sports-reference.com/cfb/schools/houston/2016.html" xr:uid="{00000000-0004-0000-0300-00002C000000}"/>
    <hyperlink ref="C25" r:id="rId46" display="http://www.sports-reference.com/cfb/conferences/american/2016.html" xr:uid="{00000000-0004-0000-0300-00002D000000}"/>
    <hyperlink ref="B26" r:id="rId47" display="http://www.sports-reference.com/cfb/schools/memphis/2016.html" xr:uid="{00000000-0004-0000-0300-00002E000000}"/>
    <hyperlink ref="C26" r:id="rId48" display="http://www.sports-reference.com/cfb/conferences/american/2016.html" xr:uid="{00000000-0004-0000-0300-00002F000000}"/>
    <hyperlink ref="B27" r:id="rId49" display="http://www.sports-reference.com/cfb/schools/southern-methodist/2016.html" xr:uid="{00000000-0004-0000-0300-000030000000}"/>
    <hyperlink ref="C27" r:id="rId50" display="http://www.sports-reference.com/cfb/conferences/american/2016.html" xr:uid="{00000000-0004-0000-0300-000031000000}"/>
    <hyperlink ref="B28" r:id="rId51" display="http://www.sports-reference.com/cfb/schools/tulane/2016.html" xr:uid="{00000000-0004-0000-0300-000032000000}"/>
    <hyperlink ref="C28" r:id="rId52" display="http://www.sports-reference.com/cfb/conferences/american/2016.html" xr:uid="{00000000-0004-0000-0300-000033000000}"/>
    <hyperlink ref="B31" r:id="rId53" display="http://www.sports-reference.com/cfb/schools/oklahoma/2016.html" xr:uid="{00000000-0004-0000-0300-000034000000}"/>
    <hyperlink ref="C31" r:id="rId54" display="http://www.sports-reference.com/cfb/conferences/big-12/2016.html" xr:uid="{00000000-0004-0000-0300-000035000000}"/>
    <hyperlink ref="B32" r:id="rId55" display="http://www.sports-reference.com/cfb/schools/oklahoma-state/2016.html" xr:uid="{00000000-0004-0000-0300-000036000000}"/>
    <hyperlink ref="C32" r:id="rId56" display="http://www.sports-reference.com/cfb/conferences/big-12/2016.html" xr:uid="{00000000-0004-0000-0300-000037000000}"/>
    <hyperlink ref="B33" r:id="rId57" display="http://www.sports-reference.com/cfb/schools/west-virginia/2016.html" xr:uid="{00000000-0004-0000-0300-000038000000}"/>
    <hyperlink ref="C33" r:id="rId58" display="http://www.sports-reference.com/cfb/conferences/big-12/2016.html" xr:uid="{00000000-0004-0000-0300-000039000000}"/>
    <hyperlink ref="B34" r:id="rId59" display="http://www.sports-reference.com/cfb/schools/baylor/2016.html" xr:uid="{00000000-0004-0000-0300-00003A000000}"/>
    <hyperlink ref="C34" r:id="rId60" display="http://www.sports-reference.com/cfb/conferences/big-12/2016.html" xr:uid="{00000000-0004-0000-0300-00003B000000}"/>
    <hyperlink ref="B35" r:id="rId61" display="http://www.sports-reference.com/cfb/schools/kansas-state/2016.html" xr:uid="{00000000-0004-0000-0300-00003C000000}"/>
    <hyperlink ref="C35" r:id="rId62" display="http://www.sports-reference.com/cfb/conferences/big-12/2016.html" xr:uid="{00000000-0004-0000-0300-00003D000000}"/>
    <hyperlink ref="B36" r:id="rId63" display="http://www.sports-reference.com/cfb/schools/texas/2016.html" xr:uid="{00000000-0004-0000-0300-00003E000000}"/>
    <hyperlink ref="C36" r:id="rId64" display="http://www.sports-reference.com/cfb/conferences/big-12/2016.html" xr:uid="{00000000-0004-0000-0300-00003F000000}"/>
    <hyperlink ref="B37" r:id="rId65" display="http://www.sports-reference.com/cfb/schools/texas-christian/2016.html" xr:uid="{00000000-0004-0000-0300-000040000000}"/>
    <hyperlink ref="C37" r:id="rId66" display="http://www.sports-reference.com/cfb/conferences/big-12/2016.html" xr:uid="{00000000-0004-0000-0300-000041000000}"/>
    <hyperlink ref="B38" r:id="rId67" display="http://www.sports-reference.com/cfb/schools/texas-tech/2016.html" xr:uid="{00000000-0004-0000-0300-000042000000}"/>
    <hyperlink ref="C38" r:id="rId68" display="http://www.sports-reference.com/cfb/conferences/big-12/2016.html" xr:uid="{00000000-0004-0000-0300-000043000000}"/>
    <hyperlink ref="B39" r:id="rId69" display="http://www.sports-reference.com/cfb/schools/iowa-state/2016.html" xr:uid="{00000000-0004-0000-0300-000044000000}"/>
    <hyperlink ref="C39" r:id="rId70" display="http://www.sports-reference.com/cfb/conferences/big-12/2016.html" xr:uid="{00000000-0004-0000-0300-000045000000}"/>
    <hyperlink ref="B40" r:id="rId71" display="http://www.sports-reference.com/cfb/schools/kansas/2016.html" xr:uid="{00000000-0004-0000-0300-000046000000}"/>
    <hyperlink ref="C40" r:id="rId72" display="http://www.sports-reference.com/cfb/conferences/big-12/2016.html" xr:uid="{00000000-0004-0000-0300-000047000000}"/>
    <hyperlink ref="B43" r:id="rId73" display="http://www.sports-reference.com/cfb/schools/michigan/2016.html" xr:uid="{00000000-0004-0000-0300-000048000000}"/>
    <hyperlink ref="C43" r:id="rId74" display="http://www.sports-reference.com/cfb/conferences/big-ten/2016.html" xr:uid="{00000000-0004-0000-0300-000049000000}"/>
    <hyperlink ref="B44" r:id="rId75" display="http://www.sports-reference.com/cfb/schools/ohio-state/2016.html" xr:uid="{00000000-0004-0000-0300-00004A000000}"/>
    <hyperlink ref="C44" r:id="rId76" display="http://www.sports-reference.com/cfb/conferences/big-ten/2016.html" xr:uid="{00000000-0004-0000-0300-00004B000000}"/>
    <hyperlink ref="B45" r:id="rId77" display="http://www.sports-reference.com/cfb/schools/penn-state/2016.html" xr:uid="{00000000-0004-0000-0300-00004C000000}"/>
    <hyperlink ref="C45" r:id="rId78" display="http://www.sports-reference.com/cfb/conferences/big-ten/2016.html" xr:uid="{00000000-0004-0000-0300-00004D000000}"/>
    <hyperlink ref="B46" r:id="rId79" display="http://www.sports-reference.com/cfb/schools/indiana/2016.html" xr:uid="{00000000-0004-0000-0300-00004E000000}"/>
    <hyperlink ref="C46" r:id="rId80" display="http://www.sports-reference.com/cfb/conferences/big-ten/2016.html" xr:uid="{00000000-0004-0000-0300-00004F000000}"/>
    <hyperlink ref="B47" r:id="rId81" display="http://www.sports-reference.com/cfb/schools/maryland/2016.html" xr:uid="{00000000-0004-0000-0300-000050000000}"/>
    <hyperlink ref="C47" r:id="rId82" display="http://www.sports-reference.com/cfb/conferences/big-ten/2016.html" xr:uid="{00000000-0004-0000-0300-000051000000}"/>
    <hyperlink ref="B48" r:id="rId83" display="http://www.sports-reference.com/cfb/schools/michigan-state/2016.html" xr:uid="{00000000-0004-0000-0300-000052000000}"/>
    <hyperlink ref="C48" r:id="rId84" display="http://www.sports-reference.com/cfb/conferences/big-ten/2016.html" xr:uid="{00000000-0004-0000-0300-000053000000}"/>
    <hyperlink ref="B49" r:id="rId85" display="http://www.sports-reference.com/cfb/schools/rutgers/2016.html" xr:uid="{00000000-0004-0000-0300-000054000000}"/>
    <hyperlink ref="C49" r:id="rId86" display="http://www.sports-reference.com/cfb/conferences/big-ten/2016.html" xr:uid="{00000000-0004-0000-0300-000055000000}"/>
    <hyperlink ref="B50" r:id="rId87" display="http://www.sports-reference.com/cfb/schools/minnesota/2016.html" xr:uid="{00000000-0004-0000-0300-000056000000}"/>
    <hyperlink ref="C50" r:id="rId88" display="http://www.sports-reference.com/cfb/conferences/big-ten/2016.html" xr:uid="{00000000-0004-0000-0300-000057000000}"/>
    <hyperlink ref="B51" r:id="rId89" display="http://www.sports-reference.com/cfb/schools/nebraska/2016.html" xr:uid="{00000000-0004-0000-0300-000058000000}"/>
    <hyperlink ref="C51" r:id="rId90" display="http://www.sports-reference.com/cfb/conferences/big-ten/2016.html" xr:uid="{00000000-0004-0000-0300-000059000000}"/>
    <hyperlink ref="B52" r:id="rId91" display="http://www.sports-reference.com/cfb/schools/wisconsin/2016.html" xr:uid="{00000000-0004-0000-0300-00005A000000}"/>
    <hyperlink ref="C52" r:id="rId92" display="http://www.sports-reference.com/cfb/conferences/big-ten/2016.html" xr:uid="{00000000-0004-0000-0300-00005B000000}"/>
    <hyperlink ref="B53" r:id="rId93" display="http://www.sports-reference.com/cfb/schools/iowa/2016.html" xr:uid="{00000000-0004-0000-0300-00005C000000}"/>
    <hyperlink ref="C53" r:id="rId94" display="http://www.sports-reference.com/cfb/conferences/big-ten/2016.html" xr:uid="{00000000-0004-0000-0300-00005D000000}"/>
    <hyperlink ref="B54" r:id="rId95" display="http://www.sports-reference.com/cfb/schools/northwestern/2016.html" xr:uid="{00000000-0004-0000-0300-00005E000000}"/>
    <hyperlink ref="C54" r:id="rId96" display="http://www.sports-reference.com/cfb/conferences/big-ten/2016.html" xr:uid="{00000000-0004-0000-0300-00005F000000}"/>
    <hyperlink ref="B55" r:id="rId97" display="http://www.sports-reference.com/cfb/schools/illinois/2016.html" xr:uid="{00000000-0004-0000-0300-000060000000}"/>
    <hyperlink ref="C55" r:id="rId98" display="http://www.sports-reference.com/cfb/conferences/big-ten/2016.html" xr:uid="{00000000-0004-0000-0300-000061000000}"/>
    <hyperlink ref="B56" r:id="rId99" display="http://www.sports-reference.com/cfb/schools/purdue/2016.html" xr:uid="{00000000-0004-0000-0300-000062000000}"/>
    <hyperlink ref="C56" r:id="rId100" display="http://www.sports-reference.com/cfb/conferences/big-ten/2016.html" xr:uid="{00000000-0004-0000-0300-000063000000}"/>
    <hyperlink ref="B59" r:id="rId101" display="http://www.sports-reference.com/cfb/schools/western-kentucky/2016.html" xr:uid="{00000000-0004-0000-0300-000064000000}"/>
    <hyperlink ref="C59" r:id="rId102" display="http://www.sports-reference.com/cfb/conferences/cusa/2016.html" xr:uid="{00000000-0004-0000-0300-000065000000}"/>
    <hyperlink ref="B60" r:id="rId103" display="http://www.sports-reference.com/cfb/schools/old-dominion/2016.html" xr:uid="{00000000-0004-0000-0300-000066000000}"/>
    <hyperlink ref="C60" r:id="rId104" display="http://www.sports-reference.com/cfb/conferences/cusa/2016.html" xr:uid="{00000000-0004-0000-0300-000067000000}"/>
    <hyperlink ref="B61" r:id="rId105" display="http://www.sports-reference.com/cfb/schools/middle-tennessee-state/2016.html" xr:uid="{00000000-0004-0000-0300-000068000000}"/>
    <hyperlink ref="C61" r:id="rId106" display="http://www.sports-reference.com/cfb/conferences/cusa/2016.html" xr:uid="{00000000-0004-0000-0300-000069000000}"/>
    <hyperlink ref="B62" r:id="rId107" display="http://www.sports-reference.com/cfb/schools/florida-international/2016.html" xr:uid="{00000000-0004-0000-0300-00006A000000}"/>
    <hyperlink ref="C62" r:id="rId108" display="http://www.sports-reference.com/cfb/conferences/cusa/2016.html" xr:uid="{00000000-0004-0000-0300-00006B000000}"/>
    <hyperlink ref="B63" r:id="rId109" display="http://www.sports-reference.com/cfb/schools/florida-atlantic/2016.html" xr:uid="{00000000-0004-0000-0300-00006C000000}"/>
    <hyperlink ref="C63" r:id="rId110" display="http://www.sports-reference.com/cfb/conferences/cusa/2016.html" xr:uid="{00000000-0004-0000-0300-00006D000000}"/>
    <hyperlink ref="B64" r:id="rId111" display="http://www.sports-reference.com/cfb/schools/marshall/2016.html" xr:uid="{00000000-0004-0000-0300-00006E000000}"/>
    <hyperlink ref="C64" r:id="rId112" display="http://www.sports-reference.com/cfb/conferences/cusa/2016.html" xr:uid="{00000000-0004-0000-0300-00006F000000}"/>
    <hyperlink ref="B65" r:id="rId113" display="http://www.sports-reference.com/cfb/schools/charlotte/2016.html" xr:uid="{00000000-0004-0000-0300-000070000000}"/>
    <hyperlink ref="C65" r:id="rId114" display="http://www.sports-reference.com/cfb/conferences/cusa/2016.html" xr:uid="{00000000-0004-0000-0300-000071000000}"/>
    <hyperlink ref="B66" r:id="rId115" display="http://www.sports-reference.com/cfb/schools/louisiana-tech/2016.html" xr:uid="{00000000-0004-0000-0300-000072000000}"/>
    <hyperlink ref="C66" r:id="rId116" display="http://www.sports-reference.com/cfb/conferences/cusa/2016.html" xr:uid="{00000000-0004-0000-0300-000073000000}"/>
    <hyperlink ref="B67" r:id="rId117" display="http://www.sports-reference.com/cfb/schools/texas-san-antonio/2016.html" xr:uid="{00000000-0004-0000-0300-000074000000}"/>
    <hyperlink ref="C67" r:id="rId118" display="http://www.sports-reference.com/cfb/conferences/cusa/2016.html" xr:uid="{00000000-0004-0000-0300-000075000000}"/>
    <hyperlink ref="B68" r:id="rId119" display="http://www.sports-reference.com/cfb/schools/southern-mississippi/2016.html" xr:uid="{00000000-0004-0000-0300-000076000000}"/>
    <hyperlink ref="C68" r:id="rId120" display="http://www.sports-reference.com/cfb/conferences/cusa/2016.html" xr:uid="{00000000-0004-0000-0300-000077000000}"/>
    <hyperlink ref="B69" r:id="rId121" display="http://www.sports-reference.com/cfb/schools/north-texas/2016.html" xr:uid="{00000000-0004-0000-0300-000078000000}"/>
    <hyperlink ref="C69" r:id="rId122" display="http://www.sports-reference.com/cfb/conferences/cusa/2016.html" xr:uid="{00000000-0004-0000-0300-000079000000}"/>
    <hyperlink ref="B70" r:id="rId123" display="http://www.sports-reference.com/cfb/schools/texas-el-paso/2016.html" xr:uid="{00000000-0004-0000-0300-00007A000000}"/>
    <hyperlink ref="C70" r:id="rId124" display="http://www.sports-reference.com/cfb/conferences/cusa/2016.html" xr:uid="{00000000-0004-0000-0300-00007B000000}"/>
    <hyperlink ref="B71" r:id="rId125" display="http://www.sports-reference.com/cfb/schools/rice/2016.html" xr:uid="{00000000-0004-0000-0300-00007C000000}"/>
    <hyperlink ref="C71" r:id="rId126" display="http://www.sports-reference.com/cfb/conferences/cusa/2016.html" xr:uid="{00000000-0004-0000-0300-00007D000000}"/>
    <hyperlink ref="B74" r:id="rId127" display="http://www.sports-reference.com/cfb/schools/massachusetts/2016.html" xr:uid="{00000000-0004-0000-0300-00007E000000}"/>
    <hyperlink ref="C74" r:id="rId128" display="http://www.sports-reference.com/cfb/conferences/independent/2016.html" xr:uid="{00000000-0004-0000-0300-00007F000000}"/>
    <hyperlink ref="B75" r:id="rId129" display="http://www.sports-reference.com/cfb/schools/army/2016.html" xr:uid="{00000000-0004-0000-0300-000080000000}"/>
    <hyperlink ref="C75" r:id="rId130" display="http://www.sports-reference.com/cfb/conferences/independent/2016.html" xr:uid="{00000000-0004-0000-0300-000081000000}"/>
    <hyperlink ref="B76" r:id="rId131" display="http://www.sports-reference.com/cfb/schools/brigham-young/2016.html" xr:uid="{00000000-0004-0000-0300-000082000000}"/>
    <hyperlink ref="C76" r:id="rId132" display="http://www.sports-reference.com/cfb/conferences/independent/2016.html" xr:uid="{00000000-0004-0000-0300-000083000000}"/>
    <hyperlink ref="B77" r:id="rId133" display="http://www.sports-reference.com/cfb/schools/notre-dame/2016.html" xr:uid="{00000000-0004-0000-0300-000084000000}"/>
    <hyperlink ref="C77" r:id="rId134" display="http://www.sports-reference.com/cfb/conferences/independent/2016.html" xr:uid="{00000000-0004-0000-0300-000085000000}"/>
    <hyperlink ref="B80" r:id="rId135" display="http://www.sports-reference.com/cfb/schools/ohio/2016.html" xr:uid="{00000000-0004-0000-0300-000086000000}"/>
    <hyperlink ref="C80" r:id="rId136" display="http://www.sports-reference.com/cfb/conferences/mac/2016.html" xr:uid="{00000000-0004-0000-0300-000087000000}"/>
    <hyperlink ref="B81" r:id="rId137" display="http://www.sports-reference.com/cfb/schools/miami-oh/2016.html" xr:uid="{00000000-0004-0000-0300-000088000000}"/>
    <hyperlink ref="C81" r:id="rId138" display="http://www.sports-reference.com/cfb/conferences/mac/2016.html" xr:uid="{00000000-0004-0000-0300-000089000000}"/>
    <hyperlink ref="B82" r:id="rId139" display="http://www.sports-reference.com/cfb/schools/akron/2016.html" xr:uid="{00000000-0004-0000-0300-00008A000000}"/>
    <hyperlink ref="C82" r:id="rId140" display="http://www.sports-reference.com/cfb/conferences/mac/2016.html" xr:uid="{00000000-0004-0000-0300-00008B000000}"/>
    <hyperlink ref="B83" r:id="rId141" display="http://www.sports-reference.com/cfb/schools/kent-state/2016.html" xr:uid="{00000000-0004-0000-0300-00008C000000}"/>
    <hyperlink ref="C83" r:id="rId142" display="http://www.sports-reference.com/cfb/conferences/mac/2016.html" xr:uid="{00000000-0004-0000-0300-00008D000000}"/>
    <hyperlink ref="B84" r:id="rId143" display="http://www.sports-reference.com/cfb/schools/buffalo/2016.html" xr:uid="{00000000-0004-0000-0300-00008E000000}"/>
    <hyperlink ref="C84" r:id="rId144" display="http://www.sports-reference.com/cfb/conferences/mac/2016.html" xr:uid="{00000000-0004-0000-0300-00008F000000}"/>
    <hyperlink ref="B85" r:id="rId145" display="http://www.sports-reference.com/cfb/schools/bowling-green-state/2016.html" xr:uid="{00000000-0004-0000-0300-000090000000}"/>
    <hyperlink ref="C85" r:id="rId146" display="http://www.sports-reference.com/cfb/conferences/mac/2016.html" xr:uid="{00000000-0004-0000-0300-000091000000}"/>
    <hyperlink ref="B86" r:id="rId147" display="http://www.sports-reference.com/cfb/schools/western-michigan/2016.html" xr:uid="{00000000-0004-0000-0300-000092000000}"/>
    <hyperlink ref="C86" r:id="rId148" display="http://www.sports-reference.com/cfb/conferences/mac/2016.html" xr:uid="{00000000-0004-0000-0300-000093000000}"/>
    <hyperlink ref="B87" r:id="rId149" display="http://www.sports-reference.com/cfb/schools/toledo/2016.html" xr:uid="{00000000-0004-0000-0300-000094000000}"/>
    <hyperlink ref="C87" r:id="rId150" display="http://www.sports-reference.com/cfb/conferences/mac/2016.html" xr:uid="{00000000-0004-0000-0300-000095000000}"/>
    <hyperlink ref="B88" r:id="rId151" display="http://www.sports-reference.com/cfb/schools/northern-illinois/2016.html" xr:uid="{00000000-0004-0000-0300-000096000000}"/>
    <hyperlink ref="C88" r:id="rId152" display="http://www.sports-reference.com/cfb/conferences/mac/2016.html" xr:uid="{00000000-0004-0000-0300-000097000000}"/>
    <hyperlink ref="B89" r:id="rId153" display="http://www.sports-reference.com/cfb/schools/eastern-michigan/2016.html" xr:uid="{00000000-0004-0000-0300-000098000000}"/>
    <hyperlink ref="C89" r:id="rId154" display="http://www.sports-reference.com/cfb/conferences/mac/2016.html" xr:uid="{00000000-0004-0000-0300-000099000000}"/>
    <hyperlink ref="B90" r:id="rId155" display="http://www.sports-reference.com/cfb/schools/central-michigan/2016.html" xr:uid="{00000000-0004-0000-0300-00009A000000}"/>
    <hyperlink ref="C90" r:id="rId156" display="http://www.sports-reference.com/cfb/conferences/mac/2016.html" xr:uid="{00000000-0004-0000-0300-00009B000000}"/>
    <hyperlink ref="B91" r:id="rId157" display="http://www.sports-reference.com/cfb/schools/ball-state/2016.html" xr:uid="{00000000-0004-0000-0300-00009C000000}"/>
    <hyperlink ref="C91" r:id="rId158" display="http://www.sports-reference.com/cfb/conferences/mac/2016.html" xr:uid="{00000000-0004-0000-0300-00009D000000}"/>
    <hyperlink ref="B94" r:id="rId159" display="http://www.sports-reference.com/cfb/schools/wyoming/2016.html" xr:uid="{00000000-0004-0000-0300-00009E000000}"/>
    <hyperlink ref="C94" r:id="rId160" display="http://www.sports-reference.com/cfb/conferences/mwc/2016.html" xr:uid="{00000000-0004-0000-0300-00009F000000}"/>
    <hyperlink ref="B95" r:id="rId161" display="http://www.sports-reference.com/cfb/schools/boise-state/2016.html" xr:uid="{00000000-0004-0000-0300-0000A0000000}"/>
    <hyperlink ref="C95" r:id="rId162" display="http://www.sports-reference.com/cfb/conferences/mwc/2016.html" xr:uid="{00000000-0004-0000-0300-0000A1000000}"/>
    <hyperlink ref="B96" r:id="rId163" display="http://www.sports-reference.com/cfb/schools/new-mexico/2016.html" xr:uid="{00000000-0004-0000-0300-0000A2000000}"/>
    <hyperlink ref="C96" r:id="rId164" display="http://www.sports-reference.com/cfb/conferences/mwc/2016.html" xr:uid="{00000000-0004-0000-0300-0000A3000000}"/>
    <hyperlink ref="B97" r:id="rId165" display="http://www.sports-reference.com/cfb/schools/colorado-state/2016.html" xr:uid="{00000000-0004-0000-0300-0000A4000000}"/>
    <hyperlink ref="C97" r:id="rId166" display="http://www.sports-reference.com/cfb/conferences/mwc/2016.html" xr:uid="{00000000-0004-0000-0300-0000A5000000}"/>
    <hyperlink ref="B98" r:id="rId167" display="http://www.sports-reference.com/cfb/schools/air-force/2016.html" xr:uid="{00000000-0004-0000-0300-0000A6000000}"/>
    <hyperlink ref="C98" r:id="rId168" display="http://www.sports-reference.com/cfb/conferences/mwc/2016.html" xr:uid="{00000000-0004-0000-0300-0000A7000000}"/>
    <hyperlink ref="B99" r:id="rId169" display="http://www.sports-reference.com/cfb/schools/utah-state/2016.html" xr:uid="{00000000-0004-0000-0300-0000A8000000}"/>
    <hyperlink ref="C99" r:id="rId170" display="http://www.sports-reference.com/cfb/conferences/mwc/2016.html" xr:uid="{00000000-0004-0000-0300-0000A9000000}"/>
    <hyperlink ref="B100" r:id="rId171" display="http://www.sports-reference.com/cfb/schools/san-diego-state/2016.html" xr:uid="{00000000-0004-0000-0300-0000AA000000}"/>
    <hyperlink ref="C100" r:id="rId172" display="http://www.sports-reference.com/cfb/conferences/mwc/2016.html" xr:uid="{00000000-0004-0000-0300-0000AB000000}"/>
    <hyperlink ref="B101" r:id="rId173" display="http://www.sports-reference.com/cfb/schools/hawaii/2016.html" xr:uid="{00000000-0004-0000-0300-0000AC000000}"/>
    <hyperlink ref="C101" r:id="rId174" display="http://www.sports-reference.com/cfb/conferences/mwc/2016.html" xr:uid="{00000000-0004-0000-0300-0000AD000000}"/>
    <hyperlink ref="B102" r:id="rId175" display="http://www.sports-reference.com/cfb/schools/nevada-las-vegas/2016.html" xr:uid="{00000000-0004-0000-0300-0000AE000000}"/>
    <hyperlink ref="C102" r:id="rId176" display="http://www.sports-reference.com/cfb/conferences/mwc/2016.html" xr:uid="{00000000-0004-0000-0300-0000AF000000}"/>
    <hyperlink ref="B103" r:id="rId177" display="http://www.sports-reference.com/cfb/schools/san-jose-state/2016.html" xr:uid="{00000000-0004-0000-0300-0000B0000000}"/>
    <hyperlink ref="C103" r:id="rId178" display="http://www.sports-reference.com/cfb/conferences/mwc/2016.html" xr:uid="{00000000-0004-0000-0300-0000B1000000}"/>
    <hyperlink ref="B104" r:id="rId179" display="http://www.sports-reference.com/cfb/schools/nevada/2016.html" xr:uid="{00000000-0004-0000-0300-0000B2000000}"/>
    <hyperlink ref="C104" r:id="rId180" display="http://www.sports-reference.com/cfb/conferences/mwc/2016.html" xr:uid="{00000000-0004-0000-0300-0000B3000000}"/>
    <hyperlink ref="B105" r:id="rId181" display="http://www.sports-reference.com/cfb/schools/fresno-state/2016.html" xr:uid="{00000000-0004-0000-0300-0000B4000000}"/>
    <hyperlink ref="C105" r:id="rId182" display="http://www.sports-reference.com/cfb/conferences/mwc/2016.html" xr:uid="{00000000-0004-0000-0300-0000B5000000}"/>
    <hyperlink ref="B108" r:id="rId183" display="http://www.sports-reference.com/cfb/schools/washington/2016.html" xr:uid="{00000000-0004-0000-0300-0000B6000000}"/>
    <hyperlink ref="C108" r:id="rId184" display="http://www.sports-reference.com/cfb/conferences/pac-12/2016.html" xr:uid="{00000000-0004-0000-0300-0000B7000000}"/>
    <hyperlink ref="B109" r:id="rId185" display="http://www.sports-reference.com/cfb/schools/washington-state/2016.html" xr:uid="{00000000-0004-0000-0300-0000B8000000}"/>
    <hyperlink ref="C109" r:id="rId186" display="http://www.sports-reference.com/cfb/conferences/pac-12/2016.html" xr:uid="{00000000-0004-0000-0300-0000B9000000}"/>
    <hyperlink ref="B110" r:id="rId187" display="http://www.sports-reference.com/cfb/schools/stanford/2016.html" xr:uid="{00000000-0004-0000-0300-0000BA000000}"/>
    <hyperlink ref="C110" r:id="rId188" display="http://www.sports-reference.com/cfb/conferences/pac-12/2016.html" xr:uid="{00000000-0004-0000-0300-0000BB000000}"/>
    <hyperlink ref="B111" r:id="rId189" display="http://www.sports-reference.com/cfb/schools/california/2016.html" xr:uid="{00000000-0004-0000-0300-0000BC000000}"/>
    <hyperlink ref="C111" r:id="rId190" display="http://www.sports-reference.com/cfb/conferences/pac-12/2016.html" xr:uid="{00000000-0004-0000-0300-0000BD000000}"/>
    <hyperlink ref="B112" r:id="rId191" display="http://www.sports-reference.com/cfb/schools/oregon/2016.html" xr:uid="{00000000-0004-0000-0300-0000BE000000}"/>
    <hyperlink ref="C112" r:id="rId192" display="http://www.sports-reference.com/cfb/conferences/pac-12/2016.html" xr:uid="{00000000-0004-0000-0300-0000BF000000}"/>
    <hyperlink ref="B113" r:id="rId193" display="http://www.sports-reference.com/cfb/schools/oregon-state/2016.html" xr:uid="{00000000-0004-0000-0300-0000C0000000}"/>
    <hyperlink ref="C113" r:id="rId194" display="http://www.sports-reference.com/cfb/conferences/pac-12/2016.html" xr:uid="{00000000-0004-0000-0300-0000C1000000}"/>
    <hyperlink ref="B114" r:id="rId195" display="http://www.sports-reference.com/cfb/schools/colorado/2016.html" xr:uid="{00000000-0004-0000-0300-0000C2000000}"/>
    <hyperlink ref="C114" r:id="rId196" display="http://www.sports-reference.com/cfb/conferences/pac-12/2016.html" xr:uid="{00000000-0004-0000-0300-0000C3000000}"/>
    <hyperlink ref="B115" r:id="rId197" display="http://www.sports-reference.com/cfb/schools/southern-california/2016.html" xr:uid="{00000000-0004-0000-0300-0000C4000000}"/>
    <hyperlink ref="C115" r:id="rId198" display="http://www.sports-reference.com/cfb/conferences/pac-12/2016.html" xr:uid="{00000000-0004-0000-0300-0000C5000000}"/>
    <hyperlink ref="B116" r:id="rId199" display="http://www.sports-reference.com/cfb/schools/utah/2016.html" xr:uid="{00000000-0004-0000-0300-0000C6000000}"/>
    <hyperlink ref="C116" r:id="rId200" display="http://www.sports-reference.com/cfb/conferences/pac-12/2016.html" xr:uid="{00000000-0004-0000-0300-0000C7000000}"/>
    <hyperlink ref="B117" r:id="rId201" display="http://www.sports-reference.com/cfb/schools/arizona-state/2016.html" xr:uid="{00000000-0004-0000-0300-0000C8000000}"/>
    <hyperlink ref="C117" r:id="rId202" display="http://www.sports-reference.com/cfb/conferences/pac-12/2016.html" xr:uid="{00000000-0004-0000-0300-0000C9000000}"/>
    <hyperlink ref="B118" r:id="rId203" display="http://www.sports-reference.com/cfb/schools/ucla/2016.html" xr:uid="{00000000-0004-0000-0300-0000CA000000}"/>
    <hyperlink ref="C118" r:id="rId204" display="http://www.sports-reference.com/cfb/conferences/pac-12/2016.html" xr:uid="{00000000-0004-0000-0300-0000CB000000}"/>
    <hyperlink ref="B119" r:id="rId205" display="http://www.sports-reference.com/cfb/schools/arizona/2016.html" xr:uid="{00000000-0004-0000-0300-0000CC000000}"/>
    <hyperlink ref="C119" r:id="rId206" display="http://www.sports-reference.com/cfb/conferences/pac-12/2016.html" xr:uid="{00000000-0004-0000-0300-0000CD000000}"/>
    <hyperlink ref="B122" r:id="rId207" display="http://www.sports-reference.com/cfb/schools/florida/2016.html" xr:uid="{00000000-0004-0000-0300-0000CE000000}"/>
    <hyperlink ref="C122" r:id="rId208" display="http://www.sports-reference.com/cfb/conferences/sec/2016.html" xr:uid="{00000000-0004-0000-0300-0000CF000000}"/>
    <hyperlink ref="B123" r:id="rId209" display="http://www.sports-reference.com/cfb/schools/kentucky/2016.html" xr:uid="{00000000-0004-0000-0300-0000D0000000}"/>
    <hyperlink ref="C123" r:id="rId210" display="http://www.sports-reference.com/cfb/conferences/sec/2016.html" xr:uid="{00000000-0004-0000-0300-0000D1000000}"/>
    <hyperlink ref="B124" r:id="rId211" display="http://www.sports-reference.com/cfb/schools/georgia/2016.html" xr:uid="{00000000-0004-0000-0300-0000D2000000}"/>
    <hyperlink ref="C124" r:id="rId212" display="http://www.sports-reference.com/cfb/conferences/sec/2016.html" xr:uid="{00000000-0004-0000-0300-0000D3000000}"/>
    <hyperlink ref="B125" r:id="rId213" display="http://www.sports-reference.com/cfb/schools/south-carolina/2016.html" xr:uid="{00000000-0004-0000-0300-0000D4000000}"/>
    <hyperlink ref="C125" r:id="rId214" display="http://www.sports-reference.com/cfb/conferences/sec/2016.html" xr:uid="{00000000-0004-0000-0300-0000D5000000}"/>
    <hyperlink ref="B126" r:id="rId215" display="http://www.sports-reference.com/cfb/schools/tennessee/2016.html" xr:uid="{00000000-0004-0000-0300-0000D6000000}"/>
    <hyperlink ref="C126" r:id="rId216" display="http://www.sports-reference.com/cfb/conferences/sec/2016.html" xr:uid="{00000000-0004-0000-0300-0000D7000000}"/>
    <hyperlink ref="B127" r:id="rId217" display="http://www.sports-reference.com/cfb/schools/vanderbilt/2016.html" xr:uid="{00000000-0004-0000-0300-0000D8000000}"/>
    <hyperlink ref="C127" r:id="rId218" display="http://www.sports-reference.com/cfb/conferences/sec/2016.html" xr:uid="{00000000-0004-0000-0300-0000D9000000}"/>
    <hyperlink ref="B128" r:id="rId219" display="http://www.sports-reference.com/cfb/schools/missouri/2016.html" xr:uid="{00000000-0004-0000-0300-0000DA000000}"/>
    <hyperlink ref="C128" r:id="rId220" display="http://www.sports-reference.com/cfb/conferences/sec/2016.html" xr:uid="{00000000-0004-0000-0300-0000DB000000}"/>
    <hyperlink ref="B129" r:id="rId221" display="http://www.sports-reference.com/cfb/schools/alabama/2016.html" xr:uid="{00000000-0004-0000-0300-0000DC000000}"/>
    <hyperlink ref="C129" r:id="rId222" display="http://www.sports-reference.com/cfb/conferences/sec/2016.html" xr:uid="{00000000-0004-0000-0300-0000DD000000}"/>
    <hyperlink ref="B130" r:id="rId223" display="http://www.sports-reference.com/cfb/schools/auburn/2016.html" xr:uid="{00000000-0004-0000-0300-0000DE000000}"/>
    <hyperlink ref="C130" r:id="rId224" display="http://www.sports-reference.com/cfb/conferences/sec/2016.html" xr:uid="{00000000-0004-0000-0300-0000DF000000}"/>
    <hyperlink ref="B131" r:id="rId225" display="http://www.sports-reference.com/cfb/schools/texas-am/2016.html" xr:uid="{00000000-0004-0000-0300-0000E0000000}"/>
    <hyperlink ref="C131" r:id="rId226" display="http://www.sports-reference.com/cfb/conferences/sec/2016.html" xr:uid="{00000000-0004-0000-0300-0000E1000000}"/>
    <hyperlink ref="B132" r:id="rId227" display="http://www.sports-reference.com/cfb/schools/louisiana-state/2016.html" xr:uid="{00000000-0004-0000-0300-0000E2000000}"/>
    <hyperlink ref="C132" r:id="rId228" display="http://www.sports-reference.com/cfb/conferences/sec/2016.html" xr:uid="{00000000-0004-0000-0300-0000E3000000}"/>
    <hyperlink ref="B133" r:id="rId229" display="http://www.sports-reference.com/cfb/schools/arkansas/2016.html" xr:uid="{00000000-0004-0000-0300-0000E4000000}"/>
    <hyperlink ref="C133" r:id="rId230" display="http://www.sports-reference.com/cfb/conferences/sec/2016.html" xr:uid="{00000000-0004-0000-0300-0000E5000000}"/>
    <hyperlink ref="B134" r:id="rId231" display="http://www.sports-reference.com/cfb/schools/mississippi-state/2016.html" xr:uid="{00000000-0004-0000-0300-0000E6000000}"/>
    <hyperlink ref="C134" r:id="rId232" display="http://www.sports-reference.com/cfb/conferences/sec/2016.html" xr:uid="{00000000-0004-0000-0300-0000E7000000}"/>
    <hyperlink ref="B135" r:id="rId233" display="http://www.sports-reference.com/cfb/schools/mississippi/2016.html" xr:uid="{00000000-0004-0000-0300-0000E8000000}"/>
    <hyperlink ref="C135" r:id="rId234" display="http://www.sports-reference.com/cfb/conferences/sec/2016.html" xr:uid="{00000000-0004-0000-0300-0000E9000000}"/>
    <hyperlink ref="B138" r:id="rId235" display="http://www.sports-reference.com/cfb/schools/appalachian-state/2016.html" xr:uid="{00000000-0004-0000-0300-0000EA000000}"/>
    <hyperlink ref="C138" r:id="rId236" display="http://www.sports-reference.com/cfb/conferences/sun-belt/2016.html" xr:uid="{00000000-0004-0000-0300-0000EB000000}"/>
    <hyperlink ref="B139" r:id="rId237" display="http://www.sports-reference.com/cfb/schools/georgia-southern/2016.html" xr:uid="{00000000-0004-0000-0300-0000EC000000}"/>
    <hyperlink ref="C139" r:id="rId238" display="http://www.sports-reference.com/cfb/conferences/sun-belt/2016.html" xr:uid="{00000000-0004-0000-0300-0000ED000000}"/>
    <hyperlink ref="B140" r:id="rId239" display="http://www.sports-reference.com/cfb/schools/troy/2016.html" xr:uid="{00000000-0004-0000-0300-0000EE000000}"/>
    <hyperlink ref="C140" r:id="rId240" display="http://www.sports-reference.com/cfb/conferences/sun-belt/2016.html" xr:uid="{00000000-0004-0000-0300-0000EF000000}"/>
    <hyperlink ref="B141" r:id="rId241" display="http://www.sports-reference.com/cfb/schools/arkansas-state/2016.html" xr:uid="{00000000-0004-0000-0300-0000F0000000}"/>
    <hyperlink ref="C141" r:id="rId242" display="http://www.sports-reference.com/cfb/conferences/sun-belt/2016.html" xr:uid="{00000000-0004-0000-0300-0000F1000000}"/>
    <hyperlink ref="B142" r:id="rId243" display="http://www.sports-reference.com/cfb/schools/idaho/2016.html" xr:uid="{00000000-0004-0000-0300-0000F2000000}"/>
    <hyperlink ref="C142" r:id="rId244" display="http://www.sports-reference.com/cfb/conferences/sun-belt/2016.html" xr:uid="{00000000-0004-0000-0300-0000F3000000}"/>
    <hyperlink ref="B143" r:id="rId245" display="http://www.sports-reference.com/cfb/schools/louisiana-lafayette/2016.html" xr:uid="{00000000-0004-0000-0300-0000F4000000}"/>
    <hyperlink ref="C143" r:id="rId246" display="http://www.sports-reference.com/cfb/conferences/sun-belt/2016.html" xr:uid="{00000000-0004-0000-0300-0000F5000000}"/>
    <hyperlink ref="B144" r:id="rId247" display="http://www.sports-reference.com/cfb/schools/louisiana-monroe/2016.html" xr:uid="{00000000-0004-0000-0300-0000F6000000}"/>
    <hyperlink ref="C144" r:id="rId248" display="http://www.sports-reference.com/cfb/conferences/sun-belt/2016.html" xr:uid="{00000000-0004-0000-0300-0000F7000000}"/>
    <hyperlink ref="B145" r:id="rId249" display="http://www.sports-reference.com/cfb/schools/new-mexico-state/2016.html" xr:uid="{00000000-0004-0000-0300-0000F8000000}"/>
    <hyperlink ref="C145" r:id="rId250" display="http://www.sports-reference.com/cfb/conferences/sun-belt/2016.html" xr:uid="{00000000-0004-0000-0300-0000F9000000}"/>
    <hyperlink ref="B146" r:id="rId251" display="http://www.sports-reference.com/cfb/schools/georgia-state/2016.html" xr:uid="{00000000-0004-0000-0300-0000FA000000}"/>
    <hyperlink ref="C146" r:id="rId252" display="http://www.sports-reference.com/cfb/conferences/sun-belt/2016.html" xr:uid="{00000000-0004-0000-0300-0000FB000000}"/>
    <hyperlink ref="B147" r:id="rId253" display="http://www.sports-reference.com/cfb/schools/south-alabama/2016.html" xr:uid="{00000000-0004-0000-0300-0000FC000000}"/>
    <hyperlink ref="C147" r:id="rId254" display="http://www.sports-reference.com/cfb/conferences/sun-belt/2016.html" xr:uid="{00000000-0004-0000-0300-0000FD000000}"/>
    <hyperlink ref="B148" r:id="rId255" display="http://www.sports-reference.com/cfb/schools/texas-state/2016.html" xr:uid="{00000000-0004-0000-0300-0000FE000000}"/>
    <hyperlink ref="C148" r:id="rId256" display="http://www.sports-reference.com/cfb/conferences/sun-belt/2016.html" xr:uid="{00000000-0004-0000-0300-0000FF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7"/>
  <sheetViews>
    <sheetView topLeftCell="A40" workbookViewId="0">
      <selection activeCell="D55" sqref="D55"/>
    </sheetView>
  </sheetViews>
  <sheetFormatPr defaultRowHeight="15"/>
  <cols>
    <col min="1" max="1" width="10" bestFit="1" customWidth="1"/>
  </cols>
  <sheetData>
    <row r="1" spans="1:2">
      <c r="A1" t="s">
        <v>241</v>
      </c>
    </row>
    <row r="2" spans="1:2">
      <c r="A2" t="s">
        <v>242</v>
      </c>
    </row>
    <row r="3" spans="1:2">
      <c r="A3" s="11" t="s">
        <v>212</v>
      </c>
    </row>
    <row r="4" spans="1:2">
      <c r="A4" t="s">
        <v>217</v>
      </c>
    </row>
    <row r="5" spans="1:2">
      <c r="A5" s="16" t="s">
        <v>216</v>
      </c>
    </row>
    <row r="9" spans="1:2">
      <c r="A9" t="s">
        <v>143</v>
      </c>
      <c r="B9" t="s">
        <v>143</v>
      </c>
    </row>
    <row r="10" spans="1:2">
      <c r="A10" t="s">
        <v>165</v>
      </c>
      <c r="B10" t="s">
        <v>143</v>
      </c>
    </row>
    <row r="11" spans="1:2">
      <c r="A11" t="s">
        <v>166</v>
      </c>
      <c r="B11" t="s">
        <v>143</v>
      </c>
    </row>
    <row r="12" spans="1:2">
      <c r="A12" t="s">
        <v>218</v>
      </c>
      <c r="B12" t="s">
        <v>143</v>
      </c>
    </row>
    <row r="13" spans="1:2">
      <c r="A13" t="s">
        <v>219</v>
      </c>
      <c r="B13" t="s">
        <v>143</v>
      </c>
    </row>
    <row r="14" spans="1:2">
      <c r="A14" t="s">
        <v>144</v>
      </c>
      <c r="B14" t="s">
        <v>144</v>
      </c>
    </row>
    <row r="15" spans="1:2">
      <c r="A15" t="s">
        <v>169</v>
      </c>
      <c r="B15" t="s">
        <v>144</v>
      </c>
    </row>
    <row r="16" spans="1:2">
      <c r="A16" t="s">
        <v>170</v>
      </c>
      <c r="B16" t="s">
        <v>144</v>
      </c>
    </row>
    <row r="17" spans="1:2">
      <c r="A17" t="s">
        <v>221</v>
      </c>
      <c r="B17" t="s">
        <v>144</v>
      </c>
    </row>
    <row r="18" spans="1:2">
      <c r="A18" t="s">
        <v>222</v>
      </c>
      <c r="B18" t="s">
        <v>144</v>
      </c>
    </row>
    <row r="19" spans="1:2">
      <c r="A19" t="s">
        <v>145</v>
      </c>
      <c r="B19" t="s">
        <v>145</v>
      </c>
    </row>
    <row r="20" spans="1:2">
      <c r="A20" t="s">
        <v>194</v>
      </c>
      <c r="B20" t="s">
        <v>145</v>
      </c>
    </row>
    <row r="21" spans="1:2">
      <c r="A21" t="s">
        <v>195</v>
      </c>
      <c r="B21" t="s">
        <v>145</v>
      </c>
    </row>
    <row r="22" spans="1:2">
      <c r="A22" t="s">
        <v>192</v>
      </c>
      <c r="B22" t="s">
        <v>192</v>
      </c>
    </row>
    <row r="23" spans="1:2">
      <c r="A23" t="s">
        <v>146</v>
      </c>
      <c r="B23" t="s">
        <v>146</v>
      </c>
    </row>
    <row r="24" spans="1:2">
      <c r="A24" t="s">
        <v>171</v>
      </c>
      <c r="B24" t="s">
        <v>146</v>
      </c>
    </row>
    <row r="25" spans="1:2">
      <c r="A25" t="s">
        <v>190</v>
      </c>
      <c r="B25" t="s">
        <v>146</v>
      </c>
    </row>
    <row r="26" spans="1:2">
      <c r="A26" t="s">
        <v>191</v>
      </c>
      <c r="B26" t="s">
        <v>146</v>
      </c>
    </row>
    <row r="27" spans="1:2">
      <c r="A27" t="s">
        <v>172</v>
      </c>
      <c r="B27" t="s">
        <v>146</v>
      </c>
    </row>
    <row r="28" spans="1:2">
      <c r="A28" t="s">
        <v>224</v>
      </c>
      <c r="B28" t="s">
        <v>146</v>
      </c>
    </row>
    <row r="29" spans="1:2">
      <c r="A29" t="s">
        <v>225</v>
      </c>
      <c r="B29" t="s">
        <v>146</v>
      </c>
    </row>
    <row r="30" spans="1:2">
      <c r="A30" t="s">
        <v>147</v>
      </c>
      <c r="B30" t="s">
        <v>147</v>
      </c>
    </row>
    <row r="31" spans="1:2">
      <c r="A31" t="s">
        <v>173</v>
      </c>
      <c r="B31" t="s">
        <v>147</v>
      </c>
    </row>
    <row r="32" spans="1:2">
      <c r="A32" t="s">
        <v>175</v>
      </c>
      <c r="B32" t="s">
        <v>147</v>
      </c>
    </row>
    <row r="33" spans="1:2">
      <c r="A33" t="s">
        <v>226</v>
      </c>
      <c r="B33" t="s">
        <v>147</v>
      </c>
    </row>
    <row r="34" spans="1:2">
      <c r="A34" t="s">
        <v>227</v>
      </c>
      <c r="B34" t="s">
        <v>147</v>
      </c>
    </row>
    <row r="35" spans="1:2">
      <c r="A35" t="s">
        <v>148</v>
      </c>
      <c r="B35" t="s">
        <v>148</v>
      </c>
    </row>
    <row r="36" spans="1:2">
      <c r="A36" t="s">
        <v>178</v>
      </c>
      <c r="B36" t="s">
        <v>252</v>
      </c>
    </row>
    <row r="37" spans="1:2">
      <c r="A37" t="s">
        <v>179</v>
      </c>
      <c r="B37" t="s">
        <v>252</v>
      </c>
    </row>
    <row r="38" spans="1:2">
      <c r="A38" t="s">
        <v>229</v>
      </c>
      <c r="B38" t="s">
        <v>252</v>
      </c>
    </row>
    <row r="39" spans="1:2">
      <c r="A39" t="s">
        <v>230</v>
      </c>
      <c r="B39" t="s">
        <v>252</v>
      </c>
    </row>
    <row r="40" spans="1:2">
      <c r="A40" t="s">
        <v>149</v>
      </c>
      <c r="B40" t="s">
        <v>149</v>
      </c>
    </row>
    <row r="41" spans="1:2">
      <c r="A41" t="s">
        <v>180</v>
      </c>
      <c r="B41" t="s">
        <v>149</v>
      </c>
    </row>
    <row r="42" spans="1:2">
      <c r="A42" t="s">
        <v>181</v>
      </c>
      <c r="B42" t="s">
        <v>149</v>
      </c>
    </row>
    <row r="43" spans="1:2">
      <c r="A43" t="s">
        <v>231</v>
      </c>
      <c r="B43" t="s">
        <v>149</v>
      </c>
    </row>
    <row r="44" spans="1:2">
      <c r="A44" t="s">
        <v>232</v>
      </c>
      <c r="B44" t="s">
        <v>149</v>
      </c>
    </row>
    <row r="45" spans="1:2">
      <c r="A45" t="s">
        <v>197</v>
      </c>
      <c r="B45" t="s">
        <v>197</v>
      </c>
    </row>
    <row r="46" spans="1:2">
      <c r="A46" t="s">
        <v>183</v>
      </c>
      <c r="B46" t="s">
        <v>197</v>
      </c>
    </row>
    <row r="47" spans="1:2">
      <c r="A47" t="s">
        <v>184</v>
      </c>
      <c r="B47" t="s">
        <v>197</v>
      </c>
    </row>
    <row r="48" spans="1:2">
      <c r="A48" t="s">
        <v>233</v>
      </c>
      <c r="B48" t="s">
        <v>197</v>
      </c>
    </row>
    <row r="49" spans="1:2">
      <c r="A49" t="s">
        <v>234</v>
      </c>
      <c r="B49" t="s">
        <v>197</v>
      </c>
    </row>
    <row r="50" spans="1:2">
      <c r="A50" t="s">
        <v>186</v>
      </c>
      <c r="B50" t="s">
        <v>253</v>
      </c>
    </row>
    <row r="51" spans="1:2">
      <c r="A51" t="s">
        <v>187</v>
      </c>
      <c r="B51" t="s">
        <v>253</v>
      </c>
    </row>
    <row r="52" spans="1:2">
      <c r="A52" t="s">
        <v>235</v>
      </c>
      <c r="B52" t="s">
        <v>253</v>
      </c>
    </row>
    <row r="53" spans="1:2">
      <c r="A53" t="s">
        <v>236</v>
      </c>
      <c r="B53" t="s">
        <v>253</v>
      </c>
    </row>
    <row r="54" spans="1:2">
      <c r="A54" t="s">
        <v>150</v>
      </c>
      <c r="B54" t="s">
        <v>150</v>
      </c>
    </row>
    <row r="55" spans="1:2">
      <c r="A55" t="s">
        <v>193</v>
      </c>
      <c r="B55" t="s">
        <v>193</v>
      </c>
    </row>
    <row r="56" spans="1:2">
      <c r="A56" t="s">
        <v>262</v>
      </c>
      <c r="B56" t="s">
        <v>150</v>
      </c>
    </row>
    <row r="57" spans="1:2">
      <c r="A57" t="s">
        <v>263</v>
      </c>
      <c r="B57" t="s">
        <v>150</v>
      </c>
    </row>
  </sheetData>
  <sortState xmlns:xlrd2="http://schemas.microsoft.com/office/spreadsheetml/2017/richdata2" ref="A9:A55">
    <sortCondition ref="A9"/>
  </sortState>
  <hyperlinks>
    <hyperlink ref="A5" r:id="rId1" xr:uid="{00000000-0004-0000-0500-000000000000}"/>
    <hyperlink ref="A12" r:id="rId2" display="https://www.sports-reference.com/cfb/conferences/acc/2016.html" xr:uid="{00000000-0004-0000-0500-000001000000}"/>
    <hyperlink ref="A13" r:id="rId3" display="https://www.sports-reference.com/cfb/conferences/acc/2016.html" xr:uid="{00000000-0004-0000-0500-000002000000}"/>
    <hyperlink ref="A17" r:id="rId4" display="https://www.sports-reference.com/cfb/conferences/american/2016.html" xr:uid="{00000000-0004-0000-0500-000003000000}"/>
    <hyperlink ref="A18" r:id="rId5" display="https://www.sports-reference.com/cfb/conferences/american/2016.html" xr:uid="{00000000-0004-0000-0500-000004000000}"/>
    <hyperlink ref="A28" r:id="rId6" display="https://www.sports-reference.com/cfb/conferences/big-ten/2016.html" xr:uid="{00000000-0004-0000-0500-000005000000}"/>
    <hyperlink ref="A29" r:id="rId7" display="https://www.sports-reference.com/cfb/conferences/big-ten/2016.html" xr:uid="{00000000-0004-0000-0500-000006000000}"/>
    <hyperlink ref="A33" r:id="rId8" display="https://www.sports-reference.com/cfb/conferences/cusa/2016.html" xr:uid="{00000000-0004-0000-0500-000007000000}"/>
    <hyperlink ref="A34" r:id="rId9" display="https://www.sports-reference.com/cfb/conferences/cusa/2016.html" xr:uid="{00000000-0004-0000-0500-000008000000}"/>
    <hyperlink ref="A38" r:id="rId10" display="https://www.sports-reference.com/cfb/conferences/mac/2016.html" xr:uid="{00000000-0004-0000-0500-000009000000}"/>
    <hyperlink ref="A39" r:id="rId11" display="https://www.sports-reference.com/cfb/conferences/mac/2016.html" xr:uid="{00000000-0004-0000-0500-00000A000000}"/>
    <hyperlink ref="A43" r:id="rId12" display="https://www.sports-reference.com/cfb/conferences/mwc/2016.html" xr:uid="{00000000-0004-0000-0500-00000B000000}"/>
    <hyperlink ref="A44" r:id="rId13" display="https://www.sports-reference.com/cfb/conferences/mwc/2016.html" xr:uid="{00000000-0004-0000-0500-00000C000000}"/>
    <hyperlink ref="A48" r:id="rId14" display="https://www.sports-reference.com/cfb/conferences/pac-12/2016.html" xr:uid="{00000000-0004-0000-0500-00000D000000}"/>
    <hyperlink ref="A49" r:id="rId15" display="https://www.sports-reference.com/cfb/conferences/pac-12/2016.html" xr:uid="{00000000-0004-0000-0500-00000E000000}"/>
    <hyperlink ref="A52" r:id="rId16" display="https://www.sports-reference.com/cfb/conferences/sec/2016.html" xr:uid="{00000000-0004-0000-0500-00000F000000}"/>
    <hyperlink ref="A53" r:id="rId17" display="https://www.sports-reference.com/cfb/conferences/sec/2016.html" xr:uid="{00000000-0004-0000-0500-000010000000}"/>
    <hyperlink ref="A56" r:id="rId18" display="https://www.sports-reference.com/cfb/conferences/sun-belt/2018.html" xr:uid="{2C849D42-5121-4481-BA55-2C8D72ACE38E}"/>
    <hyperlink ref="A57" r:id="rId19" display="https://www.sports-reference.com/cfb/conferences/sun-belt/2018.html" xr:uid="{2823AA48-2222-4ECE-8C03-E033B8988389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8C56-7BEB-48B3-ADF6-0ACA15C543B2}">
  <dimension ref="A1:A7"/>
  <sheetViews>
    <sheetView workbookViewId="0">
      <selection activeCell="A8" sqref="A8"/>
    </sheetView>
  </sheetViews>
  <sheetFormatPr defaultRowHeight="15"/>
  <sheetData>
    <row r="1" spans="1:1">
      <c r="A1" t="s">
        <v>256</v>
      </c>
    </row>
    <row r="2" spans="1:1">
      <c r="A2" t="s">
        <v>257</v>
      </c>
    </row>
    <row r="3" spans="1:1">
      <c r="A3" s="16" t="s">
        <v>242</v>
      </c>
    </row>
    <row r="5" spans="1:1">
      <c r="A5" t="s">
        <v>258</v>
      </c>
    </row>
    <row r="6" spans="1:1">
      <c r="A6" t="s">
        <v>259</v>
      </c>
    </row>
    <row r="7" spans="1:1">
      <c r="A7" s="16" t="s">
        <v>260</v>
      </c>
    </row>
  </sheetData>
  <hyperlinks>
    <hyperlink ref="A3" r:id="rId1" xr:uid="{096A401F-825E-4628-91CC-90D89EC5A175}"/>
    <hyperlink ref="A7" r:id="rId2" xr:uid="{1E08B8A6-41A5-4E0C-A5EF-D5A3DA54F1F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49"/>
  <sheetViews>
    <sheetView topLeftCell="A149" workbookViewId="0">
      <selection activeCell="A2" sqref="A2:P149"/>
    </sheetView>
  </sheetViews>
  <sheetFormatPr defaultRowHeight="15"/>
  <sheetData>
    <row r="1" spans="1:17">
      <c r="A1" s="6" t="s">
        <v>152</v>
      </c>
      <c r="B1" s="6" t="s">
        <v>153</v>
      </c>
      <c r="C1" s="6" t="s">
        <v>154</v>
      </c>
      <c r="D1" s="6" t="s">
        <v>155</v>
      </c>
      <c r="E1" s="6" t="s">
        <v>156</v>
      </c>
      <c r="F1" s="6" t="s">
        <v>157</v>
      </c>
      <c r="G1" s="6" t="s">
        <v>155</v>
      </c>
      <c r="H1" s="6" t="s">
        <v>156</v>
      </c>
      <c r="I1" s="6" t="s">
        <v>157</v>
      </c>
      <c r="J1" s="6" t="s">
        <v>158</v>
      </c>
      <c r="K1" s="6" t="s">
        <v>158</v>
      </c>
      <c r="L1" s="6" t="s">
        <v>159</v>
      </c>
      <c r="M1" s="6" t="s">
        <v>160</v>
      </c>
      <c r="N1" s="6" t="s">
        <v>161</v>
      </c>
      <c r="O1" s="6" t="s">
        <v>162</v>
      </c>
      <c r="P1" s="6" t="s">
        <v>163</v>
      </c>
      <c r="Q1" s="6" t="s">
        <v>164</v>
      </c>
    </row>
    <row r="2" spans="1:17" ht="45">
      <c r="A2" s="6">
        <v>1</v>
      </c>
      <c r="B2" s="5" t="s">
        <v>6</v>
      </c>
      <c r="C2" s="5" t="s">
        <v>165</v>
      </c>
      <c r="D2" s="7">
        <v>14</v>
      </c>
      <c r="E2" s="7">
        <v>1</v>
      </c>
      <c r="F2" s="7">
        <v>0.93300000000000005</v>
      </c>
      <c r="G2" s="7">
        <v>9</v>
      </c>
      <c r="H2" s="7">
        <v>0</v>
      </c>
      <c r="I2" s="7">
        <v>1</v>
      </c>
      <c r="J2" s="7">
        <v>38.5</v>
      </c>
      <c r="K2" s="7">
        <v>21.7</v>
      </c>
      <c r="L2" s="7">
        <v>18.88</v>
      </c>
      <c r="M2" s="7">
        <v>5.21</v>
      </c>
      <c r="N2" s="7">
        <v>12</v>
      </c>
      <c r="O2" s="7">
        <v>1</v>
      </c>
      <c r="P2" s="7">
        <v>2</v>
      </c>
      <c r="Q2" s="7"/>
    </row>
    <row r="3" spans="1:17" ht="45">
      <c r="A3" s="6">
        <v>2</v>
      </c>
      <c r="B3" s="5" t="s">
        <v>2</v>
      </c>
      <c r="C3" s="5" t="s">
        <v>165</v>
      </c>
      <c r="D3" s="7">
        <v>10</v>
      </c>
      <c r="E3" s="7">
        <v>3</v>
      </c>
      <c r="F3" s="7">
        <v>0.76900000000000002</v>
      </c>
      <c r="G3" s="7">
        <v>6</v>
      </c>
      <c r="H3" s="7">
        <v>2</v>
      </c>
      <c r="I3" s="7">
        <v>0.75</v>
      </c>
      <c r="J3" s="7">
        <v>31.7</v>
      </c>
      <c r="K3" s="7">
        <v>17.5</v>
      </c>
      <c r="L3" s="7">
        <v>13.59</v>
      </c>
      <c r="M3" s="7">
        <v>1.97</v>
      </c>
      <c r="N3" s="7">
        <v>10</v>
      </c>
      <c r="O3" s="7">
        <v>9</v>
      </c>
      <c r="P3" s="7">
        <v>14</v>
      </c>
      <c r="Q3" s="7"/>
    </row>
    <row r="4" spans="1:17" ht="45">
      <c r="A4" s="6">
        <v>3</v>
      </c>
      <c r="B4" s="5" t="s">
        <v>36</v>
      </c>
      <c r="C4" s="5" t="s">
        <v>165</v>
      </c>
      <c r="D4" s="7">
        <v>8</v>
      </c>
      <c r="E4" s="7">
        <v>5</v>
      </c>
      <c r="F4" s="7">
        <v>0.61499999999999999</v>
      </c>
      <c r="G4" s="7">
        <v>5</v>
      </c>
      <c r="H4" s="7">
        <v>3</v>
      </c>
      <c r="I4" s="7">
        <v>0.625</v>
      </c>
      <c r="J4" s="7">
        <v>28.7</v>
      </c>
      <c r="K4" s="7">
        <v>24.1</v>
      </c>
      <c r="L4" s="7">
        <v>6.69</v>
      </c>
      <c r="M4" s="7">
        <v>3.23</v>
      </c>
      <c r="N4" s="7"/>
      <c r="O4" s="7"/>
      <c r="P4" s="7"/>
      <c r="Q4" s="7"/>
    </row>
    <row r="5" spans="1:17" ht="45">
      <c r="A5" s="6">
        <v>4</v>
      </c>
      <c r="B5" s="5" t="s">
        <v>44</v>
      </c>
      <c r="C5" s="5" t="s">
        <v>165</v>
      </c>
      <c r="D5" s="7">
        <v>7</v>
      </c>
      <c r="E5" s="7">
        <v>6</v>
      </c>
      <c r="F5" s="7">
        <v>0.53800000000000003</v>
      </c>
      <c r="G5" s="7">
        <v>3</v>
      </c>
      <c r="H5" s="7">
        <v>5</v>
      </c>
      <c r="I5" s="7">
        <v>0.375</v>
      </c>
      <c r="J5" s="7">
        <v>33.200000000000003</v>
      </c>
      <c r="K5" s="7">
        <v>25.8</v>
      </c>
      <c r="L5" s="7">
        <v>5.0599999999999996</v>
      </c>
      <c r="M5" s="7">
        <v>0.83</v>
      </c>
      <c r="N5" s="7"/>
      <c r="O5" s="7"/>
      <c r="P5" s="7"/>
      <c r="Q5" s="7"/>
    </row>
    <row r="6" spans="1:17" ht="45">
      <c r="A6" s="6">
        <v>5</v>
      </c>
      <c r="B6" s="5" t="s">
        <v>59</v>
      </c>
      <c r="C6" s="5" t="s">
        <v>165</v>
      </c>
      <c r="D6" s="7">
        <v>4</v>
      </c>
      <c r="E6" s="7">
        <v>8</v>
      </c>
      <c r="F6" s="7">
        <v>0.33300000000000002</v>
      </c>
      <c r="G6" s="7">
        <v>2</v>
      </c>
      <c r="H6" s="7">
        <v>6</v>
      </c>
      <c r="I6" s="7">
        <v>0.25</v>
      </c>
      <c r="J6" s="7">
        <v>27.3</v>
      </c>
      <c r="K6" s="7">
        <v>31</v>
      </c>
      <c r="L6" s="7">
        <v>-1.51</v>
      </c>
      <c r="M6" s="7">
        <v>3.91</v>
      </c>
      <c r="N6" s="7"/>
      <c r="O6" s="7"/>
      <c r="P6" s="7"/>
      <c r="Q6" s="7"/>
    </row>
    <row r="7" spans="1:17" ht="45">
      <c r="A7" s="6">
        <v>6</v>
      </c>
      <c r="B7" s="5" t="s">
        <v>62</v>
      </c>
      <c r="C7" s="5" t="s">
        <v>165</v>
      </c>
      <c r="D7" s="7">
        <v>3</v>
      </c>
      <c r="E7" s="7">
        <v>9</v>
      </c>
      <c r="F7" s="7">
        <v>0.25</v>
      </c>
      <c r="G7" s="7">
        <v>1</v>
      </c>
      <c r="H7" s="7">
        <v>7</v>
      </c>
      <c r="I7" s="7">
        <v>0.125</v>
      </c>
      <c r="J7" s="7">
        <v>17.399999999999999</v>
      </c>
      <c r="K7" s="7">
        <v>24.6</v>
      </c>
      <c r="L7" s="7">
        <v>-3.7</v>
      </c>
      <c r="M7" s="7">
        <v>3.55</v>
      </c>
      <c r="N7" s="7"/>
      <c r="O7" s="7"/>
      <c r="P7" s="7"/>
      <c r="Q7" s="7"/>
    </row>
    <row r="8" spans="1:17" ht="45.75" thickBot="1">
      <c r="A8" s="6">
        <v>7</v>
      </c>
      <c r="B8" s="5" t="s">
        <v>82</v>
      </c>
      <c r="C8" s="5" t="s">
        <v>165</v>
      </c>
      <c r="D8" s="7">
        <v>3</v>
      </c>
      <c r="E8" s="7">
        <v>9</v>
      </c>
      <c r="F8" s="7">
        <v>0.25</v>
      </c>
      <c r="G8" s="7">
        <v>0</v>
      </c>
      <c r="H8" s="7">
        <v>8</v>
      </c>
      <c r="I8" s="7">
        <v>0</v>
      </c>
      <c r="J8" s="7">
        <v>17.2</v>
      </c>
      <c r="K8" s="7">
        <v>15.3</v>
      </c>
      <c r="L8" s="7">
        <v>-1.73</v>
      </c>
      <c r="M8" s="7">
        <v>2.11</v>
      </c>
      <c r="N8" s="7"/>
      <c r="O8" s="7"/>
      <c r="P8" s="7"/>
      <c r="Q8" s="7"/>
    </row>
    <row r="9" spans="1:17" ht="30.75" thickTop="1">
      <c r="A9" s="8">
        <v>8</v>
      </c>
      <c r="B9" s="10" t="s">
        <v>24</v>
      </c>
      <c r="C9" s="10" t="s">
        <v>166</v>
      </c>
      <c r="D9" s="9">
        <v>11</v>
      </c>
      <c r="E9" s="9">
        <v>3</v>
      </c>
      <c r="F9" s="9">
        <v>0.78600000000000003</v>
      </c>
      <c r="G9" s="9">
        <v>8</v>
      </c>
      <c r="H9" s="9">
        <v>1</v>
      </c>
      <c r="I9" s="9">
        <v>0.88900000000000001</v>
      </c>
      <c r="J9" s="9">
        <v>40.700000000000003</v>
      </c>
      <c r="K9" s="9">
        <v>24.5</v>
      </c>
      <c r="L9" s="9">
        <v>12.73</v>
      </c>
      <c r="M9" s="9">
        <v>1.0900000000000001</v>
      </c>
      <c r="N9" s="9"/>
      <c r="O9" s="9">
        <v>8</v>
      </c>
      <c r="P9" s="9">
        <v>15</v>
      </c>
      <c r="Q9" s="9"/>
    </row>
    <row r="10" spans="1:17" ht="30">
      <c r="A10" s="6">
        <v>9</v>
      </c>
      <c r="B10" s="5" t="s">
        <v>31</v>
      </c>
      <c r="C10" s="5" t="s">
        <v>166</v>
      </c>
      <c r="D10" s="7">
        <v>8</v>
      </c>
      <c r="E10" s="7">
        <v>5</v>
      </c>
      <c r="F10" s="7">
        <v>0.61499999999999999</v>
      </c>
      <c r="G10" s="7">
        <v>6</v>
      </c>
      <c r="H10" s="7">
        <v>2</v>
      </c>
      <c r="I10" s="7">
        <v>0.75</v>
      </c>
      <c r="J10" s="7">
        <v>28.2</v>
      </c>
      <c r="K10" s="7">
        <v>26.1</v>
      </c>
      <c r="L10" s="7">
        <v>6.32</v>
      </c>
      <c r="M10" s="7">
        <v>3.78</v>
      </c>
      <c r="N10" s="7"/>
      <c r="O10" s="7">
        <v>23</v>
      </c>
      <c r="P10" s="7"/>
      <c r="Q10" s="7"/>
    </row>
    <row r="11" spans="1:17" ht="30">
      <c r="A11" s="6">
        <v>10</v>
      </c>
      <c r="B11" s="5" t="s">
        <v>21</v>
      </c>
      <c r="C11" s="5" t="s">
        <v>166</v>
      </c>
      <c r="D11" s="7">
        <v>8</v>
      </c>
      <c r="E11" s="7">
        <v>5</v>
      </c>
      <c r="F11" s="7">
        <v>0.61499999999999999</v>
      </c>
      <c r="G11" s="7">
        <v>5</v>
      </c>
      <c r="H11" s="7">
        <v>3</v>
      </c>
      <c r="I11" s="7">
        <v>0.625</v>
      </c>
      <c r="J11" s="7">
        <v>27.8</v>
      </c>
      <c r="K11" s="7">
        <v>28.2</v>
      </c>
      <c r="L11" s="7">
        <v>5.69</v>
      </c>
      <c r="M11" s="7">
        <v>3.38</v>
      </c>
      <c r="N11" s="7"/>
      <c r="O11" s="7"/>
      <c r="P11" s="7"/>
      <c r="Q11" s="7"/>
    </row>
    <row r="12" spans="1:17" ht="30">
      <c r="A12" s="6">
        <v>11</v>
      </c>
      <c r="B12" s="5" t="s">
        <v>33</v>
      </c>
      <c r="C12" s="5" t="s">
        <v>166</v>
      </c>
      <c r="D12" s="7">
        <v>8</v>
      </c>
      <c r="E12" s="7">
        <v>5</v>
      </c>
      <c r="F12" s="7">
        <v>0.61499999999999999</v>
      </c>
      <c r="G12" s="7">
        <v>4</v>
      </c>
      <c r="H12" s="7">
        <v>4</v>
      </c>
      <c r="I12" s="7">
        <v>0.5</v>
      </c>
      <c r="J12" s="7">
        <v>31.5</v>
      </c>
      <c r="K12" s="7">
        <v>25.4</v>
      </c>
      <c r="L12" s="7">
        <v>2.94</v>
      </c>
      <c r="M12" s="7">
        <v>-0.75</v>
      </c>
      <c r="N12" s="7"/>
      <c r="O12" s="7">
        <v>22</v>
      </c>
      <c r="P12" s="7"/>
      <c r="Q12" s="7"/>
    </row>
    <row r="13" spans="1:17" ht="30">
      <c r="A13" s="6">
        <v>12</v>
      </c>
      <c r="B13" s="5" t="s">
        <v>43</v>
      </c>
      <c r="C13" s="5" t="s">
        <v>166</v>
      </c>
      <c r="D13" s="7">
        <v>7</v>
      </c>
      <c r="E13" s="7">
        <v>6</v>
      </c>
      <c r="F13" s="7">
        <v>0.53800000000000003</v>
      </c>
      <c r="G13" s="7">
        <v>4</v>
      </c>
      <c r="H13" s="7">
        <v>4</v>
      </c>
      <c r="I13" s="7">
        <v>0.5</v>
      </c>
      <c r="J13" s="7">
        <v>31</v>
      </c>
      <c r="K13" s="7">
        <v>26.3</v>
      </c>
      <c r="L13" s="7">
        <v>5.04</v>
      </c>
      <c r="M13" s="7">
        <v>1.65</v>
      </c>
      <c r="N13" s="7"/>
      <c r="O13" s="7"/>
      <c r="P13" s="7"/>
      <c r="Q13" s="7"/>
    </row>
    <row r="14" spans="1:17" ht="30">
      <c r="A14" s="6">
        <v>13</v>
      </c>
      <c r="B14" s="5" t="s">
        <v>61</v>
      </c>
      <c r="C14" s="5" t="s">
        <v>166</v>
      </c>
      <c r="D14" s="7">
        <v>4</v>
      </c>
      <c r="E14" s="7">
        <v>8</v>
      </c>
      <c r="F14" s="7">
        <v>0.33300000000000002</v>
      </c>
      <c r="G14" s="7">
        <v>3</v>
      </c>
      <c r="H14" s="7">
        <v>5</v>
      </c>
      <c r="I14" s="7">
        <v>0.375</v>
      </c>
      <c r="J14" s="7">
        <v>25.8</v>
      </c>
      <c r="K14" s="7">
        <v>32.200000000000003</v>
      </c>
      <c r="L14" s="7">
        <v>-0.95</v>
      </c>
      <c r="M14" s="7">
        <v>4.1399999999999997</v>
      </c>
      <c r="N14" s="7"/>
      <c r="O14" s="7"/>
      <c r="P14" s="7"/>
      <c r="Q14" s="7"/>
    </row>
    <row r="15" spans="1:17" ht="30">
      <c r="A15" s="6">
        <v>14</v>
      </c>
      <c r="B15" s="5" t="s">
        <v>69</v>
      </c>
      <c r="C15" s="5" t="s">
        <v>166</v>
      </c>
      <c r="D15" s="7">
        <v>3</v>
      </c>
      <c r="E15" s="7">
        <v>9</v>
      </c>
      <c r="F15" s="7">
        <v>0.25</v>
      </c>
      <c r="G15" s="7">
        <v>1</v>
      </c>
      <c r="H15" s="7">
        <v>7</v>
      </c>
      <c r="I15" s="7">
        <v>0.125</v>
      </c>
      <c r="J15" s="7">
        <v>29.3</v>
      </c>
      <c r="K15" s="7">
        <v>25.8</v>
      </c>
      <c r="L15" s="7">
        <v>1.43</v>
      </c>
      <c r="M15" s="7">
        <v>4.5999999999999996</v>
      </c>
      <c r="N15" s="7">
        <v>16</v>
      </c>
      <c r="O15" s="7">
        <v>14</v>
      </c>
      <c r="P15" s="7"/>
      <c r="Q15" s="7"/>
    </row>
    <row r="16" spans="1:17" ht="15" customHeight="1">
      <c r="A16" s="21"/>
      <c r="B16" s="21"/>
      <c r="C16" s="21"/>
      <c r="D16" s="21" t="s">
        <v>167</v>
      </c>
      <c r="E16" s="21"/>
      <c r="F16" s="21"/>
      <c r="G16" s="21" t="s">
        <v>168</v>
      </c>
      <c r="H16" s="21"/>
      <c r="I16" s="21"/>
      <c r="J16" s="6"/>
      <c r="K16" s="6"/>
      <c r="L16" s="21" t="s">
        <v>159</v>
      </c>
      <c r="M16" s="21"/>
      <c r="N16" s="21" t="s">
        <v>151</v>
      </c>
      <c r="O16" s="21"/>
      <c r="P16" s="21"/>
      <c r="Q16" s="6"/>
    </row>
    <row r="17" spans="1:17">
      <c r="A17" s="6" t="s">
        <v>152</v>
      </c>
      <c r="B17" s="6" t="s">
        <v>153</v>
      </c>
      <c r="C17" s="6" t="s">
        <v>154</v>
      </c>
      <c r="D17" s="6" t="s">
        <v>155</v>
      </c>
      <c r="E17" s="6" t="s">
        <v>156</v>
      </c>
      <c r="F17" s="6" t="s">
        <v>157</v>
      </c>
      <c r="G17" s="6" t="s">
        <v>155</v>
      </c>
      <c r="H17" s="6" t="s">
        <v>156</v>
      </c>
      <c r="I17" s="6" t="s">
        <v>157</v>
      </c>
      <c r="J17" s="6" t="s">
        <v>158</v>
      </c>
      <c r="K17" s="6" t="s">
        <v>158</v>
      </c>
      <c r="L17" s="6" t="s">
        <v>159</v>
      </c>
      <c r="M17" s="6" t="s">
        <v>160</v>
      </c>
      <c r="N17" s="6" t="s">
        <v>161</v>
      </c>
      <c r="O17" s="6" t="s">
        <v>162</v>
      </c>
      <c r="P17" s="6" t="s">
        <v>163</v>
      </c>
      <c r="Q17" s="6" t="s">
        <v>164</v>
      </c>
    </row>
    <row r="18" spans="1:17" ht="30">
      <c r="A18" s="6">
        <v>15</v>
      </c>
      <c r="B18" s="5" t="s">
        <v>60</v>
      </c>
      <c r="C18" s="5" t="s">
        <v>169</v>
      </c>
      <c r="D18" s="7">
        <v>10</v>
      </c>
      <c r="E18" s="7">
        <v>4</v>
      </c>
      <c r="F18" s="7">
        <v>0.71399999999999997</v>
      </c>
      <c r="G18" s="7">
        <v>7</v>
      </c>
      <c r="H18" s="7">
        <v>2</v>
      </c>
      <c r="I18" s="7">
        <v>0.77800000000000002</v>
      </c>
      <c r="J18" s="7">
        <v>29.8</v>
      </c>
      <c r="K18" s="7">
        <v>20.100000000000001</v>
      </c>
      <c r="L18" s="7">
        <v>6.45</v>
      </c>
      <c r="M18" s="7">
        <v>-1.63</v>
      </c>
      <c r="N18" s="7"/>
      <c r="O18" s="7">
        <v>20</v>
      </c>
      <c r="P18" s="7"/>
      <c r="Q18" s="7"/>
    </row>
    <row r="19" spans="1:17" ht="30">
      <c r="A19" s="6">
        <v>16</v>
      </c>
      <c r="B19" s="5" t="s">
        <v>73</v>
      </c>
      <c r="C19" s="5" t="s">
        <v>169</v>
      </c>
      <c r="D19" s="7">
        <v>8</v>
      </c>
      <c r="E19" s="7">
        <v>5</v>
      </c>
      <c r="F19" s="7">
        <v>0.61499999999999999</v>
      </c>
      <c r="G19" s="7">
        <v>6</v>
      </c>
      <c r="H19" s="7">
        <v>2</v>
      </c>
      <c r="I19" s="7">
        <v>0.75</v>
      </c>
      <c r="J19" s="7">
        <v>33.6</v>
      </c>
      <c r="K19" s="7">
        <v>22.9</v>
      </c>
      <c r="L19" s="7">
        <v>5.88</v>
      </c>
      <c r="M19" s="7">
        <v>-0.74</v>
      </c>
      <c r="N19" s="7"/>
      <c r="O19" s="7"/>
      <c r="P19" s="7"/>
      <c r="Q19" s="7"/>
    </row>
    <row r="20" spans="1:17" ht="30">
      <c r="A20" s="6">
        <v>17</v>
      </c>
      <c r="B20" s="5" t="s">
        <v>68</v>
      </c>
      <c r="C20" s="5" t="s">
        <v>169</v>
      </c>
      <c r="D20" s="7">
        <v>7</v>
      </c>
      <c r="E20" s="7">
        <v>6</v>
      </c>
      <c r="F20" s="7">
        <v>0.53800000000000003</v>
      </c>
      <c r="G20" s="7">
        <v>4</v>
      </c>
      <c r="H20" s="7">
        <v>4</v>
      </c>
      <c r="I20" s="7">
        <v>0.5</v>
      </c>
      <c r="J20" s="7">
        <v>33.799999999999997</v>
      </c>
      <c r="K20" s="7">
        <v>31.2</v>
      </c>
      <c r="L20" s="7">
        <v>1.19</v>
      </c>
      <c r="M20" s="7">
        <v>-0.65</v>
      </c>
      <c r="N20" s="7"/>
      <c r="O20" s="7"/>
      <c r="P20" s="7"/>
      <c r="Q20" s="7"/>
    </row>
    <row r="21" spans="1:17" ht="30">
      <c r="A21" s="6">
        <v>18</v>
      </c>
      <c r="B21" s="5" t="s">
        <v>117</v>
      </c>
      <c r="C21" s="5" t="s">
        <v>169</v>
      </c>
      <c r="D21" s="7">
        <v>6</v>
      </c>
      <c r="E21" s="7">
        <v>7</v>
      </c>
      <c r="F21" s="7">
        <v>0.46200000000000002</v>
      </c>
      <c r="G21" s="7">
        <v>4</v>
      </c>
      <c r="H21" s="7">
        <v>4</v>
      </c>
      <c r="I21" s="7">
        <v>0.5</v>
      </c>
      <c r="J21" s="7">
        <v>17.2</v>
      </c>
      <c r="K21" s="7">
        <v>19.5</v>
      </c>
      <c r="L21" s="7">
        <v>-3.45</v>
      </c>
      <c r="M21" s="7">
        <v>-1.37</v>
      </c>
      <c r="N21" s="7"/>
      <c r="O21" s="7"/>
      <c r="P21" s="7"/>
      <c r="Q21" s="7"/>
    </row>
    <row r="22" spans="1:17" ht="30">
      <c r="A22" s="6">
        <v>19</v>
      </c>
      <c r="B22" s="5" t="s">
        <v>81</v>
      </c>
      <c r="C22" s="5" t="s">
        <v>169</v>
      </c>
      <c r="D22" s="7">
        <v>5</v>
      </c>
      <c r="E22" s="7">
        <v>7</v>
      </c>
      <c r="F22" s="7">
        <v>0.41699999999999998</v>
      </c>
      <c r="G22" s="7">
        <v>3</v>
      </c>
      <c r="H22" s="7">
        <v>5</v>
      </c>
      <c r="I22" s="7">
        <v>0.375</v>
      </c>
      <c r="J22" s="7">
        <v>27.4</v>
      </c>
      <c r="K22" s="7">
        <v>26</v>
      </c>
      <c r="L22" s="7">
        <v>-1.27</v>
      </c>
      <c r="M22" s="7">
        <v>-0.93</v>
      </c>
      <c r="N22" s="7"/>
      <c r="O22" s="7"/>
      <c r="P22" s="7"/>
      <c r="Q22" s="7"/>
    </row>
    <row r="23" spans="1:17" ht="30.75" thickBot="1">
      <c r="A23" s="6">
        <v>20</v>
      </c>
      <c r="B23" s="5" t="s">
        <v>142</v>
      </c>
      <c r="C23" s="5" t="s">
        <v>169</v>
      </c>
      <c r="D23" s="7">
        <v>0</v>
      </c>
      <c r="E23" s="7">
        <v>12</v>
      </c>
      <c r="F23" s="7">
        <v>0</v>
      </c>
      <c r="G23" s="7">
        <v>0</v>
      </c>
      <c r="H23" s="7">
        <v>8</v>
      </c>
      <c r="I23" s="7">
        <v>0</v>
      </c>
      <c r="J23" s="7">
        <v>13.9</v>
      </c>
      <c r="K23" s="7">
        <v>37.700000000000003</v>
      </c>
      <c r="L23" s="7">
        <v>-18.850000000000001</v>
      </c>
      <c r="M23" s="7">
        <v>-0.68</v>
      </c>
      <c r="N23" s="7"/>
      <c r="O23" s="7"/>
      <c r="P23" s="7"/>
      <c r="Q23" s="7"/>
    </row>
    <row r="24" spans="1:17" ht="30.75" thickTop="1">
      <c r="A24" s="8">
        <v>21</v>
      </c>
      <c r="B24" s="10" t="s">
        <v>41</v>
      </c>
      <c r="C24" s="10" t="s">
        <v>170</v>
      </c>
      <c r="D24" s="9">
        <v>13</v>
      </c>
      <c r="E24" s="9">
        <v>1</v>
      </c>
      <c r="F24" s="9">
        <v>0.92900000000000005</v>
      </c>
      <c r="G24" s="9">
        <v>8</v>
      </c>
      <c r="H24" s="9">
        <v>1</v>
      </c>
      <c r="I24" s="9">
        <v>0.88900000000000001</v>
      </c>
      <c r="J24" s="9">
        <v>40.4</v>
      </c>
      <c r="K24" s="9">
        <v>20.7</v>
      </c>
      <c r="L24" s="9">
        <v>12.32</v>
      </c>
      <c r="M24" s="9">
        <v>-3.04</v>
      </c>
      <c r="N24" s="9"/>
      <c r="O24" s="9">
        <v>8</v>
      </c>
      <c r="P24" s="9">
        <v>8</v>
      </c>
      <c r="Q24" s="9"/>
    </row>
    <row r="25" spans="1:17" ht="30">
      <c r="A25" s="6">
        <v>22</v>
      </c>
      <c r="B25" s="5" t="s">
        <v>97</v>
      </c>
      <c r="C25" s="5" t="s">
        <v>170</v>
      </c>
      <c r="D25" s="7">
        <v>11</v>
      </c>
      <c r="E25" s="7">
        <v>2</v>
      </c>
      <c r="F25" s="7">
        <v>0.84599999999999997</v>
      </c>
      <c r="G25" s="7">
        <v>7</v>
      </c>
      <c r="H25" s="7">
        <v>1</v>
      </c>
      <c r="I25" s="7">
        <v>0.875</v>
      </c>
      <c r="J25" s="7">
        <v>36.799999999999997</v>
      </c>
      <c r="K25" s="7">
        <v>21.8</v>
      </c>
      <c r="L25" s="7">
        <v>11.14</v>
      </c>
      <c r="M25" s="7">
        <v>-1.55</v>
      </c>
      <c r="N25" s="7"/>
      <c r="O25" s="7">
        <v>16</v>
      </c>
      <c r="P25" s="7">
        <v>18</v>
      </c>
      <c r="Q25" s="7"/>
    </row>
    <row r="26" spans="1:17" ht="30">
      <c r="A26" s="6">
        <v>23</v>
      </c>
      <c r="B26" s="5" t="s">
        <v>64</v>
      </c>
      <c r="C26" s="5" t="s">
        <v>170</v>
      </c>
      <c r="D26" s="7">
        <v>9</v>
      </c>
      <c r="E26" s="7">
        <v>4</v>
      </c>
      <c r="F26" s="7">
        <v>0.69199999999999995</v>
      </c>
      <c r="G26" s="7">
        <v>5</v>
      </c>
      <c r="H26" s="7">
        <v>3</v>
      </c>
      <c r="I26" s="7">
        <v>0.625</v>
      </c>
      <c r="J26" s="7">
        <v>40.200000000000003</v>
      </c>
      <c r="K26" s="7">
        <v>27.3</v>
      </c>
      <c r="L26" s="7">
        <v>6.55</v>
      </c>
      <c r="M26" s="7">
        <v>0.16</v>
      </c>
      <c r="N26" s="7"/>
      <c r="O26" s="7">
        <v>15</v>
      </c>
      <c r="P26" s="7"/>
      <c r="Q26" s="7"/>
    </row>
    <row r="27" spans="1:17" ht="30">
      <c r="A27" s="6">
        <v>24</v>
      </c>
      <c r="B27" s="5" t="s">
        <v>92</v>
      </c>
      <c r="C27" s="5" t="s">
        <v>170</v>
      </c>
      <c r="D27" s="7">
        <v>6</v>
      </c>
      <c r="E27" s="7">
        <v>7</v>
      </c>
      <c r="F27" s="7">
        <v>0.46200000000000002</v>
      </c>
      <c r="G27" s="7">
        <v>3</v>
      </c>
      <c r="H27" s="7">
        <v>5</v>
      </c>
      <c r="I27" s="7">
        <v>0.375</v>
      </c>
      <c r="J27" s="7">
        <v>37.200000000000003</v>
      </c>
      <c r="K27" s="7">
        <v>39.799999999999997</v>
      </c>
      <c r="L27" s="7">
        <v>-4.74</v>
      </c>
      <c r="M27" s="7">
        <v>-2.0499999999999998</v>
      </c>
      <c r="N27" s="7"/>
      <c r="O27" s="7"/>
      <c r="P27" s="7"/>
      <c r="Q27" s="7"/>
    </row>
    <row r="28" spans="1:17" ht="30">
      <c r="A28" s="6">
        <v>25</v>
      </c>
      <c r="B28" s="5" t="s">
        <v>91</v>
      </c>
      <c r="C28" s="5" t="s">
        <v>170</v>
      </c>
      <c r="D28" s="7">
        <v>3</v>
      </c>
      <c r="E28" s="7">
        <v>9</v>
      </c>
      <c r="F28" s="7">
        <v>0.25</v>
      </c>
      <c r="G28" s="7">
        <v>1</v>
      </c>
      <c r="H28" s="7">
        <v>7</v>
      </c>
      <c r="I28" s="7">
        <v>0.125</v>
      </c>
      <c r="J28" s="7">
        <v>19.7</v>
      </c>
      <c r="K28" s="7">
        <v>36.299999999999997</v>
      </c>
      <c r="L28" s="7">
        <v>-13.59</v>
      </c>
      <c r="M28" s="7">
        <v>-2.42</v>
      </c>
      <c r="N28" s="7"/>
      <c r="O28" s="7"/>
      <c r="P28" s="7"/>
      <c r="Q28" s="7"/>
    </row>
    <row r="29" spans="1:17" ht="45">
      <c r="A29" s="6">
        <v>26</v>
      </c>
      <c r="B29" s="5" t="s">
        <v>75</v>
      </c>
      <c r="C29" s="5" t="s">
        <v>170</v>
      </c>
      <c r="D29" s="7">
        <v>2</v>
      </c>
      <c r="E29" s="7">
        <v>10</v>
      </c>
      <c r="F29" s="7">
        <v>0.16700000000000001</v>
      </c>
      <c r="G29" s="7">
        <v>1</v>
      </c>
      <c r="H29" s="7">
        <v>7</v>
      </c>
      <c r="I29" s="7">
        <v>0.125</v>
      </c>
      <c r="J29" s="7">
        <v>27.8</v>
      </c>
      <c r="K29" s="7">
        <v>45.7</v>
      </c>
      <c r="L29" s="7">
        <v>-12.22</v>
      </c>
      <c r="M29" s="7">
        <v>0.62</v>
      </c>
      <c r="N29" s="7"/>
      <c r="O29" s="7"/>
      <c r="P29" s="7"/>
      <c r="Q29" s="7"/>
    </row>
    <row r="30" spans="1:17" ht="15" customHeight="1">
      <c r="A30" s="21"/>
      <c r="B30" s="21"/>
      <c r="C30" s="21"/>
      <c r="D30" s="21" t="s">
        <v>167</v>
      </c>
      <c r="E30" s="21"/>
      <c r="F30" s="21"/>
      <c r="G30" s="21" t="s">
        <v>168</v>
      </c>
      <c r="H30" s="21"/>
      <c r="I30" s="21"/>
      <c r="J30" s="6"/>
      <c r="K30" s="6"/>
      <c r="L30" s="21" t="s">
        <v>159</v>
      </c>
      <c r="M30" s="21"/>
      <c r="N30" s="21" t="s">
        <v>151</v>
      </c>
      <c r="O30" s="21"/>
      <c r="P30" s="21"/>
      <c r="Q30" s="6"/>
    </row>
    <row r="31" spans="1:17">
      <c r="A31" s="6" t="s">
        <v>152</v>
      </c>
      <c r="B31" s="6" t="s">
        <v>153</v>
      </c>
      <c r="C31" s="6" t="s">
        <v>154</v>
      </c>
      <c r="D31" s="6" t="s">
        <v>155</v>
      </c>
      <c r="E31" s="6" t="s">
        <v>156</v>
      </c>
      <c r="F31" s="6" t="s">
        <v>157</v>
      </c>
      <c r="G31" s="6" t="s">
        <v>155</v>
      </c>
      <c r="H31" s="6" t="s">
        <v>156</v>
      </c>
      <c r="I31" s="6" t="s">
        <v>157</v>
      </c>
      <c r="J31" s="6" t="s">
        <v>158</v>
      </c>
      <c r="K31" s="6" t="s">
        <v>158</v>
      </c>
      <c r="L31" s="6" t="s">
        <v>159</v>
      </c>
      <c r="M31" s="6" t="s">
        <v>160</v>
      </c>
      <c r="N31" s="6" t="s">
        <v>161</v>
      </c>
      <c r="O31" s="6" t="s">
        <v>162</v>
      </c>
      <c r="P31" s="6" t="s">
        <v>163</v>
      </c>
      <c r="Q31" s="6" t="s">
        <v>164</v>
      </c>
    </row>
    <row r="32" spans="1:17" ht="30">
      <c r="A32" s="6">
        <v>27</v>
      </c>
      <c r="B32" s="5" t="s">
        <v>16</v>
      </c>
      <c r="C32" s="5" t="s">
        <v>145</v>
      </c>
      <c r="D32" s="7">
        <v>11</v>
      </c>
      <c r="E32" s="7">
        <v>2</v>
      </c>
      <c r="F32" s="7">
        <v>0.84599999999999997</v>
      </c>
      <c r="G32" s="7">
        <v>8</v>
      </c>
      <c r="H32" s="7">
        <v>1</v>
      </c>
      <c r="I32" s="7">
        <v>0.88900000000000001</v>
      </c>
      <c r="J32" s="7">
        <v>43.5</v>
      </c>
      <c r="K32" s="7">
        <v>22</v>
      </c>
      <c r="L32" s="7">
        <v>17.84</v>
      </c>
      <c r="M32" s="7">
        <v>4.38</v>
      </c>
      <c r="N32" s="7">
        <v>19</v>
      </c>
      <c r="O32" s="7">
        <v>3</v>
      </c>
      <c r="P32" s="7">
        <v>5</v>
      </c>
      <c r="Q32" s="7"/>
    </row>
    <row r="33" spans="1:17" ht="30">
      <c r="A33" s="6">
        <v>28</v>
      </c>
      <c r="B33" s="5" t="s">
        <v>141</v>
      </c>
      <c r="C33" s="5" t="s">
        <v>145</v>
      </c>
      <c r="D33" s="7">
        <v>11</v>
      </c>
      <c r="E33" s="7">
        <v>2</v>
      </c>
      <c r="F33" s="7">
        <v>0.84599999999999997</v>
      </c>
      <c r="G33" s="7">
        <v>7</v>
      </c>
      <c r="H33" s="7">
        <v>2</v>
      </c>
      <c r="I33" s="7">
        <v>0.77800000000000002</v>
      </c>
      <c r="J33" s="7">
        <v>42.1</v>
      </c>
      <c r="K33" s="7">
        <v>27.2</v>
      </c>
      <c r="L33" s="7">
        <v>11.39</v>
      </c>
      <c r="M33" s="7">
        <v>1.39</v>
      </c>
      <c r="N33" s="7">
        <v>2</v>
      </c>
      <c r="O33" s="7">
        <v>2</v>
      </c>
      <c r="P33" s="7">
        <v>7</v>
      </c>
      <c r="Q33" s="7"/>
    </row>
    <row r="34" spans="1:17" ht="30">
      <c r="A34" s="6">
        <v>29</v>
      </c>
      <c r="B34" s="5" t="s">
        <v>48</v>
      </c>
      <c r="C34" s="5" t="s">
        <v>145</v>
      </c>
      <c r="D34" s="7">
        <v>10</v>
      </c>
      <c r="E34" s="7">
        <v>3</v>
      </c>
      <c r="F34" s="7">
        <v>0.76900000000000002</v>
      </c>
      <c r="G34" s="7">
        <v>7</v>
      </c>
      <c r="H34" s="7">
        <v>2</v>
      </c>
      <c r="I34" s="7">
        <v>0.77800000000000002</v>
      </c>
      <c r="J34" s="7">
        <v>39.5</v>
      </c>
      <c r="K34" s="7">
        <v>30.5</v>
      </c>
      <c r="L34" s="7">
        <v>8.5</v>
      </c>
      <c r="M34" s="7">
        <v>1.57</v>
      </c>
      <c r="N34" s="7"/>
      <c r="O34" s="7">
        <v>4</v>
      </c>
      <c r="P34" s="7">
        <v>20</v>
      </c>
      <c r="Q34" s="7"/>
    </row>
    <row r="35" spans="1:17">
      <c r="A35" s="6">
        <v>30</v>
      </c>
      <c r="B35" s="5" t="s">
        <v>56</v>
      </c>
      <c r="C35" s="5" t="s">
        <v>145</v>
      </c>
      <c r="D35" s="7">
        <v>10</v>
      </c>
      <c r="E35" s="7">
        <v>3</v>
      </c>
      <c r="F35" s="7">
        <v>0.76900000000000002</v>
      </c>
      <c r="G35" s="7">
        <v>6</v>
      </c>
      <c r="H35" s="7">
        <v>3</v>
      </c>
      <c r="I35" s="7">
        <v>0.66700000000000004</v>
      </c>
      <c r="J35" s="7">
        <v>48.1</v>
      </c>
      <c r="K35" s="7">
        <v>28.3</v>
      </c>
      <c r="L35" s="7">
        <v>13.08</v>
      </c>
      <c r="M35" s="7">
        <v>0.31</v>
      </c>
      <c r="N35" s="7">
        <v>4</v>
      </c>
      <c r="O35" s="7">
        <v>2</v>
      </c>
      <c r="P35" s="7">
        <v>13</v>
      </c>
      <c r="Q35" s="7"/>
    </row>
    <row r="36" spans="1:17" ht="30">
      <c r="A36" s="6">
        <v>31</v>
      </c>
      <c r="B36" s="5" t="s">
        <v>38</v>
      </c>
      <c r="C36" s="5" t="s">
        <v>145</v>
      </c>
      <c r="D36" s="7">
        <v>8</v>
      </c>
      <c r="E36" s="7">
        <v>5</v>
      </c>
      <c r="F36" s="7">
        <v>0.61499999999999999</v>
      </c>
      <c r="G36" s="7">
        <v>4</v>
      </c>
      <c r="H36" s="7">
        <v>5</v>
      </c>
      <c r="I36" s="7">
        <v>0.44400000000000001</v>
      </c>
      <c r="J36" s="7">
        <v>34</v>
      </c>
      <c r="K36" s="7">
        <v>24.6</v>
      </c>
      <c r="L36" s="7">
        <v>7.59</v>
      </c>
      <c r="M36" s="7">
        <v>2.21</v>
      </c>
      <c r="N36" s="7"/>
      <c r="O36" s="7">
        <v>23</v>
      </c>
      <c r="P36" s="7"/>
      <c r="Q36" s="7"/>
    </row>
    <row r="37" spans="1:17" ht="30">
      <c r="A37" s="6">
        <v>32</v>
      </c>
      <c r="B37" s="5" t="s">
        <v>47</v>
      </c>
      <c r="C37" s="5" t="s">
        <v>145</v>
      </c>
      <c r="D37" s="7">
        <v>7</v>
      </c>
      <c r="E37" s="7">
        <v>6</v>
      </c>
      <c r="F37" s="7">
        <v>0.53800000000000003</v>
      </c>
      <c r="G37" s="7">
        <v>4</v>
      </c>
      <c r="H37" s="7">
        <v>5</v>
      </c>
      <c r="I37" s="7">
        <v>0.44400000000000001</v>
      </c>
      <c r="J37" s="7">
        <v>45.1</v>
      </c>
      <c r="K37" s="7">
        <v>43.6</v>
      </c>
      <c r="L37" s="7">
        <v>3.04</v>
      </c>
      <c r="M37" s="7">
        <v>2.89</v>
      </c>
      <c r="N37" s="7"/>
      <c r="O37" s="7"/>
      <c r="P37" s="7"/>
      <c r="Q37" s="7"/>
    </row>
    <row r="38" spans="1:17">
      <c r="A38" s="6">
        <v>33</v>
      </c>
      <c r="B38" s="5" t="s">
        <v>7</v>
      </c>
      <c r="C38" s="5" t="s">
        <v>145</v>
      </c>
      <c r="D38" s="7">
        <v>5</v>
      </c>
      <c r="E38" s="7">
        <v>7</v>
      </c>
      <c r="F38" s="7">
        <v>0.41699999999999998</v>
      </c>
      <c r="G38" s="7">
        <v>4</v>
      </c>
      <c r="H38" s="7">
        <v>5</v>
      </c>
      <c r="I38" s="7">
        <v>0.44400000000000001</v>
      </c>
      <c r="J38" s="7">
        <v>26.4</v>
      </c>
      <c r="K38" s="7">
        <v>30.3</v>
      </c>
      <c r="L38" s="7">
        <v>1.0900000000000001</v>
      </c>
      <c r="M38" s="7">
        <v>4.84</v>
      </c>
      <c r="N38" s="7"/>
      <c r="O38" s="7"/>
      <c r="P38" s="7"/>
      <c r="Q38" s="7"/>
    </row>
    <row r="39" spans="1:17" ht="30">
      <c r="A39" s="6">
        <v>34</v>
      </c>
      <c r="B39" s="5" t="s">
        <v>76</v>
      </c>
      <c r="C39" s="5" t="s">
        <v>145</v>
      </c>
      <c r="D39" s="7">
        <v>6</v>
      </c>
      <c r="E39" s="7">
        <v>7</v>
      </c>
      <c r="F39" s="7">
        <v>0.46200000000000002</v>
      </c>
      <c r="G39" s="7">
        <v>3</v>
      </c>
      <c r="H39" s="7">
        <v>6</v>
      </c>
      <c r="I39" s="7">
        <v>0.33300000000000002</v>
      </c>
      <c r="J39" s="7">
        <v>29.9</v>
      </c>
      <c r="K39" s="7">
        <v>31.5</v>
      </c>
      <c r="L39" s="7">
        <v>1.83</v>
      </c>
      <c r="M39" s="7">
        <v>2.06</v>
      </c>
      <c r="N39" s="7"/>
      <c r="O39" s="7"/>
      <c r="P39" s="7"/>
      <c r="Q39" s="7"/>
    </row>
    <row r="40" spans="1:17" ht="30">
      <c r="A40" s="6">
        <v>35</v>
      </c>
      <c r="B40" s="5" t="s">
        <v>53</v>
      </c>
      <c r="C40" s="5" t="s">
        <v>145</v>
      </c>
      <c r="D40" s="7">
        <v>3</v>
      </c>
      <c r="E40" s="7">
        <v>9</v>
      </c>
      <c r="F40" s="7">
        <v>0.25</v>
      </c>
      <c r="G40" s="7">
        <v>2</v>
      </c>
      <c r="H40" s="7">
        <v>7</v>
      </c>
      <c r="I40" s="7">
        <v>0.222</v>
      </c>
      <c r="J40" s="7">
        <v>25</v>
      </c>
      <c r="K40" s="7">
        <v>32.700000000000003</v>
      </c>
      <c r="L40" s="7">
        <v>-2.14</v>
      </c>
      <c r="M40" s="7">
        <v>4.28</v>
      </c>
      <c r="N40" s="7"/>
      <c r="O40" s="7"/>
      <c r="P40" s="7"/>
      <c r="Q40" s="7"/>
    </row>
    <row r="41" spans="1:17">
      <c r="A41" s="6">
        <v>36</v>
      </c>
      <c r="B41" s="5" t="s">
        <v>85</v>
      </c>
      <c r="C41" s="5" t="s">
        <v>145</v>
      </c>
      <c r="D41" s="7">
        <v>0</v>
      </c>
      <c r="E41" s="7">
        <v>12</v>
      </c>
      <c r="F41" s="7">
        <v>0</v>
      </c>
      <c r="G41" s="7">
        <v>0</v>
      </c>
      <c r="H41" s="7">
        <v>9</v>
      </c>
      <c r="I41" s="7">
        <v>0</v>
      </c>
      <c r="J41" s="7">
        <v>15.3</v>
      </c>
      <c r="K41" s="7">
        <v>46.1</v>
      </c>
      <c r="L41" s="7">
        <v>-15.22</v>
      </c>
      <c r="M41" s="7">
        <v>3.87</v>
      </c>
      <c r="N41" s="7"/>
      <c r="O41" s="7"/>
      <c r="P41" s="7"/>
      <c r="Q41" s="7"/>
    </row>
    <row r="42" spans="1:17" ht="15" customHeight="1">
      <c r="A42" s="21"/>
      <c r="B42" s="21"/>
      <c r="C42" s="21"/>
      <c r="D42" s="21" t="s">
        <v>167</v>
      </c>
      <c r="E42" s="21"/>
      <c r="F42" s="21"/>
      <c r="G42" s="21" t="s">
        <v>168</v>
      </c>
      <c r="H42" s="21"/>
      <c r="I42" s="21"/>
      <c r="J42" s="6"/>
      <c r="K42" s="6"/>
      <c r="L42" s="21" t="s">
        <v>159</v>
      </c>
      <c r="M42" s="21"/>
      <c r="N42" s="21" t="s">
        <v>151</v>
      </c>
      <c r="O42" s="21"/>
      <c r="P42" s="21"/>
      <c r="Q42" s="6"/>
    </row>
    <row r="43" spans="1:17">
      <c r="A43" s="6" t="s">
        <v>152</v>
      </c>
      <c r="B43" s="6" t="s">
        <v>153</v>
      </c>
      <c r="C43" s="6" t="s">
        <v>154</v>
      </c>
      <c r="D43" s="6" t="s">
        <v>155</v>
      </c>
      <c r="E43" s="6" t="s">
        <v>156</v>
      </c>
      <c r="F43" s="6" t="s">
        <v>157</v>
      </c>
      <c r="G43" s="6" t="s">
        <v>155</v>
      </c>
      <c r="H43" s="6" t="s">
        <v>156</v>
      </c>
      <c r="I43" s="6" t="s">
        <v>157</v>
      </c>
      <c r="J43" s="6" t="s">
        <v>158</v>
      </c>
      <c r="K43" s="6" t="s">
        <v>158</v>
      </c>
      <c r="L43" s="6" t="s">
        <v>159</v>
      </c>
      <c r="M43" s="6" t="s">
        <v>160</v>
      </c>
      <c r="N43" s="6" t="s">
        <v>161</v>
      </c>
      <c r="O43" s="6" t="s">
        <v>162</v>
      </c>
      <c r="P43" s="6" t="s">
        <v>163</v>
      </c>
      <c r="Q43" s="6" t="s">
        <v>164</v>
      </c>
    </row>
    <row r="44" spans="1:17" ht="30">
      <c r="A44" s="6">
        <v>37</v>
      </c>
      <c r="B44" s="5" t="s">
        <v>18</v>
      </c>
      <c r="C44" s="5" t="s">
        <v>171</v>
      </c>
      <c r="D44" s="7">
        <v>12</v>
      </c>
      <c r="E44" s="7">
        <v>2</v>
      </c>
      <c r="F44" s="7">
        <v>0.85699999999999998</v>
      </c>
      <c r="G44" s="7">
        <v>8</v>
      </c>
      <c r="H44" s="7">
        <v>1</v>
      </c>
      <c r="I44" s="7">
        <v>0.88900000000000001</v>
      </c>
      <c r="J44" s="7">
        <v>29.8</v>
      </c>
      <c r="K44" s="7">
        <v>21.7</v>
      </c>
      <c r="L44" s="7">
        <v>15.36</v>
      </c>
      <c r="M44" s="7">
        <v>6.58</v>
      </c>
      <c r="N44" s="7">
        <v>5</v>
      </c>
      <c r="O44" s="7">
        <v>2</v>
      </c>
      <c r="P44" s="7">
        <v>6</v>
      </c>
      <c r="Q44" s="7"/>
    </row>
    <row r="45" spans="1:17" ht="30">
      <c r="A45" s="6">
        <v>38</v>
      </c>
      <c r="B45" s="5" t="s">
        <v>3</v>
      </c>
      <c r="C45" s="5" t="s">
        <v>171</v>
      </c>
      <c r="D45" s="7">
        <v>12</v>
      </c>
      <c r="E45" s="7">
        <v>1</v>
      </c>
      <c r="F45" s="7">
        <v>0.92300000000000004</v>
      </c>
      <c r="G45" s="7">
        <v>7</v>
      </c>
      <c r="H45" s="7">
        <v>1</v>
      </c>
      <c r="I45" s="7">
        <v>0.875</v>
      </c>
      <c r="J45" s="7">
        <v>35.700000000000003</v>
      </c>
      <c r="K45" s="7">
        <v>15.1</v>
      </c>
      <c r="L45" s="7">
        <v>20.73</v>
      </c>
      <c r="M45" s="7">
        <v>3.81</v>
      </c>
      <c r="N45" s="7">
        <v>1</v>
      </c>
      <c r="O45" s="7">
        <v>1</v>
      </c>
      <c r="P45" s="7">
        <v>4</v>
      </c>
      <c r="Q45" s="7"/>
    </row>
    <row r="46" spans="1:17" ht="30">
      <c r="A46" s="6">
        <v>39</v>
      </c>
      <c r="B46" s="5" t="s">
        <v>4</v>
      </c>
      <c r="C46" s="5" t="s">
        <v>171</v>
      </c>
      <c r="D46" s="7">
        <v>10</v>
      </c>
      <c r="E46" s="7">
        <v>3</v>
      </c>
      <c r="F46" s="7">
        <v>0.76900000000000002</v>
      </c>
      <c r="G46" s="7">
        <v>6</v>
      </c>
      <c r="H46" s="7">
        <v>2</v>
      </c>
      <c r="I46" s="7">
        <v>0.75</v>
      </c>
      <c r="J46" s="7">
        <v>31.4</v>
      </c>
      <c r="K46" s="7">
        <v>16.399999999999999</v>
      </c>
      <c r="L46" s="7">
        <v>16.34</v>
      </c>
      <c r="M46" s="7">
        <v>4.57</v>
      </c>
      <c r="N46" s="7"/>
      <c r="O46" s="7">
        <v>12</v>
      </c>
      <c r="P46" s="7">
        <v>12</v>
      </c>
      <c r="Q46" s="7"/>
    </row>
    <row r="47" spans="1:17" ht="30">
      <c r="A47" s="6">
        <v>40</v>
      </c>
      <c r="B47" s="5" t="s">
        <v>23</v>
      </c>
      <c r="C47" s="5" t="s">
        <v>171</v>
      </c>
      <c r="D47" s="7">
        <v>7</v>
      </c>
      <c r="E47" s="7">
        <v>6</v>
      </c>
      <c r="F47" s="7">
        <v>0.53800000000000003</v>
      </c>
      <c r="G47" s="7">
        <v>4</v>
      </c>
      <c r="H47" s="7">
        <v>4</v>
      </c>
      <c r="I47" s="7">
        <v>0.5</v>
      </c>
      <c r="J47" s="7">
        <v>23.2</v>
      </c>
      <c r="K47" s="7">
        <v>21.8</v>
      </c>
      <c r="L47" s="7">
        <v>6.46</v>
      </c>
      <c r="M47" s="7">
        <v>4.7699999999999996</v>
      </c>
      <c r="N47" s="7"/>
      <c r="O47" s="7"/>
      <c r="P47" s="7"/>
      <c r="Q47" s="7"/>
    </row>
    <row r="48" spans="1:17" ht="30">
      <c r="A48" s="6">
        <v>41</v>
      </c>
      <c r="B48" s="5" t="s">
        <v>58</v>
      </c>
      <c r="C48" s="5" t="s">
        <v>171</v>
      </c>
      <c r="D48" s="7">
        <v>6</v>
      </c>
      <c r="E48" s="7">
        <v>7</v>
      </c>
      <c r="F48" s="7">
        <v>0.46200000000000002</v>
      </c>
      <c r="G48" s="7">
        <v>2</v>
      </c>
      <c r="H48" s="7">
        <v>6</v>
      </c>
      <c r="I48" s="7">
        <v>0.25</v>
      </c>
      <c r="J48" s="7">
        <v>36.5</v>
      </c>
      <c r="K48" s="7">
        <v>37.6</v>
      </c>
      <c r="L48" s="7">
        <v>2.2599999999999998</v>
      </c>
      <c r="M48" s="7">
        <v>3.03</v>
      </c>
      <c r="N48" s="7"/>
      <c r="O48" s="7"/>
      <c r="P48" s="7"/>
      <c r="Q48" s="7"/>
    </row>
    <row r="49" spans="1:17" ht="30">
      <c r="A49" s="6">
        <v>42</v>
      </c>
      <c r="B49" s="5" t="s">
        <v>79</v>
      </c>
      <c r="C49" s="5" t="s">
        <v>171</v>
      </c>
      <c r="D49" s="7">
        <v>4</v>
      </c>
      <c r="E49" s="7">
        <v>8</v>
      </c>
      <c r="F49" s="7">
        <v>0.33300000000000002</v>
      </c>
      <c r="G49" s="7">
        <v>1</v>
      </c>
      <c r="H49" s="7">
        <v>7</v>
      </c>
      <c r="I49" s="7">
        <v>0.125</v>
      </c>
      <c r="J49" s="7">
        <v>27.1</v>
      </c>
      <c r="K49" s="7">
        <v>34.9</v>
      </c>
      <c r="L49" s="7">
        <v>-3.57</v>
      </c>
      <c r="M49" s="7">
        <v>3.1</v>
      </c>
      <c r="N49" s="7"/>
      <c r="O49" s="7"/>
      <c r="P49" s="7"/>
      <c r="Q49" s="7"/>
    </row>
    <row r="50" spans="1:17" ht="30.75" thickBot="1">
      <c r="A50" s="6">
        <v>43</v>
      </c>
      <c r="B50" s="5" t="s">
        <v>39</v>
      </c>
      <c r="C50" s="5" t="s">
        <v>171</v>
      </c>
      <c r="D50" s="7">
        <v>3</v>
      </c>
      <c r="E50" s="7">
        <v>9</v>
      </c>
      <c r="F50" s="7">
        <v>0.25</v>
      </c>
      <c r="G50" s="7">
        <v>1</v>
      </c>
      <c r="H50" s="7">
        <v>7</v>
      </c>
      <c r="I50" s="7">
        <v>0.125</v>
      </c>
      <c r="J50" s="7">
        <v>24.7</v>
      </c>
      <c r="K50" s="7">
        <v>34.4</v>
      </c>
      <c r="L50" s="7">
        <v>-2.08</v>
      </c>
      <c r="M50" s="7">
        <v>6.83</v>
      </c>
      <c r="N50" s="7"/>
      <c r="O50" s="7"/>
      <c r="P50" s="7"/>
      <c r="Q50" s="7"/>
    </row>
    <row r="51" spans="1:17" ht="30.75" thickTop="1">
      <c r="A51" s="8">
        <v>44</v>
      </c>
      <c r="B51" s="10" t="s">
        <v>42</v>
      </c>
      <c r="C51" s="10" t="s">
        <v>172</v>
      </c>
      <c r="D51" s="9">
        <v>12</v>
      </c>
      <c r="E51" s="9">
        <v>2</v>
      </c>
      <c r="F51" s="9">
        <v>0.85699999999999998</v>
      </c>
      <c r="G51" s="9">
        <v>8</v>
      </c>
      <c r="H51" s="9">
        <v>1</v>
      </c>
      <c r="I51" s="9">
        <v>0.88900000000000001</v>
      </c>
      <c r="J51" s="9">
        <v>30.9</v>
      </c>
      <c r="K51" s="9">
        <v>20.399999999999999</v>
      </c>
      <c r="L51" s="9">
        <v>10.8</v>
      </c>
      <c r="M51" s="9">
        <v>1.51</v>
      </c>
      <c r="N51" s="9"/>
      <c r="O51" s="9">
        <v>3</v>
      </c>
      <c r="P51" s="9">
        <v>9</v>
      </c>
      <c r="Q51" s="9"/>
    </row>
    <row r="52" spans="1:17" ht="30">
      <c r="A52" s="6">
        <v>45</v>
      </c>
      <c r="B52" s="5" t="s">
        <v>49</v>
      </c>
      <c r="C52" s="5" t="s">
        <v>172</v>
      </c>
      <c r="D52" s="7">
        <v>10</v>
      </c>
      <c r="E52" s="7">
        <v>3</v>
      </c>
      <c r="F52" s="7">
        <v>0.76900000000000002</v>
      </c>
      <c r="G52" s="7">
        <v>6</v>
      </c>
      <c r="H52" s="7">
        <v>2</v>
      </c>
      <c r="I52" s="7">
        <v>0.75</v>
      </c>
      <c r="J52" s="7">
        <v>19.5</v>
      </c>
      <c r="K52" s="7">
        <v>18.600000000000001</v>
      </c>
      <c r="L52" s="7">
        <v>7.3</v>
      </c>
      <c r="M52" s="7">
        <v>4.2300000000000004</v>
      </c>
      <c r="N52" s="7"/>
      <c r="O52" s="7">
        <v>12</v>
      </c>
      <c r="P52" s="7">
        <v>23</v>
      </c>
      <c r="Q52" s="7"/>
    </row>
    <row r="53" spans="1:17" ht="30">
      <c r="A53" s="6">
        <v>46</v>
      </c>
      <c r="B53" s="5" t="s">
        <v>35</v>
      </c>
      <c r="C53" s="5" t="s">
        <v>172</v>
      </c>
      <c r="D53" s="7">
        <v>10</v>
      </c>
      <c r="E53" s="7">
        <v>3</v>
      </c>
      <c r="F53" s="7">
        <v>0.76900000000000002</v>
      </c>
      <c r="G53" s="7">
        <v>6</v>
      </c>
      <c r="H53" s="7">
        <v>2</v>
      </c>
      <c r="I53" s="7">
        <v>0.75</v>
      </c>
      <c r="J53" s="7">
        <v>26.8</v>
      </c>
      <c r="K53" s="7">
        <v>13.7</v>
      </c>
      <c r="L53" s="7">
        <v>10.85</v>
      </c>
      <c r="M53" s="7">
        <v>1.39</v>
      </c>
      <c r="N53" s="7">
        <v>20</v>
      </c>
      <c r="O53" s="7">
        <v>19</v>
      </c>
      <c r="P53" s="7">
        <v>21</v>
      </c>
      <c r="Q53" s="7"/>
    </row>
    <row r="54" spans="1:17" ht="30">
      <c r="A54" s="6">
        <v>47</v>
      </c>
      <c r="B54" s="5" t="s">
        <v>26</v>
      </c>
      <c r="C54" s="5" t="s">
        <v>172</v>
      </c>
      <c r="D54" s="7">
        <v>6</v>
      </c>
      <c r="E54" s="7">
        <v>7</v>
      </c>
      <c r="F54" s="7">
        <v>0.46200000000000002</v>
      </c>
      <c r="G54" s="7">
        <v>3</v>
      </c>
      <c r="H54" s="7">
        <v>5</v>
      </c>
      <c r="I54" s="7">
        <v>0.375</v>
      </c>
      <c r="J54" s="7">
        <v>32.799999999999997</v>
      </c>
      <c r="K54" s="7">
        <v>27.8</v>
      </c>
      <c r="L54" s="7">
        <v>6.56</v>
      </c>
      <c r="M54" s="7">
        <v>3.94</v>
      </c>
      <c r="N54" s="7"/>
      <c r="O54" s="7"/>
      <c r="P54" s="7"/>
      <c r="Q54" s="7"/>
    </row>
    <row r="55" spans="1:17" ht="30">
      <c r="A55" s="6">
        <v>48</v>
      </c>
      <c r="B55" s="5" t="s">
        <v>51</v>
      </c>
      <c r="C55" s="5" t="s">
        <v>172</v>
      </c>
      <c r="D55" s="7">
        <v>6</v>
      </c>
      <c r="E55" s="7">
        <v>7</v>
      </c>
      <c r="F55" s="7">
        <v>0.46200000000000002</v>
      </c>
      <c r="G55" s="7">
        <v>2</v>
      </c>
      <c r="H55" s="7">
        <v>6</v>
      </c>
      <c r="I55" s="7">
        <v>0.25</v>
      </c>
      <c r="J55" s="7">
        <v>22.5</v>
      </c>
      <c r="K55" s="7">
        <v>25.2</v>
      </c>
      <c r="L55" s="7">
        <v>2.46</v>
      </c>
      <c r="M55" s="7">
        <v>4.84</v>
      </c>
      <c r="N55" s="7"/>
      <c r="O55" s="7"/>
      <c r="P55" s="7"/>
      <c r="Q55" s="7"/>
    </row>
    <row r="56" spans="1:17" ht="30">
      <c r="A56" s="6">
        <v>49</v>
      </c>
      <c r="B56" s="5" t="s">
        <v>70</v>
      </c>
      <c r="C56" s="5" t="s">
        <v>172</v>
      </c>
      <c r="D56" s="7">
        <v>5</v>
      </c>
      <c r="E56" s="7">
        <v>7</v>
      </c>
      <c r="F56" s="7">
        <v>0.41699999999999998</v>
      </c>
      <c r="G56" s="7">
        <v>2</v>
      </c>
      <c r="H56" s="7">
        <v>6</v>
      </c>
      <c r="I56" s="7">
        <v>0.25</v>
      </c>
      <c r="J56" s="7">
        <v>22.7</v>
      </c>
      <c r="K56" s="7">
        <v>23.3</v>
      </c>
      <c r="L56" s="7">
        <v>1.18</v>
      </c>
      <c r="M56" s="7">
        <v>3.26</v>
      </c>
      <c r="N56" s="7"/>
      <c r="O56" s="7"/>
      <c r="P56" s="7"/>
      <c r="Q56" s="7"/>
    </row>
    <row r="57" spans="1:17" ht="30">
      <c r="A57" s="6">
        <v>50</v>
      </c>
      <c r="B57" s="5" t="s">
        <v>74</v>
      </c>
      <c r="C57" s="5" t="s">
        <v>172</v>
      </c>
      <c r="D57" s="7">
        <v>2</v>
      </c>
      <c r="E57" s="7">
        <v>10</v>
      </c>
      <c r="F57" s="7">
        <v>0.16700000000000001</v>
      </c>
      <c r="G57" s="7">
        <v>1</v>
      </c>
      <c r="H57" s="7">
        <v>7</v>
      </c>
      <c r="I57" s="7">
        <v>0.125</v>
      </c>
      <c r="J57" s="7">
        <v>25.1</v>
      </c>
      <c r="K57" s="7">
        <v>36.5</v>
      </c>
      <c r="L57" s="7">
        <v>-5.92</v>
      </c>
      <c r="M57" s="7">
        <v>4.41</v>
      </c>
      <c r="N57" s="7"/>
      <c r="O57" s="7"/>
      <c r="P57" s="7"/>
      <c r="Q57" s="7"/>
    </row>
    <row r="58" spans="1:17" ht="15" customHeight="1">
      <c r="A58" s="21"/>
      <c r="B58" s="21"/>
      <c r="C58" s="21"/>
      <c r="D58" s="21" t="s">
        <v>167</v>
      </c>
      <c r="E58" s="21"/>
      <c r="F58" s="21"/>
      <c r="G58" s="21" t="s">
        <v>168</v>
      </c>
      <c r="H58" s="21"/>
      <c r="I58" s="21"/>
      <c r="J58" s="6"/>
      <c r="K58" s="6"/>
      <c r="L58" s="21" t="s">
        <v>159</v>
      </c>
      <c r="M58" s="21"/>
      <c r="N58" s="21" t="s">
        <v>151</v>
      </c>
      <c r="O58" s="21"/>
      <c r="P58" s="21"/>
      <c r="Q58" s="6"/>
    </row>
    <row r="59" spans="1:17">
      <c r="A59" s="6" t="s">
        <v>152</v>
      </c>
      <c r="B59" s="6" t="s">
        <v>153</v>
      </c>
      <c r="C59" s="6" t="s">
        <v>154</v>
      </c>
      <c r="D59" s="6" t="s">
        <v>155</v>
      </c>
      <c r="E59" s="6" t="s">
        <v>156</v>
      </c>
      <c r="F59" s="6" t="s">
        <v>157</v>
      </c>
      <c r="G59" s="6" t="s">
        <v>155</v>
      </c>
      <c r="H59" s="6" t="s">
        <v>156</v>
      </c>
      <c r="I59" s="6" t="s">
        <v>157</v>
      </c>
      <c r="J59" s="6" t="s">
        <v>158</v>
      </c>
      <c r="K59" s="6" t="s">
        <v>158</v>
      </c>
      <c r="L59" s="6" t="s">
        <v>159</v>
      </c>
      <c r="M59" s="6" t="s">
        <v>160</v>
      </c>
      <c r="N59" s="6" t="s">
        <v>161</v>
      </c>
      <c r="O59" s="6" t="s">
        <v>162</v>
      </c>
      <c r="P59" s="6" t="s">
        <v>163</v>
      </c>
      <c r="Q59" s="6" t="s">
        <v>164</v>
      </c>
    </row>
    <row r="60" spans="1:17" ht="30">
      <c r="A60" s="6">
        <v>51</v>
      </c>
      <c r="B60" s="5" t="s">
        <v>87</v>
      </c>
      <c r="C60" s="5" t="s">
        <v>173</v>
      </c>
      <c r="D60" s="7">
        <v>12</v>
      </c>
      <c r="E60" s="7">
        <v>2</v>
      </c>
      <c r="F60" s="7">
        <v>0.85699999999999998</v>
      </c>
      <c r="G60" s="7">
        <v>9</v>
      </c>
      <c r="H60" s="7">
        <v>0</v>
      </c>
      <c r="I60" s="7">
        <v>1</v>
      </c>
      <c r="J60" s="7">
        <v>44.3</v>
      </c>
      <c r="K60" s="7">
        <v>25.9</v>
      </c>
      <c r="L60" s="7">
        <v>9.6199999999999992</v>
      </c>
      <c r="M60" s="7">
        <v>-4.0199999999999996</v>
      </c>
      <c r="N60" s="7"/>
      <c r="O60" s="7">
        <v>24</v>
      </c>
      <c r="P60" s="7">
        <v>24</v>
      </c>
      <c r="Q60" s="7"/>
    </row>
    <row r="61" spans="1:17" ht="30">
      <c r="A61" s="6">
        <v>52</v>
      </c>
      <c r="B61" s="5" t="s">
        <v>67</v>
      </c>
      <c r="C61" s="5" t="s">
        <v>173</v>
      </c>
      <c r="D61" s="7">
        <v>10</v>
      </c>
      <c r="E61" s="7">
        <v>3</v>
      </c>
      <c r="F61" s="7">
        <v>0.76900000000000002</v>
      </c>
      <c r="G61" s="7">
        <v>6</v>
      </c>
      <c r="H61" s="7">
        <v>2</v>
      </c>
      <c r="I61" s="7">
        <v>0.75</v>
      </c>
      <c r="J61" s="7">
        <v>31.3</v>
      </c>
      <c r="K61" s="7">
        <v>17.8</v>
      </c>
      <c r="L61" s="7">
        <v>1.84</v>
      </c>
      <c r="M61" s="7">
        <v>-8.24</v>
      </c>
      <c r="N61" s="7"/>
      <c r="O61" s="7"/>
      <c r="P61" s="7"/>
      <c r="Q61" s="7"/>
    </row>
    <row r="62" spans="1:17" ht="45">
      <c r="A62" s="6">
        <v>53</v>
      </c>
      <c r="B62" s="5" t="s">
        <v>86</v>
      </c>
      <c r="C62" s="5" t="s">
        <v>173</v>
      </c>
      <c r="D62" s="7">
        <v>7</v>
      </c>
      <c r="E62" s="7">
        <v>6</v>
      </c>
      <c r="F62" s="7">
        <v>0.53800000000000003</v>
      </c>
      <c r="G62" s="7">
        <v>6</v>
      </c>
      <c r="H62" s="7">
        <v>2</v>
      </c>
      <c r="I62" s="7">
        <v>0.75</v>
      </c>
      <c r="J62" s="7">
        <v>34</v>
      </c>
      <c r="K62" s="7">
        <v>26.6</v>
      </c>
      <c r="L62" s="7">
        <v>-2.71</v>
      </c>
      <c r="M62" s="7">
        <v>-4.09</v>
      </c>
      <c r="N62" s="7"/>
      <c r="O62" s="7"/>
      <c r="P62" s="7"/>
      <c r="Q62" s="7"/>
    </row>
    <row r="63" spans="1:17" ht="45">
      <c r="A63" s="6">
        <v>54</v>
      </c>
      <c r="B63" s="5" t="s">
        <v>119</v>
      </c>
      <c r="C63" s="5" t="s">
        <v>173</v>
      </c>
      <c r="D63" s="7">
        <v>5</v>
      </c>
      <c r="E63" s="7">
        <v>7</v>
      </c>
      <c r="F63" s="7">
        <v>0.41699999999999998</v>
      </c>
      <c r="G63" s="7">
        <v>3</v>
      </c>
      <c r="H63" s="7">
        <v>5</v>
      </c>
      <c r="I63" s="7">
        <v>0.375</v>
      </c>
      <c r="J63" s="7">
        <v>25.5</v>
      </c>
      <c r="K63" s="7">
        <v>29.8</v>
      </c>
      <c r="L63" s="7">
        <v>-8.7899999999999991</v>
      </c>
      <c r="M63" s="7">
        <v>-8.1199999999999992</v>
      </c>
      <c r="N63" s="7"/>
      <c r="O63" s="7"/>
      <c r="P63" s="7"/>
      <c r="Q63" s="7"/>
    </row>
    <row r="64" spans="1:17" ht="45">
      <c r="A64" s="6">
        <v>55</v>
      </c>
      <c r="B64" s="5" t="s">
        <v>138</v>
      </c>
      <c r="C64" s="5" t="s">
        <v>173</v>
      </c>
      <c r="D64" s="7">
        <v>5</v>
      </c>
      <c r="E64" s="7">
        <v>7</v>
      </c>
      <c r="F64" s="7">
        <v>0.41699999999999998</v>
      </c>
      <c r="G64" s="7">
        <v>3</v>
      </c>
      <c r="H64" s="7">
        <v>5</v>
      </c>
      <c r="I64" s="7">
        <v>0.375</v>
      </c>
      <c r="J64" s="7">
        <v>24.3</v>
      </c>
      <c r="K64" s="7">
        <v>35.799999999999997</v>
      </c>
      <c r="L64" s="7">
        <v>-15.4</v>
      </c>
      <c r="M64" s="7">
        <v>-6.9</v>
      </c>
      <c r="N64" s="7"/>
      <c r="O64" s="7"/>
      <c r="P64" s="7"/>
      <c r="Q64" s="7"/>
    </row>
    <row r="65" spans="1:17" ht="30">
      <c r="A65" s="6">
        <v>56</v>
      </c>
      <c r="B65" s="5" t="s">
        <v>83</v>
      </c>
      <c r="C65" s="5" t="s">
        <v>173</v>
      </c>
      <c r="D65" s="7">
        <v>3</v>
      </c>
      <c r="E65" s="7">
        <v>9</v>
      </c>
      <c r="F65" s="7">
        <v>0.25</v>
      </c>
      <c r="G65" s="7">
        <v>3</v>
      </c>
      <c r="H65" s="7">
        <v>5</v>
      </c>
      <c r="I65" s="7">
        <v>0.375</v>
      </c>
      <c r="J65" s="7">
        <v>22.5</v>
      </c>
      <c r="K65" s="7">
        <v>28.8</v>
      </c>
      <c r="L65" s="7">
        <v>-11.49</v>
      </c>
      <c r="M65" s="7">
        <v>-4.74</v>
      </c>
      <c r="N65" s="7"/>
      <c r="O65" s="7"/>
      <c r="P65" s="7"/>
      <c r="Q65" s="7"/>
    </row>
    <row r="66" spans="1:17" ht="30.75" thickBot="1">
      <c r="A66" s="6">
        <v>57</v>
      </c>
      <c r="B66" s="5" t="s">
        <v>140</v>
      </c>
      <c r="C66" s="5" t="s">
        <v>173</v>
      </c>
      <c r="D66" s="7">
        <v>2</v>
      </c>
      <c r="E66" s="7">
        <v>10</v>
      </c>
      <c r="F66" s="7">
        <v>0.16700000000000001</v>
      </c>
      <c r="G66" s="7"/>
      <c r="H66" s="7"/>
      <c r="I66" s="7"/>
      <c r="J66" s="7">
        <v>17.5</v>
      </c>
      <c r="K66" s="7">
        <v>36.299999999999997</v>
      </c>
      <c r="L66" s="7">
        <v>-19.53</v>
      </c>
      <c r="M66" s="7">
        <v>-7.03</v>
      </c>
      <c r="N66" s="7"/>
      <c r="O66" s="7"/>
      <c r="P66" s="7"/>
      <c r="Q66" s="7"/>
    </row>
    <row r="67" spans="1:17" ht="45.75" thickTop="1">
      <c r="A67" s="8">
        <v>58</v>
      </c>
      <c r="B67" s="10" t="s">
        <v>174</v>
      </c>
      <c r="C67" s="10" t="s">
        <v>175</v>
      </c>
      <c r="D67" s="9">
        <v>9</v>
      </c>
      <c r="E67" s="9">
        <v>5</v>
      </c>
      <c r="F67" s="9">
        <v>0.64300000000000002</v>
      </c>
      <c r="G67" s="9">
        <v>7</v>
      </c>
      <c r="H67" s="9">
        <v>2</v>
      </c>
      <c r="I67" s="9">
        <v>0.77800000000000002</v>
      </c>
      <c r="J67" s="9">
        <v>39.9</v>
      </c>
      <c r="K67" s="9">
        <v>25.6</v>
      </c>
      <c r="L67" s="9">
        <v>2.13</v>
      </c>
      <c r="M67" s="9">
        <v>-6.22</v>
      </c>
      <c r="N67" s="9"/>
      <c r="O67" s="9"/>
      <c r="P67" s="9"/>
      <c r="Q67" s="9"/>
    </row>
    <row r="68" spans="1:17" ht="30">
      <c r="A68" s="6">
        <v>59</v>
      </c>
      <c r="B68" s="5" t="s">
        <v>89</v>
      </c>
      <c r="C68" s="5" t="s">
        <v>175</v>
      </c>
      <c r="D68" s="7">
        <v>9</v>
      </c>
      <c r="E68" s="7">
        <v>4</v>
      </c>
      <c r="F68" s="7">
        <v>0.69199999999999995</v>
      </c>
      <c r="G68" s="7">
        <v>6</v>
      </c>
      <c r="H68" s="7">
        <v>2</v>
      </c>
      <c r="I68" s="7">
        <v>0.75</v>
      </c>
      <c r="J68" s="7">
        <v>37.5</v>
      </c>
      <c r="K68" s="7">
        <v>26.8</v>
      </c>
      <c r="L68" s="7">
        <v>1.83</v>
      </c>
      <c r="M68" s="7">
        <v>-5.94</v>
      </c>
      <c r="N68" s="7"/>
      <c r="O68" s="7"/>
      <c r="P68" s="7"/>
      <c r="Q68" s="7"/>
    </row>
    <row r="69" spans="1:17" ht="30">
      <c r="A69" s="6">
        <v>60</v>
      </c>
      <c r="B69" s="5" t="s">
        <v>124</v>
      </c>
      <c r="C69" s="5" t="s">
        <v>175</v>
      </c>
      <c r="D69" s="7">
        <v>5</v>
      </c>
      <c r="E69" s="7">
        <v>7</v>
      </c>
      <c r="F69" s="7">
        <v>0.41699999999999998</v>
      </c>
      <c r="G69" s="7">
        <v>3</v>
      </c>
      <c r="H69" s="7">
        <v>5</v>
      </c>
      <c r="I69" s="7">
        <v>0.375</v>
      </c>
      <c r="J69" s="7">
        <v>26.1</v>
      </c>
      <c r="K69" s="7">
        <v>35.799999999999997</v>
      </c>
      <c r="L69" s="7">
        <v>-11.63</v>
      </c>
      <c r="M69" s="7">
        <v>-7.05</v>
      </c>
      <c r="N69" s="7"/>
      <c r="O69" s="7"/>
      <c r="P69" s="7"/>
      <c r="Q69" s="7"/>
    </row>
    <row r="70" spans="1:17" ht="30">
      <c r="A70" s="6">
        <v>61</v>
      </c>
      <c r="B70" s="5" t="s">
        <v>176</v>
      </c>
      <c r="C70" s="5" t="s">
        <v>175</v>
      </c>
      <c r="D70" s="7">
        <v>5</v>
      </c>
      <c r="E70" s="7">
        <v>7</v>
      </c>
      <c r="F70" s="7">
        <v>0.41699999999999998</v>
      </c>
      <c r="G70" s="7">
        <v>3</v>
      </c>
      <c r="H70" s="7">
        <v>5</v>
      </c>
      <c r="I70" s="7">
        <v>0.375</v>
      </c>
      <c r="J70" s="7">
        <v>20.7</v>
      </c>
      <c r="K70" s="7">
        <v>32.9</v>
      </c>
      <c r="L70" s="7">
        <v>-15.45</v>
      </c>
      <c r="M70" s="7">
        <v>-8.11</v>
      </c>
      <c r="N70" s="7"/>
      <c r="O70" s="7"/>
      <c r="P70" s="7"/>
      <c r="Q70" s="7"/>
    </row>
    <row r="71" spans="1:17" ht="45">
      <c r="A71" s="6">
        <v>62</v>
      </c>
      <c r="B71" s="5" t="s">
        <v>113</v>
      </c>
      <c r="C71" s="5" t="s">
        <v>175</v>
      </c>
      <c r="D71" s="7">
        <v>3</v>
      </c>
      <c r="E71" s="7">
        <v>9</v>
      </c>
      <c r="F71" s="7">
        <v>0.25</v>
      </c>
      <c r="G71" s="7">
        <v>3</v>
      </c>
      <c r="H71" s="7">
        <v>5</v>
      </c>
      <c r="I71" s="7">
        <v>0.375</v>
      </c>
      <c r="J71" s="7">
        <v>22.6</v>
      </c>
      <c r="K71" s="7">
        <v>33.799999999999997</v>
      </c>
      <c r="L71" s="7">
        <v>-14.27</v>
      </c>
      <c r="M71" s="7">
        <v>-6.27</v>
      </c>
      <c r="N71" s="7"/>
      <c r="O71" s="7"/>
      <c r="P71" s="7"/>
      <c r="Q71" s="7"/>
    </row>
    <row r="72" spans="1:17" ht="30">
      <c r="A72" s="6">
        <v>63</v>
      </c>
      <c r="B72" s="5" t="s">
        <v>115</v>
      </c>
      <c r="C72" s="5" t="s">
        <v>175</v>
      </c>
      <c r="D72" s="7">
        <v>1</v>
      </c>
      <c r="E72" s="7">
        <v>11</v>
      </c>
      <c r="F72" s="7">
        <v>8.3000000000000004E-2</v>
      </c>
      <c r="G72" s="7">
        <v>1</v>
      </c>
      <c r="H72" s="7">
        <v>7</v>
      </c>
      <c r="I72" s="7">
        <v>0.125</v>
      </c>
      <c r="J72" s="7">
        <v>15.2</v>
      </c>
      <c r="K72" s="7">
        <v>41.3</v>
      </c>
      <c r="L72" s="7">
        <v>-20.99</v>
      </c>
      <c r="M72" s="7">
        <v>-2.91</v>
      </c>
      <c r="N72" s="7"/>
      <c r="O72" s="7"/>
      <c r="P72" s="7"/>
      <c r="Q72" s="7"/>
    </row>
    <row r="73" spans="1:17" ht="15" customHeight="1">
      <c r="A73" s="21"/>
      <c r="B73" s="21"/>
      <c r="C73" s="21"/>
      <c r="D73" s="21" t="s">
        <v>167</v>
      </c>
      <c r="E73" s="21"/>
      <c r="F73" s="21"/>
      <c r="G73" s="21" t="s">
        <v>168</v>
      </c>
      <c r="H73" s="21"/>
      <c r="I73" s="21"/>
      <c r="J73" s="6"/>
      <c r="K73" s="6"/>
      <c r="L73" s="21" t="s">
        <v>159</v>
      </c>
      <c r="M73" s="21"/>
      <c r="N73" s="21" t="s">
        <v>151</v>
      </c>
      <c r="O73" s="21"/>
      <c r="P73" s="21"/>
      <c r="Q73" s="6"/>
    </row>
    <row r="74" spans="1:17">
      <c r="A74" s="6" t="s">
        <v>152</v>
      </c>
      <c r="B74" s="6" t="s">
        <v>153</v>
      </c>
      <c r="C74" s="6" t="s">
        <v>154</v>
      </c>
      <c r="D74" s="6" t="s">
        <v>155</v>
      </c>
      <c r="E74" s="6" t="s">
        <v>156</v>
      </c>
      <c r="F74" s="6" t="s">
        <v>157</v>
      </c>
      <c r="G74" s="6" t="s">
        <v>155</v>
      </c>
      <c r="H74" s="6" t="s">
        <v>156</v>
      </c>
      <c r="I74" s="6" t="s">
        <v>157</v>
      </c>
      <c r="J74" s="6" t="s">
        <v>158</v>
      </c>
      <c r="K74" s="6" t="s">
        <v>158</v>
      </c>
      <c r="L74" s="6" t="s">
        <v>159</v>
      </c>
      <c r="M74" s="6" t="s">
        <v>160</v>
      </c>
      <c r="N74" s="6" t="s">
        <v>161</v>
      </c>
      <c r="O74" s="6" t="s">
        <v>162</v>
      </c>
      <c r="P74" s="6" t="s">
        <v>163</v>
      </c>
      <c r="Q74" s="6" t="s">
        <v>164</v>
      </c>
    </row>
    <row r="75" spans="1:17" ht="30">
      <c r="A75" s="6">
        <v>64</v>
      </c>
      <c r="B75" s="5" t="s">
        <v>13</v>
      </c>
      <c r="C75" s="5" t="s">
        <v>148</v>
      </c>
      <c r="D75" s="7">
        <v>10</v>
      </c>
      <c r="E75" s="7">
        <v>3</v>
      </c>
      <c r="F75" s="7">
        <v>0.76900000000000002</v>
      </c>
      <c r="G75" s="7"/>
      <c r="H75" s="7"/>
      <c r="I75" s="7"/>
      <c r="J75" s="7">
        <v>34.200000000000003</v>
      </c>
      <c r="K75" s="7">
        <v>24.1</v>
      </c>
      <c r="L75" s="7">
        <v>14.33</v>
      </c>
      <c r="M75" s="7">
        <v>6.1</v>
      </c>
      <c r="N75" s="7">
        <v>11</v>
      </c>
      <c r="O75" s="7">
        <v>4</v>
      </c>
      <c r="P75" s="7">
        <v>11</v>
      </c>
      <c r="Q75" s="7"/>
    </row>
    <row r="76" spans="1:17" ht="30">
      <c r="A76" s="6">
        <v>65</v>
      </c>
      <c r="B76" s="5" t="s">
        <v>50</v>
      </c>
      <c r="C76" s="5" t="s">
        <v>148</v>
      </c>
      <c r="D76" s="7">
        <v>9</v>
      </c>
      <c r="E76" s="7">
        <v>4</v>
      </c>
      <c r="F76" s="7">
        <v>0.69199999999999995</v>
      </c>
      <c r="G76" s="7"/>
      <c r="H76" s="7"/>
      <c r="I76" s="7"/>
      <c r="J76" s="7">
        <v>33.700000000000003</v>
      </c>
      <c r="K76" s="7">
        <v>22.8</v>
      </c>
      <c r="L76" s="7">
        <v>7.51</v>
      </c>
      <c r="M76" s="7">
        <v>0.66</v>
      </c>
      <c r="N76" s="7"/>
      <c r="O76" s="7">
        <v>19</v>
      </c>
      <c r="P76" s="7"/>
      <c r="Q76" s="7"/>
    </row>
    <row r="77" spans="1:17">
      <c r="A77" s="6">
        <v>66</v>
      </c>
      <c r="B77" s="5" t="s">
        <v>96</v>
      </c>
      <c r="C77" s="5" t="s">
        <v>148</v>
      </c>
      <c r="D77" s="7">
        <v>2</v>
      </c>
      <c r="E77" s="7">
        <v>10</v>
      </c>
      <c r="F77" s="7">
        <v>0.16700000000000001</v>
      </c>
      <c r="G77" s="7"/>
      <c r="H77" s="7"/>
      <c r="I77" s="7"/>
      <c r="J77" s="7">
        <v>22.1</v>
      </c>
      <c r="K77" s="7">
        <v>27.8</v>
      </c>
      <c r="L77" s="7">
        <v>-11.82</v>
      </c>
      <c r="M77" s="7">
        <v>-5.9</v>
      </c>
      <c r="N77" s="7"/>
      <c r="O77" s="7"/>
      <c r="P77" s="7"/>
      <c r="Q77" s="7"/>
    </row>
    <row r="78" spans="1:17" ht="15" customHeight="1">
      <c r="A78" s="21"/>
      <c r="B78" s="21"/>
      <c r="C78" s="21"/>
      <c r="D78" s="21" t="s">
        <v>167</v>
      </c>
      <c r="E78" s="21"/>
      <c r="F78" s="21"/>
      <c r="G78" s="21" t="s">
        <v>168</v>
      </c>
      <c r="H78" s="21"/>
      <c r="I78" s="21"/>
      <c r="J78" s="6"/>
      <c r="K78" s="6"/>
      <c r="L78" s="21" t="s">
        <v>159</v>
      </c>
      <c r="M78" s="21"/>
      <c r="N78" s="21" t="s">
        <v>151</v>
      </c>
      <c r="O78" s="21"/>
      <c r="P78" s="21"/>
      <c r="Q78" s="6"/>
    </row>
    <row r="79" spans="1:17">
      <c r="A79" s="6" t="s">
        <v>152</v>
      </c>
      <c r="B79" s="6" t="s">
        <v>153</v>
      </c>
      <c r="C79" s="6" t="s">
        <v>154</v>
      </c>
      <c r="D79" s="6" t="s">
        <v>155</v>
      </c>
      <c r="E79" s="6" t="s">
        <v>156</v>
      </c>
      <c r="F79" s="6" t="s">
        <v>157</v>
      </c>
      <c r="G79" s="6" t="s">
        <v>155</v>
      </c>
      <c r="H79" s="6" t="s">
        <v>156</v>
      </c>
      <c r="I79" s="6" t="s">
        <v>157</v>
      </c>
      <c r="J79" s="6" t="s">
        <v>158</v>
      </c>
      <c r="K79" s="6" t="s">
        <v>158</v>
      </c>
      <c r="L79" s="6" t="s">
        <v>159</v>
      </c>
      <c r="M79" s="6" t="s">
        <v>160</v>
      </c>
      <c r="N79" s="6" t="s">
        <v>161</v>
      </c>
      <c r="O79" s="6" t="s">
        <v>162</v>
      </c>
      <c r="P79" s="6" t="s">
        <v>163</v>
      </c>
      <c r="Q79" s="6" t="s">
        <v>164</v>
      </c>
    </row>
    <row r="80" spans="1:17" ht="45">
      <c r="A80" s="6">
        <v>67</v>
      </c>
      <c r="B80" s="5" t="s">
        <v>177</v>
      </c>
      <c r="C80" s="5" t="s">
        <v>178</v>
      </c>
      <c r="D80" s="7">
        <v>10</v>
      </c>
      <c r="E80" s="7">
        <v>4</v>
      </c>
      <c r="F80" s="7">
        <v>0.71399999999999997</v>
      </c>
      <c r="G80" s="7">
        <v>8</v>
      </c>
      <c r="H80" s="7">
        <v>1</v>
      </c>
      <c r="I80" s="7">
        <v>0.88900000000000001</v>
      </c>
      <c r="J80" s="7">
        <v>42.2</v>
      </c>
      <c r="K80" s="7">
        <v>28.9</v>
      </c>
      <c r="L80" s="7">
        <v>8.09</v>
      </c>
      <c r="M80" s="7">
        <v>-0.34</v>
      </c>
      <c r="N80" s="7"/>
      <c r="O80" s="7"/>
      <c r="P80" s="7"/>
      <c r="Q80" s="7"/>
    </row>
    <row r="81" spans="1:17" ht="30">
      <c r="A81" s="6">
        <v>68</v>
      </c>
      <c r="B81" s="5" t="s">
        <v>135</v>
      </c>
      <c r="C81" s="5" t="s">
        <v>178</v>
      </c>
      <c r="D81" s="7">
        <v>8</v>
      </c>
      <c r="E81" s="7">
        <v>5</v>
      </c>
      <c r="F81" s="7">
        <v>0.61499999999999999</v>
      </c>
      <c r="G81" s="7">
        <v>5</v>
      </c>
      <c r="H81" s="7">
        <v>3</v>
      </c>
      <c r="I81" s="7">
        <v>0.625</v>
      </c>
      <c r="J81" s="7">
        <v>23.9</v>
      </c>
      <c r="K81" s="7">
        <v>21.5</v>
      </c>
      <c r="L81" s="7">
        <v>-0.37</v>
      </c>
      <c r="M81" s="7">
        <v>-4.4400000000000004</v>
      </c>
      <c r="N81" s="7"/>
      <c r="O81" s="7"/>
      <c r="P81" s="7"/>
      <c r="Q81" s="7"/>
    </row>
    <row r="82" spans="1:17" ht="30">
      <c r="A82" s="6">
        <v>69</v>
      </c>
      <c r="B82" s="5" t="s">
        <v>130</v>
      </c>
      <c r="C82" s="5" t="s">
        <v>178</v>
      </c>
      <c r="D82" s="7">
        <v>8</v>
      </c>
      <c r="E82" s="7">
        <v>5</v>
      </c>
      <c r="F82" s="7">
        <v>0.61499999999999999</v>
      </c>
      <c r="G82" s="7">
        <v>5</v>
      </c>
      <c r="H82" s="7">
        <v>3</v>
      </c>
      <c r="I82" s="7">
        <v>0.625</v>
      </c>
      <c r="J82" s="7">
        <v>27.5</v>
      </c>
      <c r="K82" s="7">
        <v>25.3</v>
      </c>
      <c r="L82" s="7">
        <v>-0.46</v>
      </c>
      <c r="M82" s="7">
        <v>-3.69</v>
      </c>
      <c r="N82" s="7"/>
      <c r="O82" s="7"/>
      <c r="P82" s="7"/>
      <c r="Q82" s="7"/>
    </row>
    <row r="83" spans="1:17" ht="30">
      <c r="A83" s="6">
        <v>70</v>
      </c>
      <c r="B83" s="5" t="s">
        <v>136</v>
      </c>
      <c r="C83" s="5" t="s">
        <v>178</v>
      </c>
      <c r="D83" s="7">
        <v>5</v>
      </c>
      <c r="E83" s="7">
        <v>7</v>
      </c>
      <c r="F83" s="7">
        <v>0.41699999999999998</v>
      </c>
      <c r="G83" s="7">
        <v>3</v>
      </c>
      <c r="H83" s="7">
        <v>5</v>
      </c>
      <c r="I83" s="7">
        <v>0.375</v>
      </c>
      <c r="J83" s="7">
        <v>26.7</v>
      </c>
      <c r="K83" s="7">
        <v>27.6</v>
      </c>
      <c r="L83" s="7">
        <v>-5.4</v>
      </c>
      <c r="M83" s="7">
        <v>-4.5599999999999996</v>
      </c>
      <c r="N83" s="7"/>
      <c r="O83" s="7"/>
      <c r="P83" s="7"/>
      <c r="Q83" s="7"/>
    </row>
    <row r="84" spans="1:17" ht="30">
      <c r="A84" s="6">
        <v>71</v>
      </c>
      <c r="B84" s="5" t="s">
        <v>131</v>
      </c>
      <c r="C84" s="5" t="s">
        <v>178</v>
      </c>
      <c r="D84" s="7">
        <v>3</v>
      </c>
      <c r="E84" s="7">
        <v>9</v>
      </c>
      <c r="F84" s="7">
        <v>0.25</v>
      </c>
      <c r="G84" s="7">
        <v>2</v>
      </c>
      <c r="H84" s="7">
        <v>6</v>
      </c>
      <c r="I84" s="7">
        <v>0.25</v>
      </c>
      <c r="J84" s="7">
        <v>13.1</v>
      </c>
      <c r="K84" s="7">
        <v>26.1</v>
      </c>
      <c r="L84" s="7">
        <v>-11.29</v>
      </c>
      <c r="M84" s="7">
        <v>-1.96</v>
      </c>
      <c r="N84" s="7"/>
      <c r="O84" s="7"/>
      <c r="P84" s="7"/>
      <c r="Q84" s="7"/>
    </row>
    <row r="85" spans="1:17" ht="30">
      <c r="A85" s="6">
        <v>72</v>
      </c>
      <c r="B85" s="5" t="s">
        <v>100</v>
      </c>
      <c r="C85" s="5" t="s">
        <v>178</v>
      </c>
      <c r="D85" s="7">
        <v>3</v>
      </c>
      <c r="E85" s="7">
        <v>9</v>
      </c>
      <c r="F85" s="7">
        <v>0.25</v>
      </c>
      <c r="G85" s="7">
        <v>2</v>
      </c>
      <c r="H85" s="7">
        <v>6</v>
      </c>
      <c r="I85" s="7">
        <v>0.25</v>
      </c>
      <c r="J85" s="7">
        <v>22.2</v>
      </c>
      <c r="K85" s="7">
        <v>31.4</v>
      </c>
      <c r="L85" s="7">
        <v>-10.76</v>
      </c>
      <c r="M85" s="7">
        <v>-2.6</v>
      </c>
      <c r="N85" s="7"/>
      <c r="O85" s="7"/>
      <c r="P85" s="7"/>
      <c r="Q85" s="7"/>
    </row>
    <row r="86" spans="1:17" ht="30.75" thickBot="1">
      <c r="A86" s="6">
        <v>73</v>
      </c>
      <c r="B86" s="5" t="s">
        <v>84</v>
      </c>
      <c r="C86" s="5" t="s">
        <v>178</v>
      </c>
      <c r="D86" s="7">
        <v>3</v>
      </c>
      <c r="E86" s="7">
        <v>9</v>
      </c>
      <c r="F86" s="7">
        <v>0.25</v>
      </c>
      <c r="G86" s="7">
        <v>2</v>
      </c>
      <c r="H86" s="7">
        <v>6</v>
      </c>
      <c r="I86" s="7">
        <v>0.25</v>
      </c>
      <c r="J86" s="7">
        <v>17.899999999999999</v>
      </c>
      <c r="K86" s="7">
        <v>32</v>
      </c>
      <c r="L86" s="7">
        <v>-12.02</v>
      </c>
      <c r="M86" s="7">
        <v>-3.11</v>
      </c>
      <c r="N86" s="7"/>
      <c r="O86" s="7"/>
      <c r="P86" s="7"/>
      <c r="Q86" s="7"/>
    </row>
    <row r="87" spans="1:17" ht="30.75" thickTop="1">
      <c r="A87" s="8">
        <v>74</v>
      </c>
      <c r="B87" s="10" t="s">
        <v>98</v>
      </c>
      <c r="C87" s="10" t="s">
        <v>179</v>
      </c>
      <c r="D87" s="9">
        <v>10</v>
      </c>
      <c r="E87" s="9">
        <v>2</v>
      </c>
      <c r="F87" s="9">
        <v>0.83299999999999996</v>
      </c>
      <c r="G87" s="9">
        <v>6</v>
      </c>
      <c r="H87" s="9">
        <v>2</v>
      </c>
      <c r="I87" s="9">
        <v>0.75</v>
      </c>
      <c r="J87" s="9">
        <v>35</v>
      </c>
      <c r="K87" s="9">
        <v>20.8</v>
      </c>
      <c r="L87" s="9">
        <v>10.16</v>
      </c>
      <c r="M87" s="9">
        <v>-1.51</v>
      </c>
      <c r="N87" s="9"/>
      <c r="O87" s="9">
        <v>19</v>
      </c>
      <c r="P87" s="9"/>
      <c r="Q87" s="9"/>
    </row>
    <row r="88" spans="1:17" ht="30">
      <c r="A88" s="6">
        <v>75</v>
      </c>
      <c r="B88" s="5" t="s">
        <v>65</v>
      </c>
      <c r="C88" s="5" t="s">
        <v>179</v>
      </c>
      <c r="D88" s="7">
        <v>8</v>
      </c>
      <c r="E88" s="7">
        <v>5</v>
      </c>
      <c r="F88" s="7">
        <v>0.61499999999999999</v>
      </c>
      <c r="G88" s="7">
        <v>6</v>
      </c>
      <c r="H88" s="7">
        <v>2</v>
      </c>
      <c r="I88" s="7">
        <v>0.75</v>
      </c>
      <c r="J88" s="7">
        <v>36</v>
      </c>
      <c r="K88" s="7">
        <v>28.3</v>
      </c>
      <c r="L88" s="7">
        <v>4.7699999999999996</v>
      </c>
      <c r="M88" s="7">
        <v>-0.08</v>
      </c>
      <c r="N88" s="7"/>
      <c r="O88" s="7"/>
      <c r="P88" s="7"/>
      <c r="Q88" s="7"/>
    </row>
    <row r="89" spans="1:17" ht="30">
      <c r="A89" s="6">
        <v>76</v>
      </c>
      <c r="B89" s="5" t="s">
        <v>127</v>
      </c>
      <c r="C89" s="5" t="s">
        <v>179</v>
      </c>
      <c r="D89" s="7">
        <v>7</v>
      </c>
      <c r="E89" s="7">
        <v>6</v>
      </c>
      <c r="F89" s="7">
        <v>0.53800000000000003</v>
      </c>
      <c r="G89" s="7">
        <v>6</v>
      </c>
      <c r="H89" s="7">
        <v>2</v>
      </c>
      <c r="I89" s="7">
        <v>0.75</v>
      </c>
      <c r="J89" s="7">
        <v>25.8</v>
      </c>
      <c r="K89" s="7">
        <v>22</v>
      </c>
      <c r="L89" s="7">
        <v>0.59</v>
      </c>
      <c r="M89" s="7">
        <v>-1.8</v>
      </c>
      <c r="N89" s="7"/>
      <c r="O89" s="7"/>
      <c r="P89" s="7"/>
      <c r="Q89" s="7"/>
    </row>
    <row r="90" spans="1:17" ht="30">
      <c r="A90" s="6">
        <v>77</v>
      </c>
      <c r="B90" s="5" t="s">
        <v>112</v>
      </c>
      <c r="C90" s="5" t="s">
        <v>179</v>
      </c>
      <c r="D90" s="7">
        <v>8</v>
      </c>
      <c r="E90" s="7">
        <v>6</v>
      </c>
      <c r="F90" s="7">
        <v>0.57099999999999995</v>
      </c>
      <c r="G90" s="7">
        <v>6</v>
      </c>
      <c r="H90" s="7">
        <v>3</v>
      </c>
      <c r="I90" s="7">
        <v>0.66700000000000004</v>
      </c>
      <c r="J90" s="7">
        <v>31.1</v>
      </c>
      <c r="K90" s="7">
        <v>27.6</v>
      </c>
      <c r="L90" s="7">
        <v>1.55</v>
      </c>
      <c r="M90" s="7">
        <v>-1.95</v>
      </c>
      <c r="N90" s="7"/>
      <c r="O90" s="7"/>
      <c r="P90" s="7"/>
      <c r="Q90" s="7"/>
    </row>
    <row r="91" spans="1:17" ht="30">
      <c r="A91" s="6">
        <v>78</v>
      </c>
      <c r="B91" s="5" t="s">
        <v>125</v>
      </c>
      <c r="C91" s="5" t="s">
        <v>179</v>
      </c>
      <c r="D91" s="7">
        <v>3</v>
      </c>
      <c r="E91" s="7">
        <v>9</v>
      </c>
      <c r="F91" s="7">
        <v>0.25</v>
      </c>
      <c r="G91" s="7">
        <v>2</v>
      </c>
      <c r="H91" s="7">
        <v>6</v>
      </c>
      <c r="I91" s="7">
        <v>0.25</v>
      </c>
      <c r="J91" s="7">
        <v>23.1</v>
      </c>
      <c r="K91" s="7">
        <v>35.799999999999997</v>
      </c>
      <c r="L91" s="7">
        <v>-10.66</v>
      </c>
      <c r="M91" s="7">
        <v>-1.1599999999999999</v>
      </c>
      <c r="N91" s="7"/>
      <c r="O91" s="7"/>
      <c r="P91" s="7"/>
      <c r="Q91" s="7"/>
    </row>
    <row r="92" spans="1:17" ht="30">
      <c r="A92" s="6">
        <v>79</v>
      </c>
      <c r="B92" s="5" t="s">
        <v>134</v>
      </c>
      <c r="C92" s="5" t="s">
        <v>179</v>
      </c>
      <c r="D92" s="7">
        <v>1</v>
      </c>
      <c r="E92" s="7">
        <v>11</v>
      </c>
      <c r="F92" s="7">
        <v>8.3000000000000004E-2</v>
      </c>
      <c r="G92" s="7">
        <v>0</v>
      </c>
      <c r="H92" s="7">
        <v>8</v>
      </c>
      <c r="I92" s="7">
        <v>0</v>
      </c>
      <c r="J92" s="7">
        <v>25.4</v>
      </c>
      <c r="K92" s="7">
        <v>42.1</v>
      </c>
      <c r="L92" s="7">
        <v>-18.16</v>
      </c>
      <c r="M92" s="7">
        <v>-3.83</v>
      </c>
      <c r="N92" s="7"/>
      <c r="O92" s="7"/>
      <c r="P92" s="7"/>
      <c r="Q92" s="7"/>
    </row>
    <row r="93" spans="1:17" ht="15" customHeight="1">
      <c r="A93" s="21"/>
      <c r="B93" s="21"/>
      <c r="C93" s="21"/>
      <c r="D93" s="21" t="s">
        <v>167</v>
      </c>
      <c r="E93" s="21"/>
      <c r="F93" s="21"/>
      <c r="G93" s="21" t="s">
        <v>168</v>
      </c>
      <c r="H93" s="21"/>
      <c r="I93" s="21"/>
      <c r="J93" s="6"/>
      <c r="K93" s="6"/>
      <c r="L93" s="21" t="s">
        <v>159</v>
      </c>
      <c r="M93" s="21"/>
      <c r="N93" s="21" t="s">
        <v>151</v>
      </c>
      <c r="O93" s="21"/>
      <c r="P93" s="21"/>
      <c r="Q93" s="6"/>
    </row>
    <row r="94" spans="1:17">
      <c r="A94" s="6" t="s">
        <v>152</v>
      </c>
      <c r="B94" s="6" t="s">
        <v>153</v>
      </c>
      <c r="C94" s="6" t="s">
        <v>154</v>
      </c>
      <c r="D94" s="6" t="s">
        <v>155</v>
      </c>
      <c r="E94" s="6" t="s">
        <v>156</v>
      </c>
      <c r="F94" s="6" t="s">
        <v>157</v>
      </c>
      <c r="G94" s="6" t="s">
        <v>155</v>
      </c>
      <c r="H94" s="6" t="s">
        <v>156</v>
      </c>
      <c r="I94" s="6" t="s">
        <v>157</v>
      </c>
      <c r="J94" s="6" t="s">
        <v>158</v>
      </c>
      <c r="K94" s="6" t="s">
        <v>158</v>
      </c>
      <c r="L94" s="6" t="s">
        <v>159</v>
      </c>
      <c r="M94" s="6" t="s">
        <v>160</v>
      </c>
      <c r="N94" s="6" t="s">
        <v>161</v>
      </c>
      <c r="O94" s="6" t="s">
        <v>162</v>
      </c>
      <c r="P94" s="6" t="s">
        <v>163</v>
      </c>
      <c r="Q94" s="6" t="s">
        <v>164</v>
      </c>
    </row>
    <row r="95" spans="1:17" ht="45">
      <c r="A95" s="6">
        <v>80</v>
      </c>
      <c r="B95" s="5" t="s">
        <v>95</v>
      </c>
      <c r="C95" s="5" t="s">
        <v>180</v>
      </c>
      <c r="D95" s="7">
        <v>8</v>
      </c>
      <c r="E95" s="7">
        <v>6</v>
      </c>
      <c r="F95" s="7">
        <v>0.57099999999999995</v>
      </c>
      <c r="G95" s="7">
        <v>6</v>
      </c>
      <c r="H95" s="7">
        <v>3</v>
      </c>
      <c r="I95" s="7">
        <v>0.66700000000000004</v>
      </c>
      <c r="J95" s="7">
        <v>33.799999999999997</v>
      </c>
      <c r="K95" s="7">
        <v>25.5</v>
      </c>
      <c r="L95" s="7">
        <v>0.36</v>
      </c>
      <c r="M95" s="7">
        <v>-3.14</v>
      </c>
      <c r="N95" s="7"/>
      <c r="O95" s="7"/>
      <c r="P95" s="7"/>
      <c r="Q95" s="7"/>
    </row>
    <row r="96" spans="1:17" ht="45">
      <c r="A96" s="6">
        <v>81</v>
      </c>
      <c r="B96" s="5" t="s">
        <v>57</v>
      </c>
      <c r="C96" s="5" t="s">
        <v>180</v>
      </c>
      <c r="D96" s="7">
        <v>9</v>
      </c>
      <c r="E96" s="7">
        <v>4</v>
      </c>
      <c r="F96" s="7">
        <v>0.69199999999999995</v>
      </c>
      <c r="G96" s="7">
        <v>5</v>
      </c>
      <c r="H96" s="7">
        <v>3</v>
      </c>
      <c r="I96" s="7">
        <v>0.625</v>
      </c>
      <c r="J96" s="7">
        <v>39.1</v>
      </c>
      <c r="K96" s="7">
        <v>20.2</v>
      </c>
      <c r="L96" s="7">
        <v>6.03</v>
      </c>
      <c r="M96" s="7">
        <v>-4.66</v>
      </c>
      <c r="N96" s="7">
        <v>23</v>
      </c>
      <c r="O96" s="7">
        <v>20</v>
      </c>
      <c r="P96" s="7"/>
      <c r="Q96" s="7"/>
    </row>
    <row r="97" spans="1:17" ht="45">
      <c r="A97" s="6">
        <v>82</v>
      </c>
      <c r="B97" s="5" t="s">
        <v>123</v>
      </c>
      <c r="C97" s="5" t="s">
        <v>180</v>
      </c>
      <c r="D97" s="7">
        <v>7</v>
      </c>
      <c r="E97" s="7">
        <v>6</v>
      </c>
      <c r="F97" s="7">
        <v>0.53800000000000003</v>
      </c>
      <c r="G97" s="7">
        <v>5</v>
      </c>
      <c r="H97" s="7">
        <v>3</v>
      </c>
      <c r="I97" s="7">
        <v>0.625</v>
      </c>
      <c r="J97" s="7">
        <v>29.9</v>
      </c>
      <c r="K97" s="7">
        <v>28.4</v>
      </c>
      <c r="L97" s="7">
        <v>-6.61</v>
      </c>
      <c r="M97" s="7">
        <v>-5.84</v>
      </c>
      <c r="N97" s="7"/>
      <c r="O97" s="7"/>
      <c r="P97" s="7"/>
      <c r="Q97" s="7"/>
    </row>
    <row r="98" spans="1:17" ht="45">
      <c r="A98" s="6">
        <v>83</v>
      </c>
      <c r="B98" s="5" t="s">
        <v>90</v>
      </c>
      <c r="C98" s="5" t="s">
        <v>180</v>
      </c>
      <c r="D98" s="7">
        <v>6</v>
      </c>
      <c r="E98" s="7">
        <v>7</v>
      </c>
      <c r="F98" s="7">
        <v>0.46200000000000002</v>
      </c>
      <c r="G98" s="7">
        <v>5</v>
      </c>
      <c r="H98" s="7">
        <v>3</v>
      </c>
      <c r="I98" s="7">
        <v>0.625</v>
      </c>
      <c r="J98" s="7">
        <v>29</v>
      </c>
      <c r="K98" s="7">
        <v>26.7</v>
      </c>
      <c r="L98" s="7">
        <v>-1.23</v>
      </c>
      <c r="M98" s="7">
        <v>-1.92</v>
      </c>
      <c r="N98" s="7"/>
      <c r="O98" s="7"/>
      <c r="P98" s="7"/>
      <c r="Q98" s="7"/>
    </row>
    <row r="99" spans="1:17" ht="45">
      <c r="A99" s="6">
        <v>84</v>
      </c>
      <c r="B99" s="5" t="s">
        <v>63</v>
      </c>
      <c r="C99" s="5" t="s">
        <v>180</v>
      </c>
      <c r="D99" s="7">
        <v>7</v>
      </c>
      <c r="E99" s="7">
        <v>6</v>
      </c>
      <c r="F99" s="7">
        <v>0.53800000000000003</v>
      </c>
      <c r="G99" s="7">
        <v>5</v>
      </c>
      <c r="H99" s="7">
        <v>4</v>
      </c>
      <c r="I99" s="7">
        <v>0.55600000000000005</v>
      </c>
      <c r="J99" s="7">
        <v>29.6</v>
      </c>
      <c r="K99" s="7">
        <v>27.2</v>
      </c>
      <c r="L99" s="7">
        <v>-5.09</v>
      </c>
      <c r="M99" s="7">
        <v>-5.78</v>
      </c>
      <c r="N99" s="7"/>
      <c r="O99" s="7"/>
      <c r="P99" s="7"/>
      <c r="Q99" s="7"/>
    </row>
    <row r="100" spans="1:17" ht="45.75" thickBot="1">
      <c r="A100" s="6">
        <v>85</v>
      </c>
      <c r="B100" s="5" t="s">
        <v>121</v>
      </c>
      <c r="C100" s="5" t="s">
        <v>180</v>
      </c>
      <c r="D100" s="7">
        <v>2</v>
      </c>
      <c r="E100" s="7">
        <v>10</v>
      </c>
      <c r="F100" s="7">
        <v>0.16700000000000001</v>
      </c>
      <c r="G100" s="7">
        <v>2</v>
      </c>
      <c r="H100" s="7">
        <v>6</v>
      </c>
      <c r="I100" s="7">
        <v>0.25</v>
      </c>
      <c r="J100" s="7">
        <v>19</v>
      </c>
      <c r="K100" s="7">
        <v>34</v>
      </c>
      <c r="L100" s="7">
        <v>-17.03</v>
      </c>
      <c r="M100" s="7">
        <v>-3.53</v>
      </c>
      <c r="N100" s="7"/>
      <c r="O100" s="7"/>
      <c r="P100" s="7"/>
      <c r="Q100" s="7"/>
    </row>
    <row r="101" spans="1:17" ht="45.75" thickTop="1">
      <c r="A101" s="8">
        <v>86</v>
      </c>
      <c r="B101" s="10" t="s">
        <v>72</v>
      </c>
      <c r="C101" s="10" t="s">
        <v>181</v>
      </c>
      <c r="D101" s="9">
        <v>11</v>
      </c>
      <c r="E101" s="9">
        <v>3</v>
      </c>
      <c r="F101" s="9">
        <v>0.78600000000000003</v>
      </c>
      <c r="G101" s="9">
        <v>9</v>
      </c>
      <c r="H101" s="9">
        <v>0</v>
      </c>
      <c r="I101" s="9">
        <v>1</v>
      </c>
      <c r="J101" s="9">
        <v>32.1</v>
      </c>
      <c r="K101" s="9">
        <v>16.399999999999999</v>
      </c>
      <c r="L101" s="9">
        <v>6.26</v>
      </c>
      <c r="M101" s="9">
        <v>-6.02</v>
      </c>
      <c r="N101" s="9"/>
      <c r="O101" s="9"/>
      <c r="P101" s="9"/>
      <c r="Q101" s="9"/>
    </row>
    <row r="102" spans="1:17" ht="30">
      <c r="A102" s="6">
        <v>87</v>
      </c>
      <c r="B102" s="5" t="s">
        <v>122</v>
      </c>
      <c r="C102" s="5" t="s">
        <v>181</v>
      </c>
      <c r="D102" s="7">
        <v>7</v>
      </c>
      <c r="E102" s="7">
        <v>6</v>
      </c>
      <c r="F102" s="7">
        <v>0.53800000000000003</v>
      </c>
      <c r="G102" s="7">
        <v>5</v>
      </c>
      <c r="H102" s="7">
        <v>4</v>
      </c>
      <c r="I102" s="7">
        <v>0.55600000000000005</v>
      </c>
      <c r="J102" s="7">
        <v>26.2</v>
      </c>
      <c r="K102" s="7">
        <v>26.8</v>
      </c>
      <c r="L102" s="7">
        <v>-6.26</v>
      </c>
      <c r="M102" s="7">
        <v>-6.11</v>
      </c>
      <c r="N102" s="7"/>
      <c r="O102" s="7"/>
      <c r="P102" s="7"/>
      <c r="Q102" s="7"/>
    </row>
    <row r="103" spans="1:17" ht="30">
      <c r="A103" s="6">
        <v>88</v>
      </c>
      <c r="B103" s="5" t="s">
        <v>111</v>
      </c>
      <c r="C103" s="5" t="s">
        <v>181</v>
      </c>
      <c r="D103" s="7">
        <v>6</v>
      </c>
      <c r="E103" s="7">
        <v>7</v>
      </c>
      <c r="F103" s="7">
        <v>0.46200000000000002</v>
      </c>
      <c r="G103" s="7">
        <v>4</v>
      </c>
      <c r="H103" s="7">
        <v>4</v>
      </c>
      <c r="I103" s="7">
        <v>0.5</v>
      </c>
      <c r="J103" s="7">
        <v>27.9</v>
      </c>
      <c r="K103" s="7">
        <v>27.2</v>
      </c>
      <c r="L103" s="7">
        <v>-4.9800000000000004</v>
      </c>
      <c r="M103" s="7">
        <v>-4.37</v>
      </c>
      <c r="N103" s="7"/>
      <c r="O103" s="7"/>
      <c r="P103" s="7"/>
      <c r="Q103" s="7"/>
    </row>
    <row r="104" spans="1:17" ht="30">
      <c r="A104" s="6">
        <v>89</v>
      </c>
      <c r="B104" s="5" t="s">
        <v>78</v>
      </c>
      <c r="C104" s="5" t="s">
        <v>181</v>
      </c>
      <c r="D104" s="7">
        <v>3</v>
      </c>
      <c r="E104" s="7">
        <v>9</v>
      </c>
      <c r="F104" s="7">
        <v>0.25</v>
      </c>
      <c r="G104" s="7">
        <v>2</v>
      </c>
      <c r="H104" s="7">
        <v>6</v>
      </c>
      <c r="I104" s="7">
        <v>0.25</v>
      </c>
      <c r="J104" s="7">
        <v>22.3</v>
      </c>
      <c r="K104" s="7">
        <v>38.1</v>
      </c>
      <c r="L104" s="7">
        <v>-12.12</v>
      </c>
      <c r="M104" s="7">
        <v>-1.79</v>
      </c>
      <c r="N104" s="7"/>
      <c r="O104" s="7"/>
      <c r="P104" s="7"/>
      <c r="Q104" s="7"/>
    </row>
    <row r="105" spans="1:17" ht="45">
      <c r="A105" s="6">
        <v>90</v>
      </c>
      <c r="B105" s="5" t="s">
        <v>182</v>
      </c>
      <c r="C105" s="5" t="s">
        <v>181</v>
      </c>
      <c r="D105" s="7">
        <v>3</v>
      </c>
      <c r="E105" s="7">
        <v>9</v>
      </c>
      <c r="F105" s="7">
        <v>0.25</v>
      </c>
      <c r="G105" s="7">
        <v>2</v>
      </c>
      <c r="H105" s="7">
        <v>6</v>
      </c>
      <c r="I105" s="7">
        <v>0.25</v>
      </c>
      <c r="J105" s="7">
        <v>28.6</v>
      </c>
      <c r="K105" s="7">
        <v>33.700000000000003</v>
      </c>
      <c r="L105" s="7">
        <v>-10.42</v>
      </c>
      <c r="M105" s="7">
        <v>-3.33</v>
      </c>
      <c r="N105" s="7"/>
      <c r="O105" s="7"/>
      <c r="P105" s="7"/>
      <c r="Q105" s="7"/>
    </row>
    <row r="106" spans="1:17" ht="30">
      <c r="A106" s="6">
        <v>91</v>
      </c>
      <c r="B106" s="5" t="s">
        <v>128</v>
      </c>
      <c r="C106" s="5" t="s">
        <v>181</v>
      </c>
      <c r="D106" s="7">
        <v>3</v>
      </c>
      <c r="E106" s="7">
        <v>10</v>
      </c>
      <c r="F106" s="7">
        <v>0.23100000000000001</v>
      </c>
      <c r="G106" s="7">
        <v>0</v>
      </c>
      <c r="H106" s="7">
        <v>8</v>
      </c>
      <c r="I106" s="7">
        <v>0</v>
      </c>
      <c r="J106" s="7">
        <v>17.600000000000001</v>
      </c>
      <c r="K106" s="7">
        <v>35.6</v>
      </c>
      <c r="L106" s="7">
        <v>-14.63</v>
      </c>
      <c r="M106" s="7">
        <v>-2.71</v>
      </c>
      <c r="N106" s="7"/>
      <c r="O106" s="7"/>
      <c r="P106" s="7"/>
      <c r="Q106" s="7"/>
    </row>
    <row r="107" spans="1:17" ht="15" customHeight="1">
      <c r="A107" s="21"/>
      <c r="B107" s="21"/>
      <c r="C107" s="21"/>
      <c r="D107" s="21" t="s">
        <v>167</v>
      </c>
      <c r="E107" s="21"/>
      <c r="F107" s="21"/>
      <c r="G107" s="21" t="s">
        <v>168</v>
      </c>
      <c r="H107" s="21"/>
      <c r="I107" s="21"/>
      <c r="J107" s="6"/>
      <c r="K107" s="6"/>
      <c r="L107" s="21" t="s">
        <v>159</v>
      </c>
      <c r="M107" s="21"/>
      <c r="N107" s="21" t="s">
        <v>151</v>
      </c>
      <c r="O107" s="21"/>
      <c r="P107" s="21"/>
      <c r="Q107" s="6"/>
    </row>
    <row r="108" spans="1:17">
      <c r="A108" s="6" t="s">
        <v>152</v>
      </c>
      <c r="B108" s="6" t="s">
        <v>153</v>
      </c>
      <c r="C108" s="6" t="s">
        <v>154</v>
      </c>
      <c r="D108" s="6" t="s">
        <v>155</v>
      </c>
      <c r="E108" s="6" t="s">
        <v>156</v>
      </c>
      <c r="F108" s="6" t="s">
        <v>157</v>
      </c>
      <c r="G108" s="6" t="s">
        <v>155</v>
      </c>
      <c r="H108" s="6" t="s">
        <v>156</v>
      </c>
      <c r="I108" s="6" t="s">
        <v>157</v>
      </c>
      <c r="J108" s="6" t="s">
        <v>158</v>
      </c>
      <c r="K108" s="6" t="s">
        <v>158</v>
      </c>
      <c r="L108" s="6" t="s">
        <v>159</v>
      </c>
      <c r="M108" s="6" t="s">
        <v>160</v>
      </c>
      <c r="N108" s="6" t="s">
        <v>161</v>
      </c>
      <c r="O108" s="6" t="s">
        <v>162</v>
      </c>
      <c r="P108" s="6" t="s">
        <v>163</v>
      </c>
      <c r="Q108" s="6" t="s">
        <v>164</v>
      </c>
    </row>
    <row r="109" spans="1:17" ht="30">
      <c r="A109" s="6">
        <v>92</v>
      </c>
      <c r="B109" s="5" t="s">
        <v>19</v>
      </c>
      <c r="C109" s="5" t="s">
        <v>183</v>
      </c>
      <c r="D109" s="7">
        <v>12</v>
      </c>
      <c r="E109" s="7">
        <v>2</v>
      </c>
      <c r="F109" s="7">
        <v>0.85699999999999998</v>
      </c>
      <c r="G109" s="7">
        <v>9</v>
      </c>
      <c r="H109" s="7">
        <v>1</v>
      </c>
      <c r="I109" s="7">
        <v>0.9</v>
      </c>
      <c r="J109" s="7">
        <v>37.799999999999997</v>
      </c>
      <c r="K109" s="7">
        <v>22.6</v>
      </c>
      <c r="L109" s="7">
        <v>18.809999999999999</v>
      </c>
      <c r="M109" s="7">
        <v>5.17</v>
      </c>
      <c r="N109" s="7">
        <v>21</v>
      </c>
      <c r="O109" s="7">
        <v>3</v>
      </c>
      <c r="P109" s="7">
        <v>3</v>
      </c>
      <c r="Q109" s="7"/>
    </row>
    <row r="110" spans="1:17" ht="30">
      <c r="A110" s="6">
        <v>93</v>
      </c>
      <c r="B110" s="5" t="s">
        <v>28</v>
      </c>
      <c r="C110" s="5" t="s">
        <v>183</v>
      </c>
      <c r="D110" s="7">
        <v>9</v>
      </c>
      <c r="E110" s="7">
        <v>4</v>
      </c>
      <c r="F110" s="7">
        <v>0.69199999999999995</v>
      </c>
      <c r="G110" s="7">
        <v>7</v>
      </c>
      <c r="H110" s="7">
        <v>2</v>
      </c>
      <c r="I110" s="7">
        <v>0.77800000000000002</v>
      </c>
      <c r="J110" s="7">
        <v>43</v>
      </c>
      <c r="K110" s="7">
        <v>37.5</v>
      </c>
      <c r="L110" s="7">
        <v>11.05</v>
      </c>
      <c r="M110" s="7">
        <v>4.74</v>
      </c>
      <c r="N110" s="7">
        <v>7</v>
      </c>
      <c r="O110" s="7">
        <v>7</v>
      </c>
      <c r="P110" s="7">
        <v>19</v>
      </c>
      <c r="Q110" s="7"/>
    </row>
    <row r="111" spans="1:17" ht="30">
      <c r="A111" s="6">
        <v>94</v>
      </c>
      <c r="B111" s="5" t="s">
        <v>52</v>
      </c>
      <c r="C111" s="5" t="s">
        <v>183</v>
      </c>
      <c r="D111" s="7">
        <v>9</v>
      </c>
      <c r="E111" s="7">
        <v>4</v>
      </c>
      <c r="F111" s="7">
        <v>0.69199999999999995</v>
      </c>
      <c r="G111" s="7">
        <v>6</v>
      </c>
      <c r="H111" s="7">
        <v>3</v>
      </c>
      <c r="I111" s="7">
        <v>0.66700000000000004</v>
      </c>
      <c r="J111" s="7">
        <v>31.5</v>
      </c>
      <c r="K111" s="7">
        <v>27.7</v>
      </c>
      <c r="L111" s="7">
        <v>6.55</v>
      </c>
      <c r="M111" s="7">
        <v>1.48</v>
      </c>
      <c r="N111" s="7"/>
      <c r="O111" s="7">
        <v>20</v>
      </c>
      <c r="P111" s="7"/>
      <c r="Q111" s="7"/>
    </row>
    <row r="112" spans="1:17" ht="30">
      <c r="A112" s="6">
        <v>95</v>
      </c>
      <c r="B112" s="5" t="s">
        <v>22</v>
      </c>
      <c r="C112" s="5" t="s">
        <v>183</v>
      </c>
      <c r="D112" s="7">
        <v>8</v>
      </c>
      <c r="E112" s="7">
        <v>5</v>
      </c>
      <c r="F112" s="7">
        <v>0.61499999999999999</v>
      </c>
      <c r="G112" s="7">
        <v>4</v>
      </c>
      <c r="H112" s="7">
        <v>5</v>
      </c>
      <c r="I112" s="7">
        <v>0.44400000000000001</v>
      </c>
      <c r="J112" s="7">
        <v>37.9</v>
      </c>
      <c r="K112" s="7">
        <v>30.7</v>
      </c>
      <c r="L112" s="7">
        <v>9.5399999999999991</v>
      </c>
      <c r="M112" s="7">
        <v>4.92</v>
      </c>
      <c r="N112" s="7"/>
      <c r="O112" s="7">
        <v>20</v>
      </c>
      <c r="P112" s="7"/>
      <c r="Q112" s="7"/>
    </row>
    <row r="113" spans="1:17" ht="30">
      <c r="A113" s="6">
        <v>96</v>
      </c>
      <c r="B113" s="5" t="s">
        <v>37</v>
      </c>
      <c r="C113" s="5" t="s">
        <v>183</v>
      </c>
      <c r="D113" s="7">
        <v>7</v>
      </c>
      <c r="E113" s="7">
        <v>6</v>
      </c>
      <c r="F113" s="7">
        <v>0.53800000000000003</v>
      </c>
      <c r="G113" s="7">
        <v>4</v>
      </c>
      <c r="H113" s="7">
        <v>5</v>
      </c>
      <c r="I113" s="7">
        <v>0.44400000000000001</v>
      </c>
      <c r="J113" s="7">
        <v>30.6</v>
      </c>
      <c r="K113" s="7">
        <v>18.8</v>
      </c>
      <c r="L113" s="7">
        <v>9.73</v>
      </c>
      <c r="M113" s="7">
        <v>4.2699999999999996</v>
      </c>
      <c r="N113" s="7"/>
      <c r="O113" s="7"/>
      <c r="P113" s="7"/>
      <c r="Q113" s="7"/>
    </row>
    <row r="114" spans="1:17" ht="30.75" thickBot="1">
      <c r="A114" s="6">
        <v>97</v>
      </c>
      <c r="B114" s="5" t="s">
        <v>40</v>
      </c>
      <c r="C114" s="5" t="s">
        <v>183</v>
      </c>
      <c r="D114" s="7">
        <v>2</v>
      </c>
      <c r="E114" s="7">
        <v>10</v>
      </c>
      <c r="F114" s="7">
        <v>0.16700000000000001</v>
      </c>
      <c r="G114" s="7">
        <v>0</v>
      </c>
      <c r="H114" s="7">
        <v>9</v>
      </c>
      <c r="I114" s="7">
        <v>0</v>
      </c>
      <c r="J114" s="7">
        <v>19</v>
      </c>
      <c r="K114" s="7">
        <v>37</v>
      </c>
      <c r="L114" s="7">
        <v>-7.66</v>
      </c>
      <c r="M114" s="7">
        <v>5.51</v>
      </c>
      <c r="N114" s="7"/>
      <c r="O114" s="7"/>
      <c r="P114" s="7"/>
      <c r="Q114" s="7"/>
    </row>
    <row r="115" spans="1:17" ht="30.75" thickTop="1">
      <c r="A115" s="8">
        <v>98</v>
      </c>
      <c r="B115" s="10" t="s">
        <v>34</v>
      </c>
      <c r="C115" s="10" t="s">
        <v>184</v>
      </c>
      <c r="D115" s="9">
        <v>10</v>
      </c>
      <c r="E115" s="9">
        <v>3</v>
      </c>
      <c r="F115" s="9">
        <v>0.76900000000000002</v>
      </c>
      <c r="G115" s="9">
        <v>6</v>
      </c>
      <c r="H115" s="9">
        <v>3</v>
      </c>
      <c r="I115" s="9">
        <v>0.66700000000000004</v>
      </c>
      <c r="J115" s="9">
        <v>30.6</v>
      </c>
      <c r="K115" s="9">
        <v>22.3</v>
      </c>
      <c r="L115" s="9">
        <v>11.39</v>
      </c>
      <c r="M115" s="9">
        <v>4.32</v>
      </c>
      <c r="N115" s="9"/>
      <c r="O115" s="9">
        <v>3</v>
      </c>
      <c r="P115" s="9">
        <v>17</v>
      </c>
      <c r="Q115" s="9"/>
    </row>
    <row r="116" spans="1:17" ht="45">
      <c r="A116" s="6">
        <v>99</v>
      </c>
      <c r="B116" s="5" t="s">
        <v>185</v>
      </c>
      <c r="C116" s="5" t="s">
        <v>184</v>
      </c>
      <c r="D116" s="7">
        <v>8</v>
      </c>
      <c r="E116" s="7">
        <v>6</v>
      </c>
      <c r="F116" s="7">
        <v>0.57099999999999995</v>
      </c>
      <c r="G116" s="7">
        <v>6</v>
      </c>
      <c r="H116" s="7">
        <v>4</v>
      </c>
      <c r="I116" s="7">
        <v>0.6</v>
      </c>
      <c r="J116" s="7">
        <v>33.9</v>
      </c>
      <c r="K116" s="7">
        <v>25.7</v>
      </c>
      <c r="L116" s="7">
        <v>11.53</v>
      </c>
      <c r="M116" s="7">
        <v>7.39</v>
      </c>
      <c r="N116" s="7">
        <v>8</v>
      </c>
      <c r="O116" s="7">
        <v>6</v>
      </c>
      <c r="P116" s="7"/>
      <c r="Q116" s="7"/>
    </row>
    <row r="117" spans="1:17" ht="30">
      <c r="A117" s="6">
        <v>100</v>
      </c>
      <c r="B117" s="5" t="s">
        <v>10</v>
      </c>
      <c r="C117" s="5" t="s">
        <v>184</v>
      </c>
      <c r="D117" s="7">
        <v>8</v>
      </c>
      <c r="E117" s="7">
        <v>5</v>
      </c>
      <c r="F117" s="7">
        <v>0.61499999999999999</v>
      </c>
      <c r="G117" s="7">
        <v>5</v>
      </c>
      <c r="H117" s="7">
        <v>4</v>
      </c>
      <c r="I117" s="7">
        <v>0.55600000000000005</v>
      </c>
      <c r="J117" s="7">
        <v>32.200000000000003</v>
      </c>
      <c r="K117" s="7">
        <v>26</v>
      </c>
      <c r="L117" s="7">
        <v>8.73</v>
      </c>
      <c r="M117" s="7">
        <v>4.2699999999999996</v>
      </c>
      <c r="N117" s="7">
        <v>13</v>
      </c>
      <c r="O117" s="7">
        <v>7</v>
      </c>
      <c r="P117" s="7"/>
      <c r="Q117" s="7"/>
    </row>
    <row r="118" spans="1:17" ht="30">
      <c r="A118" s="6">
        <v>101</v>
      </c>
      <c r="B118" s="5" t="s">
        <v>30</v>
      </c>
      <c r="C118" s="5" t="s">
        <v>184</v>
      </c>
      <c r="D118" s="7">
        <v>6</v>
      </c>
      <c r="E118" s="7">
        <v>7</v>
      </c>
      <c r="F118" s="7">
        <v>0.46200000000000002</v>
      </c>
      <c r="G118" s="7">
        <v>4</v>
      </c>
      <c r="H118" s="7">
        <v>5</v>
      </c>
      <c r="I118" s="7">
        <v>0.44400000000000001</v>
      </c>
      <c r="J118" s="7">
        <v>34.6</v>
      </c>
      <c r="K118" s="7">
        <v>33.5</v>
      </c>
      <c r="L118" s="7">
        <v>4.91</v>
      </c>
      <c r="M118" s="7">
        <v>4.45</v>
      </c>
      <c r="N118" s="7">
        <v>15</v>
      </c>
      <c r="O118" s="7">
        <v>15</v>
      </c>
      <c r="P118" s="7"/>
      <c r="Q118" s="7"/>
    </row>
    <row r="119" spans="1:17" ht="30">
      <c r="A119" s="6">
        <v>102</v>
      </c>
      <c r="B119" s="5" t="s">
        <v>45</v>
      </c>
      <c r="C119" s="5" t="s">
        <v>184</v>
      </c>
      <c r="D119" s="7">
        <v>7</v>
      </c>
      <c r="E119" s="7">
        <v>6</v>
      </c>
      <c r="F119" s="7">
        <v>0.53800000000000003</v>
      </c>
      <c r="G119" s="7">
        <v>3</v>
      </c>
      <c r="H119" s="7">
        <v>6</v>
      </c>
      <c r="I119" s="7">
        <v>0.33300000000000002</v>
      </c>
      <c r="J119" s="7">
        <v>37.4</v>
      </c>
      <c r="K119" s="7">
        <v>35.799999999999997</v>
      </c>
      <c r="L119" s="7">
        <v>1.27</v>
      </c>
      <c r="M119" s="7">
        <v>1.1200000000000001</v>
      </c>
      <c r="N119" s="7">
        <v>22</v>
      </c>
      <c r="O119" s="7">
        <v>16</v>
      </c>
      <c r="P119" s="7"/>
      <c r="Q119" s="7"/>
    </row>
    <row r="120" spans="1:17" ht="30">
      <c r="A120" s="6">
        <v>103</v>
      </c>
      <c r="B120" s="5" t="s">
        <v>66</v>
      </c>
      <c r="C120" s="5" t="s">
        <v>184</v>
      </c>
      <c r="D120" s="7">
        <v>4</v>
      </c>
      <c r="E120" s="7">
        <v>9</v>
      </c>
      <c r="F120" s="7">
        <v>0.308</v>
      </c>
      <c r="G120" s="7">
        <v>1</v>
      </c>
      <c r="H120" s="7">
        <v>8</v>
      </c>
      <c r="I120" s="7">
        <v>0.111</v>
      </c>
      <c r="J120" s="7">
        <v>24.6</v>
      </c>
      <c r="K120" s="7">
        <v>27.5</v>
      </c>
      <c r="L120" s="7">
        <v>-3.51</v>
      </c>
      <c r="M120" s="7">
        <v>1.33</v>
      </c>
      <c r="N120" s="7"/>
      <c r="O120" s="7"/>
      <c r="P120" s="7"/>
      <c r="Q120" s="7"/>
    </row>
    <row r="121" spans="1:17" ht="15" customHeight="1">
      <c r="A121" s="21"/>
      <c r="B121" s="21"/>
      <c r="C121" s="21"/>
      <c r="D121" s="21" t="s">
        <v>167</v>
      </c>
      <c r="E121" s="21"/>
      <c r="F121" s="21"/>
      <c r="G121" s="21" t="s">
        <v>168</v>
      </c>
      <c r="H121" s="21"/>
      <c r="I121" s="21"/>
      <c r="J121" s="6"/>
      <c r="K121" s="6"/>
      <c r="L121" s="21" t="s">
        <v>159</v>
      </c>
      <c r="M121" s="21"/>
      <c r="N121" s="21" t="s">
        <v>151</v>
      </c>
      <c r="O121" s="21"/>
      <c r="P121" s="21"/>
      <c r="Q121" s="6"/>
    </row>
    <row r="122" spans="1:17">
      <c r="A122" s="6" t="s">
        <v>152</v>
      </c>
      <c r="B122" s="6" t="s">
        <v>153</v>
      </c>
      <c r="C122" s="6" t="s">
        <v>154</v>
      </c>
      <c r="D122" s="6" t="s">
        <v>155</v>
      </c>
      <c r="E122" s="6" t="s">
        <v>156</v>
      </c>
      <c r="F122" s="6" t="s">
        <v>157</v>
      </c>
      <c r="G122" s="6" t="s">
        <v>155</v>
      </c>
      <c r="H122" s="6" t="s">
        <v>156</v>
      </c>
      <c r="I122" s="6" t="s">
        <v>157</v>
      </c>
      <c r="J122" s="6" t="s">
        <v>158</v>
      </c>
      <c r="K122" s="6" t="s">
        <v>158</v>
      </c>
      <c r="L122" s="6" t="s">
        <v>159</v>
      </c>
      <c r="M122" s="6" t="s">
        <v>160</v>
      </c>
      <c r="N122" s="6" t="s">
        <v>161</v>
      </c>
      <c r="O122" s="6" t="s">
        <v>162</v>
      </c>
      <c r="P122" s="6" t="s">
        <v>163</v>
      </c>
      <c r="Q122" s="6" t="s">
        <v>164</v>
      </c>
    </row>
    <row r="123" spans="1:17" ht="30">
      <c r="A123" s="6">
        <v>104</v>
      </c>
      <c r="B123" s="5" t="s">
        <v>14</v>
      </c>
      <c r="C123" s="5" t="s">
        <v>186</v>
      </c>
      <c r="D123" s="7">
        <v>10</v>
      </c>
      <c r="E123" s="7">
        <v>4</v>
      </c>
      <c r="F123" s="7">
        <v>0.71399999999999997</v>
      </c>
      <c r="G123" s="7">
        <v>7</v>
      </c>
      <c r="H123" s="7">
        <v>2</v>
      </c>
      <c r="I123" s="7">
        <v>0.77800000000000002</v>
      </c>
      <c r="J123" s="7">
        <v>23.2</v>
      </c>
      <c r="K123" s="7">
        <v>18.3</v>
      </c>
      <c r="L123" s="7">
        <v>9.65</v>
      </c>
      <c r="M123" s="7">
        <v>4.9400000000000004</v>
      </c>
      <c r="N123" s="7"/>
      <c r="O123" s="7">
        <v>8</v>
      </c>
      <c r="P123" s="7">
        <v>25</v>
      </c>
      <c r="Q123" s="7"/>
    </row>
    <row r="124" spans="1:17" ht="30">
      <c r="A124" s="6">
        <v>105</v>
      </c>
      <c r="B124" s="5" t="s">
        <v>11</v>
      </c>
      <c r="C124" s="5" t="s">
        <v>186</v>
      </c>
      <c r="D124" s="7">
        <v>10</v>
      </c>
      <c r="E124" s="7">
        <v>3</v>
      </c>
      <c r="F124" s="7">
        <v>0.76900000000000002</v>
      </c>
      <c r="G124" s="7">
        <v>5</v>
      </c>
      <c r="H124" s="7">
        <v>3</v>
      </c>
      <c r="I124" s="7">
        <v>0.625</v>
      </c>
      <c r="J124" s="7">
        <v>26.3</v>
      </c>
      <c r="K124" s="7">
        <v>16.899999999999999</v>
      </c>
      <c r="L124" s="7">
        <v>8.98</v>
      </c>
      <c r="M124" s="7">
        <v>1.83</v>
      </c>
      <c r="N124" s="7">
        <v>9</v>
      </c>
      <c r="O124" s="7">
        <v>7</v>
      </c>
      <c r="P124" s="7"/>
      <c r="Q124" s="7"/>
    </row>
    <row r="125" spans="1:17" ht="30">
      <c r="A125" s="6">
        <v>106</v>
      </c>
      <c r="B125" s="5" t="s">
        <v>15</v>
      </c>
      <c r="C125" s="5" t="s">
        <v>186</v>
      </c>
      <c r="D125" s="7">
        <v>9</v>
      </c>
      <c r="E125" s="7">
        <v>4</v>
      </c>
      <c r="F125" s="7">
        <v>0.69199999999999995</v>
      </c>
      <c r="G125" s="7">
        <v>5</v>
      </c>
      <c r="H125" s="7">
        <v>3</v>
      </c>
      <c r="I125" s="7">
        <v>0.625</v>
      </c>
      <c r="J125" s="7">
        <v>35.200000000000003</v>
      </c>
      <c r="K125" s="7">
        <v>20</v>
      </c>
      <c r="L125" s="7">
        <v>13.94</v>
      </c>
      <c r="M125" s="7">
        <v>3.1</v>
      </c>
      <c r="N125" s="7">
        <v>25</v>
      </c>
      <c r="O125" s="7">
        <v>22</v>
      </c>
      <c r="P125" s="7">
        <v>22</v>
      </c>
      <c r="Q125" s="7"/>
    </row>
    <row r="126" spans="1:17" ht="30">
      <c r="A126" s="6">
        <v>107</v>
      </c>
      <c r="B126" s="5" t="s">
        <v>29</v>
      </c>
      <c r="C126" s="5" t="s">
        <v>186</v>
      </c>
      <c r="D126" s="7">
        <v>5</v>
      </c>
      <c r="E126" s="7">
        <v>7</v>
      </c>
      <c r="F126" s="7">
        <v>0.41699999999999998</v>
      </c>
      <c r="G126" s="7">
        <v>2</v>
      </c>
      <c r="H126" s="7">
        <v>6</v>
      </c>
      <c r="I126" s="7">
        <v>0.25</v>
      </c>
      <c r="J126" s="7">
        <v>24.7</v>
      </c>
      <c r="K126" s="7">
        <v>27.4</v>
      </c>
      <c r="L126" s="7">
        <v>-4.09</v>
      </c>
      <c r="M126" s="7">
        <v>0.41</v>
      </c>
      <c r="N126" s="7"/>
      <c r="O126" s="7"/>
      <c r="P126" s="7"/>
      <c r="Q126" s="7"/>
    </row>
    <row r="127" spans="1:17" ht="30">
      <c r="A127" s="6">
        <v>108</v>
      </c>
      <c r="B127" s="5" t="s">
        <v>54</v>
      </c>
      <c r="C127" s="5" t="s">
        <v>186</v>
      </c>
      <c r="D127" s="7">
        <v>4</v>
      </c>
      <c r="E127" s="7">
        <v>8</v>
      </c>
      <c r="F127" s="7">
        <v>0.33300000000000002</v>
      </c>
      <c r="G127" s="7">
        <v>2</v>
      </c>
      <c r="H127" s="7">
        <v>6</v>
      </c>
      <c r="I127" s="7">
        <v>0.25</v>
      </c>
      <c r="J127" s="7">
        <v>15.2</v>
      </c>
      <c r="K127" s="7">
        <v>21</v>
      </c>
      <c r="L127" s="7">
        <v>-2.27</v>
      </c>
      <c r="M127" s="7">
        <v>4.2300000000000004</v>
      </c>
      <c r="N127" s="7"/>
      <c r="O127" s="7"/>
      <c r="P127" s="7"/>
      <c r="Q127" s="7"/>
    </row>
    <row r="128" spans="1:17" ht="30">
      <c r="A128" s="6">
        <v>109</v>
      </c>
      <c r="B128" s="5" t="s">
        <v>46</v>
      </c>
      <c r="C128" s="5" t="s">
        <v>186</v>
      </c>
      <c r="D128" s="7">
        <v>5</v>
      </c>
      <c r="E128" s="7">
        <v>7</v>
      </c>
      <c r="F128" s="7">
        <v>0.41699999999999998</v>
      </c>
      <c r="G128" s="7">
        <v>1</v>
      </c>
      <c r="H128" s="7">
        <v>7</v>
      </c>
      <c r="I128" s="7">
        <v>0.125</v>
      </c>
      <c r="J128" s="7">
        <v>13.6</v>
      </c>
      <c r="K128" s="7">
        <v>16.2</v>
      </c>
      <c r="L128" s="7">
        <v>0.2</v>
      </c>
      <c r="M128" s="7">
        <v>3.04</v>
      </c>
      <c r="N128" s="7">
        <v>24</v>
      </c>
      <c r="O128" s="7">
        <v>21</v>
      </c>
      <c r="P128" s="7"/>
      <c r="Q128" s="7"/>
    </row>
    <row r="129" spans="1:17" ht="30.75" thickBot="1">
      <c r="A129" s="6">
        <v>110</v>
      </c>
      <c r="B129" s="5" t="s">
        <v>27</v>
      </c>
      <c r="C129" s="5" t="s">
        <v>186</v>
      </c>
      <c r="D129" s="7">
        <v>3</v>
      </c>
      <c r="E129" s="7">
        <v>9</v>
      </c>
      <c r="F129" s="7">
        <v>0.25</v>
      </c>
      <c r="G129" s="7">
        <v>1</v>
      </c>
      <c r="H129" s="7">
        <v>7</v>
      </c>
      <c r="I129" s="7">
        <v>0.125</v>
      </c>
      <c r="J129" s="7">
        <v>21.9</v>
      </c>
      <c r="K129" s="7">
        <v>27.5</v>
      </c>
      <c r="L129" s="7">
        <v>-2.1800000000000002</v>
      </c>
      <c r="M129" s="7">
        <v>3.74</v>
      </c>
      <c r="N129" s="7"/>
      <c r="O129" s="7"/>
      <c r="P129" s="7"/>
      <c r="Q129" s="7"/>
    </row>
    <row r="130" spans="1:17" ht="30.75" thickTop="1">
      <c r="A130" s="8">
        <v>111</v>
      </c>
      <c r="B130" s="10" t="s">
        <v>1</v>
      </c>
      <c r="C130" s="10" t="s">
        <v>187</v>
      </c>
      <c r="D130" s="9">
        <v>14</v>
      </c>
      <c r="E130" s="9">
        <v>1</v>
      </c>
      <c r="F130" s="9">
        <v>0.93300000000000005</v>
      </c>
      <c r="G130" s="9">
        <v>8</v>
      </c>
      <c r="H130" s="9">
        <v>1</v>
      </c>
      <c r="I130" s="9">
        <v>0.88900000000000001</v>
      </c>
      <c r="J130" s="9">
        <v>35.1</v>
      </c>
      <c r="K130" s="9">
        <v>15.1</v>
      </c>
      <c r="L130" s="9">
        <v>23.72</v>
      </c>
      <c r="M130" s="9">
        <v>7.46</v>
      </c>
      <c r="N130" s="9">
        <v>3</v>
      </c>
      <c r="O130" s="9">
        <v>1</v>
      </c>
      <c r="P130" s="9">
        <v>1</v>
      </c>
      <c r="Q130" s="9"/>
    </row>
    <row r="131" spans="1:17" ht="30">
      <c r="A131" s="6">
        <v>112</v>
      </c>
      <c r="B131" s="5" t="s">
        <v>8</v>
      </c>
      <c r="C131" s="5" t="s">
        <v>187</v>
      </c>
      <c r="D131" s="7">
        <v>10</v>
      </c>
      <c r="E131" s="7">
        <v>3</v>
      </c>
      <c r="F131" s="7">
        <v>0.76900000000000002</v>
      </c>
      <c r="G131" s="7">
        <v>6</v>
      </c>
      <c r="H131" s="7">
        <v>2</v>
      </c>
      <c r="I131" s="7">
        <v>0.75</v>
      </c>
      <c r="J131" s="7">
        <v>40.799999999999997</v>
      </c>
      <c r="K131" s="7">
        <v>22.6</v>
      </c>
      <c r="L131" s="7">
        <v>14.42</v>
      </c>
      <c r="M131" s="7">
        <v>4.42</v>
      </c>
      <c r="N131" s="7">
        <v>17</v>
      </c>
      <c r="O131" s="7">
        <v>3</v>
      </c>
      <c r="P131" s="7">
        <v>10</v>
      </c>
      <c r="Q131" s="7"/>
    </row>
    <row r="132" spans="1:17" ht="30">
      <c r="A132" s="6">
        <v>113</v>
      </c>
      <c r="B132" s="5" t="s">
        <v>188</v>
      </c>
      <c r="C132" s="5" t="s">
        <v>187</v>
      </c>
      <c r="D132" s="7">
        <v>9</v>
      </c>
      <c r="E132" s="7">
        <v>3</v>
      </c>
      <c r="F132" s="7">
        <v>0.75</v>
      </c>
      <c r="G132" s="7">
        <v>5</v>
      </c>
      <c r="H132" s="7">
        <v>3</v>
      </c>
      <c r="I132" s="7">
        <v>0.625</v>
      </c>
      <c r="J132" s="7">
        <v>32.799999999999997</v>
      </c>
      <c r="K132" s="7">
        <v>24.3</v>
      </c>
      <c r="L132" s="7">
        <v>15.04</v>
      </c>
      <c r="M132" s="7">
        <v>6.79</v>
      </c>
      <c r="N132" s="7">
        <v>14</v>
      </c>
      <c r="O132" s="7">
        <v>4</v>
      </c>
      <c r="P132" s="7">
        <v>16</v>
      </c>
      <c r="Q132" s="7"/>
    </row>
    <row r="133" spans="1:17" ht="30">
      <c r="A133" s="6">
        <v>114</v>
      </c>
      <c r="B133" s="5" t="s">
        <v>32</v>
      </c>
      <c r="C133" s="5" t="s">
        <v>187</v>
      </c>
      <c r="D133" s="7">
        <v>8</v>
      </c>
      <c r="E133" s="7">
        <v>5</v>
      </c>
      <c r="F133" s="7">
        <v>0.61499999999999999</v>
      </c>
      <c r="G133" s="7">
        <v>5</v>
      </c>
      <c r="H133" s="7">
        <v>3</v>
      </c>
      <c r="I133" s="7">
        <v>0.625</v>
      </c>
      <c r="J133" s="7">
        <v>35.9</v>
      </c>
      <c r="K133" s="7">
        <v>27.4</v>
      </c>
      <c r="L133" s="7">
        <v>12.79</v>
      </c>
      <c r="M133" s="7">
        <v>6.02</v>
      </c>
      <c r="N133" s="7">
        <v>18</v>
      </c>
      <c r="O133" s="7">
        <v>18</v>
      </c>
      <c r="P133" s="7"/>
      <c r="Q133" s="7"/>
    </row>
    <row r="134" spans="1:17" ht="30">
      <c r="A134" s="6">
        <v>115</v>
      </c>
      <c r="B134" s="5" t="s">
        <v>25</v>
      </c>
      <c r="C134" s="5" t="s">
        <v>187</v>
      </c>
      <c r="D134" s="7">
        <v>9</v>
      </c>
      <c r="E134" s="7">
        <v>4</v>
      </c>
      <c r="F134" s="7">
        <v>0.69199999999999995</v>
      </c>
      <c r="G134" s="7">
        <v>4</v>
      </c>
      <c r="H134" s="7">
        <v>4</v>
      </c>
      <c r="I134" s="7">
        <v>0.5</v>
      </c>
      <c r="J134" s="7">
        <v>34.4</v>
      </c>
      <c r="K134" s="7">
        <v>23.2</v>
      </c>
      <c r="L134" s="7">
        <v>13.59</v>
      </c>
      <c r="M134" s="7">
        <v>4.74</v>
      </c>
      <c r="N134" s="7"/>
      <c r="O134" s="7">
        <v>20</v>
      </c>
      <c r="P134" s="7"/>
      <c r="Q134" s="7"/>
    </row>
    <row r="135" spans="1:17" ht="30">
      <c r="A135" s="6">
        <v>116</v>
      </c>
      <c r="B135" s="5" t="s">
        <v>17</v>
      </c>
      <c r="C135" s="5" t="s">
        <v>187</v>
      </c>
      <c r="D135" s="7">
        <v>8</v>
      </c>
      <c r="E135" s="7">
        <v>5</v>
      </c>
      <c r="F135" s="7">
        <v>0.61499999999999999</v>
      </c>
      <c r="G135" s="7">
        <v>4</v>
      </c>
      <c r="H135" s="7">
        <v>4</v>
      </c>
      <c r="I135" s="7">
        <v>0.5</v>
      </c>
      <c r="J135" s="7">
        <v>27.8</v>
      </c>
      <c r="K135" s="7">
        <v>22</v>
      </c>
      <c r="L135" s="7">
        <v>9.4</v>
      </c>
      <c r="M135" s="7">
        <v>4.47</v>
      </c>
      <c r="N135" s="7"/>
      <c r="O135" s="7">
        <v>9</v>
      </c>
      <c r="P135" s="7"/>
      <c r="Q135" s="7"/>
    </row>
    <row r="136" spans="1:17" ht="30">
      <c r="A136" s="6">
        <v>117</v>
      </c>
      <c r="B136" s="5" t="s">
        <v>9</v>
      </c>
      <c r="C136" s="5" t="s">
        <v>187</v>
      </c>
      <c r="D136" s="7">
        <v>7</v>
      </c>
      <c r="E136" s="7">
        <v>6</v>
      </c>
      <c r="F136" s="7">
        <v>0.53800000000000003</v>
      </c>
      <c r="G136" s="7">
        <v>2</v>
      </c>
      <c r="H136" s="7">
        <v>6</v>
      </c>
      <c r="I136" s="7">
        <v>0.25</v>
      </c>
      <c r="J136" s="7">
        <v>27.5</v>
      </c>
      <c r="K136" s="7">
        <v>26</v>
      </c>
      <c r="L136" s="7">
        <v>7.16</v>
      </c>
      <c r="M136" s="7">
        <v>5.39</v>
      </c>
      <c r="N136" s="7">
        <v>6</v>
      </c>
      <c r="O136" s="7">
        <v>6</v>
      </c>
      <c r="P136" s="7"/>
      <c r="Q136" s="7"/>
    </row>
    <row r="137" spans="1:17" ht="15" customHeight="1">
      <c r="A137" s="21"/>
      <c r="B137" s="21"/>
      <c r="C137" s="21"/>
      <c r="D137" s="21" t="s">
        <v>167</v>
      </c>
      <c r="E137" s="21"/>
      <c r="F137" s="21"/>
      <c r="G137" s="21" t="s">
        <v>168</v>
      </c>
      <c r="H137" s="21"/>
      <c r="I137" s="21"/>
      <c r="J137" s="6"/>
      <c r="K137" s="6"/>
      <c r="L137" s="21" t="s">
        <v>159</v>
      </c>
      <c r="M137" s="21"/>
      <c r="N137" s="21" t="s">
        <v>151</v>
      </c>
      <c r="O137" s="21"/>
      <c r="P137" s="21"/>
      <c r="Q137" s="6"/>
    </row>
    <row r="138" spans="1:17">
      <c r="A138" s="6" t="s">
        <v>152</v>
      </c>
      <c r="B138" s="6" t="s">
        <v>153</v>
      </c>
      <c r="C138" s="6" t="s">
        <v>154</v>
      </c>
      <c r="D138" s="6" t="s">
        <v>155</v>
      </c>
      <c r="E138" s="6" t="s">
        <v>156</v>
      </c>
      <c r="F138" s="6" t="s">
        <v>157</v>
      </c>
      <c r="G138" s="6" t="s">
        <v>155</v>
      </c>
      <c r="H138" s="6" t="s">
        <v>156</v>
      </c>
      <c r="I138" s="6" t="s">
        <v>157</v>
      </c>
      <c r="J138" s="6" t="s">
        <v>158</v>
      </c>
      <c r="K138" s="6" t="s">
        <v>158</v>
      </c>
      <c r="L138" s="6" t="s">
        <v>159</v>
      </c>
      <c r="M138" s="6" t="s">
        <v>160</v>
      </c>
      <c r="N138" s="6" t="s">
        <v>161</v>
      </c>
      <c r="O138" s="6" t="s">
        <v>162</v>
      </c>
      <c r="P138" s="6" t="s">
        <v>163</v>
      </c>
      <c r="Q138" s="6" t="s">
        <v>164</v>
      </c>
    </row>
    <row r="139" spans="1:17" ht="30">
      <c r="A139" s="6">
        <v>118</v>
      </c>
      <c r="B139" s="5" t="s">
        <v>118</v>
      </c>
      <c r="C139" s="5" t="s">
        <v>150</v>
      </c>
      <c r="D139" s="7">
        <v>11</v>
      </c>
      <c r="E139" s="7">
        <v>2</v>
      </c>
      <c r="F139" s="7">
        <v>0.84599999999999997</v>
      </c>
      <c r="G139" s="7">
        <v>7</v>
      </c>
      <c r="H139" s="7">
        <v>1</v>
      </c>
      <c r="I139" s="7">
        <v>0.875</v>
      </c>
      <c r="J139" s="7">
        <v>36.700000000000003</v>
      </c>
      <c r="K139" s="7">
        <v>19.100000000000001</v>
      </c>
      <c r="L139" s="7">
        <v>5.05</v>
      </c>
      <c r="M139" s="7">
        <v>-7.34</v>
      </c>
      <c r="N139" s="7"/>
      <c r="O139" s="7"/>
      <c r="P139" s="7"/>
      <c r="Q139" s="7"/>
    </row>
    <row r="140" spans="1:17" ht="30">
      <c r="A140" s="6">
        <v>119</v>
      </c>
      <c r="B140" s="5" t="s">
        <v>77</v>
      </c>
      <c r="C140" s="5" t="s">
        <v>150</v>
      </c>
      <c r="D140" s="7">
        <v>9</v>
      </c>
      <c r="E140" s="7">
        <v>4</v>
      </c>
      <c r="F140" s="7">
        <v>0.69199999999999995</v>
      </c>
      <c r="G140" s="7">
        <v>6</v>
      </c>
      <c r="H140" s="7">
        <v>2</v>
      </c>
      <c r="I140" s="7">
        <v>0.75</v>
      </c>
      <c r="J140" s="7">
        <v>36.5</v>
      </c>
      <c r="K140" s="7">
        <v>23.5</v>
      </c>
      <c r="L140" s="7">
        <v>5.27</v>
      </c>
      <c r="M140" s="7">
        <v>-5.42</v>
      </c>
      <c r="N140" s="7"/>
      <c r="O140" s="7"/>
      <c r="P140" s="7"/>
      <c r="Q140" s="7"/>
    </row>
    <row r="141" spans="1:17" ht="30">
      <c r="A141" s="6">
        <v>120</v>
      </c>
      <c r="B141" s="5" t="s">
        <v>88</v>
      </c>
      <c r="C141" s="5" t="s">
        <v>150</v>
      </c>
      <c r="D141" s="7">
        <v>9</v>
      </c>
      <c r="E141" s="7">
        <v>4</v>
      </c>
      <c r="F141" s="7">
        <v>0.69199999999999995</v>
      </c>
      <c r="G141" s="7">
        <v>8</v>
      </c>
      <c r="H141" s="7">
        <v>0</v>
      </c>
      <c r="I141" s="7">
        <v>1</v>
      </c>
      <c r="J141" s="7">
        <v>40</v>
      </c>
      <c r="K141" s="7">
        <v>30.2</v>
      </c>
      <c r="L141" s="7">
        <v>0.74</v>
      </c>
      <c r="M141" s="7">
        <v>-6.26</v>
      </c>
      <c r="N141" s="7"/>
      <c r="O141" s="7"/>
      <c r="P141" s="7"/>
      <c r="Q141" s="7"/>
    </row>
    <row r="142" spans="1:17" ht="30">
      <c r="A142" s="6">
        <v>121</v>
      </c>
      <c r="B142" s="5" t="s">
        <v>139</v>
      </c>
      <c r="C142" s="5" t="s">
        <v>150</v>
      </c>
      <c r="D142" s="7">
        <v>6</v>
      </c>
      <c r="E142" s="7">
        <v>7</v>
      </c>
      <c r="F142" s="7">
        <v>0.46200000000000002</v>
      </c>
      <c r="G142" s="7">
        <v>5</v>
      </c>
      <c r="H142" s="7">
        <v>3</v>
      </c>
      <c r="I142" s="7">
        <v>0.625</v>
      </c>
      <c r="J142" s="7">
        <v>26.9</v>
      </c>
      <c r="K142" s="7">
        <v>28.3</v>
      </c>
      <c r="L142" s="7">
        <v>-7.61</v>
      </c>
      <c r="M142" s="7">
        <v>-7.15</v>
      </c>
      <c r="N142" s="7"/>
      <c r="O142" s="7"/>
      <c r="P142" s="7"/>
      <c r="Q142" s="7"/>
    </row>
    <row r="143" spans="1:17" ht="30">
      <c r="A143" s="6">
        <v>122</v>
      </c>
      <c r="B143" s="5" t="s">
        <v>93</v>
      </c>
      <c r="C143" s="5" t="s">
        <v>150</v>
      </c>
      <c r="D143" s="7">
        <v>5</v>
      </c>
      <c r="E143" s="7">
        <v>7</v>
      </c>
      <c r="F143" s="7">
        <v>0.41699999999999998</v>
      </c>
      <c r="G143" s="7">
        <v>3</v>
      </c>
      <c r="H143" s="7">
        <v>5</v>
      </c>
      <c r="I143" s="7">
        <v>0.375</v>
      </c>
      <c r="J143" s="7">
        <v>25</v>
      </c>
      <c r="K143" s="7">
        <v>37.299999999999997</v>
      </c>
      <c r="L143" s="7">
        <v>-11.31</v>
      </c>
      <c r="M143" s="7">
        <v>-3.72</v>
      </c>
      <c r="N143" s="7"/>
      <c r="O143" s="7"/>
      <c r="P143" s="7"/>
      <c r="Q143" s="7"/>
    </row>
    <row r="144" spans="1:17">
      <c r="A144" s="6">
        <v>123</v>
      </c>
      <c r="B144" s="5" t="s">
        <v>126</v>
      </c>
      <c r="C144" s="5" t="s">
        <v>150</v>
      </c>
      <c r="D144" s="7">
        <v>4</v>
      </c>
      <c r="E144" s="7">
        <v>8</v>
      </c>
      <c r="F144" s="7">
        <v>0.33300000000000002</v>
      </c>
      <c r="G144" s="7">
        <v>3</v>
      </c>
      <c r="H144" s="7">
        <v>5</v>
      </c>
      <c r="I144" s="7">
        <v>0.375</v>
      </c>
      <c r="J144" s="7">
        <v>30.3</v>
      </c>
      <c r="K144" s="7">
        <v>42.1</v>
      </c>
      <c r="L144" s="7">
        <v>-13.24</v>
      </c>
      <c r="M144" s="7">
        <v>-4.57</v>
      </c>
      <c r="N144" s="7"/>
      <c r="O144" s="7"/>
      <c r="P144" s="7"/>
      <c r="Q144" s="7"/>
    </row>
    <row r="145" spans="1:17" ht="60">
      <c r="A145" s="6">
        <v>124</v>
      </c>
      <c r="B145" s="5" t="s">
        <v>114</v>
      </c>
      <c r="C145" s="5" t="s">
        <v>150</v>
      </c>
      <c r="D145" s="7">
        <v>4</v>
      </c>
      <c r="E145" s="7">
        <v>8</v>
      </c>
      <c r="F145" s="7">
        <v>0.33300000000000002</v>
      </c>
      <c r="G145" s="7">
        <v>3</v>
      </c>
      <c r="H145" s="7">
        <v>5</v>
      </c>
      <c r="I145" s="7">
        <v>0.375</v>
      </c>
      <c r="J145" s="7">
        <v>26.4</v>
      </c>
      <c r="K145" s="7">
        <v>31.8</v>
      </c>
      <c r="L145" s="7">
        <v>-12.46</v>
      </c>
      <c r="M145" s="7">
        <v>-7.38</v>
      </c>
      <c r="N145" s="7"/>
      <c r="O145" s="7"/>
      <c r="P145" s="7"/>
      <c r="Q145" s="7"/>
    </row>
    <row r="146" spans="1:17">
      <c r="A146" s="6">
        <v>125</v>
      </c>
      <c r="B146" s="5" t="s">
        <v>99</v>
      </c>
      <c r="C146" s="5" t="s">
        <v>150</v>
      </c>
      <c r="D146" s="7">
        <v>4</v>
      </c>
      <c r="E146" s="7">
        <v>8</v>
      </c>
      <c r="F146" s="7">
        <v>0.33300000000000002</v>
      </c>
      <c r="G146" s="7">
        <v>3</v>
      </c>
      <c r="H146" s="7">
        <v>5</v>
      </c>
      <c r="I146" s="7">
        <v>0.375</v>
      </c>
      <c r="J146" s="7">
        <v>27.9</v>
      </c>
      <c r="K146" s="7">
        <v>28.3</v>
      </c>
      <c r="L146" s="7">
        <v>-7.26</v>
      </c>
      <c r="M146" s="7">
        <v>-4.68</v>
      </c>
      <c r="N146" s="7"/>
      <c r="O146" s="7"/>
      <c r="P146" s="7"/>
      <c r="Q146" s="7"/>
    </row>
    <row r="147" spans="1:17" ht="45">
      <c r="A147" s="6">
        <v>126</v>
      </c>
      <c r="B147" s="5" t="s">
        <v>133</v>
      </c>
      <c r="C147" s="5" t="s">
        <v>150</v>
      </c>
      <c r="D147" s="7">
        <v>3</v>
      </c>
      <c r="E147" s="7">
        <v>9</v>
      </c>
      <c r="F147" s="7">
        <v>0.25</v>
      </c>
      <c r="G147" s="7">
        <v>3</v>
      </c>
      <c r="H147" s="7">
        <v>5</v>
      </c>
      <c r="I147" s="7">
        <v>0.375</v>
      </c>
      <c r="J147" s="7">
        <v>28.6</v>
      </c>
      <c r="K147" s="7">
        <v>45</v>
      </c>
      <c r="L147" s="7">
        <v>-15.79</v>
      </c>
      <c r="M147" s="7">
        <v>-5.29</v>
      </c>
      <c r="N147" s="7"/>
      <c r="O147" s="7"/>
      <c r="P147" s="7"/>
      <c r="Q147" s="7"/>
    </row>
    <row r="148" spans="1:17" ht="30">
      <c r="A148" s="6">
        <v>127</v>
      </c>
      <c r="B148" s="5" t="s">
        <v>94</v>
      </c>
      <c r="C148" s="5" t="s">
        <v>150</v>
      </c>
      <c r="D148" s="7">
        <v>3</v>
      </c>
      <c r="E148" s="7">
        <v>9</v>
      </c>
      <c r="F148" s="7">
        <v>0.25</v>
      </c>
      <c r="G148" s="7">
        <v>2</v>
      </c>
      <c r="H148" s="7">
        <v>6</v>
      </c>
      <c r="I148" s="7">
        <v>0.25</v>
      </c>
      <c r="J148" s="7">
        <v>26.9</v>
      </c>
      <c r="K148" s="7">
        <v>39.200000000000003</v>
      </c>
      <c r="L148" s="7">
        <v>-14.24</v>
      </c>
      <c r="M148" s="7">
        <v>-5.16</v>
      </c>
      <c r="N148" s="7"/>
      <c r="O148" s="7"/>
      <c r="P148" s="7"/>
      <c r="Q148" s="7"/>
    </row>
    <row r="149" spans="1:17" ht="45">
      <c r="A149" s="6">
        <v>128</v>
      </c>
      <c r="B149" s="5" t="s">
        <v>120</v>
      </c>
      <c r="C149" s="5" t="s">
        <v>150</v>
      </c>
      <c r="D149" s="7">
        <v>2</v>
      </c>
      <c r="E149" s="7">
        <v>11</v>
      </c>
      <c r="F149" s="7">
        <v>0.154</v>
      </c>
      <c r="G149" s="7">
        <v>1</v>
      </c>
      <c r="H149" s="7">
        <v>7</v>
      </c>
      <c r="I149" s="7">
        <v>0.125</v>
      </c>
      <c r="J149" s="7">
        <v>21</v>
      </c>
      <c r="K149" s="7">
        <v>36.5</v>
      </c>
      <c r="L149" s="7">
        <v>-16.72</v>
      </c>
      <c r="M149" s="7">
        <v>-4.42</v>
      </c>
      <c r="N149" s="7"/>
      <c r="O149" s="7"/>
      <c r="P149" s="7"/>
      <c r="Q149" s="1"/>
    </row>
  </sheetData>
  <mergeCells count="50">
    <mergeCell ref="A121:C121"/>
    <mergeCell ref="D121:F121"/>
    <mergeCell ref="G121:I121"/>
    <mergeCell ref="L121:M121"/>
    <mergeCell ref="N121:P121"/>
    <mergeCell ref="A137:C137"/>
    <mergeCell ref="D137:F137"/>
    <mergeCell ref="G137:I137"/>
    <mergeCell ref="L137:M137"/>
    <mergeCell ref="N137:P137"/>
    <mergeCell ref="A93:C93"/>
    <mergeCell ref="D93:F93"/>
    <mergeCell ref="G93:I93"/>
    <mergeCell ref="L93:M93"/>
    <mergeCell ref="N93:P93"/>
    <mergeCell ref="A107:C107"/>
    <mergeCell ref="D107:F107"/>
    <mergeCell ref="G107:I107"/>
    <mergeCell ref="L107:M107"/>
    <mergeCell ref="N107:P107"/>
    <mergeCell ref="A73:C73"/>
    <mergeCell ref="D73:F73"/>
    <mergeCell ref="G73:I73"/>
    <mergeCell ref="L73:M73"/>
    <mergeCell ref="N73:P73"/>
    <mergeCell ref="A78:C78"/>
    <mergeCell ref="D78:F78"/>
    <mergeCell ref="G78:I78"/>
    <mergeCell ref="L78:M78"/>
    <mergeCell ref="N78:P78"/>
    <mergeCell ref="A42:C42"/>
    <mergeCell ref="D42:F42"/>
    <mergeCell ref="G42:I42"/>
    <mergeCell ref="L42:M42"/>
    <mergeCell ref="N42:P42"/>
    <mergeCell ref="A58:C58"/>
    <mergeCell ref="D58:F58"/>
    <mergeCell ref="G58:I58"/>
    <mergeCell ref="L58:M58"/>
    <mergeCell ref="N58:P58"/>
    <mergeCell ref="A16:C16"/>
    <mergeCell ref="D16:F16"/>
    <mergeCell ref="G16:I16"/>
    <mergeCell ref="L16:M16"/>
    <mergeCell ref="N16:P16"/>
    <mergeCell ref="A30:C30"/>
    <mergeCell ref="D30:F30"/>
    <mergeCell ref="G30:I30"/>
    <mergeCell ref="L30:M30"/>
    <mergeCell ref="N30:P30"/>
  </mergeCells>
  <hyperlinks>
    <hyperlink ref="B2" r:id="rId1" display="http://www.sports-reference.com/cfb/schools/clemson/2015.html" xr:uid="{00000000-0004-0000-0600-000000000000}"/>
    <hyperlink ref="C2" r:id="rId2" display="http://www.sports-reference.com/cfb/conferences/acc/2015.html" xr:uid="{00000000-0004-0000-0600-000001000000}"/>
    <hyperlink ref="B3" r:id="rId3" display="http://www.sports-reference.com/cfb/schools/florida-state/2015.html" xr:uid="{00000000-0004-0000-0600-000002000000}"/>
    <hyperlink ref="C3" r:id="rId4" display="http://www.sports-reference.com/cfb/conferences/acc/2015.html" xr:uid="{00000000-0004-0000-0600-000003000000}"/>
    <hyperlink ref="B4" r:id="rId5" display="http://www.sports-reference.com/cfb/schools/louisville/2015.html" xr:uid="{00000000-0004-0000-0600-000004000000}"/>
    <hyperlink ref="C4" r:id="rId6" display="http://www.sports-reference.com/cfb/conferences/acc/2015.html" xr:uid="{00000000-0004-0000-0600-000005000000}"/>
    <hyperlink ref="B5" r:id="rId7" display="http://www.sports-reference.com/cfb/schools/north-carolina-state/2015.html" xr:uid="{00000000-0004-0000-0600-000006000000}"/>
    <hyperlink ref="C5" r:id="rId8" display="http://www.sports-reference.com/cfb/conferences/acc/2015.html" xr:uid="{00000000-0004-0000-0600-000007000000}"/>
    <hyperlink ref="B6" r:id="rId9" display="http://www.sports-reference.com/cfb/schools/syracuse/2015.html" xr:uid="{00000000-0004-0000-0600-000008000000}"/>
    <hyperlink ref="C6" r:id="rId10" display="http://www.sports-reference.com/cfb/conferences/acc/2015.html" xr:uid="{00000000-0004-0000-0600-000009000000}"/>
    <hyperlink ref="B7" r:id="rId11" display="http://www.sports-reference.com/cfb/schools/wake-forest/2015.html" xr:uid="{00000000-0004-0000-0600-00000A000000}"/>
    <hyperlink ref="C7" r:id="rId12" display="http://www.sports-reference.com/cfb/conferences/acc/2015.html" xr:uid="{00000000-0004-0000-0600-00000B000000}"/>
    <hyperlink ref="B8" r:id="rId13" display="http://www.sports-reference.com/cfb/schools/boston-college/2015.html" xr:uid="{00000000-0004-0000-0600-00000C000000}"/>
    <hyperlink ref="C8" r:id="rId14" display="http://www.sports-reference.com/cfb/conferences/acc/2015.html" xr:uid="{00000000-0004-0000-0600-00000D000000}"/>
    <hyperlink ref="B9" r:id="rId15" display="http://www.sports-reference.com/cfb/schools/north-carolina/2015.html" xr:uid="{00000000-0004-0000-0600-00000E000000}"/>
    <hyperlink ref="C9" r:id="rId16" display="http://www.sports-reference.com/cfb/conferences/acc/2015.html" xr:uid="{00000000-0004-0000-0600-00000F000000}"/>
    <hyperlink ref="B10" r:id="rId17" display="http://www.sports-reference.com/cfb/schools/pittsburgh/2015.html" xr:uid="{00000000-0004-0000-0600-000010000000}"/>
    <hyperlink ref="C10" r:id="rId18" display="http://www.sports-reference.com/cfb/conferences/acc/2015.html" xr:uid="{00000000-0004-0000-0600-000011000000}"/>
    <hyperlink ref="B11" r:id="rId19" display="http://www.sports-reference.com/cfb/schools/miami-fl/2015.html" xr:uid="{00000000-0004-0000-0600-000012000000}"/>
    <hyperlink ref="C11" r:id="rId20" display="http://www.sports-reference.com/cfb/conferences/acc/2015.html" xr:uid="{00000000-0004-0000-0600-000013000000}"/>
    <hyperlink ref="B12" r:id="rId21" display="http://www.sports-reference.com/cfb/schools/duke/2015.html" xr:uid="{00000000-0004-0000-0600-000014000000}"/>
    <hyperlink ref="C12" r:id="rId22" display="http://www.sports-reference.com/cfb/conferences/acc/2015.html" xr:uid="{00000000-0004-0000-0600-000015000000}"/>
    <hyperlink ref="B13" r:id="rId23" display="http://www.sports-reference.com/cfb/schools/virginia-tech/2015.html" xr:uid="{00000000-0004-0000-0600-000016000000}"/>
    <hyperlink ref="C13" r:id="rId24" display="http://www.sports-reference.com/cfb/conferences/acc/2015.html" xr:uid="{00000000-0004-0000-0600-000017000000}"/>
    <hyperlink ref="B14" r:id="rId25" display="http://www.sports-reference.com/cfb/schools/virginia/2015.html" xr:uid="{00000000-0004-0000-0600-000018000000}"/>
    <hyperlink ref="C14" r:id="rId26" display="http://www.sports-reference.com/cfb/conferences/acc/2015.html" xr:uid="{00000000-0004-0000-0600-000019000000}"/>
    <hyperlink ref="B15" r:id="rId27" display="http://www.sports-reference.com/cfb/schools/georgia-tech/2015.html" xr:uid="{00000000-0004-0000-0600-00001A000000}"/>
    <hyperlink ref="C15" r:id="rId28" display="http://www.sports-reference.com/cfb/conferences/acc/2015.html" xr:uid="{00000000-0004-0000-0600-00001B000000}"/>
    <hyperlink ref="B18" r:id="rId29" display="http://www.sports-reference.com/cfb/schools/temple/2015.html" xr:uid="{00000000-0004-0000-0600-00001C000000}"/>
    <hyperlink ref="C18" r:id="rId30" display="http://www.sports-reference.com/cfb/conferences/american/2015.html" xr:uid="{00000000-0004-0000-0600-00001D000000}"/>
    <hyperlink ref="B19" r:id="rId31" display="http://www.sports-reference.com/cfb/schools/south-florida/2015.html" xr:uid="{00000000-0004-0000-0600-00001E000000}"/>
    <hyperlink ref="C19" r:id="rId32" display="http://www.sports-reference.com/cfb/conferences/american/2015.html" xr:uid="{00000000-0004-0000-0600-00001F000000}"/>
    <hyperlink ref="B20" r:id="rId33" display="http://www.sports-reference.com/cfb/schools/cincinnati/2015.html" xr:uid="{00000000-0004-0000-0600-000020000000}"/>
    <hyperlink ref="C20" r:id="rId34" display="http://www.sports-reference.com/cfb/conferences/american/2015.html" xr:uid="{00000000-0004-0000-0600-000021000000}"/>
    <hyperlink ref="B21" r:id="rId35" display="http://www.sports-reference.com/cfb/schools/connecticut/2015.html" xr:uid="{00000000-0004-0000-0600-000022000000}"/>
    <hyperlink ref="C21" r:id="rId36" display="http://www.sports-reference.com/cfb/conferences/american/2015.html" xr:uid="{00000000-0004-0000-0600-000023000000}"/>
    <hyperlink ref="B22" r:id="rId37" display="http://www.sports-reference.com/cfb/schools/east-carolina/2015.html" xr:uid="{00000000-0004-0000-0600-000024000000}"/>
    <hyperlink ref="C22" r:id="rId38" display="http://www.sports-reference.com/cfb/conferences/american/2015.html" xr:uid="{00000000-0004-0000-0600-000025000000}"/>
    <hyperlink ref="B23" r:id="rId39" display="http://www.sports-reference.com/cfb/schools/central-florida/2015.html" xr:uid="{00000000-0004-0000-0600-000026000000}"/>
    <hyperlink ref="C23" r:id="rId40" display="http://www.sports-reference.com/cfb/conferences/american/2015.html" xr:uid="{00000000-0004-0000-0600-000027000000}"/>
    <hyperlink ref="B24" r:id="rId41" display="http://www.sports-reference.com/cfb/schools/houston/2015.html" xr:uid="{00000000-0004-0000-0600-000028000000}"/>
    <hyperlink ref="C24" r:id="rId42" display="http://www.sports-reference.com/cfb/conferences/american/2015.html" xr:uid="{00000000-0004-0000-0600-000029000000}"/>
    <hyperlink ref="B25" r:id="rId43" display="http://www.sports-reference.com/cfb/schools/navy/2015.html" xr:uid="{00000000-0004-0000-0600-00002A000000}"/>
    <hyperlink ref="C25" r:id="rId44" display="http://www.sports-reference.com/cfb/conferences/american/2015.html" xr:uid="{00000000-0004-0000-0600-00002B000000}"/>
    <hyperlink ref="B26" r:id="rId45" display="http://www.sports-reference.com/cfb/schools/memphis/2015.html" xr:uid="{00000000-0004-0000-0600-00002C000000}"/>
    <hyperlink ref="C26" r:id="rId46" display="http://www.sports-reference.com/cfb/conferences/american/2015.html" xr:uid="{00000000-0004-0000-0600-00002D000000}"/>
    <hyperlink ref="B27" r:id="rId47" display="http://www.sports-reference.com/cfb/schools/tulsa/2015.html" xr:uid="{00000000-0004-0000-0600-00002E000000}"/>
    <hyperlink ref="C27" r:id="rId48" display="http://www.sports-reference.com/cfb/conferences/american/2015.html" xr:uid="{00000000-0004-0000-0600-00002F000000}"/>
    <hyperlink ref="B28" r:id="rId49" display="http://www.sports-reference.com/cfb/schools/tulane/2015.html" xr:uid="{00000000-0004-0000-0600-000030000000}"/>
    <hyperlink ref="C28" r:id="rId50" display="http://www.sports-reference.com/cfb/conferences/american/2015.html" xr:uid="{00000000-0004-0000-0600-000031000000}"/>
    <hyperlink ref="B29" r:id="rId51" display="http://www.sports-reference.com/cfb/schools/southern-methodist/2015.html" xr:uid="{00000000-0004-0000-0600-000032000000}"/>
    <hyperlink ref="C29" r:id="rId52" display="http://www.sports-reference.com/cfb/conferences/american/2015.html" xr:uid="{00000000-0004-0000-0600-000033000000}"/>
    <hyperlink ref="B32" r:id="rId53" display="http://www.sports-reference.com/cfb/schools/oklahoma/2015.html" xr:uid="{00000000-0004-0000-0600-000034000000}"/>
    <hyperlink ref="C32" r:id="rId54" display="http://www.sports-reference.com/cfb/conferences/big-12/2015.html" xr:uid="{00000000-0004-0000-0600-000035000000}"/>
    <hyperlink ref="B33" r:id="rId55" display="http://www.sports-reference.com/cfb/schools/texas-christian/2015.html" xr:uid="{00000000-0004-0000-0600-000036000000}"/>
    <hyperlink ref="C33" r:id="rId56" display="http://www.sports-reference.com/cfb/conferences/big-12/2015.html" xr:uid="{00000000-0004-0000-0600-000037000000}"/>
    <hyperlink ref="B34" r:id="rId57" display="http://www.sports-reference.com/cfb/schools/oklahoma-state/2015.html" xr:uid="{00000000-0004-0000-0600-000038000000}"/>
    <hyperlink ref="C34" r:id="rId58" display="http://www.sports-reference.com/cfb/conferences/big-12/2015.html" xr:uid="{00000000-0004-0000-0600-000039000000}"/>
    <hyperlink ref="B35" r:id="rId59" display="http://www.sports-reference.com/cfb/schools/baylor/2015.html" xr:uid="{00000000-0004-0000-0600-00003A000000}"/>
    <hyperlink ref="C35" r:id="rId60" display="http://www.sports-reference.com/cfb/conferences/big-12/2015.html" xr:uid="{00000000-0004-0000-0600-00003B000000}"/>
    <hyperlink ref="B36" r:id="rId61" display="http://www.sports-reference.com/cfb/schools/west-virginia/2015.html" xr:uid="{00000000-0004-0000-0600-00003C000000}"/>
    <hyperlink ref="C36" r:id="rId62" display="http://www.sports-reference.com/cfb/conferences/big-12/2015.html" xr:uid="{00000000-0004-0000-0600-00003D000000}"/>
    <hyperlink ref="B37" r:id="rId63" display="http://www.sports-reference.com/cfb/schools/texas-tech/2015.html" xr:uid="{00000000-0004-0000-0600-00003E000000}"/>
    <hyperlink ref="C37" r:id="rId64" display="http://www.sports-reference.com/cfb/conferences/big-12/2015.html" xr:uid="{00000000-0004-0000-0600-00003F000000}"/>
    <hyperlink ref="B38" r:id="rId65" display="http://www.sports-reference.com/cfb/schools/texas/2015.html" xr:uid="{00000000-0004-0000-0600-000040000000}"/>
    <hyperlink ref="C38" r:id="rId66" display="http://www.sports-reference.com/cfb/conferences/big-12/2015.html" xr:uid="{00000000-0004-0000-0600-000041000000}"/>
    <hyperlink ref="B39" r:id="rId67" display="http://www.sports-reference.com/cfb/schools/kansas-state/2015.html" xr:uid="{00000000-0004-0000-0600-000042000000}"/>
    <hyperlink ref="C39" r:id="rId68" display="http://www.sports-reference.com/cfb/conferences/big-12/2015.html" xr:uid="{00000000-0004-0000-0600-000043000000}"/>
    <hyperlink ref="B40" r:id="rId69" display="http://www.sports-reference.com/cfb/schools/iowa-state/2015.html" xr:uid="{00000000-0004-0000-0600-000044000000}"/>
    <hyperlink ref="C40" r:id="rId70" display="http://www.sports-reference.com/cfb/conferences/big-12/2015.html" xr:uid="{00000000-0004-0000-0600-000045000000}"/>
    <hyperlink ref="B41" r:id="rId71" display="http://www.sports-reference.com/cfb/schools/kansas/2015.html" xr:uid="{00000000-0004-0000-0600-000046000000}"/>
    <hyperlink ref="C41" r:id="rId72" display="http://www.sports-reference.com/cfb/conferences/big-12/2015.html" xr:uid="{00000000-0004-0000-0600-000047000000}"/>
    <hyperlink ref="B44" r:id="rId73" display="http://www.sports-reference.com/cfb/schools/michigan-state/2015.html" xr:uid="{00000000-0004-0000-0600-000048000000}"/>
    <hyperlink ref="C44" r:id="rId74" display="http://www.sports-reference.com/cfb/conferences/big-ten/2015.html" xr:uid="{00000000-0004-0000-0600-000049000000}"/>
    <hyperlink ref="B45" r:id="rId75" display="http://www.sports-reference.com/cfb/schools/ohio-state/2015.html" xr:uid="{00000000-0004-0000-0600-00004A000000}"/>
    <hyperlink ref="C45" r:id="rId76" display="http://www.sports-reference.com/cfb/conferences/big-ten/2015.html" xr:uid="{00000000-0004-0000-0600-00004B000000}"/>
    <hyperlink ref="B46" r:id="rId77" display="http://www.sports-reference.com/cfb/schools/michigan/2015.html" xr:uid="{00000000-0004-0000-0600-00004C000000}"/>
    <hyperlink ref="C46" r:id="rId78" display="http://www.sports-reference.com/cfb/conferences/big-ten/2015.html" xr:uid="{00000000-0004-0000-0600-00004D000000}"/>
    <hyperlink ref="B47" r:id="rId79" display="http://www.sports-reference.com/cfb/schools/penn-state/2015.html" xr:uid="{00000000-0004-0000-0600-00004E000000}"/>
    <hyperlink ref="C47" r:id="rId80" display="http://www.sports-reference.com/cfb/conferences/big-ten/2015.html" xr:uid="{00000000-0004-0000-0600-00004F000000}"/>
    <hyperlink ref="B48" r:id="rId81" display="http://www.sports-reference.com/cfb/schools/indiana/2015.html" xr:uid="{00000000-0004-0000-0600-000050000000}"/>
    <hyperlink ref="C48" r:id="rId82" display="http://www.sports-reference.com/cfb/conferences/big-ten/2015.html" xr:uid="{00000000-0004-0000-0600-000051000000}"/>
    <hyperlink ref="B49" r:id="rId83" display="http://www.sports-reference.com/cfb/schools/rutgers/2015.html" xr:uid="{00000000-0004-0000-0600-000052000000}"/>
    <hyperlink ref="C49" r:id="rId84" display="http://www.sports-reference.com/cfb/conferences/big-ten/2015.html" xr:uid="{00000000-0004-0000-0600-000053000000}"/>
    <hyperlink ref="B50" r:id="rId85" display="http://www.sports-reference.com/cfb/schools/maryland/2015.html" xr:uid="{00000000-0004-0000-0600-000054000000}"/>
    <hyperlink ref="C50" r:id="rId86" display="http://www.sports-reference.com/cfb/conferences/big-ten/2015.html" xr:uid="{00000000-0004-0000-0600-000055000000}"/>
    <hyperlink ref="B51" r:id="rId87" display="http://www.sports-reference.com/cfb/schools/iowa/2015.html" xr:uid="{00000000-0004-0000-0600-000056000000}"/>
    <hyperlink ref="C51" r:id="rId88" display="http://www.sports-reference.com/cfb/conferences/big-ten/2015.html" xr:uid="{00000000-0004-0000-0600-000057000000}"/>
    <hyperlink ref="B52" r:id="rId89" display="http://www.sports-reference.com/cfb/schools/northwestern/2015.html" xr:uid="{00000000-0004-0000-0600-000058000000}"/>
    <hyperlink ref="C52" r:id="rId90" display="http://www.sports-reference.com/cfb/conferences/big-ten/2015.html" xr:uid="{00000000-0004-0000-0600-000059000000}"/>
    <hyperlink ref="B53" r:id="rId91" display="http://www.sports-reference.com/cfb/schools/wisconsin/2015.html" xr:uid="{00000000-0004-0000-0600-00005A000000}"/>
    <hyperlink ref="C53" r:id="rId92" display="http://www.sports-reference.com/cfb/conferences/big-ten/2015.html" xr:uid="{00000000-0004-0000-0600-00005B000000}"/>
    <hyperlink ref="B54" r:id="rId93" display="http://www.sports-reference.com/cfb/schools/nebraska/2015.html" xr:uid="{00000000-0004-0000-0600-00005C000000}"/>
    <hyperlink ref="C54" r:id="rId94" display="http://www.sports-reference.com/cfb/conferences/big-ten/2015.html" xr:uid="{00000000-0004-0000-0600-00005D000000}"/>
    <hyperlink ref="B55" r:id="rId95" display="http://www.sports-reference.com/cfb/schools/minnesota/2015.html" xr:uid="{00000000-0004-0000-0600-00005E000000}"/>
    <hyperlink ref="C55" r:id="rId96" display="http://www.sports-reference.com/cfb/conferences/big-ten/2015.html" xr:uid="{00000000-0004-0000-0600-00005F000000}"/>
    <hyperlink ref="B56" r:id="rId97" display="http://www.sports-reference.com/cfb/schools/illinois/2015.html" xr:uid="{00000000-0004-0000-0600-000060000000}"/>
    <hyperlink ref="C56" r:id="rId98" display="http://www.sports-reference.com/cfb/conferences/big-ten/2015.html" xr:uid="{00000000-0004-0000-0600-000061000000}"/>
    <hyperlink ref="B57" r:id="rId99" display="http://www.sports-reference.com/cfb/schools/purdue/2015.html" xr:uid="{00000000-0004-0000-0600-000062000000}"/>
    <hyperlink ref="C57" r:id="rId100" display="http://www.sports-reference.com/cfb/conferences/big-ten/2015.html" xr:uid="{00000000-0004-0000-0600-000063000000}"/>
    <hyperlink ref="B60" r:id="rId101" display="http://www.sports-reference.com/cfb/schools/western-kentucky/2015.html" xr:uid="{00000000-0004-0000-0600-000064000000}"/>
    <hyperlink ref="C60" r:id="rId102" display="http://www.sports-reference.com/cfb/conferences/cusa/2015.html" xr:uid="{00000000-0004-0000-0600-000065000000}"/>
    <hyperlink ref="B61" r:id="rId103" display="http://www.sports-reference.com/cfb/schools/marshall/2015.html" xr:uid="{00000000-0004-0000-0600-000066000000}"/>
    <hyperlink ref="C61" r:id="rId104" display="http://www.sports-reference.com/cfb/conferences/cusa/2015.html" xr:uid="{00000000-0004-0000-0600-000067000000}"/>
    <hyperlink ref="B62" r:id="rId105" display="http://www.sports-reference.com/cfb/schools/middle-tennessee-state/2015.html" xr:uid="{00000000-0004-0000-0600-000068000000}"/>
    <hyperlink ref="C62" r:id="rId106" display="http://www.sports-reference.com/cfb/conferences/cusa/2015.html" xr:uid="{00000000-0004-0000-0600-000069000000}"/>
    <hyperlink ref="B63" r:id="rId107" display="http://www.sports-reference.com/cfb/schools/florida-international/2015.html" xr:uid="{00000000-0004-0000-0600-00006A000000}"/>
    <hyperlink ref="C63" r:id="rId108" display="http://www.sports-reference.com/cfb/conferences/cusa/2015.html" xr:uid="{00000000-0004-0000-0600-00006B000000}"/>
    <hyperlink ref="B64" r:id="rId109" display="http://www.sports-reference.com/cfb/schools/old-dominion/2015.html" xr:uid="{00000000-0004-0000-0600-00006C000000}"/>
    <hyperlink ref="C64" r:id="rId110" display="http://www.sports-reference.com/cfb/conferences/cusa/2015.html" xr:uid="{00000000-0004-0000-0600-00006D000000}"/>
    <hyperlink ref="B65" r:id="rId111" display="http://www.sports-reference.com/cfb/schools/florida-atlantic/2015.html" xr:uid="{00000000-0004-0000-0600-00006E000000}"/>
    <hyperlink ref="C65" r:id="rId112" display="http://www.sports-reference.com/cfb/conferences/cusa/2015.html" xr:uid="{00000000-0004-0000-0600-00006F000000}"/>
    <hyperlink ref="B66" r:id="rId113" display="http://www.sports-reference.com/cfb/schools/charlotte/2015.html" xr:uid="{00000000-0004-0000-0600-000070000000}"/>
    <hyperlink ref="C66" r:id="rId114" display="http://www.sports-reference.com/cfb/conferences/cusa/2015.html" xr:uid="{00000000-0004-0000-0600-000071000000}"/>
    <hyperlink ref="B67" r:id="rId115" display="http://www.sports-reference.com/cfb/schools/southern-mississippi/2015.html" xr:uid="{00000000-0004-0000-0600-000072000000}"/>
    <hyperlink ref="C67" r:id="rId116" display="http://www.sports-reference.com/cfb/conferences/cusa/2015.html" xr:uid="{00000000-0004-0000-0600-000073000000}"/>
    <hyperlink ref="B68" r:id="rId117" display="http://www.sports-reference.com/cfb/schools/louisiana-tech/2015.html" xr:uid="{00000000-0004-0000-0600-000074000000}"/>
    <hyperlink ref="C68" r:id="rId118" display="http://www.sports-reference.com/cfb/conferences/cusa/2015.html" xr:uid="{00000000-0004-0000-0600-000075000000}"/>
    <hyperlink ref="B69" r:id="rId119" display="http://www.sports-reference.com/cfb/schools/rice/2015.html" xr:uid="{00000000-0004-0000-0600-000076000000}"/>
    <hyperlink ref="C69" r:id="rId120" display="http://www.sports-reference.com/cfb/conferences/cusa/2015.html" xr:uid="{00000000-0004-0000-0600-000077000000}"/>
    <hyperlink ref="B70" r:id="rId121" display="http://www.sports-reference.com/cfb/schools/texas-el-paso/2015.html" xr:uid="{00000000-0004-0000-0600-000078000000}"/>
    <hyperlink ref="C70" r:id="rId122" display="http://www.sports-reference.com/cfb/conferences/cusa/2015.html" xr:uid="{00000000-0004-0000-0600-000079000000}"/>
    <hyperlink ref="B71" r:id="rId123" display="http://www.sports-reference.com/cfb/schools/texas-san-antonio/2015.html" xr:uid="{00000000-0004-0000-0600-00007A000000}"/>
    <hyperlink ref="C71" r:id="rId124" display="http://www.sports-reference.com/cfb/conferences/cusa/2015.html" xr:uid="{00000000-0004-0000-0600-00007B000000}"/>
    <hyperlink ref="B72" r:id="rId125" display="http://www.sports-reference.com/cfb/schools/north-texas/2015.html" xr:uid="{00000000-0004-0000-0600-00007C000000}"/>
    <hyperlink ref="C72" r:id="rId126" display="http://www.sports-reference.com/cfb/conferences/cusa/2015.html" xr:uid="{00000000-0004-0000-0600-00007D000000}"/>
    <hyperlink ref="B75" r:id="rId127" display="http://www.sports-reference.com/cfb/schools/notre-dame/2015.html" xr:uid="{00000000-0004-0000-0600-00007E000000}"/>
    <hyperlink ref="C75" r:id="rId128" display="http://www.sports-reference.com/cfb/conferences/independent/2015.html" xr:uid="{00000000-0004-0000-0600-00007F000000}"/>
    <hyperlink ref="B76" r:id="rId129" display="http://www.sports-reference.com/cfb/schools/brigham-young/2015.html" xr:uid="{00000000-0004-0000-0600-000080000000}"/>
    <hyperlink ref="C76" r:id="rId130" display="http://www.sports-reference.com/cfb/conferences/independent/2015.html" xr:uid="{00000000-0004-0000-0600-000081000000}"/>
    <hyperlink ref="B77" r:id="rId131" display="http://www.sports-reference.com/cfb/schools/army/2015.html" xr:uid="{00000000-0004-0000-0600-000082000000}"/>
    <hyperlink ref="C77" r:id="rId132" display="http://www.sports-reference.com/cfb/conferences/independent/2015.html" xr:uid="{00000000-0004-0000-0600-000083000000}"/>
    <hyperlink ref="B80" r:id="rId133" display="http://www.sports-reference.com/cfb/schools/bowling-green-state/2015.html" xr:uid="{00000000-0004-0000-0600-000084000000}"/>
    <hyperlink ref="C80" r:id="rId134" display="http://www.sports-reference.com/cfb/conferences/mac/2015.html" xr:uid="{00000000-0004-0000-0600-000085000000}"/>
    <hyperlink ref="B81" r:id="rId135" display="http://www.sports-reference.com/cfb/schools/akron/2015.html" xr:uid="{00000000-0004-0000-0600-000086000000}"/>
    <hyperlink ref="C81" r:id="rId136" display="http://www.sports-reference.com/cfb/conferences/mac/2015.html" xr:uid="{00000000-0004-0000-0600-000087000000}"/>
    <hyperlink ref="B82" r:id="rId137" display="http://www.sports-reference.com/cfb/schools/ohio/2015.html" xr:uid="{00000000-0004-0000-0600-000088000000}"/>
    <hyperlink ref="C82" r:id="rId138" display="http://www.sports-reference.com/cfb/conferences/mac/2015.html" xr:uid="{00000000-0004-0000-0600-000089000000}"/>
    <hyperlink ref="B83" r:id="rId139" display="http://www.sports-reference.com/cfb/schools/buffalo/2015.html" xr:uid="{00000000-0004-0000-0600-00008A000000}"/>
    <hyperlink ref="C83" r:id="rId140" display="http://www.sports-reference.com/cfb/conferences/mac/2015.html" xr:uid="{00000000-0004-0000-0600-00008B000000}"/>
    <hyperlink ref="B84" r:id="rId141" display="http://www.sports-reference.com/cfb/schools/kent-state/2015.html" xr:uid="{00000000-0004-0000-0600-00008C000000}"/>
    <hyperlink ref="C84" r:id="rId142" display="http://www.sports-reference.com/cfb/conferences/mac/2015.html" xr:uid="{00000000-0004-0000-0600-00008D000000}"/>
    <hyperlink ref="B85" r:id="rId143" display="http://www.sports-reference.com/cfb/schools/massachusetts/2015.html" xr:uid="{00000000-0004-0000-0600-00008E000000}"/>
    <hyperlink ref="C85" r:id="rId144" display="http://www.sports-reference.com/cfb/conferences/mac/2015.html" xr:uid="{00000000-0004-0000-0600-00008F000000}"/>
    <hyperlink ref="B86" r:id="rId145" display="http://www.sports-reference.com/cfb/schools/miami-oh/2015.html" xr:uid="{00000000-0004-0000-0600-000090000000}"/>
    <hyperlink ref="C86" r:id="rId146" display="http://www.sports-reference.com/cfb/conferences/mac/2015.html" xr:uid="{00000000-0004-0000-0600-000091000000}"/>
    <hyperlink ref="B87" r:id="rId147" display="http://www.sports-reference.com/cfb/schools/toledo/2015.html" xr:uid="{00000000-0004-0000-0600-000092000000}"/>
    <hyperlink ref="C87" r:id="rId148" display="http://www.sports-reference.com/cfb/conferences/mac/2015.html" xr:uid="{00000000-0004-0000-0600-000093000000}"/>
    <hyperlink ref="B88" r:id="rId149" display="http://www.sports-reference.com/cfb/schools/western-michigan/2015.html" xr:uid="{00000000-0004-0000-0600-000094000000}"/>
    <hyperlink ref="C88" r:id="rId150" display="http://www.sports-reference.com/cfb/conferences/mac/2015.html" xr:uid="{00000000-0004-0000-0600-000095000000}"/>
    <hyperlink ref="B89" r:id="rId151" display="http://www.sports-reference.com/cfb/schools/central-michigan/2015.html" xr:uid="{00000000-0004-0000-0600-000096000000}"/>
    <hyperlink ref="C89" r:id="rId152" display="http://www.sports-reference.com/cfb/conferences/mac/2015.html" xr:uid="{00000000-0004-0000-0600-000097000000}"/>
    <hyperlink ref="B90" r:id="rId153" display="http://www.sports-reference.com/cfb/schools/northern-illinois/2015.html" xr:uid="{00000000-0004-0000-0600-000098000000}"/>
    <hyperlink ref="C90" r:id="rId154" display="http://www.sports-reference.com/cfb/conferences/mac/2015.html" xr:uid="{00000000-0004-0000-0600-000099000000}"/>
    <hyperlink ref="B91" r:id="rId155" display="http://www.sports-reference.com/cfb/schools/ball-state/2015.html" xr:uid="{00000000-0004-0000-0600-00009A000000}"/>
    <hyperlink ref="C91" r:id="rId156" display="http://www.sports-reference.com/cfb/conferences/mac/2015.html" xr:uid="{00000000-0004-0000-0600-00009B000000}"/>
    <hyperlink ref="B92" r:id="rId157" display="http://www.sports-reference.com/cfb/schools/eastern-michigan/2015.html" xr:uid="{00000000-0004-0000-0600-00009C000000}"/>
    <hyperlink ref="C92" r:id="rId158" display="http://www.sports-reference.com/cfb/conferences/mac/2015.html" xr:uid="{00000000-0004-0000-0600-00009D000000}"/>
    <hyperlink ref="B95" r:id="rId159" display="http://www.sports-reference.com/cfb/schools/air-force/2015.html" xr:uid="{00000000-0004-0000-0600-00009E000000}"/>
    <hyperlink ref="C95" r:id="rId160" display="http://www.sports-reference.com/cfb/conferences/mwc/2015.html" xr:uid="{00000000-0004-0000-0600-00009F000000}"/>
    <hyperlink ref="B96" r:id="rId161" display="http://www.sports-reference.com/cfb/schools/boise-state/2015.html" xr:uid="{00000000-0004-0000-0600-0000A0000000}"/>
    <hyperlink ref="C96" r:id="rId162" display="http://www.sports-reference.com/cfb/conferences/mwc/2015.html" xr:uid="{00000000-0004-0000-0600-0000A1000000}"/>
    <hyperlink ref="B97" r:id="rId163" display="http://www.sports-reference.com/cfb/schools/new-mexico/2015.html" xr:uid="{00000000-0004-0000-0600-0000A2000000}"/>
    <hyperlink ref="C97" r:id="rId164" display="http://www.sports-reference.com/cfb/conferences/mwc/2015.html" xr:uid="{00000000-0004-0000-0600-0000A3000000}"/>
    <hyperlink ref="B98" r:id="rId165" display="http://www.sports-reference.com/cfb/schools/utah-state/2015.html" xr:uid="{00000000-0004-0000-0600-0000A4000000}"/>
    <hyperlink ref="C98" r:id="rId166" display="http://www.sports-reference.com/cfb/conferences/mwc/2015.html" xr:uid="{00000000-0004-0000-0600-0000A5000000}"/>
    <hyperlink ref="B99" r:id="rId167" display="http://www.sports-reference.com/cfb/schools/colorado-state/2015.html" xr:uid="{00000000-0004-0000-0600-0000A6000000}"/>
    <hyperlink ref="C99" r:id="rId168" display="http://www.sports-reference.com/cfb/conferences/mwc/2015.html" xr:uid="{00000000-0004-0000-0600-0000A7000000}"/>
    <hyperlink ref="B100" r:id="rId169" display="http://www.sports-reference.com/cfb/schools/wyoming/2015.html" xr:uid="{00000000-0004-0000-0600-0000A8000000}"/>
    <hyperlink ref="C100" r:id="rId170" display="http://www.sports-reference.com/cfb/conferences/mwc/2015.html" xr:uid="{00000000-0004-0000-0600-0000A9000000}"/>
    <hyperlink ref="B101" r:id="rId171" display="http://www.sports-reference.com/cfb/schools/san-diego-state/2015.html" xr:uid="{00000000-0004-0000-0600-0000AA000000}"/>
    <hyperlink ref="C101" r:id="rId172" display="http://www.sports-reference.com/cfb/conferences/mwc/2015.html" xr:uid="{00000000-0004-0000-0600-0000AB000000}"/>
    <hyperlink ref="B102" r:id="rId173" display="http://www.sports-reference.com/cfb/schools/nevada/2015.html" xr:uid="{00000000-0004-0000-0600-0000AC000000}"/>
    <hyperlink ref="C102" r:id="rId174" display="http://www.sports-reference.com/cfb/conferences/mwc/2015.html" xr:uid="{00000000-0004-0000-0600-0000AD000000}"/>
    <hyperlink ref="B103" r:id="rId175" display="http://www.sports-reference.com/cfb/schools/san-jose-state/2015.html" xr:uid="{00000000-0004-0000-0600-0000AE000000}"/>
    <hyperlink ref="C103" r:id="rId176" display="http://www.sports-reference.com/cfb/conferences/mwc/2015.html" xr:uid="{00000000-0004-0000-0600-0000AF000000}"/>
    <hyperlink ref="B104" r:id="rId177" display="http://www.sports-reference.com/cfb/schools/fresno-state/2015.html" xr:uid="{00000000-0004-0000-0600-0000B0000000}"/>
    <hyperlink ref="C104" r:id="rId178" display="http://www.sports-reference.com/cfb/conferences/mwc/2015.html" xr:uid="{00000000-0004-0000-0600-0000B1000000}"/>
    <hyperlink ref="B105" r:id="rId179" display="http://www.sports-reference.com/cfb/schools/nevada-las-vegas/2015.html" xr:uid="{00000000-0004-0000-0600-0000B2000000}"/>
    <hyperlink ref="C105" r:id="rId180" display="http://www.sports-reference.com/cfb/conferences/mwc/2015.html" xr:uid="{00000000-0004-0000-0600-0000B3000000}"/>
    <hyperlink ref="B106" r:id="rId181" display="http://www.sports-reference.com/cfb/schools/hawaii/2015.html" xr:uid="{00000000-0004-0000-0600-0000B4000000}"/>
    <hyperlink ref="C106" r:id="rId182" display="http://www.sports-reference.com/cfb/conferences/mwc/2015.html" xr:uid="{00000000-0004-0000-0600-0000B5000000}"/>
    <hyperlink ref="B109" r:id="rId183" display="http://www.sports-reference.com/cfb/schools/stanford/2015.html" xr:uid="{00000000-0004-0000-0600-0000B6000000}"/>
    <hyperlink ref="C109" r:id="rId184" display="http://www.sports-reference.com/cfb/conferences/pac-12/2015.html" xr:uid="{00000000-0004-0000-0600-0000B7000000}"/>
    <hyperlink ref="B110" r:id="rId185" display="http://www.sports-reference.com/cfb/schools/oregon/2015.html" xr:uid="{00000000-0004-0000-0600-0000B8000000}"/>
    <hyperlink ref="C110" r:id="rId186" display="http://www.sports-reference.com/cfb/conferences/pac-12/2015.html" xr:uid="{00000000-0004-0000-0600-0000B9000000}"/>
    <hyperlink ref="B111" r:id="rId187" display="http://www.sports-reference.com/cfb/schools/washington-state/2015.html" xr:uid="{00000000-0004-0000-0600-0000BA000000}"/>
    <hyperlink ref="C111" r:id="rId188" display="http://www.sports-reference.com/cfb/conferences/pac-12/2015.html" xr:uid="{00000000-0004-0000-0600-0000BB000000}"/>
    <hyperlink ref="B112" r:id="rId189" display="http://www.sports-reference.com/cfb/schools/california/2015.html" xr:uid="{00000000-0004-0000-0600-0000BC000000}"/>
    <hyperlink ref="C112" r:id="rId190" display="http://www.sports-reference.com/cfb/conferences/pac-12/2015.html" xr:uid="{00000000-0004-0000-0600-0000BD000000}"/>
    <hyperlink ref="B113" r:id="rId191" display="http://www.sports-reference.com/cfb/schools/washington/2015.html" xr:uid="{00000000-0004-0000-0600-0000BE000000}"/>
    <hyperlink ref="C113" r:id="rId192" display="http://www.sports-reference.com/cfb/conferences/pac-12/2015.html" xr:uid="{00000000-0004-0000-0600-0000BF000000}"/>
    <hyperlink ref="B114" r:id="rId193" display="http://www.sports-reference.com/cfb/schools/oregon-state/2015.html" xr:uid="{00000000-0004-0000-0600-0000C0000000}"/>
    <hyperlink ref="C114" r:id="rId194" display="http://www.sports-reference.com/cfb/conferences/pac-12/2015.html" xr:uid="{00000000-0004-0000-0600-0000C1000000}"/>
    <hyperlink ref="B115" r:id="rId195" display="http://www.sports-reference.com/cfb/schools/utah/2015.html" xr:uid="{00000000-0004-0000-0600-0000C2000000}"/>
    <hyperlink ref="C115" r:id="rId196" display="http://www.sports-reference.com/cfb/conferences/pac-12/2015.html" xr:uid="{00000000-0004-0000-0600-0000C3000000}"/>
    <hyperlink ref="B116" r:id="rId197" display="http://www.sports-reference.com/cfb/schools/southern-california/2015.html" xr:uid="{00000000-0004-0000-0600-0000C4000000}"/>
    <hyperlink ref="C116" r:id="rId198" display="http://www.sports-reference.com/cfb/conferences/pac-12/2015.html" xr:uid="{00000000-0004-0000-0600-0000C5000000}"/>
    <hyperlink ref="B117" r:id="rId199" display="http://www.sports-reference.com/cfb/schools/ucla/2015.html" xr:uid="{00000000-0004-0000-0600-0000C6000000}"/>
    <hyperlink ref="C117" r:id="rId200" display="http://www.sports-reference.com/cfb/conferences/pac-12/2015.html" xr:uid="{00000000-0004-0000-0600-0000C7000000}"/>
    <hyperlink ref="B118" r:id="rId201" display="http://www.sports-reference.com/cfb/schools/arizona-state/2015.html" xr:uid="{00000000-0004-0000-0600-0000C8000000}"/>
    <hyperlink ref="C118" r:id="rId202" display="http://www.sports-reference.com/cfb/conferences/pac-12/2015.html" xr:uid="{00000000-0004-0000-0600-0000C9000000}"/>
    <hyperlink ref="B119" r:id="rId203" display="http://www.sports-reference.com/cfb/schools/arizona/2015.html" xr:uid="{00000000-0004-0000-0600-0000CA000000}"/>
    <hyperlink ref="C119" r:id="rId204" display="http://www.sports-reference.com/cfb/conferences/pac-12/2015.html" xr:uid="{00000000-0004-0000-0600-0000CB000000}"/>
    <hyperlink ref="B120" r:id="rId205" display="http://www.sports-reference.com/cfb/schools/colorado/2015.html" xr:uid="{00000000-0004-0000-0600-0000CC000000}"/>
    <hyperlink ref="C120" r:id="rId206" display="http://www.sports-reference.com/cfb/conferences/pac-12/2015.html" xr:uid="{00000000-0004-0000-0600-0000CD000000}"/>
    <hyperlink ref="B123" r:id="rId207" display="http://www.sports-reference.com/cfb/schools/florida/2015.html" xr:uid="{00000000-0004-0000-0600-0000CE000000}"/>
    <hyperlink ref="C123" r:id="rId208" display="http://www.sports-reference.com/cfb/conferences/sec/2015.html" xr:uid="{00000000-0004-0000-0600-0000CF000000}"/>
    <hyperlink ref="B124" r:id="rId209" display="http://www.sports-reference.com/cfb/schools/georgia/2015.html" xr:uid="{00000000-0004-0000-0600-0000D0000000}"/>
    <hyperlink ref="C124" r:id="rId210" display="http://www.sports-reference.com/cfb/conferences/sec/2015.html" xr:uid="{00000000-0004-0000-0600-0000D1000000}"/>
    <hyperlink ref="B125" r:id="rId211" display="http://www.sports-reference.com/cfb/schools/tennessee/2015.html" xr:uid="{00000000-0004-0000-0600-0000D2000000}"/>
    <hyperlink ref="C125" r:id="rId212" display="http://www.sports-reference.com/cfb/conferences/sec/2015.html" xr:uid="{00000000-0004-0000-0600-0000D3000000}"/>
    <hyperlink ref="B126" r:id="rId213" display="http://www.sports-reference.com/cfb/schools/kentucky/2015.html" xr:uid="{00000000-0004-0000-0600-0000D4000000}"/>
    <hyperlink ref="C126" r:id="rId214" display="http://www.sports-reference.com/cfb/conferences/sec/2015.html" xr:uid="{00000000-0004-0000-0600-0000D5000000}"/>
    <hyperlink ref="B127" r:id="rId215" display="http://www.sports-reference.com/cfb/schools/vanderbilt/2015.html" xr:uid="{00000000-0004-0000-0600-0000D6000000}"/>
    <hyperlink ref="C127" r:id="rId216" display="http://www.sports-reference.com/cfb/conferences/sec/2015.html" xr:uid="{00000000-0004-0000-0600-0000D7000000}"/>
    <hyperlink ref="B128" r:id="rId217" display="http://www.sports-reference.com/cfb/schools/missouri/2015.html" xr:uid="{00000000-0004-0000-0600-0000D8000000}"/>
    <hyperlink ref="C128" r:id="rId218" display="http://www.sports-reference.com/cfb/conferences/sec/2015.html" xr:uid="{00000000-0004-0000-0600-0000D9000000}"/>
    <hyperlink ref="B129" r:id="rId219" display="http://www.sports-reference.com/cfb/schools/south-carolina/2015.html" xr:uid="{00000000-0004-0000-0600-0000DA000000}"/>
    <hyperlink ref="C129" r:id="rId220" display="http://www.sports-reference.com/cfb/conferences/sec/2015.html" xr:uid="{00000000-0004-0000-0600-0000DB000000}"/>
    <hyperlink ref="B130" r:id="rId221" display="http://www.sports-reference.com/cfb/schools/alabama/2015.html" xr:uid="{00000000-0004-0000-0600-0000DC000000}"/>
    <hyperlink ref="C130" r:id="rId222" display="http://www.sports-reference.com/cfb/conferences/sec/2015.html" xr:uid="{00000000-0004-0000-0600-0000DD000000}"/>
    <hyperlink ref="B131" r:id="rId223" display="http://www.sports-reference.com/cfb/schools/mississippi/2015.html" xr:uid="{00000000-0004-0000-0600-0000DE000000}"/>
    <hyperlink ref="C131" r:id="rId224" display="http://www.sports-reference.com/cfb/conferences/sec/2015.html" xr:uid="{00000000-0004-0000-0600-0000DF000000}"/>
    <hyperlink ref="B132" r:id="rId225" display="http://www.sports-reference.com/cfb/schools/louisiana-state/2015.html" xr:uid="{00000000-0004-0000-0600-0000E0000000}"/>
    <hyperlink ref="C132" r:id="rId226" display="http://www.sports-reference.com/cfb/conferences/sec/2015.html" xr:uid="{00000000-0004-0000-0600-0000E1000000}"/>
    <hyperlink ref="B133" r:id="rId227" display="http://www.sports-reference.com/cfb/schools/arkansas/2015.html" xr:uid="{00000000-0004-0000-0600-0000E2000000}"/>
    <hyperlink ref="C133" r:id="rId228" display="http://www.sports-reference.com/cfb/conferences/sec/2015.html" xr:uid="{00000000-0004-0000-0600-0000E3000000}"/>
    <hyperlink ref="B134" r:id="rId229" display="http://www.sports-reference.com/cfb/schools/mississippi-state/2015.html" xr:uid="{00000000-0004-0000-0600-0000E4000000}"/>
    <hyperlink ref="C134" r:id="rId230" display="http://www.sports-reference.com/cfb/conferences/sec/2015.html" xr:uid="{00000000-0004-0000-0600-0000E5000000}"/>
    <hyperlink ref="B135" r:id="rId231" display="http://www.sports-reference.com/cfb/schools/texas-am/2015.html" xr:uid="{00000000-0004-0000-0600-0000E6000000}"/>
    <hyperlink ref="C135" r:id="rId232" display="http://www.sports-reference.com/cfb/conferences/sec/2015.html" xr:uid="{00000000-0004-0000-0600-0000E7000000}"/>
    <hyperlink ref="B136" r:id="rId233" display="http://www.sports-reference.com/cfb/schools/auburn/2015.html" xr:uid="{00000000-0004-0000-0600-0000E8000000}"/>
    <hyperlink ref="C136" r:id="rId234" display="http://www.sports-reference.com/cfb/conferences/sec/2015.html" xr:uid="{00000000-0004-0000-0600-0000E9000000}"/>
    <hyperlink ref="B139" r:id="rId235" display="http://www.sports-reference.com/cfb/schools/appalachian-state/2015.html" xr:uid="{00000000-0004-0000-0600-0000EA000000}"/>
    <hyperlink ref="C139" r:id="rId236" display="http://www.sports-reference.com/cfb/conferences/sun-belt/2015.html" xr:uid="{00000000-0004-0000-0600-0000EB000000}"/>
    <hyperlink ref="B140" r:id="rId237" display="http://www.sports-reference.com/cfb/schools/georgia-southern/2015.html" xr:uid="{00000000-0004-0000-0600-0000EC000000}"/>
    <hyperlink ref="C140" r:id="rId238" display="http://www.sports-reference.com/cfb/conferences/sun-belt/2015.html" xr:uid="{00000000-0004-0000-0600-0000ED000000}"/>
    <hyperlink ref="B141" r:id="rId239" display="http://www.sports-reference.com/cfb/schools/arkansas-state/2015.html" xr:uid="{00000000-0004-0000-0600-0000EE000000}"/>
    <hyperlink ref="C141" r:id="rId240" display="http://www.sports-reference.com/cfb/conferences/sun-belt/2015.html" xr:uid="{00000000-0004-0000-0600-0000EF000000}"/>
    <hyperlink ref="B142" r:id="rId241" display="http://www.sports-reference.com/cfb/schools/georgia-state/2015.html" xr:uid="{00000000-0004-0000-0600-0000F0000000}"/>
    <hyperlink ref="C142" r:id="rId242" display="http://www.sports-reference.com/cfb/conferences/sun-belt/2015.html" xr:uid="{00000000-0004-0000-0600-0000F1000000}"/>
    <hyperlink ref="B143" r:id="rId243" display="http://www.sports-reference.com/cfb/schools/south-alabama/2015.html" xr:uid="{00000000-0004-0000-0600-0000F2000000}"/>
    <hyperlink ref="C143" r:id="rId244" display="http://www.sports-reference.com/cfb/conferences/sun-belt/2015.html" xr:uid="{00000000-0004-0000-0600-0000F3000000}"/>
    <hyperlink ref="B144" r:id="rId245" display="http://www.sports-reference.com/cfb/schools/idaho/2015.html" xr:uid="{00000000-0004-0000-0600-0000F4000000}"/>
    <hyperlink ref="C144" r:id="rId246" display="http://www.sports-reference.com/cfb/conferences/sun-belt/2015.html" xr:uid="{00000000-0004-0000-0600-0000F5000000}"/>
    <hyperlink ref="B145" r:id="rId247" display="http://www.sports-reference.com/cfb/schools/louisiana-lafayette/2015.html" xr:uid="{00000000-0004-0000-0600-0000F6000000}"/>
    <hyperlink ref="C145" r:id="rId248" display="http://www.sports-reference.com/cfb/conferences/sun-belt/2015.html" xr:uid="{00000000-0004-0000-0600-0000F7000000}"/>
    <hyperlink ref="B146" r:id="rId249" display="http://www.sports-reference.com/cfb/schools/troy/2015.html" xr:uid="{00000000-0004-0000-0600-0000F8000000}"/>
    <hyperlink ref="C146" r:id="rId250" display="http://www.sports-reference.com/cfb/conferences/sun-belt/2015.html" xr:uid="{00000000-0004-0000-0600-0000F9000000}"/>
    <hyperlink ref="B147" r:id="rId251" display="http://www.sports-reference.com/cfb/schools/new-mexico-state/2015.html" xr:uid="{00000000-0004-0000-0600-0000FA000000}"/>
    <hyperlink ref="C147" r:id="rId252" display="http://www.sports-reference.com/cfb/conferences/sun-belt/2015.html" xr:uid="{00000000-0004-0000-0600-0000FB000000}"/>
    <hyperlink ref="B148" r:id="rId253" display="http://www.sports-reference.com/cfb/schools/texas-state/2015.html" xr:uid="{00000000-0004-0000-0600-0000FC000000}"/>
    <hyperlink ref="C148" r:id="rId254" display="http://www.sports-reference.com/cfb/conferences/sun-belt/2015.html" xr:uid="{00000000-0004-0000-0600-0000FD000000}"/>
    <hyperlink ref="B149" r:id="rId255" display="http://www.sports-reference.com/cfb/schools/louisiana-monroe/2015.html" xr:uid="{00000000-0004-0000-0600-0000FE000000}"/>
    <hyperlink ref="C149" r:id="rId256" display="http://www.sports-reference.com/cfb/conferences/sun-belt/2015.html" xr:uid="{00000000-0004-0000-0600-0000FF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49"/>
  <sheetViews>
    <sheetView topLeftCell="A149" workbookViewId="0">
      <selection activeCell="A2" sqref="A2:P149"/>
    </sheetView>
  </sheetViews>
  <sheetFormatPr defaultRowHeight="15"/>
  <sheetData>
    <row r="1" spans="1:17">
      <c r="A1" s="6" t="s">
        <v>152</v>
      </c>
      <c r="B1" s="6" t="s">
        <v>153</v>
      </c>
      <c r="C1" s="6" t="s">
        <v>154</v>
      </c>
      <c r="D1" s="6" t="s">
        <v>155</v>
      </c>
      <c r="E1" s="6" t="s">
        <v>156</v>
      </c>
      <c r="F1" s="6" t="s">
        <v>157</v>
      </c>
      <c r="G1" s="6" t="s">
        <v>155</v>
      </c>
      <c r="H1" s="6" t="s">
        <v>156</v>
      </c>
      <c r="I1" s="6" t="s">
        <v>157</v>
      </c>
      <c r="J1" s="6" t="s">
        <v>158</v>
      </c>
      <c r="K1" s="6" t="s">
        <v>158</v>
      </c>
      <c r="L1" s="6" t="s">
        <v>159</v>
      </c>
      <c r="M1" s="6" t="s">
        <v>160</v>
      </c>
      <c r="N1" s="6" t="s">
        <v>161</v>
      </c>
      <c r="O1" s="6" t="s">
        <v>162</v>
      </c>
      <c r="P1" s="6" t="s">
        <v>163</v>
      </c>
      <c r="Q1" s="6" t="s">
        <v>164</v>
      </c>
    </row>
    <row r="2" spans="1:17" ht="45">
      <c r="A2" s="6">
        <v>1</v>
      </c>
      <c r="B2" s="5" t="s">
        <v>2</v>
      </c>
      <c r="C2" s="5" t="s">
        <v>165</v>
      </c>
      <c r="D2" s="7">
        <v>13</v>
      </c>
      <c r="E2" s="7">
        <v>1</v>
      </c>
      <c r="F2" s="7">
        <v>0.92900000000000005</v>
      </c>
      <c r="G2" s="7">
        <v>9</v>
      </c>
      <c r="H2" s="7">
        <v>0</v>
      </c>
      <c r="I2" s="7">
        <v>1</v>
      </c>
      <c r="J2" s="7">
        <v>33.700000000000003</v>
      </c>
      <c r="K2" s="7">
        <v>25.6</v>
      </c>
      <c r="L2" s="7">
        <v>14.48</v>
      </c>
      <c r="M2" s="7">
        <v>5.13</v>
      </c>
      <c r="N2" s="7">
        <v>1</v>
      </c>
      <c r="O2" s="7">
        <v>1</v>
      </c>
      <c r="P2" s="7">
        <v>5</v>
      </c>
      <c r="Q2" s="7"/>
    </row>
    <row r="3" spans="1:17" ht="45">
      <c r="A3" s="6">
        <v>2</v>
      </c>
      <c r="B3" s="5" t="s">
        <v>6</v>
      </c>
      <c r="C3" s="5" t="s">
        <v>165</v>
      </c>
      <c r="D3" s="7">
        <v>10</v>
      </c>
      <c r="E3" s="7">
        <v>3</v>
      </c>
      <c r="F3" s="7">
        <v>0.76900000000000002</v>
      </c>
      <c r="G3" s="7">
        <v>6</v>
      </c>
      <c r="H3" s="7">
        <v>2</v>
      </c>
      <c r="I3" s="7">
        <v>0.75</v>
      </c>
      <c r="J3" s="7">
        <v>30.8</v>
      </c>
      <c r="K3" s="7">
        <v>16.7</v>
      </c>
      <c r="L3" s="7">
        <v>11.63</v>
      </c>
      <c r="M3" s="7">
        <v>2.86</v>
      </c>
      <c r="N3" s="7">
        <v>16</v>
      </c>
      <c r="O3" s="7">
        <v>15</v>
      </c>
      <c r="P3" s="7">
        <v>15</v>
      </c>
      <c r="Q3" s="7"/>
    </row>
    <row r="4" spans="1:17" ht="45">
      <c r="A4" s="6">
        <v>3</v>
      </c>
      <c r="B4" s="5" t="s">
        <v>36</v>
      </c>
      <c r="C4" s="5" t="s">
        <v>165</v>
      </c>
      <c r="D4" s="7">
        <v>9</v>
      </c>
      <c r="E4" s="7">
        <v>4</v>
      </c>
      <c r="F4" s="7">
        <v>0.69199999999999995</v>
      </c>
      <c r="G4" s="7">
        <v>5</v>
      </c>
      <c r="H4" s="7">
        <v>3</v>
      </c>
      <c r="I4" s="7">
        <v>0.625</v>
      </c>
      <c r="J4" s="7">
        <v>31.2</v>
      </c>
      <c r="K4" s="7">
        <v>21.8</v>
      </c>
      <c r="L4" s="7">
        <v>10.52</v>
      </c>
      <c r="M4" s="7">
        <v>3.22</v>
      </c>
      <c r="N4" s="7"/>
      <c r="O4" s="7">
        <v>20</v>
      </c>
      <c r="P4" s="7">
        <v>24</v>
      </c>
      <c r="Q4" s="7"/>
    </row>
    <row r="5" spans="1:17" ht="45">
      <c r="A5" s="6">
        <v>4</v>
      </c>
      <c r="B5" s="5" t="s">
        <v>82</v>
      </c>
      <c r="C5" s="5" t="s">
        <v>165</v>
      </c>
      <c r="D5" s="7">
        <v>7</v>
      </c>
      <c r="E5" s="7">
        <v>6</v>
      </c>
      <c r="F5" s="7">
        <v>0.53800000000000003</v>
      </c>
      <c r="G5" s="7">
        <v>4</v>
      </c>
      <c r="H5" s="7">
        <v>4</v>
      </c>
      <c r="I5" s="7">
        <v>0.5</v>
      </c>
      <c r="J5" s="7">
        <v>26.2</v>
      </c>
      <c r="K5" s="7">
        <v>21.3</v>
      </c>
      <c r="L5" s="7">
        <v>6.04</v>
      </c>
      <c r="M5" s="7">
        <v>2.35</v>
      </c>
      <c r="N5" s="7"/>
      <c r="O5" s="7"/>
      <c r="P5" s="7"/>
      <c r="Q5" s="7"/>
    </row>
    <row r="6" spans="1:17" ht="45">
      <c r="A6" s="6">
        <v>5</v>
      </c>
      <c r="B6" s="5" t="s">
        <v>44</v>
      </c>
      <c r="C6" s="5" t="s">
        <v>165</v>
      </c>
      <c r="D6" s="7">
        <v>8</v>
      </c>
      <c r="E6" s="7">
        <v>5</v>
      </c>
      <c r="F6" s="7">
        <v>0.61499999999999999</v>
      </c>
      <c r="G6" s="7">
        <v>3</v>
      </c>
      <c r="H6" s="7">
        <v>5</v>
      </c>
      <c r="I6" s="7">
        <v>0.375</v>
      </c>
      <c r="J6" s="7">
        <v>30.2</v>
      </c>
      <c r="K6" s="7">
        <v>27</v>
      </c>
      <c r="L6" s="7">
        <v>4.17</v>
      </c>
      <c r="M6" s="7">
        <v>1.25</v>
      </c>
      <c r="N6" s="7"/>
      <c r="O6" s="7"/>
      <c r="P6" s="7"/>
      <c r="Q6" s="7"/>
    </row>
    <row r="7" spans="1:17" ht="45">
      <c r="A7" s="6">
        <v>6</v>
      </c>
      <c r="B7" s="5" t="s">
        <v>59</v>
      </c>
      <c r="C7" s="5" t="s">
        <v>165</v>
      </c>
      <c r="D7" s="7">
        <v>3</v>
      </c>
      <c r="E7" s="7">
        <v>9</v>
      </c>
      <c r="F7" s="7">
        <v>0.25</v>
      </c>
      <c r="G7" s="7">
        <v>1</v>
      </c>
      <c r="H7" s="7">
        <v>7</v>
      </c>
      <c r="I7" s="7">
        <v>0.125</v>
      </c>
      <c r="J7" s="7">
        <v>17.100000000000001</v>
      </c>
      <c r="K7" s="7">
        <v>24.3</v>
      </c>
      <c r="L7" s="7">
        <v>-4.84</v>
      </c>
      <c r="M7" s="7">
        <v>3</v>
      </c>
      <c r="N7" s="7"/>
      <c r="O7" s="7"/>
      <c r="P7" s="7"/>
      <c r="Q7" s="7"/>
    </row>
    <row r="8" spans="1:17" ht="45.75" thickBot="1">
      <c r="A8" s="6">
        <v>7</v>
      </c>
      <c r="B8" s="5" t="s">
        <v>62</v>
      </c>
      <c r="C8" s="5" t="s">
        <v>165</v>
      </c>
      <c r="D8" s="7">
        <v>3</v>
      </c>
      <c r="E8" s="7">
        <v>9</v>
      </c>
      <c r="F8" s="7">
        <v>0.25</v>
      </c>
      <c r="G8" s="7">
        <v>1</v>
      </c>
      <c r="H8" s="7">
        <v>7</v>
      </c>
      <c r="I8" s="7">
        <v>0.125</v>
      </c>
      <c r="J8" s="7">
        <v>14.8</v>
      </c>
      <c r="K8" s="7">
        <v>26.4</v>
      </c>
      <c r="L8" s="7">
        <v>-7.64</v>
      </c>
      <c r="M8" s="7">
        <v>1.61</v>
      </c>
      <c r="N8" s="7"/>
      <c r="O8" s="7"/>
      <c r="P8" s="7"/>
      <c r="Q8" s="7"/>
    </row>
    <row r="9" spans="1:17" ht="30.75" thickTop="1">
      <c r="A9" s="8">
        <v>8</v>
      </c>
      <c r="B9" s="10" t="s">
        <v>69</v>
      </c>
      <c r="C9" s="10" t="s">
        <v>166</v>
      </c>
      <c r="D9" s="9">
        <v>11</v>
      </c>
      <c r="E9" s="9">
        <v>3</v>
      </c>
      <c r="F9" s="9">
        <v>0.78600000000000003</v>
      </c>
      <c r="G9" s="9">
        <v>6</v>
      </c>
      <c r="H9" s="9">
        <v>3</v>
      </c>
      <c r="I9" s="9">
        <v>0.66700000000000004</v>
      </c>
      <c r="J9" s="9">
        <v>37.9</v>
      </c>
      <c r="K9" s="9">
        <v>25.7</v>
      </c>
      <c r="L9" s="9">
        <v>15.92</v>
      </c>
      <c r="M9" s="9">
        <v>4.78</v>
      </c>
      <c r="N9" s="9"/>
      <c r="O9" s="9">
        <v>8</v>
      </c>
      <c r="P9" s="9">
        <v>8</v>
      </c>
      <c r="Q9" s="9"/>
    </row>
    <row r="10" spans="1:17" ht="30">
      <c r="A10" s="6">
        <v>9</v>
      </c>
      <c r="B10" s="5" t="s">
        <v>33</v>
      </c>
      <c r="C10" s="5" t="s">
        <v>166</v>
      </c>
      <c r="D10" s="7">
        <v>9</v>
      </c>
      <c r="E10" s="7">
        <v>4</v>
      </c>
      <c r="F10" s="7">
        <v>0.69199999999999995</v>
      </c>
      <c r="G10" s="7">
        <v>5</v>
      </c>
      <c r="H10" s="7">
        <v>3</v>
      </c>
      <c r="I10" s="7">
        <v>0.625</v>
      </c>
      <c r="J10" s="7">
        <v>32.4</v>
      </c>
      <c r="K10" s="7">
        <v>21.8</v>
      </c>
      <c r="L10" s="7">
        <v>6.64</v>
      </c>
      <c r="M10" s="7">
        <v>-0.82</v>
      </c>
      <c r="N10" s="7"/>
      <c r="O10" s="7">
        <v>19</v>
      </c>
      <c r="P10" s="7"/>
      <c r="Q10" s="7"/>
    </row>
    <row r="11" spans="1:17" ht="30">
      <c r="A11" s="6">
        <v>10</v>
      </c>
      <c r="B11" s="5" t="s">
        <v>24</v>
      </c>
      <c r="C11" s="5" t="s">
        <v>166</v>
      </c>
      <c r="D11" s="7">
        <v>6</v>
      </c>
      <c r="E11" s="7">
        <v>7</v>
      </c>
      <c r="F11" s="7">
        <v>0.46200000000000002</v>
      </c>
      <c r="G11" s="7">
        <v>4</v>
      </c>
      <c r="H11" s="7">
        <v>4</v>
      </c>
      <c r="I11" s="7">
        <v>0.5</v>
      </c>
      <c r="J11" s="7">
        <v>33.200000000000003</v>
      </c>
      <c r="K11" s="7">
        <v>39</v>
      </c>
      <c r="L11" s="7">
        <v>0.14000000000000001</v>
      </c>
      <c r="M11" s="7">
        <v>4.29</v>
      </c>
      <c r="N11" s="7">
        <v>23</v>
      </c>
      <c r="O11" s="7">
        <v>21</v>
      </c>
      <c r="P11" s="7"/>
      <c r="Q11" s="7"/>
    </row>
    <row r="12" spans="1:17" ht="30">
      <c r="A12" s="6">
        <v>11</v>
      </c>
      <c r="B12" s="5" t="s">
        <v>31</v>
      </c>
      <c r="C12" s="5" t="s">
        <v>166</v>
      </c>
      <c r="D12" s="7">
        <v>6</v>
      </c>
      <c r="E12" s="7">
        <v>7</v>
      </c>
      <c r="F12" s="7">
        <v>0.46200000000000002</v>
      </c>
      <c r="G12" s="7">
        <v>4</v>
      </c>
      <c r="H12" s="7">
        <v>4</v>
      </c>
      <c r="I12" s="7">
        <v>0.5</v>
      </c>
      <c r="J12" s="7">
        <v>31.8</v>
      </c>
      <c r="K12" s="7">
        <v>26.3</v>
      </c>
      <c r="L12" s="7">
        <v>2.74</v>
      </c>
      <c r="M12" s="7">
        <v>0.97</v>
      </c>
      <c r="N12" s="7"/>
      <c r="O12" s="7"/>
      <c r="P12" s="7"/>
      <c r="Q12" s="7"/>
    </row>
    <row r="13" spans="1:17" ht="30">
      <c r="A13" s="6">
        <v>12</v>
      </c>
      <c r="B13" s="5" t="s">
        <v>43</v>
      </c>
      <c r="C13" s="5" t="s">
        <v>166</v>
      </c>
      <c r="D13" s="7">
        <v>7</v>
      </c>
      <c r="E13" s="7">
        <v>6</v>
      </c>
      <c r="F13" s="7">
        <v>0.53800000000000003</v>
      </c>
      <c r="G13" s="7">
        <v>3</v>
      </c>
      <c r="H13" s="7">
        <v>5</v>
      </c>
      <c r="I13" s="7">
        <v>0.375</v>
      </c>
      <c r="J13" s="7">
        <v>24.1</v>
      </c>
      <c r="K13" s="7">
        <v>20.2</v>
      </c>
      <c r="L13" s="7">
        <v>6.71</v>
      </c>
      <c r="M13" s="7">
        <v>3.32</v>
      </c>
      <c r="N13" s="7"/>
      <c r="O13" s="7">
        <v>17</v>
      </c>
      <c r="P13" s="7"/>
      <c r="Q13" s="7"/>
    </row>
    <row r="14" spans="1:17" ht="30">
      <c r="A14" s="6">
        <v>13</v>
      </c>
      <c r="B14" s="5" t="s">
        <v>21</v>
      </c>
      <c r="C14" s="5" t="s">
        <v>166</v>
      </c>
      <c r="D14" s="7">
        <v>6</v>
      </c>
      <c r="E14" s="7">
        <v>7</v>
      </c>
      <c r="F14" s="7">
        <v>0.46200000000000002</v>
      </c>
      <c r="G14" s="7">
        <v>3</v>
      </c>
      <c r="H14" s="7">
        <v>5</v>
      </c>
      <c r="I14" s="7">
        <v>0.375</v>
      </c>
      <c r="J14" s="7">
        <v>29.2</v>
      </c>
      <c r="K14" s="7">
        <v>24.3</v>
      </c>
      <c r="L14" s="7">
        <v>8.0399999999999991</v>
      </c>
      <c r="M14" s="7">
        <v>4.6500000000000004</v>
      </c>
      <c r="N14" s="7"/>
      <c r="O14" s="7"/>
      <c r="P14" s="7"/>
      <c r="Q14" s="7"/>
    </row>
    <row r="15" spans="1:17" ht="30">
      <c r="A15" s="6">
        <v>14</v>
      </c>
      <c r="B15" s="5" t="s">
        <v>61</v>
      </c>
      <c r="C15" s="5" t="s">
        <v>166</v>
      </c>
      <c r="D15" s="7">
        <v>5</v>
      </c>
      <c r="E15" s="7">
        <v>7</v>
      </c>
      <c r="F15" s="7">
        <v>0.41699999999999998</v>
      </c>
      <c r="G15" s="7">
        <v>3</v>
      </c>
      <c r="H15" s="7">
        <v>5</v>
      </c>
      <c r="I15" s="7">
        <v>0.375</v>
      </c>
      <c r="J15" s="7">
        <v>25.8</v>
      </c>
      <c r="K15" s="7">
        <v>24.1</v>
      </c>
      <c r="L15" s="7">
        <v>4.83</v>
      </c>
      <c r="M15" s="7">
        <v>4.5</v>
      </c>
      <c r="N15" s="7"/>
      <c r="O15" s="7"/>
      <c r="P15" s="7"/>
      <c r="Q15" s="7"/>
    </row>
    <row r="16" spans="1:17" ht="15" customHeight="1">
      <c r="A16" s="21"/>
      <c r="B16" s="21"/>
      <c r="C16" s="21"/>
      <c r="D16" s="21" t="s">
        <v>167</v>
      </c>
      <c r="E16" s="21"/>
      <c r="F16" s="21"/>
      <c r="G16" s="21" t="s">
        <v>168</v>
      </c>
      <c r="H16" s="21"/>
      <c r="I16" s="21"/>
      <c r="J16" s="6"/>
      <c r="K16" s="6"/>
      <c r="L16" s="21" t="s">
        <v>159</v>
      </c>
      <c r="M16" s="21"/>
      <c r="N16" s="21" t="s">
        <v>151</v>
      </c>
      <c r="O16" s="21"/>
      <c r="P16" s="21"/>
      <c r="Q16" s="6"/>
    </row>
    <row r="17" spans="1:17">
      <c r="A17" s="6" t="s">
        <v>152</v>
      </c>
      <c r="B17" s="6" t="s">
        <v>153</v>
      </c>
      <c r="C17" s="6" t="s">
        <v>154</v>
      </c>
      <c r="D17" s="6" t="s">
        <v>155</v>
      </c>
      <c r="E17" s="6" t="s">
        <v>156</v>
      </c>
      <c r="F17" s="6" t="s">
        <v>157</v>
      </c>
      <c r="G17" s="6" t="s">
        <v>155</v>
      </c>
      <c r="H17" s="6" t="s">
        <v>156</v>
      </c>
      <c r="I17" s="6" t="s">
        <v>157</v>
      </c>
      <c r="J17" s="6" t="s">
        <v>158</v>
      </c>
      <c r="K17" s="6" t="s">
        <v>158</v>
      </c>
      <c r="L17" s="6" t="s">
        <v>159</v>
      </c>
      <c r="M17" s="6" t="s">
        <v>160</v>
      </c>
      <c r="N17" s="6" t="s">
        <v>161</v>
      </c>
      <c r="O17" s="6" t="s">
        <v>162</v>
      </c>
      <c r="P17" s="6" t="s">
        <v>163</v>
      </c>
      <c r="Q17" s="6" t="s">
        <v>164</v>
      </c>
    </row>
    <row r="18" spans="1:17" ht="30">
      <c r="A18" s="6">
        <v>15</v>
      </c>
      <c r="B18" s="5" t="s">
        <v>64</v>
      </c>
      <c r="C18" s="5" t="s">
        <v>144</v>
      </c>
      <c r="D18" s="7">
        <v>10</v>
      </c>
      <c r="E18" s="7">
        <v>3</v>
      </c>
      <c r="F18" s="7">
        <v>0.76900000000000002</v>
      </c>
      <c r="G18" s="7">
        <v>7</v>
      </c>
      <c r="H18" s="7">
        <v>1</v>
      </c>
      <c r="I18" s="7">
        <v>0.875</v>
      </c>
      <c r="J18" s="7">
        <v>36.200000000000003</v>
      </c>
      <c r="K18" s="7">
        <v>19.5</v>
      </c>
      <c r="L18" s="7">
        <v>7.22</v>
      </c>
      <c r="M18" s="7">
        <v>-4.25</v>
      </c>
      <c r="N18" s="7"/>
      <c r="O18" s="7">
        <v>25</v>
      </c>
      <c r="P18" s="7">
        <v>25</v>
      </c>
      <c r="Q18" s="7"/>
    </row>
    <row r="19" spans="1:17" ht="30">
      <c r="A19" s="6">
        <v>16</v>
      </c>
      <c r="B19" s="5" t="s">
        <v>142</v>
      </c>
      <c r="C19" s="5" t="s">
        <v>144</v>
      </c>
      <c r="D19" s="7">
        <v>9</v>
      </c>
      <c r="E19" s="7">
        <v>4</v>
      </c>
      <c r="F19" s="7">
        <v>0.69199999999999995</v>
      </c>
      <c r="G19" s="7">
        <v>7</v>
      </c>
      <c r="H19" s="7">
        <v>1</v>
      </c>
      <c r="I19" s="7">
        <v>0.875</v>
      </c>
      <c r="J19" s="7">
        <v>28.1</v>
      </c>
      <c r="K19" s="7">
        <v>19.2</v>
      </c>
      <c r="L19" s="7">
        <v>1.98</v>
      </c>
      <c r="M19" s="7">
        <v>-4.95</v>
      </c>
      <c r="N19" s="7"/>
      <c r="O19" s="7"/>
      <c r="P19" s="7"/>
      <c r="Q19" s="7"/>
    </row>
    <row r="20" spans="1:17" ht="30">
      <c r="A20" s="6">
        <v>17</v>
      </c>
      <c r="B20" s="5" t="s">
        <v>68</v>
      </c>
      <c r="C20" s="5" t="s">
        <v>144</v>
      </c>
      <c r="D20" s="7">
        <v>9</v>
      </c>
      <c r="E20" s="7">
        <v>4</v>
      </c>
      <c r="F20" s="7">
        <v>0.69199999999999995</v>
      </c>
      <c r="G20" s="7">
        <v>7</v>
      </c>
      <c r="H20" s="7">
        <v>1</v>
      </c>
      <c r="I20" s="7">
        <v>0.875</v>
      </c>
      <c r="J20" s="7">
        <v>34</v>
      </c>
      <c r="K20" s="7">
        <v>27.2</v>
      </c>
      <c r="L20" s="7">
        <v>2.42</v>
      </c>
      <c r="M20" s="7">
        <v>-2.2000000000000002</v>
      </c>
      <c r="N20" s="7"/>
      <c r="O20" s="7"/>
      <c r="P20" s="7"/>
      <c r="Q20" s="7"/>
    </row>
    <row r="21" spans="1:17" ht="30">
      <c r="A21" s="6">
        <v>18</v>
      </c>
      <c r="B21" s="5" t="s">
        <v>81</v>
      </c>
      <c r="C21" s="5" t="s">
        <v>144</v>
      </c>
      <c r="D21" s="7">
        <v>8</v>
      </c>
      <c r="E21" s="7">
        <v>5</v>
      </c>
      <c r="F21" s="7">
        <v>0.61499999999999999</v>
      </c>
      <c r="G21" s="7">
        <v>5</v>
      </c>
      <c r="H21" s="7">
        <v>3</v>
      </c>
      <c r="I21" s="7">
        <v>0.625</v>
      </c>
      <c r="J21" s="7">
        <v>35.799999999999997</v>
      </c>
      <c r="K21" s="7">
        <v>25.8</v>
      </c>
      <c r="L21" s="7">
        <v>2.35</v>
      </c>
      <c r="M21" s="7">
        <v>-4.96</v>
      </c>
      <c r="N21" s="7"/>
      <c r="O21" s="7">
        <v>18</v>
      </c>
      <c r="P21" s="7"/>
      <c r="Q21" s="7"/>
    </row>
    <row r="22" spans="1:17" ht="30">
      <c r="A22" s="6">
        <v>19</v>
      </c>
      <c r="B22" s="5" t="s">
        <v>41</v>
      </c>
      <c r="C22" s="5" t="s">
        <v>144</v>
      </c>
      <c r="D22" s="7">
        <v>8</v>
      </c>
      <c r="E22" s="7">
        <v>5</v>
      </c>
      <c r="F22" s="7">
        <v>0.61499999999999999</v>
      </c>
      <c r="G22" s="7">
        <v>5</v>
      </c>
      <c r="H22" s="7">
        <v>3</v>
      </c>
      <c r="I22" s="7">
        <v>0.625</v>
      </c>
      <c r="J22" s="7">
        <v>29.8</v>
      </c>
      <c r="K22" s="7">
        <v>20.6</v>
      </c>
      <c r="L22" s="7">
        <v>0.85</v>
      </c>
      <c r="M22" s="7">
        <v>-6.22</v>
      </c>
      <c r="N22" s="7"/>
      <c r="O22" s="7"/>
      <c r="P22" s="7"/>
      <c r="Q22" s="7"/>
    </row>
    <row r="23" spans="1:17" ht="30">
      <c r="A23" s="6">
        <v>20</v>
      </c>
      <c r="B23" s="5" t="s">
        <v>60</v>
      </c>
      <c r="C23" s="5" t="s">
        <v>144</v>
      </c>
      <c r="D23" s="7">
        <v>6</v>
      </c>
      <c r="E23" s="7">
        <v>6</v>
      </c>
      <c r="F23" s="7">
        <v>0.5</v>
      </c>
      <c r="G23" s="7">
        <v>4</v>
      </c>
      <c r="H23" s="7">
        <v>4</v>
      </c>
      <c r="I23" s="7">
        <v>0.5</v>
      </c>
      <c r="J23" s="7">
        <v>23.1</v>
      </c>
      <c r="K23" s="7">
        <v>17.5</v>
      </c>
      <c r="L23" s="7">
        <v>-2.23</v>
      </c>
      <c r="M23" s="7">
        <v>-3.9</v>
      </c>
      <c r="N23" s="7"/>
      <c r="O23" s="7"/>
      <c r="P23" s="7"/>
      <c r="Q23" s="7"/>
    </row>
    <row r="24" spans="1:17" ht="30">
      <c r="A24" s="6">
        <v>21</v>
      </c>
      <c r="B24" s="5" t="s">
        <v>73</v>
      </c>
      <c r="C24" s="5" t="s">
        <v>144</v>
      </c>
      <c r="D24" s="7">
        <v>4</v>
      </c>
      <c r="E24" s="7">
        <v>8</v>
      </c>
      <c r="F24" s="7">
        <v>0.33300000000000002</v>
      </c>
      <c r="G24" s="7">
        <v>3</v>
      </c>
      <c r="H24" s="7">
        <v>5</v>
      </c>
      <c r="I24" s="7">
        <v>0.375</v>
      </c>
      <c r="J24" s="7">
        <v>17.2</v>
      </c>
      <c r="K24" s="7">
        <v>27</v>
      </c>
      <c r="L24" s="7">
        <v>-10.9</v>
      </c>
      <c r="M24" s="7">
        <v>-2.73</v>
      </c>
      <c r="N24" s="7"/>
      <c r="O24" s="7"/>
      <c r="P24" s="7"/>
      <c r="Q24" s="7"/>
    </row>
    <row r="25" spans="1:17" ht="30">
      <c r="A25" s="6">
        <v>22</v>
      </c>
      <c r="B25" s="5" t="s">
        <v>91</v>
      </c>
      <c r="C25" s="5" t="s">
        <v>144</v>
      </c>
      <c r="D25" s="7">
        <v>3</v>
      </c>
      <c r="E25" s="7">
        <v>9</v>
      </c>
      <c r="F25" s="7">
        <v>0.25</v>
      </c>
      <c r="G25" s="7">
        <v>2</v>
      </c>
      <c r="H25" s="7">
        <v>6</v>
      </c>
      <c r="I25" s="7">
        <v>0.25</v>
      </c>
      <c r="J25" s="7">
        <v>16</v>
      </c>
      <c r="K25" s="7">
        <v>28.4</v>
      </c>
      <c r="L25" s="7">
        <v>-11.38</v>
      </c>
      <c r="M25" s="7">
        <v>-0.8</v>
      </c>
      <c r="N25" s="7"/>
      <c r="O25" s="7"/>
      <c r="P25" s="7"/>
      <c r="Q25" s="7"/>
    </row>
    <row r="26" spans="1:17" ht="30">
      <c r="A26" s="6">
        <v>23</v>
      </c>
      <c r="B26" s="5" t="s">
        <v>92</v>
      </c>
      <c r="C26" s="5" t="s">
        <v>144</v>
      </c>
      <c r="D26" s="7">
        <v>2</v>
      </c>
      <c r="E26" s="7">
        <v>10</v>
      </c>
      <c r="F26" s="7">
        <v>0.16700000000000001</v>
      </c>
      <c r="G26" s="7">
        <v>2</v>
      </c>
      <c r="H26" s="7">
        <v>6</v>
      </c>
      <c r="I26" s="7">
        <v>0.25</v>
      </c>
      <c r="J26" s="7">
        <v>24.7</v>
      </c>
      <c r="K26" s="7">
        <v>39.299999999999997</v>
      </c>
      <c r="L26" s="7">
        <v>-15.23</v>
      </c>
      <c r="M26" s="7">
        <v>-2.56</v>
      </c>
      <c r="N26" s="7"/>
      <c r="O26" s="7"/>
      <c r="P26" s="7"/>
      <c r="Q26" s="7"/>
    </row>
    <row r="27" spans="1:17" ht="30">
      <c r="A27" s="6">
        <v>24</v>
      </c>
      <c r="B27" s="5" t="s">
        <v>117</v>
      </c>
      <c r="C27" s="5" t="s">
        <v>144</v>
      </c>
      <c r="D27" s="7">
        <v>2</v>
      </c>
      <c r="E27" s="7">
        <v>10</v>
      </c>
      <c r="F27" s="7">
        <v>0.16700000000000001</v>
      </c>
      <c r="G27" s="7">
        <v>1</v>
      </c>
      <c r="H27" s="7">
        <v>7</v>
      </c>
      <c r="I27" s="7">
        <v>0.125</v>
      </c>
      <c r="J27" s="7">
        <v>15.5</v>
      </c>
      <c r="K27" s="7">
        <v>29.8</v>
      </c>
      <c r="L27" s="7">
        <v>-15.72</v>
      </c>
      <c r="M27" s="7">
        <v>-3.64</v>
      </c>
      <c r="N27" s="7"/>
      <c r="O27" s="7"/>
      <c r="P27" s="7"/>
      <c r="Q27" s="7"/>
    </row>
    <row r="28" spans="1:17" ht="45">
      <c r="A28" s="6">
        <v>25</v>
      </c>
      <c r="B28" s="5" t="s">
        <v>75</v>
      </c>
      <c r="C28" s="5" t="s">
        <v>144</v>
      </c>
      <c r="D28" s="7">
        <v>1</v>
      </c>
      <c r="E28" s="7">
        <v>11</v>
      </c>
      <c r="F28" s="7">
        <v>8.3000000000000004E-2</v>
      </c>
      <c r="G28" s="7">
        <v>1</v>
      </c>
      <c r="H28" s="7">
        <v>7</v>
      </c>
      <c r="I28" s="7">
        <v>0.125</v>
      </c>
      <c r="J28" s="7">
        <v>11.1</v>
      </c>
      <c r="K28" s="7">
        <v>41.3</v>
      </c>
      <c r="L28" s="7">
        <v>-18.170000000000002</v>
      </c>
      <c r="M28" s="7">
        <v>0.41</v>
      </c>
      <c r="N28" s="7"/>
      <c r="O28" s="7"/>
      <c r="P28" s="7"/>
      <c r="Q28" s="7"/>
    </row>
    <row r="29" spans="1:17" ht="15" customHeight="1">
      <c r="A29" s="21"/>
      <c r="B29" s="21"/>
      <c r="C29" s="21"/>
      <c r="D29" s="21" t="s">
        <v>167</v>
      </c>
      <c r="E29" s="21"/>
      <c r="F29" s="21"/>
      <c r="G29" s="21" t="s">
        <v>168</v>
      </c>
      <c r="H29" s="21"/>
      <c r="I29" s="21"/>
      <c r="J29" s="6"/>
      <c r="K29" s="6"/>
      <c r="L29" s="21" t="s">
        <v>159</v>
      </c>
      <c r="M29" s="21"/>
      <c r="N29" s="21" t="s">
        <v>151</v>
      </c>
      <c r="O29" s="21"/>
      <c r="P29" s="21"/>
      <c r="Q29" s="6"/>
    </row>
    <row r="30" spans="1:17">
      <c r="A30" s="6" t="s">
        <v>152</v>
      </c>
      <c r="B30" s="6" t="s">
        <v>153</v>
      </c>
      <c r="C30" s="6" t="s">
        <v>154</v>
      </c>
      <c r="D30" s="6" t="s">
        <v>155</v>
      </c>
      <c r="E30" s="6" t="s">
        <v>156</v>
      </c>
      <c r="F30" s="6" t="s">
        <v>157</v>
      </c>
      <c r="G30" s="6" t="s">
        <v>155</v>
      </c>
      <c r="H30" s="6" t="s">
        <v>156</v>
      </c>
      <c r="I30" s="6" t="s">
        <v>157</v>
      </c>
      <c r="J30" s="6" t="s">
        <v>158</v>
      </c>
      <c r="K30" s="6" t="s">
        <v>158</v>
      </c>
      <c r="L30" s="6" t="s">
        <v>159</v>
      </c>
      <c r="M30" s="6" t="s">
        <v>160</v>
      </c>
      <c r="N30" s="6" t="s">
        <v>161</v>
      </c>
      <c r="O30" s="6" t="s">
        <v>162</v>
      </c>
      <c r="P30" s="6" t="s">
        <v>163</v>
      </c>
      <c r="Q30" s="6" t="s">
        <v>164</v>
      </c>
    </row>
    <row r="31" spans="1:17" ht="30">
      <c r="A31" s="6">
        <v>26</v>
      </c>
      <c r="B31" s="5" t="s">
        <v>141</v>
      </c>
      <c r="C31" s="5" t="s">
        <v>145</v>
      </c>
      <c r="D31" s="7">
        <v>12</v>
      </c>
      <c r="E31" s="7">
        <v>1</v>
      </c>
      <c r="F31" s="7">
        <v>0.92300000000000004</v>
      </c>
      <c r="G31" s="7">
        <v>8</v>
      </c>
      <c r="H31" s="7">
        <v>1</v>
      </c>
      <c r="I31" s="7">
        <v>0.88900000000000001</v>
      </c>
      <c r="J31" s="7">
        <v>46.5</v>
      </c>
      <c r="K31" s="7">
        <v>19</v>
      </c>
      <c r="L31" s="7">
        <v>18.96</v>
      </c>
      <c r="M31" s="7">
        <v>1.57</v>
      </c>
      <c r="N31" s="7"/>
      <c r="O31" s="7">
        <v>3</v>
      </c>
      <c r="P31" s="7">
        <v>3</v>
      </c>
      <c r="Q31" s="7"/>
    </row>
    <row r="32" spans="1:17">
      <c r="A32" s="6">
        <v>27</v>
      </c>
      <c r="B32" s="5" t="s">
        <v>56</v>
      </c>
      <c r="C32" s="5" t="s">
        <v>145</v>
      </c>
      <c r="D32" s="7">
        <v>11</v>
      </c>
      <c r="E32" s="7">
        <v>2</v>
      </c>
      <c r="F32" s="7">
        <v>0.84599999999999997</v>
      </c>
      <c r="G32" s="7">
        <v>8</v>
      </c>
      <c r="H32" s="7">
        <v>1</v>
      </c>
      <c r="I32" s="7">
        <v>0.88900000000000001</v>
      </c>
      <c r="J32" s="7">
        <v>48.2</v>
      </c>
      <c r="K32" s="7">
        <v>25.5</v>
      </c>
      <c r="L32" s="7">
        <v>14.97</v>
      </c>
      <c r="M32" s="7">
        <v>0.59</v>
      </c>
      <c r="N32" s="7">
        <v>10</v>
      </c>
      <c r="O32" s="7">
        <v>4</v>
      </c>
      <c r="P32" s="7">
        <v>7</v>
      </c>
      <c r="Q32" s="7"/>
    </row>
    <row r="33" spans="1:17" ht="30">
      <c r="A33" s="6">
        <v>28</v>
      </c>
      <c r="B33" s="5" t="s">
        <v>76</v>
      </c>
      <c r="C33" s="5" t="s">
        <v>145</v>
      </c>
      <c r="D33" s="7">
        <v>9</v>
      </c>
      <c r="E33" s="7">
        <v>4</v>
      </c>
      <c r="F33" s="7">
        <v>0.69199999999999995</v>
      </c>
      <c r="G33" s="7">
        <v>7</v>
      </c>
      <c r="H33" s="7">
        <v>2</v>
      </c>
      <c r="I33" s="7">
        <v>0.77800000000000002</v>
      </c>
      <c r="J33" s="7">
        <v>35.799999999999997</v>
      </c>
      <c r="K33" s="7">
        <v>23.2</v>
      </c>
      <c r="L33" s="7">
        <v>12.73</v>
      </c>
      <c r="M33" s="7">
        <v>3.66</v>
      </c>
      <c r="N33" s="7">
        <v>20</v>
      </c>
      <c r="O33" s="7">
        <v>9</v>
      </c>
      <c r="P33" s="7">
        <v>18</v>
      </c>
      <c r="Q33" s="7"/>
    </row>
    <row r="34" spans="1:17" ht="30">
      <c r="A34" s="6">
        <v>29</v>
      </c>
      <c r="B34" s="5" t="s">
        <v>16</v>
      </c>
      <c r="C34" s="5" t="s">
        <v>145</v>
      </c>
      <c r="D34" s="7">
        <v>8</v>
      </c>
      <c r="E34" s="7">
        <v>5</v>
      </c>
      <c r="F34" s="7">
        <v>0.61499999999999999</v>
      </c>
      <c r="G34" s="7">
        <v>5</v>
      </c>
      <c r="H34" s="7">
        <v>4</v>
      </c>
      <c r="I34" s="7">
        <v>0.55600000000000005</v>
      </c>
      <c r="J34" s="7">
        <v>36.4</v>
      </c>
      <c r="K34" s="7">
        <v>25.9</v>
      </c>
      <c r="L34" s="7">
        <v>10.210000000000001</v>
      </c>
      <c r="M34" s="7">
        <v>3.9</v>
      </c>
      <c r="N34" s="7">
        <v>4</v>
      </c>
      <c r="O34" s="7">
        <v>4</v>
      </c>
      <c r="P34" s="7"/>
      <c r="Q34" s="7"/>
    </row>
    <row r="35" spans="1:17" ht="30">
      <c r="A35" s="6">
        <v>30</v>
      </c>
      <c r="B35" s="5" t="s">
        <v>38</v>
      </c>
      <c r="C35" s="5" t="s">
        <v>145</v>
      </c>
      <c r="D35" s="7">
        <v>7</v>
      </c>
      <c r="E35" s="7">
        <v>6</v>
      </c>
      <c r="F35" s="7">
        <v>0.53800000000000003</v>
      </c>
      <c r="G35" s="7">
        <v>5</v>
      </c>
      <c r="H35" s="7">
        <v>4</v>
      </c>
      <c r="I35" s="7">
        <v>0.55600000000000005</v>
      </c>
      <c r="J35" s="7">
        <v>33.5</v>
      </c>
      <c r="K35" s="7">
        <v>27.6</v>
      </c>
      <c r="L35" s="7">
        <v>8.07</v>
      </c>
      <c r="M35" s="7">
        <v>4.45</v>
      </c>
      <c r="N35" s="7"/>
      <c r="O35" s="7">
        <v>20</v>
      </c>
      <c r="P35" s="7"/>
      <c r="Q35" s="7"/>
    </row>
    <row r="36" spans="1:17">
      <c r="A36" s="6">
        <v>31</v>
      </c>
      <c r="B36" s="5" t="s">
        <v>7</v>
      </c>
      <c r="C36" s="5" t="s">
        <v>145</v>
      </c>
      <c r="D36" s="7">
        <v>6</v>
      </c>
      <c r="E36" s="7">
        <v>7</v>
      </c>
      <c r="F36" s="7">
        <v>0.46200000000000002</v>
      </c>
      <c r="G36" s="7">
        <v>5</v>
      </c>
      <c r="H36" s="7">
        <v>4</v>
      </c>
      <c r="I36" s="7">
        <v>0.55600000000000005</v>
      </c>
      <c r="J36" s="7">
        <v>21.4</v>
      </c>
      <c r="K36" s="7">
        <v>23.8</v>
      </c>
      <c r="L36" s="7">
        <v>3.98</v>
      </c>
      <c r="M36" s="7">
        <v>5.29</v>
      </c>
      <c r="N36" s="7"/>
      <c r="O36" s="7"/>
      <c r="P36" s="7"/>
      <c r="Q36" s="7"/>
    </row>
    <row r="37" spans="1:17" ht="30">
      <c r="A37" s="6">
        <v>32</v>
      </c>
      <c r="B37" s="5" t="s">
        <v>48</v>
      </c>
      <c r="C37" s="5" t="s">
        <v>145</v>
      </c>
      <c r="D37" s="7">
        <v>7</v>
      </c>
      <c r="E37" s="7">
        <v>6</v>
      </c>
      <c r="F37" s="7">
        <v>0.53800000000000003</v>
      </c>
      <c r="G37" s="7">
        <v>4</v>
      </c>
      <c r="H37" s="7">
        <v>5</v>
      </c>
      <c r="I37" s="7">
        <v>0.44400000000000001</v>
      </c>
      <c r="J37" s="7">
        <v>27.6</v>
      </c>
      <c r="K37" s="7">
        <v>31.2</v>
      </c>
      <c r="L37" s="7">
        <v>1.1000000000000001</v>
      </c>
      <c r="M37" s="7">
        <v>3.49</v>
      </c>
      <c r="N37" s="7"/>
      <c r="O37" s="7">
        <v>15</v>
      </c>
      <c r="P37" s="7"/>
      <c r="Q37" s="7"/>
    </row>
    <row r="38" spans="1:17" ht="30">
      <c r="A38" s="6">
        <v>33</v>
      </c>
      <c r="B38" s="5" t="s">
        <v>47</v>
      </c>
      <c r="C38" s="5" t="s">
        <v>145</v>
      </c>
      <c r="D38" s="7">
        <v>4</v>
      </c>
      <c r="E38" s="7">
        <v>8</v>
      </c>
      <c r="F38" s="7">
        <v>0.33300000000000002</v>
      </c>
      <c r="G38" s="7">
        <v>2</v>
      </c>
      <c r="H38" s="7">
        <v>7</v>
      </c>
      <c r="I38" s="7">
        <v>0.222</v>
      </c>
      <c r="J38" s="7">
        <v>30.5</v>
      </c>
      <c r="K38" s="7">
        <v>41.3</v>
      </c>
      <c r="L38" s="7">
        <v>-3.56</v>
      </c>
      <c r="M38" s="7">
        <v>4.1100000000000003</v>
      </c>
      <c r="N38" s="7"/>
      <c r="O38" s="7"/>
      <c r="P38" s="7"/>
      <c r="Q38" s="7"/>
    </row>
    <row r="39" spans="1:17">
      <c r="A39" s="6">
        <v>34</v>
      </c>
      <c r="B39" s="5" t="s">
        <v>85</v>
      </c>
      <c r="C39" s="5" t="s">
        <v>145</v>
      </c>
      <c r="D39" s="7">
        <v>3</v>
      </c>
      <c r="E39" s="7">
        <v>9</v>
      </c>
      <c r="F39" s="7">
        <v>0.25</v>
      </c>
      <c r="G39" s="7">
        <v>1</v>
      </c>
      <c r="H39" s="7">
        <v>8</v>
      </c>
      <c r="I39" s="7">
        <v>0.111</v>
      </c>
      <c r="J39" s="7">
        <v>17.8</v>
      </c>
      <c r="K39" s="7">
        <v>33.299999999999997</v>
      </c>
      <c r="L39" s="7">
        <v>-6.86</v>
      </c>
      <c r="M39" s="7">
        <v>3.48</v>
      </c>
      <c r="N39" s="7"/>
      <c r="O39" s="7"/>
      <c r="P39" s="7"/>
      <c r="Q39" s="7"/>
    </row>
    <row r="40" spans="1:17" ht="30">
      <c r="A40" s="6">
        <v>35</v>
      </c>
      <c r="B40" s="5" t="s">
        <v>53</v>
      </c>
      <c r="C40" s="5" t="s">
        <v>145</v>
      </c>
      <c r="D40" s="7">
        <v>2</v>
      </c>
      <c r="E40" s="7">
        <v>10</v>
      </c>
      <c r="F40" s="7">
        <v>0.16700000000000001</v>
      </c>
      <c r="G40" s="7">
        <v>0</v>
      </c>
      <c r="H40" s="7">
        <v>9</v>
      </c>
      <c r="I40" s="7">
        <v>0</v>
      </c>
      <c r="J40" s="7">
        <v>23.2</v>
      </c>
      <c r="K40" s="7">
        <v>38.799999999999997</v>
      </c>
      <c r="L40" s="7">
        <v>-8.64</v>
      </c>
      <c r="M40" s="7">
        <v>3.52</v>
      </c>
      <c r="N40" s="7"/>
      <c r="O40" s="7"/>
      <c r="P40" s="7"/>
      <c r="Q40" s="7"/>
    </row>
    <row r="41" spans="1:17" ht="15" customHeight="1">
      <c r="A41" s="21"/>
      <c r="B41" s="21"/>
      <c r="C41" s="21"/>
      <c r="D41" s="21" t="s">
        <v>167</v>
      </c>
      <c r="E41" s="21"/>
      <c r="F41" s="21"/>
      <c r="G41" s="21" t="s">
        <v>168</v>
      </c>
      <c r="H41" s="21"/>
      <c r="I41" s="21"/>
      <c r="J41" s="6"/>
      <c r="K41" s="6"/>
      <c r="L41" s="21" t="s">
        <v>159</v>
      </c>
      <c r="M41" s="21"/>
      <c r="N41" s="21" t="s">
        <v>151</v>
      </c>
      <c r="O41" s="21"/>
      <c r="P41" s="21"/>
      <c r="Q41" s="6"/>
    </row>
    <row r="42" spans="1:17">
      <c r="A42" s="6" t="s">
        <v>152</v>
      </c>
      <c r="B42" s="6" t="s">
        <v>153</v>
      </c>
      <c r="C42" s="6" t="s">
        <v>154</v>
      </c>
      <c r="D42" s="6" t="s">
        <v>155</v>
      </c>
      <c r="E42" s="6" t="s">
        <v>156</v>
      </c>
      <c r="F42" s="6" t="s">
        <v>157</v>
      </c>
      <c r="G42" s="6" t="s">
        <v>155</v>
      </c>
      <c r="H42" s="6" t="s">
        <v>156</v>
      </c>
      <c r="I42" s="6" t="s">
        <v>157</v>
      </c>
      <c r="J42" s="6" t="s">
        <v>158</v>
      </c>
      <c r="K42" s="6" t="s">
        <v>158</v>
      </c>
      <c r="L42" s="6" t="s">
        <v>159</v>
      </c>
      <c r="M42" s="6" t="s">
        <v>160</v>
      </c>
      <c r="N42" s="6" t="s">
        <v>161</v>
      </c>
      <c r="O42" s="6" t="s">
        <v>162</v>
      </c>
      <c r="P42" s="6" t="s">
        <v>163</v>
      </c>
      <c r="Q42" s="6" t="s">
        <v>164</v>
      </c>
    </row>
    <row r="43" spans="1:17" ht="30">
      <c r="A43" s="6">
        <v>36</v>
      </c>
      <c r="B43" s="5" t="s">
        <v>3</v>
      </c>
      <c r="C43" s="5" t="s">
        <v>171</v>
      </c>
      <c r="D43" s="7">
        <v>14</v>
      </c>
      <c r="E43" s="7">
        <v>1</v>
      </c>
      <c r="F43" s="7">
        <v>0.93300000000000005</v>
      </c>
      <c r="G43" s="7">
        <v>9</v>
      </c>
      <c r="H43" s="7">
        <v>0</v>
      </c>
      <c r="I43" s="7">
        <v>1</v>
      </c>
      <c r="J43" s="7">
        <v>44.8</v>
      </c>
      <c r="K43" s="7">
        <v>22</v>
      </c>
      <c r="L43" s="7">
        <v>20.440000000000001</v>
      </c>
      <c r="M43" s="7">
        <v>5.17</v>
      </c>
      <c r="N43" s="7">
        <v>5</v>
      </c>
      <c r="O43" s="7">
        <v>1</v>
      </c>
      <c r="P43" s="7">
        <v>1</v>
      </c>
      <c r="Q43" s="7"/>
    </row>
    <row r="44" spans="1:17" ht="30">
      <c r="A44" s="6">
        <v>37</v>
      </c>
      <c r="B44" s="5" t="s">
        <v>18</v>
      </c>
      <c r="C44" s="5" t="s">
        <v>171</v>
      </c>
      <c r="D44" s="7">
        <v>11</v>
      </c>
      <c r="E44" s="7">
        <v>2</v>
      </c>
      <c r="F44" s="7">
        <v>0.84599999999999997</v>
      </c>
      <c r="G44" s="7">
        <v>7</v>
      </c>
      <c r="H44" s="7">
        <v>1</v>
      </c>
      <c r="I44" s="7">
        <v>0.875</v>
      </c>
      <c r="J44" s="7">
        <v>43</v>
      </c>
      <c r="K44" s="7">
        <v>21.5</v>
      </c>
      <c r="L44" s="7">
        <v>16.07</v>
      </c>
      <c r="M44" s="7">
        <v>1.68</v>
      </c>
      <c r="N44" s="7">
        <v>8</v>
      </c>
      <c r="O44" s="7">
        <v>5</v>
      </c>
      <c r="P44" s="7">
        <v>5</v>
      </c>
      <c r="Q44" s="7"/>
    </row>
    <row r="45" spans="1:17" ht="30">
      <c r="A45" s="6">
        <v>38</v>
      </c>
      <c r="B45" s="5" t="s">
        <v>39</v>
      </c>
      <c r="C45" s="5" t="s">
        <v>171</v>
      </c>
      <c r="D45" s="7">
        <v>7</v>
      </c>
      <c r="E45" s="7">
        <v>6</v>
      </c>
      <c r="F45" s="7">
        <v>0.53800000000000003</v>
      </c>
      <c r="G45" s="7">
        <v>4</v>
      </c>
      <c r="H45" s="7">
        <v>4</v>
      </c>
      <c r="I45" s="7">
        <v>0.5</v>
      </c>
      <c r="J45" s="7">
        <v>28.5</v>
      </c>
      <c r="K45" s="7">
        <v>30.2</v>
      </c>
      <c r="L45" s="7">
        <v>1.58</v>
      </c>
      <c r="M45" s="7">
        <v>3.12</v>
      </c>
      <c r="N45" s="7"/>
      <c r="O45" s="7"/>
      <c r="P45" s="7"/>
      <c r="Q45" s="7"/>
    </row>
    <row r="46" spans="1:17" ht="30">
      <c r="A46" s="6">
        <v>39</v>
      </c>
      <c r="B46" s="5" t="s">
        <v>79</v>
      </c>
      <c r="C46" s="5" t="s">
        <v>171</v>
      </c>
      <c r="D46" s="7">
        <v>8</v>
      </c>
      <c r="E46" s="7">
        <v>5</v>
      </c>
      <c r="F46" s="7">
        <v>0.61499999999999999</v>
      </c>
      <c r="G46" s="7">
        <v>3</v>
      </c>
      <c r="H46" s="7">
        <v>5</v>
      </c>
      <c r="I46" s="7">
        <v>0.375</v>
      </c>
      <c r="J46" s="7">
        <v>26.7</v>
      </c>
      <c r="K46" s="7">
        <v>30.2</v>
      </c>
      <c r="L46" s="7">
        <v>3.19</v>
      </c>
      <c r="M46" s="7">
        <v>2.5</v>
      </c>
      <c r="N46" s="7"/>
      <c r="O46" s="7"/>
      <c r="P46" s="7"/>
      <c r="Q46" s="7"/>
    </row>
    <row r="47" spans="1:17" ht="30">
      <c r="A47" s="6">
        <v>40</v>
      </c>
      <c r="B47" s="5" t="s">
        <v>4</v>
      </c>
      <c r="C47" s="5" t="s">
        <v>171</v>
      </c>
      <c r="D47" s="7">
        <v>5</v>
      </c>
      <c r="E47" s="7">
        <v>7</v>
      </c>
      <c r="F47" s="7">
        <v>0.41699999999999998</v>
      </c>
      <c r="G47" s="7">
        <v>3</v>
      </c>
      <c r="H47" s="7">
        <v>5</v>
      </c>
      <c r="I47" s="7">
        <v>0.375</v>
      </c>
      <c r="J47" s="7">
        <v>20.9</v>
      </c>
      <c r="K47" s="7">
        <v>22.4</v>
      </c>
      <c r="L47" s="7">
        <v>1.82</v>
      </c>
      <c r="M47" s="7">
        <v>3.65</v>
      </c>
      <c r="N47" s="7"/>
      <c r="O47" s="7"/>
      <c r="P47" s="7"/>
      <c r="Q47" s="7"/>
    </row>
    <row r="48" spans="1:17" ht="30">
      <c r="A48" s="6">
        <v>41</v>
      </c>
      <c r="B48" s="5" t="s">
        <v>23</v>
      </c>
      <c r="C48" s="5" t="s">
        <v>171</v>
      </c>
      <c r="D48" s="7">
        <v>7</v>
      </c>
      <c r="E48" s="7">
        <v>6</v>
      </c>
      <c r="F48" s="7">
        <v>0.53800000000000003</v>
      </c>
      <c r="G48" s="7">
        <v>2</v>
      </c>
      <c r="H48" s="7">
        <v>6</v>
      </c>
      <c r="I48" s="7">
        <v>0.25</v>
      </c>
      <c r="J48" s="7">
        <v>20.6</v>
      </c>
      <c r="K48" s="7">
        <v>18.600000000000001</v>
      </c>
      <c r="L48" s="7">
        <v>2.46</v>
      </c>
      <c r="M48" s="7">
        <v>1.54</v>
      </c>
      <c r="N48" s="7"/>
      <c r="O48" s="7"/>
      <c r="P48" s="7"/>
      <c r="Q48" s="7"/>
    </row>
    <row r="49" spans="1:17" ht="30.75" thickBot="1">
      <c r="A49" s="6">
        <v>42</v>
      </c>
      <c r="B49" s="5" t="s">
        <v>58</v>
      </c>
      <c r="C49" s="5" t="s">
        <v>171</v>
      </c>
      <c r="D49" s="7">
        <v>4</v>
      </c>
      <c r="E49" s="7">
        <v>8</v>
      </c>
      <c r="F49" s="7">
        <v>0.33300000000000002</v>
      </c>
      <c r="G49" s="7">
        <v>1</v>
      </c>
      <c r="H49" s="7">
        <v>7</v>
      </c>
      <c r="I49" s="7">
        <v>0.125</v>
      </c>
      <c r="J49" s="7">
        <v>25.1</v>
      </c>
      <c r="K49" s="7">
        <v>32.799999999999997</v>
      </c>
      <c r="L49" s="7">
        <v>-5.32</v>
      </c>
      <c r="M49" s="7">
        <v>1.43</v>
      </c>
      <c r="N49" s="7"/>
      <c r="O49" s="7"/>
      <c r="P49" s="7"/>
      <c r="Q49" s="7"/>
    </row>
    <row r="50" spans="1:17" ht="30.75" thickTop="1">
      <c r="A50" s="8">
        <v>43</v>
      </c>
      <c r="B50" s="10" t="s">
        <v>35</v>
      </c>
      <c r="C50" s="10" t="s">
        <v>172</v>
      </c>
      <c r="D50" s="9">
        <v>11</v>
      </c>
      <c r="E50" s="9">
        <v>3</v>
      </c>
      <c r="F50" s="9">
        <v>0.78600000000000003</v>
      </c>
      <c r="G50" s="9">
        <v>7</v>
      </c>
      <c r="H50" s="9">
        <v>2</v>
      </c>
      <c r="I50" s="9">
        <v>0.77800000000000002</v>
      </c>
      <c r="J50" s="9">
        <v>34.6</v>
      </c>
      <c r="K50" s="9">
        <v>20.8</v>
      </c>
      <c r="L50" s="9">
        <v>12.7</v>
      </c>
      <c r="M50" s="9">
        <v>1.91</v>
      </c>
      <c r="N50" s="9">
        <v>14</v>
      </c>
      <c r="O50" s="9">
        <v>11</v>
      </c>
      <c r="P50" s="9">
        <v>13</v>
      </c>
      <c r="Q50" s="9"/>
    </row>
    <row r="51" spans="1:17" ht="30">
      <c r="A51" s="6">
        <v>44</v>
      </c>
      <c r="B51" s="5" t="s">
        <v>26</v>
      </c>
      <c r="C51" s="5" t="s">
        <v>172</v>
      </c>
      <c r="D51" s="7">
        <v>9</v>
      </c>
      <c r="E51" s="7">
        <v>4</v>
      </c>
      <c r="F51" s="7">
        <v>0.69199999999999995</v>
      </c>
      <c r="G51" s="7">
        <v>5</v>
      </c>
      <c r="H51" s="7">
        <v>3</v>
      </c>
      <c r="I51" s="7">
        <v>0.625</v>
      </c>
      <c r="J51" s="7">
        <v>37.799999999999997</v>
      </c>
      <c r="K51" s="7">
        <v>26.4</v>
      </c>
      <c r="L51" s="7">
        <v>10.26</v>
      </c>
      <c r="M51" s="7">
        <v>1.72</v>
      </c>
      <c r="N51" s="7">
        <v>22</v>
      </c>
      <c r="O51" s="7">
        <v>11</v>
      </c>
      <c r="P51" s="7"/>
      <c r="Q51" s="7"/>
    </row>
    <row r="52" spans="1:17" ht="30">
      <c r="A52" s="6">
        <v>45</v>
      </c>
      <c r="B52" s="5" t="s">
        <v>51</v>
      </c>
      <c r="C52" s="5" t="s">
        <v>172</v>
      </c>
      <c r="D52" s="7">
        <v>8</v>
      </c>
      <c r="E52" s="7">
        <v>5</v>
      </c>
      <c r="F52" s="7">
        <v>0.61499999999999999</v>
      </c>
      <c r="G52" s="7">
        <v>5</v>
      </c>
      <c r="H52" s="7">
        <v>3</v>
      </c>
      <c r="I52" s="7">
        <v>0.625</v>
      </c>
      <c r="J52" s="7">
        <v>28.4</v>
      </c>
      <c r="K52" s="7">
        <v>24.2</v>
      </c>
      <c r="L52" s="7">
        <v>6.74</v>
      </c>
      <c r="M52" s="7">
        <v>3.04</v>
      </c>
      <c r="N52" s="7"/>
      <c r="O52" s="7">
        <v>22</v>
      </c>
      <c r="P52" s="7"/>
      <c r="Q52" s="7"/>
    </row>
    <row r="53" spans="1:17" ht="30">
      <c r="A53" s="6">
        <v>46</v>
      </c>
      <c r="B53" s="5" t="s">
        <v>42</v>
      </c>
      <c r="C53" s="5" t="s">
        <v>172</v>
      </c>
      <c r="D53" s="7">
        <v>7</v>
      </c>
      <c r="E53" s="7">
        <v>6</v>
      </c>
      <c r="F53" s="7">
        <v>0.53800000000000003</v>
      </c>
      <c r="G53" s="7">
        <v>4</v>
      </c>
      <c r="H53" s="7">
        <v>4</v>
      </c>
      <c r="I53" s="7">
        <v>0.5</v>
      </c>
      <c r="J53" s="7">
        <v>28.2</v>
      </c>
      <c r="K53" s="7">
        <v>25.6</v>
      </c>
      <c r="L53" s="7">
        <v>1.37</v>
      </c>
      <c r="M53" s="7">
        <v>-0.4</v>
      </c>
      <c r="N53" s="7"/>
      <c r="O53" s="7"/>
      <c r="P53" s="7"/>
      <c r="Q53" s="7"/>
    </row>
    <row r="54" spans="1:17" ht="30">
      <c r="A54" s="6">
        <v>47</v>
      </c>
      <c r="B54" s="5" t="s">
        <v>70</v>
      </c>
      <c r="C54" s="5" t="s">
        <v>172</v>
      </c>
      <c r="D54" s="7">
        <v>6</v>
      </c>
      <c r="E54" s="7">
        <v>7</v>
      </c>
      <c r="F54" s="7">
        <v>0.46200000000000002</v>
      </c>
      <c r="G54" s="7">
        <v>3</v>
      </c>
      <c r="H54" s="7">
        <v>5</v>
      </c>
      <c r="I54" s="7">
        <v>0.375</v>
      </c>
      <c r="J54" s="7">
        <v>25.9</v>
      </c>
      <c r="K54" s="7">
        <v>34</v>
      </c>
      <c r="L54" s="7">
        <v>-2.5299999999999998</v>
      </c>
      <c r="M54" s="7">
        <v>3</v>
      </c>
      <c r="N54" s="7"/>
      <c r="O54" s="7"/>
      <c r="P54" s="7"/>
      <c r="Q54" s="7"/>
    </row>
    <row r="55" spans="1:17" ht="30">
      <c r="A55" s="6">
        <v>48</v>
      </c>
      <c r="B55" s="5" t="s">
        <v>49</v>
      </c>
      <c r="C55" s="5" t="s">
        <v>172</v>
      </c>
      <c r="D55" s="7">
        <v>5</v>
      </c>
      <c r="E55" s="7">
        <v>7</v>
      </c>
      <c r="F55" s="7">
        <v>0.41699999999999998</v>
      </c>
      <c r="G55" s="7">
        <v>3</v>
      </c>
      <c r="H55" s="7">
        <v>5</v>
      </c>
      <c r="I55" s="7">
        <v>0.375</v>
      </c>
      <c r="J55" s="7">
        <v>23</v>
      </c>
      <c r="K55" s="7">
        <v>25.2</v>
      </c>
      <c r="L55" s="7">
        <v>0.8</v>
      </c>
      <c r="M55" s="7">
        <v>1.63</v>
      </c>
      <c r="N55" s="7"/>
      <c r="O55" s="7"/>
      <c r="P55" s="7"/>
      <c r="Q55" s="7"/>
    </row>
    <row r="56" spans="1:17" ht="30">
      <c r="A56" s="6">
        <v>49</v>
      </c>
      <c r="B56" s="5" t="s">
        <v>74</v>
      </c>
      <c r="C56" s="5" t="s">
        <v>172</v>
      </c>
      <c r="D56" s="7">
        <v>3</v>
      </c>
      <c r="E56" s="7">
        <v>9</v>
      </c>
      <c r="F56" s="7">
        <v>0.25</v>
      </c>
      <c r="G56" s="7">
        <v>1</v>
      </c>
      <c r="H56" s="7">
        <v>7</v>
      </c>
      <c r="I56" s="7">
        <v>0.125</v>
      </c>
      <c r="J56" s="7">
        <v>23.8</v>
      </c>
      <c r="K56" s="7">
        <v>31.7</v>
      </c>
      <c r="L56" s="7">
        <v>-6.33</v>
      </c>
      <c r="M56" s="7">
        <v>2.0099999999999998</v>
      </c>
      <c r="N56" s="7"/>
      <c r="O56" s="7"/>
      <c r="P56" s="7"/>
      <c r="Q56" s="7"/>
    </row>
    <row r="57" spans="1:17" ht="15" customHeight="1">
      <c r="A57" s="21"/>
      <c r="B57" s="21"/>
      <c r="C57" s="21"/>
      <c r="D57" s="21" t="s">
        <v>167</v>
      </c>
      <c r="E57" s="21"/>
      <c r="F57" s="21"/>
      <c r="G57" s="21" t="s">
        <v>168</v>
      </c>
      <c r="H57" s="21"/>
      <c r="I57" s="21"/>
      <c r="J57" s="6"/>
      <c r="K57" s="6"/>
      <c r="L57" s="21" t="s">
        <v>159</v>
      </c>
      <c r="M57" s="21"/>
      <c r="N57" s="21" t="s">
        <v>151</v>
      </c>
      <c r="O57" s="21"/>
      <c r="P57" s="21"/>
      <c r="Q57" s="6"/>
    </row>
    <row r="58" spans="1:17">
      <c r="A58" s="6" t="s">
        <v>152</v>
      </c>
      <c r="B58" s="6" t="s">
        <v>153</v>
      </c>
      <c r="C58" s="6" t="s">
        <v>154</v>
      </c>
      <c r="D58" s="6" t="s">
        <v>155</v>
      </c>
      <c r="E58" s="6" t="s">
        <v>156</v>
      </c>
      <c r="F58" s="6" t="s">
        <v>157</v>
      </c>
      <c r="G58" s="6" t="s">
        <v>155</v>
      </c>
      <c r="H58" s="6" t="s">
        <v>156</v>
      </c>
      <c r="I58" s="6" t="s">
        <v>157</v>
      </c>
      <c r="J58" s="6" t="s">
        <v>158</v>
      </c>
      <c r="K58" s="6" t="s">
        <v>158</v>
      </c>
      <c r="L58" s="6" t="s">
        <v>159</v>
      </c>
      <c r="M58" s="6" t="s">
        <v>160</v>
      </c>
      <c r="N58" s="6" t="s">
        <v>161</v>
      </c>
      <c r="O58" s="6" t="s">
        <v>162</v>
      </c>
      <c r="P58" s="6" t="s">
        <v>163</v>
      </c>
      <c r="Q58" s="6" t="s">
        <v>164</v>
      </c>
    </row>
    <row r="59" spans="1:17" ht="30">
      <c r="A59" s="6">
        <v>50</v>
      </c>
      <c r="B59" s="5" t="s">
        <v>67</v>
      </c>
      <c r="C59" s="5" t="s">
        <v>173</v>
      </c>
      <c r="D59" s="7">
        <v>13</v>
      </c>
      <c r="E59" s="7">
        <v>1</v>
      </c>
      <c r="F59" s="7">
        <v>0.92900000000000005</v>
      </c>
      <c r="G59" s="7">
        <v>8</v>
      </c>
      <c r="H59" s="7">
        <v>1</v>
      </c>
      <c r="I59" s="7">
        <v>0.88900000000000001</v>
      </c>
      <c r="J59" s="7">
        <v>45.6</v>
      </c>
      <c r="K59" s="7">
        <v>21</v>
      </c>
      <c r="L59" s="7">
        <v>12.55</v>
      </c>
      <c r="M59" s="7">
        <v>-5.81</v>
      </c>
      <c r="N59" s="7"/>
      <c r="O59" s="7">
        <v>18</v>
      </c>
      <c r="P59" s="7">
        <v>23</v>
      </c>
      <c r="Q59" s="7"/>
    </row>
    <row r="60" spans="1:17" ht="45">
      <c r="A60" s="6">
        <v>51</v>
      </c>
      <c r="B60" s="5" t="s">
        <v>86</v>
      </c>
      <c r="C60" s="5" t="s">
        <v>173</v>
      </c>
      <c r="D60" s="7">
        <v>6</v>
      </c>
      <c r="E60" s="7">
        <v>6</v>
      </c>
      <c r="F60" s="7">
        <v>0.5</v>
      </c>
      <c r="G60" s="7">
        <v>5</v>
      </c>
      <c r="H60" s="7">
        <v>3</v>
      </c>
      <c r="I60" s="7">
        <v>0.625</v>
      </c>
      <c r="J60" s="7">
        <v>31.6</v>
      </c>
      <c r="K60" s="7">
        <v>31.5</v>
      </c>
      <c r="L60" s="7">
        <v>-3.52</v>
      </c>
      <c r="M60" s="7">
        <v>-1.77</v>
      </c>
      <c r="N60" s="7"/>
      <c r="O60" s="7"/>
      <c r="P60" s="7"/>
      <c r="Q60" s="7"/>
    </row>
    <row r="61" spans="1:17" ht="30">
      <c r="A61" s="6">
        <v>52</v>
      </c>
      <c r="B61" s="5" t="s">
        <v>87</v>
      </c>
      <c r="C61" s="5" t="s">
        <v>173</v>
      </c>
      <c r="D61" s="7">
        <v>8</v>
      </c>
      <c r="E61" s="7">
        <v>5</v>
      </c>
      <c r="F61" s="7">
        <v>0.61499999999999999</v>
      </c>
      <c r="G61" s="7">
        <v>4</v>
      </c>
      <c r="H61" s="7">
        <v>4</v>
      </c>
      <c r="I61" s="7">
        <v>0.5</v>
      </c>
      <c r="J61" s="7">
        <v>44.4</v>
      </c>
      <c r="K61" s="7">
        <v>39.9</v>
      </c>
      <c r="L61" s="7">
        <v>1.99</v>
      </c>
      <c r="M61" s="7">
        <v>-3.01</v>
      </c>
      <c r="N61" s="7"/>
      <c r="O61" s="7"/>
      <c r="P61" s="7"/>
      <c r="Q61" s="7"/>
    </row>
    <row r="62" spans="1:17" ht="45">
      <c r="A62" s="6">
        <v>53</v>
      </c>
      <c r="B62" s="5" t="s">
        <v>189</v>
      </c>
      <c r="C62" s="5" t="s">
        <v>173</v>
      </c>
      <c r="D62" s="7">
        <v>6</v>
      </c>
      <c r="E62" s="7">
        <v>6</v>
      </c>
      <c r="F62" s="7">
        <v>0.5</v>
      </c>
      <c r="G62" s="7">
        <v>4</v>
      </c>
      <c r="H62" s="7">
        <v>4</v>
      </c>
      <c r="I62" s="7">
        <v>0.5</v>
      </c>
      <c r="J62" s="7">
        <v>33.200000000000003</v>
      </c>
      <c r="K62" s="7">
        <v>29.9</v>
      </c>
      <c r="L62" s="7">
        <v>-0.3</v>
      </c>
      <c r="M62" s="7">
        <v>-2.0499999999999998</v>
      </c>
      <c r="N62" s="7"/>
      <c r="O62" s="7"/>
      <c r="P62" s="7"/>
      <c r="Q62" s="7"/>
    </row>
    <row r="63" spans="1:17" ht="45">
      <c r="A63" s="6">
        <v>54</v>
      </c>
      <c r="B63" s="5" t="s">
        <v>138</v>
      </c>
      <c r="C63" s="5" t="s">
        <v>173</v>
      </c>
      <c r="D63" s="7">
        <v>6</v>
      </c>
      <c r="E63" s="7">
        <v>6</v>
      </c>
      <c r="F63" s="7">
        <v>0.5</v>
      </c>
      <c r="G63" s="7">
        <v>4</v>
      </c>
      <c r="H63" s="7">
        <v>4</v>
      </c>
      <c r="I63" s="7">
        <v>0.5</v>
      </c>
      <c r="J63" s="7">
        <v>32.700000000000003</v>
      </c>
      <c r="K63" s="7">
        <v>38</v>
      </c>
      <c r="L63" s="7">
        <v>-6.1</v>
      </c>
      <c r="M63" s="7">
        <v>-3.6</v>
      </c>
      <c r="N63" s="7"/>
      <c r="O63" s="7"/>
      <c r="P63" s="7"/>
      <c r="Q63" s="7"/>
    </row>
    <row r="64" spans="1:17" ht="45">
      <c r="A64" s="6">
        <v>55</v>
      </c>
      <c r="B64" s="5" t="s">
        <v>119</v>
      </c>
      <c r="C64" s="5" t="s">
        <v>173</v>
      </c>
      <c r="D64" s="7">
        <v>4</v>
      </c>
      <c r="E64" s="7">
        <v>8</v>
      </c>
      <c r="F64" s="7">
        <v>0.33300000000000002</v>
      </c>
      <c r="G64" s="7">
        <v>3</v>
      </c>
      <c r="H64" s="7">
        <v>5</v>
      </c>
      <c r="I64" s="7">
        <v>0.375</v>
      </c>
      <c r="J64" s="7">
        <v>23</v>
      </c>
      <c r="K64" s="7">
        <v>24.8</v>
      </c>
      <c r="L64" s="7">
        <v>-6.95</v>
      </c>
      <c r="M64" s="7">
        <v>-4.04</v>
      </c>
      <c r="N64" s="7"/>
      <c r="O64" s="7"/>
      <c r="P64" s="7"/>
      <c r="Q64" s="7"/>
    </row>
    <row r="65" spans="1:17" ht="30.75" thickBot="1">
      <c r="A65" s="6">
        <v>56</v>
      </c>
      <c r="B65" s="5" t="s">
        <v>83</v>
      </c>
      <c r="C65" s="5" t="s">
        <v>173</v>
      </c>
      <c r="D65" s="7">
        <v>3</v>
      </c>
      <c r="E65" s="7">
        <v>9</v>
      </c>
      <c r="F65" s="7">
        <v>0.25</v>
      </c>
      <c r="G65" s="7">
        <v>2</v>
      </c>
      <c r="H65" s="7">
        <v>6</v>
      </c>
      <c r="I65" s="7">
        <v>0.25</v>
      </c>
      <c r="J65" s="7">
        <v>24</v>
      </c>
      <c r="K65" s="7">
        <v>34.4</v>
      </c>
      <c r="L65" s="7">
        <v>-9.68</v>
      </c>
      <c r="M65" s="7">
        <v>-1.18</v>
      </c>
      <c r="N65" s="7"/>
      <c r="O65" s="7"/>
      <c r="P65" s="7"/>
      <c r="Q65" s="7"/>
    </row>
    <row r="66" spans="1:17" ht="30.75" thickTop="1">
      <c r="A66" s="8">
        <v>57</v>
      </c>
      <c r="B66" s="10" t="s">
        <v>89</v>
      </c>
      <c r="C66" s="10" t="s">
        <v>175</v>
      </c>
      <c r="D66" s="9">
        <v>9</v>
      </c>
      <c r="E66" s="9">
        <v>5</v>
      </c>
      <c r="F66" s="9">
        <v>0.64300000000000002</v>
      </c>
      <c r="G66" s="9">
        <v>7</v>
      </c>
      <c r="H66" s="9">
        <v>2</v>
      </c>
      <c r="I66" s="9">
        <v>0.77800000000000002</v>
      </c>
      <c r="J66" s="9">
        <v>37.4</v>
      </c>
      <c r="K66" s="9">
        <v>24.7</v>
      </c>
      <c r="L66" s="9">
        <v>5.46</v>
      </c>
      <c r="M66" s="9">
        <v>-1.61</v>
      </c>
      <c r="N66" s="9"/>
      <c r="O66" s="9"/>
      <c r="P66" s="9"/>
      <c r="Q66" s="9"/>
    </row>
    <row r="67" spans="1:17" ht="30">
      <c r="A67" s="6">
        <v>58</v>
      </c>
      <c r="B67" s="5" t="s">
        <v>124</v>
      </c>
      <c r="C67" s="5" t="s">
        <v>175</v>
      </c>
      <c r="D67" s="7">
        <v>8</v>
      </c>
      <c r="E67" s="7">
        <v>5</v>
      </c>
      <c r="F67" s="7">
        <v>0.61499999999999999</v>
      </c>
      <c r="G67" s="7">
        <v>5</v>
      </c>
      <c r="H67" s="7">
        <v>3</v>
      </c>
      <c r="I67" s="7">
        <v>0.625</v>
      </c>
      <c r="J67" s="7">
        <v>28.8</v>
      </c>
      <c r="K67" s="7">
        <v>28.5</v>
      </c>
      <c r="L67" s="7">
        <v>-0.28000000000000003</v>
      </c>
      <c r="M67" s="7">
        <v>-2.98</v>
      </c>
      <c r="N67" s="7"/>
      <c r="O67" s="7"/>
      <c r="P67" s="7"/>
      <c r="Q67" s="7"/>
    </row>
    <row r="68" spans="1:17" ht="30">
      <c r="A68" s="6">
        <v>59</v>
      </c>
      <c r="B68" s="5" t="s">
        <v>176</v>
      </c>
      <c r="C68" s="5" t="s">
        <v>175</v>
      </c>
      <c r="D68" s="7">
        <v>7</v>
      </c>
      <c r="E68" s="7">
        <v>6</v>
      </c>
      <c r="F68" s="7">
        <v>0.53800000000000003</v>
      </c>
      <c r="G68" s="7">
        <v>5</v>
      </c>
      <c r="H68" s="7">
        <v>3</v>
      </c>
      <c r="I68" s="7">
        <v>0.625</v>
      </c>
      <c r="J68" s="7">
        <v>26.6</v>
      </c>
      <c r="K68" s="7">
        <v>28.1</v>
      </c>
      <c r="L68" s="7">
        <v>-3.18</v>
      </c>
      <c r="M68" s="7">
        <v>-3.64</v>
      </c>
      <c r="N68" s="7"/>
      <c r="O68" s="7"/>
      <c r="P68" s="7"/>
      <c r="Q68" s="7"/>
    </row>
    <row r="69" spans="1:17" ht="45">
      <c r="A69" s="6">
        <v>60</v>
      </c>
      <c r="B69" s="5" t="s">
        <v>113</v>
      </c>
      <c r="C69" s="5" t="s">
        <v>175</v>
      </c>
      <c r="D69" s="7">
        <v>4</v>
      </c>
      <c r="E69" s="7">
        <v>8</v>
      </c>
      <c r="F69" s="7">
        <v>0.33300000000000002</v>
      </c>
      <c r="G69" s="7">
        <v>3</v>
      </c>
      <c r="H69" s="7">
        <v>5</v>
      </c>
      <c r="I69" s="7">
        <v>0.375</v>
      </c>
      <c r="J69" s="7">
        <v>17.100000000000001</v>
      </c>
      <c r="K69" s="7">
        <v>25.9</v>
      </c>
      <c r="L69" s="7">
        <v>-8.6199999999999992</v>
      </c>
      <c r="M69" s="7">
        <v>-2.4500000000000002</v>
      </c>
      <c r="N69" s="7"/>
      <c r="O69" s="7"/>
      <c r="P69" s="7"/>
      <c r="Q69" s="7"/>
    </row>
    <row r="70" spans="1:17" ht="30">
      <c r="A70" s="6">
        <v>61</v>
      </c>
      <c r="B70" s="5" t="s">
        <v>115</v>
      </c>
      <c r="C70" s="5" t="s">
        <v>175</v>
      </c>
      <c r="D70" s="7">
        <v>4</v>
      </c>
      <c r="E70" s="7">
        <v>8</v>
      </c>
      <c r="F70" s="7">
        <v>0.33300000000000002</v>
      </c>
      <c r="G70" s="7">
        <v>2</v>
      </c>
      <c r="H70" s="7">
        <v>6</v>
      </c>
      <c r="I70" s="7">
        <v>0.25</v>
      </c>
      <c r="J70" s="7">
        <v>27.2</v>
      </c>
      <c r="K70" s="7">
        <v>29.8</v>
      </c>
      <c r="L70" s="7">
        <v>-11.91</v>
      </c>
      <c r="M70" s="7">
        <v>-5.91</v>
      </c>
      <c r="N70" s="7"/>
      <c r="O70" s="7"/>
      <c r="P70" s="7"/>
      <c r="Q70" s="7"/>
    </row>
    <row r="71" spans="1:17" ht="45">
      <c r="A71" s="6">
        <v>62</v>
      </c>
      <c r="B71" s="5" t="s">
        <v>174</v>
      </c>
      <c r="C71" s="5" t="s">
        <v>175</v>
      </c>
      <c r="D71" s="7">
        <v>3</v>
      </c>
      <c r="E71" s="7">
        <v>9</v>
      </c>
      <c r="F71" s="7">
        <v>0.25</v>
      </c>
      <c r="G71" s="7">
        <v>1</v>
      </c>
      <c r="H71" s="7">
        <v>7</v>
      </c>
      <c r="I71" s="7">
        <v>0.125</v>
      </c>
      <c r="J71" s="7">
        <v>19</v>
      </c>
      <c r="K71" s="7">
        <v>35.4</v>
      </c>
      <c r="L71" s="7">
        <v>-10.91</v>
      </c>
      <c r="M71" s="7">
        <v>0.17</v>
      </c>
      <c r="N71" s="7"/>
      <c r="O71" s="7"/>
      <c r="P71" s="7"/>
      <c r="Q71" s="7"/>
    </row>
    <row r="72" spans="1:17" ht="15" customHeight="1">
      <c r="A72" s="21"/>
      <c r="B72" s="21"/>
      <c r="C72" s="21"/>
      <c r="D72" s="21" t="s">
        <v>167</v>
      </c>
      <c r="E72" s="21"/>
      <c r="F72" s="21"/>
      <c r="G72" s="21" t="s">
        <v>168</v>
      </c>
      <c r="H72" s="21"/>
      <c r="I72" s="21"/>
      <c r="J72" s="6"/>
      <c r="K72" s="6"/>
      <c r="L72" s="21" t="s">
        <v>159</v>
      </c>
      <c r="M72" s="21"/>
      <c r="N72" s="21" t="s">
        <v>151</v>
      </c>
      <c r="O72" s="21"/>
      <c r="P72" s="21"/>
      <c r="Q72" s="6"/>
    </row>
    <row r="73" spans="1:17">
      <c r="A73" s="6" t="s">
        <v>152</v>
      </c>
      <c r="B73" s="6" t="s">
        <v>153</v>
      </c>
      <c r="C73" s="6" t="s">
        <v>154</v>
      </c>
      <c r="D73" s="6" t="s">
        <v>155</v>
      </c>
      <c r="E73" s="6" t="s">
        <v>156</v>
      </c>
      <c r="F73" s="6" t="s">
        <v>157</v>
      </c>
      <c r="G73" s="6" t="s">
        <v>155</v>
      </c>
      <c r="H73" s="6" t="s">
        <v>156</v>
      </c>
      <c r="I73" s="6" t="s">
        <v>157</v>
      </c>
      <c r="J73" s="6" t="s">
        <v>158</v>
      </c>
      <c r="K73" s="6" t="s">
        <v>158</v>
      </c>
      <c r="L73" s="6" t="s">
        <v>159</v>
      </c>
      <c r="M73" s="6" t="s">
        <v>160</v>
      </c>
      <c r="N73" s="6" t="s">
        <v>161</v>
      </c>
      <c r="O73" s="6" t="s">
        <v>162</v>
      </c>
      <c r="P73" s="6" t="s">
        <v>163</v>
      </c>
      <c r="Q73" s="6" t="s">
        <v>164</v>
      </c>
    </row>
    <row r="74" spans="1:17" ht="30">
      <c r="A74" s="6">
        <v>63</v>
      </c>
      <c r="B74" s="5" t="s">
        <v>13</v>
      </c>
      <c r="C74" s="5" t="s">
        <v>148</v>
      </c>
      <c r="D74" s="7">
        <v>8</v>
      </c>
      <c r="E74" s="7">
        <v>5</v>
      </c>
      <c r="F74" s="7">
        <v>0.61499999999999999</v>
      </c>
      <c r="G74" s="7">
        <v>1</v>
      </c>
      <c r="H74" s="7">
        <v>0</v>
      </c>
      <c r="I74" s="7">
        <v>1</v>
      </c>
      <c r="J74" s="7">
        <v>32.799999999999997</v>
      </c>
      <c r="K74" s="7">
        <v>29.2</v>
      </c>
      <c r="L74" s="7">
        <v>8.56</v>
      </c>
      <c r="M74" s="7">
        <v>5.33</v>
      </c>
      <c r="N74" s="7">
        <v>17</v>
      </c>
      <c r="O74" s="7">
        <v>5</v>
      </c>
      <c r="P74" s="7"/>
      <c r="Q74" s="7"/>
    </row>
    <row r="75" spans="1:17">
      <c r="A75" s="6">
        <v>64</v>
      </c>
      <c r="B75" s="5" t="s">
        <v>97</v>
      </c>
      <c r="C75" s="5" t="s">
        <v>148</v>
      </c>
      <c r="D75" s="7">
        <v>8</v>
      </c>
      <c r="E75" s="7">
        <v>5</v>
      </c>
      <c r="F75" s="7">
        <v>0.61499999999999999</v>
      </c>
      <c r="G75" s="7">
        <v>1</v>
      </c>
      <c r="H75" s="7">
        <v>1</v>
      </c>
      <c r="I75" s="7">
        <v>0.5</v>
      </c>
      <c r="J75" s="7">
        <v>31.8</v>
      </c>
      <c r="K75" s="7">
        <v>27.3</v>
      </c>
      <c r="L75" s="7">
        <v>2.19</v>
      </c>
      <c r="M75" s="7">
        <v>-1.5</v>
      </c>
      <c r="N75" s="7"/>
      <c r="O75" s="7"/>
      <c r="P75" s="7"/>
      <c r="Q75" s="7"/>
    </row>
    <row r="76" spans="1:17">
      <c r="A76" s="6">
        <v>65</v>
      </c>
      <c r="B76" s="5" t="s">
        <v>96</v>
      </c>
      <c r="C76" s="5" t="s">
        <v>148</v>
      </c>
      <c r="D76" s="7">
        <v>4</v>
      </c>
      <c r="E76" s="7">
        <v>8</v>
      </c>
      <c r="F76" s="7">
        <v>0.33300000000000002</v>
      </c>
      <c r="G76" s="7">
        <v>0</v>
      </c>
      <c r="H76" s="7">
        <v>1</v>
      </c>
      <c r="I76" s="7">
        <v>0</v>
      </c>
      <c r="J76" s="7">
        <v>24.9</v>
      </c>
      <c r="K76" s="7">
        <v>32.9</v>
      </c>
      <c r="L76" s="7">
        <v>-12.95</v>
      </c>
      <c r="M76" s="7">
        <v>-5.78</v>
      </c>
      <c r="N76" s="7"/>
      <c r="O76" s="7"/>
      <c r="P76" s="7"/>
      <c r="Q76" s="7"/>
    </row>
    <row r="77" spans="1:17" ht="30">
      <c r="A77" s="6">
        <v>66</v>
      </c>
      <c r="B77" s="5" t="s">
        <v>50</v>
      </c>
      <c r="C77" s="5" t="s">
        <v>148</v>
      </c>
      <c r="D77" s="7">
        <v>8</v>
      </c>
      <c r="E77" s="7">
        <v>5</v>
      </c>
      <c r="F77" s="7">
        <v>0.61499999999999999</v>
      </c>
      <c r="G77" s="7">
        <v>0</v>
      </c>
      <c r="H77" s="7">
        <v>0</v>
      </c>
      <c r="I77" s="7"/>
      <c r="J77" s="7">
        <v>37.1</v>
      </c>
      <c r="K77" s="7">
        <v>27.5</v>
      </c>
      <c r="L77" s="7">
        <v>4.38</v>
      </c>
      <c r="M77" s="7">
        <v>-1.32</v>
      </c>
      <c r="N77" s="7"/>
      <c r="O77" s="7">
        <v>18</v>
      </c>
      <c r="P77" s="7"/>
      <c r="Q77" s="7"/>
    </row>
    <row r="78" spans="1:17" ht="15" customHeight="1">
      <c r="A78" s="21"/>
      <c r="B78" s="21"/>
      <c r="C78" s="21"/>
      <c r="D78" s="21" t="s">
        <v>167</v>
      </c>
      <c r="E78" s="21"/>
      <c r="F78" s="21"/>
      <c r="G78" s="21" t="s">
        <v>168</v>
      </c>
      <c r="H78" s="21"/>
      <c r="I78" s="21"/>
      <c r="J78" s="6"/>
      <c r="K78" s="6"/>
      <c r="L78" s="21" t="s">
        <v>159</v>
      </c>
      <c r="M78" s="21"/>
      <c r="N78" s="21" t="s">
        <v>151</v>
      </c>
      <c r="O78" s="21"/>
      <c r="P78" s="21"/>
      <c r="Q78" s="6"/>
    </row>
    <row r="79" spans="1:17">
      <c r="A79" s="6" t="s">
        <v>152</v>
      </c>
      <c r="B79" s="6" t="s">
        <v>153</v>
      </c>
      <c r="C79" s="6" t="s">
        <v>154</v>
      </c>
      <c r="D79" s="6" t="s">
        <v>155</v>
      </c>
      <c r="E79" s="6" t="s">
        <v>156</v>
      </c>
      <c r="F79" s="6" t="s">
        <v>157</v>
      </c>
      <c r="G79" s="6" t="s">
        <v>155</v>
      </c>
      <c r="H79" s="6" t="s">
        <v>156</v>
      </c>
      <c r="I79" s="6" t="s">
        <v>157</v>
      </c>
      <c r="J79" s="6" t="s">
        <v>158</v>
      </c>
      <c r="K79" s="6" t="s">
        <v>158</v>
      </c>
      <c r="L79" s="6" t="s">
        <v>159</v>
      </c>
      <c r="M79" s="6" t="s">
        <v>160</v>
      </c>
      <c r="N79" s="6" t="s">
        <v>161</v>
      </c>
      <c r="O79" s="6" t="s">
        <v>162</v>
      </c>
      <c r="P79" s="6" t="s">
        <v>163</v>
      </c>
      <c r="Q79" s="6" t="s">
        <v>164</v>
      </c>
    </row>
    <row r="80" spans="1:17" ht="45">
      <c r="A80" s="6">
        <v>67</v>
      </c>
      <c r="B80" s="5" t="s">
        <v>177</v>
      </c>
      <c r="C80" s="5" t="s">
        <v>178</v>
      </c>
      <c r="D80" s="7">
        <v>8</v>
      </c>
      <c r="E80" s="7">
        <v>6</v>
      </c>
      <c r="F80" s="7">
        <v>0.57099999999999995</v>
      </c>
      <c r="G80" s="7">
        <v>5</v>
      </c>
      <c r="H80" s="7">
        <v>4</v>
      </c>
      <c r="I80" s="7">
        <v>0.55600000000000005</v>
      </c>
      <c r="J80" s="7">
        <v>30</v>
      </c>
      <c r="K80" s="7">
        <v>33.5</v>
      </c>
      <c r="L80" s="7">
        <v>-6.66</v>
      </c>
      <c r="M80" s="7">
        <v>-5.87</v>
      </c>
      <c r="N80" s="7"/>
      <c r="O80" s="7"/>
      <c r="P80" s="7"/>
      <c r="Q80" s="7"/>
    </row>
    <row r="81" spans="1:17" ht="30">
      <c r="A81" s="6">
        <v>68</v>
      </c>
      <c r="B81" s="5" t="s">
        <v>130</v>
      </c>
      <c r="C81" s="5" t="s">
        <v>178</v>
      </c>
      <c r="D81" s="7">
        <v>6</v>
      </c>
      <c r="E81" s="7">
        <v>6</v>
      </c>
      <c r="F81" s="7">
        <v>0.5</v>
      </c>
      <c r="G81" s="7">
        <v>4</v>
      </c>
      <c r="H81" s="7">
        <v>4</v>
      </c>
      <c r="I81" s="7">
        <v>0.5</v>
      </c>
      <c r="J81" s="7">
        <v>20.5</v>
      </c>
      <c r="K81" s="7">
        <v>24.8</v>
      </c>
      <c r="L81" s="7">
        <v>-9.7899999999999991</v>
      </c>
      <c r="M81" s="7">
        <v>-6.95</v>
      </c>
      <c r="N81" s="7"/>
      <c r="O81" s="7"/>
      <c r="P81" s="7"/>
      <c r="Q81" s="7"/>
    </row>
    <row r="82" spans="1:17" ht="30">
      <c r="A82" s="6">
        <v>69</v>
      </c>
      <c r="B82" s="5" t="s">
        <v>136</v>
      </c>
      <c r="C82" s="5" t="s">
        <v>178</v>
      </c>
      <c r="D82" s="7">
        <v>5</v>
      </c>
      <c r="E82" s="7">
        <v>6</v>
      </c>
      <c r="F82" s="7">
        <v>0.45500000000000002</v>
      </c>
      <c r="G82" s="7">
        <v>3</v>
      </c>
      <c r="H82" s="7">
        <v>4</v>
      </c>
      <c r="I82" s="7">
        <v>0.42899999999999999</v>
      </c>
      <c r="J82" s="7">
        <v>32.299999999999997</v>
      </c>
      <c r="K82" s="7">
        <v>31.5</v>
      </c>
      <c r="L82" s="7">
        <v>-9.34</v>
      </c>
      <c r="M82" s="7">
        <v>-9.98</v>
      </c>
      <c r="N82" s="7"/>
      <c r="O82" s="7"/>
      <c r="P82" s="7"/>
      <c r="Q82" s="7"/>
    </row>
    <row r="83" spans="1:17" ht="30">
      <c r="A83" s="6">
        <v>70</v>
      </c>
      <c r="B83" s="5" t="s">
        <v>135</v>
      </c>
      <c r="C83" s="5" t="s">
        <v>178</v>
      </c>
      <c r="D83" s="7">
        <v>5</v>
      </c>
      <c r="E83" s="7">
        <v>7</v>
      </c>
      <c r="F83" s="7">
        <v>0.41699999999999998</v>
      </c>
      <c r="G83" s="7">
        <v>3</v>
      </c>
      <c r="H83" s="7">
        <v>5</v>
      </c>
      <c r="I83" s="7">
        <v>0.375</v>
      </c>
      <c r="J83" s="7">
        <v>22.6</v>
      </c>
      <c r="K83" s="7">
        <v>23.1</v>
      </c>
      <c r="L83" s="7">
        <v>-9.23</v>
      </c>
      <c r="M83" s="7">
        <v>-7.73</v>
      </c>
      <c r="N83" s="7"/>
      <c r="O83" s="7"/>
      <c r="P83" s="7"/>
      <c r="Q83" s="7"/>
    </row>
    <row r="84" spans="1:17" ht="30">
      <c r="A84" s="6">
        <v>71</v>
      </c>
      <c r="B84" s="5" t="s">
        <v>100</v>
      </c>
      <c r="C84" s="5" t="s">
        <v>178</v>
      </c>
      <c r="D84" s="7">
        <v>3</v>
      </c>
      <c r="E84" s="7">
        <v>9</v>
      </c>
      <c r="F84" s="7">
        <v>0.25</v>
      </c>
      <c r="G84" s="7">
        <v>3</v>
      </c>
      <c r="H84" s="7">
        <v>5</v>
      </c>
      <c r="I84" s="7">
        <v>0.375</v>
      </c>
      <c r="J84" s="7">
        <v>27.3</v>
      </c>
      <c r="K84" s="7">
        <v>33</v>
      </c>
      <c r="L84" s="7">
        <v>-12.61</v>
      </c>
      <c r="M84" s="7">
        <v>-7.03</v>
      </c>
      <c r="N84" s="7"/>
      <c r="O84" s="7"/>
      <c r="P84" s="7"/>
      <c r="Q84" s="7"/>
    </row>
    <row r="85" spans="1:17" ht="30">
      <c r="A85" s="6">
        <v>72</v>
      </c>
      <c r="B85" s="5" t="s">
        <v>84</v>
      </c>
      <c r="C85" s="5" t="s">
        <v>178</v>
      </c>
      <c r="D85" s="7">
        <v>2</v>
      </c>
      <c r="E85" s="7">
        <v>10</v>
      </c>
      <c r="F85" s="7">
        <v>0.16700000000000001</v>
      </c>
      <c r="G85" s="7">
        <v>2</v>
      </c>
      <c r="H85" s="7">
        <v>6</v>
      </c>
      <c r="I85" s="7">
        <v>0.25</v>
      </c>
      <c r="J85" s="7">
        <v>22.3</v>
      </c>
      <c r="K85" s="7">
        <v>31.8</v>
      </c>
      <c r="L85" s="7">
        <v>-13.99</v>
      </c>
      <c r="M85" s="7">
        <v>-5.24</v>
      </c>
      <c r="N85" s="7"/>
      <c r="O85" s="7"/>
      <c r="P85" s="7"/>
      <c r="Q85" s="7"/>
    </row>
    <row r="86" spans="1:17" ht="30.75" thickBot="1">
      <c r="A86" s="6">
        <v>73</v>
      </c>
      <c r="B86" s="5" t="s">
        <v>131</v>
      </c>
      <c r="C86" s="5" t="s">
        <v>178</v>
      </c>
      <c r="D86" s="7">
        <v>2</v>
      </c>
      <c r="E86" s="7">
        <v>9</v>
      </c>
      <c r="F86" s="7">
        <v>0.182</v>
      </c>
      <c r="G86" s="7">
        <v>1</v>
      </c>
      <c r="H86" s="7">
        <v>6</v>
      </c>
      <c r="I86" s="7">
        <v>0.14299999999999999</v>
      </c>
      <c r="J86" s="7">
        <v>16.399999999999999</v>
      </c>
      <c r="K86" s="7">
        <v>29</v>
      </c>
      <c r="L86" s="7">
        <v>-13.04</v>
      </c>
      <c r="M86" s="7">
        <v>-4.58</v>
      </c>
      <c r="N86" s="7"/>
      <c r="O86" s="7"/>
      <c r="P86" s="7"/>
      <c r="Q86" s="7"/>
    </row>
    <row r="87" spans="1:17" ht="30.75" thickTop="1">
      <c r="A87" s="8">
        <v>74</v>
      </c>
      <c r="B87" s="10" t="s">
        <v>112</v>
      </c>
      <c r="C87" s="10" t="s">
        <v>179</v>
      </c>
      <c r="D87" s="9">
        <v>11</v>
      </c>
      <c r="E87" s="9">
        <v>3</v>
      </c>
      <c r="F87" s="9">
        <v>0.78600000000000003</v>
      </c>
      <c r="G87" s="9">
        <v>8</v>
      </c>
      <c r="H87" s="9">
        <v>1</v>
      </c>
      <c r="I87" s="9">
        <v>0.88900000000000001</v>
      </c>
      <c r="J87" s="9">
        <v>31.5</v>
      </c>
      <c r="K87" s="9">
        <v>25.6</v>
      </c>
      <c r="L87" s="9">
        <v>-1.06</v>
      </c>
      <c r="M87" s="9">
        <v>-6.14</v>
      </c>
      <c r="N87" s="9"/>
      <c r="O87" s="9"/>
      <c r="P87" s="9"/>
      <c r="Q87" s="9"/>
    </row>
    <row r="88" spans="1:17" ht="30">
      <c r="A88" s="6">
        <v>75</v>
      </c>
      <c r="B88" s="5" t="s">
        <v>98</v>
      </c>
      <c r="C88" s="5" t="s">
        <v>179</v>
      </c>
      <c r="D88" s="7">
        <v>9</v>
      </c>
      <c r="E88" s="7">
        <v>4</v>
      </c>
      <c r="F88" s="7">
        <v>0.69199999999999995</v>
      </c>
      <c r="G88" s="7">
        <v>7</v>
      </c>
      <c r="H88" s="7">
        <v>1</v>
      </c>
      <c r="I88" s="7">
        <v>0.875</v>
      </c>
      <c r="J88" s="7">
        <v>36.6</v>
      </c>
      <c r="K88" s="7">
        <v>30.5</v>
      </c>
      <c r="L88" s="7">
        <v>-1.79</v>
      </c>
      <c r="M88" s="7">
        <v>-6.48</v>
      </c>
      <c r="N88" s="7"/>
      <c r="O88" s="7"/>
      <c r="P88" s="7"/>
      <c r="Q88" s="7"/>
    </row>
    <row r="89" spans="1:17" ht="30">
      <c r="A89" s="6">
        <v>76</v>
      </c>
      <c r="B89" s="5" t="s">
        <v>65</v>
      </c>
      <c r="C89" s="5" t="s">
        <v>179</v>
      </c>
      <c r="D89" s="7">
        <v>8</v>
      </c>
      <c r="E89" s="7">
        <v>5</v>
      </c>
      <c r="F89" s="7">
        <v>0.61499999999999999</v>
      </c>
      <c r="G89" s="7">
        <v>6</v>
      </c>
      <c r="H89" s="7">
        <v>2</v>
      </c>
      <c r="I89" s="7">
        <v>0.75</v>
      </c>
      <c r="J89" s="7">
        <v>33.799999999999997</v>
      </c>
      <c r="K89" s="7">
        <v>24.9</v>
      </c>
      <c r="L89" s="7">
        <v>-1.79</v>
      </c>
      <c r="M89" s="7">
        <v>-7.79</v>
      </c>
      <c r="N89" s="7"/>
      <c r="O89" s="7"/>
      <c r="P89" s="7"/>
      <c r="Q89" s="7"/>
    </row>
    <row r="90" spans="1:17" ht="30">
      <c r="A90" s="6">
        <v>77</v>
      </c>
      <c r="B90" s="5" t="s">
        <v>127</v>
      </c>
      <c r="C90" s="5" t="s">
        <v>179</v>
      </c>
      <c r="D90" s="7">
        <v>7</v>
      </c>
      <c r="E90" s="7">
        <v>6</v>
      </c>
      <c r="F90" s="7">
        <v>0.53800000000000003</v>
      </c>
      <c r="G90" s="7">
        <v>5</v>
      </c>
      <c r="H90" s="7">
        <v>3</v>
      </c>
      <c r="I90" s="7">
        <v>0.625</v>
      </c>
      <c r="J90" s="7">
        <v>26.9</v>
      </c>
      <c r="K90" s="7">
        <v>25.2</v>
      </c>
      <c r="L90" s="7">
        <v>-5.84</v>
      </c>
      <c r="M90" s="7">
        <v>-7.61</v>
      </c>
      <c r="N90" s="7"/>
      <c r="O90" s="7"/>
      <c r="P90" s="7"/>
      <c r="Q90" s="7"/>
    </row>
    <row r="91" spans="1:17" ht="30">
      <c r="A91" s="6">
        <v>78</v>
      </c>
      <c r="B91" s="5" t="s">
        <v>125</v>
      </c>
      <c r="C91" s="5" t="s">
        <v>179</v>
      </c>
      <c r="D91" s="7">
        <v>5</v>
      </c>
      <c r="E91" s="7">
        <v>7</v>
      </c>
      <c r="F91" s="7">
        <v>0.41699999999999998</v>
      </c>
      <c r="G91" s="7">
        <v>4</v>
      </c>
      <c r="H91" s="7">
        <v>4</v>
      </c>
      <c r="I91" s="7">
        <v>0.5</v>
      </c>
      <c r="J91" s="7">
        <v>27.7</v>
      </c>
      <c r="K91" s="7">
        <v>27.2</v>
      </c>
      <c r="L91" s="7">
        <v>-8.35</v>
      </c>
      <c r="M91" s="7">
        <v>-8.68</v>
      </c>
      <c r="N91" s="7"/>
      <c r="O91" s="7"/>
      <c r="P91" s="7"/>
      <c r="Q91" s="7"/>
    </row>
    <row r="92" spans="1:17" ht="30">
      <c r="A92" s="6">
        <v>79</v>
      </c>
      <c r="B92" s="5" t="s">
        <v>134</v>
      </c>
      <c r="C92" s="5" t="s">
        <v>179</v>
      </c>
      <c r="D92" s="7">
        <v>2</v>
      </c>
      <c r="E92" s="7">
        <v>10</v>
      </c>
      <c r="F92" s="7">
        <v>0.16700000000000001</v>
      </c>
      <c r="G92" s="7">
        <v>1</v>
      </c>
      <c r="H92" s="7">
        <v>7</v>
      </c>
      <c r="I92" s="7">
        <v>0.125</v>
      </c>
      <c r="J92" s="7">
        <v>15.2</v>
      </c>
      <c r="K92" s="7">
        <v>40.9</v>
      </c>
      <c r="L92" s="7">
        <v>-19.82</v>
      </c>
      <c r="M92" s="7">
        <v>-4.07</v>
      </c>
      <c r="N92" s="7"/>
      <c r="O92" s="7"/>
      <c r="P92" s="7"/>
      <c r="Q92" s="7"/>
    </row>
    <row r="93" spans="1:17" ht="15" customHeight="1">
      <c r="A93" s="21"/>
      <c r="B93" s="21"/>
      <c r="C93" s="21"/>
      <c r="D93" s="21" t="s">
        <v>167</v>
      </c>
      <c r="E93" s="21"/>
      <c r="F93" s="21"/>
      <c r="G93" s="21" t="s">
        <v>168</v>
      </c>
      <c r="H93" s="21"/>
      <c r="I93" s="21"/>
      <c r="J93" s="6"/>
      <c r="K93" s="6"/>
      <c r="L93" s="21" t="s">
        <v>159</v>
      </c>
      <c r="M93" s="21"/>
      <c r="N93" s="21" t="s">
        <v>151</v>
      </c>
      <c r="O93" s="21"/>
      <c r="P93" s="21"/>
      <c r="Q93" s="6"/>
    </row>
    <row r="94" spans="1:17">
      <c r="A94" s="6" t="s">
        <v>152</v>
      </c>
      <c r="B94" s="6" t="s">
        <v>153</v>
      </c>
      <c r="C94" s="6" t="s">
        <v>154</v>
      </c>
      <c r="D94" s="6" t="s">
        <v>155</v>
      </c>
      <c r="E94" s="6" t="s">
        <v>156</v>
      </c>
      <c r="F94" s="6" t="s">
        <v>157</v>
      </c>
      <c r="G94" s="6" t="s">
        <v>155</v>
      </c>
      <c r="H94" s="6" t="s">
        <v>156</v>
      </c>
      <c r="I94" s="6" t="s">
        <v>157</v>
      </c>
      <c r="J94" s="6" t="s">
        <v>158</v>
      </c>
      <c r="K94" s="6" t="s">
        <v>158</v>
      </c>
      <c r="L94" s="6" t="s">
        <v>159</v>
      </c>
      <c r="M94" s="6" t="s">
        <v>160</v>
      </c>
      <c r="N94" s="6" t="s">
        <v>161</v>
      </c>
      <c r="O94" s="6" t="s">
        <v>162</v>
      </c>
      <c r="P94" s="6" t="s">
        <v>163</v>
      </c>
      <c r="Q94" s="6" t="s">
        <v>164</v>
      </c>
    </row>
    <row r="95" spans="1:17" ht="45">
      <c r="A95" s="6">
        <v>80</v>
      </c>
      <c r="B95" s="5" t="s">
        <v>57</v>
      </c>
      <c r="C95" s="5" t="s">
        <v>180</v>
      </c>
      <c r="D95" s="7">
        <v>12</v>
      </c>
      <c r="E95" s="7">
        <v>2</v>
      </c>
      <c r="F95" s="7">
        <v>0.85699999999999998</v>
      </c>
      <c r="G95" s="7">
        <v>8</v>
      </c>
      <c r="H95" s="7">
        <v>1</v>
      </c>
      <c r="I95" s="7">
        <v>0.88900000000000001</v>
      </c>
      <c r="J95" s="7">
        <v>39.700000000000003</v>
      </c>
      <c r="K95" s="7">
        <v>26.8</v>
      </c>
      <c r="L95" s="7">
        <v>10.58</v>
      </c>
      <c r="M95" s="7">
        <v>-7.0000000000000007E-2</v>
      </c>
      <c r="N95" s="7"/>
      <c r="O95" s="7">
        <v>16</v>
      </c>
      <c r="P95" s="7">
        <v>16</v>
      </c>
      <c r="Q95" s="7"/>
    </row>
    <row r="96" spans="1:17" ht="45">
      <c r="A96" s="6">
        <v>81</v>
      </c>
      <c r="B96" s="5" t="s">
        <v>63</v>
      </c>
      <c r="C96" s="5" t="s">
        <v>180</v>
      </c>
      <c r="D96" s="7">
        <v>10</v>
      </c>
      <c r="E96" s="7">
        <v>3</v>
      </c>
      <c r="F96" s="7">
        <v>0.76900000000000002</v>
      </c>
      <c r="G96" s="7">
        <v>6</v>
      </c>
      <c r="H96" s="7">
        <v>2</v>
      </c>
      <c r="I96" s="7">
        <v>0.75</v>
      </c>
      <c r="J96" s="7">
        <v>33.9</v>
      </c>
      <c r="K96" s="7">
        <v>25.1</v>
      </c>
      <c r="L96" s="7">
        <v>5.47</v>
      </c>
      <c r="M96" s="7">
        <v>-2.84</v>
      </c>
      <c r="N96" s="7"/>
      <c r="O96" s="7">
        <v>21</v>
      </c>
      <c r="P96" s="7"/>
      <c r="Q96" s="7"/>
    </row>
    <row r="97" spans="1:17" ht="45">
      <c r="A97" s="6">
        <v>82</v>
      </c>
      <c r="B97" s="5" t="s">
        <v>90</v>
      </c>
      <c r="C97" s="5" t="s">
        <v>180</v>
      </c>
      <c r="D97" s="7">
        <v>10</v>
      </c>
      <c r="E97" s="7">
        <v>4</v>
      </c>
      <c r="F97" s="7">
        <v>0.71399999999999997</v>
      </c>
      <c r="G97" s="7">
        <v>6</v>
      </c>
      <c r="H97" s="7">
        <v>2</v>
      </c>
      <c r="I97" s="7">
        <v>0.75</v>
      </c>
      <c r="J97" s="7">
        <v>26.9</v>
      </c>
      <c r="K97" s="7">
        <v>19.7</v>
      </c>
      <c r="L97" s="7">
        <v>3.63</v>
      </c>
      <c r="M97" s="7">
        <v>-3.59</v>
      </c>
      <c r="N97" s="7"/>
      <c r="O97" s="7"/>
      <c r="P97" s="7"/>
      <c r="Q97" s="7"/>
    </row>
    <row r="98" spans="1:17" ht="45">
      <c r="A98" s="6">
        <v>83</v>
      </c>
      <c r="B98" s="5" t="s">
        <v>95</v>
      </c>
      <c r="C98" s="5" t="s">
        <v>180</v>
      </c>
      <c r="D98" s="7">
        <v>10</v>
      </c>
      <c r="E98" s="7">
        <v>3</v>
      </c>
      <c r="F98" s="7">
        <v>0.76900000000000002</v>
      </c>
      <c r="G98" s="7">
        <v>5</v>
      </c>
      <c r="H98" s="7">
        <v>3</v>
      </c>
      <c r="I98" s="7">
        <v>0.625</v>
      </c>
      <c r="J98" s="7">
        <v>31.5</v>
      </c>
      <c r="K98" s="7">
        <v>24.2</v>
      </c>
      <c r="L98" s="7">
        <v>2.2000000000000002</v>
      </c>
      <c r="M98" s="7">
        <v>-4.88</v>
      </c>
      <c r="N98" s="7"/>
      <c r="O98" s="7"/>
      <c r="P98" s="7"/>
      <c r="Q98" s="7"/>
    </row>
    <row r="99" spans="1:17" ht="45">
      <c r="A99" s="6">
        <v>84</v>
      </c>
      <c r="B99" s="5" t="s">
        <v>123</v>
      </c>
      <c r="C99" s="5" t="s">
        <v>180</v>
      </c>
      <c r="D99" s="7">
        <v>4</v>
      </c>
      <c r="E99" s="7">
        <v>8</v>
      </c>
      <c r="F99" s="7">
        <v>0.33300000000000002</v>
      </c>
      <c r="G99" s="7">
        <v>2</v>
      </c>
      <c r="H99" s="7">
        <v>6</v>
      </c>
      <c r="I99" s="7">
        <v>0.25</v>
      </c>
      <c r="J99" s="7">
        <v>27.7</v>
      </c>
      <c r="K99" s="7">
        <v>35.9</v>
      </c>
      <c r="L99" s="7">
        <v>-7.8</v>
      </c>
      <c r="M99" s="7">
        <v>-2.14</v>
      </c>
      <c r="N99" s="7"/>
      <c r="O99" s="7"/>
      <c r="P99" s="7"/>
      <c r="Q99" s="7"/>
    </row>
    <row r="100" spans="1:17" ht="45.75" thickBot="1">
      <c r="A100" s="6">
        <v>85</v>
      </c>
      <c r="B100" s="5" t="s">
        <v>121</v>
      </c>
      <c r="C100" s="5" t="s">
        <v>180</v>
      </c>
      <c r="D100" s="7">
        <v>4</v>
      </c>
      <c r="E100" s="7">
        <v>8</v>
      </c>
      <c r="F100" s="7">
        <v>0.33300000000000002</v>
      </c>
      <c r="G100" s="7">
        <v>2</v>
      </c>
      <c r="H100" s="7">
        <v>6</v>
      </c>
      <c r="I100" s="7">
        <v>0.25</v>
      </c>
      <c r="J100" s="7">
        <v>21.1</v>
      </c>
      <c r="K100" s="7">
        <v>32.799999999999997</v>
      </c>
      <c r="L100" s="7">
        <v>-6.69</v>
      </c>
      <c r="M100" s="7">
        <v>0.14000000000000001</v>
      </c>
      <c r="N100" s="7"/>
      <c r="O100" s="7"/>
      <c r="P100" s="7"/>
      <c r="Q100" s="7"/>
    </row>
    <row r="101" spans="1:17" ht="45.75" thickTop="1">
      <c r="A101" s="8">
        <v>86</v>
      </c>
      <c r="B101" s="10" t="s">
        <v>72</v>
      </c>
      <c r="C101" s="10" t="s">
        <v>181</v>
      </c>
      <c r="D101" s="9">
        <v>7</v>
      </c>
      <c r="E101" s="9">
        <v>6</v>
      </c>
      <c r="F101" s="9">
        <v>0.53800000000000003</v>
      </c>
      <c r="G101" s="9">
        <v>5</v>
      </c>
      <c r="H101" s="9">
        <v>3</v>
      </c>
      <c r="I101" s="9">
        <v>0.625</v>
      </c>
      <c r="J101" s="9">
        <v>25</v>
      </c>
      <c r="K101" s="9">
        <v>19.8</v>
      </c>
      <c r="L101" s="9">
        <v>-2.1</v>
      </c>
      <c r="M101" s="9">
        <v>-5.49</v>
      </c>
      <c r="N101" s="9"/>
      <c r="O101" s="9"/>
      <c r="P101" s="9"/>
      <c r="Q101" s="9"/>
    </row>
    <row r="102" spans="1:17" ht="30">
      <c r="A102" s="6">
        <v>87</v>
      </c>
      <c r="B102" s="5" t="s">
        <v>78</v>
      </c>
      <c r="C102" s="5" t="s">
        <v>181</v>
      </c>
      <c r="D102" s="7">
        <v>6</v>
      </c>
      <c r="E102" s="7">
        <v>8</v>
      </c>
      <c r="F102" s="7">
        <v>0.42899999999999999</v>
      </c>
      <c r="G102" s="7">
        <v>5</v>
      </c>
      <c r="H102" s="7">
        <v>4</v>
      </c>
      <c r="I102" s="7">
        <v>0.55600000000000005</v>
      </c>
      <c r="J102" s="7">
        <v>26.5</v>
      </c>
      <c r="K102" s="7">
        <v>32.4</v>
      </c>
      <c r="L102" s="7">
        <v>-5.52</v>
      </c>
      <c r="M102" s="7">
        <v>-0.95</v>
      </c>
      <c r="N102" s="7"/>
      <c r="O102" s="7"/>
      <c r="P102" s="7"/>
      <c r="Q102" s="7"/>
    </row>
    <row r="103" spans="1:17" ht="30">
      <c r="A103" s="6">
        <v>88</v>
      </c>
      <c r="B103" s="5" t="s">
        <v>122</v>
      </c>
      <c r="C103" s="5" t="s">
        <v>181</v>
      </c>
      <c r="D103" s="7">
        <v>7</v>
      </c>
      <c r="E103" s="7">
        <v>6</v>
      </c>
      <c r="F103" s="7">
        <v>0.53800000000000003</v>
      </c>
      <c r="G103" s="7">
        <v>4</v>
      </c>
      <c r="H103" s="7">
        <v>4</v>
      </c>
      <c r="I103" s="7">
        <v>0.5</v>
      </c>
      <c r="J103" s="7">
        <v>29.2</v>
      </c>
      <c r="K103" s="7">
        <v>27.2</v>
      </c>
      <c r="L103" s="7">
        <v>-0.38</v>
      </c>
      <c r="M103" s="7">
        <v>-2.14</v>
      </c>
      <c r="N103" s="7"/>
      <c r="O103" s="7"/>
      <c r="P103" s="7"/>
      <c r="Q103" s="7"/>
    </row>
    <row r="104" spans="1:17" ht="30">
      <c r="A104" s="6">
        <v>89</v>
      </c>
      <c r="B104" s="5" t="s">
        <v>128</v>
      </c>
      <c r="C104" s="5" t="s">
        <v>181</v>
      </c>
      <c r="D104" s="7">
        <v>4</v>
      </c>
      <c r="E104" s="7">
        <v>9</v>
      </c>
      <c r="F104" s="7">
        <v>0.308</v>
      </c>
      <c r="G104" s="7">
        <v>3</v>
      </c>
      <c r="H104" s="7">
        <v>5</v>
      </c>
      <c r="I104" s="7">
        <v>0.375</v>
      </c>
      <c r="J104" s="7">
        <v>20.9</v>
      </c>
      <c r="K104" s="7">
        <v>26.8</v>
      </c>
      <c r="L104" s="7">
        <v>-9.08</v>
      </c>
      <c r="M104" s="7">
        <v>-3.62</v>
      </c>
      <c r="N104" s="7"/>
      <c r="O104" s="7"/>
      <c r="P104" s="7"/>
      <c r="Q104" s="7"/>
    </row>
    <row r="105" spans="1:17" ht="30">
      <c r="A105" s="6">
        <v>90</v>
      </c>
      <c r="B105" s="5" t="s">
        <v>111</v>
      </c>
      <c r="C105" s="5" t="s">
        <v>181</v>
      </c>
      <c r="D105" s="7">
        <v>3</v>
      </c>
      <c r="E105" s="7">
        <v>9</v>
      </c>
      <c r="F105" s="7">
        <v>0.25</v>
      </c>
      <c r="G105" s="7">
        <v>2</v>
      </c>
      <c r="H105" s="7">
        <v>6</v>
      </c>
      <c r="I105" s="7">
        <v>0.25</v>
      </c>
      <c r="J105" s="7">
        <v>19.3</v>
      </c>
      <c r="K105" s="7">
        <v>29.4</v>
      </c>
      <c r="L105" s="7">
        <v>-9.49</v>
      </c>
      <c r="M105" s="7">
        <v>-1.99</v>
      </c>
      <c r="N105" s="7"/>
      <c r="O105" s="7"/>
      <c r="P105" s="7"/>
      <c r="Q105" s="7"/>
    </row>
    <row r="106" spans="1:17" ht="45">
      <c r="A106" s="6">
        <v>91</v>
      </c>
      <c r="B106" s="5" t="s">
        <v>182</v>
      </c>
      <c r="C106" s="5" t="s">
        <v>181</v>
      </c>
      <c r="D106" s="7">
        <v>2</v>
      </c>
      <c r="E106" s="7">
        <v>11</v>
      </c>
      <c r="F106" s="7">
        <v>0.154</v>
      </c>
      <c r="G106" s="7">
        <v>1</v>
      </c>
      <c r="H106" s="7">
        <v>7</v>
      </c>
      <c r="I106" s="7">
        <v>0.125</v>
      </c>
      <c r="J106" s="7">
        <v>21.9</v>
      </c>
      <c r="K106" s="7">
        <v>38.5</v>
      </c>
      <c r="L106" s="7">
        <v>-16.18</v>
      </c>
      <c r="M106" s="7">
        <v>-2.2599999999999998</v>
      </c>
      <c r="N106" s="7"/>
      <c r="O106" s="7"/>
      <c r="P106" s="7"/>
      <c r="Q106" s="7"/>
    </row>
    <row r="107" spans="1:17" ht="15" customHeight="1">
      <c r="A107" s="21"/>
      <c r="B107" s="21"/>
      <c r="C107" s="21"/>
      <c r="D107" s="21" t="s">
        <v>167</v>
      </c>
      <c r="E107" s="21"/>
      <c r="F107" s="21"/>
      <c r="G107" s="21" t="s">
        <v>168</v>
      </c>
      <c r="H107" s="21"/>
      <c r="I107" s="21"/>
      <c r="J107" s="6"/>
      <c r="K107" s="6"/>
      <c r="L107" s="21" t="s">
        <v>159</v>
      </c>
      <c r="M107" s="21"/>
      <c r="N107" s="21" t="s">
        <v>151</v>
      </c>
      <c r="O107" s="21"/>
      <c r="P107" s="21"/>
      <c r="Q107" s="6"/>
    </row>
    <row r="108" spans="1:17">
      <c r="A108" s="6" t="s">
        <v>152</v>
      </c>
      <c r="B108" s="6" t="s">
        <v>153</v>
      </c>
      <c r="C108" s="6" t="s">
        <v>154</v>
      </c>
      <c r="D108" s="6" t="s">
        <v>155</v>
      </c>
      <c r="E108" s="6" t="s">
        <v>156</v>
      </c>
      <c r="F108" s="6" t="s">
        <v>157</v>
      </c>
      <c r="G108" s="6" t="s">
        <v>155</v>
      </c>
      <c r="H108" s="6" t="s">
        <v>156</v>
      </c>
      <c r="I108" s="6" t="s">
        <v>157</v>
      </c>
      <c r="J108" s="6" t="s">
        <v>158</v>
      </c>
      <c r="K108" s="6" t="s">
        <v>158</v>
      </c>
      <c r="L108" s="6" t="s">
        <v>159</v>
      </c>
      <c r="M108" s="6" t="s">
        <v>160</v>
      </c>
      <c r="N108" s="6" t="s">
        <v>161</v>
      </c>
      <c r="O108" s="6" t="s">
        <v>162</v>
      </c>
      <c r="P108" s="6" t="s">
        <v>163</v>
      </c>
      <c r="Q108" s="6" t="s">
        <v>164</v>
      </c>
    </row>
    <row r="109" spans="1:17" ht="30">
      <c r="A109" s="6">
        <v>92</v>
      </c>
      <c r="B109" s="5" t="s">
        <v>28</v>
      </c>
      <c r="C109" s="5" t="s">
        <v>183</v>
      </c>
      <c r="D109" s="7">
        <v>13</v>
      </c>
      <c r="E109" s="7">
        <v>2</v>
      </c>
      <c r="F109" s="7">
        <v>0.86699999999999999</v>
      </c>
      <c r="G109" s="7">
        <v>9</v>
      </c>
      <c r="H109" s="7">
        <v>1</v>
      </c>
      <c r="I109" s="7">
        <v>0.9</v>
      </c>
      <c r="J109" s="7">
        <v>45.4</v>
      </c>
      <c r="K109" s="7">
        <v>23.6</v>
      </c>
      <c r="L109" s="7">
        <v>22.22</v>
      </c>
      <c r="M109" s="7">
        <v>6.02</v>
      </c>
      <c r="N109" s="7">
        <v>3</v>
      </c>
      <c r="O109" s="7">
        <v>2</v>
      </c>
      <c r="P109" s="7">
        <v>2</v>
      </c>
      <c r="Q109" s="7"/>
    </row>
    <row r="110" spans="1:17" ht="30">
      <c r="A110" s="6">
        <v>93</v>
      </c>
      <c r="B110" s="5" t="s">
        <v>19</v>
      </c>
      <c r="C110" s="5" t="s">
        <v>183</v>
      </c>
      <c r="D110" s="7">
        <v>8</v>
      </c>
      <c r="E110" s="7">
        <v>5</v>
      </c>
      <c r="F110" s="7">
        <v>0.61499999999999999</v>
      </c>
      <c r="G110" s="7">
        <v>5</v>
      </c>
      <c r="H110" s="7">
        <v>4</v>
      </c>
      <c r="I110" s="7">
        <v>0.55600000000000005</v>
      </c>
      <c r="J110" s="7">
        <v>27.2</v>
      </c>
      <c r="K110" s="7">
        <v>16.399999999999999</v>
      </c>
      <c r="L110" s="7">
        <v>12.42</v>
      </c>
      <c r="M110" s="7">
        <v>4.6500000000000004</v>
      </c>
      <c r="N110" s="7">
        <v>11</v>
      </c>
      <c r="O110" s="7">
        <v>11</v>
      </c>
      <c r="P110" s="7"/>
      <c r="Q110" s="7"/>
    </row>
    <row r="111" spans="1:17" ht="30">
      <c r="A111" s="6">
        <v>94</v>
      </c>
      <c r="B111" s="5" t="s">
        <v>37</v>
      </c>
      <c r="C111" s="5" t="s">
        <v>183</v>
      </c>
      <c r="D111" s="7">
        <v>8</v>
      </c>
      <c r="E111" s="7">
        <v>6</v>
      </c>
      <c r="F111" s="7">
        <v>0.57099999999999995</v>
      </c>
      <c r="G111" s="7">
        <v>4</v>
      </c>
      <c r="H111" s="7">
        <v>5</v>
      </c>
      <c r="I111" s="7">
        <v>0.44400000000000001</v>
      </c>
      <c r="J111" s="7">
        <v>30.2</v>
      </c>
      <c r="K111" s="7">
        <v>24.8</v>
      </c>
      <c r="L111" s="7">
        <v>6.52</v>
      </c>
      <c r="M111" s="7">
        <v>1.6</v>
      </c>
      <c r="N111" s="7">
        <v>25</v>
      </c>
      <c r="O111" s="7">
        <v>25</v>
      </c>
      <c r="P111" s="7"/>
      <c r="Q111" s="7"/>
    </row>
    <row r="112" spans="1:17" ht="30">
      <c r="A112" s="6">
        <v>95</v>
      </c>
      <c r="B112" s="5" t="s">
        <v>22</v>
      </c>
      <c r="C112" s="5" t="s">
        <v>183</v>
      </c>
      <c r="D112" s="7">
        <v>5</v>
      </c>
      <c r="E112" s="7">
        <v>7</v>
      </c>
      <c r="F112" s="7">
        <v>0.41699999999999998</v>
      </c>
      <c r="G112" s="7">
        <v>3</v>
      </c>
      <c r="H112" s="7">
        <v>6</v>
      </c>
      <c r="I112" s="7">
        <v>0.33300000000000002</v>
      </c>
      <c r="J112" s="7">
        <v>38.299999999999997</v>
      </c>
      <c r="K112" s="7">
        <v>39.799999999999997</v>
      </c>
      <c r="L112" s="7">
        <v>2.5499999999999998</v>
      </c>
      <c r="M112" s="7">
        <v>5.3</v>
      </c>
      <c r="N112" s="7"/>
      <c r="O112" s="7"/>
      <c r="P112" s="7"/>
      <c r="Q112" s="7"/>
    </row>
    <row r="113" spans="1:17" ht="30">
      <c r="A113" s="6">
        <v>96</v>
      </c>
      <c r="B113" s="5" t="s">
        <v>40</v>
      </c>
      <c r="C113" s="5" t="s">
        <v>183</v>
      </c>
      <c r="D113" s="7">
        <v>5</v>
      </c>
      <c r="E113" s="7">
        <v>7</v>
      </c>
      <c r="F113" s="7">
        <v>0.41699999999999998</v>
      </c>
      <c r="G113" s="7">
        <v>2</v>
      </c>
      <c r="H113" s="7">
        <v>7</v>
      </c>
      <c r="I113" s="7">
        <v>0.222</v>
      </c>
      <c r="J113" s="7">
        <v>25.7</v>
      </c>
      <c r="K113" s="7">
        <v>31.6</v>
      </c>
      <c r="L113" s="7">
        <v>-1.42</v>
      </c>
      <c r="M113" s="7">
        <v>4</v>
      </c>
      <c r="N113" s="7"/>
      <c r="O113" s="7"/>
      <c r="P113" s="7"/>
      <c r="Q113" s="7"/>
    </row>
    <row r="114" spans="1:17" ht="30.75" thickBot="1">
      <c r="A114" s="6">
        <v>97</v>
      </c>
      <c r="B114" s="5" t="s">
        <v>52</v>
      </c>
      <c r="C114" s="5" t="s">
        <v>183</v>
      </c>
      <c r="D114" s="7">
        <v>3</v>
      </c>
      <c r="E114" s="7">
        <v>9</v>
      </c>
      <c r="F114" s="7">
        <v>0.25</v>
      </c>
      <c r="G114" s="7">
        <v>2</v>
      </c>
      <c r="H114" s="7">
        <v>7</v>
      </c>
      <c r="I114" s="7">
        <v>0.222</v>
      </c>
      <c r="J114" s="7">
        <v>31.8</v>
      </c>
      <c r="K114" s="7">
        <v>38.6</v>
      </c>
      <c r="L114" s="7">
        <v>-1.54</v>
      </c>
      <c r="M114" s="7">
        <v>6.47</v>
      </c>
      <c r="N114" s="7"/>
      <c r="O114" s="7"/>
      <c r="P114" s="7"/>
      <c r="Q114" s="7"/>
    </row>
    <row r="115" spans="1:17" ht="30.75" thickTop="1">
      <c r="A115" s="8">
        <v>98</v>
      </c>
      <c r="B115" s="10" t="s">
        <v>45</v>
      </c>
      <c r="C115" s="10" t="s">
        <v>184</v>
      </c>
      <c r="D115" s="9">
        <v>10</v>
      </c>
      <c r="E115" s="9">
        <v>4</v>
      </c>
      <c r="F115" s="9">
        <v>0.71399999999999997</v>
      </c>
      <c r="G115" s="9">
        <v>7</v>
      </c>
      <c r="H115" s="9">
        <v>3</v>
      </c>
      <c r="I115" s="9">
        <v>0.7</v>
      </c>
      <c r="J115" s="9">
        <v>34.5</v>
      </c>
      <c r="K115" s="9">
        <v>28.2</v>
      </c>
      <c r="L115" s="9">
        <v>11.9</v>
      </c>
      <c r="M115" s="9">
        <v>6.12</v>
      </c>
      <c r="N115" s="9"/>
      <c r="O115" s="9">
        <v>8</v>
      </c>
      <c r="P115" s="9">
        <v>19</v>
      </c>
      <c r="Q115" s="9"/>
    </row>
    <row r="116" spans="1:17" ht="30">
      <c r="A116" s="6">
        <v>99</v>
      </c>
      <c r="B116" s="5" t="s">
        <v>30</v>
      </c>
      <c r="C116" s="5" t="s">
        <v>184</v>
      </c>
      <c r="D116" s="7">
        <v>10</v>
      </c>
      <c r="E116" s="7">
        <v>3</v>
      </c>
      <c r="F116" s="7">
        <v>0.76900000000000002</v>
      </c>
      <c r="G116" s="7">
        <v>6</v>
      </c>
      <c r="H116" s="7">
        <v>3</v>
      </c>
      <c r="I116" s="7">
        <v>0.66700000000000004</v>
      </c>
      <c r="J116" s="7">
        <v>36.9</v>
      </c>
      <c r="K116" s="7">
        <v>27.9</v>
      </c>
      <c r="L116" s="7">
        <v>13.26</v>
      </c>
      <c r="M116" s="7">
        <v>4.1100000000000003</v>
      </c>
      <c r="N116" s="7">
        <v>19</v>
      </c>
      <c r="O116" s="7">
        <v>7</v>
      </c>
      <c r="P116" s="7">
        <v>12</v>
      </c>
      <c r="Q116" s="7"/>
    </row>
    <row r="117" spans="1:17" ht="30">
      <c r="A117" s="6">
        <v>100</v>
      </c>
      <c r="B117" s="5" t="s">
        <v>10</v>
      </c>
      <c r="C117" s="5" t="s">
        <v>184</v>
      </c>
      <c r="D117" s="7">
        <v>10</v>
      </c>
      <c r="E117" s="7">
        <v>3</v>
      </c>
      <c r="F117" s="7">
        <v>0.76900000000000002</v>
      </c>
      <c r="G117" s="7">
        <v>6</v>
      </c>
      <c r="H117" s="7">
        <v>3</v>
      </c>
      <c r="I117" s="7">
        <v>0.66700000000000004</v>
      </c>
      <c r="J117" s="7">
        <v>33.5</v>
      </c>
      <c r="K117" s="7">
        <v>28.1</v>
      </c>
      <c r="L117" s="7">
        <v>14.4</v>
      </c>
      <c r="M117" s="7">
        <v>9.1</v>
      </c>
      <c r="N117" s="7">
        <v>7</v>
      </c>
      <c r="O117" s="7">
        <v>7</v>
      </c>
      <c r="P117" s="7">
        <v>10</v>
      </c>
      <c r="Q117" s="7"/>
    </row>
    <row r="118" spans="1:17" ht="45">
      <c r="A118" s="6">
        <v>101</v>
      </c>
      <c r="B118" s="5" t="s">
        <v>185</v>
      </c>
      <c r="C118" s="5" t="s">
        <v>184</v>
      </c>
      <c r="D118" s="7">
        <v>9</v>
      </c>
      <c r="E118" s="7">
        <v>4</v>
      </c>
      <c r="F118" s="7">
        <v>0.69199999999999995</v>
      </c>
      <c r="G118" s="7">
        <v>6</v>
      </c>
      <c r="H118" s="7">
        <v>3</v>
      </c>
      <c r="I118" s="7">
        <v>0.66700000000000004</v>
      </c>
      <c r="J118" s="7">
        <v>35.799999999999997</v>
      </c>
      <c r="K118" s="7">
        <v>25.2</v>
      </c>
      <c r="L118" s="7">
        <v>14.39</v>
      </c>
      <c r="M118" s="7">
        <v>5.93</v>
      </c>
      <c r="N118" s="7">
        <v>15</v>
      </c>
      <c r="O118" s="7">
        <v>9</v>
      </c>
      <c r="P118" s="7">
        <v>20</v>
      </c>
      <c r="Q118" s="7"/>
    </row>
    <row r="119" spans="1:17" ht="30">
      <c r="A119" s="6">
        <v>102</v>
      </c>
      <c r="B119" s="5" t="s">
        <v>34</v>
      </c>
      <c r="C119" s="5" t="s">
        <v>184</v>
      </c>
      <c r="D119" s="7">
        <v>9</v>
      </c>
      <c r="E119" s="7">
        <v>4</v>
      </c>
      <c r="F119" s="7">
        <v>0.69199999999999995</v>
      </c>
      <c r="G119" s="7">
        <v>5</v>
      </c>
      <c r="H119" s="7">
        <v>4</v>
      </c>
      <c r="I119" s="7">
        <v>0.55600000000000005</v>
      </c>
      <c r="J119" s="7">
        <v>31.3</v>
      </c>
      <c r="K119" s="7">
        <v>24.9</v>
      </c>
      <c r="L119" s="7">
        <v>9.84</v>
      </c>
      <c r="M119" s="7">
        <v>5.14</v>
      </c>
      <c r="N119" s="7"/>
      <c r="O119" s="7">
        <v>18</v>
      </c>
      <c r="P119" s="7">
        <v>21</v>
      </c>
      <c r="Q119" s="7"/>
    </row>
    <row r="120" spans="1:17" ht="30">
      <c r="A120" s="6">
        <v>103</v>
      </c>
      <c r="B120" s="5" t="s">
        <v>66</v>
      </c>
      <c r="C120" s="5" t="s">
        <v>184</v>
      </c>
      <c r="D120" s="7">
        <v>2</v>
      </c>
      <c r="E120" s="7">
        <v>10</v>
      </c>
      <c r="F120" s="7">
        <v>0.16700000000000001</v>
      </c>
      <c r="G120" s="7">
        <v>0</v>
      </c>
      <c r="H120" s="7">
        <v>9</v>
      </c>
      <c r="I120" s="7">
        <v>0</v>
      </c>
      <c r="J120" s="7">
        <v>28.5</v>
      </c>
      <c r="K120" s="7">
        <v>39</v>
      </c>
      <c r="L120" s="7">
        <v>-3.63</v>
      </c>
      <c r="M120" s="7">
        <v>6.45</v>
      </c>
      <c r="N120" s="7"/>
      <c r="O120" s="7"/>
      <c r="P120" s="7"/>
      <c r="Q120" s="7"/>
    </row>
    <row r="121" spans="1:17" ht="15" customHeight="1">
      <c r="A121" s="21"/>
      <c r="B121" s="21"/>
      <c r="C121" s="21"/>
      <c r="D121" s="21" t="s">
        <v>167</v>
      </c>
      <c r="E121" s="21"/>
      <c r="F121" s="21"/>
      <c r="G121" s="21" t="s">
        <v>168</v>
      </c>
      <c r="H121" s="21"/>
      <c r="I121" s="21"/>
      <c r="J121" s="6"/>
      <c r="K121" s="6"/>
      <c r="L121" s="21" t="s">
        <v>159</v>
      </c>
      <c r="M121" s="21"/>
      <c r="N121" s="21" t="s">
        <v>151</v>
      </c>
      <c r="O121" s="21"/>
      <c r="P121" s="21"/>
      <c r="Q121" s="6"/>
    </row>
    <row r="122" spans="1:17">
      <c r="A122" s="6" t="s">
        <v>152</v>
      </c>
      <c r="B122" s="6" t="s">
        <v>153</v>
      </c>
      <c r="C122" s="6" t="s">
        <v>154</v>
      </c>
      <c r="D122" s="6" t="s">
        <v>155</v>
      </c>
      <c r="E122" s="6" t="s">
        <v>156</v>
      </c>
      <c r="F122" s="6" t="s">
        <v>157</v>
      </c>
      <c r="G122" s="6" t="s">
        <v>155</v>
      </c>
      <c r="H122" s="6" t="s">
        <v>156</v>
      </c>
      <c r="I122" s="6" t="s">
        <v>157</v>
      </c>
      <c r="J122" s="6" t="s">
        <v>158</v>
      </c>
      <c r="K122" s="6" t="s">
        <v>158</v>
      </c>
      <c r="L122" s="6" t="s">
        <v>159</v>
      </c>
      <c r="M122" s="6" t="s">
        <v>160</v>
      </c>
      <c r="N122" s="6" t="s">
        <v>161</v>
      </c>
      <c r="O122" s="6" t="s">
        <v>162</v>
      </c>
      <c r="P122" s="6" t="s">
        <v>163</v>
      </c>
      <c r="Q122" s="6" t="s">
        <v>164</v>
      </c>
    </row>
    <row r="123" spans="1:17" ht="30">
      <c r="A123" s="6">
        <v>104</v>
      </c>
      <c r="B123" s="5" t="s">
        <v>46</v>
      </c>
      <c r="C123" s="5" t="s">
        <v>186</v>
      </c>
      <c r="D123" s="7">
        <v>11</v>
      </c>
      <c r="E123" s="7">
        <v>3</v>
      </c>
      <c r="F123" s="7">
        <v>0.78600000000000003</v>
      </c>
      <c r="G123" s="7">
        <v>7</v>
      </c>
      <c r="H123" s="7">
        <v>2</v>
      </c>
      <c r="I123" s="7">
        <v>0.77800000000000002</v>
      </c>
      <c r="J123" s="7">
        <v>27.8</v>
      </c>
      <c r="K123" s="7">
        <v>21.1</v>
      </c>
      <c r="L123" s="7">
        <v>12.02</v>
      </c>
      <c r="M123" s="7">
        <v>4.7300000000000004</v>
      </c>
      <c r="N123" s="7">
        <v>24</v>
      </c>
      <c r="O123" s="7">
        <v>14</v>
      </c>
      <c r="P123" s="7">
        <v>14</v>
      </c>
      <c r="Q123" s="7"/>
    </row>
    <row r="124" spans="1:17" ht="30">
      <c r="A124" s="6">
        <v>105</v>
      </c>
      <c r="B124" s="5" t="s">
        <v>11</v>
      </c>
      <c r="C124" s="5" t="s">
        <v>186</v>
      </c>
      <c r="D124" s="7">
        <v>10</v>
      </c>
      <c r="E124" s="7">
        <v>3</v>
      </c>
      <c r="F124" s="7">
        <v>0.76900000000000002</v>
      </c>
      <c r="G124" s="7">
        <v>6</v>
      </c>
      <c r="H124" s="7">
        <v>2</v>
      </c>
      <c r="I124" s="7">
        <v>0.75</v>
      </c>
      <c r="J124" s="7">
        <v>41.3</v>
      </c>
      <c r="K124" s="7">
        <v>20.7</v>
      </c>
      <c r="L124" s="7">
        <v>18.84</v>
      </c>
      <c r="M124" s="7">
        <v>5.07</v>
      </c>
      <c r="N124" s="7">
        <v>12</v>
      </c>
      <c r="O124" s="7">
        <v>6</v>
      </c>
      <c r="P124" s="7">
        <v>9</v>
      </c>
      <c r="Q124" s="7"/>
    </row>
    <row r="125" spans="1:17" ht="30">
      <c r="A125" s="6">
        <v>106</v>
      </c>
      <c r="B125" s="5" t="s">
        <v>14</v>
      </c>
      <c r="C125" s="5" t="s">
        <v>186</v>
      </c>
      <c r="D125" s="7">
        <v>7</v>
      </c>
      <c r="E125" s="7">
        <v>5</v>
      </c>
      <c r="F125" s="7">
        <v>0.58299999999999996</v>
      </c>
      <c r="G125" s="7">
        <v>4</v>
      </c>
      <c r="H125" s="7">
        <v>4</v>
      </c>
      <c r="I125" s="7">
        <v>0.5</v>
      </c>
      <c r="J125" s="7">
        <v>30.3</v>
      </c>
      <c r="K125" s="7">
        <v>21.1</v>
      </c>
      <c r="L125" s="7">
        <v>8.1199999999999992</v>
      </c>
      <c r="M125" s="7">
        <v>4.29</v>
      </c>
      <c r="N125" s="7"/>
      <c r="O125" s="7"/>
      <c r="P125" s="7"/>
      <c r="Q125" s="7"/>
    </row>
    <row r="126" spans="1:17" ht="30">
      <c r="A126" s="6">
        <v>107</v>
      </c>
      <c r="B126" s="5" t="s">
        <v>27</v>
      </c>
      <c r="C126" s="5" t="s">
        <v>186</v>
      </c>
      <c r="D126" s="7">
        <v>7</v>
      </c>
      <c r="E126" s="7">
        <v>6</v>
      </c>
      <c r="F126" s="7">
        <v>0.53800000000000003</v>
      </c>
      <c r="G126" s="7">
        <v>3</v>
      </c>
      <c r="H126" s="7">
        <v>5</v>
      </c>
      <c r="I126" s="7">
        <v>0.375</v>
      </c>
      <c r="J126" s="7">
        <v>32.6</v>
      </c>
      <c r="K126" s="7">
        <v>30.4</v>
      </c>
      <c r="L126" s="7">
        <v>6.7</v>
      </c>
      <c r="M126" s="7">
        <v>4.93</v>
      </c>
      <c r="N126" s="7">
        <v>9</v>
      </c>
      <c r="O126" s="7">
        <v>9</v>
      </c>
      <c r="P126" s="7"/>
      <c r="Q126" s="7"/>
    </row>
    <row r="127" spans="1:17" ht="30">
      <c r="A127" s="6">
        <v>108</v>
      </c>
      <c r="B127" s="5" t="s">
        <v>15</v>
      </c>
      <c r="C127" s="5" t="s">
        <v>186</v>
      </c>
      <c r="D127" s="7">
        <v>7</v>
      </c>
      <c r="E127" s="7">
        <v>6</v>
      </c>
      <c r="F127" s="7">
        <v>0.53800000000000003</v>
      </c>
      <c r="G127" s="7">
        <v>3</v>
      </c>
      <c r="H127" s="7">
        <v>5</v>
      </c>
      <c r="I127" s="7">
        <v>0.375</v>
      </c>
      <c r="J127" s="7">
        <v>28.9</v>
      </c>
      <c r="K127" s="7">
        <v>24.2</v>
      </c>
      <c r="L127" s="7">
        <v>8.1300000000000008</v>
      </c>
      <c r="M127" s="7">
        <v>5.52</v>
      </c>
      <c r="N127" s="7"/>
      <c r="O127" s="7"/>
      <c r="P127" s="7"/>
      <c r="Q127" s="7"/>
    </row>
    <row r="128" spans="1:17" ht="30">
      <c r="A128" s="6">
        <v>109</v>
      </c>
      <c r="B128" s="5" t="s">
        <v>29</v>
      </c>
      <c r="C128" s="5" t="s">
        <v>186</v>
      </c>
      <c r="D128" s="7">
        <v>5</v>
      </c>
      <c r="E128" s="7">
        <v>7</v>
      </c>
      <c r="F128" s="7">
        <v>0.41699999999999998</v>
      </c>
      <c r="G128" s="7">
        <v>2</v>
      </c>
      <c r="H128" s="7">
        <v>6</v>
      </c>
      <c r="I128" s="7">
        <v>0.25</v>
      </c>
      <c r="J128" s="7">
        <v>29.2</v>
      </c>
      <c r="K128" s="7">
        <v>31.3</v>
      </c>
      <c r="L128" s="7">
        <v>1.55</v>
      </c>
      <c r="M128" s="7">
        <v>3.89</v>
      </c>
      <c r="N128" s="7"/>
      <c r="O128" s="7"/>
      <c r="P128" s="7"/>
      <c r="Q128" s="7"/>
    </row>
    <row r="129" spans="1:17" ht="30.75" thickBot="1">
      <c r="A129" s="6">
        <v>110</v>
      </c>
      <c r="B129" s="5" t="s">
        <v>54</v>
      </c>
      <c r="C129" s="5" t="s">
        <v>186</v>
      </c>
      <c r="D129" s="7">
        <v>3</v>
      </c>
      <c r="E129" s="7">
        <v>9</v>
      </c>
      <c r="F129" s="7">
        <v>0.25</v>
      </c>
      <c r="G129" s="7">
        <v>0</v>
      </c>
      <c r="H129" s="7">
        <v>8</v>
      </c>
      <c r="I129" s="7">
        <v>0</v>
      </c>
      <c r="J129" s="7">
        <v>17.2</v>
      </c>
      <c r="K129" s="7">
        <v>33.299999999999997</v>
      </c>
      <c r="L129" s="7">
        <v>-6.97</v>
      </c>
      <c r="M129" s="7">
        <v>4.1100000000000003</v>
      </c>
      <c r="N129" s="7"/>
      <c r="O129" s="7"/>
      <c r="P129" s="7"/>
      <c r="Q129" s="7"/>
    </row>
    <row r="130" spans="1:17" ht="30.75" thickTop="1">
      <c r="A130" s="8">
        <v>111</v>
      </c>
      <c r="B130" s="10" t="s">
        <v>1</v>
      </c>
      <c r="C130" s="10" t="s">
        <v>187</v>
      </c>
      <c r="D130" s="9">
        <v>12</v>
      </c>
      <c r="E130" s="9">
        <v>2</v>
      </c>
      <c r="F130" s="9">
        <v>0.85699999999999998</v>
      </c>
      <c r="G130" s="9">
        <v>8</v>
      </c>
      <c r="H130" s="9">
        <v>1</v>
      </c>
      <c r="I130" s="9">
        <v>0.88900000000000001</v>
      </c>
      <c r="J130" s="9">
        <v>36.9</v>
      </c>
      <c r="K130" s="9">
        <v>18.399999999999999</v>
      </c>
      <c r="L130" s="9">
        <v>20.34</v>
      </c>
      <c r="M130" s="9">
        <v>7.27</v>
      </c>
      <c r="N130" s="9">
        <v>2</v>
      </c>
      <c r="O130" s="9">
        <v>1</v>
      </c>
      <c r="P130" s="9">
        <v>4</v>
      </c>
      <c r="Q130" s="9"/>
    </row>
    <row r="131" spans="1:17" ht="30">
      <c r="A131" s="6">
        <v>112</v>
      </c>
      <c r="B131" s="5" t="s">
        <v>25</v>
      </c>
      <c r="C131" s="5" t="s">
        <v>187</v>
      </c>
      <c r="D131" s="7">
        <v>10</v>
      </c>
      <c r="E131" s="7">
        <v>3</v>
      </c>
      <c r="F131" s="7">
        <v>0.76900000000000002</v>
      </c>
      <c r="G131" s="7">
        <v>6</v>
      </c>
      <c r="H131" s="7">
        <v>2</v>
      </c>
      <c r="I131" s="7">
        <v>0.75</v>
      </c>
      <c r="J131" s="7">
        <v>36.9</v>
      </c>
      <c r="K131" s="7">
        <v>21.7</v>
      </c>
      <c r="L131" s="7">
        <v>15.04</v>
      </c>
      <c r="M131" s="7">
        <v>4.8099999999999996</v>
      </c>
      <c r="N131" s="7"/>
      <c r="O131" s="7">
        <v>1</v>
      </c>
      <c r="P131" s="7">
        <v>11</v>
      </c>
      <c r="Q131" s="7"/>
    </row>
    <row r="132" spans="1:17" ht="30">
      <c r="A132" s="6">
        <v>113</v>
      </c>
      <c r="B132" s="5" t="s">
        <v>8</v>
      </c>
      <c r="C132" s="5" t="s">
        <v>187</v>
      </c>
      <c r="D132" s="7">
        <v>9</v>
      </c>
      <c r="E132" s="7">
        <v>4</v>
      </c>
      <c r="F132" s="7">
        <v>0.69199999999999995</v>
      </c>
      <c r="G132" s="7">
        <v>5</v>
      </c>
      <c r="H132" s="7">
        <v>3</v>
      </c>
      <c r="I132" s="7">
        <v>0.625</v>
      </c>
      <c r="J132" s="7">
        <v>28.3</v>
      </c>
      <c r="K132" s="7">
        <v>16</v>
      </c>
      <c r="L132" s="7">
        <v>16.8</v>
      </c>
      <c r="M132" s="7">
        <v>8.11</v>
      </c>
      <c r="N132" s="7">
        <v>18</v>
      </c>
      <c r="O132" s="7">
        <v>3</v>
      </c>
      <c r="P132" s="7">
        <v>17</v>
      </c>
      <c r="Q132" s="7"/>
    </row>
    <row r="133" spans="1:17" ht="30">
      <c r="A133" s="6">
        <v>114</v>
      </c>
      <c r="B133" s="5" t="s">
        <v>9</v>
      </c>
      <c r="C133" s="5" t="s">
        <v>187</v>
      </c>
      <c r="D133" s="7">
        <v>8</v>
      </c>
      <c r="E133" s="7">
        <v>5</v>
      </c>
      <c r="F133" s="7">
        <v>0.61499999999999999</v>
      </c>
      <c r="G133" s="7">
        <v>4</v>
      </c>
      <c r="H133" s="7">
        <v>4</v>
      </c>
      <c r="I133" s="7">
        <v>0.5</v>
      </c>
      <c r="J133" s="7">
        <v>35.5</v>
      </c>
      <c r="K133" s="7">
        <v>26.7</v>
      </c>
      <c r="L133" s="7">
        <v>14.99</v>
      </c>
      <c r="M133" s="7">
        <v>9.06</v>
      </c>
      <c r="N133" s="7">
        <v>6</v>
      </c>
      <c r="O133" s="7">
        <v>2</v>
      </c>
      <c r="P133" s="7">
        <v>22</v>
      </c>
      <c r="Q133" s="7"/>
    </row>
    <row r="134" spans="1:17" ht="30">
      <c r="A134" s="6">
        <v>115</v>
      </c>
      <c r="B134" s="5" t="s">
        <v>188</v>
      </c>
      <c r="C134" s="5" t="s">
        <v>187</v>
      </c>
      <c r="D134" s="7">
        <v>8</v>
      </c>
      <c r="E134" s="7">
        <v>5</v>
      </c>
      <c r="F134" s="7">
        <v>0.61499999999999999</v>
      </c>
      <c r="G134" s="7">
        <v>4</v>
      </c>
      <c r="H134" s="7">
        <v>4</v>
      </c>
      <c r="I134" s="7">
        <v>0.5</v>
      </c>
      <c r="J134" s="7">
        <v>27.6</v>
      </c>
      <c r="K134" s="7">
        <v>17.5</v>
      </c>
      <c r="L134" s="7">
        <v>10.75</v>
      </c>
      <c r="M134" s="7">
        <v>5.98</v>
      </c>
      <c r="N134" s="7">
        <v>13</v>
      </c>
      <c r="O134" s="7">
        <v>8</v>
      </c>
      <c r="P134" s="7"/>
      <c r="Q134" s="7"/>
    </row>
    <row r="135" spans="1:17" ht="30">
      <c r="A135" s="6">
        <v>116</v>
      </c>
      <c r="B135" s="5" t="s">
        <v>17</v>
      </c>
      <c r="C135" s="5" t="s">
        <v>187</v>
      </c>
      <c r="D135" s="7">
        <v>8</v>
      </c>
      <c r="E135" s="7">
        <v>5</v>
      </c>
      <c r="F135" s="7">
        <v>0.61499999999999999</v>
      </c>
      <c r="G135" s="7">
        <v>3</v>
      </c>
      <c r="H135" s="7">
        <v>5</v>
      </c>
      <c r="I135" s="7">
        <v>0.375</v>
      </c>
      <c r="J135" s="7">
        <v>35.200000000000003</v>
      </c>
      <c r="K135" s="7">
        <v>28.1</v>
      </c>
      <c r="L135" s="7">
        <v>9.9600000000000009</v>
      </c>
      <c r="M135" s="7">
        <v>5.72</v>
      </c>
      <c r="N135" s="7">
        <v>21</v>
      </c>
      <c r="O135" s="7">
        <v>6</v>
      </c>
      <c r="P135" s="7"/>
      <c r="Q135" s="7"/>
    </row>
    <row r="136" spans="1:17" ht="30">
      <c r="A136" s="6">
        <v>117</v>
      </c>
      <c r="B136" s="5" t="s">
        <v>32</v>
      </c>
      <c r="C136" s="5" t="s">
        <v>187</v>
      </c>
      <c r="D136" s="7">
        <v>7</v>
      </c>
      <c r="E136" s="7">
        <v>6</v>
      </c>
      <c r="F136" s="7">
        <v>0.53800000000000003</v>
      </c>
      <c r="G136" s="7">
        <v>2</v>
      </c>
      <c r="H136" s="7">
        <v>6</v>
      </c>
      <c r="I136" s="7">
        <v>0.25</v>
      </c>
      <c r="J136" s="7">
        <v>31.9</v>
      </c>
      <c r="K136" s="7">
        <v>19.2</v>
      </c>
      <c r="L136" s="7">
        <v>14.91</v>
      </c>
      <c r="M136" s="7">
        <v>7.76</v>
      </c>
      <c r="N136" s="7"/>
      <c r="O136" s="7"/>
      <c r="P136" s="7"/>
      <c r="Q136" s="7"/>
    </row>
    <row r="137" spans="1:17" ht="15" customHeight="1">
      <c r="A137" s="21"/>
      <c r="B137" s="21"/>
      <c r="C137" s="21"/>
      <c r="D137" s="21" t="s">
        <v>167</v>
      </c>
      <c r="E137" s="21"/>
      <c r="F137" s="21"/>
      <c r="G137" s="21" t="s">
        <v>168</v>
      </c>
      <c r="H137" s="21"/>
      <c r="I137" s="21"/>
      <c r="J137" s="6"/>
      <c r="K137" s="6"/>
      <c r="L137" s="21" t="s">
        <v>159</v>
      </c>
      <c r="M137" s="21"/>
      <c r="N137" s="21" t="s">
        <v>151</v>
      </c>
      <c r="O137" s="21"/>
      <c r="P137" s="21"/>
      <c r="Q137" s="6"/>
    </row>
    <row r="138" spans="1:17">
      <c r="A138" s="6" t="s">
        <v>152</v>
      </c>
      <c r="B138" s="6" t="s">
        <v>153</v>
      </c>
      <c r="C138" s="6" t="s">
        <v>154</v>
      </c>
      <c r="D138" s="6" t="s">
        <v>155</v>
      </c>
      <c r="E138" s="6" t="s">
        <v>156</v>
      </c>
      <c r="F138" s="6" t="s">
        <v>157</v>
      </c>
      <c r="G138" s="6" t="s">
        <v>155</v>
      </c>
      <c r="H138" s="6" t="s">
        <v>156</v>
      </c>
      <c r="I138" s="6" t="s">
        <v>157</v>
      </c>
      <c r="J138" s="6" t="s">
        <v>158</v>
      </c>
      <c r="K138" s="6" t="s">
        <v>158</v>
      </c>
      <c r="L138" s="6" t="s">
        <v>159</v>
      </c>
      <c r="M138" s="6" t="s">
        <v>160</v>
      </c>
      <c r="N138" s="6" t="s">
        <v>161</v>
      </c>
      <c r="O138" s="6" t="s">
        <v>162</v>
      </c>
      <c r="P138" s="6" t="s">
        <v>163</v>
      </c>
      <c r="Q138" s="6" t="s">
        <v>164</v>
      </c>
    </row>
    <row r="139" spans="1:17" ht="30">
      <c r="A139" s="6">
        <v>118</v>
      </c>
      <c r="B139" s="5" t="s">
        <v>77</v>
      </c>
      <c r="C139" s="5" t="s">
        <v>150</v>
      </c>
      <c r="D139" s="7">
        <v>9</v>
      </c>
      <c r="E139" s="7">
        <v>3</v>
      </c>
      <c r="F139" s="7">
        <v>0.75</v>
      </c>
      <c r="G139" s="7">
        <v>8</v>
      </c>
      <c r="H139" s="7">
        <v>0</v>
      </c>
      <c r="I139" s="7">
        <v>1</v>
      </c>
      <c r="J139" s="7">
        <v>39.1</v>
      </c>
      <c r="K139" s="7">
        <v>23.4</v>
      </c>
      <c r="L139" s="7">
        <v>1.89</v>
      </c>
      <c r="M139" s="7">
        <v>-8.19</v>
      </c>
      <c r="N139" s="7"/>
      <c r="O139" s="7"/>
      <c r="P139" s="7"/>
      <c r="Q139" s="7"/>
    </row>
    <row r="140" spans="1:17" ht="30">
      <c r="A140" s="6">
        <v>119</v>
      </c>
      <c r="B140" s="5" t="s">
        <v>118</v>
      </c>
      <c r="C140" s="5" t="s">
        <v>150</v>
      </c>
      <c r="D140" s="7">
        <v>7</v>
      </c>
      <c r="E140" s="7">
        <v>5</v>
      </c>
      <c r="F140" s="7">
        <v>0.58299999999999996</v>
      </c>
      <c r="G140" s="7">
        <v>6</v>
      </c>
      <c r="H140" s="7">
        <v>2</v>
      </c>
      <c r="I140" s="7">
        <v>0.75</v>
      </c>
      <c r="J140" s="7">
        <v>35.700000000000003</v>
      </c>
      <c r="K140" s="7">
        <v>27.3</v>
      </c>
      <c r="L140" s="7">
        <v>-6.56</v>
      </c>
      <c r="M140" s="7">
        <v>-9.9</v>
      </c>
      <c r="N140" s="7"/>
      <c r="O140" s="7"/>
      <c r="P140" s="7"/>
      <c r="Q140" s="7"/>
    </row>
    <row r="141" spans="1:17" ht="60">
      <c r="A141" s="6">
        <v>120</v>
      </c>
      <c r="B141" s="5" t="s">
        <v>114</v>
      </c>
      <c r="C141" s="5" t="s">
        <v>150</v>
      </c>
      <c r="D141" s="7">
        <v>9</v>
      </c>
      <c r="E141" s="7">
        <v>4</v>
      </c>
      <c r="F141" s="7">
        <v>0.69199999999999995</v>
      </c>
      <c r="G141" s="7">
        <v>7</v>
      </c>
      <c r="H141" s="7">
        <v>1</v>
      </c>
      <c r="I141" s="7">
        <v>0.875</v>
      </c>
      <c r="J141" s="7">
        <v>29.5</v>
      </c>
      <c r="K141" s="7">
        <v>26</v>
      </c>
      <c r="L141" s="7">
        <v>-1.57</v>
      </c>
      <c r="M141" s="7">
        <v>-5.57</v>
      </c>
      <c r="N141" s="7"/>
      <c r="O141" s="7"/>
      <c r="P141" s="7"/>
      <c r="Q141" s="7"/>
    </row>
    <row r="142" spans="1:17" ht="30">
      <c r="A142" s="6">
        <v>121</v>
      </c>
      <c r="B142" s="5" t="s">
        <v>94</v>
      </c>
      <c r="C142" s="5" t="s">
        <v>150</v>
      </c>
      <c r="D142" s="7">
        <v>7</v>
      </c>
      <c r="E142" s="7">
        <v>5</v>
      </c>
      <c r="F142" s="7">
        <v>0.58299999999999996</v>
      </c>
      <c r="G142" s="7">
        <v>5</v>
      </c>
      <c r="H142" s="7">
        <v>3</v>
      </c>
      <c r="I142" s="7">
        <v>0.625</v>
      </c>
      <c r="J142" s="7">
        <v>33.799999999999997</v>
      </c>
      <c r="K142" s="7">
        <v>27.7</v>
      </c>
      <c r="L142" s="7">
        <v>-6.43</v>
      </c>
      <c r="M142" s="7">
        <v>-9.34</v>
      </c>
      <c r="N142" s="7"/>
      <c r="O142" s="7"/>
      <c r="P142" s="7"/>
      <c r="Q142" s="7"/>
    </row>
    <row r="143" spans="1:17" ht="30">
      <c r="A143" s="6">
        <v>122</v>
      </c>
      <c r="B143" s="5" t="s">
        <v>88</v>
      </c>
      <c r="C143" s="5" t="s">
        <v>150</v>
      </c>
      <c r="D143" s="7">
        <v>7</v>
      </c>
      <c r="E143" s="7">
        <v>6</v>
      </c>
      <c r="F143" s="7">
        <v>0.53800000000000003</v>
      </c>
      <c r="G143" s="7">
        <v>5</v>
      </c>
      <c r="H143" s="7">
        <v>3</v>
      </c>
      <c r="I143" s="7">
        <v>0.625</v>
      </c>
      <c r="J143" s="7">
        <v>36.700000000000003</v>
      </c>
      <c r="K143" s="7">
        <v>30.5</v>
      </c>
      <c r="L143" s="7">
        <v>-3.96</v>
      </c>
      <c r="M143" s="7">
        <v>-6.88</v>
      </c>
      <c r="N143" s="7"/>
      <c r="O143" s="7"/>
      <c r="P143" s="7"/>
      <c r="Q143" s="7"/>
    </row>
    <row r="144" spans="1:17" ht="30">
      <c r="A144" s="6">
        <v>123</v>
      </c>
      <c r="B144" s="5" t="s">
        <v>93</v>
      </c>
      <c r="C144" s="5" t="s">
        <v>150</v>
      </c>
      <c r="D144" s="7">
        <v>6</v>
      </c>
      <c r="E144" s="7">
        <v>7</v>
      </c>
      <c r="F144" s="7">
        <v>0.46200000000000002</v>
      </c>
      <c r="G144" s="7">
        <v>5</v>
      </c>
      <c r="H144" s="7">
        <v>3</v>
      </c>
      <c r="I144" s="7">
        <v>0.625</v>
      </c>
      <c r="J144" s="7">
        <v>22.5</v>
      </c>
      <c r="K144" s="7">
        <v>26.4</v>
      </c>
      <c r="L144" s="7">
        <v>-7.63</v>
      </c>
      <c r="M144" s="7">
        <v>-5.16</v>
      </c>
      <c r="N144" s="7"/>
      <c r="O144" s="7"/>
      <c r="P144" s="7"/>
      <c r="Q144" s="7"/>
    </row>
    <row r="145" spans="1:17" ht="45">
      <c r="A145" s="6">
        <v>124</v>
      </c>
      <c r="B145" s="5" t="s">
        <v>120</v>
      </c>
      <c r="C145" s="5" t="s">
        <v>150</v>
      </c>
      <c r="D145" s="7">
        <v>4</v>
      </c>
      <c r="E145" s="7">
        <v>8</v>
      </c>
      <c r="F145" s="7">
        <v>0.33300000000000002</v>
      </c>
      <c r="G145" s="7">
        <v>3</v>
      </c>
      <c r="H145" s="7">
        <v>5</v>
      </c>
      <c r="I145" s="7">
        <v>0.375</v>
      </c>
      <c r="J145" s="7">
        <v>20.100000000000001</v>
      </c>
      <c r="K145" s="7">
        <v>26.3</v>
      </c>
      <c r="L145" s="7">
        <v>-9.82</v>
      </c>
      <c r="M145" s="7">
        <v>-4.57</v>
      </c>
      <c r="N145" s="7"/>
      <c r="O145" s="7"/>
      <c r="P145" s="7"/>
      <c r="Q145" s="7"/>
    </row>
    <row r="146" spans="1:17">
      <c r="A146" s="6">
        <v>125</v>
      </c>
      <c r="B146" s="5" t="s">
        <v>99</v>
      </c>
      <c r="C146" s="5" t="s">
        <v>150</v>
      </c>
      <c r="D146" s="7">
        <v>3</v>
      </c>
      <c r="E146" s="7">
        <v>9</v>
      </c>
      <c r="F146" s="7">
        <v>0.25</v>
      </c>
      <c r="G146" s="7">
        <v>3</v>
      </c>
      <c r="H146" s="7">
        <v>5</v>
      </c>
      <c r="I146" s="7">
        <v>0.375</v>
      </c>
      <c r="J146" s="7">
        <v>21.8</v>
      </c>
      <c r="K146" s="7">
        <v>36.200000000000003</v>
      </c>
      <c r="L146" s="7">
        <v>-14.67</v>
      </c>
      <c r="M146" s="7">
        <v>-6.17</v>
      </c>
      <c r="N146" s="7"/>
      <c r="O146" s="7"/>
      <c r="P146" s="7"/>
      <c r="Q146" s="7"/>
    </row>
    <row r="147" spans="1:17" ht="45">
      <c r="A147" s="6">
        <v>126</v>
      </c>
      <c r="B147" s="5" t="s">
        <v>133</v>
      </c>
      <c r="C147" s="5" t="s">
        <v>150</v>
      </c>
      <c r="D147" s="7">
        <v>2</v>
      </c>
      <c r="E147" s="7">
        <v>10</v>
      </c>
      <c r="F147" s="7">
        <v>0.16700000000000001</v>
      </c>
      <c r="G147" s="7">
        <v>1</v>
      </c>
      <c r="H147" s="7">
        <v>7</v>
      </c>
      <c r="I147" s="7">
        <v>0.125</v>
      </c>
      <c r="J147" s="7">
        <v>24.5</v>
      </c>
      <c r="K147" s="7">
        <v>39.1</v>
      </c>
      <c r="L147" s="7">
        <v>-18.48</v>
      </c>
      <c r="M147" s="7">
        <v>-7.65</v>
      </c>
      <c r="N147" s="7"/>
      <c r="O147" s="7"/>
      <c r="P147" s="7"/>
      <c r="Q147" s="7"/>
    </row>
    <row r="148" spans="1:17">
      <c r="A148" s="6">
        <v>127</v>
      </c>
      <c r="B148" s="5" t="s">
        <v>126</v>
      </c>
      <c r="C148" s="5" t="s">
        <v>150</v>
      </c>
      <c r="D148" s="7">
        <v>1</v>
      </c>
      <c r="E148" s="7">
        <v>10</v>
      </c>
      <c r="F148" s="7">
        <v>9.0999999999999998E-2</v>
      </c>
      <c r="G148" s="7">
        <v>1</v>
      </c>
      <c r="H148" s="7">
        <v>7</v>
      </c>
      <c r="I148" s="7">
        <v>0.125</v>
      </c>
      <c r="J148" s="7">
        <v>25</v>
      </c>
      <c r="K148" s="7">
        <v>37.299999999999997</v>
      </c>
      <c r="L148" s="7">
        <v>-19.670000000000002</v>
      </c>
      <c r="M148" s="7">
        <v>-7.21</v>
      </c>
      <c r="N148" s="7"/>
      <c r="O148" s="7"/>
      <c r="P148" s="7"/>
      <c r="Q148" s="7"/>
    </row>
    <row r="149" spans="1:17" ht="30">
      <c r="A149" s="6">
        <v>128</v>
      </c>
      <c r="B149" s="5" t="s">
        <v>139</v>
      </c>
      <c r="C149" s="5" t="s">
        <v>150</v>
      </c>
      <c r="D149" s="7">
        <v>1</v>
      </c>
      <c r="E149" s="7">
        <v>11</v>
      </c>
      <c r="F149" s="7">
        <v>8.3000000000000004E-2</v>
      </c>
      <c r="G149" s="7">
        <v>0</v>
      </c>
      <c r="H149" s="7">
        <v>8</v>
      </c>
      <c r="I149" s="7">
        <v>0</v>
      </c>
      <c r="J149" s="7">
        <v>22.7</v>
      </c>
      <c r="K149" s="7">
        <v>43.3</v>
      </c>
      <c r="L149" s="7">
        <v>-20.41</v>
      </c>
      <c r="M149" s="7">
        <v>-4.5</v>
      </c>
      <c r="N149" s="7"/>
      <c r="O149" s="7"/>
      <c r="P149" s="7"/>
      <c r="Q149" s="1"/>
    </row>
  </sheetData>
  <mergeCells count="50">
    <mergeCell ref="A121:C121"/>
    <mergeCell ref="D121:F121"/>
    <mergeCell ref="G121:I121"/>
    <mergeCell ref="L121:M121"/>
    <mergeCell ref="N121:P121"/>
    <mergeCell ref="A137:C137"/>
    <mergeCell ref="D137:F137"/>
    <mergeCell ref="G137:I137"/>
    <mergeCell ref="L137:M137"/>
    <mergeCell ref="N137:P137"/>
    <mergeCell ref="A93:C93"/>
    <mergeCell ref="D93:F93"/>
    <mergeCell ref="G93:I93"/>
    <mergeCell ref="L93:M93"/>
    <mergeCell ref="N93:P93"/>
    <mergeCell ref="A107:C107"/>
    <mergeCell ref="D107:F107"/>
    <mergeCell ref="G107:I107"/>
    <mergeCell ref="L107:M107"/>
    <mergeCell ref="N107:P107"/>
    <mergeCell ref="A72:C72"/>
    <mergeCell ref="D72:F72"/>
    <mergeCell ref="G72:I72"/>
    <mergeCell ref="L72:M72"/>
    <mergeCell ref="N72:P72"/>
    <mergeCell ref="A78:C78"/>
    <mergeCell ref="D78:F78"/>
    <mergeCell ref="G78:I78"/>
    <mergeCell ref="L78:M78"/>
    <mergeCell ref="N78:P78"/>
    <mergeCell ref="A41:C41"/>
    <mergeCell ref="D41:F41"/>
    <mergeCell ref="G41:I41"/>
    <mergeCell ref="L41:M41"/>
    <mergeCell ref="N41:P41"/>
    <mergeCell ref="A57:C57"/>
    <mergeCell ref="D57:F57"/>
    <mergeCell ref="G57:I57"/>
    <mergeCell ref="L57:M57"/>
    <mergeCell ref="N57:P57"/>
    <mergeCell ref="A16:C16"/>
    <mergeCell ref="D16:F16"/>
    <mergeCell ref="G16:I16"/>
    <mergeCell ref="L16:M16"/>
    <mergeCell ref="N16:P16"/>
    <mergeCell ref="A29:C29"/>
    <mergeCell ref="D29:F29"/>
    <mergeCell ref="G29:I29"/>
    <mergeCell ref="L29:M29"/>
    <mergeCell ref="N29:P29"/>
  </mergeCells>
  <hyperlinks>
    <hyperlink ref="B2" r:id="rId1" display="http://www.sports-reference.com/cfb/schools/florida-state/2014.html" xr:uid="{00000000-0004-0000-0700-000000000000}"/>
    <hyperlink ref="C2" r:id="rId2" display="http://www.sports-reference.com/cfb/conferences/acc/2014.html" xr:uid="{00000000-0004-0000-0700-000001000000}"/>
    <hyperlink ref="B3" r:id="rId3" display="http://www.sports-reference.com/cfb/schools/clemson/2014.html" xr:uid="{00000000-0004-0000-0700-000002000000}"/>
    <hyperlink ref="C3" r:id="rId4" display="http://www.sports-reference.com/cfb/conferences/acc/2014.html" xr:uid="{00000000-0004-0000-0700-000003000000}"/>
    <hyperlink ref="B4" r:id="rId5" display="http://www.sports-reference.com/cfb/schools/louisville/2014.html" xr:uid="{00000000-0004-0000-0700-000004000000}"/>
    <hyperlink ref="C4" r:id="rId6" display="http://www.sports-reference.com/cfb/conferences/acc/2014.html" xr:uid="{00000000-0004-0000-0700-000005000000}"/>
    <hyperlink ref="B5" r:id="rId7" display="http://www.sports-reference.com/cfb/schools/boston-college/2014.html" xr:uid="{00000000-0004-0000-0700-000006000000}"/>
    <hyperlink ref="C5" r:id="rId8" display="http://www.sports-reference.com/cfb/conferences/acc/2014.html" xr:uid="{00000000-0004-0000-0700-000007000000}"/>
    <hyperlink ref="B6" r:id="rId9" display="http://www.sports-reference.com/cfb/schools/north-carolina-state/2014.html" xr:uid="{00000000-0004-0000-0700-000008000000}"/>
    <hyperlink ref="C6" r:id="rId10" display="http://www.sports-reference.com/cfb/conferences/acc/2014.html" xr:uid="{00000000-0004-0000-0700-000009000000}"/>
    <hyperlink ref="B7" r:id="rId11" display="http://www.sports-reference.com/cfb/schools/syracuse/2014.html" xr:uid="{00000000-0004-0000-0700-00000A000000}"/>
    <hyperlink ref="C7" r:id="rId12" display="http://www.sports-reference.com/cfb/conferences/acc/2014.html" xr:uid="{00000000-0004-0000-0700-00000B000000}"/>
    <hyperlink ref="B8" r:id="rId13" display="http://www.sports-reference.com/cfb/schools/wake-forest/2014.html" xr:uid="{00000000-0004-0000-0700-00000C000000}"/>
    <hyperlink ref="C8" r:id="rId14" display="http://www.sports-reference.com/cfb/conferences/acc/2014.html" xr:uid="{00000000-0004-0000-0700-00000D000000}"/>
    <hyperlink ref="B9" r:id="rId15" display="http://www.sports-reference.com/cfb/schools/georgia-tech/2014.html" xr:uid="{00000000-0004-0000-0700-00000E000000}"/>
    <hyperlink ref="C9" r:id="rId16" display="http://www.sports-reference.com/cfb/conferences/acc/2014.html" xr:uid="{00000000-0004-0000-0700-00000F000000}"/>
    <hyperlink ref="B10" r:id="rId17" display="http://www.sports-reference.com/cfb/schools/duke/2014.html" xr:uid="{00000000-0004-0000-0700-000010000000}"/>
    <hyperlink ref="C10" r:id="rId18" display="http://www.sports-reference.com/cfb/conferences/acc/2014.html" xr:uid="{00000000-0004-0000-0700-000011000000}"/>
    <hyperlink ref="B11" r:id="rId19" display="http://www.sports-reference.com/cfb/schools/north-carolina/2014.html" xr:uid="{00000000-0004-0000-0700-000012000000}"/>
    <hyperlink ref="C11" r:id="rId20" display="http://www.sports-reference.com/cfb/conferences/acc/2014.html" xr:uid="{00000000-0004-0000-0700-000013000000}"/>
    <hyperlink ref="B12" r:id="rId21" display="http://www.sports-reference.com/cfb/schools/pittsburgh/2014.html" xr:uid="{00000000-0004-0000-0700-000014000000}"/>
    <hyperlink ref="C12" r:id="rId22" display="http://www.sports-reference.com/cfb/conferences/acc/2014.html" xr:uid="{00000000-0004-0000-0700-000015000000}"/>
    <hyperlink ref="B13" r:id="rId23" display="http://www.sports-reference.com/cfb/schools/virginia-tech/2014.html" xr:uid="{00000000-0004-0000-0700-000016000000}"/>
    <hyperlink ref="C13" r:id="rId24" display="http://www.sports-reference.com/cfb/conferences/acc/2014.html" xr:uid="{00000000-0004-0000-0700-000017000000}"/>
    <hyperlink ref="B14" r:id="rId25" display="http://www.sports-reference.com/cfb/schools/miami-fl/2014.html" xr:uid="{00000000-0004-0000-0700-000018000000}"/>
    <hyperlink ref="C14" r:id="rId26" display="http://www.sports-reference.com/cfb/conferences/acc/2014.html" xr:uid="{00000000-0004-0000-0700-000019000000}"/>
    <hyperlink ref="B15" r:id="rId27" display="http://www.sports-reference.com/cfb/schools/virginia/2014.html" xr:uid="{00000000-0004-0000-0700-00001A000000}"/>
    <hyperlink ref="C15" r:id="rId28" display="http://www.sports-reference.com/cfb/conferences/acc/2014.html" xr:uid="{00000000-0004-0000-0700-00001B000000}"/>
    <hyperlink ref="B18" r:id="rId29" display="http://www.sports-reference.com/cfb/schools/memphis/2014.html" xr:uid="{00000000-0004-0000-0700-00001C000000}"/>
    <hyperlink ref="C18" r:id="rId30" display="http://www.sports-reference.com/cfb/conferences/american/2014.html" xr:uid="{00000000-0004-0000-0700-00001D000000}"/>
    <hyperlink ref="B19" r:id="rId31" display="http://www.sports-reference.com/cfb/schools/central-florida/2014.html" xr:uid="{00000000-0004-0000-0700-00001E000000}"/>
    <hyperlink ref="C19" r:id="rId32" display="http://www.sports-reference.com/cfb/conferences/american/2014.html" xr:uid="{00000000-0004-0000-0700-00001F000000}"/>
    <hyperlink ref="B20" r:id="rId33" display="http://www.sports-reference.com/cfb/schools/cincinnati/2014.html" xr:uid="{00000000-0004-0000-0700-000020000000}"/>
    <hyperlink ref="C20" r:id="rId34" display="http://www.sports-reference.com/cfb/conferences/american/2014.html" xr:uid="{00000000-0004-0000-0700-000021000000}"/>
    <hyperlink ref="B21" r:id="rId35" display="http://www.sports-reference.com/cfb/schools/east-carolina/2014.html" xr:uid="{00000000-0004-0000-0700-000022000000}"/>
    <hyperlink ref="C21" r:id="rId36" display="http://www.sports-reference.com/cfb/conferences/american/2014.html" xr:uid="{00000000-0004-0000-0700-000023000000}"/>
    <hyperlink ref="B22" r:id="rId37" display="http://www.sports-reference.com/cfb/schools/houston/2014.html" xr:uid="{00000000-0004-0000-0700-000024000000}"/>
    <hyperlink ref="C22" r:id="rId38" display="http://www.sports-reference.com/cfb/conferences/american/2014.html" xr:uid="{00000000-0004-0000-0700-000025000000}"/>
    <hyperlink ref="B23" r:id="rId39" display="http://www.sports-reference.com/cfb/schools/temple/2014.html" xr:uid="{00000000-0004-0000-0700-000026000000}"/>
    <hyperlink ref="C23" r:id="rId40" display="http://www.sports-reference.com/cfb/conferences/american/2014.html" xr:uid="{00000000-0004-0000-0700-000027000000}"/>
    <hyperlink ref="B24" r:id="rId41" display="http://www.sports-reference.com/cfb/schools/south-florida/2014.html" xr:uid="{00000000-0004-0000-0700-000028000000}"/>
    <hyperlink ref="C24" r:id="rId42" display="http://www.sports-reference.com/cfb/conferences/american/2014.html" xr:uid="{00000000-0004-0000-0700-000029000000}"/>
    <hyperlink ref="B25" r:id="rId43" display="http://www.sports-reference.com/cfb/schools/tulane/2014.html" xr:uid="{00000000-0004-0000-0700-00002A000000}"/>
    <hyperlink ref="C25" r:id="rId44" display="http://www.sports-reference.com/cfb/conferences/american/2014.html" xr:uid="{00000000-0004-0000-0700-00002B000000}"/>
    <hyperlink ref="B26" r:id="rId45" display="http://www.sports-reference.com/cfb/schools/tulsa/2014.html" xr:uid="{00000000-0004-0000-0700-00002C000000}"/>
    <hyperlink ref="C26" r:id="rId46" display="http://www.sports-reference.com/cfb/conferences/american/2014.html" xr:uid="{00000000-0004-0000-0700-00002D000000}"/>
    <hyperlink ref="B27" r:id="rId47" display="http://www.sports-reference.com/cfb/schools/connecticut/2014.html" xr:uid="{00000000-0004-0000-0700-00002E000000}"/>
    <hyperlink ref="C27" r:id="rId48" display="http://www.sports-reference.com/cfb/conferences/american/2014.html" xr:uid="{00000000-0004-0000-0700-00002F000000}"/>
    <hyperlink ref="B28" r:id="rId49" display="http://www.sports-reference.com/cfb/schools/southern-methodist/2014.html" xr:uid="{00000000-0004-0000-0700-000030000000}"/>
    <hyperlink ref="C28" r:id="rId50" display="http://www.sports-reference.com/cfb/conferences/american/2014.html" xr:uid="{00000000-0004-0000-0700-000031000000}"/>
    <hyperlink ref="B31" r:id="rId51" display="http://www.sports-reference.com/cfb/schools/texas-christian/2014.html" xr:uid="{00000000-0004-0000-0700-000032000000}"/>
    <hyperlink ref="C31" r:id="rId52" display="http://www.sports-reference.com/cfb/conferences/big-12/2014.html" xr:uid="{00000000-0004-0000-0700-000033000000}"/>
    <hyperlink ref="B32" r:id="rId53" display="http://www.sports-reference.com/cfb/schools/baylor/2014.html" xr:uid="{00000000-0004-0000-0700-000034000000}"/>
    <hyperlink ref="C32" r:id="rId54" display="http://www.sports-reference.com/cfb/conferences/big-12/2014.html" xr:uid="{00000000-0004-0000-0700-000035000000}"/>
    <hyperlink ref="B33" r:id="rId55" display="http://www.sports-reference.com/cfb/schools/kansas-state/2014.html" xr:uid="{00000000-0004-0000-0700-000036000000}"/>
    <hyperlink ref="C33" r:id="rId56" display="http://www.sports-reference.com/cfb/conferences/big-12/2014.html" xr:uid="{00000000-0004-0000-0700-000037000000}"/>
    <hyperlink ref="B34" r:id="rId57" display="http://www.sports-reference.com/cfb/schools/oklahoma/2014.html" xr:uid="{00000000-0004-0000-0700-000038000000}"/>
    <hyperlink ref="C34" r:id="rId58" display="http://www.sports-reference.com/cfb/conferences/big-12/2014.html" xr:uid="{00000000-0004-0000-0700-000039000000}"/>
    <hyperlink ref="B35" r:id="rId59" display="http://www.sports-reference.com/cfb/schools/west-virginia/2014.html" xr:uid="{00000000-0004-0000-0700-00003A000000}"/>
    <hyperlink ref="C35" r:id="rId60" display="http://www.sports-reference.com/cfb/conferences/big-12/2014.html" xr:uid="{00000000-0004-0000-0700-00003B000000}"/>
    <hyperlink ref="B36" r:id="rId61" display="http://www.sports-reference.com/cfb/schools/texas/2014.html" xr:uid="{00000000-0004-0000-0700-00003C000000}"/>
    <hyperlink ref="C36" r:id="rId62" display="http://www.sports-reference.com/cfb/conferences/big-12/2014.html" xr:uid="{00000000-0004-0000-0700-00003D000000}"/>
    <hyperlink ref="B37" r:id="rId63" display="http://www.sports-reference.com/cfb/schools/oklahoma-state/2014.html" xr:uid="{00000000-0004-0000-0700-00003E000000}"/>
    <hyperlink ref="C37" r:id="rId64" display="http://www.sports-reference.com/cfb/conferences/big-12/2014.html" xr:uid="{00000000-0004-0000-0700-00003F000000}"/>
    <hyperlink ref="B38" r:id="rId65" display="http://www.sports-reference.com/cfb/schools/texas-tech/2014.html" xr:uid="{00000000-0004-0000-0700-000040000000}"/>
    <hyperlink ref="C38" r:id="rId66" display="http://www.sports-reference.com/cfb/conferences/big-12/2014.html" xr:uid="{00000000-0004-0000-0700-000041000000}"/>
    <hyperlink ref="B39" r:id="rId67" display="http://www.sports-reference.com/cfb/schools/kansas/2014.html" xr:uid="{00000000-0004-0000-0700-000042000000}"/>
    <hyperlink ref="C39" r:id="rId68" display="http://www.sports-reference.com/cfb/conferences/big-12/2014.html" xr:uid="{00000000-0004-0000-0700-000043000000}"/>
    <hyperlink ref="B40" r:id="rId69" display="http://www.sports-reference.com/cfb/schools/iowa-state/2014.html" xr:uid="{00000000-0004-0000-0700-000044000000}"/>
    <hyperlink ref="C40" r:id="rId70" display="http://www.sports-reference.com/cfb/conferences/big-12/2014.html" xr:uid="{00000000-0004-0000-0700-000045000000}"/>
    <hyperlink ref="B43" r:id="rId71" display="http://www.sports-reference.com/cfb/schools/ohio-state/2014.html" xr:uid="{00000000-0004-0000-0700-000046000000}"/>
    <hyperlink ref="C43" r:id="rId72" display="http://www.sports-reference.com/cfb/conferences/big-ten/2014.html" xr:uid="{00000000-0004-0000-0700-000047000000}"/>
    <hyperlink ref="B44" r:id="rId73" display="http://www.sports-reference.com/cfb/schools/michigan-state/2014.html" xr:uid="{00000000-0004-0000-0700-000048000000}"/>
    <hyperlink ref="C44" r:id="rId74" display="http://www.sports-reference.com/cfb/conferences/big-ten/2014.html" xr:uid="{00000000-0004-0000-0700-000049000000}"/>
    <hyperlink ref="B45" r:id="rId75" display="http://www.sports-reference.com/cfb/schools/maryland/2014.html" xr:uid="{00000000-0004-0000-0700-00004A000000}"/>
    <hyperlink ref="C45" r:id="rId76" display="http://www.sports-reference.com/cfb/conferences/big-ten/2014.html" xr:uid="{00000000-0004-0000-0700-00004B000000}"/>
    <hyperlink ref="B46" r:id="rId77" display="http://www.sports-reference.com/cfb/schools/rutgers/2014.html" xr:uid="{00000000-0004-0000-0700-00004C000000}"/>
    <hyperlink ref="C46" r:id="rId78" display="http://www.sports-reference.com/cfb/conferences/big-ten/2014.html" xr:uid="{00000000-0004-0000-0700-00004D000000}"/>
    <hyperlink ref="B47" r:id="rId79" display="http://www.sports-reference.com/cfb/schools/michigan/2014.html" xr:uid="{00000000-0004-0000-0700-00004E000000}"/>
    <hyperlink ref="C47" r:id="rId80" display="http://www.sports-reference.com/cfb/conferences/big-ten/2014.html" xr:uid="{00000000-0004-0000-0700-00004F000000}"/>
    <hyperlink ref="B48" r:id="rId81" display="http://www.sports-reference.com/cfb/schools/penn-state/2014.html" xr:uid="{00000000-0004-0000-0700-000050000000}"/>
    <hyperlink ref="C48" r:id="rId82" display="http://www.sports-reference.com/cfb/conferences/big-ten/2014.html" xr:uid="{00000000-0004-0000-0700-000051000000}"/>
    <hyperlink ref="B49" r:id="rId83" display="http://www.sports-reference.com/cfb/schools/indiana/2014.html" xr:uid="{00000000-0004-0000-0700-000052000000}"/>
    <hyperlink ref="C49" r:id="rId84" display="http://www.sports-reference.com/cfb/conferences/big-ten/2014.html" xr:uid="{00000000-0004-0000-0700-000053000000}"/>
    <hyperlink ref="B50" r:id="rId85" display="http://www.sports-reference.com/cfb/schools/wisconsin/2014.html" xr:uid="{00000000-0004-0000-0700-000054000000}"/>
    <hyperlink ref="C50" r:id="rId86" display="http://www.sports-reference.com/cfb/conferences/big-ten/2014.html" xr:uid="{00000000-0004-0000-0700-000055000000}"/>
    <hyperlink ref="B51" r:id="rId87" display="http://www.sports-reference.com/cfb/schools/nebraska/2014.html" xr:uid="{00000000-0004-0000-0700-000056000000}"/>
    <hyperlink ref="C51" r:id="rId88" display="http://www.sports-reference.com/cfb/conferences/big-ten/2014.html" xr:uid="{00000000-0004-0000-0700-000057000000}"/>
    <hyperlink ref="B52" r:id="rId89" display="http://www.sports-reference.com/cfb/schools/minnesota/2014.html" xr:uid="{00000000-0004-0000-0700-000058000000}"/>
    <hyperlink ref="C52" r:id="rId90" display="http://www.sports-reference.com/cfb/conferences/big-ten/2014.html" xr:uid="{00000000-0004-0000-0700-000059000000}"/>
    <hyperlink ref="B53" r:id="rId91" display="http://www.sports-reference.com/cfb/schools/iowa/2014.html" xr:uid="{00000000-0004-0000-0700-00005A000000}"/>
    <hyperlink ref="C53" r:id="rId92" display="http://www.sports-reference.com/cfb/conferences/big-ten/2014.html" xr:uid="{00000000-0004-0000-0700-00005B000000}"/>
    <hyperlink ref="B54" r:id="rId93" display="http://www.sports-reference.com/cfb/schools/illinois/2014.html" xr:uid="{00000000-0004-0000-0700-00005C000000}"/>
    <hyperlink ref="C54" r:id="rId94" display="http://www.sports-reference.com/cfb/conferences/big-ten/2014.html" xr:uid="{00000000-0004-0000-0700-00005D000000}"/>
    <hyperlink ref="B55" r:id="rId95" display="http://www.sports-reference.com/cfb/schools/northwestern/2014.html" xr:uid="{00000000-0004-0000-0700-00005E000000}"/>
    <hyperlink ref="C55" r:id="rId96" display="http://www.sports-reference.com/cfb/conferences/big-ten/2014.html" xr:uid="{00000000-0004-0000-0700-00005F000000}"/>
    <hyperlink ref="B56" r:id="rId97" display="http://www.sports-reference.com/cfb/schools/purdue/2014.html" xr:uid="{00000000-0004-0000-0700-000060000000}"/>
    <hyperlink ref="C56" r:id="rId98" display="http://www.sports-reference.com/cfb/conferences/big-ten/2014.html" xr:uid="{00000000-0004-0000-0700-000061000000}"/>
    <hyperlink ref="B59" r:id="rId99" display="http://www.sports-reference.com/cfb/schools/marshall/2014.html" xr:uid="{00000000-0004-0000-0700-000062000000}"/>
    <hyperlink ref="C59" r:id="rId100" display="http://www.sports-reference.com/cfb/conferences/cusa/2014.html" xr:uid="{00000000-0004-0000-0700-000063000000}"/>
    <hyperlink ref="B60" r:id="rId101" display="http://www.sports-reference.com/cfb/schools/middle-tennessee-state/2014.html" xr:uid="{00000000-0004-0000-0700-000064000000}"/>
    <hyperlink ref="C60" r:id="rId102" display="http://www.sports-reference.com/cfb/conferences/cusa/2014.html" xr:uid="{00000000-0004-0000-0700-000065000000}"/>
    <hyperlink ref="B61" r:id="rId103" display="http://www.sports-reference.com/cfb/schools/western-kentucky/2014.html" xr:uid="{00000000-0004-0000-0700-000066000000}"/>
    <hyperlink ref="C61" r:id="rId104" display="http://www.sports-reference.com/cfb/conferences/cusa/2014.html" xr:uid="{00000000-0004-0000-0700-000067000000}"/>
    <hyperlink ref="B62" r:id="rId105" display="http://www.sports-reference.com/cfb/schools/alabama-birmingham/2014.html" xr:uid="{00000000-0004-0000-0700-000068000000}"/>
    <hyperlink ref="C62" r:id="rId106" display="http://www.sports-reference.com/cfb/conferences/cusa/2014.html" xr:uid="{00000000-0004-0000-0700-000069000000}"/>
    <hyperlink ref="B63" r:id="rId107" display="http://www.sports-reference.com/cfb/schools/old-dominion/2014.html" xr:uid="{00000000-0004-0000-0700-00006A000000}"/>
    <hyperlink ref="C63" r:id="rId108" display="http://www.sports-reference.com/cfb/conferences/cusa/2014.html" xr:uid="{00000000-0004-0000-0700-00006B000000}"/>
    <hyperlink ref="B64" r:id="rId109" display="http://www.sports-reference.com/cfb/schools/florida-international/2014.html" xr:uid="{00000000-0004-0000-0700-00006C000000}"/>
    <hyperlink ref="C64" r:id="rId110" display="http://www.sports-reference.com/cfb/conferences/cusa/2014.html" xr:uid="{00000000-0004-0000-0700-00006D000000}"/>
    <hyperlink ref="B65" r:id="rId111" display="http://www.sports-reference.com/cfb/schools/florida-atlantic/2014.html" xr:uid="{00000000-0004-0000-0700-00006E000000}"/>
    <hyperlink ref="C65" r:id="rId112" display="http://www.sports-reference.com/cfb/conferences/cusa/2014.html" xr:uid="{00000000-0004-0000-0700-00006F000000}"/>
    <hyperlink ref="B66" r:id="rId113" display="http://www.sports-reference.com/cfb/schools/louisiana-tech/2014.html" xr:uid="{00000000-0004-0000-0700-000070000000}"/>
    <hyperlink ref="C66" r:id="rId114" display="http://www.sports-reference.com/cfb/conferences/cusa/2014.html" xr:uid="{00000000-0004-0000-0700-000071000000}"/>
    <hyperlink ref="B67" r:id="rId115" display="http://www.sports-reference.com/cfb/schools/rice/2014.html" xr:uid="{00000000-0004-0000-0700-000072000000}"/>
    <hyperlink ref="C67" r:id="rId116" display="http://www.sports-reference.com/cfb/conferences/cusa/2014.html" xr:uid="{00000000-0004-0000-0700-000073000000}"/>
    <hyperlink ref="B68" r:id="rId117" display="http://www.sports-reference.com/cfb/schools/texas-el-paso/2014.html" xr:uid="{00000000-0004-0000-0700-000074000000}"/>
    <hyperlink ref="C68" r:id="rId118" display="http://www.sports-reference.com/cfb/conferences/cusa/2014.html" xr:uid="{00000000-0004-0000-0700-000075000000}"/>
    <hyperlink ref="B69" r:id="rId119" display="http://www.sports-reference.com/cfb/schools/texas-san-antonio/2014.html" xr:uid="{00000000-0004-0000-0700-000076000000}"/>
    <hyperlink ref="C69" r:id="rId120" display="http://www.sports-reference.com/cfb/conferences/cusa/2014.html" xr:uid="{00000000-0004-0000-0700-000077000000}"/>
    <hyperlink ref="B70" r:id="rId121" display="http://www.sports-reference.com/cfb/schools/north-texas/2014.html" xr:uid="{00000000-0004-0000-0700-000078000000}"/>
    <hyperlink ref="C70" r:id="rId122" display="http://www.sports-reference.com/cfb/conferences/cusa/2014.html" xr:uid="{00000000-0004-0000-0700-000079000000}"/>
    <hyperlink ref="B71" r:id="rId123" display="http://www.sports-reference.com/cfb/schools/southern-mississippi/2014.html" xr:uid="{00000000-0004-0000-0700-00007A000000}"/>
    <hyperlink ref="C71" r:id="rId124" display="http://www.sports-reference.com/cfb/conferences/cusa/2014.html" xr:uid="{00000000-0004-0000-0700-00007B000000}"/>
    <hyperlink ref="B74" r:id="rId125" display="http://www.sports-reference.com/cfb/schools/notre-dame/2014.html" xr:uid="{00000000-0004-0000-0700-00007C000000}"/>
    <hyperlink ref="C74" r:id="rId126" display="http://www.sports-reference.com/cfb/conferences/independent/2014.html" xr:uid="{00000000-0004-0000-0700-00007D000000}"/>
    <hyperlink ref="B75" r:id="rId127" display="http://www.sports-reference.com/cfb/schools/navy/2014.html" xr:uid="{00000000-0004-0000-0700-00007E000000}"/>
    <hyperlink ref="C75" r:id="rId128" display="http://www.sports-reference.com/cfb/conferences/independent/2014.html" xr:uid="{00000000-0004-0000-0700-00007F000000}"/>
    <hyperlink ref="B76" r:id="rId129" display="http://www.sports-reference.com/cfb/schools/army/2014.html" xr:uid="{00000000-0004-0000-0700-000080000000}"/>
    <hyperlink ref="C76" r:id="rId130" display="http://www.sports-reference.com/cfb/conferences/independent/2014.html" xr:uid="{00000000-0004-0000-0700-000081000000}"/>
    <hyperlink ref="B77" r:id="rId131" display="http://www.sports-reference.com/cfb/schools/brigham-young/2014.html" xr:uid="{00000000-0004-0000-0700-000082000000}"/>
    <hyperlink ref="C77" r:id="rId132" display="http://www.sports-reference.com/cfb/conferences/independent/2014.html" xr:uid="{00000000-0004-0000-0700-000083000000}"/>
    <hyperlink ref="B80" r:id="rId133" display="http://www.sports-reference.com/cfb/schools/bowling-green-state/2014.html" xr:uid="{00000000-0004-0000-0700-000084000000}"/>
    <hyperlink ref="C80" r:id="rId134" display="http://www.sports-reference.com/cfb/conferences/mac/2014.html" xr:uid="{00000000-0004-0000-0700-000085000000}"/>
    <hyperlink ref="B81" r:id="rId135" display="http://www.sports-reference.com/cfb/schools/ohio/2014.html" xr:uid="{00000000-0004-0000-0700-000086000000}"/>
    <hyperlink ref="C81" r:id="rId136" display="http://www.sports-reference.com/cfb/conferences/mac/2014.html" xr:uid="{00000000-0004-0000-0700-000087000000}"/>
    <hyperlink ref="B82" r:id="rId137" display="http://www.sports-reference.com/cfb/schools/buffalo/2014.html" xr:uid="{00000000-0004-0000-0700-000088000000}"/>
    <hyperlink ref="C82" r:id="rId138" display="http://www.sports-reference.com/cfb/conferences/mac/2014.html" xr:uid="{00000000-0004-0000-0700-000089000000}"/>
    <hyperlink ref="B83" r:id="rId139" display="http://www.sports-reference.com/cfb/schools/akron/2014.html" xr:uid="{00000000-0004-0000-0700-00008A000000}"/>
    <hyperlink ref="C83" r:id="rId140" display="http://www.sports-reference.com/cfb/conferences/mac/2014.html" xr:uid="{00000000-0004-0000-0700-00008B000000}"/>
    <hyperlink ref="B84" r:id="rId141" display="http://www.sports-reference.com/cfb/schools/massachusetts/2014.html" xr:uid="{00000000-0004-0000-0700-00008C000000}"/>
    <hyperlink ref="C84" r:id="rId142" display="http://www.sports-reference.com/cfb/conferences/mac/2014.html" xr:uid="{00000000-0004-0000-0700-00008D000000}"/>
    <hyperlink ref="B85" r:id="rId143" display="http://www.sports-reference.com/cfb/schools/miami-oh/2014.html" xr:uid="{00000000-0004-0000-0700-00008E000000}"/>
    <hyperlink ref="C85" r:id="rId144" display="http://www.sports-reference.com/cfb/conferences/mac/2014.html" xr:uid="{00000000-0004-0000-0700-00008F000000}"/>
    <hyperlink ref="B86" r:id="rId145" display="http://www.sports-reference.com/cfb/schools/kent-state/2014.html" xr:uid="{00000000-0004-0000-0700-000090000000}"/>
    <hyperlink ref="C86" r:id="rId146" display="http://www.sports-reference.com/cfb/conferences/mac/2014.html" xr:uid="{00000000-0004-0000-0700-000091000000}"/>
    <hyperlink ref="B87" r:id="rId147" display="http://www.sports-reference.com/cfb/schools/northern-illinois/2014.html" xr:uid="{00000000-0004-0000-0700-000092000000}"/>
    <hyperlink ref="C87" r:id="rId148" display="http://www.sports-reference.com/cfb/conferences/mac/2014.html" xr:uid="{00000000-0004-0000-0700-000093000000}"/>
    <hyperlink ref="B88" r:id="rId149" display="http://www.sports-reference.com/cfb/schools/toledo/2014.html" xr:uid="{00000000-0004-0000-0700-000094000000}"/>
    <hyperlink ref="C88" r:id="rId150" display="http://www.sports-reference.com/cfb/conferences/mac/2014.html" xr:uid="{00000000-0004-0000-0700-000095000000}"/>
    <hyperlink ref="B89" r:id="rId151" display="http://www.sports-reference.com/cfb/schools/western-michigan/2014.html" xr:uid="{00000000-0004-0000-0700-000096000000}"/>
    <hyperlink ref="C89" r:id="rId152" display="http://www.sports-reference.com/cfb/conferences/mac/2014.html" xr:uid="{00000000-0004-0000-0700-000097000000}"/>
    <hyperlink ref="B90" r:id="rId153" display="http://www.sports-reference.com/cfb/schools/central-michigan/2014.html" xr:uid="{00000000-0004-0000-0700-000098000000}"/>
    <hyperlink ref="C90" r:id="rId154" display="http://www.sports-reference.com/cfb/conferences/mac/2014.html" xr:uid="{00000000-0004-0000-0700-000099000000}"/>
    <hyperlink ref="B91" r:id="rId155" display="http://www.sports-reference.com/cfb/schools/ball-state/2014.html" xr:uid="{00000000-0004-0000-0700-00009A000000}"/>
    <hyperlink ref="C91" r:id="rId156" display="http://www.sports-reference.com/cfb/conferences/mac/2014.html" xr:uid="{00000000-0004-0000-0700-00009B000000}"/>
    <hyperlink ref="B92" r:id="rId157" display="http://www.sports-reference.com/cfb/schools/eastern-michigan/2014.html" xr:uid="{00000000-0004-0000-0700-00009C000000}"/>
    <hyperlink ref="C92" r:id="rId158" display="http://www.sports-reference.com/cfb/conferences/mac/2014.html" xr:uid="{00000000-0004-0000-0700-00009D000000}"/>
    <hyperlink ref="B95" r:id="rId159" display="http://www.sports-reference.com/cfb/schools/boise-state/2014.html" xr:uid="{00000000-0004-0000-0700-00009E000000}"/>
    <hyperlink ref="C95" r:id="rId160" display="http://www.sports-reference.com/cfb/conferences/mwc/2014.html" xr:uid="{00000000-0004-0000-0700-00009F000000}"/>
    <hyperlink ref="B96" r:id="rId161" display="http://www.sports-reference.com/cfb/schools/colorado-state/2014.html" xr:uid="{00000000-0004-0000-0700-0000A0000000}"/>
    <hyperlink ref="C96" r:id="rId162" display="http://www.sports-reference.com/cfb/conferences/mwc/2014.html" xr:uid="{00000000-0004-0000-0700-0000A1000000}"/>
    <hyperlink ref="B97" r:id="rId163" display="http://www.sports-reference.com/cfb/schools/utah-state/2014.html" xr:uid="{00000000-0004-0000-0700-0000A2000000}"/>
    <hyperlink ref="C97" r:id="rId164" display="http://www.sports-reference.com/cfb/conferences/mwc/2014.html" xr:uid="{00000000-0004-0000-0700-0000A3000000}"/>
    <hyperlink ref="B98" r:id="rId165" display="http://www.sports-reference.com/cfb/schools/air-force/2014.html" xr:uid="{00000000-0004-0000-0700-0000A4000000}"/>
    <hyperlink ref="C98" r:id="rId166" display="http://www.sports-reference.com/cfb/conferences/mwc/2014.html" xr:uid="{00000000-0004-0000-0700-0000A5000000}"/>
    <hyperlink ref="B99" r:id="rId167" display="http://www.sports-reference.com/cfb/schools/new-mexico/2014.html" xr:uid="{00000000-0004-0000-0700-0000A6000000}"/>
    <hyperlink ref="C99" r:id="rId168" display="http://www.sports-reference.com/cfb/conferences/mwc/2014.html" xr:uid="{00000000-0004-0000-0700-0000A7000000}"/>
    <hyperlink ref="B100" r:id="rId169" display="http://www.sports-reference.com/cfb/schools/wyoming/2014.html" xr:uid="{00000000-0004-0000-0700-0000A8000000}"/>
    <hyperlink ref="C100" r:id="rId170" display="http://www.sports-reference.com/cfb/conferences/mwc/2014.html" xr:uid="{00000000-0004-0000-0700-0000A9000000}"/>
    <hyperlink ref="B101" r:id="rId171" display="http://www.sports-reference.com/cfb/schools/san-diego-state/2014.html" xr:uid="{00000000-0004-0000-0700-0000AA000000}"/>
    <hyperlink ref="C101" r:id="rId172" display="http://www.sports-reference.com/cfb/conferences/mwc/2014.html" xr:uid="{00000000-0004-0000-0700-0000AB000000}"/>
    <hyperlink ref="B102" r:id="rId173" display="http://www.sports-reference.com/cfb/schools/fresno-state/2014.html" xr:uid="{00000000-0004-0000-0700-0000AC000000}"/>
    <hyperlink ref="C102" r:id="rId174" display="http://www.sports-reference.com/cfb/conferences/mwc/2014.html" xr:uid="{00000000-0004-0000-0700-0000AD000000}"/>
    <hyperlink ref="B103" r:id="rId175" display="http://www.sports-reference.com/cfb/schools/nevada/2014.html" xr:uid="{00000000-0004-0000-0700-0000AE000000}"/>
    <hyperlink ref="C103" r:id="rId176" display="http://www.sports-reference.com/cfb/conferences/mwc/2014.html" xr:uid="{00000000-0004-0000-0700-0000AF000000}"/>
    <hyperlink ref="B104" r:id="rId177" display="http://www.sports-reference.com/cfb/schools/hawaii/2014.html" xr:uid="{00000000-0004-0000-0700-0000B0000000}"/>
    <hyperlink ref="C104" r:id="rId178" display="http://www.sports-reference.com/cfb/conferences/mwc/2014.html" xr:uid="{00000000-0004-0000-0700-0000B1000000}"/>
    <hyperlink ref="B105" r:id="rId179" display="http://www.sports-reference.com/cfb/schools/san-jose-state/2014.html" xr:uid="{00000000-0004-0000-0700-0000B2000000}"/>
    <hyperlink ref="C105" r:id="rId180" display="http://www.sports-reference.com/cfb/conferences/mwc/2014.html" xr:uid="{00000000-0004-0000-0700-0000B3000000}"/>
    <hyperlink ref="B106" r:id="rId181" display="http://www.sports-reference.com/cfb/schools/nevada-las-vegas/2014.html" xr:uid="{00000000-0004-0000-0700-0000B4000000}"/>
    <hyperlink ref="C106" r:id="rId182" display="http://www.sports-reference.com/cfb/conferences/mwc/2014.html" xr:uid="{00000000-0004-0000-0700-0000B5000000}"/>
    <hyperlink ref="B109" r:id="rId183" display="http://www.sports-reference.com/cfb/schools/oregon/2014.html" xr:uid="{00000000-0004-0000-0700-0000B6000000}"/>
    <hyperlink ref="C109" r:id="rId184" display="http://www.sports-reference.com/cfb/conferences/pac-12/2014.html" xr:uid="{00000000-0004-0000-0700-0000B7000000}"/>
    <hyperlink ref="B110" r:id="rId185" display="http://www.sports-reference.com/cfb/schools/stanford/2014.html" xr:uid="{00000000-0004-0000-0700-0000B8000000}"/>
    <hyperlink ref="C110" r:id="rId186" display="http://www.sports-reference.com/cfb/conferences/pac-12/2014.html" xr:uid="{00000000-0004-0000-0700-0000B9000000}"/>
    <hyperlink ref="B111" r:id="rId187" display="http://www.sports-reference.com/cfb/schools/washington/2014.html" xr:uid="{00000000-0004-0000-0700-0000BA000000}"/>
    <hyperlink ref="C111" r:id="rId188" display="http://www.sports-reference.com/cfb/conferences/pac-12/2014.html" xr:uid="{00000000-0004-0000-0700-0000BB000000}"/>
    <hyperlink ref="B112" r:id="rId189" display="http://www.sports-reference.com/cfb/schools/california/2014.html" xr:uid="{00000000-0004-0000-0700-0000BC000000}"/>
    <hyperlink ref="C112" r:id="rId190" display="http://www.sports-reference.com/cfb/conferences/pac-12/2014.html" xr:uid="{00000000-0004-0000-0700-0000BD000000}"/>
    <hyperlink ref="B113" r:id="rId191" display="http://www.sports-reference.com/cfb/schools/oregon-state/2014.html" xr:uid="{00000000-0004-0000-0700-0000BE000000}"/>
    <hyperlink ref="C113" r:id="rId192" display="http://www.sports-reference.com/cfb/conferences/pac-12/2014.html" xr:uid="{00000000-0004-0000-0700-0000BF000000}"/>
    <hyperlink ref="B114" r:id="rId193" display="http://www.sports-reference.com/cfb/schools/washington-state/2014.html" xr:uid="{00000000-0004-0000-0700-0000C0000000}"/>
    <hyperlink ref="C114" r:id="rId194" display="http://www.sports-reference.com/cfb/conferences/pac-12/2014.html" xr:uid="{00000000-0004-0000-0700-0000C1000000}"/>
    <hyperlink ref="B115" r:id="rId195" display="http://www.sports-reference.com/cfb/schools/arizona/2014.html" xr:uid="{00000000-0004-0000-0700-0000C2000000}"/>
    <hyperlink ref="C115" r:id="rId196" display="http://www.sports-reference.com/cfb/conferences/pac-12/2014.html" xr:uid="{00000000-0004-0000-0700-0000C3000000}"/>
    <hyperlink ref="B116" r:id="rId197" display="http://www.sports-reference.com/cfb/schools/arizona-state/2014.html" xr:uid="{00000000-0004-0000-0700-0000C4000000}"/>
    <hyperlink ref="C116" r:id="rId198" display="http://www.sports-reference.com/cfb/conferences/pac-12/2014.html" xr:uid="{00000000-0004-0000-0700-0000C5000000}"/>
    <hyperlink ref="B117" r:id="rId199" display="http://www.sports-reference.com/cfb/schools/ucla/2014.html" xr:uid="{00000000-0004-0000-0700-0000C6000000}"/>
    <hyperlink ref="C117" r:id="rId200" display="http://www.sports-reference.com/cfb/conferences/pac-12/2014.html" xr:uid="{00000000-0004-0000-0700-0000C7000000}"/>
    <hyperlink ref="B118" r:id="rId201" display="http://www.sports-reference.com/cfb/schools/southern-california/2014.html" xr:uid="{00000000-0004-0000-0700-0000C8000000}"/>
    <hyperlink ref="C118" r:id="rId202" display="http://www.sports-reference.com/cfb/conferences/pac-12/2014.html" xr:uid="{00000000-0004-0000-0700-0000C9000000}"/>
    <hyperlink ref="B119" r:id="rId203" display="http://www.sports-reference.com/cfb/schools/utah/2014.html" xr:uid="{00000000-0004-0000-0700-0000CA000000}"/>
    <hyperlink ref="C119" r:id="rId204" display="http://www.sports-reference.com/cfb/conferences/pac-12/2014.html" xr:uid="{00000000-0004-0000-0700-0000CB000000}"/>
    <hyperlink ref="B120" r:id="rId205" display="http://www.sports-reference.com/cfb/schools/colorado/2014.html" xr:uid="{00000000-0004-0000-0700-0000CC000000}"/>
    <hyperlink ref="C120" r:id="rId206" display="http://www.sports-reference.com/cfb/conferences/pac-12/2014.html" xr:uid="{00000000-0004-0000-0700-0000CD000000}"/>
    <hyperlink ref="B123" r:id="rId207" display="http://www.sports-reference.com/cfb/schools/missouri/2014.html" xr:uid="{00000000-0004-0000-0700-0000CE000000}"/>
    <hyperlink ref="C123" r:id="rId208" display="http://www.sports-reference.com/cfb/conferences/sec/2014.html" xr:uid="{00000000-0004-0000-0700-0000CF000000}"/>
    <hyperlink ref="B124" r:id="rId209" display="http://www.sports-reference.com/cfb/schools/georgia/2014.html" xr:uid="{00000000-0004-0000-0700-0000D0000000}"/>
    <hyperlink ref="C124" r:id="rId210" display="http://www.sports-reference.com/cfb/conferences/sec/2014.html" xr:uid="{00000000-0004-0000-0700-0000D1000000}"/>
    <hyperlink ref="B125" r:id="rId211" display="http://www.sports-reference.com/cfb/schools/florida/2014.html" xr:uid="{00000000-0004-0000-0700-0000D2000000}"/>
    <hyperlink ref="C125" r:id="rId212" display="http://www.sports-reference.com/cfb/conferences/sec/2014.html" xr:uid="{00000000-0004-0000-0700-0000D3000000}"/>
    <hyperlink ref="B126" r:id="rId213" display="http://www.sports-reference.com/cfb/schools/south-carolina/2014.html" xr:uid="{00000000-0004-0000-0700-0000D4000000}"/>
    <hyperlink ref="C126" r:id="rId214" display="http://www.sports-reference.com/cfb/conferences/sec/2014.html" xr:uid="{00000000-0004-0000-0700-0000D5000000}"/>
    <hyperlink ref="B127" r:id="rId215" display="http://www.sports-reference.com/cfb/schools/tennessee/2014.html" xr:uid="{00000000-0004-0000-0700-0000D6000000}"/>
    <hyperlink ref="C127" r:id="rId216" display="http://www.sports-reference.com/cfb/conferences/sec/2014.html" xr:uid="{00000000-0004-0000-0700-0000D7000000}"/>
    <hyperlink ref="B128" r:id="rId217" display="http://www.sports-reference.com/cfb/schools/kentucky/2014.html" xr:uid="{00000000-0004-0000-0700-0000D8000000}"/>
    <hyperlink ref="C128" r:id="rId218" display="http://www.sports-reference.com/cfb/conferences/sec/2014.html" xr:uid="{00000000-0004-0000-0700-0000D9000000}"/>
    <hyperlink ref="B129" r:id="rId219" display="http://www.sports-reference.com/cfb/schools/vanderbilt/2014.html" xr:uid="{00000000-0004-0000-0700-0000DA000000}"/>
    <hyperlink ref="C129" r:id="rId220" display="http://www.sports-reference.com/cfb/conferences/sec/2014.html" xr:uid="{00000000-0004-0000-0700-0000DB000000}"/>
    <hyperlink ref="B130" r:id="rId221" display="http://www.sports-reference.com/cfb/schools/alabama/2014.html" xr:uid="{00000000-0004-0000-0700-0000DC000000}"/>
    <hyperlink ref="C130" r:id="rId222" display="http://www.sports-reference.com/cfb/conferences/sec/2014.html" xr:uid="{00000000-0004-0000-0700-0000DD000000}"/>
    <hyperlink ref="B131" r:id="rId223" display="http://www.sports-reference.com/cfb/schools/mississippi-state/2014.html" xr:uid="{00000000-0004-0000-0700-0000DE000000}"/>
    <hyperlink ref="C131" r:id="rId224" display="http://www.sports-reference.com/cfb/conferences/sec/2014.html" xr:uid="{00000000-0004-0000-0700-0000DF000000}"/>
    <hyperlink ref="B132" r:id="rId225" display="http://www.sports-reference.com/cfb/schools/mississippi/2014.html" xr:uid="{00000000-0004-0000-0700-0000E0000000}"/>
    <hyperlink ref="C132" r:id="rId226" display="http://www.sports-reference.com/cfb/conferences/sec/2014.html" xr:uid="{00000000-0004-0000-0700-0000E1000000}"/>
    <hyperlink ref="B133" r:id="rId227" display="http://www.sports-reference.com/cfb/schools/auburn/2014.html" xr:uid="{00000000-0004-0000-0700-0000E2000000}"/>
    <hyperlink ref="C133" r:id="rId228" display="http://www.sports-reference.com/cfb/conferences/sec/2014.html" xr:uid="{00000000-0004-0000-0700-0000E3000000}"/>
    <hyperlink ref="B134" r:id="rId229" display="http://www.sports-reference.com/cfb/schools/louisiana-state/2014.html" xr:uid="{00000000-0004-0000-0700-0000E4000000}"/>
    <hyperlink ref="C134" r:id="rId230" display="http://www.sports-reference.com/cfb/conferences/sec/2014.html" xr:uid="{00000000-0004-0000-0700-0000E5000000}"/>
    <hyperlink ref="B135" r:id="rId231" display="http://www.sports-reference.com/cfb/schools/texas-am/2014.html" xr:uid="{00000000-0004-0000-0700-0000E6000000}"/>
    <hyperlink ref="C135" r:id="rId232" display="http://www.sports-reference.com/cfb/conferences/sec/2014.html" xr:uid="{00000000-0004-0000-0700-0000E7000000}"/>
    <hyperlink ref="B136" r:id="rId233" display="http://www.sports-reference.com/cfb/schools/arkansas/2014.html" xr:uid="{00000000-0004-0000-0700-0000E8000000}"/>
    <hyperlink ref="C136" r:id="rId234" display="http://www.sports-reference.com/cfb/conferences/sec/2014.html" xr:uid="{00000000-0004-0000-0700-0000E9000000}"/>
    <hyperlink ref="B139" r:id="rId235" display="http://www.sports-reference.com/cfb/schools/georgia-southern/2014.html" xr:uid="{00000000-0004-0000-0700-0000EA000000}"/>
    <hyperlink ref="C139" r:id="rId236" display="http://www.sports-reference.com/cfb/conferences/sun-belt/2014.html" xr:uid="{00000000-0004-0000-0700-0000EB000000}"/>
    <hyperlink ref="B140" r:id="rId237" display="http://www.sports-reference.com/cfb/schools/appalachian-state/2014.html" xr:uid="{00000000-0004-0000-0700-0000EC000000}"/>
    <hyperlink ref="C140" r:id="rId238" display="http://www.sports-reference.com/cfb/conferences/sun-belt/2014.html" xr:uid="{00000000-0004-0000-0700-0000ED000000}"/>
    <hyperlink ref="B141" r:id="rId239" display="http://www.sports-reference.com/cfb/schools/louisiana-lafayette/2014.html" xr:uid="{00000000-0004-0000-0700-0000EE000000}"/>
    <hyperlink ref="C141" r:id="rId240" display="http://www.sports-reference.com/cfb/conferences/sun-belt/2014.html" xr:uid="{00000000-0004-0000-0700-0000EF000000}"/>
    <hyperlink ref="B142" r:id="rId241" display="http://www.sports-reference.com/cfb/schools/texas-state/2014.html" xr:uid="{00000000-0004-0000-0700-0000F0000000}"/>
    <hyperlink ref="C142" r:id="rId242" display="http://www.sports-reference.com/cfb/conferences/sun-belt/2014.html" xr:uid="{00000000-0004-0000-0700-0000F1000000}"/>
    <hyperlink ref="B143" r:id="rId243" display="http://www.sports-reference.com/cfb/schools/arkansas-state/2014.html" xr:uid="{00000000-0004-0000-0700-0000F2000000}"/>
    <hyperlink ref="C143" r:id="rId244" display="http://www.sports-reference.com/cfb/conferences/sun-belt/2014.html" xr:uid="{00000000-0004-0000-0700-0000F3000000}"/>
    <hyperlink ref="B144" r:id="rId245" display="http://www.sports-reference.com/cfb/schools/south-alabama/2014.html" xr:uid="{00000000-0004-0000-0700-0000F4000000}"/>
    <hyperlink ref="C144" r:id="rId246" display="http://www.sports-reference.com/cfb/conferences/sun-belt/2014.html" xr:uid="{00000000-0004-0000-0700-0000F5000000}"/>
    <hyperlink ref="B145" r:id="rId247" display="http://www.sports-reference.com/cfb/schools/louisiana-monroe/2014.html" xr:uid="{00000000-0004-0000-0700-0000F6000000}"/>
    <hyperlink ref="C145" r:id="rId248" display="http://www.sports-reference.com/cfb/conferences/sun-belt/2014.html" xr:uid="{00000000-0004-0000-0700-0000F7000000}"/>
    <hyperlink ref="B146" r:id="rId249" display="http://www.sports-reference.com/cfb/schools/troy/2014.html" xr:uid="{00000000-0004-0000-0700-0000F8000000}"/>
    <hyperlink ref="C146" r:id="rId250" display="http://www.sports-reference.com/cfb/conferences/sun-belt/2014.html" xr:uid="{00000000-0004-0000-0700-0000F9000000}"/>
    <hyperlink ref="B147" r:id="rId251" display="http://www.sports-reference.com/cfb/schools/new-mexico-state/2014.html" xr:uid="{00000000-0004-0000-0700-0000FA000000}"/>
    <hyperlink ref="C147" r:id="rId252" display="http://www.sports-reference.com/cfb/conferences/sun-belt/2014.html" xr:uid="{00000000-0004-0000-0700-0000FB000000}"/>
    <hyperlink ref="B148" r:id="rId253" display="http://www.sports-reference.com/cfb/schools/idaho/2014.html" xr:uid="{00000000-0004-0000-0700-0000FC000000}"/>
    <hyperlink ref="C148" r:id="rId254" display="http://www.sports-reference.com/cfb/conferences/sun-belt/2014.html" xr:uid="{00000000-0004-0000-0700-0000FD000000}"/>
    <hyperlink ref="B149" r:id="rId255" display="http://www.sports-reference.com/cfb/schools/georgia-state/2014.html" xr:uid="{00000000-0004-0000-0700-0000FE000000}"/>
    <hyperlink ref="C149" r:id="rId256" display="http://www.sports-reference.com/cfb/conferences/sun-belt/2014.html" xr:uid="{00000000-0004-0000-0700-0000FF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46"/>
  <sheetViews>
    <sheetView topLeftCell="A146" workbookViewId="0">
      <selection activeCell="A2" sqref="A2:P149"/>
    </sheetView>
  </sheetViews>
  <sheetFormatPr defaultRowHeight="15"/>
  <sheetData>
    <row r="1" spans="1:17">
      <c r="A1" s="6" t="s">
        <v>152</v>
      </c>
      <c r="B1" s="6" t="s">
        <v>153</v>
      </c>
      <c r="C1" s="6" t="s">
        <v>154</v>
      </c>
      <c r="D1" s="6" t="s">
        <v>155</v>
      </c>
      <c r="E1" s="6" t="s">
        <v>156</v>
      </c>
      <c r="F1" s="6" t="s">
        <v>157</v>
      </c>
      <c r="G1" s="6" t="s">
        <v>155</v>
      </c>
      <c r="H1" s="6" t="s">
        <v>156</v>
      </c>
      <c r="I1" s="6" t="s">
        <v>157</v>
      </c>
      <c r="J1" s="6" t="s">
        <v>158</v>
      </c>
      <c r="K1" s="6" t="s">
        <v>158</v>
      </c>
      <c r="L1" s="6" t="s">
        <v>159</v>
      </c>
      <c r="M1" s="6" t="s">
        <v>160</v>
      </c>
      <c r="N1" s="6" t="s">
        <v>161</v>
      </c>
      <c r="O1" s="6" t="s">
        <v>162</v>
      </c>
      <c r="P1" s="6" t="s">
        <v>163</v>
      </c>
      <c r="Q1" s="6" t="s">
        <v>164</v>
      </c>
    </row>
    <row r="2" spans="1:17" ht="45">
      <c r="A2" s="6">
        <v>1</v>
      </c>
      <c r="B2" s="5" t="s">
        <v>2</v>
      </c>
      <c r="C2" s="5" t="s">
        <v>165</v>
      </c>
      <c r="D2" s="7">
        <v>14</v>
      </c>
      <c r="E2" s="7">
        <v>0</v>
      </c>
      <c r="F2" s="7">
        <v>1</v>
      </c>
      <c r="G2" s="7">
        <v>9</v>
      </c>
      <c r="H2" s="7">
        <v>0</v>
      </c>
      <c r="I2" s="7">
        <v>1</v>
      </c>
      <c r="J2" s="7">
        <v>51.6</v>
      </c>
      <c r="K2" s="7">
        <v>12.1</v>
      </c>
      <c r="L2" s="7">
        <v>23.36</v>
      </c>
      <c r="M2" s="7">
        <v>1.29</v>
      </c>
      <c r="N2" s="7">
        <v>11</v>
      </c>
      <c r="O2" s="7">
        <v>1</v>
      </c>
      <c r="P2" s="7">
        <v>1</v>
      </c>
      <c r="Q2" s="7"/>
    </row>
    <row r="3" spans="1:17" ht="45">
      <c r="A3" s="6">
        <v>2</v>
      </c>
      <c r="B3" s="5" t="s">
        <v>6</v>
      </c>
      <c r="C3" s="5" t="s">
        <v>165</v>
      </c>
      <c r="D3" s="7">
        <v>11</v>
      </c>
      <c r="E3" s="7">
        <v>2</v>
      </c>
      <c r="F3" s="7">
        <v>0.84599999999999997</v>
      </c>
      <c r="G3" s="7">
        <v>7</v>
      </c>
      <c r="H3" s="7">
        <v>1</v>
      </c>
      <c r="I3" s="7">
        <v>0.875</v>
      </c>
      <c r="J3" s="7">
        <v>40.200000000000003</v>
      </c>
      <c r="K3" s="7">
        <v>22.2</v>
      </c>
      <c r="L3" s="7">
        <v>14.98</v>
      </c>
      <c r="M3" s="7">
        <v>3.06</v>
      </c>
      <c r="N3" s="7">
        <v>8</v>
      </c>
      <c r="O3" s="7">
        <v>3</v>
      </c>
      <c r="P3" s="7">
        <v>8</v>
      </c>
      <c r="Q3" s="7"/>
    </row>
    <row r="4" spans="1:17" ht="45">
      <c r="A4" s="6">
        <v>3</v>
      </c>
      <c r="B4" s="5" t="s">
        <v>82</v>
      </c>
      <c r="C4" s="5" t="s">
        <v>165</v>
      </c>
      <c r="D4" s="7">
        <v>7</v>
      </c>
      <c r="E4" s="7">
        <v>6</v>
      </c>
      <c r="F4" s="7">
        <v>0.53800000000000003</v>
      </c>
      <c r="G4" s="7">
        <v>4</v>
      </c>
      <c r="H4" s="7">
        <v>4</v>
      </c>
      <c r="I4" s="7">
        <v>0.5</v>
      </c>
      <c r="J4" s="7">
        <v>27.7</v>
      </c>
      <c r="K4" s="7">
        <v>28.9</v>
      </c>
      <c r="L4" s="7">
        <v>1.28</v>
      </c>
      <c r="M4" s="7">
        <v>2.2000000000000002</v>
      </c>
      <c r="N4" s="7"/>
      <c r="O4" s="7"/>
      <c r="P4" s="7"/>
      <c r="Q4" s="7"/>
    </row>
    <row r="5" spans="1:17" ht="45">
      <c r="A5" s="6">
        <v>4</v>
      </c>
      <c r="B5" s="5" t="s">
        <v>59</v>
      </c>
      <c r="C5" s="5" t="s">
        <v>165</v>
      </c>
      <c r="D5" s="7">
        <v>7</v>
      </c>
      <c r="E5" s="7">
        <v>6</v>
      </c>
      <c r="F5" s="7">
        <v>0.53800000000000003</v>
      </c>
      <c r="G5" s="7">
        <v>4</v>
      </c>
      <c r="H5" s="7">
        <v>4</v>
      </c>
      <c r="I5" s="7">
        <v>0.5</v>
      </c>
      <c r="J5" s="7">
        <v>22.7</v>
      </c>
      <c r="K5" s="7">
        <v>25.4</v>
      </c>
      <c r="L5" s="7">
        <v>2.81</v>
      </c>
      <c r="M5" s="7">
        <v>2.88</v>
      </c>
      <c r="N5" s="7"/>
      <c r="O5" s="7"/>
      <c r="P5" s="7"/>
      <c r="Q5" s="7"/>
    </row>
    <row r="6" spans="1:17" ht="45">
      <c r="A6" s="6">
        <v>5</v>
      </c>
      <c r="B6" s="5" t="s">
        <v>39</v>
      </c>
      <c r="C6" s="5" t="s">
        <v>165</v>
      </c>
      <c r="D6" s="7">
        <v>7</v>
      </c>
      <c r="E6" s="7">
        <v>6</v>
      </c>
      <c r="F6" s="7">
        <v>0.53800000000000003</v>
      </c>
      <c r="G6" s="7">
        <v>3</v>
      </c>
      <c r="H6" s="7">
        <v>5</v>
      </c>
      <c r="I6" s="7">
        <v>0.375</v>
      </c>
      <c r="J6" s="7">
        <v>26.2</v>
      </c>
      <c r="K6" s="7">
        <v>25.3</v>
      </c>
      <c r="L6" s="7">
        <v>0.64</v>
      </c>
      <c r="M6" s="7">
        <v>-0.97</v>
      </c>
      <c r="N6" s="7"/>
      <c r="O6" s="7">
        <v>25</v>
      </c>
      <c r="P6" s="7"/>
      <c r="Q6" s="7"/>
    </row>
    <row r="7" spans="1:17" ht="45">
      <c r="A7" s="6">
        <v>6</v>
      </c>
      <c r="B7" s="5" t="s">
        <v>62</v>
      </c>
      <c r="C7" s="5" t="s">
        <v>165</v>
      </c>
      <c r="D7" s="7">
        <v>4</v>
      </c>
      <c r="E7" s="7">
        <v>8</v>
      </c>
      <c r="F7" s="7">
        <v>0.33300000000000002</v>
      </c>
      <c r="G7" s="7">
        <v>2</v>
      </c>
      <c r="H7" s="7">
        <v>6</v>
      </c>
      <c r="I7" s="7">
        <v>0.25</v>
      </c>
      <c r="J7" s="7">
        <v>18.3</v>
      </c>
      <c r="K7" s="7">
        <v>24.1</v>
      </c>
      <c r="L7" s="7">
        <v>0</v>
      </c>
      <c r="M7" s="7">
        <v>2.17</v>
      </c>
      <c r="N7" s="7"/>
      <c r="O7" s="7"/>
      <c r="P7" s="7"/>
      <c r="Q7" s="7"/>
    </row>
    <row r="8" spans="1:17" ht="45.75" thickBot="1">
      <c r="A8" s="6">
        <v>7</v>
      </c>
      <c r="B8" s="5" t="s">
        <v>44</v>
      </c>
      <c r="C8" s="5" t="s">
        <v>165</v>
      </c>
      <c r="D8" s="7">
        <v>3</v>
      </c>
      <c r="E8" s="7">
        <v>9</v>
      </c>
      <c r="F8" s="7">
        <v>0.25</v>
      </c>
      <c r="G8" s="7">
        <v>0</v>
      </c>
      <c r="H8" s="7">
        <v>8</v>
      </c>
      <c r="I8" s="7">
        <v>0</v>
      </c>
      <c r="J8" s="7">
        <v>22.8</v>
      </c>
      <c r="K8" s="7">
        <v>30.2</v>
      </c>
      <c r="L8" s="7">
        <v>-5.66</v>
      </c>
      <c r="M8" s="7">
        <v>1.59</v>
      </c>
      <c r="N8" s="7"/>
      <c r="O8" s="7"/>
      <c r="P8" s="7"/>
      <c r="Q8" s="7"/>
    </row>
    <row r="9" spans="1:17" ht="30.75" thickTop="1">
      <c r="A9" s="8">
        <v>8</v>
      </c>
      <c r="B9" s="10" t="s">
        <v>33</v>
      </c>
      <c r="C9" s="10" t="s">
        <v>166</v>
      </c>
      <c r="D9" s="9">
        <v>10</v>
      </c>
      <c r="E9" s="9">
        <v>4</v>
      </c>
      <c r="F9" s="9">
        <v>0.71399999999999997</v>
      </c>
      <c r="G9" s="9">
        <v>6</v>
      </c>
      <c r="H9" s="9">
        <v>3</v>
      </c>
      <c r="I9" s="9">
        <v>0.66700000000000004</v>
      </c>
      <c r="J9" s="9">
        <v>32.799999999999997</v>
      </c>
      <c r="K9" s="9">
        <v>26.6</v>
      </c>
      <c r="L9" s="9">
        <v>7.86</v>
      </c>
      <c r="M9" s="9">
        <v>2.36</v>
      </c>
      <c r="N9" s="9"/>
      <c r="O9" s="9">
        <v>20</v>
      </c>
      <c r="P9" s="9">
        <v>23</v>
      </c>
      <c r="Q9" s="9"/>
    </row>
    <row r="10" spans="1:17" ht="30">
      <c r="A10" s="6">
        <v>9</v>
      </c>
      <c r="B10" s="5" t="s">
        <v>21</v>
      </c>
      <c r="C10" s="5" t="s">
        <v>166</v>
      </c>
      <c r="D10" s="7">
        <v>9</v>
      </c>
      <c r="E10" s="7">
        <v>4</v>
      </c>
      <c r="F10" s="7">
        <v>0.69199999999999995</v>
      </c>
      <c r="G10" s="7">
        <v>5</v>
      </c>
      <c r="H10" s="7">
        <v>3</v>
      </c>
      <c r="I10" s="7">
        <v>0.625</v>
      </c>
      <c r="J10" s="7">
        <v>33.799999999999997</v>
      </c>
      <c r="K10" s="7">
        <v>26.8</v>
      </c>
      <c r="L10" s="7">
        <v>6.59</v>
      </c>
      <c r="M10" s="7">
        <v>2.5099999999999998</v>
      </c>
      <c r="N10" s="7"/>
      <c r="O10" s="7">
        <v>7</v>
      </c>
      <c r="P10" s="7"/>
      <c r="Q10" s="7"/>
    </row>
    <row r="11" spans="1:17" ht="30">
      <c r="A11" s="6">
        <v>10</v>
      </c>
      <c r="B11" s="5" t="s">
        <v>43</v>
      </c>
      <c r="C11" s="5" t="s">
        <v>166</v>
      </c>
      <c r="D11" s="7">
        <v>8</v>
      </c>
      <c r="E11" s="7">
        <v>5</v>
      </c>
      <c r="F11" s="7">
        <v>0.61499999999999999</v>
      </c>
      <c r="G11" s="7">
        <v>5</v>
      </c>
      <c r="H11" s="7">
        <v>3</v>
      </c>
      <c r="I11" s="7">
        <v>0.625</v>
      </c>
      <c r="J11" s="7">
        <v>22.5</v>
      </c>
      <c r="K11" s="7">
        <v>19.3</v>
      </c>
      <c r="L11" s="7">
        <v>6.41</v>
      </c>
      <c r="M11" s="7">
        <v>4.49</v>
      </c>
      <c r="N11" s="7"/>
      <c r="O11" s="7">
        <v>16</v>
      </c>
      <c r="P11" s="7"/>
      <c r="Q11" s="7"/>
    </row>
    <row r="12" spans="1:17" ht="30">
      <c r="A12" s="6">
        <v>11</v>
      </c>
      <c r="B12" s="5" t="s">
        <v>69</v>
      </c>
      <c r="C12" s="5" t="s">
        <v>166</v>
      </c>
      <c r="D12" s="7">
        <v>7</v>
      </c>
      <c r="E12" s="7">
        <v>6</v>
      </c>
      <c r="F12" s="7">
        <v>0.53800000000000003</v>
      </c>
      <c r="G12" s="7">
        <v>5</v>
      </c>
      <c r="H12" s="7">
        <v>3</v>
      </c>
      <c r="I12" s="7">
        <v>0.625</v>
      </c>
      <c r="J12" s="7">
        <v>35.1</v>
      </c>
      <c r="K12" s="7">
        <v>22.8</v>
      </c>
      <c r="L12" s="7">
        <v>7.21</v>
      </c>
      <c r="M12" s="7">
        <v>3.67</v>
      </c>
      <c r="N12" s="7"/>
      <c r="O12" s="7"/>
      <c r="P12" s="7"/>
      <c r="Q12" s="7"/>
    </row>
    <row r="13" spans="1:17" ht="30">
      <c r="A13" s="6">
        <v>12</v>
      </c>
      <c r="B13" s="5" t="s">
        <v>24</v>
      </c>
      <c r="C13" s="5" t="s">
        <v>166</v>
      </c>
      <c r="D13" s="7">
        <v>7</v>
      </c>
      <c r="E13" s="7">
        <v>6</v>
      </c>
      <c r="F13" s="7">
        <v>0.53800000000000003</v>
      </c>
      <c r="G13" s="7">
        <v>4</v>
      </c>
      <c r="H13" s="7">
        <v>4</v>
      </c>
      <c r="I13" s="7">
        <v>0.5</v>
      </c>
      <c r="J13" s="7">
        <v>32.700000000000003</v>
      </c>
      <c r="K13" s="7">
        <v>24.5</v>
      </c>
      <c r="L13" s="7">
        <v>6.22</v>
      </c>
      <c r="M13" s="7">
        <v>1.91</v>
      </c>
      <c r="N13" s="7"/>
      <c r="O13" s="7"/>
      <c r="P13" s="7"/>
      <c r="Q13" s="7"/>
    </row>
    <row r="14" spans="1:17" ht="30">
      <c r="A14" s="6">
        <v>13</v>
      </c>
      <c r="B14" s="5" t="s">
        <v>31</v>
      </c>
      <c r="C14" s="5" t="s">
        <v>166</v>
      </c>
      <c r="D14" s="7">
        <v>7</v>
      </c>
      <c r="E14" s="7">
        <v>6</v>
      </c>
      <c r="F14" s="7">
        <v>0.53800000000000003</v>
      </c>
      <c r="G14" s="7">
        <v>3</v>
      </c>
      <c r="H14" s="7">
        <v>5</v>
      </c>
      <c r="I14" s="7">
        <v>0.375</v>
      </c>
      <c r="J14" s="7">
        <v>26.3</v>
      </c>
      <c r="K14" s="7">
        <v>27.2</v>
      </c>
      <c r="L14" s="7">
        <v>3.72</v>
      </c>
      <c r="M14" s="7">
        <v>3.49</v>
      </c>
      <c r="N14" s="7"/>
      <c r="O14" s="7"/>
      <c r="P14" s="7"/>
      <c r="Q14" s="7"/>
    </row>
    <row r="15" spans="1:17" ht="30">
      <c r="A15" s="6">
        <v>14</v>
      </c>
      <c r="B15" s="5" t="s">
        <v>61</v>
      </c>
      <c r="C15" s="5" t="s">
        <v>166</v>
      </c>
      <c r="D15" s="7">
        <v>2</v>
      </c>
      <c r="E15" s="7">
        <v>10</v>
      </c>
      <c r="F15" s="7">
        <v>0.16700000000000001</v>
      </c>
      <c r="G15" s="7">
        <v>0</v>
      </c>
      <c r="H15" s="7">
        <v>8</v>
      </c>
      <c r="I15" s="7">
        <v>0</v>
      </c>
      <c r="J15" s="7">
        <v>19.8</v>
      </c>
      <c r="K15" s="7">
        <v>33.299999999999997</v>
      </c>
      <c r="L15" s="7">
        <v>-4.9400000000000004</v>
      </c>
      <c r="M15" s="7">
        <v>6.06</v>
      </c>
      <c r="N15" s="7"/>
      <c r="O15" s="7"/>
      <c r="P15" s="7"/>
      <c r="Q15" s="7"/>
    </row>
    <row r="16" spans="1:17" ht="15" customHeight="1">
      <c r="A16" s="21"/>
      <c r="B16" s="21"/>
      <c r="C16" s="21"/>
      <c r="D16" s="21" t="s">
        <v>167</v>
      </c>
      <c r="E16" s="21"/>
      <c r="F16" s="21"/>
      <c r="G16" s="21" t="s">
        <v>168</v>
      </c>
      <c r="H16" s="21"/>
      <c r="I16" s="21"/>
      <c r="J16" s="6"/>
      <c r="K16" s="6"/>
      <c r="L16" s="21" t="s">
        <v>159</v>
      </c>
      <c r="M16" s="21"/>
      <c r="N16" s="21" t="s">
        <v>151</v>
      </c>
      <c r="O16" s="21"/>
      <c r="P16" s="21"/>
      <c r="Q16" s="6"/>
    </row>
    <row r="17" spans="1:17">
      <c r="A17" s="6" t="s">
        <v>152</v>
      </c>
      <c r="B17" s="6" t="s">
        <v>153</v>
      </c>
      <c r="C17" s="6" t="s">
        <v>154</v>
      </c>
      <c r="D17" s="6" t="s">
        <v>155</v>
      </c>
      <c r="E17" s="6" t="s">
        <v>156</v>
      </c>
      <c r="F17" s="6" t="s">
        <v>157</v>
      </c>
      <c r="G17" s="6" t="s">
        <v>155</v>
      </c>
      <c r="H17" s="6" t="s">
        <v>156</v>
      </c>
      <c r="I17" s="6" t="s">
        <v>157</v>
      </c>
      <c r="J17" s="6" t="s">
        <v>158</v>
      </c>
      <c r="K17" s="6" t="s">
        <v>158</v>
      </c>
      <c r="L17" s="6" t="s">
        <v>159</v>
      </c>
      <c r="M17" s="6" t="s">
        <v>160</v>
      </c>
      <c r="N17" s="6" t="s">
        <v>161</v>
      </c>
      <c r="O17" s="6" t="s">
        <v>162</v>
      </c>
      <c r="P17" s="6" t="s">
        <v>163</v>
      </c>
      <c r="Q17" s="6" t="s">
        <v>164</v>
      </c>
    </row>
    <row r="18" spans="1:17" ht="30">
      <c r="A18" s="6">
        <v>15</v>
      </c>
      <c r="B18" s="5" t="s">
        <v>142</v>
      </c>
      <c r="C18" s="5" t="s">
        <v>144</v>
      </c>
      <c r="D18" s="7">
        <v>12</v>
      </c>
      <c r="E18" s="7">
        <v>1</v>
      </c>
      <c r="F18" s="7">
        <v>0.92300000000000004</v>
      </c>
      <c r="G18" s="7">
        <v>8</v>
      </c>
      <c r="H18" s="7">
        <v>0</v>
      </c>
      <c r="I18" s="7">
        <v>1</v>
      </c>
      <c r="J18" s="7">
        <v>34.6</v>
      </c>
      <c r="K18" s="7">
        <v>21.3</v>
      </c>
      <c r="L18" s="7">
        <v>8.42</v>
      </c>
      <c r="M18" s="7">
        <v>-2.96</v>
      </c>
      <c r="N18" s="7"/>
      <c r="O18" s="7">
        <v>10</v>
      </c>
      <c r="P18" s="7">
        <v>10</v>
      </c>
      <c r="Q18" s="7"/>
    </row>
    <row r="19" spans="1:17" ht="30">
      <c r="A19" s="6">
        <v>16</v>
      </c>
      <c r="B19" s="5" t="s">
        <v>36</v>
      </c>
      <c r="C19" s="5" t="s">
        <v>144</v>
      </c>
      <c r="D19" s="7">
        <v>12</v>
      </c>
      <c r="E19" s="7">
        <v>1</v>
      </c>
      <c r="F19" s="7">
        <v>0.92300000000000004</v>
      </c>
      <c r="G19" s="7">
        <v>7</v>
      </c>
      <c r="H19" s="7">
        <v>1</v>
      </c>
      <c r="I19" s="7">
        <v>0.875</v>
      </c>
      <c r="J19" s="7">
        <v>35.200000000000003</v>
      </c>
      <c r="K19" s="7">
        <v>12.2</v>
      </c>
      <c r="L19" s="7">
        <v>9.99</v>
      </c>
      <c r="M19" s="7">
        <v>-5.85</v>
      </c>
      <c r="N19" s="7">
        <v>9</v>
      </c>
      <c r="O19" s="7">
        <v>7</v>
      </c>
      <c r="P19" s="7">
        <v>15</v>
      </c>
      <c r="Q19" s="7"/>
    </row>
    <row r="20" spans="1:17" ht="30">
      <c r="A20" s="6">
        <v>17</v>
      </c>
      <c r="B20" s="5" t="s">
        <v>68</v>
      </c>
      <c r="C20" s="5" t="s">
        <v>144</v>
      </c>
      <c r="D20" s="7">
        <v>9</v>
      </c>
      <c r="E20" s="7">
        <v>4</v>
      </c>
      <c r="F20" s="7">
        <v>0.69199999999999995</v>
      </c>
      <c r="G20" s="7">
        <v>6</v>
      </c>
      <c r="H20" s="7">
        <v>2</v>
      </c>
      <c r="I20" s="7">
        <v>0.75</v>
      </c>
      <c r="J20" s="7">
        <v>32.1</v>
      </c>
      <c r="K20" s="7">
        <v>21</v>
      </c>
      <c r="L20" s="7">
        <v>0.41</v>
      </c>
      <c r="M20" s="7">
        <v>-6.9</v>
      </c>
      <c r="N20" s="7"/>
      <c r="O20" s="7"/>
      <c r="P20" s="7"/>
      <c r="Q20" s="7"/>
    </row>
    <row r="21" spans="1:17" ht="30">
      <c r="A21" s="6">
        <v>18</v>
      </c>
      <c r="B21" s="5" t="s">
        <v>41</v>
      </c>
      <c r="C21" s="5" t="s">
        <v>144</v>
      </c>
      <c r="D21" s="7">
        <v>8</v>
      </c>
      <c r="E21" s="7">
        <v>5</v>
      </c>
      <c r="F21" s="7">
        <v>0.61499999999999999</v>
      </c>
      <c r="G21" s="7">
        <v>5</v>
      </c>
      <c r="H21" s="7">
        <v>3</v>
      </c>
      <c r="I21" s="7">
        <v>0.625</v>
      </c>
      <c r="J21" s="7">
        <v>33.200000000000003</v>
      </c>
      <c r="K21" s="7">
        <v>21.8</v>
      </c>
      <c r="L21" s="7">
        <v>4.93</v>
      </c>
      <c r="M21" s="7">
        <v>-1.92</v>
      </c>
      <c r="N21" s="7"/>
      <c r="O21" s="7"/>
      <c r="P21" s="7"/>
      <c r="Q21" s="7"/>
    </row>
    <row r="22" spans="1:17" ht="45">
      <c r="A22" s="6">
        <v>19</v>
      </c>
      <c r="B22" s="5" t="s">
        <v>75</v>
      </c>
      <c r="C22" s="5" t="s">
        <v>144</v>
      </c>
      <c r="D22" s="7">
        <v>5</v>
      </c>
      <c r="E22" s="7">
        <v>7</v>
      </c>
      <c r="F22" s="7">
        <v>0.41699999999999998</v>
      </c>
      <c r="G22" s="7">
        <v>4</v>
      </c>
      <c r="H22" s="7">
        <v>4</v>
      </c>
      <c r="I22" s="7">
        <v>0.5</v>
      </c>
      <c r="J22" s="7">
        <v>26.8</v>
      </c>
      <c r="K22" s="7">
        <v>33.299999999999997</v>
      </c>
      <c r="L22" s="7">
        <v>-7.44</v>
      </c>
      <c r="M22" s="7">
        <v>-2.44</v>
      </c>
      <c r="N22" s="7"/>
      <c r="O22" s="7"/>
      <c r="P22" s="7"/>
      <c r="Q22" s="7"/>
    </row>
    <row r="23" spans="1:17" ht="30">
      <c r="A23" s="6">
        <v>20</v>
      </c>
      <c r="B23" s="5" t="s">
        <v>79</v>
      </c>
      <c r="C23" s="5" t="s">
        <v>144</v>
      </c>
      <c r="D23" s="7">
        <v>6</v>
      </c>
      <c r="E23" s="7">
        <v>7</v>
      </c>
      <c r="F23" s="7">
        <v>0.46200000000000002</v>
      </c>
      <c r="G23" s="7">
        <v>3</v>
      </c>
      <c r="H23" s="7">
        <v>5</v>
      </c>
      <c r="I23" s="7">
        <v>0.375</v>
      </c>
      <c r="J23" s="7">
        <v>26.5</v>
      </c>
      <c r="K23" s="7">
        <v>29.8</v>
      </c>
      <c r="L23" s="7">
        <v>-5.68</v>
      </c>
      <c r="M23" s="7">
        <v>-3.37</v>
      </c>
      <c r="N23" s="7"/>
      <c r="O23" s="7"/>
      <c r="P23" s="7"/>
      <c r="Q23" s="7"/>
    </row>
    <row r="24" spans="1:17" ht="30">
      <c r="A24" s="6">
        <v>21</v>
      </c>
      <c r="B24" s="5" t="s">
        <v>117</v>
      </c>
      <c r="C24" s="5" t="s">
        <v>144</v>
      </c>
      <c r="D24" s="7">
        <v>3</v>
      </c>
      <c r="E24" s="7">
        <v>9</v>
      </c>
      <c r="F24" s="7">
        <v>0.25</v>
      </c>
      <c r="G24" s="7">
        <v>3</v>
      </c>
      <c r="H24" s="7">
        <v>5</v>
      </c>
      <c r="I24" s="7">
        <v>0.375</v>
      </c>
      <c r="J24" s="7">
        <v>20.6</v>
      </c>
      <c r="K24" s="7">
        <v>30.3</v>
      </c>
      <c r="L24" s="7">
        <v>-11.97</v>
      </c>
      <c r="M24" s="7">
        <v>-2.97</v>
      </c>
      <c r="N24" s="7"/>
      <c r="O24" s="7"/>
      <c r="P24" s="7"/>
      <c r="Q24" s="7"/>
    </row>
    <row r="25" spans="1:17" ht="30">
      <c r="A25" s="6">
        <v>22</v>
      </c>
      <c r="B25" s="5" t="s">
        <v>73</v>
      </c>
      <c r="C25" s="5" t="s">
        <v>144</v>
      </c>
      <c r="D25" s="7">
        <v>2</v>
      </c>
      <c r="E25" s="7">
        <v>10</v>
      </c>
      <c r="F25" s="7">
        <v>0.16700000000000001</v>
      </c>
      <c r="G25" s="7">
        <v>2</v>
      </c>
      <c r="H25" s="7">
        <v>6</v>
      </c>
      <c r="I25" s="7">
        <v>0.25</v>
      </c>
      <c r="J25" s="7">
        <v>13.8</v>
      </c>
      <c r="K25" s="7">
        <v>28.6</v>
      </c>
      <c r="L25" s="7">
        <v>-13.56</v>
      </c>
      <c r="M25" s="7">
        <v>-0.47</v>
      </c>
      <c r="N25" s="7"/>
      <c r="O25" s="7"/>
      <c r="P25" s="7"/>
      <c r="Q25" s="7"/>
    </row>
    <row r="26" spans="1:17" ht="30">
      <c r="A26" s="6">
        <v>23</v>
      </c>
      <c r="B26" s="5" t="s">
        <v>64</v>
      </c>
      <c r="C26" s="5" t="s">
        <v>144</v>
      </c>
      <c r="D26" s="7">
        <v>3</v>
      </c>
      <c r="E26" s="7">
        <v>9</v>
      </c>
      <c r="F26" s="7">
        <v>0.25</v>
      </c>
      <c r="G26" s="7">
        <v>1</v>
      </c>
      <c r="H26" s="7">
        <v>7</v>
      </c>
      <c r="I26" s="7">
        <v>0.125</v>
      </c>
      <c r="J26" s="7">
        <v>19.5</v>
      </c>
      <c r="K26" s="7">
        <v>24.6</v>
      </c>
      <c r="L26" s="7">
        <v>-7.41</v>
      </c>
      <c r="M26" s="7">
        <v>-2.66</v>
      </c>
      <c r="N26" s="7"/>
      <c r="O26" s="7"/>
      <c r="P26" s="7"/>
      <c r="Q26" s="7"/>
    </row>
    <row r="27" spans="1:17" ht="30">
      <c r="A27" s="6">
        <v>24</v>
      </c>
      <c r="B27" s="5" t="s">
        <v>60</v>
      </c>
      <c r="C27" s="5" t="s">
        <v>144</v>
      </c>
      <c r="D27" s="7">
        <v>2</v>
      </c>
      <c r="E27" s="7">
        <v>10</v>
      </c>
      <c r="F27" s="7">
        <v>0.16700000000000001</v>
      </c>
      <c r="G27" s="7">
        <v>1</v>
      </c>
      <c r="H27" s="7">
        <v>7</v>
      </c>
      <c r="I27" s="7">
        <v>0.125</v>
      </c>
      <c r="J27" s="7">
        <v>24.9</v>
      </c>
      <c r="K27" s="7">
        <v>29.8</v>
      </c>
      <c r="L27" s="7">
        <v>-10.3</v>
      </c>
      <c r="M27" s="7">
        <v>-3.8</v>
      </c>
      <c r="N27" s="7"/>
      <c r="O27" s="7"/>
      <c r="P27" s="7"/>
      <c r="Q27" s="7"/>
    </row>
    <row r="28" spans="1:17" ht="15" customHeight="1">
      <c r="A28" s="21"/>
      <c r="B28" s="21"/>
      <c r="C28" s="21"/>
      <c r="D28" s="21" t="s">
        <v>167</v>
      </c>
      <c r="E28" s="21"/>
      <c r="F28" s="21"/>
      <c r="G28" s="21" t="s">
        <v>168</v>
      </c>
      <c r="H28" s="21"/>
      <c r="I28" s="21"/>
      <c r="J28" s="6"/>
      <c r="K28" s="6"/>
      <c r="L28" s="21" t="s">
        <v>159</v>
      </c>
      <c r="M28" s="21"/>
      <c r="N28" s="21" t="s">
        <v>151</v>
      </c>
      <c r="O28" s="21"/>
      <c r="P28" s="21"/>
      <c r="Q28" s="6"/>
    </row>
    <row r="29" spans="1:17">
      <c r="A29" s="6" t="s">
        <v>152</v>
      </c>
      <c r="B29" s="6" t="s">
        <v>153</v>
      </c>
      <c r="C29" s="6" t="s">
        <v>154</v>
      </c>
      <c r="D29" s="6" t="s">
        <v>155</v>
      </c>
      <c r="E29" s="6" t="s">
        <v>156</v>
      </c>
      <c r="F29" s="6" t="s">
        <v>157</v>
      </c>
      <c r="G29" s="6" t="s">
        <v>155</v>
      </c>
      <c r="H29" s="6" t="s">
        <v>156</v>
      </c>
      <c r="I29" s="6" t="s">
        <v>157</v>
      </c>
      <c r="J29" s="6" t="s">
        <v>158</v>
      </c>
      <c r="K29" s="6" t="s">
        <v>158</v>
      </c>
      <c r="L29" s="6" t="s">
        <v>159</v>
      </c>
      <c r="M29" s="6" t="s">
        <v>160</v>
      </c>
      <c r="N29" s="6" t="s">
        <v>161</v>
      </c>
      <c r="O29" s="6" t="s">
        <v>162</v>
      </c>
      <c r="P29" s="6" t="s">
        <v>163</v>
      </c>
      <c r="Q29" s="6" t="s">
        <v>164</v>
      </c>
    </row>
    <row r="30" spans="1:17">
      <c r="A30" s="6">
        <v>25</v>
      </c>
      <c r="B30" s="5" t="s">
        <v>56</v>
      </c>
      <c r="C30" s="5" t="s">
        <v>145</v>
      </c>
      <c r="D30" s="7">
        <v>11</v>
      </c>
      <c r="E30" s="7">
        <v>2</v>
      </c>
      <c r="F30" s="7">
        <v>0.84599999999999997</v>
      </c>
      <c r="G30" s="7">
        <v>8</v>
      </c>
      <c r="H30" s="7">
        <v>1</v>
      </c>
      <c r="I30" s="7">
        <v>0.88900000000000001</v>
      </c>
      <c r="J30" s="7">
        <v>52.4</v>
      </c>
      <c r="K30" s="7">
        <v>23.5</v>
      </c>
      <c r="L30" s="7">
        <v>16.87</v>
      </c>
      <c r="M30" s="7">
        <v>1.87</v>
      </c>
      <c r="N30" s="7"/>
      <c r="O30" s="7">
        <v>3</v>
      </c>
      <c r="P30" s="7">
        <v>13</v>
      </c>
      <c r="Q30" s="7"/>
    </row>
    <row r="31" spans="1:17" ht="30">
      <c r="A31" s="6">
        <v>26</v>
      </c>
      <c r="B31" s="5" t="s">
        <v>16</v>
      </c>
      <c r="C31" s="5" t="s">
        <v>145</v>
      </c>
      <c r="D31" s="7">
        <v>11</v>
      </c>
      <c r="E31" s="7">
        <v>2</v>
      </c>
      <c r="F31" s="7">
        <v>0.84599999999999997</v>
      </c>
      <c r="G31" s="7">
        <v>7</v>
      </c>
      <c r="H31" s="7">
        <v>2</v>
      </c>
      <c r="I31" s="7">
        <v>0.77800000000000002</v>
      </c>
      <c r="J31" s="7">
        <v>32.799999999999997</v>
      </c>
      <c r="K31" s="7">
        <v>22.1</v>
      </c>
      <c r="L31" s="7">
        <v>13.19</v>
      </c>
      <c r="M31" s="7">
        <v>4.12</v>
      </c>
      <c r="N31" s="7">
        <v>16</v>
      </c>
      <c r="O31" s="7">
        <v>6</v>
      </c>
      <c r="P31" s="7">
        <v>6</v>
      </c>
      <c r="Q31" s="7"/>
    </row>
    <row r="32" spans="1:17" ht="30">
      <c r="A32" s="6">
        <v>27</v>
      </c>
      <c r="B32" s="5" t="s">
        <v>48</v>
      </c>
      <c r="C32" s="5" t="s">
        <v>145</v>
      </c>
      <c r="D32" s="7">
        <v>10</v>
      </c>
      <c r="E32" s="7">
        <v>3</v>
      </c>
      <c r="F32" s="7">
        <v>0.76900000000000002</v>
      </c>
      <c r="G32" s="7">
        <v>7</v>
      </c>
      <c r="H32" s="7">
        <v>2</v>
      </c>
      <c r="I32" s="7">
        <v>0.77800000000000002</v>
      </c>
      <c r="J32" s="7">
        <v>39.1</v>
      </c>
      <c r="K32" s="7">
        <v>21.6</v>
      </c>
      <c r="L32" s="7">
        <v>16.829999999999998</v>
      </c>
      <c r="M32" s="7">
        <v>3.76</v>
      </c>
      <c r="N32" s="7">
        <v>13</v>
      </c>
      <c r="O32" s="7">
        <v>6</v>
      </c>
      <c r="P32" s="7">
        <v>17</v>
      </c>
      <c r="Q32" s="7"/>
    </row>
    <row r="33" spans="1:17">
      <c r="A33" s="6">
        <v>28</v>
      </c>
      <c r="B33" s="5" t="s">
        <v>7</v>
      </c>
      <c r="C33" s="5" t="s">
        <v>145</v>
      </c>
      <c r="D33" s="7">
        <v>8</v>
      </c>
      <c r="E33" s="7">
        <v>5</v>
      </c>
      <c r="F33" s="7">
        <v>0.61499999999999999</v>
      </c>
      <c r="G33" s="7">
        <v>7</v>
      </c>
      <c r="H33" s="7">
        <v>2</v>
      </c>
      <c r="I33" s="7">
        <v>0.77800000000000002</v>
      </c>
      <c r="J33" s="7">
        <v>29.3</v>
      </c>
      <c r="K33" s="7">
        <v>25.8</v>
      </c>
      <c r="L33" s="7">
        <v>7.45</v>
      </c>
      <c r="M33" s="7">
        <v>5.45</v>
      </c>
      <c r="N33" s="7">
        <v>15</v>
      </c>
      <c r="O33" s="7">
        <v>15</v>
      </c>
      <c r="P33" s="7"/>
      <c r="Q33" s="7"/>
    </row>
    <row r="34" spans="1:17" ht="30">
      <c r="A34" s="6">
        <v>29</v>
      </c>
      <c r="B34" s="5" t="s">
        <v>76</v>
      </c>
      <c r="C34" s="5" t="s">
        <v>145</v>
      </c>
      <c r="D34" s="7">
        <v>8</v>
      </c>
      <c r="E34" s="7">
        <v>5</v>
      </c>
      <c r="F34" s="7">
        <v>0.61499999999999999</v>
      </c>
      <c r="G34" s="7">
        <v>5</v>
      </c>
      <c r="H34" s="7">
        <v>4</v>
      </c>
      <c r="I34" s="7">
        <v>0.55600000000000005</v>
      </c>
      <c r="J34" s="7">
        <v>33.200000000000003</v>
      </c>
      <c r="K34" s="7">
        <v>22.9</v>
      </c>
      <c r="L34" s="7">
        <v>10.01</v>
      </c>
      <c r="M34" s="7">
        <v>1.0900000000000001</v>
      </c>
      <c r="N34" s="7"/>
      <c r="O34" s="7"/>
      <c r="P34" s="7"/>
      <c r="Q34" s="7"/>
    </row>
    <row r="35" spans="1:17" ht="30">
      <c r="A35" s="6">
        <v>30</v>
      </c>
      <c r="B35" s="5" t="s">
        <v>47</v>
      </c>
      <c r="C35" s="5" t="s">
        <v>145</v>
      </c>
      <c r="D35" s="7">
        <v>8</v>
      </c>
      <c r="E35" s="7">
        <v>5</v>
      </c>
      <c r="F35" s="7">
        <v>0.61499999999999999</v>
      </c>
      <c r="G35" s="7">
        <v>4</v>
      </c>
      <c r="H35" s="7">
        <v>5</v>
      </c>
      <c r="I35" s="7">
        <v>0.44400000000000001</v>
      </c>
      <c r="J35" s="7">
        <v>35.799999999999997</v>
      </c>
      <c r="K35" s="7">
        <v>30.5</v>
      </c>
      <c r="L35" s="7">
        <v>5.32</v>
      </c>
      <c r="M35" s="7">
        <v>2.71</v>
      </c>
      <c r="N35" s="7"/>
      <c r="O35" s="7">
        <v>10</v>
      </c>
      <c r="P35" s="7"/>
      <c r="Q35" s="7"/>
    </row>
    <row r="36" spans="1:17" ht="30">
      <c r="A36" s="6">
        <v>31</v>
      </c>
      <c r="B36" s="5" t="s">
        <v>141</v>
      </c>
      <c r="C36" s="5" t="s">
        <v>145</v>
      </c>
      <c r="D36" s="7">
        <v>4</v>
      </c>
      <c r="E36" s="7">
        <v>8</v>
      </c>
      <c r="F36" s="7">
        <v>0.33300000000000002</v>
      </c>
      <c r="G36" s="7">
        <v>2</v>
      </c>
      <c r="H36" s="7">
        <v>7</v>
      </c>
      <c r="I36" s="7">
        <v>0.222</v>
      </c>
      <c r="J36" s="7">
        <v>25.1</v>
      </c>
      <c r="K36" s="7">
        <v>25.3</v>
      </c>
      <c r="L36" s="7">
        <v>1.94</v>
      </c>
      <c r="M36" s="7">
        <v>3.85</v>
      </c>
      <c r="N36" s="7">
        <v>20</v>
      </c>
      <c r="O36" s="7">
        <v>20</v>
      </c>
      <c r="P36" s="7"/>
      <c r="Q36" s="7"/>
    </row>
    <row r="37" spans="1:17" ht="30">
      <c r="A37" s="6">
        <v>32</v>
      </c>
      <c r="B37" s="5" t="s">
        <v>38</v>
      </c>
      <c r="C37" s="5" t="s">
        <v>145</v>
      </c>
      <c r="D37" s="7">
        <v>4</v>
      </c>
      <c r="E37" s="7">
        <v>8</v>
      </c>
      <c r="F37" s="7">
        <v>0.33300000000000002</v>
      </c>
      <c r="G37" s="7">
        <v>2</v>
      </c>
      <c r="H37" s="7">
        <v>7</v>
      </c>
      <c r="I37" s="7">
        <v>0.222</v>
      </c>
      <c r="J37" s="7">
        <v>26.3</v>
      </c>
      <c r="K37" s="7">
        <v>33.299999999999997</v>
      </c>
      <c r="L37" s="7">
        <v>-3.74</v>
      </c>
      <c r="M37" s="7">
        <v>2.1</v>
      </c>
      <c r="N37" s="7"/>
      <c r="O37" s="7"/>
      <c r="P37" s="7"/>
      <c r="Q37" s="7"/>
    </row>
    <row r="38" spans="1:17" ht="30">
      <c r="A38" s="6">
        <v>33</v>
      </c>
      <c r="B38" s="5" t="s">
        <v>53</v>
      </c>
      <c r="C38" s="5" t="s">
        <v>145</v>
      </c>
      <c r="D38" s="7">
        <v>3</v>
      </c>
      <c r="E38" s="7">
        <v>9</v>
      </c>
      <c r="F38" s="7">
        <v>0.25</v>
      </c>
      <c r="G38" s="7">
        <v>2</v>
      </c>
      <c r="H38" s="7">
        <v>7</v>
      </c>
      <c r="I38" s="7">
        <v>0.222</v>
      </c>
      <c r="J38" s="7">
        <v>24.8</v>
      </c>
      <c r="K38" s="7">
        <v>36</v>
      </c>
      <c r="L38" s="7">
        <v>-3.57</v>
      </c>
      <c r="M38" s="7">
        <v>3.34</v>
      </c>
      <c r="N38" s="7"/>
      <c r="O38" s="7"/>
      <c r="P38" s="7"/>
      <c r="Q38" s="7"/>
    </row>
    <row r="39" spans="1:17">
      <c r="A39" s="6">
        <v>34</v>
      </c>
      <c r="B39" s="5" t="s">
        <v>85</v>
      </c>
      <c r="C39" s="5" t="s">
        <v>145</v>
      </c>
      <c r="D39" s="7">
        <v>3</v>
      </c>
      <c r="E39" s="7">
        <v>9</v>
      </c>
      <c r="F39" s="7">
        <v>0.25</v>
      </c>
      <c r="G39" s="7">
        <v>1</v>
      </c>
      <c r="H39" s="7">
        <v>8</v>
      </c>
      <c r="I39" s="7">
        <v>0.111</v>
      </c>
      <c r="J39" s="7">
        <v>15.3</v>
      </c>
      <c r="K39" s="7">
        <v>31.8</v>
      </c>
      <c r="L39" s="7">
        <v>-8.58</v>
      </c>
      <c r="M39" s="7">
        <v>2.84</v>
      </c>
      <c r="N39" s="7"/>
      <c r="O39" s="7"/>
      <c r="P39" s="7"/>
      <c r="Q39" s="7"/>
    </row>
    <row r="40" spans="1:17" ht="15" customHeight="1">
      <c r="A40" s="21"/>
      <c r="B40" s="21"/>
      <c r="C40" s="21"/>
      <c r="D40" s="21" t="s">
        <v>167</v>
      </c>
      <c r="E40" s="21"/>
      <c r="F40" s="21"/>
      <c r="G40" s="21" t="s">
        <v>168</v>
      </c>
      <c r="H40" s="21"/>
      <c r="I40" s="21"/>
      <c r="J40" s="6"/>
      <c r="K40" s="6"/>
      <c r="L40" s="21" t="s">
        <v>159</v>
      </c>
      <c r="M40" s="21"/>
      <c r="N40" s="21" t="s">
        <v>151</v>
      </c>
      <c r="O40" s="21"/>
      <c r="P40" s="21"/>
      <c r="Q40" s="6"/>
    </row>
    <row r="41" spans="1:17">
      <c r="A41" s="6" t="s">
        <v>152</v>
      </c>
      <c r="B41" s="6" t="s">
        <v>153</v>
      </c>
      <c r="C41" s="6" t="s">
        <v>154</v>
      </c>
      <c r="D41" s="6" t="s">
        <v>155</v>
      </c>
      <c r="E41" s="6" t="s">
        <v>156</v>
      </c>
      <c r="F41" s="6" t="s">
        <v>157</v>
      </c>
      <c r="G41" s="6" t="s">
        <v>155</v>
      </c>
      <c r="H41" s="6" t="s">
        <v>156</v>
      </c>
      <c r="I41" s="6" t="s">
        <v>157</v>
      </c>
      <c r="J41" s="6" t="s">
        <v>158</v>
      </c>
      <c r="K41" s="6" t="s">
        <v>158</v>
      </c>
      <c r="L41" s="6" t="s">
        <v>159</v>
      </c>
      <c r="M41" s="6" t="s">
        <v>160</v>
      </c>
      <c r="N41" s="6" t="s">
        <v>161</v>
      </c>
      <c r="O41" s="6" t="s">
        <v>162</v>
      </c>
      <c r="P41" s="6" t="s">
        <v>163</v>
      </c>
      <c r="Q41" s="6" t="s">
        <v>164</v>
      </c>
    </row>
    <row r="42" spans="1:17" ht="45">
      <c r="A42" s="6">
        <v>35</v>
      </c>
      <c r="B42" s="5" t="s">
        <v>3</v>
      </c>
      <c r="C42" s="5" t="s">
        <v>190</v>
      </c>
      <c r="D42" s="7">
        <v>12</v>
      </c>
      <c r="E42" s="7">
        <v>2</v>
      </c>
      <c r="F42" s="7">
        <v>0.85699999999999998</v>
      </c>
      <c r="G42" s="7">
        <v>8</v>
      </c>
      <c r="H42" s="7">
        <v>1</v>
      </c>
      <c r="I42" s="7">
        <v>0.88900000000000001</v>
      </c>
      <c r="J42" s="7">
        <v>45.5</v>
      </c>
      <c r="K42" s="7">
        <v>22.6</v>
      </c>
      <c r="L42" s="7">
        <v>15.65</v>
      </c>
      <c r="M42" s="7">
        <v>1.43</v>
      </c>
      <c r="N42" s="7">
        <v>2</v>
      </c>
      <c r="O42" s="7">
        <v>2</v>
      </c>
      <c r="P42" s="7">
        <v>12</v>
      </c>
      <c r="Q42" s="7"/>
    </row>
    <row r="43" spans="1:17" ht="45">
      <c r="A43" s="6">
        <v>36</v>
      </c>
      <c r="B43" s="5" t="s">
        <v>35</v>
      </c>
      <c r="C43" s="5" t="s">
        <v>190</v>
      </c>
      <c r="D43" s="7">
        <v>9</v>
      </c>
      <c r="E43" s="7">
        <v>4</v>
      </c>
      <c r="F43" s="7">
        <v>0.69199999999999995</v>
      </c>
      <c r="G43" s="7">
        <v>6</v>
      </c>
      <c r="H43" s="7">
        <v>2</v>
      </c>
      <c r="I43" s="7">
        <v>0.75</v>
      </c>
      <c r="J43" s="7">
        <v>34.799999999999997</v>
      </c>
      <c r="K43" s="7">
        <v>16.3</v>
      </c>
      <c r="L43" s="7">
        <v>14.2</v>
      </c>
      <c r="M43" s="7">
        <v>2.2799999999999998</v>
      </c>
      <c r="N43" s="7">
        <v>23</v>
      </c>
      <c r="O43" s="7">
        <v>14</v>
      </c>
      <c r="P43" s="7">
        <v>22</v>
      </c>
      <c r="Q43" s="7"/>
    </row>
    <row r="44" spans="1:17" ht="45">
      <c r="A44" s="6">
        <v>37</v>
      </c>
      <c r="B44" s="5" t="s">
        <v>23</v>
      </c>
      <c r="C44" s="5" t="s">
        <v>190</v>
      </c>
      <c r="D44" s="7">
        <v>7</v>
      </c>
      <c r="E44" s="7">
        <v>5</v>
      </c>
      <c r="F44" s="7">
        <v>0.58299999999999996</v>
      </c>
      <c r="G44" s="7">
        <v>4</v>
      </c>
      <c r="H44" s="7">
        <v>4</v>
      </c>
      <c r="I44" s="7">
        <v>0.5</v>
      </c>
      <c r="J44" s="7">
        <v>28.7</v>
      </c>
      <c r="K44" s="7">
        <v>26.2</v>
      </c>
      <c r="L44" s="7">
        <v>3.4</v>
      </c>
      <c r="M44" s="7">
        <v>1.07</v>
      </c>
      <c r="N44" s="7"/>
      <c r="O44" s="7"/>
      <c r="P44" s="7"/>
      <c r="Q44" s="7"/>
    </row>
    <row r="45" spans="1:17" ht="45">
      <c r="A45" s="6">
        <v>38</v>
      </c>
      <c r="B45" s="5" t="s">
        <v>58</v>
      </c>
      <c r="C45" s="5" t="s">
        <v>190</v>
      </c>
      <c r="D45" s="7">
        <v>5</v>
      </c>
      <c r="E45" s="7">
        <v>7</v>
      </c>
      <c r="F45" s="7">
        <v>0.41699999999999998</v>
      </c>
      <c r="G45" s="7">
        <v>3</v>
      </c>
      <c r="H45" s="7">
        <v>5</v>
      </c>
      <c r="I45" s="7">
        <v>0.375</v>
      </c>
      <c r="J45" s="7">
        <v>38.4</v>
      </c>
      <c r="K45" s="7">
        <v>38.799999999999997</v>
      </c>
      <c r="L45" s="7">
        <v>4.41</v>
      </c>
      <c r="M45" s="7">
        <v>4.74</v>
      </c>
      <c r="N45" s="7"/>
      <c r="O45" s="7"/>
      <c r="P45" s="7"/>
      <c r="Q45" s="7"/>
    </row>
    <row r="46" spans="1:17" ht="45">
      <c r="A46" s="6">
        <v>39</v>
      </c>
      <c r="B46" s="5" t="s">
        <v>70</v>
      </c>
      <c r="C46" s="5" t="s">
        <v>190</v>
      </c>
      <c r="D46" s="7">
        <v>4</v>
      </c>
      <c r="E46" s="7">
        <v>8</v>
      </c>
      <c r="F46" s="7">
        <v>0.33300000000000002</v>
      </c>
      <c r="G46" s="7">
        <v>1</v>
      </c>
      <c r="H46" s="7">
        <v>7</v>
      </c>
      <c r="I46" s="7">
        <v>0.125</v>
      </c>
      <c r="J46" s="7">
        <v>29.7</v>
      </c>
      <c r="K46" s="7">
        <v>35.4</v>
      </c>
      <c r="L46" s="7">
        <v>-3.86</v>
      </c>
      <c r="M46" s="7">
        <v>1.98</v>
      </c>
      <c r="N46" s="7"/>
      <c r="O46" s="7"/>
      <c r="P46" s="7"/>
      <c r="Q46" s="7"/>
    </row>
    <row r="47" spans="1:17" ht="45.75" thickBot="1">
      <c r="A47" s="6">
        <v>40</v>
      </c>
      <c r="B47" s="5" t="s">
        <v>74</v>
      </c>
      <c r="C47" s="5" t="s">
        <v>190</v>
      </c>
      <c r="D47" s="7">
        <v>1</v>
      </c>
      <c r="E47" s="7">
        <v>11</v>
      </c>
      <c r="F47" s="7">
        <v>8.3000000000000004E-2</v>
      </c>
      <c r="G47" s="7">
        <v>0</v>
      </c>
      <c r="H47" s="7">
        <v>8</v>
      </c>
      <c r="I47" s="7">
        <v>0</v>
      </c>
      <c r="J47" s="7">
        <v>14.9</v>
      </c>
      <c r="K47" s="7">
        <v>38</v>
      </c>
      <c r="L47" s="7">
        <v>-12.43</v>
      </c>
      <c r="M47" s="7">
        <v>4.9800000000000004</v>
      </c>
      <c r="N47" s="7"/>
      <c r="O47" s="7"/>
      <c r="P47" s="7"/>
      <c r="Q47" s="7"/>
    </row>
    <row r="48" spans="1:17" ht="45.75" thickTop="1">
      <c r="A48" s="8">
        <v>41</v>
      </c>
      <c r="B48" s="10" t="s">
        <v>18</v>
      </c>
      <c r="C48" s="10" t="s">
        <v>191</v>
      </c>
      <c r="D48" s="9">
        <v>13</v>
      </c>
      <c r="E48" s="9">
        <v>1</v>
      </c>
      <c r="F48" s="9">
        <v>0.92900000000000005</v>
      </c>
      <c r="G48" s="9">
        <v>9</v>
      </c>
      <c r="H48" s="9">
        <v>0</v>
      </c>
      <c r="I48" s="9">
        <v>1</v>
      </c>
      <c r="J48" s="9">
        <v>29.4</v>
      </c>
      <c r="K48" s="9">
        <v>13.2</v>
      </c>
      <c r="L48" s="9">
        <v>14.74</v>
      </c>
      <c r="M48" s="9">
        <v>0.67</v>
      </c>
      <c r="N48" s="9"/>
      <c r="O48" s="9">
        <v>3</v>
      </c>
      <c r="P48" s="9">
        <v>3</v>
      </c>
      <c r="Q48" s="9"/>
    </row>
    <row r="49" spans="1:17" ht="45">
      <c r="A49" s="6">
        <v>42</v>
      </c>
      <c r="B49" s="5" t="s">
        <v>26</v>
      </c>
      <c r="C49" s="5" t="s">
        <v>191</v>
      </c>
      <c r="D49" s="7">
        <v>9</v>
      </c>
      <c r="E49" s="7">
        <v>4</v>
      </c>
      <c r="F49" s="7">
        <v>0.69199999999999995</v>
      </c>
      <c r="G49" s="7">
        <v>5</v>
      </c>
      <c r="H49" s="7">
        <v>3</v>
      </c>
      <c r="I49" s="7">
        <v>0.625</v>
      </c>
      <c r="J49" s="7">
        <v>31.9</v>
      </c>
      <c r="K49" s="7">
        <v>24.8</v>
      </c>
      <c r="L49" s="7">
        <v>5.22</v>
      </c>
      <c r="M49" s="7">
        <v>0.45</v>
      </c>
      <c r="N49" s="7">
        <v>18</v>
      </c>
      <c r="O49" s="7">
        <v>18</v>
      </c>
      <c r="P49" s="7"/>
      <c r="Q49" s="7"/>
    </row>
    <row r="50" spans="1:17" ht="45">
      <c r="A50" s="6">
        <v>43</v>
      </c>
      <c r="B50" s="5" t="s">
        <v>42</v>
      </c>
      <c r="C50" s="5" t="s">
        <v>191</v>
      </c>
      <c r="D50" s="7">
        <v>8</v>
      </c>
      <c r="E50" s="7">
        <v>5</v>
      </c>
      <c r="F50" s="7">
        <v>0.61499999999999999</v>
      </c>
      <c r="G50" s="7">
        <v>5</v>
      </c>
      <c r="H50" s="7">
        <v>3</v>
      </c>
      <c r="I50" s="7">
        <v>0.625</v>
      </c>
      <c r="J50" s="7">
        <v>26.3</v>
      </c>
      <c r="K50" s="7">
        <v>18.899999999999999</v>
      </c>
      <c r="L50" s="7">
        <v>7.31</v>
      </c>
      <c r="M50" s="7">
        <v>2.31</v>
      </c>
      <c r="N50" s="7"/>
      <c r="O50" s="7"/>
      <c r="P50" s="7"/>
      <c r="Q50" s="7"/>
    </row>
    <row r="51" spans="1:17" ht="45">
      <c r="A51" s="6">
        <v>44</v>
      </c>
      <c r="B51" s="5" t="s">
        <v>51</v>
      </c>
      <c r="C51" s="5" t="s">
        <v>191</v>
      </c>
      <c r="D51" s="7">
        <v>8</v>
      </c>
      <c r="E51" s="7">
        <v>5</v>
      </c>
      <c r="F51" s="7">
        <v>0.61499999999999999</v>
      </c>
      <c r="G51" s="7">
        <v>4</v>
      </c>
      <c r="H51" s="7">
        <v>4</v>
      </c>
      <c r="I51" s="7">
        <v>0.5</v>
      </c>
      <c r="J51" s="7">
        <v>25.7</v>
      </c>
      <c r="K51" s="7">
        <v>22.2</v>
      </c>
      <c r="L51" s="7">
        <v>5.27</v>
      </c>
      <c r="M51" s="7">
        <v>1.35</v>
      </c>
      <c r="N51" s="7"/>
      <c r="O51" s="7"/>
      <c r="P51" s="7"/>
      <c r="Q51" s="7"/>
    </row>
    <row r="52" spans="1:17" ht="45">
      <c r="A52" s="6">
        <v>45</v>
      </c>
      <c r="B52" s="5" t="s">
        <v>4</v>
      </c>
      <c r="C52" s="5" t="s">
        <v>191</v>
      </c>
      <c r="D52" s="7">
        <v>7</v>
      </c>
      <c r="E52" s="7">
        <v>6</v>
      </c>
      <c r="F52" s="7">
        <v>0.53800000000000003</v>
      </c>
      <c r="G52" s="7">
        <v>3</v>
      </c>
      <c r="H52" s="7">
        <v>5</v>
      </c>
      <c r="I52" s="7">
        <v>0.375</v>
      </c>
      <c r="J52" s="7">
        <v>32.200000000000003</v>
      </c>
      <c r="K52" s="7">
        <v>26.8</v>
      </c>
      <c r="L52" s="7">
        <v>5.53</v>
      </c>
      <c r="M52" s="7">
        <v>3.3</v>
      </c>
      <c r="N52" s="7">
        <v>17</v>
      </c>
      <c r="O52" s="7">
        <v>11</v>
      </c>
      <c r="P52" s="7"/>
      <c r="Q52" s="7"/>
    </row>
    <row r="53" spans="1:17" ht="45">
      <c r="A53" s="6">
        <v>46</v>
      </c>
      <c r="B53" s="5" t="s">
        <v>49</v>
      </c>
      <c r="C53" s="5" t="s">
        <v>191</v>
      </c>
      <c r="D53" s="7">
        <v>5</v>
      </c>
      <c r="E53" s="7">
        <v>7</v>
      </c>
      <c r="F53" s="7">
        <v>0.41699999999999998</v>
      </c>
      <c r="G53" s="7">
        <v>1</v>
      </c>
      <c r="H53" s="7">
        <v>7</v>
      </c>
      <c r="I53" s="7">
        <v>0.125</v>
      </c>
      <c r="J53" s="7">
        <v>26.2</v>
      </c>
      <c r="K53" s="7">
        <v>27.1</v>
      </c>
      <c r="L53" s="7">
        <v>1.2</v>
      </c>
      <c r="M53" s="7">
        <v>2.0299999999999998</v>
      </c>
      <c r="N53" s="7">
        <v>22</v>
      </c>
      <c r="O53" s="7">
        <v>16</v>
      </c>
      <c r="P53" s="7"/>
      <c r="Q53" s="7"/>
    </row>
    <row r="54" spans="1:17" ht="15" customHeight="1">
      <c r="A54" s="21"/>
      <c r="B54" s="21"/>
      <c r="C54" s="21"/>
      <c r="D54" s="21" t="s">
        <v>167</v>
      </c>
      <c r="E54" s="21"/>
      <c r="F54" s="21"/>
      <c r="G54" s="21" t="s">
        <v>168</v>
      </c>
      <c r="H54" s="21"/>
      <c r="I54" s="21"/>
      <c r="J54" s="6"/>
      <c r="K54" s="6"/>
      <c r="L54" s="21" t="s">
        <v>159</v>
      </c>
      <c r="M54" s="21"/>
      <c r="N54" s="21" t="s">
        <v>151</v>
      </c>
      <c r="O54" s="21"/>
      <c r="P54" s="21"/>
      <c r="Q54" s="6"/>
    </row>
    <row r="55" spans="1:17">
      <c r="A55" s="6" t="s">
        <v>152</v>
      </c>
      <c r="B55" s="6" t="s">
        <v>153</v>
      </c>
      <c r="C55" s="6" t="s">
        <v>154</v>
      </c>
      <c r="D55" s="6" t="s">
        <v>155</v>
      </c>
      <c r="E55" s="6" t="s">
        <v>156</v>
      </c>
      <c r="F55" s="6" t="s">
        <v>157</v>
      </c>
      <c r="G55" s="6" t="s">
        <v>155</v>
      </c>
      <c r="H55" s="6" t="s">
        <v>156</v>
      </c>
      <c r="I55" s="6" t="s">
        <v>157</v>
      </c>
      <c r="J55" s="6" t="s">
        <v>158</v>
      </c>
      <c r="K55" s="6" t="s">
        <v>158</v>
      </c>
      <c r="L55" s="6" t="s">
        <v>159</v>
      </c>
      <c r="M55" s="6" t="s">
        <v>160</v>
      </c>
      <c r="N55" s="6" t="s">
        <v>161</v>
      </c>
      <c r="O55" s="6" t="s">
        <v>162</v>
      </c>
      <c r="P55" s="6" t="s">
        <v>163</v>
      </c>
      <c r="Q55" s="6" t="s">
        <v>164</v>
      </c>
    </row>
    <row r="56" spans="1:17" ht="30">
      <c r="A56" s="6">
        <v>47</v>
      </c>
      <c r="B56" s="5" t="s">
        <v>67</v>
      </c>
      <c r="C56" s="5" t="s">
        <v>173</v>
      </c>
      <c r="D56" s="7">
        <v>10</v>
      </c>
      <c r="E56" s="7">
        <v>4</v>
      </c>
      <c r="F56" s="7">
        <v>0.71399999999999997</v>
      </c>
      <c r="G56" s="7">
        <v>7</v>
      </c>
      <c r="H56" s="7">
        <v>2</v>
      </c>
      <c r="I56" s="7">
        <v>0.77800000000000002</v>
      </c>
      <c r="J56" s="7">
        <v>42.1</v>
      </c>
      <c r="K56" s="7">
        <v>22.9</v>
      </c>
      <c r="L56" s="7">
        <v>3.07</v>
      </c>
      <c r="M56" s="7">
        <v>-8.2100000000000009</v>
      </c>
      <c r="N56" s="7"/>
      <c r="O56" s="7"/>
      <c r="P56" s="7"/>
      <c r="Q56" s="7"/>
    </row>
    <row r="57" spans="1:17" ht="30">
      <c r="A57" s="6">
        <v>48</v>
      </c>
      <c r="B57" s="5" t="s">
        <v>81</v>
      </c>
      <c r="C57" s="5" t="s">
        <v>173</v>
      </c>
      <c r="D57" s="7">
        <v>10</v>
      </c>
      <c r="E57" s="7">
        <v>3</v>
      </c>
      <c r="F57" s="7">
        <v>0.76900000000000002</v>
      </c>
      <c r="G57" s="7">
        <v>6</v>
      </c>
      <c r="H57" s="7">
        <v>2</v>
      </c>
      <c r="I57" s="7">
        <v>0.75</v>
      </c>
      <c r="J57" s="7">
        <v>40.200000000000003</v>
      </c>
      <c r="K57" s="7">
        <v>24.8</v>
      </c>
      <c r="L57" s="7">
        <v>4.3</v>
      </c>
      <c r="M57" s="7">
        <v>-7.17</v>
      </c>
      <c r="N57" s="7"/>
      <c r="O57" s="7"/>
      <c r="P57" s="7"/>
      <c r="Q57" s="7"/>
    </row>
    <row r="58" spans="1:17" ht="45">
      <c r="A58" s="6">
        <v>49</v>
      </c>
      <c r="B58" s="5" t="s">
        <v>86</v>
      </c>
      <c r="C58" s="5" t="s">
        <v>173</v>
      </c>
      <c r="D58" s="7">
        <v>8</v>
      </c>
      <c r="E58" s="7">
        <v>5</v>
      </c>
      <c r="F58" s="7">
        <v>0.61499999999999999</v>
      </c>
      <c r="G58" s="7">
        <v>6</v>
      </c>
      <c r="H58" s="7">
        <v>2</v>
      </c>
      <c r="I58" s="7">
        <v>0.75</v>
      </c>
      <c r="J58" s="7">
        <v>29</v>
      </c>
      <c r="K58" s="7">
        <v>26.2</v>
      </c>
      <c r="L58" s="7">
        <v>-3.71</v>
      </c>
      <c r="M58" s="7">
        <v>-5.63</v>
      </c>
      <c r="N58" s="7"/>
      <c r="O58" s="7"/>
      <c r="P58" s="7"/>
      <c r="Q58" s="7"/>
    </row>
    <row r="59" spans="1:17" ht="30">
      <c r="A59" s="6">
        <v>50</v>
      </c>
      <c r="B59" s="5" t="s">
        <v>83</v>
      </c>
      <c r="C59" s="5" t="s">
        <v>173</v>
      </c>
      <c r="D59" s="7">
        <v>6</v>
      </c>
      <c r="E59" s="7">
        <v>6</v>
      </c>
      <c r="F59" s="7">
        <v>0.5</v>
      </c>
      <c r="G59" s="7">
        <v>4</v>
      </c>
      <c r="H59" s="7">
        <v>4</v>
      </c>
      <c r="I59" s="7">
        <v>0.5</v>
      </c>
      <c r="J59" s="7">
        <v>26.4</v>
      </c>
      <c r="K59" s="7">
        <v>22.3</v>
      </c>
      <c r="L59" s="7">
        <v>-3.53</v>
      </c>
      <c r="M59" s="7">
        <v>-5.62</v>
      </c>
      <c r="N59" s="7"/>
      <c r="O59" s="7"/>
      <c r="P59" s="7"/>
      <c r="Q59" s="7"/>
    </row>
    <row r="60" spans="1:17" ht="45">
      <c r="A60" s="6">
        <v>51</v>
      </c>
      <c r="B60" s="5" t="s">
        <v>189</v>
      </c>
      <c r="C60" s="5" t="s">
        <v>173</v>
      </c>
      <c r="D60" s="7">
        <v>2</v>
      </c>
      <c r="E60" s="7">
        <v>10</v>
      </c>
      <c r="F60" s="7">
        <v>0.16700000000000001</v>
      </c>
      <c r="G60" s="7">
        <v>1</v>
      </c>
      <c r="H60" s="7">
        <v>7</v>
      </c>
      <c r="I60" s="7">
        <v>0.125</v>
      </c>
      <c r="J60" s="7">
        <v>26.3</v>
      </c>
      <c r="K60" s="7">
        <v>43.8</v>
      </c>
      <c r="L60" s="7">
        <v>-15.82</v>
      </c>
      <c r="M60" s="7">
        <v>-3.74</v>
      </c>
      <c r="N60" s="7"/>
      <c r="O60" s="7"/>
      <c r="P60" s="7"/>
      <c r="Q60" s="7"/>
    </row>
    <row r="61" spans="1:17" ht="45">
      <c r="A61" s="6">
        <v>52</v>
      </c>
      <c r="B61" s="5" t="s">
        <v>119</v>
      </c>
      <c r="C61" s="5" t="s">
        <v>173</v>
      </c>
      <c r="D61" s="7">
        <v>1</v>
      </c>
      <c r="E61" s="7">
        <v>11</v>
      </c>
      <c r="F61" s="7">
        <v>8.3000000000000004E-2</v>
      </c>
      <c r="G61" s="7">
        <v>1</v>
      </c>
      <c r="H61" s="7">
        <v>7</v>
      </c>
      <c r="I61" s="7">
        <v>0.125</v>
      </c>
      <c r="J61" s="7">
        <v>9.8000000000000007</v>
      </c>
      <c r="K61" s="7">
        <v>37</v>
      </c>
      <c r="L61" s="7">
        <v>-23.53</v>
      </c>
      <c r="M61" s="7">
        <v>-5.53</v>
      </c>
      <c r="N61" s="7"/>
      <c r="O61" s="7"/>
      <c r="P61" s="7"/>
      <c r="Q61" s="7"/>
    </row>
    <row r="62" spans="1:17" ht="45.75" thickBot="1">
      <c r="A62" s="6">
        <v>53</v>
      </c>
      <c r="B62" s="5" t="s">
        <v>174</v>
      </c>
      <c r="C62" s="5" t="s">
        <v>173</v>
      </c>
      <c r="D62" s="7">
        <v>1</v>
      </c>
      <c r="E62" s="7">
        <v>11</v>
      </c>
      <c r="F62" s="7">
        <v>8.3000000000000004E-2</v>
      </c>
      <c r="G62" s="7">
        <v>1</v>
      </c>
      <c r="H62" s="7">
        <v>7</v>
      </c>
      <c r="I62" s="7">
        <v>0.125</v>
      </c>
      <c r="J62" s="7">
        <v>17.100000000000001</v>
      </c>
      <c r="K62" s="7">
        <v>41.9</v>
      </c>
      <c r="L62" s="7">
        <v>-21.13</v>
      </c>
      <c r="M62" s="7">
        <v>-4.55</v>
      </c>
      <c r="N62" s="7"/>
      <c r="O62" s="7"/>
      <c r="P62" s="7"/>
      <c r="Q62" s="7"/>
    </row>
    <row r="63" spans="1:17" ht="30.75" thickTop="1">
      <c r="A63" s="8">
        <v>54</v>
      </c>
      <c r="B63" s="10" t="s">
        <v>124</v>
      </c>
      <c r="C63" s="10" t="s">
        <v>175</v>
      </c>
      <c r="D63" s="9">
        <v>10</v>
      </c>
      <c r="E63" s="9">
        <v>4</v>
      </c>
      <c r="F63" s="9">
        <v>0.71399999999999997</v>
      </c>
      <c r="G63" s="9">
        <v>8</v>
      </c>
      <c r="H63" s="9">
        <v>1</v>
      </c>
      <c r="I63" s="9">
        <v>0.88900000000000001</v>
      </c>
      <c r="J63" s="9">
        <v>29.6</v>
      </c>
      <c r="K63" s="9">
        <v>24.4</v>
      </c>
      <c r="L63" s="9">
        <v>0.15</v>
      </c>
      <c r="M63" s="9">
        <v>-4.78</v>
      </c>
      <c r="N63" s="9"/>
      <c r="O63" s="9"/>
      <c r="P63" s="9"/>
      <c r="Q63" s="9"/>
    </row>
    <row r="64" spans="1:17" ht="30">
      <c r="A64" s="6">
        <v>55</v>
      </c>
      <c r="B64" s="5" t="s">
        <v>115</v>
      </c>
      <c r="C64" s="5" t="s">
        <v>175</v>
      </c>
      <c r="D64" s="7">
        <v>9</v>
      </c>
      <c r="E64" s="7">
        <v>4</v>
      </c>
      <c r="F64" s="7">
        <v>0.69199999999999995</v>
      </c>
      <c r="G64" s="7">
        <v>6</v>
      </c>
      <c r="H64" s="7">
        <v>2</v>
      </c>
      <c r="I64" s="7">
        <v>0.75</v>
      </c>
      <c r="J64" s="7">
        <v>31.8</v>
      </c>
      <c r="K64" s="7">
        <v>17.8</v>
      </c>
      <c r="L64" s="7">
        <v>3.05</v>
      </c>
      <c r="M64" s="7">
        <v>-6.95</v>
      </c>
      <c r="N64" s="7"/>
      <c r="O64" s="7"/>
      <c r="P64" s="7"/>
      <c r="Q64" s="7"/>
    </row>
    <row r="65" spans="1:17" ht="45">
      <c r="A65" s="6">
        <v>56</v>
      </c>
      <c r="B65" s="5" t="s">
        <v>113</v>
      </c>
      <c r="C65" s="5" t="s">
        <v>175</v>
      </c>
      <c r="D65" s="7">
        <v>7</v>
      </c>
      <c r="E65" s="7">
        <v>5</v>
      </c>
      <c r="F65" s="7">
        <v>0.58299999999999996</v>
      </c>
      <c r="G65" s="7">
        <v>6</v>
      </c>
      <c r="H65" s="7">
        <v>2</v>
      </c>
      <c r="I65" s="7">
        <v>0.75</v>
      </c>
      <c r="J65" s="7">
        <v>25.6</v>
      </c>
      <c r="K65" s="7">
        <v>26.3</v>
      </c>
      <c r="L65" s="7">
        <v>-3.01</v>
      </c>
      <c r="M65" s="7">
        <v>-3.18</v>
      </c>
      <c r="N65" s="7"/>
      <c r="O65" s="7"/>
      <c r="P65" s="7"/>
      <c r="Q65" s="7"/>
    </row>
    <row r="66" spans="1:17" ht="30">
      <c r="A66" s="6">
        <v>57</v>
      </c>
      <c r="B66" s="5" t="s">
        <v>91</v>
      </c>
      <c r="C66" s="5" t="s">
        <v>175</v>
      </c>
      <c r="D66" s="7">
        <v>7</v>
      </c>
      <c r="E66" s="7">
        <v>6</v>
      </c>
      <c r="F66" s="7">
        <v>0.53800000000000003</v>
      </c>
      <c r="G66" s="7">
        <v>5</v>
      </c>
      <c r="H66" s="7">
        <v>3</v>
      </c>
      <c r="I66" s="7">
        <v>0.625</v>
      </c>
      <c r="J66" s="7">
        <v>24.8</v>
      </c>
      <c r="K66" s="7">
        <v>21.4</v>
      </c>
      <c r="L66" s="7">
        <v>-3.22</v>
      </c>
      <c r="M66" s="7">
        <v>-5.22</v>
      </c>
      <c r="N66" s="7"/>
      <c r="O66" s="7"/>
      <c r="P66" s="7"/>
      <c r="Q66" s="7"/>
    </row>
    <row r="67" spans="1:17" ht="30">
      <c r="A67" s="6">
        <v>58</v>
      </c>
      <c r="B67" s="5" t="s">
        <v>89</v>
      </c>
      <c r="C67" s="5" t="s">
        <v>175</v>
      </c>
      <c r="D67" s="7">
        <v>4</v>
      </c>
      <c r="E67" s="7">
        <v>8</v>
      </c>
      <c r="F67" s="7">
        <v>0.33300000000000002</v>
      </c>
      <c r="G67" s="7">
        <v>3</v>
      </c>
      <c r="H67" s="7">
        <v>5</v>
      </c>
      <c r="I67" s="7">
        <v>0.375</v>
      </c>
      <c r="J67" s="7">
        <v>19.2</v>
      </c>
      <c r="K67" s="7">
        <v>26.3</v>
      </c>
      <c r="L67" s="7">
        <v>-15.66</v>
      </c>
      <c r="M67" s="7">
        <v>-9.91</v>
      </c>
      <c r="N67" s="7"/>
      <c r="O67" s="7"/>
      <c r="P67" s="7"/>
      <c r="Q67" s="7"/>
    </row>
    <row r="68" spans="1:17" ht="30">
      <c r="A68" s="6">
        <v>59</v>
      </c>
      <c r="B68" s="5" t="s">
        <v>92</v>
      </c>
      <c r="C68" s="5" t="s">
        <v>175</v>
      </c>
      <c r="D68" s="7">
        <v>3</v>
      </c>
      <c r="E68" s="7">
        <v>9</v>
      </c>
      <c r="F68" s="7">
        <v>0.25</v>
      </c>
      <c r="G68" s="7">
        <v>2</v>
      </c>
      <c r="H68" s="7">
        <v>6</v>
      </c>
      <c r="I68" s="7">
        <v>0.25</v>
      </c>
      <c r="J68" s="7">
        <v>21.1</v>
      </c>
      <c r="K68" s="7">
        <v>33.9</v>
      </c>
      <c r="L68" s="7">
        <v>-11.77</v>
      </c>
      <c r="M68" s="7">
        <v>-1.27</v>
      </c>
      <c r="N68" s="7"/>
      <c r="O68" s="7"/>
      <c r="P68" s="7"/>
      <c r="Q68" s="7"/>
    </row>
    <row r="69" spans="1:17" ht="30">
      <c r="A69" s="6">
        <v>60</v>
      </c>
      <c r="B69" s="5" t="s">
        <v>176</v>
      </c>
      <c r="C69" s="5" t="s">
        <v>175</v>
      </c>
      <c r="D69" s="7">
        <v>2</v>
      </c>
      <c r="E69" s="7">
        <v>10</v>
      </c>
      <c r="F69" s="7">
        <v>0.16700000000000001</v>
      </c>
      <c r="G69" s="7">
        <v>1</v>
      </c>
      <c r="H69" s="7">
        <v>7</v>
      </c>
      <c r="I69" s="7">
        <v>0.125</v>
      </c>
      <c r="J69" s="7">
        <v>21.8</v>
      </c>
      <c r="K69" s="7">
        <v>39.299999999999997</v>
      </c>
      <c r="L69" s="7">
        <v>-18.170000000000002</v>
      </c>
      <c r="M69" s="7">
        <v>-6.5</v>
      </c>
      <c r="N69" s="7"/>
      <c r="O69" s="7"/>
      <c r="P69" s="7"/>
      <c r="Q69" s="7"/>
    </row>
    <row r="70" spans="1:17" ht="15" customHeight="1">
      <c r="A70" s="21"/>
      <c r="B70" s="21"/>
      <c r="C70" s="21"/>
      <c r="D70" s="21" t="s">
        <v>167</v>
      </c>
      <c r="E70" s="21"/>
      <c r="F70" s="21"/>
      <c r="G70" s="21" t="s">
        <v>168</v>
      </c>
      <c r="H70" s="21"/>
      <c r="I70" s="21"/>
      <c r="J70" s="6"/>
      <c r="K70" s="6"/>
      <c r="L70" s="21" t="s">
        <v>159</v>
      </c>
      <c r="M70" s="21"/>
      <c r="N70" s="21" t="s">
        <v>151</v>
      </c>
      <c r="O70" s="21"/>
      <c r="P70" s="21"/>
      <c r="Q70" s="6"/>
    </row>
    <row r="71" spans="1:17">
      <c r="A71" s="6" t="s">
        <v>152</v>
      </c>
      <c r="B71" s="6" t="s">
        <v>153</v>
      </c>
      <c r="C71" s="6" t="s">
        <v>154</v>
      </c>
      <c r="D71" s="6" t="s">
        <v>155</v>
      </c>
      <c r="E71" s="6" t="s">
        <v>156</v>
      </c>
      <c r="F71" s="6" t="s">
        <v>157</v>
      </c>
      <c r="G71" s="6" t="s">
        <v>155</v>
      </c>
      <c r="H71" s="6" t="s">
        <v>156</v>
      </c>
      <c r="I71" s="6" t="s">
        <v>157</v>
      </c>
      <c r="J71" s="6" t="s">
        <v>158</v>
      </c>
      <c r="K71" s="6" t="s">
        <v>158</v>
      </c>
      <c r="L71" s="6" t="s">
        <v>159</v>
      </c>
      <c r="M71" s="6" t="s">
        <v>160</v>
      </c>
      <c r="N71" s="6" t="s">
        <v>161</v>
      </c>
      <c r="O71" s="6" t="s">
        <v>162</v>
      </c>
      <c r="P71" s="6" t="s">
        <v>163</v>
      </c>
      <c r="Q71" s="6" t="s">
        <v>164</v>
      </c>
    </row>
    <row r="72" spans="1:17" ht="30">
      <c r="A72" s="6">
        <v>61</v>
      </c>
      <c r="B72" s="5" t="s">
        <v>13</v>
      </c>
      <c r="C72" s="5" t="s">
        <v>148</v>
      </c>
      <c r="D72" s="7">
        <v>9</v>
      </c>
      <c r="E72" s="7">
        <v>4</v>
      </c>
      <c r="F72" s="7">
        <v>0.69199999999999995</v>
      </c>
      <c r="G72" s="7">
        <v>2</v>
      </c>
      <c r="H72" s="7">
        <v>0</v>
      </c>
      <c r="I72" s="7">
        <v>1</v>
      </c>
      <c r="J72" s="7">
        <v>27.2</v>
      </c>
      <c r="K72" s="7">
        <v>22.4</v>
      </c>
      <c r="L72" s="7">
        <v>9.5</v>
      </c>
      <c r="M72" s="7">
        <v>4.5</v>
      </c>
      <c r="N72" s="7">
        <v>14</v>
      </c>
      <c r="O72" s="7">
        <v>14</v>
      </c>
      <c r="P72" s="7">
        <v>20</v>
      </c>
      <c r="Q72" s="7"/>
    </row>
    <row r="73" spans="1:17" ht="45">
      <c r="A73" s="6">
        <v>62</v>
      </c>
      <c r="B73" s="5" t="s">
        <v>133</v>
      </c>
      <c r="C73" s="5" t="s">
        <v>148</v>
      </c>
      <c r="D73" s="7">
        <v>2</v>
      </c>
      <c r="E73" s="7">
        <v>10</v>
      </c>
      <c r="F73" s="7">
        <v>0.16700000000000001</v>
      </c>
      <c r="G73" s="7">
        <v>1</v>
      </c>
      <c r="H73" s="7">
        <v>0</v>
      </c>
      <c r="I73" s="7">
        <v>1</v>
      </c>
      <c r="J73" s="7">
        <v>20.9</v>
      </c>
      <c r="K73" s="7">
        <v>44.6</v>
      </c>
      <c r="L73" s="7">
        <v>-19.36</v>
      </c>
      <c r="M73" s="7">
        <v>-3.77</v>
      </c>
      <c r="N73" s="7"/>
      <c r="O73" s="7"/>
      <c r="P73" s="7"/>
      <c r="Q73" s="7"/>
    </row>
    <row r="74" spans="1:17">
      <c r="A74" s="6">
        <v>63</v>
      </c>
      <c r="B74" s="5" t="s">
        <v>97</v>
      </c>
      <c r="C74" s="5" t="s">
        <v>148</v>
      </c>
      <c r="D74" s="7">
        <v>9</v>
      </c>
      <c r="E74" s="7">
        <v>4</v>
      </c>
      <c r="F74" s="7">
        <v>0.69199999999999995</v>
      </c>
      <c r="G74" s="7">
        <v>1</v>
      </c>
      <c r="H74" s="7">
        <v>1</v>
      </c>
      <c r="I74" s="7">
        <v>0.5</v>
      </c>
      <c r="J74" s="7">
        <v>33.5</v>
      </c>
      <c r="K74" s="7">
        <v>24.4</v>
      </c>
      <c r="L74" s="7">
        <v>4.26</v>
      </c>
      <c r="M74" s="7">
        <v>-2.89</v>
      </c>
      <c r="N74" s="7"/>
      <c r="O74" s="7"/>
      <c r="P74" s="7"/>
      <c r="Q74" s="7"/>
    </row>
    <row r="75" spans="1:17" ht="30">
      <c r="A75" s="6">
        <v>64</v>
      </c>
      <c r="B75" s="5" t="s">
        <v>50</v>
      </c>
      <c r="C75" s="5" t="s">
        <v>148</v>
      </c>
      <c r="D75" s="7">
        <v>8</v>
      </c>
      <c r="E75" s="7">
        <v>5</v>
      </c>
      <c r="F75" s="7">
        <v>0.61499999999999999</v>
      </c>
      <c r="G75" s="7">
        <v>0</v>
      </c>
      <c r="H75" s="7">
        <v>1</v>
      </c>
      <c r="I75" s="7">
        <v>0</v>
      </c>
      <c r="J75" s="7">
        <v>30.2</v>
      </c>
      <c r="K75" s="7">
        <v>22.1</v>
      </c>
      <c r="L75" s="7">
        <v>10.23</v>
      </c>
      <c r="M75" s="7">
        <v>3.77</v>
      </c>
      <c r="N75" s="7"/>
      <c r="O75" s="7"/>
      <c r="P75" s="7"/>
      <c r="Q75" s="7"/>
    </row>
    <row r="76" spans="1:17">
      <c r="A76" s="6">
        <v>65</v>
      </c>
      <c r="B76" s="5" t="s">
        <v>96</v>
      </c>
      <c r="C76" s="5" t="s">
        <v>148</v>
      </c>
      <c r="D76" s="7">
        <v>3</v>
      </c>
      <c r="E76" s="7">
        <v>9</v>
      </c>
      <c r="F76" s="7">
        <v>0.25</v>
      </c>
      <c r="G76" s="7">
        <v>0</v>
      </c>
      <c r="H76" s="7">
        <v>1</v>
      </c>
      <c r="I76" s="7">
        <v>0</v>
      </c>
      <c r="J76" s="7">
        <v>24.4</v>
      </c>
      <c r="K76" s="7">
        <v>31.6</v>
      </c>
      <c r="L76" s="7">
        <v>-12.36</v>
      </c>
      <c r="M76" s="7">
        <v>-5.27</v>
      </c>
      <c r="N76" s="7"/>
      <c r="O76" s="7"/>
      <c r="P76" s="7"/>
      <c r="Q76" s="7"/>
    </row>
    <row r="77" spans="1:17">
      <c r="A77" s="6">
        <v>66</v>
      </c>
      <c r="B77" s="5" t="s">
        <v>126</v>
      </c>
      <c r="C77" s="5" t="s">
        <v>148</v>
      </c>
      <c r="D77" s="7">
        <v>1</v>
      </c>
      <c r="E77" s="7">
        <v>11</v>
      </c>
      <c r="F77" s="7">
        <v>8.3000000000000004E-2</v>
      </c>
      <c r="G77" s="7">
        <v>0</v>
      </c>
      <c r="H77" s="7">
        <v>1</v>
      </c>
      <c r="I77" s="7">
        <v>0</v>
      </c>
      <c r="J77" s="7">
        <v>18.2</v>
      </c>
      <c r="K77" s="7">
        <v>46.8</v>
      </c>
      <c r="L77" s="7">
        <v>-19.3</v>
      </c>
      <c r="M77" s="7">
        <v>-1.3</v>
      </c>
      <c r="N77" s="7"/>
      <c r="O77" s="7"/>
      <c r="P77" s="7"/>
      <c r="Q77" s="7"/>
    </row>
    <row r="78" spans="1:17" ht="15" customHeight="1">
      <c r="A78" s="21"/>
      <c r="B78" s="21"/>
      <c r="C78" s="21"/>
      <c r="D78" s="21" t="s">
        <v>167</v>
      </c>
      <c r="E78" s="21"/>
      <c r="F78" s="21"/>
      <c r="G78" s="21" t="s">
        <v>168</v>
      </c>
      <c r="H78" s="21"/>
      <c r="I78" s="21"/>
      <c r="J78" s="6"/>
      <c r="K78" s="6"/>
      <c r="L78" s="21" t="s">
        <v>159</v>
      </c>
      <c r="M78" s="21"/>
      <c r="N78" s="21" t="s">
        <v>151</v>
      </c>
      <c r="O78" s="21"/>
      <c r="P78" s="21"/>
      <c r="Q78" s="6"/>
    </row>
    <row r="79" spans="1:17">
      <c r="A79" s="6" t="s">
        <v>152</v>
      </c>
      <c r="B79" s="6" t="s">
        <v>153</v>
      </c>
      <c r="C79" s="6" t="s">
        <v>154</v>
      </c>
      <c r="D79" s="6" t="s">
        <v>155</v>
      </c>
      <c r="E79" s="6" t="s">
        <v>156</v>
      </c>
      <c r="F79" s="6" t="s">
        <v>157</v>
      </c>
      <c r="G79" s="6" t="s">
        <v>155</v>
      </c>
      <c r="H79" s="6" t="s">
        <v>156</v>
      </c>
      <c r="I79" s="6" t="s">
        <v>157</v>
      </c>
      <c r="J79" s="6" t="s">
        <v>158</v>
      </c>
      <c r="K79" s="6" t="s">
        <v>158</v>
      </c>
      <c r="L79" s="6" t="s">
        <v>159</v>
      </c>
      <c r="M79" s="6" t="s">
        <v>160</v>
      </c>
      <c r="N79" s="6" t="s">
        <v>161</v>
      </c>
      <c r="O79" s="6" t="s">
        <v>162</v>
      </c>
      <c r="P79" s="6" t="s">
        <v>163</v>
      </c>
      <c r="Q79" s="6" t="s">
        <v>164</v>
      </c>
    </row>
    <row r="80" spans="1:17" ht="45">
      <c r="A80" s="6">
        <v>67</v>
      </c>
      <c r="B80" s="5" t="s">
        <v>177</v>
      </c>
      <c r="C80" s="5" t="s">
        <v>178</v>
      </c>
      <c r="D80" s="7">
        <v>10</v>
      </c>
      <c r="E80" s="7">
        <v>4</v>
      </c>
      <c r="F80" s="7">
        <v>0.71399999999999997</v>
      </c>
      <c r="G80" s="7">
        <v>8</v>
      </c>
      <c r="H80" s="7">
        <v>1</v>
      </c>
      <c r="I80" s="7">
        <v>0.88900000000000001</v>
      </c>
      <c r="J80" s="7">
        <v>34.799999999999997</v>
      </c>
      <c r="K80" s="7">
        <v>15.9</v>
      </c>
      <c r="L80" s="7">
        <v>4.8899999999999997</v>
      </c>
      <c r="M80" s="7">
        <v>-7.18</v>
      </c>
      <c r="N80" s="7"/>
      <c r="O80" s="7"/>
      <c r="P80" s="7"/>
      <c r="Q80" s="7"/>
    </row>
    <row r="81" spans="1:17" ht="30">
      <c r="A81" s="6">
        <v>68</v>
      </c>
      <c r="B81" s="5" t="s">
        <v>136</v>
      </c>
      <c r="C81" s="5" t="s">
        <v>178</v>
      </c>
      <c r="D81" s="7">
        <v>8</v>
      </c>
      <c r="E81" s="7">
        <v>5</v>
      </c>
      <c r="F81" s="7">
        <v>0.61499999999999999</v>
      </c>
      <c r="G81" s="7">
        <v>6</v>
      </c>
      <c r="H81" s="7">
        <v>2</v>
      </c>
      <c r="I81" s="7">
        <v>0.75</v>
      </c>
      <c r="J81" s="7">
        <v>30.3</v>
      </c>
      <c r="K81" s="7">
        <v>24.4</v>
      </c>
      <c r="L81" s="7">
        <v>-1.48</v>
      </c>
      <c r="M81" s="7">
        <v>-7.33</v>
      </c>
      <c r="N81" s="7"/>
      <c r="O81" s="7"/>
      <c r="P81" s="7"/>
      <c r="Q81" s="7"/>
    </row>
    <row r="82" spans="1:17" ht="30">
      <c r="A82" s="6">
        <v>69</v>
      </c>
      <c r="B82" s="5" t="s">
        <v>130</v>
      </c>
      <c r="C82" s="5" t="s">
        <v>178</v>
      </c>
      <c r="D82" s="7">
        <v>7</v>
      </c>
      <c r="E82" s="7">
        <v>6</v>
      </c>
      <c r="F82" s="7">
        <v>0.53800000000000003</v>
      </c>
      <c r="G82" s="7">
        <v>4</v>
      </c>
      <c r="H82" s="7">
        <v>4</v>
      </c>
      <c r="I82" s="7">
        <v>0.5</v>
      </c>
      <c r="J82" s="7">
        <v>27.4</v>
      </c>
      <c r="K82" s="7">
        <v>27.5</v>
      </c>
      <c r="L82" s="7">
        <v>-5.77</v>
      </c>
      <c r="M82" s="7">
        <v>-6.85</v>
      </c>
      <c r="N82" s="7"/>
      <c r="O82" s="7"/>
      <c r="P82" s="7"/>
      <c r="Q82" s="7"/>
    </row>
    <row r="83" spans="1:17" ht="30">
      <c r="A83" s="6">
        <v>70</v>
      </c>
      <c r="B83" s="5" t="s">
        <v>135</v>
      </c>
      <c r="C83" s="5" t="s">
        <v>178</v>
      </c>
      <c r="D83" s="7">
        <v>5</v>
      </c>
      <c r="E83" s="7">
        <v>7</v>
      </c>
      <c r="F83" s="7">
        <v>0.41699999999999998</v>
      </c>
      <c r="G83" s="7">
        <v>4</v>
      </c>
      <c r="H83" s="7">
        <v>4</v>
      </c>
      <c r="I83" s="7">
        <v>0.5</v>
      </c>
      <c r="J83" s="7">
        <v>20.2</v>
      </c>
      <c r="K83" s="7">
        <v>28.6</v>
      </c>
      <c r="L83" s="7">
        <v>-9.86</v>
      </c>
      <c r="M83" s="7">
        <v>-4.28</v>
      </c>
      <c r="N83" s="7"/>
      <c r="O83" s="7"/>
      <c r="P83" s="7"/>
      <c r="Q83" s="7"/>
    </row>
    <row r="84" spans="1:17" ht="30">
      <c r="A84" s="6">
        <v>71</v>
      </c>
      <c r="B84" s="5" t="s">
        <v>131</v>
      </c>
      <c r="C84" s="5" t="s">
        <v>178</v>
      </c>
      <c r="D84" s="7">
        <v>4</v>
      </c>
      <c r="E84" s="7">
        <v>8</v>
      </c>
      <c r="F84" s="7">
        <v>0.33300000000000002</v>
      </c>
      <c r="G84" s="7">
        <v>3</v>
      </c>
      <c r="H84" s="7">
        <v>5</v>
      </c>
      <c r="I84" s="7">
        <v>0.375</v>
      </c>
      <c r="J84" s="7">
        <v>20.8</v>
      </c>
      <c r="K84" s="7">
        <v>26.9</v>
      </c>
      <c r="L84" s="7">
        <v>-9.6</v>
      </c>
      <c r="M84" s="7">
        <v>-4.0199999999999996</v>
      </c>
      <c r="N84" s="7"/>
      <c r="O84" s="7"/>
      <c r="P84" s="7"/>
      <c r="Q84" s="7"/>
    </row>
    <row r="85" spans="1:17" ht="30">
      <c r="A85" s="6">
        <v>72</v>
      </c>
      <c r="B85" s="5" t="s">
        <v>100</v>
      </c>
      <c r="C85" s="5" t="s">
        <v>178</v>
      </c>
      <c r="D85" s="7">
        <v>1</v>
      </c>
      <c r="E85" s="7">
        <v>11</v>
      </c>
      <c r="F85" s="7">
        <v>8.3000000000000004E-2</v>
      </c>
      <c r="G85" s="7">
        <v>1</v>
      </c>
      <c r="H85" s="7">
        <v>7</v>
      </c>
      <c r="I85" s="7">
        <v>0.125</v>
      </c>
      <c r="J85" s="7">
        <v>11.7</v>
      </c>
      <c r="K85" s="7">
        <v>33</v>
      </c>
      <c r="L85" s="7">
        <v>-20.399999999999999</v>
      </c>
      <c r="M85" s="7">
        <v>-3.82</v>
      </c>
      <c r="N85" s="7"/>
      <c r="O85" s="7"/>
      <c r="P85" s="7"/>
      <c r="Q85" s="7"/>
    </row>
    <row r="86" spans="1:17" ht="30.75" thickBot="1">
      <c r="A86" s="6">
        <v>73</v>
      </c>
      <c r="B86" s="5" t="s">
        <v>84</v>
      </c>
      <c r="C86" s="5" t="s">
        <v>178</v>
      </c>
      <c r="D86" s="7">
        <v>0</v>
      </c>
      <c r="E86" s="7">
        <v>12</v>
      </c>
      <c r="F86" s="7">
        <v>0</v>
      </c>
      <c r="G86" s="7">
        <v>0</v>
      </c>
      <c r="H86" s="7">
        <v>8</v>
      </c>
      <c r="I86" s="7">
        <v>0</v>
      </c>
      <c r="J86" s="7">
        <v>9.8000000000000007</v>
      </c>
      <c r="K86" s="7">
        <v>35.700000000000003</v>
      </c>
      <c r="L86" s="7">
        <v>-23.48</v>
      </c>
      <c r="M86" s="7">
        <v>-4.6500000000000004</v>
      </c>
      <c r="N86" s="7"/>
      <c r="O86" s="7"/>
      <c r="P86" s="7"/>
      <c r="Q86" s="7"/>
    </row>
    <row r="87" spans="1:17" ht="30.75" thickTop="1">
      <c r="A87" s="8">
        <v>74</v>
      </c>
      <c r="B87" s="10" t="s">
        <v>112</v>
      </c>
      <c r="C87" s="10" t="s">
        <v>179</v>
      </c>
      <c r="D87" s="9">
        <v>12</v>
      </c>
      <c r="E87" s="9">
        <v>2</v>
      </c>
      <c r="F87" s="9">
        <v>0.85699999999999998</v>
      </c>
      <c r="G87" s="9">
        <v>8</v>
      </c>
      <c r="H87" s="9">
        <v>1</v>
      </c>
      <c r="I87" s="9">
        <v>0.88900000000000001</v>
      </c>
      <c r="J87" s="9">
        <v>39.6</v>
      </c>
      <c r="K87" s="9">
        <v>25.1</v>
      </c>
      <c r="L87" s="9">
        <v>3.56</v>
      </c>
      <c r="M87" s="9">
        <v>-8.51</v>
      </c>
      <c r="N87" s="9"/>
      <c r="O87" s="9">
        <v>16</v>
      </c>
      <c r="P87" s="9"/>
      <c r="Q87" s="9"/>
    </row>
    <row r="88" spans="1:17" ht="30">
      <c r="A88" s="6">
        <v>75</v>
      </c>
      <c r="B88" s="5" t="s">
        <v>125</v>
      </c>
      <c r="C88" s="5" t="s">
        <v>179</v>
      </c>
      <c r="D88" s="7">
        <v>10</v>
      </c>
      <c r="E88" s="7">
        <v>3</v>
      </c>
      <c r="F88" s="7">
        <v>0.76900000000000002</v>
      </c>
      <c r="G88" s="7">
        <v>7</v>
      </c>
      <c r="H88" s="7">
        <v>1</v>
      </c>
      <c r="I88" s="7">
        <v>0.875</v>
      </c>
      <c r="J88" s="7">
        <v>38.5</v>
      </c>
      <c r="K88" s="7">
        <v>24.7</v>
      </c>
      <c r="L88" s="7">
        <v>2.29</v>
      </c>
      <c r="M88" s="7">
        <v>-9.5500000000000007</v>
      </c>
      <c r="N88" s="7"/>
      <c r="O88" s="7"/>
      <c r="P88" s="7"/>
      <c r="Q88" s="7"/>
    </row>
    <row r="89" spans="1:17" ht="30">
      <c r="A89" s="6">
        <v>76</v>
      </c>
      <c r="B89" s="5" t="s">
        <v>98</v>
      </c>
      <c r="C89" s="5" t="s">
        <v>179</v>
      </c>
      <c r="D89" s="7">
        <v>7</v>
      </c>
      <c r="E89" s="7">
        <v>5</v>
      </c>
      <c r="F89" s="7">
        <v>0.58299999999999996</v>
      </c>
      <c r="G89" s="7">
        <v>5</v>
      </c>
      <c r="H89" s="7">
        <v>3</v>
      </c>
      <c r="I89" s="7">
        <v>0.625</v>
      </c>
      <c r="J89" s="7">
        <v>33</v>
      </c>
      <c r="K89" s="7">
        <v>28.6</v>
      </c>
      <c r="L89" s="7">
        <v>-0.03</v>
      </c>
      <c r="M89" s="7">
        <v>-3.36</v>
      </c>
      <c r="N89" s="7"/>
      <c r="O89" s="7"/>
      <c r="P89" s="7"/>
      <c r="Q89" s="7"/>
    </row>
    <row r="90" spans="1:17" ht="30">
      <c r="A90" s="6">
        <v>77</v>
      </c>
      <c r="B90" s="5" t="s">
        <v>127</v>
      </c>
      <c r="C90" s="5" t="s">
        <v>179</v>
      </c>
      <c r="D90" s="7">
        <v>6</v>
      </c>
      <c r="E90" s="7">
        <v>6</v>
      </c>
      <c r="F90" s="7">
        <v>0.5</v>
      </c>
      <c r="G90" s="7">
        <v>5</v>
      </c>
      <c r="H90" s="7">
        <v>3</v>
      </c>
      <c r="I90" s="7">
        <v>0.625</v>
      </c>
      <c r="J90" s="7">
        <v>23.3</v>
      </c>
      <c r="K90" s="7">
        <v>28.6</v>
      </c>
      <c r="L90" s="7">
        <v>-11.97</v>
      </c>
      <c r="M90" s="7">
        <v>-8.7200000000000006</v>
      </c>
      <c r="N90" s="7"/>
      <c r="O90" s="7"/>
      <c r="P90" s="7"/>
      <c r="Q90" s="7"/>
    </row>
    <row r="91" spans="1:17" ht="30">
      <c r="A91" s="6">
        <v>78</v>
      </c>
      <c r="B91" s="5" t="s">
        <v>134</v>
      </c>
      <c r="C91" s="5" t="s">
        <v>179</v>
      </c>
      <c r="D91" s="7">
        <v>2</v>
      </c>
      <c r="E91" s="7">
        <v>10</v>
      </c>
      <c r="F91" s="7">
        <v>0.16700000000000001</v>
      </c>
      <c r="G91" s="7">
        <v>1</v>
      </c>
      <c r="H91" s="7">
        <v>7</v>
      </c>
      <c r="I91" s="7">
        <v>0.125</v>
      </c>
      <c r="J91" s="7">
        <v>18.8</v>
      </c>
      <c r="K91" s="7">
        <v>45.2</v>
      </c>
      <c r="L91" s="7">
        <v>-22.84</v>
      </c>
      <c r="M91" s="7">
        <v>-4.75</v>
      </c>
      <c r="N91" s="7"/>
      <c r="O91" s="7"/>
      <c r="P91" s="7"/>
      <c r="Q91" s="7"/>
    </row>
    <row r="92" spans="1:17" ht="30">
      <c r="A92" s="6">
        <v>79</v>
      </c>
      <c r="B92" s="5" t="s">
        <v>65</v>
      </c>
      <c r="C92" s="5" t="s">
        <v>179</v>
      </c>
      <c r="D92" s="7">
        <v>1</v>
      </c>
      <c r="E92" s="7">
        <v>11</v>
      </c>
      <c r="F92" s="7">
        <v>8.3000000000000004E-2</v>
      </c>
      <c r="G92" s="7">
        <v>1</v>
      </c>
      <c r="H92" s="7">
        <v>7</v>
      </c>
      <c r="I92" s="7">
        <v>0.125</v>
      </c>
      <c r="J92" s="7">
        <v>17.2</v>
      </c>
      <c r="K92" s="7">
        <v>35.4</v>
      </c>
      <c r="L92" s="7">
        <v>-19.16</v>
      </c>
      <c r="M92" s="7">
        <v>-4.33</v>
      </c>
      <c r="N92" s="7"/>
      <c r="O92" s="7"/>
      <c r="P92" s="7"/>
      <c r="Q92" s="7"/>
    </row>
    <row r="93" spans="1:17" ht="15" customHeight="1">
      <c r="A93" s="21"/>
      <c r="B93" s="21"/>
      <c r="C93" s="21"/>
      <c r="D93" s="21" t="s">
        <v>167</v>
      </c>
      <c r="E93" s="21"/>
      <c r="F93" s="21"/>
      <c r="G93" s="21" t="s">
        <v>168</v>
      </c>
      <c r="H93" s="21"/>
      <c r="I93" s="21"/>
      <c r="J93" s="6"/>
      <c r="K93" s="6"/>
      <c r="L93" s="21" t="s">
        <v>159</v>
      </c>
      <c r="M93" s="21"/>
      <c r="N93" s="21" t="s">
        <v>151</v>
      </c>
      <c r="O93" s="21"/>
      <c r="P93" s="21"/>
      <c r="Q93" s="6"/>
    </row>
    <row r="94" spans="1:17">
      <c r="A94" s="6" t="s">
        <v>152</v>
      </c>
      <c r="B94" s="6" t="s">
        <v>153</v>
      </c>
      <c r="C94" s="6" t="s">
        <v>154</v>
      </c>
      <c r="D94" s="6" t="s">
        <v>155</v>
      </c>
      <c r="E94" s="6" t="s">
        <v>156</v>
      </c>
      <c r="F94" s="6" t="s">
        <v>157</v>
      </c>
      <c r="G94" s="6" t="s">
        <v>155</v>
      </c>
      <c r="H94" s="6" t="s">
        <v>156</v>
      </c>
      <c r="I94" s="6" t="s">
        <v>157</v>
      </c>
      <c r="J94" s="6" t="s">
        <v>158</v>
      </c>
      <c r="K94" s="6" t="s">
        <v>158</v>
      </c>
      <c r="L94" s="6" t="s">
        <v>159</v>
      </c>
      <c r="M94" s="6" t="s">
        <v>160</v>
      </c>
      <c r="N94" s="6" t="s">
        <v>161</v>
      </c>
      <c r="O94" s="6" t="s">
        <v>162</v>
      </c>
      <c r="P94" s="6" t="s">
        <v>163</v>
      </c>
      <c r="Q94" s="6" t="s">
        <v>164</v>
      </c>
    </row>
    <row r="95" spans="1:17" ht="45">
      <c r="A95" s="6">
        <v>80</v>
      </c>
      <c r="B95" s="5" t="s">
        <v>90</v>
      </c>
      <c r="C95" s="5" t="s">
        <v>180</v>
      </c>
      <c r="D95" s="7">
        <v>9</v>
      </c>
      <c r="E95" s="7">
        <v>5</v>
      </c>
      <c r="F95" s="7">
        <v>0.64300000000000002</v>
      </c>
      <c r="G95" s="7">
        <v>7</v>
      </c>
      <c r="H95" s="7">
        <v>2</v>
      </c>
      <c r="I95" s="7">
        <v>0.77800000000000002</v>
      </c>
      <c r="J95" s="7">
        <v>31.8</v>
      </c>
      <c r="K95" s="7">
        <v>17.100000000000001</v>
      </c>
      <c r="L95" s="7">
        <v>6.7</v>
      </c>
      <c r="M95" s="7">
        <v>-2.02</v>
      </c>
      <c r="N95" s="7"/>
      <c r="O95" s="7"/>
      <c r="P95" s="7"/>
      <c r="Q95" s="7"/>
    </row>
    <row r="96" spans="1:17" ht="45">
      <c r="A96" s="6">
        <v>81</v>
      </c>
      <c r="B96" s="5" t="s">
        <v>57</v>
      </c>
      <c r="C96" s="5" t="s">
        <v>180</v>
      </c>
      <c r="D96" s="7">
        <v>8</v>
      </c>
      <c r="E96" s="7">
        <v>5</v>
      </c>
      <c r="F96" s="7">
        <v>0.61499999999999999</v>
      </c>
      <c r="G96" s="7">
        <v>6</v>
      </c>
      <c r="H96" s="7">
        <v>2</v>
      </c>
      <c r="I96" s="7">
        <v>0.75</v>
      </c>
      <c r="J96" s="7">
        <v>37.5</v>
      </c>
      <c r="K96" s="7">
        <v>24.8</v>
      </c>
      <c r="L96" s="7">
        <v>3.88</v>
      </c>
      <c r="M96" s="7">
        <v>-2.89</v>
      </c>
      <c r="N96" s="7">
        <v>19</v>
      </c>
      <c r="O96" s="7">
        <v>19</v>
      </c>
      <c r="P96" s="7"/>
      <c r="Q96" s="7"/>
    </row>
    <row r="97" spans="1:17" ht="45">
      <c r="A97" s="6">
        <v>82</v>
      </c>
      <c r="B97" s="5" t="s">
        <v>63</v>
      </c>
      <c r="C97" s="5" t="s">
        <v>180</v>
      </c>
      <c r="D97" s="7">
        <v>8</v>
      </c>
      <c r="E97" s="7">
        <v>6</v>
      </c>
      <c r="F97" s="7">
        <v>0.57099999999999995</v>
      </c>
      <c r="G97" s="7">
        <v>5</v>
      </c>
      <c r="H97" s="7">
        <v>3</v>
      </c>
      <c r="I97" s="7">
        <v>0.625</v>
      </c>
      <c r="J97" s="7">
        <v>36.200000000000003</v>
      </c>
      <c r="K97" s="7">
        <v>29.8</v>
      </c>
      <c r="L97" s="7">
        <v>-0.23</v>
      </c>
      <c r="M97" s="7">
        <v>-4.8099999999999996</v>
      </c>
      <c r="N97" s="7"/>
      <c r="O97" s="7"/>
      <c r="P97" s="7"/>
      <c r="Q97" s="7"/>
    </row>
    <row r="98" spans="1:17" ht="45">
      <c r="A98" s="6">
        <v>83</v>
      </c>
      <c r="B98" s="5" t="s">
        <v>121</v>
      </c>
      <c r="C98" s="5" t="s">
        <v>180</v>
      </c>
      <c r="D98" s="7">
        <v>5</v>
      </c>
      <c r="E98" s="7">
        <v>7</v>
      </c>
      <c r="F98" s="7">
        <v>0.41699999999999998</v>
      </c>
      <c r="G98" s="7">
        <v>3</v>
      </c>
      <c r="H98" s="7">
        <v>5</v>
      </c>
      <c r="I98" s="7">
        <v>0.375</v>
      </c>
      <c r="J98" s="7">
        <v>31.3</v>
      </c>
      <c r="K98" s="7">
        <v>36.700000000000003</v>
      </c>
      <c r="L98" s="7">
        <v>-9.36</v>
      </c>
      <c r="M98" s="7">
        <v>-5.61</v>
      </c>
      <c r="N98" s="7"/>
      <c r="O98" s="7"/>
      <c r="P98" s="7"/>
      <c r="Q98" s="7"/>
    </row>
    <row r="99" spans="1:17" ht="45">
      <c r="A99" s="6">
        <v>84</v>
      </c>
      <c r="B99" s="5" t="s">
        <v>123</v>
      </c>
      <c r="C99" s="5" t="s">
        <v>180</v>
      </c>
      <c r="D99" s="7">
        <v>3</v>
      </c>
      <c r="E99" s="7">
        <v>9</v>
      </c>
      <c r="F99" s="7">
        <v>0.25</v>
      </c>
      <c r="G99" s="7">
        <v>1</v>
      </c>
      <c r="H99" s="7">
        <v>7</v>
      </c>
      <c r="I99" s="7">
        <v>0.125</v>
      </c>
      <c r="J99" s="7">
        <v>32.799999999999997</v>
      </c>
      <c r="K99" s="7">
        <v>42.8</v>
      </c>
      <c r="L99" s="7">
        <v>-14.1</v>
      </c>
      <c r="M99" s="7">
        <v>-4.5199999999999996</v>
      </c>
      <c r="N99" s="7"/>
      <c r="O99" s="7"/>
      <c r="P99" s="7"/>
      <c r="Q99" s="7"/>
    </row>
    <row r="100" spans="1:17" ht="45.75" thickBot="1">
      <c r="A100" s="6">
        <v>85</v>
      </c>
      <c r="B100" s="5" t="s">
        <v>95</v>
      </c>
      <c r="C100" s="5" t="s">
        <v>180</v>
      </c>
      <c r="D100" s="7">
        <v>2</v>
      </c>
      <c r="E100" s="7">
        <v>10</v>
      </c>
      <c r="F100" s="7">
        <v>0.16700000000000001</v>
      </c>
      <c r="G100" s="7">
        <v>0</v>
      </c>
      <c r="H100" s="7">
        <v>8</v>
      </c>
      <c r="I100" s="7">
        <v>0</v>
      </c>
      <c r="J100" s="7">
        <v>24.7</v>
      </c>
      <c r="K100" s="7">
        <v>40</v>
      </c>
      <c r="L100" s="7">
        <v>-14.88</v>
      </c>
      <c r="M100" s="7">
        <v>-3.22</v>
      </c>
      <c r="N100" s="7"/>
      <c r="O100" s="7"/>
      <c r="P100" s="7"/>
      <c r="Q100" s="7"/>
    </row>
    <row r="101" spans="1:17" ht="30.75" thickTop="1">
      <c r="A101" s="8">
        <v>86</v>
      </c>
      <c r="B101" s="10" t="s">
        <v>78</v>
      </c>
      <c r="C101" s="10" t="s">
        <v>181</v>
      </c>
      <c r="D101" s="9">
        <v>11</v>
      </c>
      <c r="E101" s="9">
        <v>2</v>
      </c>
      <c r="F101" s="9">
        <v>0.84599999999999997</v>
      </c>
      <c r="G101" s="9">
        <v>8</v>
      </c>
      <c r="H101" s="9">
        <v>1</v>
      </c>
      <c r="I101" s="9">
        <v>0.88900000000000001</v>
      </c>
      <c r="J101" s="9">
        <v>43.4</v>
      </c>
      <c r="K101" s="9">
        <v>30.3</v>
      </c>
      <c r="L101" s="9">
        <v>5.04</v>
      </c>
      <c r="M101" s="9">
        <v>-5.04</v>
      </c>
      <c r="N101" s="9"/>
      <c r="O101" s="9">
        <v>15</v>
      </c>
      <c r="P101" s="9"/>
      <c r="Q101" s="9"/>
    </row>
    <row r="102" spans="1:17" ht="45">
      <c r="A102" s="6">
        <v>87</v>
      </c>
      <c r="B102" s="5" t="s">
        <v>72</v>
      </c>
      <c r="C102" s="5" t="s">
        <v>181</v>
      </c>
      <c r="D102" s="7">
        <v>8</v>
      </c>
      <c r="E102" s="7">
        <v>5</v>
      </c>
      <c r="F102" s="7">
        <v>0.61499999999999999</v>
      </c>
      <c r="G102" s="7">
        <v>6</v>
      </c>
      <c r="H102" s="7">
        <v>2</v>
      </c>
      <c r="I102" s="7">
        <v>0.75</v>
      </c>
      <c r="J102" s="7">
        <v>29.8</v>
      </c>
      <c r="K102" s="7">
        <v>31.7</v>
      </c>
      <c r="L102" s="7">
        <v>-4.68</v>
      </c>
      <c r="M102" s="7">
        <v>-4.1399999999999997</v>
      </c>
      <c r="N102" s="7"/>
      <c r="O102" s="7"/>
      <c r="P102" s="7"/>
      <c r="Q102" s="7"/>
    </row>
    <row r="103" spans="1:17" ht="45">
      <c r="A103" s="6">
        <v>88</v>
      </c>
      <c r="B103" s="5" t="s">
        <v>182</v>
      </c>
      <c r="C103" s="5" t="s">
        <v>181</v>
      </c>
      <c r="D103" s="7">
        <v>7</v>
      </c>
      <c r="E103" s="7">
        <v>6</v>
      </c>
      <c r="F103" s="7">
        <v>0.53800000000000003</v>
      </c>
      <c r="G103" s="7">
        <v>5</v>
      </c>
      <c r="H103" s="7">
        <v>3</v>
      </c>
      <c r="I103" s="7">
        <v>0.625</v>
      </c>
      <c r="J103" s="7">
        <v>29.9</v>
      </c>
      <c r="K103" s="7">
        <v>31.8</v>
      </c>
      <c r="L103" s="7">
        <v>-3.9</v>
      </c>
      <c r="M103" s="7">
        <v>-3.52</v>
      </c>
      <c r="N103" s="7"/>
      <c r="O103" s="7"/>
      <c r="P103" s="7"/>
      <c r="Q103" s="7"/>
    </row>
    <row r="104" spans="1:17" ht="30">
      <c r="A104" s="6">
        <v>89</v>
      </c>
      <c r="B104" s="5" t="s">
        <v>111</v>
      </c>
      <c r="C104" s="5" t="s">
        <v>181</v>
      </c>
      <c r="D104" s="7">
        <v>6</v>
      </c>
      <c r="E104" s="7">
        <v>6</v>
      </c>
      <c r="F104" s="7">
        <v>0.5</v>
      </c>
      <c r="G104" s="7">
        <v>5</v>
      </c>
      <c r="H104" s="7">
        <v>3</v>
      </c>
      <c r="I104" s="7">
        <v>0.625</v>
      </c>
      <c r="J104" s="7">
        <v>32.4</v>
      </c>
      <c r="K104" s="7">
        <v>35.1</v>
      </c>
      <c r="L104" s="7">
        <v>-3.28</v>
      </c>
      <c r="M104" s="7">
        <v>-0.62</v>
      </c>
      <c r="N104" s="7"/>
      <c r="O104" s="7"/>
      <c r="P104" s="7"/>
      <c r="Q104" s="7"/>
    </row>
    <row r="105" spans="1:17" ht="30">
      <c r="A105" s="6">
        <v>90</v>
      </c>
      <c r="B105" s="5" t="s">
        <v>122</v>
      </c>
      <c r="C105" s="5" t="s">
        <v>181</v>
      </c>
      <c r="D105" s="7">
        <v>4</v>
      </c>
      <c r="E105" s="7">
        <v>8</v>
      </c>
      <c r="F105" s="7">
        <v>0.33300000000000002</v>
      </c>
      <c r="G105" s="7">
        <v>3</v>
      </c>
      <c r="H105" s="7">
        <v>5</v>
      </c>
      <c r="I105" s="7">
        <v>0.375</v>
      </c>
      <c r="J105" s="7">
        <v>26.9</v>
      </c>
      <c r="K105" s="7">
        <v>34.4</v>
      </c>
      <c r="L105" s="7">
        <v>-3.6</v>
      </c>
      <c r="M105" s="7">
        <v>0.56999999999999995</v>
      </c>
      <c r="N105" s="7"/>
      <c r="O105" s="7"/>
      <c r="P105" s="7"/>
      <c r="Q105" s="7"/>
    </row>
    <row r="106" spans="1:17" ht="30">
      <c r="A106" s="6">
        <v>91</v>
      </c>
      <c r="B106" s="5" t="s">
        <v>128</v>
      </c>
      <c r="C106" s="5" t="s">
        <v>181</v>
      </c>
      <c r="D106" s="7">
        <v>1</v>
      </c>
      <c r="E106" s="7">
        <v>11</v>
      </c>
      <c r="F106" s="7">
        <v>8.3000000000000004E-2</v>
      </c>
      <c r="G106" s="7">
        <v>0</v>
      </c>
      <c r="H106" s="7">
        <v>8</v>
      </c>
      <c r="I106" s="7">
        <v>0</v>
      </c>
      <c r="J106" s="7">
        <v>27.4</v>
      </c>
      <c r="K106" s="7">
        <v>38.799999999999997</v>
      </c>
      <c r="L106" s="7">
        <v>-11.13</v>
      </c>
      <c r="M106" s="7">
        <v>0.04</v>
      </c>
      <c r="N106" s="7"/>
      <c r="O106" s="7"/>
      <c r="P106" s="7"/>
      <c r="Q106" s="7"/>
    </row>
    <row r="107" spans="1:17" ht="15" customHeight="1">
      <c r="A107" s="21"/>
      <c r="B107" s="21"/>
      <c r="C107" s="21"/>
      <c r="D107" s="21" t="s">
        <v>167</v>
      </c>
      <c r="E107" s="21"/>
      <c r="F107" s="21"/>
      <c r="G107" s="21" t="s">
        <v>168</v>
      </c>
      <c r="H107" s="21"/>
      <c r="I107" s="21"/>
      <c r="J107" s="6"/>
      <c r="K107" s="6"/>
      <c r="L107" s="21" t="s">
        <v>159</v>
      </c>
      <c r="M107" s="21"/>
      <c r="N107" s="21" t="s">
        <v>151</v>
      </c>
      <c r="O107" s="21"/>
      <c r="P107" s="21"/>
      <c r="Q107" s="6"/>
    </row>
    <row r="108" spans="1:17">
      <c r="A108" s="6" t="s">
        <v>152</v>
      </c>
      <c r="B108" s="6" t="s">
        <v>153</v>
      </c>
      <c r="C108" s="6" t="s">
        <v>154</v>
      </c>
      <c r="D108" s="6" t="s">
        <v>155</v>
      </c>
      <c r="E108" s="6" t="s">
        <v>156</v>
      </c>
      <c r="F108" s="6" t="s">
        <v>157</v>
      </c>
      <c r="G108" s="6" t="s">
        <v>155</v>
      </c>
      <c r="H108" s="6" t="s">
        <v>156</v>
      </c>
      <c r="I108" s="6" t="s">
        <v>157</v>
      </c>
      <c r="J108" s="6" t="s">
        <v>158</v>
      </c>
      <c r="K108" s="6" t="s">
        <v>158</v>
      </c>
      <c r="L108" s="6" t="s">
        <v>159</v>
      </c>
      <c r="M108" s="6" t="s">
        <v>160</v>
      </c>
      <c r="N108" s="6" t="s">
        <v>161</v>
      </c>
      <c r="O108" s="6" t="s">
        <v>162</v>
      </c>
      <c r="P108" s="6" t="s">
        <v>163</v>
      </c>
      <c r="Q108" s="6" t="s">
        <v>164</v>
      </c>
    </row>
    <row r="109" spans="1:17" ht="30">
      <c r="A109" s="6">
        <v>92</v>
      </c>
      <c r="B109" s="5" t="s">
        <v>19</v>
      </c>
      <c r="C109" s="5" t="s">
        <v>183</v>
      </c>
      <c r="D109" s="7">
        <v>11</v>
      </c>
      <c r="E109" s="7">
        <v>3</v>
      </c>
      <c r="F109" s="7">
        <v>0.78600000000000003</v>
      </c>
      <c r="G109" s="7">
        <v>8</v>
      </c>
      <c r="H109" s="7">
        <v>2</v>
      </c>
      <c r="I109" s="7">
        <v>0.8</v>
      </c>
      <c r="J109" s="7">
        <v>32.299999999999997</v>
      </c>
      <c r="K109" s="7">
        <v>19</v>
      </c>
      <c r="L109" s="7">
        <v>18.96</v>
      </c>
      <c r="M109" s="7">
        <v>8.74</v>
      </c>
      <c r="N109" s="7">
        <v>4</v>
      </c>
      <c r="O109" s="7">
        <v>4</v>
      </c>
      <c r="P109" s="7">
        <v>11</v>
      </c>
      <c r="Q109" s="7"/>
    </row>
    <row r="110" spans="1:17" ht="30">
      <c r="A110" s="6">
        <v>93</v>
      </c>
      <c r="B110" s="5" t="s">
        <v>28</v>
      </c>
      <c r="C110" s="5" t="s">
        <v>183</v>
      </c>
      <c r="D110" s="7">
        <v>11</v>
      </c>
      <c r="E110" s="7">
        <v>2</v>
      </c>
      <c r="F110" s="7">
        <v>0.84599999999999997</v>
      </c>
      <c r="G110" s="7">
        <v>7</v>
      </c>
      <c r="H110" s="7">
        <v>2</v>
      </c>
      <c r="I110" s="7">
        <v>0.77800000000000002</v>
      </c>
      <c r="J110" s="7">
        <v>45.5</v>
      </c>
      <c r="K110" s="7">
        <v>20.5</v>
      </c>
      <c r="L110" s="7">
        <v>21.27</v>
      </c>
      <c r="M110" s="7">
        <v>5.03</v>
      </c>
      <c r="N110" s="7">
        <v>3</v>
      </c>
      <c r="O110" s="7">
        <v>2</v>
      </c>
      <c r="P110" s="7">
        <v>9</v>
      </c>
      <c r="Q110" s="7"/>
    </row>
    <row r="111" spans="1:17" ht="30">
      <c r="A111" s="6">
        <v>94</v>
      </c>
      <c r="B111" s="5" t="s">
        <v>37</v>
      </c>
      <c r="C111" s="5" t="s">
        <v>183</v>
      </c>
      <c r="D111" s="7">
        <v>9</v>
      </c>
      <c r="E111" s="7">
        <v>4</v>
      </c>
      <c r="F111" s="7">
        <v>0.69199999999999995</v>
      </c>
      <c r="G111" s="7">
        <v>5</v>
      </c>
      <c r="H111" s="7">
        <v>4</v>
      </c>
      <c r="I111" s="7">
        <v>0.55600000000000005</v>
      </c>
      <c r="J111" s="7">
        <v>37.9</v>
      </c>
      <c r="K111" s="7">
        <v>22.8</v>
      </c>
      <c r="L111" s="7">
        <v>15.12</v>
      </c>
      <c r="M111" s="7">
        <v>6.58</v>
      </c>
      <c r="N111" s="7"/>
      <c r="O111" s="7">
        <v>15</v>
      </c>
      <c r="P111" s="7">
        <v>25</v>
      </c>
      <c r="Q111" s="7"/>
    </row>
    <row r="112" spans="1:17" ht="30">
      <c r="A112" s="6">
        <v>95</v>
      </c>
      <c r="B112" s="5" t="s">
        <v>40</v>
      </c>
      <c r="C112" s="5" t="s">
        <v>183</v>
      </c>
      <c r="D112" s="7">
        <v>7</v>
      </c>
      <c r="E112" s="7">
        <v>6</v>
      </c>
      <c r="F112" s="7">
        <v>0.53800000000000003</v>
      </c>
      <c r="G112" s="7">
        <v>4</v>
      </c>
      <c r="H112" s="7">
        <v>5</v>
      </c>
      <c r="I112" s="7">
        <v>0.44400000000000001</v>
      </c>
      <c r="J112" s="7">
        <v>34.799999999999997</v>
      </c>
      <c r="K112" s="7">
        <v>31.4</v>
      </c>
      <c r="L112" s="7">
        <v>8.11</v>
      </c>
      <c r="M112" s="7">
        <v>4.72</v>
      </c>
      <c r="N112" s="7">
        <v>25</v>
      </c>
      <c r="O112" s="7">
        <v>25</v>
      </c>
      <c r="P112" s="7"/>
      <c r="Q112" s="7"/>
    </row>
    <row r="113" spans="1:17" ht="30">
      <c r="A113" s="6">
        <v>96</v>
      </c>
      <c r="B113" s="5" t="s">
        <v>52</v>
      </c>
      <c r="C113" s="5" t="s">
        <v>183</v>
      </c>
      <c r="D113" s="7">
        <v>6</v>
      </c>
      <c r="E113" s="7">
        <v>7</v>
      </c>
      <c r="F113" s="7">
        <v>0.46200000000000002</v>
      </c>
      <c r="G113" s="7">
        <v>4</v>
      </c>
      <c r="H113" s="7">
        <v>5</v>
      </c>
      <c r="I113" s="7">
        <v>0.44400000000000001</v>
      </c>
      <c r="J113" s="7">
        <v>31</v>
      </c>
      <c r="K113" s="7">
        <v>32.5</v>
      </c>
      <c r="L113" s="7">
        <v>5.09</v>
      </c>
      <c r="M113" s="7">
        <v>6.94</v>
      </c>
      <c r="N113" s="7"/>
      <c r="O113" s="7"/>
      <c r="P113" s="7"/>
      <c r="Q113" s="7"/>
    </row>
    <row r="114" spans="1:17" ht="30.75" thickBot="1">
      <c r="A114" s="6">
        <v>97</v>
      </c>
      <c r="B114" s="5" t="s">
        <v>22</v>
      </c>
      <c r="C114" s="5" t="s">
        <v>183</v>
      </c>
      <c r="D114" s="7">
        <v>1</v>
      </c>
      <c r="E114" s="7">
        <v>11</v>
      </c>
      <c r="F114" s="7">
        <v>8.3000000000000004E-2</v>
      </c>
      <c r="G114" s="7">
        <v>0</v>
      </c>
      <c r="H114" s="7">
        <v>9</v>
      </c>
      <c r="I114" s="7">
        <v>0</v>
      </c>
      <c r="J114" s="7">
        <v>23</v>
      </c>
      <c r="K114" s="7">
        <v>45.9</v>
      </c>
      <c r="L114" s="7">
        <v>-8.58</v>
      </c>
      <c r="M114" s="7">
        <v>9.34</v>
      </c>
      <c r="N114" s="7"/>
      <c r="O114" s="7"/>
      <c r="P114" s="7"/>
      <c r="Q114" s="7"/>
    </row>
    <row r="115" spans="1:17" ht="30.75" thickTop="1">
      <c r="A115" s="8">
        <v>98</v>
      </c>
      <c r="B115" s="10" t="s">
        <v>30</v>
      </c>
      <c r="C115" s="10" t="s">
        <v>184</v>
      </c>
      <c r="D115" s="9">
        <v>10</v>
      </c>
      <c r="E115" s="9">
        <v>4</v>
      </c>
      <c r="F115" s="9">
        <v>0.71399999999999997</v>
      </c>
      <c r="G115" s="9">
        <v>8</v>
      </c>
      <c r="H115" s="9">
        <v>2</v>
      </c>
      <c r="I115" s="9">
        <v>0.8</v>
      </c>
      <c r="J115" s="9">
        <v>39.700000000000003</v>
      </c>
      <c r="K115" s="9">
        <v>26.6</v>
      </c>
      <c r="L115" s="9">
        <v>17.5</v>
      </c>
      <c r="M115" s="9">
        <v>9.2100000000000009</v>
      </c>
      <c r="N115" s="9"/>
      <c r="O115" s="9">
        <v>11</v>
      </c>
      <c r="P115" s="9">
        <v>21</v>
      </c>
      <c r="Q115" s="9"/>
    </row>
    <row r="116" spans="1:17" ht="30">
      <c r="A116" s="6">
        <v>99</v>
      </c>
      <c r="B116" s="5" t="s">
        <v>10</v>
      </c>
      <c r="C116" s="5" t="s">
        <v>184</v>
      </c>
      <c r="D116" s="7">
        <v>10</v>
      </c>
      <c r="E116" s="7">
        <v>3</v>
      </c>
      <c r="F116" s="7">
        <v>0.76900000000000002</v>
      </c>
      <c r="G116" s="7">
        <v>6</v>
      </c>
      <c r="H116" s="7">
        <v>3</v>
      </c>
      <c r="I116" s="7">
        <v>0.66700000000000004</v>
      </c>
      <c r="J116" s="7">
        <v>36.9</v>
      </c>
      <c r="K116" s="7">
        <v>23.2</v>
      </c>
      <c r="L116" s="7">
        <v>17.100000000000001</v>
      </c>
      <c r="M116" s="7">
        <v>6.48</v>
      </c>
      <c r="N116" s="7">
        <v>21</v>
      </c>
      <c r="O116" s="7">
        <v>9</v>
      </c>
      <c r="P116" s="7">
        <v>16</v>
      </c>
      <c r="Q116" s="7"/>
    </row>
    <row r="117" spans="1:17" ht="45">
      <c r="A117" s="6">
        <v>100</v>
      </c>
      <c r="B117" s="5" t="s">
        <v>185</v>
      </c>
      <c r="C117" s="5" t="s">
        <v>184</v>
      </c>
      <c r="D117" s="7">
        <v>10</v>
      </c>
      <c r="E117" s="7">
        <v>4</v>
      </c>
      <c r="F117" s="7">
        <v>0.71399999999999997</v>
      </c>
      <c r="G117" s="7">
        <v>6</v>
      </c>
      <c r="H117" s="7">
        <v>3</v>
      </c>
      <c r="I117" s="7">
        <v>0.66700000000000004</v>
      </c>
      <c r="J117" s="7">
        <v>29.7</v>
      </c>
      <c r="K117" s="7">
        <v>21.2</v>
      </c>
      <c r="L117" s="7">
        <v>13.72</v>
      </c>
      <c r="M117" s="7">
        <v>6.22</v>
      </c>
      <c r="N117" s="7">
        <v>24</v>
      </c>
      <c r="O117" s="7">
        <v>19</v>
      </c>
      <c r="P117" s="7">
        <v>19</v>
      </c>
      <c r="Q117" s="7"/>
    </row>
    <row r="118" spans="1:17" ht="30">
      <c r="A118" s="6">
        <v>101</v>
      </c>
      <c r="B118" s="5" t="s">
        <v>45</v>
      </c>
      <c r="C118" s="5" t="s">
        <v>184</v>
      </c>
      <c r="D118" s="7">
        <v>8</v>
      </c>
      <c r="E118" s="7">
        <v>5</v>
      </c>
      <c r="F118" s="7">
        <v>0.61499999999999999</v>
      </c>
      <c r="G118" s="7">
        <v>4</v>
      </c>
      <c r="H118" s="7">
        <v>5</v>
      </c>
      <c r="I118" s="7">
        <v>0.44400000000000001</v>
      </c>
      <c r="J118" s="7">
        <v>33.5</v>
      </c>
      <c r="K118" s="7">
        <v>24.2</v>
      </c>
      <c r="L118" s="7">
        <v>12.6</v>
      </c>
      <c r="M118" s="7">
        <v>5.07</v>
      </c>
      <c r="N118" s="7"/>
      <c r="O118" s="7"/>
      <c r="P118" s="7"/>
      <c r="Q118" s="7"/>
    </row>
    <row r="119" spans="1:17" ht="30">
      <c r="A119" s="6">
        <v>102</v>
      </c>
      <c r="B119" s="5" t="s">
        <v>34</v>
      </c>
      <c r="C119" s="5" t="s">
        <v>184</v>
      </c>
      <c r="D119" s="7">
        <v>5</v>
      </c>
      <c r="E119" s="7">
        <v>7</v>
      </c>
      <c r="F119" s="7">
        <v>0.41699999999999998</v>
      </c>
      <c r="G119" s="7">
        <v>2</v>
      </c>
      <c r="H119" s="7">
        <v>7</v>
      </c>
      <c r="I119" s="7">
        <v>0.222</v>
      </c>
      <c r="J119" s="7">
        <v>29.2</v>
      </c>
      <c r="K119" s="7">
        <v>28</v>
      </c>
      <c r="L119" s="7">
        <v>6.96</v>
      </c>
      <c r="M119" s="7">
        <v>9.5500000000000007</v>
      </c>
      <c r="N119" s="7"/>
      <c r="O119" s="7"/>
      <c r="P119" s="7"/>
      <c r="Q119" s="7"/>
    </row>
    <row r="120" spans="1:17" ht="30">
      <c r="A120" s="6">
        <v>103</v>
      </c>
      <c r="B120" s="5" t="s">
        <v>66</v>
      </c>
      <c r="C120" s="5" t="s">
        <v>184</v>
      </c>
      <c r="D120" s="7">
        <v>4</v>
      </c>
      <c r="E120" s="7">
        <v>8</v>
      </c>
      <c r="F120" s="7">
        <v>0.33300000000000002</v>
      </c>
      <c r="G120" s="7">
        <v>1</v>
      </c>
      <c r="H120" s="7">
        <v>8</v>
      </c>
      <c r="I120" s="7">
        <v>0.111</v>
      </c>
      <c r="J120" s="7">
        <v>25.4</v>
      </c>
      <c r="K120" s="7">
        <v>38.299999999999997</v>
      </c>
      <c r="L120" s="7">
        <v>-1.99</v>
      </c>
      <c r="M120" s="7">
        <v>6.18</v>
      </c>
      <c r="N120" s="7"/>
      <c r="O120" s="7"/>
      <c r="P120" s="7"/>
      <c r="Q120" s="7"/>
    </row>
    <row r="121" spans="1:17" ht="15" customHeight="1">
      <c r="A121" s="21"/>
      <c r="B121" s="21"/>
      <c r="C121" s="21"/>
      <c r="D121" s="21" t="s">
        <v>167</v>
      </c>
      <c r="E121" s="21"/>
      <c r="F121" s="21"/>
      <c r="G121" s="21" t="s">
        <v>168</v>
      </c>
      <c r="H121" s="21"/>
      <c r="I121" s="21"/>
      <c r="J121" s="6"/>
      <c r="K121" s="6"/>
      <c r="L121" s="21" t="s">
        <v>159</v>
      </c>
      <c r="M121" s="21"/>
      <c r="N121" s="21" t="s">
        <v>151</v>
      </c>
      <c r="O121" s="21"/>
      <c r="P121" s="21"/>
      <c r="Q121" s="6"/>
    </row>
    <row r="122" spans="1:17">
      <c r="A122" s="6" t="s">
        <v>152</v>
      </c>
      <c r="B122" s="6" t="s">
        <v>153</v>
      </c>
      <c r="C122" s="6" t="s">
        <v>154</v>
      </c>
      <c r="D122" s="6" t="s">
        <v>155</v>
      </c>
      <c r="E122" s="6" t="s">
        <v>156</v>
      </c>
      <c r="F122" s="6" t="s">
        <v>157</v>
      </c>
      <c r="G122" s="6" t="s">
        <v>155</v>
      </c>
      <c r="H122" s="6" t="s">
        <v>156</v>
      </c>
      <c r="I122" s="6" t="s">
        <v>157</v>
      </c>
      <c r="J122" s="6" t="s">
        <v>158</v>
      </c>
      <c r="K122" s="6" t="s">
        <v>158</v>
      </c>
      <c r="L122" s="6" t="s">
        <v>159</v>
      </c>
      <c r="M122" s="6" t="s">
        <v>160</v>
      </c>
      <c r="N122" s="6" t="s">
        <v>161</v>
      </c>
      <c r="O122" s="6" t="s">
        <v>162</v>
      </c>
      <c r="P122" s="6" t="s">
        <v>163</v>
      </c>
      <c r="Q122" s="6" t="s">
        <v>164</v>
      </c>
    </row>
    <row r="123" spans="1:17" ht="30">
      <c r="A123" s="6">
        <v>104</v>
      </c>
      <c r="B123" s="5" t="s">
        <v>46</v>
      </c>
      <c r="C123" s="5" t="s">
        <v>186</v>
      </c>
      <c r="D123" s="7">
        <v>12</v>
      </c>
      <c r="E123" s="7">
        <v>2</v>
      </c>
      <c r="F123" s="7">
        <v>0.85699999999999998</v>
      </c>
      <c r="G123" s="7">
        <v>7</v>
      </c>
      <c r="H123" s="7">
        <v>1</v>
      </c>
      <c r="I123" s="7">
        <v>0.875</v>
      </c>
      <c r="J123" s="7">
        <v>39.1</v>
      </c>
      <c r="K123" s="7">
        <v>23.1</v>
      </c>
      <c r="L123" s="7">
        <v>19.97</v>
      </c>
      <c r="M123" s="7">
        <v>6.4</v>
      </c>
      <c r="N123" s="7"/>
      <c r="O123" s="7">
        <v>5</v>
      </c>
      <c r="P123" s="7">
        <v>5</v>
      </c>
      <c r="Q123" s="7"/>
    </row>
    <row r="124" spans="1:17" ht="30">
      <c r="A124" s="6">
        <v>105</v>
      </c>
      <c r="B124" s="5" t="s">
        <v>27</v>
      </c>
      <c r="C124" s="5" t="s">
        <v>186</v>
      </c>
      <c r="D124" s="7">
        <v>11</v>
      </c>
      <c r="E124" s="7">
        <v>2</v>
      </c>
      <c r="F124" s="7">
        <v>0.84599999999999997</v>
      </c>
      <c r="G124" s="7">
        <v>6</v>
      </c>
      <c r="H124" s="7">
        <v>2</v>
      </c>
      <c r="I124" s="7">
        <v>0.75</v>
      </c>
      <c r="J124" s="7">
        <v>34.1</v>
      </c>
      <c r="K124" s="7">
        <v>20.3</v>
      </c>
      <c r="L124" s="7">
        <v>16.059999999999999</v>
      </c>
      <c r="M124" s="7">
        <v>6.29</v>
      </c>
      <c r="N124" s="7">
        <v>6</v>
      </c>
      <c r="O124" s="7">
        <v>4</v>
      </c>
      <c r="P124" s="7">
        <v>4</v>
      </c>
      <c r="Q124" s="7"/>
    </row>
    <row r="125" spans="1:17" ht="30">
      <c r="A125" s="6">
        <v>106</v>
      </c>
      <c r="B125" s="5" t="s">
        <v>11</v>
      </c>
      <c r="C125" s="5" t="s">
        <v>186</v>
      </c>
      <c r="D125" s="7">
        <v>8</v>
      </c>
      <c r="E125" s="7">
        <v>5</v>
      </c>
      <c r="F125" s="7">
        <v>0.61499999999999999</v>
      </c>
      <c r="G125" s="7">
        <v>5</v>
      </c>
      <c r="H125" s="7">
        <v>3</v>
      </c>
      <c r="I125" s="7">
        <v>0.625</v>
      </c>
      <c r="J125" s="7">
        <v>36.700000000000003</v>
      </c>
      <c r="K125" s="7">
        <v>29</v>
      </c>
      <c r="L125" s="7">
        <v>12.82</v>
      </c>
      <c r="M125" s="7">
        <v>7.59</v>
      </c>
      <c r="N125" s="7">
        <v>5</v>
      </c>
      <c r="O125" s="7">
        <v>5</v>
      </c>
      <c r="P125" s="7"/>
      <c r="Q125" s="7"/>
    </row>
    <row r="126" spans="1:17" ht="30">
      <c r="A126" s="6">
        <v>107</v>
      </c>
      <c r="B126" s="5" t="s">
        <v>54</v>
      </c>
      <c r="C126" s="5" t="s">
        <v>186</v>
      </c>
      <c r="D126" s="7">
        <v>9</v>
      </c>
      <c r="E126" s="7">
        <v>4</v>
      </c>
      <c r="F126" s="7">
        <v>0.69199999999999995</v>
      </c>
      <c r="G126" s="7">
        <v>4</v>
      </c>
      <c r="H126" s="7">
        <v>4</v>
      </c>
      <c r="I126" s="7">
        <v>0.5</v>
      </c>
      <c r="J126" s="7">
        <v>30.1</v>
      </c>
      <c r="K126" s="7">
        <v>24.6</v>
      </c>
      <c r="L126" s="7">
        <v>8.01</v>
      </c>
      <c r="M126" s="7">
        <v>2.4700000000000002</v>
      </c>
      <c r="N126" s="7"/>
      <c r="O126" s="7">
        <v>24</v>
      </c>
      <c r="P126" s="7">
        <v>24</v>
      </c>
      <c r="Q126" s="7"/>
    </row>
    <row r="127" spans="1:17" ht="30">
      <c r="A127" s="6">
        <v>108</v>
      </c>
      <c r="B127" s="5" t="s">
        <v>14</v>
      </c>
      <c r="C127" s="5" t="s">
        <v>186</v>
      </c>
      <c r="D127" s="7">
        <v>4</v>
      </c>
      <c r="E127" s="7">
        <v>8</v>
      </c>
      <c r="F127" s="7">
        <v>0.33300000000000002</v>
      </c>
      <c r="G127" s="7">
        <v>3</v>
      </c>
      <c r="H127" s="7">
        <v>5</v>
      </c>
      <c r="I127" s="7">
        <v>0.375</v>
      </c>
      <c r="J127" s="7">
        <v>18.8</v>
      </c>
      <c r="K127" s="7">
        <v>21.1</v>
      </c>
      <c r="L127" s="7">
        <v>4.67</v>
      </c>
      <c r="M127" s="7">
        <v>7.17</v>
      </c>
      <c r="N127" s="7">
        <v>10</v>
      </c>
      <c r="O127" s="7">
        <v>10</v>
      </c>
      <c r="P127" s="7"/>
      <c r="Q127" s="7"/>
    </row>
    <row r="128" spans="1:17" ht="30">
      <c r="A128" s="6">
        <v>109</v>
      </c>
      <c r="B128" s="5" t="s">
        <v>15</v>
      </c>
      <c r="C128" s="5" t="s">
        <v>186</v>
      </c>
      <c r="D128" s="7">
        <v>5</v>
      </c>
      <c r="E128" s="7">
        <v>7</v>
      </c>
      <c r="F128" s="7">
        <v>0.41699999999999998</v>
      </c>
      <c r="G128" s="7">
        <v>2</v>
      </c>
      <c r="H128" s="7">
        <v>6</v>
      </c>
      <c r="I128" s="7">
        <v>0.25</v>
      </c>
      <c r="J128" s="7">
        <v>23.8</v>
      </c>
      <c r="K128" s="7">
        <v>29</v>
      </c>
      <c r="L128" s="7">
        <v>4.29</v>
      </c>
      <c r="M128" s="7">
        <v>8.3699999999999992</v>
      </c>
      <c r="N128" s="7"/>
      <c r="O128" s="7"/>
      <c r="P128" s="7"/>
      <c r="Q128" s="7"/>
    </row>
    <row r="129" spans="1:17" ht="30.75" thickBot="1">
      <c r="A129" s="6">
        <v>110</v>
      </c>
      <c r="B129" s="5" t="s">
        <v>29</v>
      </c>
      <c r="C129" s="5" t="s">
        <v>186</v>
      </c>
      <c r="D129" s="7">
        <v>2</v>
      </c>
      <c r="E129" s="7">
        <v>10</v>
      </c>
      <c r="F129" s="7">
        <v>0.16700000000000001</v>
      </c>
      <c r="G129" s="7">
        <v>0</v>
      </c>
      <c r="H129" s="7">
        <v>8</v>
      </c>
      <c r="I129" s="7">
        <v>0</v>
      </c>
      <c r="J129" s="7">
        <v>20.5</v>
      </c>
      <c r="K129" s="7">
        <v>31.2</v>
      </c>
      <c r="L129" s="7">
        <v>-3.51</v>
      </c>
      <c r="M129" s="7">
        <v>5.41</v>
      </c>
      <c r="N129" s="7"/>
      <c r="O129" s="7"/>
      <c r="P129" s="7"/>
      <c r="Q129" s="7"/>
    </row>
    <row r="130" spans="1:17" ht="30.75" thickTop="1">
      <c r="A130" s="8">
        <v>111</v>
      </c>
      <c r="B130" s="10" t="s">
        <v>9</v>
      </c>
      <c r="C130" s="10" t="s">
        <v>187</v>
      </c>
      <c r="D130" s="9">
        <v>12</v>
      </c>
      <c r="E130" s="9">
        <v>2</v>
      </c>
      <c r="F130" s="9">
        <v>0.85699999999999998</v>
      </c>
      <c r="G130" s="9">
        <v>8</v>
      </c>
      <c r="H130" s="9">
        <v>1</v>
      </c>
      <c r="I130" s="9">
        <v>0.88900000000000001</v>
      </c>
      <c r="J130" s="9">
        <v>39.5</v>
      </c>
      <c r="K130" s="9">
        <v>24.7</v>
      </c>
      <c r="L130" s="9">
        <v>18.8</v>
      </c>
      <c r="M130" s="9">
        <v>7.88</v>
      </c>
      <c r="N130" s="9"/>
      <c r="O130" s="9">
        <v>2</v>
      </c>
      <c r="P130" s="9">
        <v>2</v>
      </c>
      <c r="Q130" s="9"/>
    </row>
    <row r="131" spans="1:17" ht="30">
      <c r="A131" s="6">
        <v>112</v>
      </c>
      <c r="B131" s="5" t="s">
        <v>1</v>
      </c>
      <c r="C131" s="5" t="s">
        <v>187</v>
      </c>
      <c r="D131" s="7">
        <v>11</v>
      </c>
      <c r="E131" s="7">
        <v>2</v>
      </c>
      <c r="F131" s="7">
        <v>0.84599999999999997</v>
      </c>
      <c r="G131" s="7">
        <v>7</v>
      </c>
      <c r="H131" s="7">
        <v>1</v>
      </c>
      <c r="I131" s="7">
        <v>0.875</v>
      </c>
      <c r="J131" s="7">
        <v>38.200000000000003</v>
      </c>
      <c r="K131" s="7">
        <v>13.9</v>
      </c>
      <c r="L131" s="7">
        <v>20.059999999999999</v>
      </c>
      <c r="M131" s="7">
        <v>3.76</v>
      </c>
      <c r="N131" s="7">
        <v>1</v>
      </c>
      <c r="O131" s="7">
        <v>1</v>
      </c>
      <c r="P131" s="7">
        <v>7</v>
      </c>
      <c r="Q131" s="7"/>
    </row>
    <row r="132" spans="1:17" ht="30">
      <c r="A132" s="6">
        <v>113</v>
      </c>
      <c r="B132" s="5" t="s">
        <v>188</v>
      </c>
      <c r="C132" s="5" t="s">
        <v>187</v>
      </c>
      <c r="D132" s="7">
        <v>10</v>
      </c>
      <c r="E132" s="7">
        <v>3</v>
      </c>
      <c r="F132" s="7">
        <v>0.76900000000000002</v>
      </c>
      <c r="G132" s="7">
        <v>5</v>
      </c>
      <c r="H132" s="7">
        <v>3</v>
      </c>
      <c r="I132" s="7">
        <v>0.625</v>
      </c>
      <c r="J132" s="7">
        <v>35.799999999999997</v>
      </c>
      <c r="K132" s="7">
        <v>22</v>
      </c>
      <c r="L132" s="7">
        <v>14.59</v>
      </c>
      <c r="M132" s="7">
        <v>4.28</v>
      </c>
      <c r="N132" s="7">
        <v>12</v>
      </c>
      <c r="O132" s="7">
        <v>6</v>
      </c>
      <c r="P132" s="7">
        <v>14</v>
      </c>
      <c r="Q132" s="7"/>
    </row>
    <row r="133" spans="1:17" ht="30">
      <c r="A133" s="6">
        <v>114</v>
      </c>
      <c r="B133" s="5" t="s">
        <v>17</v>
      </c>
      <c r="C133" s="5" t="s">
        <v>187</v>
      </c>
      <c r="D133" s="7">
        <v>9</v>
      </c>
      <c r="E133" s="7">
        <v>4</v>
      </c>
      <c r="F133" s="7">
        <v>0.69199999999999995</v>
      </c>
      <c r="G133" s="7">
        <v>4</v>
      </c>
      <c r="H133" s="7">
        <v>4</v>
      </c>
      <c r="I133" s="7">
        <v>0.5</v>
      </c>
      <c r="J133" s="7">
        <v>44.2</v>
      </c>
      <c r="K133" s="7">
        <v>32.200000000000003</v>
      </c>
      <c r="L133" s="7">
        <v>13.38</v>
      </c>
      <c r="M133" s="7">
        <v>5.07</v>
      </c>
      <c r="N133" s="7">
        <v>7</v>
      </c>
      <c r="O133" s="7">
        <v>6</v>
      </c>
      <c r="P133" s="7">
        <v>18</v>
      </c>
      <c r="Q133" s="7"/>
    </row>
    <row r="134" spans="1:17" ht="30">
      <c r="A134" s="6">
        <v>115</v>
      </c>
      <c r="B134" s="5" t="s">
        <v>8</v>
      </c>
      <c r="C134" s="5" t="s">
        <v>187</v>
      </c>
      <c r="D134" s="7">
        <v>8</v>
      </c>
      <c r="E134" s="7">
        <v>5</v>
      </c>
      <c r="F134" s="7">
        <v>0.61499999999999999</v>
      </c>
      <c r="G134" s="7">
        <v>3</v>
      </c>
      <c r="H134" s="7">
        <v>5</v>
      </c>
      <c r="I134" s="7">
        <v>0.375</v>
      </c>
      <c r="J134" s="7">
        <v>30</v>
      </c>
      <c r="K134" s="7">
        <v>23.7</v>
      </c>
      <c r="L134" s="7">
        <v>10.42</v>
      </c>
      <c r="M134" s="7">
        <v>5.89</v>
      </c>
      <c r="N134" s="7"/>
      <c r="O134" s="7">
        <v>21</v>
      </c>
      <c r="P134" s="7"/>
      <c r="Q134" s="7"/>
    </row>
    <row r="135" spans="1:17" ht="30">
      <c r="A135" s="6">
        <v>116</v>
      </c>
      <c r="B135" s="5" t="s">
        <v>25</v>
      </c>
      <c r="C135" s="5" t="s">
        <v>187</v>
      </c>
      <c r="D135" s="7">
        <v>7</v>
      </c>
      <c r="E135" s="7">
        <v>6</v>
      </c>
      <c r="F135" s="7">
        <v>0.53800000000000003</v>
      </c>
      <c r="G135" s="7">
        <v>3</v>
      </c>
      <c r="H135" s="7">
        <v>5</v>
      </c>
      <c r="I135" s="7">
        <v>0.375</v>
      </c>
      <c r="J135" s="7">
        <v>27.7</v>
      </c>
      <c r="K135" s="7">
        <v>23</v>
      </c>
      <c r="L135" s="7">
        <v>7.72</v>
      </c>
      <c r="M135" s="7">
        <v>6.95</v>
      </c>
      <c r="N135" s="7"/>
      <c r="O135" s="7"/>
      <c r="P135" s="7"/>
      <c r="Q135" s="7"/>
    </row>
    <row r="136" spans="1:17" ht="30">
      <c r="A136" s="6">
        <v>117</v>
      </c>
      <c r="B136" s="5" t="s">
        <v>32</v>
      </c>
      <c r="C136" s="5" t="s">
        <v>187</v>
      </c>
      <c r="D136" s="7">
        <v>3</v>
      </c>
      <c r="E136" s="7">
        <v>9</v>
      </c>
      <c r="F136" s="7">
        <v>0.25</v>
      </c>
      <c r="G136" s="7">
        <v>0</v>
      </c>
      <c r="H136" s="7">
        <v>8</v>
      </c>
      <c r="I136" s="7">
        <v>0</v>
      </c>
      <c r="J136" s="7">
        <v>20.7</v>
      </c>
      <c r="K136" s="7">
        <v>30.8</v>
      </c>
      <c r="L136" s="7">
        <v>-1.32</v>
      </c>
      <c r="M136" s="7">
        <v>5.18</v>
      </c>
      <c r="N136" s="7"/>
      <c r="O136" s="7"/>
      <c r="P136" s="7"/>
      <c r="Q136" s="7"/>
    </row>
    <row r="137" spans="1:17" ht="15" customHeight="1">
      <c r="A137" s="21"/>
      <c r="B137" s="21"/>
      <c r="C137" s="21"/>
      <c r="D137" s="21" t="s">
        <v>167</v>
      </c>
      <c r="E137" s="21"/>
      <c r="F137" s="21"/>
      <c r="G137" s="21" t="s">
        <v>168</v>
      </c>
      <c r="H137" s="21"/>
      <c r="I137" s="21"/>
      <c r="J137" s="6"/>
      <c r="K137" s="6"/>
      <c r="L137" s="21" t="s">
        <v>159</v>
      </c>
      <c r="M137" s="21"/>
      <c r="N137" s="21" t="s">
        <v>151</v>
      </c>
      <c r="O137" s="21"/>
      <c r="P137" s="21"/>
      <c r="Q137" s="6"/>
    </row>
    <row r="138" spans="1:17">
      <c r="A138" s="6" t="s">
        <v>152</v>
      </c>
      <c r="B138" s="6" t="s">
        <v>153</v>
      </c>
      <c r="C138" s="6" t="s">
        <v>154</v>
      </c>
      <c r="D138" s="6" t="s">
        <v>155</v>
      </c>
      <c r="E138" s="6" t="s">
        <v>156</v>
      </c>
      <c r="F138" s="6" t="s">
        <v>157</v>
      </c>
      <c r="G138" s="6" t="s">
        <v>155</v>
      </c>
      <c r="H138" s="6" t="s">
        <v>156</v>
      </c>
      <c r="I138" s="6" t="s">
        <v>157</v>
      </c>
      <c r="J138" s="6" t="s">
        <v>158</v>
      </c>
      <c r="K138" s="6" t="s">
        <v>158</v>
      </c>
      <c r="L138" s="6" t="s">
        <v>159</v>
      </c>
      <c r="M138" s="6" t="s">
        <v>160</v>
      </c>
      <c r="N138" s="6" t="s">
        <v>161</v>
      </c>
      <c r="O138" s="6" t="s">
        <v>162</v>
      </c>
      <c r="P138" s="6" t="s">
        <v>163</v>
      </c>
      <c r="Q138" s="6" t="s">
        <v>164</v>
      </c>
    </row>
    <row r="139" spans="1:17" ht="60">
      <c r="A139" s="6">
        <v>118</v>
      </c>
      <c r="B139" s="5" t="s">
        <v>114</v>
      </c>
      <c r="C139" s="5" t="s">
        <v>150</v>
      </c>
      <c r="D139" s="7">
        <v>9</v>
      </c>
      <c r="E139" s="7">
        <v>4</v>
      </c>
      <c r="F139" s="7">
        <v>0.69199999999999995</v>
      </c>
      <c r="G139" s="7">
        <v>5</v>
      </c>
      <c r="H139" s="7">
        <v>2</v>
      </c>
      <c r="I139" s="7">
        <v>0.71399999999999997</v>
      </c>
      <c r="J139" s="7">
        <v>33.799999999999997</v>
      </c>
      <c r="K139" s="7">
        <v>26.5</v>
      </c>
      <c r="L139" s="7">
        <v>-2.0099999999999998</v>
      </c>
      <c r="M139" s="7">
        <v>-6.63</v>
      </c>
      <c r="N139" s="7"/>
      <c r="O139" s="7"/>
      <c r="P139" s="7"/>
      <c r="Q139" s="7"/>
    </row>
    <row r="140" spans="1:17" ht="30">
      <c r="A140" s="6">
        <v>119</v>
      </c>
      <c r="B140" s="5" t="s">
        <v>88</v>
      </c>
      <c r="C140" s="5" t="s">
        <v>150</v>
      </c>
      <c r="D140" s="7">
        <v>8</v>
      </c>
      <c r="E140" s="7">
        <v>5</v>
      </c>
      <c r="F140" s="7">
        <v>0.61499999999999999</v>
      </c>
      <c r="G140" s="7">
        <v>5</v>
      </c>
      <c r="H140" s="7">
        <v>2</v>
      </c>
      <c r="I140" s="7">
        <v>0.71399999999999997</v>
      </c>
      <c r="J140" s="7">
        <v>29.2</v>
      </c>
      <c r="K140" s="7">
        <v>26.2</v>
      </c>
      <c r="L140" s="7">
        <v>-1.86</v>
      </c>
      <c r="M140" s="7">
        <v>-3.71</v>
      </c>
      <c r="N140" s="7"/>
      <c r="O140" s="7"/>
      <c r="P140" s="7"/>
      <c r="Q140" s="7"/>
    </row>
    <row r="141" spans="1:17" ht="30">
      <c r="A141" s="6">
        <v>120</v>
      </c>
      <c r="B141" s="5" t="s">
        <v>87</v>
      </c>
      <c r="C141" s="5" t="s">
        <v>150</v>
      </c>
      <c r="D141" s="7">
        <v>8</v>
      </c>
      <c r="E141" s="7">
        <v>4</v>
      </c>
      <c r="F141" s="7">
        <v>0.66700000000000004</v>
      </c>
      <c r="G141" s="7">
        <v>4</v>
      </c>
      <c r="H141" s="7">
        <v>3</v>
      </c>
      <c r="I141" s="7">
        <v>0.57099999999999995</v>
      </c>
      <c r="J141" s="7">
        <v>30.8</v>
      </c>
      <c r="K141" s="7">
        <v>24.6</v>
      </c>
      <c r="L141" s="7">
        <v>-0.52</v>
      </c>
      <c r="M141" s="7">
        <v>-5.94</v>
      </c>
      <c r="N141" s="7"/>
      <c r="O141" s="7"/>
      <c r="P141" s="7"/>
      <c r="Q141" s="7"/>
    </row>
    <row r="142" spans="1:17" ht="45">
      <c r="A142" s="6">
        <v>121</v>
      </c>
      <c r="B142" s="5" t="s">
        <v>120</v>
      </c>
      <c r="C142" s="5" t="s">
        <v>150</v>
      </c>
      <c r="D142" s="7">
        <v>6</v>
      </c>
      <c r="E142" s="7">
        <v>6</v>
      </c>
      <c r="F142" s="7">
        <v>0.5</v>
      </c>
      <c r="G142" s="7">
        <v>4</v>
      </c>
      <c r="H142" s="7">
        <v>3</v>
      </c>
      <c r="I142" s="7">
        <v>0.57099999999999995</v>
      </c>
      <c r="J142" s="7">
        <v>22.3</v>
      </c>
      <c r="K142" s="7">
        <v>30.2</v>
      </c>
      <c r="L142" s="7">
        <v>-6.81</v>
      </c>
      <c r="M142" s="7">
        <v>-2.56</v>
      </c>
      <c r="N142" s="7"/>
      <c r="O142" s="7"/>
      <c r="P142" s="7"/>
      <c r="Q142" s="7"/>
    </row>
    <row r="143" spans="1:17" ht="30">
      <c r="A143" s="6">
        <v>122</v>
      </c>
      <c r="B143" s="5" t="s">
        <v>93</v>
      </c>
      <c r="C143" s="5" t="s">
        <v>150</v>
      </c>
      <c r="D143" s="7">
        <v>6</v>
      </c>
      <c r="E143" s="7">
        <v>6</v>
      </c>
      <c r="F143" s="7">
        <v>0.5</v>
      </c>
      <c r="G143" s="7">
        <v>4</v>
      </c>
      <c r="H143" s="7">
        <v>3</v>
      </c>
      <c r="I143" s="7">
        <v>0.57099999999999995</v>
      </c>
      <c r="J143" s="7">
        <v>29.4</v>
      </c>
      <c r="K143" s="7">
        <v>25.2</v>
      </c>
      <c r="L143" s="7">
        <v>-2.44</v>
      </c>
      <c r="M143" s="7">
        <v>-5.52</v>
      </c>
      <c r="N143" s="7"/>
      <c r="O143" s="7"/>
      <c r="P143" s="7"/>
      <c r="Q143" s="7"/>
    </row>
    <row r="144" spans="1:17">
      <c r="A144" s="6">
        <v>123</v>
      </c>
      <c r="B144" s="5" t="s">
        <v>99</v>
      </c>
      <c r="C144" s="5" t="s">
        <v>150</v>
      </c>
      <c r="D144" s="7">
        <v>6</v>
      </c>
      <c r="E144" s="7">
        <v>6</v>
      </c>
      <c r="F144" s="7">
        <v>0.5</v>
      </c>
      <c r="G144" s="7">
        <v>4</v>
      </c>
      <c r="H144" s="7">
        <v>3</v>
      </c>
      <c r="I144" s="7">
        <v>0.57099999999999995</v>
      </c>
      <c r="J144" s="7">
        <v>34.1</v>
      </c>
      <c r="K144" s="7">
        <v>35.9</v>
      </c>
      <c r="L144" s="7">
        <v>-5.33</v>
      </c>
      <c r="M144" s="7">
        <v>-4.08</v>
      </c>
      <c r="N144" s="7"/>
      <c r="O144" s="7"/>
      <c r="P144" s="7"/>
      <c r="Q144" s="7"/>
    </row>
    <row r="145" spans="1:17" ht="30">
      <c r="A145" s="6">
        <v>124</v>
      </c>
      <c r="B145" s="5" t="s">
        <v>94</v>
      </c>
      <c r="C145" s="5" t="s">
        <v>150</v>
      </c>
      <c r="D145" s="7">
        <v>6</v>
      </c>
      <c r="E145" s="7">
        <v>6</v>
      </c>
      <c r="F145" s="7">
        <v>0.5</v>
      </c>
      <c r="G145" s="7">
        <v>2</v>
      </c>
      <c r="H145" s="7">
        <v>5</v>
      </c>
      <c r="I145" s="7">
        <v>0.28599999999999998</v>
      </c>
      <c r="J145" s="7">
        <v>23.9</v>
      </c>
      <c r="K145" s="7">
        <v>27.3</v>
      </c>
      <c r="L145" s="7">
        <v>-10.53</v>
      </c>
      <c r="M145" s="7">
        <v>-8.1999999999999993</v>
      </c>
      <c r="N145" s="7"/>
      <c r="O145" s="7"/>
      <c r="P145" s="7"/>
      <c r="Q145" s="7"/>
    </row>
    <row r="146" spans="1:17" ht="30">
      <c r="A146" s="6">
        <v>125</v>
      </c>
      <c r="B146" s="5" t="s">
        <v>139</v>
      </c>
      <c r="C146" s="5" t="s">
        <v>150</v>
      </c>
      <c r="D146" s="7">
        <v>0</v>
      </c>
      <c r="E146" s="7">
        <v>12</v>
      </c>
      <c r="F146" s="7">
        <v>0</v>
      </c>
      <c r="G146" s="7">
        <v>0</v>
      </c>
      <c r="H146" s="7">
        <v>7</v>
      </c>
      <c r="I146" s="7">
        <v>0</v>
      </c>
      <c r="J146" s="7">
        <v>18.8</v>
      </c>
      <c r="K146" s="7">
        <v>36.700000000000003</v>
      </c>
      <c r="L146" s="7">
        <v>-20.2</v>
      </c>
      <c r="M146" s="7">
        <v>-4.78</v>
      </c>
      <c r="N146" s="7"/>
      <c r="O146" s="7"/>
      <c r="P146" s="1"/>
      <c r="Q146" s="1"/>
    </row>
  </sheetData>
  <mergeCells count="50">
    <mergeCell ref="A121:C121"/>
    <mergeCell ref="D121:F121"/>
    <mergeCell ref="G121:I121"/>
    <mergeCell ref="L121:M121"/>
    <mergeCell ref="N121:P121"/>
    <mergeCell ref="A137:C137"/>
    <mergeCell ref="D137:F137"/>
    <mergeCell ref="G137:I137"/>
    <mergeCell ref="L137:M137"/>
    <mergeCell ref="N137:P137"/>
    <mergeCell ref="A93:C93"/>
    <mergeCell ref="D93:F93"/>
    <mergeCell ref="G93:I93"/>
    <mergeCell ref="L93:M93"/>
    <mergeCell ref="N93:P93"/>
    <mergeCell ref="A107:C107"/>
    <mergeCell ref="D107:F107"/>
    <mergeCell ref="G107:I107"/>
    <mergeCell ref="L107:M107"/>
    <mergeCell ref="N107:P107"/>
    <mergeCell ref="A70:C70"/>
    <mergeCell ref="D70:F70"/>
    <mergeCell ref="G70:I70"/>
    <mergeCell ref="L70:M70"/>
    <mergeCell ref="N70:P70"/>
    <mergeCell ref="A78:C78"/>
    <mergeCell ref="D78:F78"/>
    <mergeCell ref="G78:I78"/>
    <mergeCell ref="L78:M78"/>
    <mergeCell ref="N78:P78"/>
    <mergeCell ref="A40:C40"/>
    <mergeCell ref="D40:F40"/>
    <mergeCell ref="G40:I40"/>
    <mergeCell ref="L40:M40"/>
    <mergeCell ref="N40:P40"/>
    <mergeCell ref="A54:C54"/>
    <mergeCell ref="D54:F54"/>
    <mergeCell ref="G54:I54"/>
    <mergeCell ref="L54:M54"/>
    <mergeCell ref="N54:P54"/>
    <mergeCell ref="A16:C16"/>
    <mergeCell ref="D16:F16"/>
    <mergeCell ref="G16:I16"/>
    <mergeCell ref="L16:M16"/>
    <mergeCell ref="N16:P16"/>
    <mergeCell ref="A28:C28"/>
    <mergeCell ref="D28:F28"/>
    <mergeCell ref="G28:I28"/>
    <mergeCell ref="L28:M28"/>
    <mergeCell ref="N28:P28"/>
  </mergeCells>
  <hyperlinks>
    <hyperlink ref="B2" r:id="rId1" display="http://www.sports-reference.com/cfb/schools/florida-state/2013.html" xr:uid="{00000000-0004-0000-0800-000000000000}"/>
    <hyperlink ref="C2" r:id="rId2" display="http://www.sports-reference.com/cfb/conferences/acc/2013.html" xr:uid="{00000000-0004-0000-0800-000001000000}"/>
    <hyperlink ref="B3" r:id="rId3" display="http://www.sports-reference.com/cfb/schools/clemson/2013.html" xr:uid="{00000000-0004-0000-0800-000002000000}"/>
    <hyperlink ref="C3" r:id="rId4" display="http://www.sports-reference.com/cfb/conferences/acc/2013.html" xr:uid="{00000000-0004-0000-0800-000003000000}"/>
    <hyperlink ref="B4" r:id="rId5" display="http://www.sports-reference.com/cfb/schools/boston-college/2013.html" xr:uid="{00000000-0004-0000-0800-000004000000}"/>
    <hyperlink ref="C4" r:id="rId6" display="http://www.sports-reference.com/cfb/conferences/acc/2013.html" xr:uid="{00000000-0004-0000-0800-000005000000}"/>
    <hyperlink ref="B5" r:id="rId7" display="http://www.sports-reference.com/cfb/schools/syracuse/2013.html" xr:uid="{00000000-0004-0000-0800-000006000000}"/>
    <hyperlink ref="C5" r:id="rId8" display="http://www.sports-reference.com/cfb/conferences/acc/2013.html" xr:uid="{00000000-0004-0000-0800-000007000000}"/>
    <hyperlink ref="B6" r:id="rId9" display="http://www.sports-reference.com/cfb/schools/maryland/2013.html" xr:uid="{00000000-0004-0000-0800-000008000000}"/>
    <hyperlink ref="C6" r:id="rId10" display="http://www.sports-reference.com/cfb/conferences/acc/2013.html" xr:uid="{00000000-0004-0000-0800-000009000000}"/>
    <hyperlink ref="B7" r:id="rId11" display="http://www.sports-reference.com/cfb/schools/wake-forest/2013.html" xr:uid="{00000000-0004-0000-0800-00000A000000}"/>
    <hyperlink ref="C7" r:id="rId12" display="http://www.sports-reference.com/cfb/conferences/acc/2013.html" xr:uid="{00000000-0004-0000-0800-00000B000000}"/>
    <hyperlink ref="B8" r:id="rId13" display="http://www.sports-reference.com/cfb/schools/north-carolina-state/2013.html" xr:uid="{00000000-0004-0000-0800-00000C000000}"/>
    <hyperlink ref="C8" r:id="rId14" display="http://www.sports-reference.com/cfb/conferences/acc/2013.html" xr:uid="{00000000-0004-0000-0800-00000D000000}"/>
    <hyperlink ref="B9" r:id="rId15" display="http://www.sports-reference.com/cfb/schools/duke/2013.html" xr:uid="{00000000-0004-0000-0800-00000E000000}"/>
    <hyperlink ref="C9" r:id="rId16" display="http://www.sports-reference.com/cfb/conferences/acc/2013.html" xr:uid="{00000000-0004-0000-0800-00000F000000}"/>
    <hyperlink ref="B10" r:id="rId17" display="http://www.sports-reference.com/cfb/schools/miami-fl/2013.html" xr:uid="{00000000-0004-0000-0800-000010000000}"/>
    <hyperlink ref="C10" r:id="rId18" display="http://www.sports-reference.com/cfb/conferences/acc/2013.html" xr:uid="{00000000-0004-0000-0800-000011000000}"/>
    <hyperlink ref="B11" r:id="rId19" display="http://www.sports-reference.com/cfb/schools/virginia-tech/2013.html" xr:uid="{00000000-0004-0000-0800-000012000000}"/>
    <hyperlink ref="C11" r:id="rId20" display="http://www.sports-reference.com/cfb/conferences/acc/2013.html" xr:uid="{00000000-0004-0000-0800-000013000000}"/>
    <hyperlink ref="B12" r:id="rId21" display="http://www.sports-reference.com/cfb/schools/georgia-tech/2013.html" xr:uid="{00000000-0004-0000-0800-000014000000}"/>
    <hyperlink ref="C12" r:id="rId22" display="http://www.sports-reference.com/cfb/conferences/acc/2013.html" xr:uid="{00000000-0004-0000-0800-000015000000}"/>
    <hyperlink ref="B13" r:id="rId23" display="http://www.sports-reference.com/cfb/schools/north-carolina/2013.html" xr:uid="{00000000-0004-0000-0800-000016000000}"/>
    <hyperlink ref="C13" r:id="rId24" display="http://www.sports-reference.com/cfb/conferences/acc/2013.html" xr:uid="{00000000-0004-0000-0800-000017000000}"/>
    <hyperlink ref="B14" r:id="rId25" display="http://www.sports-reference.com/cfb/schools/pittsburgh/2013.html" xr:uid="{00000000-0004-0000-0800-000018000000}"/>
    <hyperlink ref="C14" r:id="rId26" display="http://www.sports-reference.com/cfb/conferences/acc/2013.html" xr:uid="{00000000-0004-0000-0800-000019000000}"/>
    <hyperlink ref="B15" r:id="rId27" display="http://www.sports-reference.com/cfb/schools/virginia/2013.html" xr:uid="{00000000-0004-0000-0800-00001A000000}"/>
    <hyperlink ref="C15" r:id="rId28" display="http://www.sports-reference.com/cfb/conferences/acc/2013.html" xr:uid="{00000000-0004-0000-0800-00001B000000}"/>
    <hyperlink ref="B18" r:id="rId29" display="http://www.sports-reference.com/cfb/schools/central-florida/2013.html" xr:uid="{00000000-0004-0000-0800-00001C000000}"/>
    <hyperlink ref="C18" r:id="rId30" display="http://www.sports-reference.com/cfb/conferences/american/2013.html" xr:uid="{00000000-0004-0000-0800-00001D000000}"/>
    <hyperlink ref="B19" r:id="rId31" display="http://www.sports-reference.com/cfb/schools/louisville/2013.html" xr:uid="{00000000-0004-0000-0800-00001E000000}"/>
    <hyperlink ref="C19" r:id="rId32" display="http://www.sports-reference.com/cfb/conferences/american/2013.html" xr:uid="{00000000-0004-0000-0800-00001F000000}"/>
    <hyperlink ref="B20" r:id="rId33" display="http://www.sports-reference.com/cfb/schools/cincinnati/2013.html" xr:uid="{00000000-0004-0000-0800-000020000000}"/>
    <hyperlink ref="C20" r:id="rId34" display="http://www.sports-reference.com/cfb/conferences/american/2013.html" xr:uid="{00000000-0004-0000-0800-000021000000}"/>
    <hyperlink ref="B21" r:id="rId35" display="http://www.sports-reference.com/cfb/schools/houston/2013.html" xr:uid="{00000000-0004-0000-0800-000022000000}"/>
    <hyperlink ref="C21" r:id="rId36" display="http://www.sports-reference.com/cfb/conferences/american/2013.html" xr:uid="{00000000-0004-0000-0800-000023000000}"/>
    <hyperlink ref="B22" r:id="rId37" display="http://www.sports-reference.com/cfb/schools/southern-methodist/2013.html" xr:uid="{00000000-0004-0000-0800-000024000000}"/>
    <hyperlink ref="C22" r:id="rId38" display="http://www.sports-reference.com/cfb/conferences/american/2013.html" xr:uid="{00000000-0004-0000-0800-000025000000}"/>
    <hyperlink ref="B23" r:id="rId39" display="http://www.sports-reference.com/cfb/schools/rutgers/2013.html" xr:uid="{00000000-0004-0000-0800-000026000000}"/>
    <hyperlink ref="C23" r:id="rId40" display="http://www.sports-reference.com/cfb/conferences/american/2013.html" xr:uid="{00000000-0004-0000-0800-000027000000}"/>
    <hyperlink ref="B24" r:id="rId41" display="http://www.sports-reference.com/cfb/schools/connecticut/2013.html" xr:uid="{00000000-0004-0000-0800-000028000000}"/>
    <hyperlink ref="C24" r:id="rId42" display="http://www.sports-reference.com/cfb/conferences/american/2013.html" xr:uid="{00000000-0004-0000-0800-000029000000}"/>
    <hyperlink ref="B25" r:id="rId43" display="http://www.sports-reference.com/cfb/schools/south-florida/2013.html" xr:uid="{00000000-0004-0000-0800-00002A000000}"/>
    <hyperlink ref="C25" r:id="rId44" display="http://www.sports-reference.com/cfb/conferences/american/2013.html" xr:uid="{00000000-0004-0000-0800-00002B000000}"/>
    <hyperlink ref="B26" r:id="rId45" display="http://www.sports-reference.com/cfb/schools/memphis/2013.html" xr:uid="{00000000-0004-0000-0800-00002C000000}"/>
    <hyperlink ref="C26" r:id="rId46" display="http://www.sports-reference.com/cfb/conferences/american/2013.html" xr:uid="{00000000-0004-0000-0800-00002D000000}"/>
    <hyperlink ref="B27" r:id="rId47" display="http://www.sports-reference.com/cfb/schools/temple/2013.html" xr:uid="{00000000-0004-0000-0800-00002E000000}"/>
    <hyperlink ref="C27" r:id="rId48" display="http://www.sports-reference.com/cfb/conferences/american/2013.html" xr:uid="{00000000-0004-0000-0800-00002F000000}"/>
    <hyperlink ref="B30" r:id="rId49" display="http://www.sports-reference.com/cfb/schools/baylor/2013.html" xr:uid="{00000000-0004-0000-0800-000030000000}"/>
    <hyperlink ref="C30" r:id="rId50" display="http://www.sports-reference.com/cfb/conferences/big-12/2013.html" xr:uid="{00000000-0004-0000-0800-000031000000}"/>
    <hyperlink ref="B31" r:id="rId51" display="http://www.sports-reference.com/cfb/schools/oklahoma/2013.html" xr:uid="{00000000-0004-0000-0800-000032000000}"/>
    <hyperlink ref="C31" r:id="rId52" display="http://www.sports-reference.com/cfb/conferences/big-12/2013.html" xr:uid="{00000000-0004-0000-0800-000033000000}"/>
    <hyperlink ref="B32" r:id="rId53" display="http://www.sports-reference.com/cfb/schools/oklahoma-state/2013.html" xr:uid="{00000000-0004-0000-0800-000034000000}"/>
    <hyperlink ref="C32" r:id="rId54" display="http://www.sports-reference.com/cfb/conferences/big-12/2013.html" xr:uid="{00000000-0004-0000-0800-000035000000}"/>
    <hyperlink ref="B33" r:id="rId55" display="http://www.sports-reference.com/cfb/schools/texas/2013.html" xr:uid="{00000000-0004-0000-0800-000036000000}"/>
    <hyperlink ref="C33" r:id="rId56" display="http://www.sports-reference.com/cfb/conferences/big-12/2013.html" xr:uid="{00000000-0004-0000-0800-000037000000}"/>
    <hyperlink ref="B34" r:id="rId57" display="http://www.sports-reference.com/cfb/schools/kansas-state/2013.html" xr:uid="{00000000-0004-0000-0800-000038000000}"/>
    <hyperlink ref="C34" r:id="rId58" display="http://www.sports-reference.com/cfb/conferences/big-12/2013.html" xr:uid="{00000000-0004-0000-0800-000039000000}"/>
    <hyperlink ref="B35" r:id="rId59" display="http://www.sports-reference.com/cfb/schools/texas-tech/2013.html" xr:uid="{00000000-0004-0000-0800-00003A000000}"/>
    <hyperlink ref="C35" r:id="rId60" display="http://www.sports-reference.com/cfb/conferences/big-12/2013.html" xr:uid="{00000000-0004-0000-0800-00003B000000}"/>
    <hyperlink ref="B36" r:id="rId61" display="http://www.sports-reference.com/cfb/schools/texas-christian/2013.html" xr:uid="{00000000-0004-0000-0800-00003C000000}"/>
    <hyperlink ref="C36" r:id="rId62" display="http://www.sports-reference.com/cfb/conferences/big-12/2013.html" xr:uid="{00000000-0004-0000-0800-00003D000000}"/>
    <hyperlink ref="B37" r:id="rId63" display="http://www.sports-reference.com/cfb/schools/west-virginia/2013.html" xr:uid="{00000000-0004-0000-0800-00003E000000}"/>
    <hyperlink ref="C37" r:id="rId64" display="http://www.sports-reference.com/cfb/conferences/big-12/2013.html" xr:uid="{00000000-0004-0000-0800-00003F000000}"/>
    <hyperlink ref="B38" r:id="rId65" display="http://www.sports-reference.com/cfb/schools/iowa-state/2013.html" xr:uid="{00000000-0004-0000-0800-000040000000}"/>
    <hyperlink ref="C38" r:id="rId66" display="http://www.sports-reference.com/cfb/conferences/big-12/2013.html" xr:uid="{00000000-0004-0000-0800-000041000000}"/>
    <hyperlink ref="B39" r:id="rId67" display="http://www.sports-reference.com/cfb/schools/kansas/2013.html" xr:uid="{00000000-0004-0000-0800-000042000000}"/>
    <hyperlink ref="C39" r:id="rId68" display="http://www.sports-reference.com/cfb/conferences/big-12/2013.html" xr:uid="{00000000-0004-0000-0800-000043000000}"/>
    <hyperlink ref="B42" r:id="rId69" display="http://www.sports-reference.com/cfb/schools/ohio-state/2013.html" xr:uid="{00000000-0004-0000-0800-000044000000}"/>
    <hyperlink ref="C42" r:id="rId70" display="http://www.sports-reference.com/cfb/conferences/big-ten/2013.html" xr:uid="{00000000-0004-0000-0800-000045000000}"/>
    <hyperlink ref="B43" r:id="rId71" display="http://www.sports-reference.com/cfb/schools/wisconsin/2013.html" xr:uid="{00000000-0004-0000-0800-000046000000}"/>
    <hyperlink ref="C43" r:id="rId72" display="http://www.sports-reference.com/cfb/conferences/big-ten/2013.html" xr:uid="{00000000-0004-0000-0800-000047000000}"/>
    <hyperlink ref="B44" r:id="rId73" display="http://www.sports-reference.com/cfb/schools/penn-state/2013.html" xr:uid="{00000000-0004-0000-0800-000048000000}"/>
    <hyperlink ref="C44" r:id="rId74" display="http://www.sports-reference.com/cfb/conferences/big-ten/2013.html" xr:uid="{00000000-0004-0000-0800-000049000000}"/>
    <hyperlink ref="B45" r:id="rId75" display="http://www.sports-reference.com/cfb/schools/indiana/2013.html" xr:uid="{00000000-0004-0000-0800-00004A000000}"/>
    <hyperlink ref="C45" r:id="rId76" display="http://www.sports-reference.com/cfb/conferences/big-ten/2013.html" xr:uid="{00000000-0004-0000-0800-00004B000000}"/>
    <hyperlink ref="B46" r:id="rId77" display="http://www.sports-reference.com/cfb/schools/illinois/2013.html" xr:uid="{00000000-0004-0000-0800-00004C000000}"/>
    <hyperlink ref="C46" r:id="rId78" display="http://www.sports-reference.com/cfb/conferences/big-ten/2013.html" xr:uid="{00000000-0004-0000-0800-00004D000000}"/>
    <hyperlink ref="B47" r:id="rId79" display="http://www.sports-reference.com/cfb/schools/purdue/2013.html" xr:uid="{00000000-0004-0000-0800-00004E000000}"/>
    <hyperlink ref="C47" r:id="rId80" display="http://www.sports-reference.com/cfb/conferences/big-ten/2013.html" xr:uid="{00000000-0004-0000-0800-00004F000000}"/>
    <hyperlink ref="B48" r:id="rId81" display="http://www.sports-reference.com/cfb/schools/michigan-state/2013.html" xr:uid="{00000000-0004-0000-0800-000050000000}"/>
    <hyperlink ref="C48" r:id="rId82" display="http://www.sports-reference.com/cfb/conferences/big-ten/2013.html" xr:uid="{00000000-0004-0000-0800-000051000000}"/>
    <hyperlink ref="B49" r:id="rId83" display="http://www.sports-reference.com/cfb/schools/nebraska/2013.html" xr:uid="{00000000-0004-0000-0800-000052000000}"/>
    <hyperlink ref="C49" r:id="rId84" display="http://www.sports-reference.com/cfb/conferences/big-ten/2013.html" xr:uid="{00000000-0004-0000-0800-000053000000}"/>
    <hyperlink ref="B50" r:id="rId85" display="http://www.sports-reference.com/cfb/schools/iowa/2013.html" xr:uid="{00000000-0004-0000-0800-000054000000}"/>
    <hyperlink ref="C50" r:id="rId86" display="http://www.sports-reference.com/cfb/conferences/big-ten/2013.html" xr:uid="{00000000-0004-0000-0800-000055000000}"/>
    <hyperlink ref="B51" r:id="rId87" display="http://www.sports-reference.com/cfb/schools/minnesota/2013.html" xr:uid="{00000000-0004-0000-0800-000056000000}"/>
    <hyperlink ref="C51" r:id="rId88" display="http://www.sports-reference.com/cfb/conferences/big-ten/2013.html" xr:uid="{00000000-0004-0000-0800-000057000000}"/>
    <hyperlink ref="B52" r:id="rId89" display="http://www.sports-reference.com/cfb/schools/michigan/2013.html" xr:uid="{00000000-0004-0000-0800-000058000000}"/>
    <hyperlink ref="C52" r:id="rId90" display="http://www.sports-reference.com/cfb/conferences/big-ten/2013.html" xr:uid="{00000000-0004-0000-0800-000059000000}"/>
    <hyperlink ref="B53" r:id="rId91" display="http://www.sports-reference.com/cfb/schools/northwestern/2013.html" xr:uid="{00000000-0004-0000-0800-00005A000000}"/>
    <hyperlink ref="C53" r:id="rId92" display="http://www.sports-reference.com/cfb/conferences/big-ten/2013.html" xr:uid="{00000000-0004-0000-0800-00005B000000}"/>
    <hyperlink ref="B56" r:id="rId93" display="http://www.sports-reference.com/cfb/schools/marshall/2013.html" xr:uid="{00000000-0004-0000-0800-00005C000000}"/>
    <hyperlink ref="C56" r:id="rId94" display="http://www.sports-reference.com/cfb/conferences/cusa/2013.html" xr:uid="{00000000-0004-0000-0800-00005D000000}"/>
    <hyperlink ref="B57" r:id="rId95" display="http://www.sports-reference.com/cfb/schools/east-carolina/2013.html" xr:uid="{00000000-0004-0000-0800-00005E000000}"/>
    <hyperlink ref="C57" r:id="rId96" display="http://www.sports-reference.com/cfb/conferences/cusa/2013.html" xr:uid="{00000000-0004-0000-0800-00005F000000}"/>
    <hyperlink ref="B58" r:id="rId97" display="http://www.sports-reference.com/cfb/schools/middle-tennessee-state/2013.html" xr:uid="{00000000-0004-0000-0800-000060000000}"/>
    <hyperlink ref="C58" r:id="rId98" display="http://www.sports-reference.com/cfb/conferences/cusa/2013.html" xr:uid="{00000000-0004-0000-0800-000061000000}"/>
    <hyperlink ref="B59" r:id="rId99" display="http://www.sports-reference.com/cfb/schools/florida-atlantic/2013.html" xr:uid="{00000000-0004-0000-0800-000062000000}"/>
    <hyperlink ref="C59" r:id="rId100" display="http://www.sports-reference.com/cfb/conferences/cusa/2013.html" xr:uid="{00000000-0004-0000-0800-000063000000}"/>
    <hyperlink ref="B60" r:id="rId101" display="http://www.sports-reference.com/cfb/schools/alabama-birmingham/2013.html" xr:uid="{00000000-0004-0000-0800-000064000000}"/>
    <hyperlink ref="C60" r:id="rId102" display="http://www.sports-reference.com/cfb/conferences/cusa/2013.html" xr:uid="{00000000-0004-0000-0800-000065000000}"/>
    <hyperlink ref="B61" r:id="rId103" display="http://www.sports-reference.com/cfb/schools/florida-international/2013.html" xr:uid="{00000000-0004-0000-0800-000066000000}"/>
    <hyperlink ref="C61" r:id="rId104" display="http://www.sports-reference.com/cfb/conferences/cusa/2013.html" xr:uid="{00000000-0004-0000-0800-000067000000}"/>
    <hyperlink ref="B62" r:id="rId105" display="http://www.sports-reference.com/cfb/schools/southern-mississippi/2013.html" xr:uid="{00000000-0004-0000-0800-000068000000}"/>
    <hyperlink ref="C62" r:id="rId106" display="http://www.sports-reference.com/cfb/conferences/cusa/2013.html" xr:uid="{00000000-0004-0000-0800-000069000000}"/>
    <hyperlink ref="B63" r:id="rId107" display="http://www.sports-reference.com/cfb/schools/rice/2013.html" xr:uid="{00000000-0004-0000-0800-00006A000000}"/>
    <hyperlink ref="C63" r:id="rId108" display="http://www.sports-reference.com/cfb/conferences/cusa/2013.html" xr:uid="{00000000-0004-0000-0800-00006B000000}"/>
    <hyperlink ref="B64" r:id="rId109" display="http://www.sports-reference.com/cfb/schools/north-texas/2013.html" xr:uid="{00000000-0004-0000-0800-00006C000000}"/>
    <hyperlink ref="C64" r:id="rId110" display="http://www.sports-reference.com/cfb/conferences/cusa/2013.html" xr:uid="{00000000-0004-0000-0800-00006D000000}"/>
    <hyperlink ref="B65" r:id="rId111" display="http://www.sports-reference.com/cfb/schools/texas-san-antonio/2013.html" xr:uid="{00000000-0004-0000-0800-00006E000000}"/>
    <hyperlink ref="C65" r:id="rId112" display="http://www.sports-reference.com/cfb/conferences/cusa/2013.html" xr:uid="{00000000-0004-0000-0800-00006F000000}"/>
    <hyperlink ref="B66" r:id="rId113" display="http://www.sports-reference.com/cfb/schools/tulane/2013.html" xr:uid="{00000000-0004-0000-0800-000070000000}"/>
    <hyperlink ref="C66" r:id="rId114" display="http://www.sports-reference.com/cfb/conferences/cusa/2013.html" xr:uid="{00000000-0004-0000-0800-000071000000}"/>
    <hyperlink ref="B67" r:id="rId115" display="http://www.sports-reference.com/cfb/schools/louisiana-tech/2013.html" xr:uid="{00000000-0004-0000-0800-000072000000}"/>
    <hyperlink ref="C67" r:id="rId116" display="http://www.sports-reference.com/cfb/conferences/cusa/2013.html" xr:uid="{00000000-0004-0000-0800-000073000000}"/>
    <hyperlink ref="B68" r:id="rId117" display="http://www.sports-reference.com/cfb/schools/tulsa/2013.html" xr:uid="{00000000-0004-0000-0800-000074000000}"/>
    <hyperlink ref="C68" r:id="rId118" display="http://www.sports-reference.com/cfb/conferences/cusa/2013.html" xr:uid="{00000000-0004-0000-0800-000075000000}"/>
    <hyperlink ref="B69" r:id="rId119" display="http://www.sports-reference.com/cfb/schools/texas-el-paso/2013.html" xr:uid="{00000000-0004-0000-0800-000076000000}"/>
    <hyperlink ref="C69" r:id="rId120" display="http://www.sports-reference.com/cfb/conferences/cusa/2013.html" xr:uid="{00000000-0004-0000-0800-000077000000}"/>
    <hyperlink ref="B72" r:id="rId121" display="http://www.sports-reference.com/cfb/schools/notre-dame/2013.html" xr:uid="{00000000-0004-0000-0800-000078000000}"/>
    <hyperlink ref="C72" r:id="rId122" display="http://www.sports-reference.com/cfb/conferences/independent/2013.html" xr:uid="{00000000-0004-0000-0800-000079000000}"/>
    <hyperlink ref="B73" r:id="rId123" display="http://www.sports-reference.com/cfb/schools/new-mexico-state/2013.html" xr:uid="{00000000-0004-0000-0800-00007A000000}"/>
    <hyperlink ref="C73" r:id="rId124" display="http://www.sports-reference.com/cfb/conferences/independent/2013.html" xr:uid="{00000000-0004-0000-0800-00007B000000}"/>
    <hyperlink ref="B74" r:id="rId125" display="http://www.sports-reference.com/cfb/schools/navy/2013.html" xr:uid="{00000000-0004-0000-0800-00007C000000}"/>
    <hyperlink ref="C74" r:id="rId126" display="http://www.sports-reference.com/cfb/conferences/independent/2013.html" xr:uid="{00000000-0004-0000-0800-00007D000000}"/>
    <hyperlink ref="B75" r:id="rId127" display="http://www.sports-reference.com/cfb/schools/brigham-young/2013.html" xr:uid="{00000000-0004-0000-0800-00007E000000}"/>
    <hyperlink ref="C75" r:id="rId128" display="http://www.sports-reference.com/cfb/conferences/independent/2013.html" xr:uid="{00000000-0004-0000-0800-00007F000000}"/>
    <hyperlink ref="B76" r:id="rId129" display="http://www.sports-reference.com/cfb/schools/army/2013.html" xr:uid="{00000000-0004-0000-0800-000080000000}"/>
    <hyperlink ref="C76" r:id="rId130" display="http://www.sports-reference.com/cfb/conferences/independent/2013.html" xr:uid="{00000000-0004-0000-0800-000081000000}"/>
    <hyperlink ref="B77" r:id="rId131" display="http://www.sports-reference.com/cfb/schools/idaho/2013.html" xr:uid="{00000000-0004-0000-0800-000082000000}"/>
    <hyperlink ref="C77" r:id="rId132" display="http://www.sports-reference.com/cfb/conferences/independent/2013.html" xr:uid="{00000000-0004-0000-0800-000083000000}"/>
    <hyperlink ref="B80" r:id="rId133" display="http://www.sports-reference.com/cfb/schools/bowling-green-state/2013.html" xr:uid="{00000000-0004-0000-0800-000084000000}"/>
    <hyperlink ref="C80" r:id="rId134" display="http://www.sports-reference.com/cfb/conferences/mac/2013.html" xr:uid="{00000000-0004-0000-0800-000085000000}"/>
    <hyperlink ref="B81" r:id="rId135" display="http://www.sports-reference.com/cfb/schools/buffalo/2013.html" xr:uid="{00000000-0004-0000-0800-000086000000}"/>
    <hyperlink ref="C81" r:id="rId136" display="http://www.sports-reference.com/cfb/conferences/mac/2013.html" xr:uid="{00000000-0004-0000-0800-000087000000}"/>
    <hyperlink ref="B82" r:id="rId137" display="http://www.sports-reference.com/cfb/schools/ohio/2013.html" xr:uid="{00000000-0004-0000-0800-000088000000}"/>
    <hyperlink ref="C82" r:id="rId138" display="http://www.sports-reference.com/cfb/conferences/mac/2013.html" xr:uid="{00000000-0004-0000-0800-000089000000}"/>
    <hyperlink ref="B83" r:id="rId139" display="http://www.sports-reference.com/cfb/schools/akron/2013.html" xr:uid="{00000000-0004-0000-0800-00008A000000}"/>
    <hyperlink ref="C83" r:id="rId140" display="http://www.sports-reference.com/cfb/conferences/mac/2013.html" xr:uid="{00000000-0004-0000-0800-00008B000000}"/>
    <hyperlink ref="B84" r:id="rId141" display="http://www.sports-reference.com/cfb/schools/kent-state/2013.html" xr:uid="{00000000-0004-0000-0800-00008C000000}"/>
    <hyperlink ref="C84" r:id="rId142" display="http://www.sports-reference.com/cfb/conferences/mac/2013.html" xr:uid="{00000000-0004-0000-0800-00008D000000}"/>
    <hyperlink ref="B85" r:id="rId143" display="http://www.sports-reference.com/cfb/schools/massachusetts/2013.html" xr:uid="{00000000-0004-0000-0800-00008E000000}"/>
    <hyperlink ref="C85" r:id="rId144" display="http://www.sports-reference.com/cfb/conferences/mac/2013.html" xr:uid="{00000000-0004-0000-0800-00008F000000}"/>
    <hyperlink ref="B86" r:id="rId145" display="http://www.sports-reference.com/cfb/schools/miami-oh/2013.html" xr:uid="{00000000-0004-0000-0800-000090000000}"/>
    <hyperlink ref="C86" r:id="rId146" display="http://www.sports-reference.com/cfb/conferences/mac/2013.html" xr:uid="{00000000-0004-0000-0800-000091000000}"/>
    <hyperlink ref="B87" r:id="rId147" display="http://www.sports-reference.com/cfb/schools/northern-illinois/2013.html" xr:uid="{00000000-0004-0000-0800-000092000000}"/>
    <hyperlink ref="C87" r:id="rId148" display="http://www.sports-reference.com/cfb/conferences/mac/2013.html" xr:uid="{00000000-0004-0000-0800-000093000000}"/>
    <hyperlink ref="B88" r:id="rId149" display="http://www.sports-reference.com/cfb/schools/ball-state/2013.html" xr:uid="{00000000-0004-0000-0800-000094000000}"/>
    <hyperlink ref="C88" r:id="rId150" display="http://www.sports-reference.com/cfb/conferences/mac/2013.html" xr:uid="{00000000-0004-0000-0800-000095000000}"/>
    <hyperlink ref="B89" r:id="rId151" display="http://www.sports-reference.com/cfb/schools/toledo/2013.html" xr:uid="{00000000-0004-0000-0800-000096000000}"/>
    <hyperlink ref="C89" r:id="rId152" display="http://www.sports-reference.com/cfb/conferences/mac/2013.html" xr:uid="{00000000-0004-0000-0800-000097000000}"/>
    <hyperlink ref="B90" r:id="rId153" display="http://www.sports-reference.com/cfb/schools/central-michigan/2013.html" xr:uid="{00000000-0004-0000-0800-000098000000}"/>
    <hyperlink ref="C90" r:id="rId154" display="http://www.sports-reference.com/cfb/conferences/mac/2013.html" xr:uid="{00000000-0004-0000-0800-000099000000}"/>
    <hyperlink ref="B91" r:id="rId155" display="http://www.sports-reference.com/cfb/schools/eastern-michigan/2013.html" xr:uid="{00000000-0004-0000-0800-00009A000000}"/>
    <hyperlink ref="C91" r:id="rId156" display="http://www.sports-reference.com/cfb/conferences/mac/2013.html" xr:uid="{00000000-0004-0000-0800-00009B000000}"/>
    <hyperlink ref="B92" r:id="rId157" display="http://www.sports-reference.com/cfb/schools/western-michigan/2013.html" xr:uid="{00000000-0004-0000-0800-00009C000000}"/>
    <hyperlink ref="C92" r:id="rId158" display="http://www.sports-reference.com/cfb/conferences/mac/2013.html" xr:uid="{00000000-0004-0000-0800-00009D000000}"/>
    <hyperlink ref="B95" r:id="rId159" display="http://www.sports-reference.com/cfb/schools/utah-state/2013.html" xr:uid="{00000000-0004-0000-0800-00009E000000}"/>
    <hyperlink ref="C95" r:id="rId160" display="http://www.sports-reference.com/cfb/conferences/mwc/2013.html" xr:uid="{00000000-0004-0000-0800-00009F000000}"/>
    <hyperlink ref="B96" r:id="rId161" display="http://www.sports-reference.com/cfb/schools/boise-state/2013.html" xr:uid="{00000000-0004-0000-0800-0000A0000000}"/>
    <hyperlink ref="C96" r:id="rId162" display="http://www.sports-reference.com/cfb/conferences/mwc/2013.html" xr:uid="{00000000-0004-0000-0800-0000A1000000}"/>
    <hyperlink ref="B97" r:id="rId163" display="http://www.sports-reference.com/cfb/schools/colorado-state/2013.html" xr:uid="{00000000-0004-0000-0800-0000A2000000}"/>
    <hyperlink ref="C97" r:id="rId164" display="http://www.sports-reference.com/cfb/conferences/mwc/2013.html" xr:uid="{00000000-0004-0000-0800-0000A3000000}"/>
    <hyperlink ref="B98" r:id="rId165" display="http://www.sports-reference.com/cfb/schools/wyoming/2013.html" xr:uid="{00000000-0004-0000-0800-0000A4000000}"/>
    <hyperlink ref="C98" r:id="rId166" display="http://www.sports-reference.com/cfb/conferences/mwc/2013.html" xr:uid="{00000000-0004-0000-0800-0000A5000000}"/>
    <hyperlink ref="B99" r:id="rId167" display="http://www.sports-reference.com/cfb/schools/new-mexico/2013.html" xr:uid="{00000000-0004-0000-0800-0000A6000000}"/>
    <hyperlink ref="C99" r:id="rId168" display="http://www.sports-reference.com/cfb/conferences/mwc/2013.html" xr:uid="{00000000-0004-0000-0800-0000A7000000}"/>
    <hyperlink ref="B100" r:id="rId169" display="http://www.sports-reference.com/cfb/schools/air-force/2013.html" xr:uid="{00000000-0004-0000-0800-0000A8000000}"/>
    <hyperlink ref="C100" r:id="rId170" display="http://www.sports-reference.com/cfb/conferences/mwc/2013.html" xr:uid="{00000000-0004-0000-0800-0000A9000000}"/>
    <hyperlink ref="B101" r:id="rId171" display="http://www.sports-reference.com/cfb/schools/fresno-state/2013.html" xr:uid="{00000000-0004-0000-0800-0000AA000000}"/>
    <hyperlink ref="C101" r:id="rId172" display="http://www.sports-reference.com/cfb/conferences/mwc/2013.html" xr:uid="{00000000-0004-0000-0800-0000AB000000}"/>
    <hyperlink ref="B102" r:id="rId173" display="http://www.sports-reference.com/cfb/schools/san-diego-state/2013.html" xr:uid="{00000000-0004-0000-0800-0000AC000000}"/>
    <hyperlink ref="C102" r:id="rId174" display="http://www.sports-reference.com/cfb/conferences/mwc/2013.html" xr:uid="{00000000-0004-0000-0800-0000AD000000}"/>
    <hyperlink ref="B103" r:id="rId175" display="http://www.sports-reference.com/cfb/schools/nevada-las-vegas/2013.html" xr:uid="{00000000-0004-0000-0800-0000AE000000}"/>
    <hyperlink ref="C103" r:id="rId176" display="http://www.sports-reference.com/cfb/conferences/mwc/2013.html" xr:uid="{00000000-0004-0000-0800-0000AF000000}"/>
    <hyperlink ref="B104" r:id="rId177" display="http://www.sports-reference.com/cfb/schools/san-jose-state/2013.html" xr:uid="{00000000-0004-0000-0800-0000B0000000}"/>
    <hyperlink ref="C104" r:id="rId178" display="http://www.sports-reference.com/cfb/conferences/mwc/2013.html" xr:uid="{00000000-0004-0000-0800-0000B1000000}"/>
    <hyperlink ref="B105" r:id="rId179" display="http://www.sports-reference.com/cfb/schools/nevada/2013.html" xr:uid="{00000000-0004-0000-0800-0000B2000000}"/>
    <hyperlink ref="C105" r:id="rId180" display="http://www.sports-reference.com/cfb/conferences/mwc/2013.html" xr:uid="{00000000-0004-0000-0800-0000B3000000}"/>
    <hyperlink ref="B106" r:id="rId181" display="http://www.sports-reference.com/cfb/schools/hawaii/2013.html" xr:uid="{00000000-0004-0000-0800-0000B4000000}"/>
    <hyperlink ref="C106" r:id="rId182" display="http://www.sports-reference.com/cfb/conferences/mwc/2013.html" xr:uid="{00000000-0004-0000-0800-0000B5000000}"/>
    <hyperlink ref="B109" r:id="rId183" display="http://www.sports-reference.com/cfb/schools/stanford/2013.html" xr:uid="{00000000-0004-0000-0800-0000B6000000}"/>
    <hyperlink ref="C109" r:id="rId184" display="http://www.sports-reference.com/cfb/conferences/pac-12/2013.html" xr:uid="{00000000-0004-0000-0800-0000B7000000}"/>
    <hyperlink ref="B110" r:id="rId185" display="http://www.sports-reference.com/cfb/schools/oregon/2013.html" xr:uid="{00000000-0004-0000-0800-0000B8000000}"/>
    <hyperlink ref="C110" r:id="rId186" display="http://www.sports-reference.com/cfb/conferences/pac-12/2013.html" xr:uid="{00000000-0004-0000-0800-0000B9000000}"/>
    <hyperlink ref="B111" r:id="rId187" display="http://www.sports-reference.com/cfb/schools/washington/2013.html" xr:uid="{00000000-0004-0000-0800-0000BA000000}"/>
    <hyperlink ref="C111" r:id="rId188" display="http://www.sports-reference.com/cfb/conferences/pac-12/2013.html" xr:uid="{00000000-0004-0000-0800-0000BB000000}"/>
    <hyperlink ref="B112" r:id="rId189" display="http://www.sports-reference.com/cfb/schools/oregon-state/2013.html" xr:uid="{00000000-0004-0000-0800-0000BC000000}"/>
    <hyperlink ref="C112" r:id="rId190" display="http://www.sports-reference.com/cfb/conferences/pac-12/2013.html" xr:uid="{00000000-0004-0000-0800-0000BD000000}"/>
    <hyperlink ref="B113" r:id="rId191" display="http://www.sports-reference.com/cfb/schools/washington-state/2013.html" xr:uid="{00000000-0004-0000-0800-0000BE000000}"/>
    <hyperlink ref="C113" r:id="rId192" display="http://www.sports-reference.com/cfb/conferences/pac-12/2013.html" xr:uid="{00000000-0004-0000-0800-0000BF000000}"/>
    <hyperlink ref="B114" r:id="rId193" display="http://www.sports-reference.com/cfb/schools/california/2013.html" xr:uid="{00000000-0004-0000-0800-0000C0000000}"/>
    <hyperlink ref="C114" r:id="rId194" display="http://www.sports-reference.com/cfb/conferences/pac-12/2013.html" xr:uid="{00000000-0004-0000-0800-0000C1000000}"/>
    <hyperlink ref="B115" r:id="rId195" display="http://www.sports-reference.com/cfb/schools/arizona-state/2013.html" xr:uid="{00000000-0004-0000-0800-0000C2000000}"/>
    <hyperlink ref="C115" r:id="rId196" display="http://www.sports-reference.com/cfb/conferences/pac-12/2013.html" xr:uid="{00000000-0004-0000-0800-0000C3000000}"/>
    <hyperlink ref="B116" r:id="rId197" display="http://www.sports-reference.com/cfb/schools/ucla/2013.html" xr:uid="{00000000-0004-0000-0800-0000C4000000}"/>
    <hyperlink ref="C116" r:id="rId198" display="http://www.sports-reference.com/cfb/conferences/pac-12/2013.html" xr:uid="{00000000-0004-0000-0800-0000C5000000}"/>
    <hyperlink ref="B117" r:id="rId199" display="http://www.sports-reference.com/cfb/schools/southern-california/2013.html" xr:uid="{00000000-0004-0000-0800-0000C6000000}"/>
    <hyperlink ref="C117" r:id="rId200" display="http://www.sports-reference.com/cfb/conferences/pac-12/2013.html" xr:uid="{00000000-0004-0000-0800-0000C7000000}"/>
    <hyperlink ref="B118" r:id="rId201" display="http://www.sports-reference.com/cfb/schools/arizona/2013.html" xr:uid="{00000000-0004-0000-0800-0000C8000000}"/>
    <hyperlink ref="C118" r:id="rId202" display="http://www.sports-reference.com/cfb/conferences/pac-12/2013.html" xr:uid="{00000000-0004-0000-0800-0000C9000000}"/>
    <hyperlink ref="B119" r:id="rId203" display="http://www.sports-reference.com/cfb/schools/utah/2013.html" xr:uid="{00000000-0004-0000-0800-0000CA000000}"/>
    <hyperlink ref="C119" r:id="rId204" display="http://www.sports-reference.com/cfb/conferences/pac-12/2013.html" xr:uid="{00000000-0004-0000-0800-0000CB000000}"/>
    <hyperlink ref="B120" r:id="rId205" display="http://www.sports-reference.com/cfb/schools/colorado/2013.html" xr:uid="{00000000-0004-0000-0800-0000CC000000}"/>
    <hyperlink ref="C120" r:id="rId206" display="http://www.sports-reference.com/cfb/conferences/pac-12/2013.html" xr:uid="{00000000-0004-0000-0800-0000CD000000}"/>
    <hyperlink ref="B123" r:id="rId207" display="http://www.sports-reference.com/cfb/schools/missouri/2013.html" xr:uid="{00000000-0004-0000-0800-0000CE000000}"/>
    <hyperlink ref="C123" r:id="rId208" display="http://www.sports-reference.com/cfb/conferences/sec/2013.html" xr:uid="{00000000-0004-0000-0800-0000CF000000}"/>
    <hyperlink ref="B124" r:id="rId209" display="http://www.sports-reference.com/cfb/schools/south-carolina/2013.html" xr:uid="{00000000-0004-0000-0800-0000D0000000}"/>
    <hyperlink ref="C124" r:id="rId210" display="http://www.sports-reference.com/cfb/conferences/sec/2013.html" xr:uid="{00000000-0004-0000-0800-0000D1000000}"/>
    <hyperlink ref="B125" r:id="rId211" display="http://www.sports-reference.com/cfb/schools/georgia/2013.html" xr:uid="{00000000-0004-0000-0800-0000D2000000}"/>
    <hyperlink ref="C125" r:id="rId212" display="http://www.sports-reference.com/cfb/conferences/sec/2013.html" xr:uid="{00000000-0004-0000-0800-0000D3000000}"/>
    <hyperlink ref="B126" r:id="rId213" display="http://www.sports-reference.com/cfb/schools/vanderbilt/2013.html" xr:uid="{00000000-0004-0000-0800-0000D4000000}"/>
    <hyperlink ref="C126" r:id="rId214" display="http://www.sports-reference.com/cfb/conferences/sec/2013.html" xr:uid="{00000000-0004-0000-0800-0000D5000000}"/>
    <hyperlink ref="B127" r:id="rId215" display="http://www.sports-reference.com/cfb/schools/florida/2013.html" xr:uid="{00000000-0004-0000-0800-0000D6000000}"/>
    <hyperlink ref="C127" r:id="rId216" display="http://www.sports-reference.com/cfb/conferences/sec/2013.html" xr:uid="{00000000-0004-0000-0800-0000D7000000}"/>
    <hyperlink ref="B128" r:id="rId217" display="http://www.sports-reference.com/cfb/schools/tennessee/2013.html" xr:uid="{00000000-0004-0000-0800-0000D8000000}"/>
    <hyperlink ref="C128" r:id="rId218" display="http://www.sports-reference.com/cfb/conferences/sec/2013.html" xr:uid="{00000000-0004-0000-0800-0000D9000000}"/>
    <hyperlink ref="B129" r:id="rId219" display="http://www.sports-reference.com/cfb/schools/kentucky/2013.html" xr:uid="{00000000-0004-0000-0800-0000DA000000}"/>
    <hyperlink ref="C129" r:id="rId220" display="http://www.sports-reference.com/cfb/conferences/sec/2013.html" xr:uid="{00000000-0004-0000-0800-0000DB000000}"/>
    <hyperlink ref="B130" r:id="rId221" display="http://www.sports-reference.com/cfb/schools/auburn/2013.html" xr:uid="{00000000-0004-0000-0800-0000DC000000}"/>
    <hyperlink ref="C130" r:id="rId222" display="http://www.sports-reference.com/cfb/conferences/sec/2013.html" xr:uid="{00000000-0004-0000-0800-0000DD000000}"/>
    <hyperlink ref="B131" r:id="rId223" display="http://www.sports-reference.com/cfb/schools/alabama/2013.html" xr:uid="{00000000-0004-0000-0800-0000DE000000}"/>
    <hyperlink ref="C131" r:id="rId224" display="http://www.sports-reference.com/cfb/conferences/sec/2013.html" xr:uid="{00000000-0004-0000-0800-0000DF000000}"/>
    <hyperlink ref="B132" r:id="rId225" display="http://www.sports-reference.com/cfb/schools/louisiana-state/2013.html" xr:uid="{00000000-0004-0000-0800-0000E0000000}"/>
    <hyperlink ref="C132" r:id="rId226" display="http://www.sports-reference.com/cfb/conferences/sec/2013.html" xr:uid="{00000000-0004-0000-0800-0000E1000000}"/>
    <hyperlink ref="B133" r:id="rId227" display="http://www.sports-reference.com/cfb/schools/texas-am/2013.html" xr:uid="{00000000-0004-0000-0800-0000E2000000}"/>
    <hyperlink ref="C133" r:id="rId228" display="http://www.sports-reference.com/cfb/conferences/sec/2013.html" xr:uid="{00000000-0004-0000-0800-0000E3000000}"/>
    <hyperlink ref="B134" r:id="rId229" display="http://www.sports-reference.com/cfb/schools/mississippi/2013.html" xr:uid="{00000000-0004-0000-0800-0000E4000000}"/>
    <hyperlink ref="C134" r:id="rId230" display="http://www.sports-reference.com/cfb/conferences/sec/2013.html" xr:uid="{00000000-0004-0000-0800-0000E5000000}"/>
    <hyperlink ref="B135" r:id="rId231" display="http://www.sports-reference.com/cfb/schools/mississippi-state/2013.html" xr:uid="{00000000-0004-0000-0800-0000E6000000}"/>
    <hyperlink ref="C135" r:id="rId232" display="http://www.sports-reference.com/cfb/conferences/sec/2013.html" xr:uid="{00000000-0004-0000-0800-0000E7000000}"/>
    <hyperlink ref="B136" r:id="rId233" display="http://www.sports-reference.com/cfb/schools/arkansas/2013.html" xr:uid="{00000000-0004-0000-0800-0000E8000000}"/>
    <hyperlink ref="C136" r:id="rId234" display="http://www.sports-reference.com/cfb/conferences/sec/2013.html" xr:uid="{00000000-0004-0000-0800-0000E9000000}"/>
    <hyperlink ref="B139" r:id="rId235" display="http://www.sports-reference.com/cfb/schools/louisiana-lafayette/2013.html" xr:uid="{00000000-0004-0000-0800-0000EA000000}"/>
    <hyperlink ref="C139" r:id="rId236" display="http://www.sports-reference.com/cfb/conferences/sun-belt/2013.html" xr:uid="{00000000-0004-0000-0800-0000EB000000}"/>
    <hyperlink ref="B140" r:id="rId237" display="http://www.sports-reference.com/cfb/schools/arkansas-state/2013.html" xr:uid="{00000000-0004-0000-0800-0000EC000000}"/>
    <hyperlink ref="C140" r:id="rId238" display="http://www.sports-reference.com/cfb/conferences/sun-belt/2013.html" xr:uid="{00000000-0004-0000-0800-0000ED000000}"/>
    <hyperlink ref="B141" r:id="rId239" display="http://www.sports-reference.com/cfb/schools/western-kentucky/2013.html" xr:uid="{00000000-0004-0000-0800-0000EE000000}"/>
    <hyperlink ref="C141" r:id="rId240" display="http://www.sports-reference.com/cfb/conferences/sun-belt/2013.html" xr:uid="{00000000-0004-0000-0800-0000EF000000}"/>
    <hyperlink ref="B142" r:id="rId241" display="http://www.sports-reference.com/cfb/schools/louisiana-monroe/2013.html" xr:uid="{00000000-0004-0000-0800-0000F0000000}"/>
    <hyperlink ref="C142" r:id="rId242" display="http://www.sports-reference.com/cfb/conferences/sun-belt/2013.html" xr:uid="{00000000-0004-0000-0800-0000F1000000}"/>
    <hyperlink ref="B143" r:id="rId243" display="http://www.sports-reference.com/cfb/schools/south-alabama/2013.html" xr:uid="{00000000-0004-0000-0800-0000F2000000}"/>
    <hyperlink ref="C143" r:id="rId244" display="http://www.sports-reference.com/cfb/conferences/sun-belt/2013.html" xr:uid="{00000000-0004-0000-0800-0000F3000000}"/>
    <hyperlink ref="B144" r:id="rId245" display="http://www.sports-reference.com/cfb/schools/troy/2013.html" xr:uid="{00000000-0004-0000-0800-0000F4000000}"/>
    <hyperlink ref="C144" r:id="rId246" display="http://www.sports-reference.com/cfb/conferences/sun-belt/2013.html" xr:uid="{00000000-0004-0000-0800-0000F5000000}"/>
    <hyperlink ref="B145" r:id="rId247" display="http://www.sports-reference.com/cfb/schools/texas-state/2013.html" xr:uid="{00000000-0004-0000-0800-0000F6000000}"/>
    <hyperlink ref="C145" r:id="rId248" display="http://www.sports-reference.com/cfb/conferences/sun-belt/2013.html" xr:uid="{00000000-0004-0000-0800-0000F7000000}"/>
    <hyperlink ref="B146" r:id="rId249" display="http://www.sports-reference.com/cfb/schools/georgia-state/2013.html" xr:uid="{00000000-0004-0000-0800-0000F8000000}"/>
    <hyperlink ref="C146" r:id="rId250" display="http://www.sports-reference.com/cfb/conferences/sun-belt/2013.html" xr:uid="{00000000-0004-0000-0800-0000F9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147"/>
  <sheetViews>
    <sheetView topLeftCell="A147" workbookViewId="0">
      <selection activeCell="A2" sqref="A2:P149"/>
    </sheetView>
  </sheetViews>
  <sheetFormatPr defaultRowHeight="15"/>
  <sheetData>
    <row r="1" spans="1:17">
      <c r="A1" s="6" t="s">
        <v>152</v>
      </c>
      <c r="B1" s="6" t="s">
        <v>153</v>
      </c>
      <c r="C1" s="6" t="s">
        <v>154</v>
      </c>
      <c r="D1" s="6" t="s">
        <v>155</v>
      </c>
      <c r="E1" s="6" t="s">
        <v>156</v>
      </c>
      <c r="F1" s="6" t="s">
        <v>157</v>
      </c>
      <c r="G1" s="6" t="s">
        <v>155</v>
      </c>
      <c r="H1" s="6" t="s">
        <v>156</v>
      </c>
      <c r="I1" s="6" t="s">
        <v>157</v>
      </c>
      <c r="J1" s="6" t="s">
        <v>158</v>
      </c>
      <c r="K1" s="6" t="s">
        <v>158</v>
      </c>
      <c r="L1" s="6" t="s">
        <v>159</v>
      </c>
      <c r="M1" s="6" t="s">
        <v>160</v>
      </c>
      <c r="N1" s="6" t="s">
        <v>161</v>
      </c>
      <c r="O1" s="6" t="s">
        <v>162</v>
      </c>
      <c r="P1" s="6" t="s">
        <v>163</v>
      </c>
      <c r="Q1" s="6" t="s">
        <v>164</v>
      </c>
    </row>
    <row r="2" spans="1:17" ht="45">
      <c r="A2" s="6">
        <v>1</v>
      </c>
      <c r="B2" s="5" t="s">
        <v>2</v>
      </c>
      <c r="C2" s="5" t="s">
        <v>165</v>
      </c>
      <c r="D2" s="7">
        <v>12</v>
      </c>
      <c r="E2" s="7">
        <v>2</v>
      </c>
      <c r="F2" s="7">
        <v>0.85699999999999998</v>
      </c>
      <c r="G2" s="7">
        <v>7</v>
      </c>
      <c r="H2" s="7">
        <v>1</v>
      </c>
      <c r="I2" s="7">
        <v>0.875</v>
      </c>
      <c r="J2" s="7">
        <v>39.299999999999997</v>
      </c>
      <c r="K2" s="7">
        <v>14.7</v>
      </c>
      <c r="L2" s="7">
        <v>13.56</v>
      </c>
      <c r="M2" s="7">
        <v>-0.66</v>
      </c>
      <c r="N2" s="7">
        <v>7</v>
      </c>
      <c r="O2" s="7">
        <v>3</v>
      </c>
      <c r="P2" s="7">
        <v>10</v>
      </c>
      <c r="Q2" s="7"/>
    </row>
    <row r="3" spans="1:17" ht="45">
      <c r="A3" s="6">
        <v>2</v>
      </c>
      <c r="B3" s="5" t="s">
        <v>6</v>
      </c>
      <c r="C3" s="5" t="s">
        <v>165</v>
      </c>
      <c r="D3" s="7">
        <v>11</v>
      </c>
      <c r="E3" s="7">
        <v>2</v>
      </c>
      <c r="F3" s="7">
        <v>0.84599999999999997</v>
      </c>
      <c r="G3" s="7">
        <v>7</v>
      </c>
      <c r="H3" s="7">
        <v>1</v>
      </c>
      <c r="I3" s="7">
        <v>0.875</v>
      </c>
      <c r="J3" s="7">
        <v>41</v>
      </c>
      <c r="K3" s="7">
        <v>24.8</v>
      </c>
      <c r="L3" s="7">
        <v>14.75</v>
      </c>
      <c r="M3" s="7">
        <v>1.1399999999999999</v>
      </c>
      <c r="N3" s="7">
        <v>14</v>
      </c>
      <c r="O3" s="7">
        <v>10</v>
      </c>
      <c r="P3" s="7">
        <v>11</v>
      </c>
      <c r="Q3" s="7"/>
    </row>
    <row r="4" spans="1:17" ht="45">
      <c r="A4" s="6">
        <v>3</v>
      </c>
      <c r="B4" s="5" t="s">
        <v>44</v>
      </c>
      <c r="C4" s="5" t="s">
        <v>165</v>
      </c>
      <c r="D4" s="7">
        <v>7</v>
      </c>
      <c r="E4" s="7">
        <v>6</v>
      </c>
      <c r="F4" s="7">
        <v>0.53800000000000003</v>
      </c>
      <c r="G4" s="7">
        <v>4</v>
      </c>
      <c r="H4" s="7">
        <v>4</v>
      </c>
      <c r="I4" s="7">
        <v>0.5</v>
      </c>
      <c r="J4" s="7">
        <v>28.1</v>
      </c>
      <c r="K4" s="7">
        <v>25.6</v>
      </c>
      <c r="L4" s="7">
        <v>1.46</v>
      </c>
      <c r="M4" s="7">
        <v>-0.77</v>
      </c>
      <c r="N4" s="7"/>
      <c r="O4" s="7"/>
      <c r="P4" s="7"/>
      <c r="Q4" s="7"/>
    </row>
    <row r="5" spans="1:17" ht="45">
      <c r="A5" s="6">
        <v>4</v>
      </c>
      <c r="B5" s="5" t="s">
        <v>62</v>
      </c>
      <c r="C5" s="5" t="s">
        <v>165</v>
      </c>
      <c r="D5" s="7">
        <v>5</v>
      </c>
      <c r="E5" s="7">
        <v>7</v>
      </c>
      <c r="F5" s="7">
        <v>0.41699999999999998</v>
      </c>
      <c r="G5" s="7">
        <v>3</v>
      </c>
      <c r="H5" s="7">
        <v>5</v>
      </c>
      <c r="I5" s="7">
        <v>0.375</v>
      </c>
      <c r="J5" s="7">
        <v>18.5</v>
      </c>
      <c r="K5" s="7">
        <v>31.8</v>
      </c>
      <c r="L5" s="7">
        <v>-6.2</v>
      </c>
      <c r="M5" s="7">
        <v>1.05</v>
      </c>
      <c r="N5" s="7"/>
      <c r="O5" s="7"/>
      <c r="P5" s="7"/>
      <c r="Q5" s="7"/>
    </row>
    <row r="6" spans="1:17" ht="45">
      <c r="A6" s="6">
        <v>5</v>
      </c>
      <c r="B6" s="5" t="s">
        <v>39</v>
      </c>
      <c r="C6" s="5" t="s">
        <v>165</v>
      </c>
      <c r="D6" s="7">
        <v>4</v>
      </c>
      <c r="E6" s="7">
        <v>8</v>
      </c>
      <c r="F6" s="7">
        <v>0.33300000000000002</v>
      </c>
      <c r="G6" s="7">
        <v>2</v>
      </c>
      <c r="H6" s="7">
        <v>6</v>
      </c>
      <c r="I6" s="7">
        <v>0.25</v>
      </c>
      <c r="J6" s="7">
        <v>20.100000000000001</v>
      </c>
      <c r="K6" s="7">
        <v>27.2</v>
      </c>
      <c r="L6" s="7">
        <v>-6.59</v>
      </c>
      <c r="M6" s="7">
        <v>-0.26</v>
      </c>
      <c r="N6" s="7"/>
      <c r="O6" s="7"/>
      <c r="P6" s="7"/>
      <c r="Q6" s="7"/>
    </row>
    <row r="7" spans="1:17" ht="45.75" thickBot="1">
      <c r="A7" s="6">
        <v>6</v>
      </c>
      <c r="B7" s="5" t="s">
        <v>82</v>
      </c>
      <c r="C7" s="5" t="s">
        <v>165</v>
      </c>
      <c r="D7" s="7">
        <v>2</v>
      </c>
      <c r="E7" s="7">
        <v>10</v>
      </c>
      <c r="F7" s="7">
        <v>0.16700000000000001</v>
      </c>
      <c r="G7" s="7">
        <v>1</v>
      </c>
      <c r="H7" s="7">
        <v>7</v>
      </c>
      <c r="I7" s="7">
        <v>0.125</v>
      </c>
      <c r="J7" s="7">
        <v>19.8</v>
      </c>
      <c r="K7" s="7">
        <v>29.7</v>
      </c>
      <c r="L7" s="7">
        <v>-6.74</v>
      </c>
      <c r="M7" s="7">
        <v>2.0099999999999998</v>
      </c>
      <c r="N7" s="7"/>
      <c r="O7" s="7"/>
      <c r="P7" s="7"/>
      <c r="Q7" s="7"/>
    </row>
    <row r="8" spans="1:17" ht="30.75" thickTop="1">
      <c r="A8" s="8">
        <v>7</v>
      </c>
      <c r="B8" s="10" t="s">
        <v>24</v>
      </c>
      <c r="C8" s="10" t="s">
        <v>166</v>
      </c>
      <c r="D8" s="9">
        <v>8</v>
      </c>
      <c r="E8" s="9">
        <v>4</v>
      </c>
      <c r="F8" s="9">
        <v>0.66700000000000004</v>
      </c>
      <c r="G8" s="9">
        <v>5</v>
      </c>
      <c r="H8" s="9">
        <v>3</v>
      </c>
      <c r="I8" s="9">
        <v>0.625</v>
      </c>
      <c r="J8" s="9">
        <v>40.6</v>
      </c>
      <c r="K8" s="9">
        <v>25.7</v>
      </c>
      <c r="L8" s="9">
        <v>4.5199999999999996</v>
      </c>
      <c r="M8" s="9">
        <v>-2.98</v>
      </c>
      <c r="N8" s="9"/>
      <c r="O8" s="9"/>
      <c r="P8" s="9"/>
      <c r="Q8" s="9"/>
    </row>
    <row r="9" spans="1:17" ht="30">
      <c r="A9" s="6">
        <v>8</v>
      </c>
      <c r="B9" s="5" t="s">
        <v>21</v>
      </c>
      <c r="C9" s="5" t="s">
        <v>166</v>
      </c>
      <c r="D9" s="7">
        <v>7</v>
      </c>
      <c r="E9" s="7">
        <v>5</v>
      </c>
      <c r="F9" s="7">
        <v>0.58299999999999996</v>
      </c>
      <c r="G9" s="7">
        <v>5</v>
      </c>
      <c r="H9" s="7">
        <v>3</v>
      </c>
      <c r="I9" s="7">
        <v>0.625</v>
      </c>
      <c r="J9" s="7">
        <v>31.4</v>
      </c>
      <c r="K9" s="7">
        <v>30.5</v>
      </c>
      <c r="L9" s="7">
        <v>4.07</v>
      </c>
      <c r="M9" s="7">
        <v>2.3199999999999998</v>
      </c>
      <c r="N9" s="7"/>
      <c r="O9" s="7"/>
      <c r="P9" s="7"/>
      <c r="Q9" s="7"/>
    </row>
    <row r="10" spans="1:17" ht="30">
      <c r="A10" s="6">
        <v>9</v>
      </c>
      <c r="B10" s="5" t="s">
        <v>69</v>
      </c>
      <c r="C10" s="5" t="s">
        <v>166</v>
      </c>
      <c r="D10" s="7">
        <v>7</v>
      </c>
      <c r="E10" s="7">
        <v>7</v>
      </c>
      <c r="F10" s="7">
        <v>0.5</v>
      </c>
      <c r="G10" s="7">
        <v>5</v>
      </c>
      <c r="H10" s="7">
        <v>3</v>
      </c>
      <c r="I10" s="7">
        <v>0.625</v>
      </c>
      <c r="J10" s="7">
        <v>33.6</v>
      </c>
      <c r="K10" s="7">
        <v>28.3</v>
      </c>
      <c r="L10" s="7">
        <v>5.18</v>
      </c>
      <c r="M10" s="7">
        <v>2.89</v>
      </c>
      <c r="N10" s="7"/>
      <c r="O10" s="7"/>
      <c r="P10" s="7"/>
      <c r="Q10" s="7"/>
    </row>
    <row r="11" spans="1:17" ht="30">
      <c r="A11" s="6">
        <v>10</v>
      </c>
      <c r="B11" s="5" t="s">
        <v>43</v>
      </c>
      <c r="C11" s="5" t="s">
        <v>166</v>
      </c>
      <c r="D11" s="7">
        <v>7</v>
      </c>
      <c r="E11" s="7">
        <v>6</v>
      </c>
      <c r="F11" s="7">
        <v>0.53800000000000003</v>
      </c>
      <c r="G11" s="7">
        <v>4</v>
      </c>
      <c r="H11" s="7">
        <v>4</v>
      </c>
      <c r="I11" s="7">
        <v>0.5</v>
      </c>
      <c r="J11" s="7">
        <v>25.1</v>
      </c>
      <c r="K11" s="7">
        <v>22.8</v>
      </c>
      <c r="L11" s="7">
        <v>3.13</v>
      </c>
      <c r="M11" s="7">
        <v>2.21</v>
      </c>
      <c r="N11" s="7">
        <v>16</v>
      </c>
      <c r="O11" s="7">
        <v>13</v>
      </c>
      <c r="P11" s="7"/>
      <c r="Q11" s="7"/>
    </row>
    <row r="12" spans="1:17" ht="30">
      <c r="A12" s="6">
        <v>11</v>
      </c>
      <c r="B12" s="5" t="s">
        <v>33</v>
      </c>
      <c r="C12" s="5" t="s">
        <v>166</v>
      </c>
      <c r="D12" s="7">
        <v>6</v>
      </c>
      <c r="E12" s="7">
        <v>7</v>
      </c>
      <c r="F12" s="7">
        <v>0.46200000000000002</v>
      </c>
      <c r="G12" s="7">
        <v>3</v>
      </c>
      <c r="H12" s="7">
        <v>5</v>
      </c>
      <c r="I12" s="7">
        <v>0.375</v>
      </c>
      <c r="J12" s="7">
        <v>31.5</v>
      </c>
      <c r="K12" s="7">
        <v>36</v>
      </c>
      <c r="L12" s="7">
        <v>-0.28000000000000003</v>
      </c>
      <c r="M12" s="7">
        <v>1.72</v>
      </c>
      <c r="N12" s="7"/>
      <c r="O12" s="7"/>
      <c r="P12" s="7"/>
      <c r="Q12" s="7"/>
    </row>
    <row r="13" spans="1:17" ht="30">
      <c r="A13" s="6">
        <v>12</v>
      </c>
      <c r="B13" s="5" t="s">
        <v>61</v>
      </c>
      <c r="C13" s="5" t="s">
        <v>166</v>
      </c>
      <c r="D13" s="7">
        <v>4</v>
      </c>
      <c r="E13" s="7">
        <v>8</v>
      </c>
      <c r="F13" s="7">
        <v>0.33300000000000002</v>
      </c>
      <c r="G13" s="7">
        <v>2</v>
      </c>
      <c r="H13" s="7">
        <v>6</v>
      </c>
      <c r="I13" s="7">
        <v>0.25</v>
      </c>
      <c r="J13" s="7">
        <v>22.8</v>
      </c>
      <c r="K13" s="7">
        <v>28.9</v>
      </c>
      <c r="L13" s="7">
        <v>-3.84</v>
      </c>
      <c r="M13" s="7">
        <v>0.99</v>
      </c>
      <c r="N13" s="7"/>
      <c r="O13" s="7"/>
      <c r="P13" s="7"/>
      <c r="Q13" s="7"/>
    </row>
    <row r="14" spans="1:17" ht="15" customHeight="1">
      <c r="A14" s="21"/>
      <c r="B14" s="21"/>
      <c r="C14" s="21"/>
      <c r="D14" s="21" t="s">
        <v>167</v>
      </c>
      <c r="E14" s="21"/>
      <c r="F14" s="21"/>
      <c r="G14" s="21" t="s">
        <v>168</v>
      </c>
      <c r="H14" s="21"/>
      <c r="I14" s="21"/>
      <c r="J14" s="6"/>
      <c r="K14" s="6"/>
      <c r="L14" s="21" t="s">
        <v>159</v>
      </c>
      <c r="M14" s="21"/>
      <c r="N14" s="21" t="s">
        <v>151</v>
      </c>
      <c r="O14" s="21"/>
      <c r="P14" s="21"/>
      <c r="Q14" s="6"/>
    </row>
    <row r="15" spans="1:17">
      <c r="A15" s="6" t="s">
        <v>152</v>
      </c>
      <c r="B15" s="6" t="s">
        <v>153</v>
      </c>
      <c r="C15" s="6" t="s">
        <v>154</v>
      </c>
      <c r="D15" s="6" t="s">
        <v>155</v>
      </c>
      <c r="E15" s="6" t="s">
        <v>156</v>
      </c>
      <c r="F15" s="6" t="s">
        <v>157</v>
      </c>
      <c r="G15" s="6" t="s">
        <v>155</v>
      </c>
      <c r="H15" s="6" t="s">
        <v>156</v>
      </c>
      <c r="I15" s="6" t="s">
        <v>157</v>
      </c>
      <c r="J15" s="6" t="s">
        <v>158</v>
      </c>
      <c r="K15" s="6" t="s">
        <v>158</v>
      </c>
      <c r="L15" s="6" t="s">
        <v>159</v>
      </c>
      <c r="M15" s="6" t="s">
        <v>160</v>
      </c>
      <c r="N15" s="6" t="s">
        <v>161</v>
      </c>
      <c r="O15" s="6" t="s">
        <v>162</v>
      </c>
      <c r="P15" s="6" t="s">
        <v>163</v>
      </c>
      <c r="Q15" s="6" t="s">
        <v>164</v>
      </c>
    </row>
    <row r="16" spans="1:17" ht="30">
      <c r="A16" s="6">
        <v>13</v>
      </c>
      <c r="B16" s="5" t="s">
        <v>76</v>
      </c>
      <c r="C16" s="5" t="s">
        <v>145</v>
      </c>
      <c r="D16" s="7">
        <v>11</v>
      </c>
      <c r="E16" s="7">
        <v>2</v>
      </c>
      <c r="F16" s="7">
        <v>0.84599999999999997</v>
      </c>
      <c r="G16" s="7">
        <v>8</v>
      </c>
      <c r="H16" s="7">
        <v>1</v>
      </c>
      <c r="I16" s="7">
        <v>0.88900000000000001</v>
      </c>
      <c r="J16" s="7">
        <v>38.799999999999997</v>
      </c>
      <c r="K16" s="7">
        <v>22.2</v>
      </c>
      <c r="L16" s="7">
        <v>16.920000000000002</v>
      </c>
      <c r="M16" s="7">
        <v>5.3</v>
      </c>
      <c r="N16" s="7">
        <v>22</v>
      </c>
      <c r="O16" s="7">
        <v>2</v>
      </c>
      <c r="P16" s="7">
        <v>12</v>
      </c>
      <c r="Q16" s="7"/>
    </row>
    <row r="17" spans="1:17" ht="30">
      <c r="A17" s="6">
        <v>14</v>
      </c>
      <c r="B17" s="5" t="s">
        <v>16</v>
      </c>
      <c r="C17" s="5" t="s">
        <v>145</v>
      </c>
      <c r="D17" s="7">
        <v>10</v>
      </c>
      <c r="E17" s="7">
        <v>3</v>
      </c>
      <c r="F17" s="7">
        <v>0.76900000000000002</v>
      </c>
      <c r="G17" s="7">
        <v>8</v>
      </c>
      <c r="H17" s="7">
        <v>1</v>
      </c>
      <c r="I17" s="7">
        <v>0.88900000000000001</v>
      </c>
      <c r="J17" s="7">
        <v>38.200000000000003</v>
      </c>
      <c r="K17" s="7">
        <v>25.5</v>
      </c>
      <c r="L17" s="7">
        <v>14.32</v>
      </c>
      <c r="M17" s="7">
        <v>6.17</v>
      </c>
      <c r="N17" s="7">
        <v>4</v>
      </c>
      <c r="O17" s="7">
        <v>4</v>
      </c>
      <c r="P17" s="7">
        <v>15</v>
      </c>
      <c r="Q17" s="7"/>
    </row>
    <row r="18" spans="1:17">
      <c r="A18" s="6">
        <v>15</v>
      </c>
      <c r="B18" s="5" t="s">
        <v>7</v>
      </c>
      <c r="C18" s="5" t="s">
        <v>145</v>
      </c>
      <c r="D18" s="7">
        <v>9</v>
      </c>
      <c r="E18" s="7">
        <v>4</v>
      </c>
      <c r="F18" s="7">
        <v>0.69199999999999995</v>
      </c>
      <c r="G18" s="7">
        <v>5</v>
      </c>
      <c r="H18" s="7">
        <v>4</v>
      </c>
      <c r="I18" s="7">
        <v>0.55600000000000005</v>
      </c>
      <c r="J18" s="7">
        <v>35.700000000000003</v>
      </c>
      <c r="K18" s="7">
        <v>29.2</v>
      </c>
      <c r="L18" s="7">
        <v>11.18</v>
      </c>
      <c r="M18" s="7">
        <v>5.57</v>
      </c>
      <c r="N18" s="7">
        <v>15</v>
      </c>
      <c r="O18" s="7">
        <v>11</v>
      </c>
      <c r="P18" s="7">
        <v>19</v>
      </c>
      <c r="Q18" s="7"/>
    </row>
    <row r="19" spans="1:17" ht="30">
      <c r="A19" s="6">
        <v>16</v>
      </c>
      <c r="B19" s="5" t="s">
        <v>48</v>
      </c>
      <c r="C19" s="5" t="s">
        <v>145</v>
      </c>
      <c r="D19" s="7">
        <v>8</v>
      </c>
      <c r="E19" s="7">
        <v>5</v>
      </c>
      <c r="F19" s="7">
        <v>0.61499999999999999</v>
      </c>
      <c r="G19" s="7">
        <v>5</v>
      </c>
      <c r="H19" s="7">
        <v>4</v>
      </c>
      <c r="I19" s="7">
        <v>0.55600000000000005</v>
      </c>
      <c r="J19" s="7">
        <v>45.7</v>
      </c>
      <c r="K19" s="7">
        <v>28.2</v>
      </c>
      <c r="L19" s="7">
        <v>13.5</v>
      </c>
      <c r="M19" s="7">
        <v>4.96</v>
      </c>
      <c r="N19" s="7">
        <v>19</v>
      </c>
      <c r="O19" s="7">
        <v>18</v>
      </c>
      <c r="P19" s="7"/>
      <c r="Q19" s="7"/>
    </row>
    <row r="20" spans="1:17">
      <c r="A20" s="6">
        <v>17</v>
      </c>
      <c r="B20" s="5" t="s">
        <v>56</v>
      </c>
      <c r="C20" s="5" t="s">
        <v>145</v>
      </c>
      <c r="D20" s="7">
        <v>8</v>
      </c>
      <c r="E20" s="7">
        <v>5</v>
      </c>
      <c r="F20" s="7">
        <v>0.61499999999999999</v>
      </c>
      <c r="G20" s="7">
        <v>4</v>
      </c>
      <c r="H20" s="7">
        <v>5</v>
      </c>
      <c r="I20" s="7">
        <v>0.44400000000000001</v>
      </c>
      <c r="J20" s="7">
        <v>44.5</v>
      </c>
      <c r="K20" s="7">
        <v>37.200000000000003</v>
      </c>
      <c r="L20" s="7">
        <v>11.22</v>
      </c>
      <c r="M20" s="7">
        <v>5.07</v>
      </c>
      <c r="N20" s="7"/>
      <c r="O20" s="7">
        <v>25</v>
      </c>
      <c r="P20" s="7"/>
      <c r="Q20" s="7"/>
    </row>
    <row r="21" spans="1:17" ht="30">
      <c r="A21" s="6">
        <v>18</v>
      </c>
      <c r="B21" s="5" t="s">
        <v>47</v>
      </c>
      <c r="C21" s="5" t="s">
        <v>145</v>
      </c>
      <c r="D21" s="7">
        <v>8</v>
      </c>
      <c r="E21" s="7">
        <v>5</v>
      </c>
      <c r="F21" s="7">
        <v>0.61499999999999999</v>
      </c>
      <c r="G21" s="7">
        <v>4</v>
      </c>
      <c r="H21" s="7">
        <v>5</v>
      </c>
      <c r="I21" s="7">
        <v>0.44400000000000001</v>
      </c>
      <c r="J21" s="7">
        <v>37.5</v>
      </c>
      <c r="K21" s="7">
        <v>31.8</v>
      </c>
      <c r="L21" s="7">
        <v>6.33</v>
      </c>
      <c r="M21" s="7">
        <v>3.02</v>
      </c>
      <c r="N21" s="7"/>
      <c r="O21" s="7">
        <v>15</v>
      </c>
      <c r="P21" s="7"/>
      <c r="Q21" s="7"/>
    </row>
    <row r="22" spans="1:17" ht="30">
      <c r="A22" s="6">
        <v>19</v>
      </c>
      <c r="B22" s="5" t="s">
        <v>141</v>
      </c>
      <c r="C22" s="5" t="s">
        <v>145</v>
      </c>
      <c r="D22" s="7">
        <v>7</v>
      </c>
      <c r="E22" s="7">
        <v>6</v>
      </c>
      <c r="F22" s="7">
        <v>0.53800000000000003</v>
      </c>
      <c r="G22" s="7">
        <v>4</v>
      </c>
      <c r="H22" s="7">
        <v>5</v>
      </c>
      <c r="I22" s="7">
        <v>0.44400000000000001</v>
      </c>
      <c r="J22" s="7">
        <v>28.3</v>
      </c>
      <c r="K22" s="7">
        <v>22.6</v>
      </c>
      <c r="L22" s="7">
        <v>7.49</v>
      </c>
      <c r="M22" s="7">
        <v>4.87</v>
      </c>
      <c r="N22" s="7">
        <v>20</v>
      </c>
      <c r="O22" s="7">
        <v>15</v>
      </c>
      <c r="P22" s="7"/>
      <c r="Q22" s="7"/>
    </row>
    <row r="23" spans="1:17" ht="30">
      <c r="A23" s="6">
        <v>20</v>
      </c>
      <c r="B23" s="5" t="s">
        <v>38</v>
      </c>
      <c r="C23" s="5" t="s">
        <v>145</v>
      </c>
      <c r="D23" s="7">
        <v>7</v>
      </c>
      <c r="E23" s="7">
        <v>6</v>
      </c>
      <c r="F23" s="7">
        <v>0.53800000000000003</v>
      </c>
      <c r="G23" s="7">
        <v>4</v>
      </c>
      <c r="H23" s="7">
        <v>5</v>
      </c>
      <c r="I23" s="7">
        <v>0.44400000000000001</v>
      </c>
      <c r="J23" s="7">
        <v>39.5</v>
      </c>
      <c r="K23" s="7">
        <v>38.1</v>
      </c>
      <c r="L23" s="7">
        <v>4.03</v>
      </c>
      <c r="M23" s="7">
        <v>4.34</v>
      </c>
      <c r="N23" s="7">
        <v>11</v>
      </c>
      <c r="O23" s="7">
        <v>5</v>
      </c>
      <c r="P23" s="7"/>
      <c r="Q23" s="7"/>
    </row>
    <row r="24" spans="1:17" ht="30">
      <c r="A24" s="6">
        <v>21</v>
      </c>
      <c r="B24" s="5" t="s">
        <v>53</v>
      </c>
      <c r="C24" s="5" t="s">
        <v>145</v>
      </c>
      <c r="D24" s="7">
        <v>6</v>
      </c>
      <c r="E24" s="7">
        <v>7</v>
      </c>
      <c r="F24" s="7">
        <v>0.46200000000000002</v>
      </c>
      <c r="G24" s="7">
        <v>3</v>
      </c>
      <c r="H24" s="7">
        <v>6</v>
      </c>
      <c r="I24" s="7">
        <v>0.33300000000000002</v>
      </c>
      <c r="J24" s="7">
        <v>24.5</v>
      </c>
      <c r="K24" s="7">
        <v>23.9</v>
      </c>
      <c r="L24" s="7">
        <v>5.4</v>
      </c>
      <c r="M24" s="7">
        <v>5.48</v>
      </c>
      <c r="N24" s="7"/>
      <c r="O24" s="7"/>
      <c r="P24" s="7"/>
      <c r="Q24" s="7"/>
    </row>
    <row r="25" spans="1:17">
      <c r="A25" s="6">
        <v>22</v>
      </c>
      <c r="B25" s="5" t="s">
        <v>85</v>
      </c>
      <c r="C25" s="5" t="s">
        <v>145</v>
      </c>
      <c r="D25" s="7">
        <v>1</v>
      </c>
      <c r="E25" s="7">
        <v>11</v>
      </c>
      <c r="F25" s="7">
        <v>8.3000000000000004E-2</v>
      </c>
      <c r="G25" s="7">
        <v>0</v>
      </c>
      <c r="H25" s="7">
        <v>9</v>
      </c>
      <c r="I25" s="7">
        <v>0</v>
      </c>
      <c r="J25" s="7">
        <v>18.3</v>
      </c>
      <c r="K25" s="7">
        <v>36.1</v>
      </c>
      <c r="L25" s="7">
        <v>-6.7</v>
      </c>
      <c r="M25" s="7">
        <v>6.22</v>
      </c>
      <c r="N25" s="7"/>
      <c r="O25" s="7"/>
      <c r="P25" s="7"/>
      <c r="Q25" s="7"/>
    </row>
    <row r="26" spans="1:17" ht="15" customHeight="1">
      <c r="A26" s="21"/>
      <c r="B26" s="21"/>
      <c r="C26" s="21"/>
      <c r="D26" s="21" t="s">
        <v>167</v>
      </c>
      <c r="E26" s="21"/>
      <c r="F26" s="21"/>
      <c r="G26" s="21" t="s">
        <v>168</v>
      </c>
      <c r="H26" s="21"/>
      <c r="I26" s="21"/>
      <c r="J26" s="6"/>
      <c r="K26" s="6"/>
      <c r="L26" s="21" t="s">
        <v>159</v>
      </c>
      <c r="M26" s="21"/>
      <c r="N26" s="21" t="s">
        <v>151</v>
      </c>
      <c r="O26" s="21"/>
      <c r="P26" s="21"/>
      <c r="Q26" s="6"/>
    </row>
    <row r="27" spans="1:17">
      <c r="A27" s="6" t="s">
        <v>152</v>
      </c>
      <c r="B27" s="6" t="s">
        <v>153</v>
      </c>
      <c r="C27" s="6" t="s">
        <v>154</v>
      </c>
      <c r="D27" s="6" t="s">
        <v>155</v>
      </c>
      <c r="E27" s="6" t="s">
        <v>156</v>
      </c>
      <c r="F27" s="6" t="s">
        <v>157</v>
      </c>
      <c r="G27" s="6" t="s">
        <v>155</v>
      </c>
      <c r="H27" s="6" t="s">
        <v>156</v>
      </c>
      <c r="I27" s="6" t="s">
        <v>157</v>
      </c>
      <c r="J27" s="6" t="s">
        <v>158</v>
      </c>
      <c r="K27" s="6" t="s">
        <v>158</v>
      </c>
      <c r="L27" s="6" t="s">
        <v>159</v>
      </c>
      <c r="M27" s="6" t="s">
        <v>160</v>
      </c>
      <c r="N27" s="6" t="s">
        <v>161</v>
      </c>
      <c r="O27" s="6" t="s">
        <v>162</v>
      </c>
      <c r="P27" s="6" t="s">
        <v>163</v>
      </c>
      <c r="Q27" s="6" t="s">
        <v>164</v>
      </c>
    </row>
    <row r="28" spans="1:17" ht="30">
      <c r="A28" s="6">
        <v>23</v>
      </c>
      <c r="B28" s="5" t="s">
        <v>36</v>
      </c>
      <c r="C28" s="5" t="s">
        <v>192</v>
      </c>
      <c r="D28" s="7">
        <v>11</v>
      </c>
      <c r="E28" s="7">
        <v>2</v>
      </c>
      <c r="F28" s="7">
        <v>0.84599999999999997</v>
      </c>
      <c r="G28" s="7">
        <v>5</v>
      </c>
      <c r="H28" s="7">
        <v>2</v>
      </c>
      <c r="I28" s="7">
        <v>0.71399999999999997</v>
      </c>
      <c r="J28" s="7">
        <v>31.2</v>
      </c>
      <c r="K28" s="7">
        <v>23.8</v>
      </c>
      <c r="L28" s="7">
        <v>5.88</v>
      </c>
      <c r="M28" s="7">
        <v>-1.96</v>
      </c>
      <c r="N28" s="7">
        <v>25</v>
      </c>
      <c r="O28" s="7">
        <v>11</v>
      </c>
      <c r="P28" s="7">
        <v>13</v>
      </c>
      <c r="Q28" s="7"/>
    </row>
    <row r="29" spans="1:17" ht="30">
      <c r="A29" s="6">
        <v>24</v>
      </c>
      <c r="B29" s="5" t="s">
        <v>68</v>
      </c>
      <c r="C29" s="5" t="s">
        <v>192</v>
      </c>
      <c r="D29" s="7">
        <v>10</v>
      </c>
      <c r="E29" s="7">
        <v>3</v>
      </c>
      <c r="F29" s="7">
        <v>0.76900000000000002</v>
      </c>
      <c r="G29" s="7">
        <v>5</v>
      </c>
      <c r="H29" s="7">
        <v>2</v>
      </c>
      <c r="I29" s="7">
        <v>0.71399999999999997</v>
      </c>
      <c r="J29" s="7">
        <v>32.299999999999997</v>
      </c>
      <c r="K29" s="7">
        <v>18.5</v>
      </c>
      <c r="L29" s="7">
        <v>8.7100000000000009</v>
      </c>
      <c r="M29" s="7">
        <v>-3.37</v>
      </c>
      <c r="N29" s="7"/>
      <c r="O29" s="7">
        <v>21</v>
      </c>
      <c r="P29" s="7"/>
      <c r="Q29" s="7"/>
    </row>
    <row r="30" spans="1:17">
      <c r="A30" s="6">
        <v>25</v>
      </c>
      <c r="B30" s="5" t="s">
        <v>79</v>
      </c>
      <c r="C30" s="5" t="s">
        <v>192</v>
      </c>
      <c r="D30" s="7">
        <v>9</v>
      </c>
      <c r="E30" s="7">
        <v>4</v>
      </c>
      <c r="F30" s="7">
        <v>0.69199999999999995</v>
      </c>
      <c r="G30" s="7">
        <v>5</v>
      </c>
      <c r="H30" s="7">
        <v>2</v>
      </c>
      <c r="I30" s="7">
        <v>0.71399999999999997</v>
      </c>
      <c r="J30" s="7">
        <v>21.5</v>
      </c>
      <c r="K30" s="7">
        <v>14.2</v>
      </c>
      <c r="L30" s="7">
        <v>3.91</v>
      </c>
      <c r="M30" s="7">
        <v>-2.5499999999999998</v>
      </c>
      <c r="N30" s="7"/>
      <c r="O30" s="7">
        <v>18</v>
      </c>
      <c r="P30" s="7"/>
      <c r="Q30" s="7"/>
    </row>
    <row r="31" spans="1:17">
      <c r="A31" s="6">
        <v>26</v>
      </c>
      <c r="B31" s="5" t="s">
        <v>59</v>
      </c>
      <c r="C31" s="5" t="s">
        <v>192</v>
      </c>
      <c r="D31" s="7">
        <v>8</v>
      </c>
      <c r="E31" s="7">
        <v>5</v>
      </c>
      <c r="F31" s="7">
        <v>0.61499999999999999</v>
      </c>
      <c r="G31" s="7">
        <v>5</v>
      </c>
      <c r="H31" s="7">
        <v>2</v>
      </c>
      <c r="I31" s="7">
        <v>0.71399999999999997</v>
      </c>
      <c r="J31" s="7">
        <v>30</v>
      </c>
      <c r="K31" s="7">
        <v>24.8</v>
      </c>
      <c r="L31" s="7">
        <v>6.27</v>
      </c>
      <c r="M31" s="7">
        <v>0.81</v>
      </c>
      <c r="N31" s="7"/>
      <c r="O31" s="7"/>
      <c r="P31" s="7"/>
      <c r="Q31" s="7"/>
    </row>
    <row r="32" spans="1:17" ht="30">
      <c r="A32" s="6">
        <v>27</v>
      </c>
      <c r="B32" s="5" t="s">
        <v>31</v>
      </c>
      <c r="C32" s="5" t="s">
        <v>192</v>
      </c>
      <c r="D32" s="7">
        <v>6</v>
      </c>
      <c r="E32" s="7">
        <v>7</v>
      </c>
      <c r="F32" s="7">
        <v>0.46200000000000002</v>
      </c>
      <c r="G32" s="7">
        <v>3</v>
      </c>
      <c r="H32" s="7">
        <v>4</v>
      </c>
      <c r="I32" s="7">
        <v>0.42899999999999999</v>
      </c>
      <c r="J32" s="7">
        <v>26.6</v>
      </c>
      <c r="K32" s="7">
        <v>21.1</v>
      </c>
      <c r="L32" s="7">
        <v>2.0499999999999998</v>
      </c>
      <c r="M32" s="7">
        <v>-0.64</v>
      </c>
      <c r="N32" s="7"/>
      <c r="O32" s="7"/>
      <c r="P32" s="7"/>
      <c r="Q32" s="7"/>
    </row>
    <row r="33" spans="1:17" ht="30">
      <c r="A33" s="6">
        <v>28</v>
      </c>
      <c r="B33" s="5" t="s">
        <v>117</v>
      </c>
      <c r="C33" s="5" t="s">
        <v>192</v>
      </c>
      <c r="D33" s="7">
        <v>5</v>
      </c>
      <c r="E33" s="7">
        <v>7</v>
      </c>
      <c r="F33" s="7">
        <v>0.41699999999999998</v>
      </c>
      <c r="G33" s="7">
        <v>2</v>
      </c>
      <c r="H33" s="7">
        <v>5</v>
      </c>
      <c r="I33" s="7">
        <v>0.28599999999999998</v>
      </c>
      <c r="J33" s="7">
        <v>17.8</v>
      </c>
      <c r="K33" s="7">
        <v>19.8</v>
      </c>
      <c r="L33" s="7">
        <v>-5.35</v>
      </c>
      <c r="M33" s="7">
        <v>-2.6</v>
      </c>
      <c r="N33" s="7"/>
      <c r="O33" s="7"/>
      <c r="P33" s="7"/>
      <c r="Q33" s="7"/>
    </row>
    <row r="34" spans="1:17">
      <c r="A34" s="6">
        <v>29</v>
      </c>
      <c r="B34" s="5" t="s">
        <v>60</v>
      </c>
      <c r="C34" s="5" t="s">
        <v>192</v>
      </c>
      <c r="D34" s="7">
        <v>4</v>
      </c>
      <c r="E34" s="7">
        <v>7</v>
      </c>
      <c r="F34" s="7">
        <v>0.36399999999999999</v>
      </c>
      <c r="G34" s="7">
        <v>2</v>
      </c>
      <c r="H34" s="7">
        <v>5</v>
      </c>
      <c r="I34" s="7">
        <v>0.28599999999999998</v>
      </c>
      <c r="J34" s="7">
        <v>24.7</v>
      </c>
      <c r="K34" s="7">
        <v>31.2</v>
      </c>
      <c r="L34" s="7">
        <v>-7.52</v>
      </c>
      <c r="M34" s="7">
        <v>-1.1499999999999999</v>
      </c>
      <c r="N34" s="7"/>
      <c r="O34" s="7"/>
      <c r="P34" s="7"/>
      <c r="Q34" s="7"/>
    </row>
    <row r="35" spans="1:17" ht="30">
      <c r="A35" s="6">
        <v>30</v>
      </c>
      <c r="B35" s="5" t="s">
        <v>73</v>
      </c>
      <c r="C35" s="5" t="s">
        <v>192</v>
      </c>
      <c r="D35" s="7">
        <v>3</v>
      </c>
      <c r="E35" s="7">
        <v>9</v>
      </c>
      <c r="F35" s="7">
        <v>0.25</v>
      </c>
      <c r="G35" s="7">
        <v>1</v>
      </c>
      <c r="H35" s="7">
        <v>6</v>
      </c>
      <c r="I35" s="7">
        <v>0.14299999999999999</v>
      </c>
      <c r="J35" s="7">
        <v>20.6</v>
      </c>
      <c r="K35" s="7">
        <v>27.4</v>
      </c>
      <c r="L35" s="7">
        <v>-6.13</v>
      </c>
      <c r="M35" s="7">
        <v>0.79</v>
      </c>
      <c r="N35" s="7"/>
      <c r="O35" s="7"/>
      <c r="P35" s="7"/>
      <c r="Q35" s="7"/>
    </row>
    <row r="36" spans="1:17" ht="15" customHeight="1">
      <c r="A36" s="21"/>
      <c r="B36" s="21"/>
      <c r="C36" s="21"/>
      <c r="D36" s="21" t="s">
        <v>167</v>
      </c>
      <c r="E36" s="21"/>
      <c r="F36" s="21"/>
      <c r="G36" s="21" t="s">
        <v>168</v>
      </c>
      <c r="H36" s="21"/>
      <c r="I36" s="21"/>
      <c r="J36" s="6"/>
      <c r="K36" s="6"/>
      <c r="L36" s="21" t="s">
        <v>159</v>
      </c>
      <c r="M36" s="21"/>
      <c r="N36" s="21" t="s">
        <v>151</v>
      </c>
      <c r="O36" s="21"/>
      <c r="P36" s="21"/>
      <c r="Q36" s="6"/>
    </row>
    <row r="37" spans="1:17">
      <c r="A37" s="6" t="s">
        <v>152</v>
      </c>
      <c r="B37" s="6" t="s">
        <v>153</v>
      </c>
      <c r="C37" s="6" t="s">
        <v>154</v>
      </c>
      <c r="D37" s="6" t="s">
        <v>155</v>
      </c>
      <c r="E37" s="6" t="s">
        <v>156</v>
      </c>
      <c r="F37" s="6" t="s">
        <v>157</v>
      </c>
      <c r="G37" s="6" t="s">
        <v>155</v>
      </c>
      <c r="H37" s="6" t="s">
        <v>156</v>
      </c>
      <c r="I37" s="6" t="s">
        <v>157</v>
      </c>
      <c r="J37" s="6" t="s">
        <v>158</v>
      </c>
      <c r="K37" s="6" t="s">
        <v>158</v>
      </c>
      <c r="L37" s="6" t="s">
        <v>159</v>
      </c>
      <c r="M37" s="6" t="s">
        <v>160</v>
      </c>
      <c r="N37" s="6" t="s">
        <v>161</v>
      </c>
      <c r="O37" s="6" t="s">
        <v>162</v>
      </c>
      <c r="P37" s="6" t="s">
        <v>163</v>
      </c>
      <c r="Q37" s="6" t="s">
        <v>164</v>
      </c>
    </row>
    <row r="38" spans="1:17" ht="45">
      <c r="A38" s="6">
        <v>31</v>
      </c>
      <c r="B38" s="5" t="s">
        <v>3</v>
      </c>
      <c r="C38" s="5" t="s">
        <v>190</v>
      </c>
      <c r="D38" s="7">
        <v>12</v>
      </c>
      <c r="E38" s="7">
        <v>0</v>
      </c>
      <c r="F38" s="7">
        <v>1</v>
      </c>
      <c r="G38" s="7">
        <v>8</v>
      </c>
      <c r="H38" s="7">
        <v>0</v>
      </c>
      <c r="I38" s="7">
        <v>1</v>
      </c>
      <c r="J38" s="7">
        <v>37.200000000000003</v>
      </c>
      <c r="K38" s="7">
        <v>22.8</v>
      </c>
      <c r="L38" s="7">
        <v>13.81</v>
      </c>
      <c r="M38" s="7">
        <v>0.89</v>
      </c>
      <c r="N38" s="7">
        <v>18</v>
      </c>
      <c r="O38" s="7">
        <v>3</v>
      </c>
      <c r="P38" s="7">
        <v>3</v>
      </c>
      <c r="Q38" s="7"/>
    </row>
    <row r="39" spans="1:17" ht="45">
      <c r="A39" s="6">
        <v>32</v>
      </c>
      <c r="B39" s="5" t="s">
        <v>23</v>
      </c>
      <c r="C39" s="5" t="s">
        <v>190</v>
      </c>
      <c r="D39" s="7">
        <v>8</v>
      </c>
      <c r="E39" s="7">
        <v>4</v>
      </c>
      <c r="F39" s="7">
        <v>0.66700000000000004</v>
      </c>
      <c r="G39" s="7">
        <v>6</v>
      </c>
      <c r="H39" s="7">
        <v>2</v>
      </c>
      <c r="I39" s="7">
        <v>0.75</v>
      </c>
      <c r="J39" s="7">
        <v>29.1</v>
      </c>
      <c r="K39" s="7">
        <v>19.100000000000001</v>
      </c>
      <c r="L39" s="7">
        <v>9.6999999999999993</v>
      </c>
      <c r="M39" s="7">
        <v>0.53</v>
      </c>
      <c r="N39" s="7"/>
      <c r="O39" s="7"/>
      <c r="P39" s="7"/>
      <c r="Q39" s="7"/>
    </row>
    <row r="40" spans="1:17" ht="45">
      <c r="A40" s="6">
        <v>33</v>
      </c>
      <c r="B40" s="5" t="s">
        <v>35</v>
      </c>
      <c r="C40" s="5" t="s">
        <v>190</v>
      </c>
      <c r="D40" s="7">
        <v>8</v>
      </c>
      <c r="E40" s="7">
        <v>6</v>
      </c>
      <c r="F40" s="7">
        <v>0.57099999999999995</v>
      </c>
      <c r="G40" s="7">
        <v>4</v>
      </c>
      <c r="H40" s="7">
        <v>4</v>
      </c>
      <c r="I40" s="7">
        <v>0.5</v>
      </c>
      <c r="J40" s="7">
        <v>29.6</v>
      </c>
      <c r="K40" s="7">
        <v>19.100000000000001</v>
      </c>
      <c r="L40" s="7">
        <v>9.77</v>
      </c>
      <c r="M40" s="7">
        <v>2.91</v>
      </c>
      <c r="N40" s="7">
        <v>12</v>
      </c>
      <c r="O40" s="7">
        <v>12</v>
      </c>
      <c r="P40" s="7"/>
      <c r="Q40" s="7"/>
    </row>
    <row r="41" spans="1:17" ht="45">
      <c r="A41" s="6">
        <v>34</v>
      </c>
      <c r="B41" s="5" t="s">
        <v>74</v>
      </c>
      <c r="C41" s="5" t="s">
        <v>190</v>
      </c>
      <c r="D41" s="7">
        <v>6</v>
      </c>
      <c r="E41" s="7">
        <v>7</v>
      </c>
      <c r="F41" s="7">
        <v>0.46200000000000002</v>
      </c>
      <c r="G41" s="7">
        <v>3</v>
      </c>
      <c r="H41" s="7">
        <v>5</v>
      </c>
      <c r="I41" s="7">
        <v>0.375</v>
      </c>
      <c r="J41" s="7">
        <v>28.7</v>
      </c>
      <c r="K41" s="7">
        <v>31.2</v>
      </c>
      <c r="L41" s="7">
        <v>-1.58</v>
      </c>
      <c r="M41" s="7">
        <v>0.96</v>
      </c>
      <c r="N41" s="7"/>
      <c r="O41" s="7"/>
      <c r="P41" s="7"/>
      <c r="Q41" s="7"/>
    </row>
    <row r="42" spans="1:17" ht="45">
      <c r="A42" s="6">
        <v>35</v>
      </c>
      <c r="B42" s="5" t="s">
        <v>58</v>
      </c>
      <c r="C42" s="5" t="s">
        <v>190</v>
      </c>
      <c r="D42" s="7">
        <v>4</v>
      </c>
      <c r="E42" s="7">
        <v>8</v>
      </c>
      <c r="F42" s="7">
        <v>0.33300000000000002</v>
      </c>
      <c r="G42" s="7">
        <v>2</v>
      </c>
      <c r="H42" s="7">
        <v>6</v>
      </c>
      <c r="I42" s="7">
        <v>0.25</v>
      </c>
      <c r="J42" s="7">
        <v>30.8</v>
      </c>
      <c r="K42" s="7">
        <v>35.299999999999997</v>
      </c>
      <c r="L42" s="7">
        <v>-5.53</v>
      </c>
      <c r="M42" s="7">
        <v>-0.61</v>
      </c>
      <c r="N42" s="7"/>
      <c r="O42" s="7"/>
      <c r="P42" s="7"/>
      <c r="Q42" s="7"/>
    </row>
    <row r="43" spans="1:17" ht="45.75" thickBot="1">
      <c r="A43" s="6">
        <v>36</v>
      </c>
      <c r="B43" s="5" t="s">
        <v>70</v>
      </c>
      <c r="C43" s="5" t="s">
        <v>190</v>
      </c>
      <c r="D43" s="7">
        <v>2</v>
      </c>
      <c r="E43" s="7">
        <v>10</v>
      </c>
      <c r="F43" s="7">
        <v>0.16700000000000001</v>
      </c>
      <c r="G43" s="7">
        <v>0</v>
      </c>
      <c r="H43" s="7">
        <v>8</v>
      </c>
      <c r="I43" s="7">
        <v>0</v>
      </c>
      <c r="J43" s="7">
        <v>16.7</v>
      </c>
      <c r="K43" s="7">
        <v>32.1</v>
      </c>
      <c r="L43" s="7">
        <v>-10.35</v>
      </c>
      <c r="M43" s="7">
        <v>2.56</v>
      </c>
      <c r="N43" s="7"/>
      <c r="O43" s="7"/>
      <c r="P43" s="7"/>
      <c r="Q43" s="7"/>
    </row>
    <row r="44" spans="1:17" ht="45.75" thickTop="1">
      <c r="A44" s="8">
        <v>37</v>
      </c>
      <c r="B44" s="10" t="s">
        <v>26</v>
      </c>
      <c r="C44" s="10" t="s">
        <v>191</v>
      </c>
      <c r="D44" s="9">
        <v>10</v>
      </c>
      <c r="E44" s="9">
        <v>4</v>
      </c>
      <c r="F44" s="9">
        <v>0.71399999999999997</v>
      </c>
      <c r="G44" s="9">
        <v>7</v>
      </c>
      <c r="H44" s="9">
        <v>1</v>
      </c>
      <c r="I44" s="9">
        <v>0.875</v>
      </c>
      <c r="J44" s="9">
        <v>34.799999999999997</v>
      </c>
      <c r="K44" s="9">
        <v>27.6</v>
      </c>
      <c r="L44" s="9">
        <v>9.7899999999999991</v>
      </c>
      <c r="M44" s="9">
        <v>4.22</v>
      </c>
      <c r="N44" s="9">
        <v>17</v>
      </c>
      <c r="O44" s="9">
        <v>14</v>
      </c>
      <c r="P44" s="9">
        <v>25</v>
      </c>
      <c r="Q44" s="9"/>
    </row>
    <row r="45" spans="1:17" ht="45">
      <c r="A45" s="6">
        <v>38</v>
      </c>
      <c r="B45" s="5" t="s">
        <v>4</v>
      </c>
      <c r="C45" s="5" t="s">
        <v>191</v>
      </c>
      <c r="D45" s="7">
        <v>8</v>
      </c>
      <c r="E45" s="7">
        <v>5</v>
      </c>
      <c r="F45" s="7">
        <v>0.61499999999999999</v>
      </c>
      <c r="G45" s="7">
        <v>6</v>
      </c>
      <c r="H45" s="7">
        <v>2</v>
      </c>
      <c r="I45" s="7">
        <v>0.75</v>
      </c>
      <c r="J45" s="7">
        <v>29.8</v>
      </c>
      <c r="K45" s="7">
        <v>19.8</v>
      </c>
      <c r="L45" s="7">
        <v>10.01</v>
      </c>
      <c r="M45" s="7">
        <v>3.85</v>
      </c>
      <c r="N45" s="7">
        <v>8</v>
      </c>
      <c r="O45" s="7">
        <v>8</v>
      </c>
      <c r="P45" s="7">
        <v>24</v>
      </c>
      <c r="Q45" s="7"/>
    </row>
    <row r="46" spans="1:17" ht="45">
      <c r="A46" s="6">
        <v>39</v>
      </c>
      <c r="B46" s="5" t="s">
        <v>49</v>
      </c>
      <c r="C46" s="5" t="s">
        <v>191</v>
      </c>
      <c r="D46" s="7">
        <v>10</v>
      </c>
      <c r="E46" s="7">
        <v>3</v>
      </c>
      <c r="F46" s="7">
        <v>0.76900000000000002</v>
      </c>
      <c r="G46" s="7">
        <v>5</v>
      </c>
      <c r="H46" s="7">
        <v>3</v>
      </c>
      <c r="I46" s="7">
        <v>0.625</v>
      </c>
      <c r="J46" s="7">
        <v>31.7</v>
      </c>
      <c r="K46" s="7">
        <v>22.5</v>
      </c>
      <c r="L46" s="7">
        <v>8.9700000000000006</v>
      </c>
      <c r="M46" s="7">
        <v>0.97</v>
      </c>
      <c r="N46" s="7"/>
      <c r="O46" s="7">
        <v>17</v>
      </c>
      <c r="P46" s="7">
        <v>17</v>
      </c>
      <c r="Q46" s="7"/>
    </row>
    <row r="47" spans="1:17" ht="45">
      <c r="A47" s="6">
        <v>40</v>
      </c>
      <c r="B47" s="5" t="s">
        <v>18</v>
      </c>
      <c r="C47" s="5" t="s">
        <v>191</v>
      </c>
      <c r="D47" s="7">
        <v>7</v>
      </c>
      <c r="E47" s="7">
        <v>6</v>
      </c>
      <c r="F47" s="7">
        <v>0.53800000000000003</v>
      </c>
      <c r="G47" s="7">
        <v>3</v>
      </c>
      <c r="H47" s="7">
        <v>5</v>
      </c>
      <c r="I47" s="7">
        <v>0.375</v>
      </c>
      <c r="J47" s="7">
        <v>20</v>
      </c>
      <c r="K47" s="7">
        <v>16.3</v>
      </c>
      <c r="L47" s="7">
        <v>6.21</v>
      </c>
      <c r="M47" s="7">
        <v>3.75</v>
      </c>
      <c r="N47" s="7">
        <v>13</v>
      </c>
      <c r="O47" s="7">
        <v>10</v>
      </c>
      <c r="P47" s="7"/>
      <c r="Q47" s="7"/>
    </row>
    <row r="48" spans="1:17" ht="45">
      <c r="A48" s="6">
        <v>41</v>
      </c>
      <c r="B48" s="5" t="s">
        <v>51</v>
      </c>
      <c r="C48" s="5" t="s">
        <v>191</v>
      </c>
      <c r="D48" s="7">
        <v>6</v>
      </c>
      <c r="E48" s="7">
        <v>7</v>
      </c>
      <c r="F48" s="7">
        <v>0.46200000000000002</v>
      </c>
      <c r="G48" s="7">
        <v>2</v>
      </c>
      <c r="H48" s="7">
        <v>6</v>
      </c>
      <c r="I48" s="7">
        <v>0.25</v>
      </c>
      <c r="J48" s="7">
        <v>22.1</v>
      </c>
      <c r="K48" s="7">
        <v>24.7</v>
      </c>
      <c r="L48" s="7">
        <v>-3.25</v>
      </c>
      <c r="M48" s="7">
        <v>0.13</v>
      </c>
      <c r="N48" s="7"/>
      <c r="O48" s="7"/>
      <c r="P48" s="7"/>
      <c r="Q48" s="7"/>
    </row>
    <row r="49" spans="1:17" ht="45">
      <c r="A49" s="6">
        <v>42</v>
      </c>
      <c r="B49" s="5" t="s">
        <v>42</v>
      </c>
      <c r="C49" s="5" t="s">
        <v>191</v>
      </c>
      <c r="D49" s="7">
        <v>4</v>
      </c>
      <c r="E49" s="7">
        <v>8</v>
      </c>
      <c r="F49" s="7">
        <v>0.33300000000000002</v>
      </c>
      <c r="G49" s="7">
        <v>2</v>
      </c>
      <c r="H49" s="7">
        <v>6</v>
      </c>
      <c r="I49" s="7">
        <v>0.25</v>
      </c>
      <c r="J49" s="7">
        <v>19.3</v>
      </c>
      <c r="K49" s="7">
        <v>22.9</v>
      </c>
      <c r="L49" s="7">
        <v>-2.62</v>
      </c>
      <c r="M49" s="7">
        <v>1.63</v>
      </c>
      <c r="N49" s="7"/>
      <c r="O49" s="7"/>
      <c r="P49" s="7"/>
      <c r="Q49" s="7"/>
    </row>
    <row r="50" spans="1:17" ht="15" customHeight="1">
      <c r="A50" s="21"/>
      <c r="B50" s="21"/>
      <c r="C50" s="21"/>
      <c r="D50" s="21" t="s">
        <v>167</v>
      </c>
      <c r="E50" s="21"/>
      <c r="F50" s="21"/>
      <c r="G50" s="21" t="s">
        <v>168</v>
      </c>
      <c r="H50" s="21"/>
      <c r="I50" s="21"/>
      <c r="J50" s="6"/>
      <c r="K50" s="6"/>
      <c r="L50" s="21" t="s">
        <v>159</v>
      </c>
      <c r="M50" s="21"/>
      <c r="N50" s="21" t="s">
        <v>151</v>
      </c>
      <c r="O50" s="21"/>
      <c r="P50" s="21"/>
      <c r="Q50" s="6"/>
    </row>
    <row r="51" spans="1:17">
      <c r="A51" s="6" t="s">
        <v>152</v>
      </c>
      <c r="B51" s="6" t="s">
        <v>153</v>
      </c>
      <c r="C51" s="6" t="s">
        <v>154</v>
      </c>
      <c r="D51" s="6" t="s">
        <v>155</v>
      </c>
      <c r="E51" s="6" t="s">
        <v>156</v>
      </c>
      <c r="F51" s="6" t="s">
        <v>157</v>
      </c>
      <c r="G51" s="6" t="s">
        <v>155</v>
      </c>
      <c r="H51" s="6" t="s">
        <v>156</v>
      </c>
      <c r="I51" s="6" t="s">
        <v>157</v>
      </c>
      <c r="J51" s="6" t="s">
        <v>158</v>
      </c>
      <c r="K51" s="6" t="s">
        <v>158</v>
      </c>
      <c r="L51" s="6" t="s">
        <v>159</v>
      </c>
      <c r="M51" s="6" t="s">
        <v>160</v>
      </c>
      <c r="N51" s="6" t="s">
        <v>161</v>
      </c>
      <c r="O51" s="6" t="s">
        <v>162</v>
      </c>
      <c r="P51" s="6" t="s">
        <v>163</v>
      </c>
      <c r="Q51" s="6" t="s">
        <v>164</v>
      </c>
    </row>
    <row r="52" spans="1:17" ht="30">
      <c r="A52" s="6">
        <v>43</v>
      </c>
      <c r="B52" s="5" t="s">
        <v>142</v>
      </c>
      <c r="C52" s="5" t="s">
        <v>173</v>
      </c>
      <c r="D52" s="7">
        <v>10</v>
      </c>
      <c r="E52" s="7">
        <v>4</v>
      </c>
      <c r="F52" s="7">
        <v>0.71399999999999997</v>
      </c>
      <c r="G52" s="7">
        <v>7</v>
      </c>
      <c r="H52" s="7">
        <v>1</v>
      </c>
      <c r="I52" s="7">
        <v>0.875</v>
      </c>
      <c r="J52" s="7">
        <v>35.4</v>
      </c>
      <c r="K52" s="7">
        <v>22.1</v>
      </c>
      <c r="L52" s="7">
        <v>6.65</v>
      </c>
      <c r="M52" s="7">
        <v>-3.78</v>
      </c>
      <c r="N52" s="7"/>
      <c r="O52" s="7"/>
      <c r="P52" s="7"/>
      <c r="Q52" s="7"/>
    </row>
    <row r="53" spans="1:17" ht="30">
      <c r="A53" s="6">
        <v>44</v>
      </c>
      <c r="B53" s="5" t="s">
        <v>81</v>
      </c>
      <c r="C53" s="5" t="s">
        <v>173</v>
      </c>
      <c r="D53" s="7">
        <v>8</v>
      </c>
      <c r="E53" s="7">
        <v>5</v>
      </c>
      <c r="F53" s="7">
        <v>0.61499999999999999</v>
      </c>
      <c r="G53" s="7">
        <v>7</v>
      </c>
      <c r="H53" s="7">
        <v>1</v>
      </c>
      <c r="I53" s="7">
        <v>0.875</v>
      </c>
      <c r="J53" s="7">
        <v>31.5</v>
      </c>
      <c r="K53" s="7">
        <v>31.6</v>
      </c>
      <c r="L53" s="7">
        <v>-4.2300000000000004</v>
      </c>
      <c r="M53" s="7">
        <v>-4.92</v>
      </c>
      <c r="N53" s="7"/>
      <c r="O53" s="7"/>
      <c r="P53" s="7"/>
      <c r="Q53" s="7"/>
    </row>
    <row r="54" spans="1:17" ht="30">
      <c r="A54" s="6">
        <v>45</v>
      </c>
      <c r="B54" s="5" t="s">
        <v>67</v>
      </c>
      <c r="C54" s="5" t="s">
        <v>173</v>
      </c>
      <c r="D54" s="7">
        <v>5</v>
      </c>
      <c r="E54" s="7">
        <v>7</v>
      </c>
      <c r="F54" s="7">
        <v>0.41699999999999998</v>
      </c>
      <c r="G54" s="7">
        <v>4</v>
      </c>
      <c r="H54" s="7">
        <v>4</v>
      </c>
      <c r="I54" s="7">
        <v>0.5</v>
      </c>
      <c r="J54" s="7">
        <v>40.9</v>
      </c>
      <c r="K54" s="7">
        <v>43.1</v>
      </c>
      <c r="L54" s="7">
        <v>-6.04</v>
      </c>
      <c r="M54" s="7">
        <v>-4.87</v>
      </c>
      <c r="N54" s="7"/>
      <c r="O54" s="7"/>
      <c r="P54" s="7"/>
      <c r="Q54" s="7"/>
    </row>
    <row r="55" spans="1:17" ht="30">
      <c r="A55" s="6">
        <v>46</v>
      </c>
      <c r="B55" s="5" t="s">
        <v>64</v>
      </c>
      <c r="C55" s="5" t="s">
        <v>173</v>
      </c>
      <c r="D55" s="7">
        <v>4</v>
      </c>
      <c r="E55" s="7">
        <v>8</v>
      </c>
      <c r="F55" s="7">
        <v>0.33300000000000002</v>
      </c>
      <c r="G55" s="7">
        <v>4</v>
      </c>
      <c r="H55" s="7">
        <v>4</v>
      </c>
      <c r="I55" s="7">
        <v>0.5</v>
      </c>
      <c r="J55" s="7">
        <v>24.4</v>
      </c>
      <c r="K55" s="7">
        <v>30.3</v>
      </c>
      <c r="L55" s="7">
        <v>-11.09</v>
      </c>
      <c r="M55" s="7">
        <v>-5.34</v>
      </c>
      <c r="N55" s="7"/>
      <c r="O55" s="7"/>
      <c r="P55" s="7"/>
      <c r="Q55" s="7"/>
    </row>
    <row r="56" spans="1:17" ht="45">
      <c r="A56" s="6">
        <v>47</v>
      </c>
      <c r="B56" s="5" t="s">
        <v>189</v>
      </c>
      <c r="C56" s="5" t="s">
        <v>173</v>
      </c>
      <c r="D56" s="7">
        <v>3</v>
      </c>
      <c r="E56" s="7">
        <v>9</v>
      </c>
      <c r="F56" s="7">
        <v>0.25</v>
      </c>
      <c r="G56" s="7">
        <v>2</v>
      </c>
      <c r="H56" s="7">
        <v>6</v>
      </c>
      <c r="I56" s="7">
        <v>0.25</v>
      </c>
      <c r="J56" s="7">
        <v>28.3</v>
      </c>
      <c r="K56" s="7">
        <v>37.5</v>
      </c>
      <c r="L56" s="7">
        <v>-11.66</v>
      </c>
      <c r="M56" s="7">
        <v>-3.07</v>
      </c>
      <c r="N56" s="7"/>
      <c r="O56" s="7"/>
      <c r="P56" s="7"/>
      <c r="Q56" s="7"/>
    </row>
    <row r="57" spans="1:17" ht="45.75" thickBot="1">
      <c r="A57" s="6">
        <v>48</v>
      </c>
      <c r="B57" s="5" t="s">
        <v>174</v>
      </c>
      <c r="C57" s="5" t="s">
        <v>173</v>
      </c>
      <c r="D57" s="7">
        <v>0</v>
      </c>
      <c r="E57" s="7">
        <v>12</v>
      </c>
      <c r="F57" s="7">
        <v>0</v>
      </c>
      <c r="G57" s="7">
        <v>0</v>
      </c>
      <c r="H57" s="7">
        <v>8</v>
      </c>
      <c r="I57" s="7">
        <v>0</v>
      </c>
      <c r="J57" s="7">
        <v>19.7</v>
      </c>
      <c r="K57" s="7">
        <v>37.799999999999997</v>
      </c>
      <c r="L57" s="7">
        <v>-18.04</v>
      </c>
      <c r="M57" s="7">
        <v>-1.29</v>
      </c>
      <c r="N57" s="7"/>
      <c r="O57" s="7"/>
      <c r="P57" s="7"/>
      <c r="Q57" s="7"/>
    </row>
    <row r="58" spans="1:17" ht="30.75" thickTop="1">
      <c r="A58" s="8">
        <v>49</v>
      </c>
      <c r="B58" s="10" t="s">
        <v>92</v>
      </c>
      <c r="C58" s="10" t="s">
        <v>175</v>
      </c>
      <c r="D58" s="9">
        <v>11</v>
      </c>
      <c r="E58" s="9">
        <v>3</v>
      </c>
      <c r="F58" s="9">
        <v>0.78600000000000003</v>
      </c>
      <c r="G58" s="9">
        <v>7</v>
      </c>
      <c r="H58" s="9">
        <v>1</v>
      </c>
      <c r="I58" s="9">
        <v>0.875</v>
      </c>
      <c r="J58" s="9">
        <v>34.700000000000003</v>
      </c>
      <c r="K58" s="9">
        <v>23.6</v>
      </c>
      <c r="L58" s="9">
        <v>6.24</v>
      </c>
      <c r="M58" s="9">
        <v>-2.34</v>
      </c>
      <c r="N58" s="9"/>
      <c r="O58" s="9"/>
      <c r="P58" s="9"/>
      <c r="Q58" s="9"/>
    </row>
    <row r="59" spans="1:17" ht="45">
      <c r="A59" s="6">
        <v>50</v>
      </c>
      <c r="B59" s="5" t="s">
        <v>75</v>
      </c>
      <c r="C59" s="5" t="s">
        <v>175</v>
      </c>
      <c r="D59" s="7">
        <v>7</v>
      </c>
      <c r="E59" s="7">
        <v>6</v>
      </c>
      <c r="F59" s="7">
        <v>0.53800000000000003</v>
      </c>
      <c r="G59" s="7">
        <v>5</v>
      </c>
      <c r="H59" s="7">
        <v>3</v>
      </c>
      <c r="I59" s="7">
        <v>0.625</v>
      </c>
      <c r="J59" s="7">
        <v>31</v>
      </c>
      <c r="K59" s="7">
        <v>25.7</v>
      </c>
      <c r="L59" s="7">
        <v>1.64</v>
      </c>
      <c r="M59" s="7">
        <v>-1.59</v>
      </c>
      <c r="N59" s="7"/>
      <c r="O59" s="7"/>
      <c r="P59" s="7"/>
      <c r="Q59" s="7"/>
    </row>
    <row r="60" spans="1:17" ht="30">
      <c r="A60" s="6">
        <v>51</v>
      </c>
      <c r="B60" s="5" t="s">
        <v>124</v>
      </c>
      <c r="C60" s="5" t="s">
        <v>175</v>
      </c>
      <c r="D60" s="7">
        <v>7</v>
      </c>
      <c r="E60" s="7">
        <v>6</v>
      </c>
      <c r="F60" s="7">
        <v>0.53800000000000003</v>
      </c>
      <c r="G60" s="7">
        <v>4</v>
      </c>
      <c r="H60" s="7">
        <v>4</v>
      </c>
      <c r="I60" s="7">
        <v>0.5</v>
      </c>
      <c r="J60" s="7">
        <v>31.8</v>
      </c>
      <c r="K60" s="7">
        <v>30.5</v>
      </c>
      <c r="L60" s="7">
        <v>-3.52</v>
      </c>
      <c r="M60" s="7">
        <v>-4.83</v>
      </c>
      <c r="N60" s="7"/>
      <c r="O60" s="7"/>
      <c r="P60" s="7"/>
      <c r="Q60" s="7"/>
    </row>
    <row r="61" spans="1:17" ht="30">
      <c r="A61" s="6">
        <v>52</v>
      </c>
      <c r="B61" s="5" t="s">
        <v>41</v>
      </c>
      <c r="C61" s="5" t="s">
        <v>175</v>
      </c>
      <c r="D61" s="7">
        <v>5</v>
      </c>
      <c r="E61" s="7">
        <v>7</v>
      </c>
      <c r="F61" s="7">
        <v>0.41699999999999998</v>
      </c>
      <c r="G61" s="7">
        <v>4</v>
      </c>
      <c r="H61" s="7">
        <v>4</v>
      </c>
      <c r="I61" s="7">
        <v>0.5</v>
      </c>
      <c r="J61" s="7">
        <v>32.4</v>
      </c>
      <c r="K61" s="7">
        <v>36</v>
      </c>
      <c r="L61" s="7">
        <v>-5.54</v>
      </c>
      <c r="M61" s="7">
        <v>-3.54</v>
      </c>
      <c r="N61" s="7"/>
      <c r="O61" s="7"/>
      <c r="P61" s="7"/>
      <c r="Q61" s="7"/>
    </row>
    <row r="62" spans="1:17" ht="30">
      <c r="A62" s="6">
        <v>53</v>
      </c>
      <c r="B62" s="5" t="s">
        <v>176</v>
      </c>
      <c r="C62" s="5" t="s">
        <v>175</v>
      </c>
      <c r="D62" s="7">
        <v>3</v>
      </c>
      <c r="E62" s="7">
        <v>9</v>
      </c>
      <c r="F62" s="7">
        <v>0.25</v>
      </c>
      <c r="G62" s="7">
        <v>2</v>
      </c>
      <c r="H62" s="7">
        <v>6</v>
      </c>
      <c r="I62" s="7">
        <v>0.25</v>
      </c>
      <c r="J62" s="7">
        <v>21.2</v>
      </c>
      <c r="K62" s="7">
        <v>29.8</v>
      </c>
      <c r="L62" s="7">
        <v>-9.2899999999999991</v>
      </c>
      <c r="M62" s="7">
        <v>-1.46</v>
      </c>
      <c r="N62" s="7"/>
      <c r="O62" s="7"/>
      <c r="P62" s="7"/>
      <c r="Q62" s="7"/>
    </row>
    <row r="63" spans="1:17" ht="30">
      <c r="A63" s="6">
        <v>54</v>
      </c>
      <c r="B63" s="5" t="s">
        <v>91</v>
      </c>
      <c r="C63" s="5" t="s">
        <v>175</v>
      </c>
      <c r="D63" s="7">
        <v>2</v>
      </c>
      <c r="E63" s="7">
        <v>10</v>
      </c>
      <c r="F63" s="7">
        <v>0.16700000000000001</v>
      </c>
      <c r="G63" s="7">
        <v>2</v>
      </c>
      <c r="H63" s="7">
        <v>6</v>
      </c>
      <c r="I63" s="7">
        <v>0.25</v>
      </c>
      <c r="J63" s="7">
        <v>21.4</v>
      </c>
      <c r="K63" s="7">
        <v>38.4</v>
      </c>
      <c r="L63" s="7">
        <v>-14.23</v>
      </c>
      <c r="M63" s="7">
        <v>-1.81</v>
      </c>
      <c r="N63" s="7"/>
      <c r="O63" s="7"/>
      <c r="P63" s="7"/>
      <c r="Q63" s="7"/>
    </row>
    <row r="64" spans="1:17" ht="15" customHeight="1">
      <c r="A64" s="21"/>
      <c r="B64" s="21"/>
      <c r="C64" s="21"/>
      <c r="D64" s="21" t="s">
        <v>167</v>
      </c>
      <c r="E64" s="21"/>
      <c r="F64" s="21"/>
      <c r="G64" s="21" t="s">
        <v>168</v>
      </c>
      <c r="H64" s="21"/>
      <c r="I64" s="21"/>
      <c r="J64" s="6"/>
      <c r="K64" s="6"/>
      <c r="L64" s="21" t="s">
        <v>159</v>
      </c>
      <c r="M64" s="21"/>
      <c r="N64" s="21" t="s">
        <v>151</v>
      </c>
      <c r="O64" s="21"/>
      <c r="P64" s="21"/>
      <c r="Q64" s="6"/>
    </row>
    <row r="65" spans="1:17">
      <c r="A65" s="6" t="s">
        <v>152</v>
      </c>
      <c r="B65" s="6" t="s">
        <v>153</v>
      </c>
      <c r="C65" s="6" t="s">
        <v>154</v>
      </c>
      <c r="D65" s="6" t="s">
        <v>155</v>
      </c>
      <c r="E65" s="6" t="s">
        <v>156</v>
      </c>
      <c r="F65" s="6" t="s">
        <v>157</v>
      </c>
      <c r="G65" s="6" t="s">
        <v>155</v>
      </c>
      <c r="H65" s="6" t="s">
        <v>156</v>
      </c>
      <c r="I65" s="6" t="s">
        <v>157</v>
      </c>
      <c r="J65" s="6" t="s">
        <v>158</v>
      </c>
      <c r="K65" s="6" t="s">
        <v>158</v>
      </c>
      <c r="L65" s="6" t="s">
        <v>159</v>
      </c>
      <c r="M65" s="6" t="s">
        <v>160</v>
      </c>
      <c r="N65" s="6" t="s">
        <v>161</v>
      </c>
      <c r="O65" s="6" t="s">
        <v>162</v>
      </c>
      <c r="P65" s="6" t="s">
        <v>163</v>
      </c>
      <c r="Q65" s="6" t="s">
        <v>164</v>
      </c>
    </row>
    <row r="66" spans="1:17" ht="30">
      <c r="A66" s="6">
        <v>55</v>
      </c>
      <c r="B66" s="5" t="s">
        <v>13</v>
      </c>
      <c r="C66" s="5" t="s">
        <v>148</v>
      </c>
      <c r="D66" s="7">
        <v>12</v>
      </c>
      <c r="E66" s="7">
        <v>1</v>
      </c>
      <c r="F66" s="7">
        <v>0.92300000000000004</v>
      </c>
      <c r="G66" s="7">
        <v>0</v>
      </c>
      <c r="H66" s="7">
        <v>0</v>
      </c>
      <c r="I66" s="7"/>
      <c r="J66" s="7">
        <v>25.8</v>
      </c>
      <c r="K66" s="7">
        <v>12.8</v>
      </c>
      <c r="L66" s="7">
        <v>16.98</v>
      </c>
      <c r="M66" s="7">
        <v>6.14</v>
      </c>
      <c r="N66" s="7"/>
      <c r="O66" s="7">
        <v>1</v>
      </c>
      <c r="P66" s="7">
        <v>4</v>
      </c>
      <c r="Q66" s="7"/>
    </row>
    <row r="67" spans="1:17" ht="30">
      <c r="A67" s="6">
        <v>56</v>
      </c>
      <c r="B67" s="5" t="s">
        <v>50</v>
      </c>
      <c r="C67" s="5" t="s">
        <v>148</v>
      </c>
      <c r="D67" s="7">
        <v>8</v>
      </c>
      <c r="E67" s="7">
        <v>5</v>
      </c>
      <c r="F67" s="7">
        <v>0.61499999999999999</v>
      </c>
      <c r="G67" s="7">
        <v>0</v>
      </c>
      <c r="H67" s="7">
        <v>0</v>
      </c>
      <c r="I67" s="7"/>
      <c r="J67" s="7">
        <v>28.7</v>
      </c>
      <c r="K67" s="7">
        <v>14</v>
      </c>
      <c r="L67" s="7">
        <v>8.77</v>
      </c>
      <c r="M67" s="7">
        <v>-0.61</v>
      </c>
      <c r="N67" s="7"/>
      <c r="O67" s="7">
        <v>25</v>
      </c>
      <c r="P67" s="7"/>
      <c r="Q67" s="7"/>
    </row>
    <row r="68" spans="1:17">
      <c r="A68" s="6">
        <v>57</v>
      </c>
      <c r="B68" s="5" t="s">
        <v>97</v>
      </c>
      <c r="C68" s="5" t="s">
        <v>148</v>
      </c>
      <c r="D68" s="7">
        <v>8</v>
      </c>
      <c r="E68" s="7">
        <v>5</v>
      </c>
      <c r="F68" s="7">
        <v>0.61499999999999999</v>
      </c>
      <c r="G68" s="7">
        <v>0</v>
      </c>
      <c r="H68" s="7">
        <v>0</v>
      </c>
      <c r="I68" s="7"/>
      <c r="J68" s="7">
        <v>25</v>
      </c>
      <c r="K68" s="7">
        <v>25.7</v>
      </c>
      <c r="L68" s="7">
        <v>-1.76</v>
      </c>
      <c r="M68" s="7">
        <v>-2.61</v>
      </c>
      <c r="N68" s="7"/>
      <c r="O68" s="7"/>
      <c r="P68" s="7"/>
      <c r="Q68" s="7"/>
    </row>
    <row r="69" spans="1:17">
      <c r="A69" s="6">
        <v>58</v>
      </c>
      <c r="B69" s="5" t="s">
        <v>96</v>
      </c>
      <c r="C69" s="5" t="s">
        <v>148</v>
      </c>
      <c r="D69" s="7">
        <v>2</v>
      </c>
      <c r="E69" s="7">
        <v>10</v>
      </c>
      <c r="F69" s="7">
        <v>0.16700000000000001</v>
      </c>
      <c r="G69" s="7">
        <v>0</v>
      </c>
      <c r="H69" s="7">
        <v>0</v>
      </c>
      <c r="I69" s="7"/>
      <c r="J69" s="7">
        <v>24.3</v>
      </c>
      <c r="K69" s="7">
        <v>35.299999999999997</v>
      </c>
      <c r="L69" s="7">
        <v>-14.23</v>
      </c>
      <c r="M69" s="7">
        <v>-4.2300000000000004</v>
      </c>
      <c r="N69" s="7"/>
      <c r="O69" s="7"/>
      <c r="P69" s="7"/>
      <c r="Q69" s="7"/>
    </row>
    <row r="70" spans="1:17" ht="15" customHeight="1">
      <c r="A70" s="21"/>
      <c r="B70" s="21"/>
      <c r="C70" s="21"/>
      <c r="D70" s="21" t="s">
        <v>167</v>
      </c>
      <c r="E70" s="21"/>
      <c r="F70" s="21"/>
      <c r="G70" s="21" t="s">
        <v>168</v>
      </c>
      <c r="H70" s="21"/>
      <c r="I70" s="21"/>
      <c r="J70" s="6"/>
      <c r="K70" s="6"/>
      <c r="L70" s="21" t="s">
        <v>159</v>
      </c>
      <c r="M70" s="21"/>
      <c r="N70" s="21" t="s">
        <v>151</v>
      </c>
      <c r="O70" s="21"/>
      <c r="P70" s="21"/>
      <c r="Q70" s="6"/>
    </row>
    <row r="71" spans="1:17">
      <c r="A71" s="6" t="s">
        <v>152</v>
      </c>
      <c r="B71" s="6" t="s">
        <v>153</v>
      </c>
      <c r="C71" s="6" t="s">
        <v>154</v>
      </c>
      <c r="D71" s="6" t="s">
        <v>155</v>
      </c>
      <c r="E71" s="6" t="s">
        <v>156</v>
      </c>
      <c r="F71" s="6" t="s">
        <v>157</v>
      </c>
      <c r="G71" s="6" t="s">
        <v>155</v>
      </c>
      <c r="H71" s="6" t="s">
        <v>156</v>
      </c>
      <c r="I71" s="6" t="s">
        <v>157</v>
      </c>
      <c r="J71" s="6" t="s">
        <v>158</v>
      </c>
      <c r="K71" s="6" t="s">
        <v>158</v>
      </c>
      <c r="L71" s="6" t="s">
        <v>159</v>
      </c>
      <c r="M71" s="6" t="s">
        <v>160</v>
      </c>
      <c r="N71" s="6" t="s">
        <v>161</v>
      </c>
      <c r="O71" s="6" t="s">
        <v>162</v>
      </c>
      <c r="P71" s="6" t="s">
        <v>163</v>
      </c>
      <c r="Q71" s="6" t="s">
        <v>164</v>
      </c>
    </row>
    <row r="72" spans="1:17" ht="30">
      <c r="A72" s="6">
        <v>59</v>
      </c>
      <c r="B72" s="5" t="s">
        <v>131</v>
      </c>
      <c r="C72" s="5" t="s">
        <v>178</v>
      </c>
      <c r="D72" s="7">
        <v>11</v>
      </c>
      <c r="E72" s="7">
        <v>3</v>
      </c>
      <c r="F72" s="7">
        <v>0.78600000000000003</v>
      </c>
      <c r="G72" s="7">
        <v>8</v>
      </c>
      <c r="H72" s="7">
        <v>0</v>
      </c>
      <c r="I72" s="7">
        <v>1</v>
      </c>
      <c r="J72" s="7">
        <v>33.1</v>
      </c>
      <c r="K72" s="7">
        <v>24.5</v>
      </c>
      <c r="L72" s="7">
        <v>2.75</v>
      </c>
      <c r="M72" s="7">
        <v>-6.39</v>
      </c>
      <c r="N72" s="7"/>
      <c r="O72" s="7">
        <v>18</v>
      </c>
      <c r="P72" s="7"/>
      <c r="Q72" s="7"/>
    </row>
    <row r="73" spans="1:17" ht="45">
      <c r="A73" s="6">
        <v>60</v>
      </c>
      <c r="B73" s="5" t="s">
        <v>177</v>
      </c>
      <c r="C73" s="5" t="s">
        <v>178</v>
      </c>
      <c r="D73" s="7">
        <v>8</v>
      </c>
      <c r="E73" s="7">
        <v>5</v>
      </c>
      <c r="F73" s="7">
        <v>0.61499999999999999</v>
      </c>
      <c r="G73" s="7">
        <v>6</v>
      </c>
      <c r="H73" s="7">
        <v>2</v>
      </c>
      <c r="I73" s="7">
        <v>0.75</v>
      </c>
      <c r="J73" s="7">
        <v>22.9</v>
      </c>
      <c r="K73" s="7">
        <v>16.8</v>
      </c>
      <c r="L73" s="7">
        <v>-0.27</v>
      </c>
      <c r="M73" s="7">
        <v>-6.11</v>
      </c>
      <c r="N73" s="7"/>
      <c r="O73" s="7"/>
      <c r="P73" s="7"/>
      <c r="Q73" s="7"/>
    </row>
    <row r="74" spans="1:17" ht="30">
      <c r="A74" s="6">
        <v>61</v>
      </c>
      <c r="B74" s="5" t="s">
        <v>130</v>
      </c>
      <c r="C74" s="5" t="s">
        <v>178</v>
      </c>
      <c r="D74" s="7">
        <v>9</v>
      </c>
      <c r="E74" s="7">
        <v>4</v>
      </c>
      <c r="F74" s="7">
        <v>0.69199999999999995</v>
      </c>
      <c r="G74" s="7">
        <v>4</v>
      </c>
      <c r="H74" s="7">
        <v>4</v>
      </c>
      <c r="I74" s="7">
        <v>0.5</v>
      </c>
      <c r="J74" s="7">
        <v>31.7</v>
      </c>
      <c r="K74" s="7">
        <v>24.8</v>
      </c>
      <c r="L74" s="7">
        <v>-2.75</v>
      </c>
      <c r="M74" s="7">
        <v>-8.06</v>
      </c>
      <c r="N74" s="7"/>
      <c r="O74" s="7">
        <v>23</v>
      </c>
      <c r="P74" s="7"/>
      <c r="Q74" s="7"/>
    </row>
    <row r="75" spans="1:17" ht="30">
      <c r="A75" s="6">
        <v>62</v>
      </c>
      <c r="B75" s="5" t="s">
        <v>136</v>
      </c>
      <c r="C75" s="5" t="s">
        <v>178</v>
      </c>
      <c r="D75" s="7">
        <v>4</v>
      </c>
      <c r="E75" s="7">
        <v>8</v>
      </c>
      <c r="F75" s="7">
        <v>0.33300000000000002</v>
      </c>
      <c r="G75" s="7">
        <v>3</v>
      </c>
      <c r="H75" s="7">
        <v>5</v>
      </c>
      <c r="I75" s="7">
        <v>0.375</v>
      </c>
      <c r="J75" s="7">
        <v>21.3</v>
      </c>
      <c r="K75" s="7">
        <v>28.5</v>
      </c>
      <c r="L75" s="7">
        <v>-8.7799999999999994</v>
      </c>
      <c r="M75" s="7">
        <v>-3.36</v>
      </c>
      <c r="N75" s="7"/>
      <c r="O75" s="7"/>
      <c r="P75" s="7"/>
      <c r="Q75" s="7"/>
    </row>
    <row r="76" spans="1:17" ht="30">
      <c r="A76" s="6">
        <v>63</v>
      </c>
      <c r="B76" s="5" t="s">
        <v>84</v>
      </c>
      <c r="C76" s="5" t="s">
        <v>178</v>
      </c>
      <c r="D76" s="7">
        <v>4</v>
      </c>
      <c r="E76" s="7">
        <v>8</v>
      </c>
      <c r="F76" s="7">
        <v>0.33300000000000002</v>
      </c>
      <c r="G76" s="7">
        <v>3</v>
      </c>
      <c r="H76" s="7">
        <v>5</v>
      </c>
      <c r="I76" s="7">
        <v>0.375</v>
      </c>
      <c r="J76" s="7">
        <v>23.3</v>
      </c>
      <c r="K76" s="7">
        <v>34.9</v>
      </c>
      <c r="L76" s="7">
        <v>-11.7</v>
      </c>
      <c r="M76" s="7">
        <v>-3.45</v>
      </c>
      <c r="N76" s="7"/>
      <c r="O76" s="7"/>
      <c r="P76" s="7"/>
      <c r="Q76" s="7"/>
    </row>
    <row r="77" spans="1:17" ht="30">
      <c r="A77" s="6">
        <v>64</v>
      </c>
      <c r="B77" s="5" t="s">
        <v>100</v>
      </c>
      <c r="C77" s="5" t="s">
        <v>178</v>
      </c>
      <c r="D77" s="7">
        <v>1</v>
      </c>
      <c r="E77" s="7">
        <v>11</v>
      </c>
      <c r="F77" s="7">
        <v>8.3000000000000004E-2</v>
      </c>
      <c r="G77" s="7">
        <v>1</v>
      </c>
      <c r="H77" s="7">
        <v>7</v>
      </c>
      <c r="I77" s="7">
        <v>0.125</v>
      </c>
      <c r="J77" s="7">
        <v>12.7</v>
      </c>
      <c r="K77" s="7">
        <v>40.200000000000003</v>
      </c>
      <c r="L77" s="7">
        <v>-20.97</v>
      </c>
      <c r="M77" s="7">
        <v>-3.55</v>
      </c>
      <c r="N77" s="7"/>
      <c r="O77" s="7"/>
      <c r="P77" s="7"/>
      <c r="Q77" s="7"/>
    </row>
    <row r="78" spans="1:17" ht="30.75" thickBot="1">
      <c r="A78" s="6">
        <v>65</v>
      </c>
      <c r="B78" s="5" t="s">
        <v>135</v>
      </c>
      <c r="C78" s="5" t="s">
        <v>178</v>
      </c>
      <c r="D78" s="7">
        <v>1</v>
      </c>
      <c r="E78" s="7">
        <v>11</v>
      </c>
      <c r="F78" s="7">
        <v>8.3000000000000004E-2</v>
      </c>
      <c r="G78" s="7">
        <v>0</v>
      </c>
      <c r="H78" s="7">
        <v>8</v>
      </c>
      <c r="I78" s="7">
        <v>0</v>
      </c>
      <c r="J78" s="7">
        <v>26.1</v>
      </c>
      <c r="K78" s="7">
        <v>35.700000000000003</v>
      </c>
      <c r="L78" s="7">
        <v>-15.31</v>
      </c>
      <c r="M78" s="7">
        <v>-4.3099999999999996</v>
      </c>
      <c r="N78" s="7"/>
      <c r="O78" s="7"/>
      <c r="P78" s="7"/>
      <c r="Q78" s="7"/>
    </row>
    <row r="79" spans="1:17" ht="30.75" thickTop="1">
      <c r="A79" s="8">
        <v>66</v>
      </c>
      <c r="B79" s="10" t="s">
        <v>112</v>
      </c>
      <c r="C79" s="10" t="s">
        <v>179</v>
      </c>
      <c r="D79" s="9">
        <v>12</v>
      </c>
      <c r="E79" s="9">
        <v>2</v>
      </c>
      <c r="F79" s="9">
        <v>0.85699999999999998</v>
      </c>
      <c r="G79" s="9">
        <v>8</v>
      </c>
      <c r="H79" s="9">
        <v>0</v>
      </c>
      <c r="I79" s="9">
        <v>1</v>
      </c>
      <c r="J79" s="9">
        <v>38.6</v>
      </c>
      <c r="K79" s="9">
        <v>19.899999999999999</v>
      </c>
      <c r="L79" s="9">
        <v>4.6399999999999997</v>
      </c>
      <c r="M79" s="9">
        <v>-7.5</v>
      </c>
      <c r="N79" s="9"/>
      <c r="O79" s="9">
        <v>16</v>
      </c>
      <c r="P79" s="9">
        <v>22</v>
      </c>
      <c r="Q79" s="9"/>
    </row>
    <row r="80" spans="1:17" ht="30">
      <c r="A80" s="6">
        <v>67</v>
      </c>
      <c r="B80" s="5" t="s">
        <v>125</v>
      </c>
      <c r="C80" s="5" t="s">
        <v>179</v>
      </c>
      <c r="D80" s="7">
        <v>9</v>
      </c>
      <c r="E80" s="7">
        <v>4</v>
      </c>
      <c r="F80" s="7">
        <v>0.69199999999999995</v>
      </c>
      <c r="G80" s="7">
        <v>6</v>
      </c>
      <c r="H80" s="7">
        <v>2</v>
      </c>
      <c r="I80" s="7">
        <v>0.75</v>
      </c>
      <c r="J80" s="7">
        <v>33.6</v>
      </c>
      <c r="K80" s="7">
        <v>32</v>
      </c>
      <c r="L80" s="7">
        <v>-1.6</v>
      </c>
      <c r="M80" s="7">
        <v>-3.52</v>
      </c>
      <c r="N80" s="7"/>
      <c r="O80" s="7"/>
      <c r="P80" s="7"/>
      <c r="Q80" s="7"/>
    </row>
    <row r="81" spans="1:17" ht="30">
      <c r="A81" s="6">
        <v>68</v>
      </c>
      <c r="B81" s="5" t="s">
        <v>98</v>
      </c>
      <c r="C81" s="5" t="s">
        <v>179</v>
      </c>
      <c r="D81" s="7">
        <v>9</v>
      </c>
      <c r="E81" s="7">
        <v>4</v>
      </c>
      <c r="F81" s="7">
        <v>0.69199999999999995</v>
      </c>
      <c r="G81" s="7">
        <v>6</v>
      </c>
      <c r="H81" s="7">
        <v>2</v>
      </c>
      <c r="I81" s="7">
        <v>0.75</v>
      </c>
      <c r="J81" s="7">
        <v>31.5</v>
      </c>
      <c r="K81" s="7">
        <v>28.4</v>
      </c>
      <c r="L81" s="7">
        <v>-0.18</v>
      </c>
      <c r="M81" s="7">
        <v>-4.18</v>
      </c>
      <c r="N81" s="7"/>
      <c r="O81" s="7">
        <v>23</v>
      </c>
      <c r="P81" s="7"/>
      <c r="Q81" s="7"/>
    </row>
    <row r="82" spans="1:17" ht="30">
      <c r="A82" s="6">
        <v>69</v>
      </c>
      <c r="B82" s="5" t="s">
        <v>127</v>
      </c>
      <c r="C82" s="5" t="s">
        <v>179</v>
      </c>
      <c r="D82" s="7">
        <v>7</v>
      </c>
      <c r="E82" s="7">
        <v>6</v>
      </c>
      <c r="F82" s="7">
        <v>0.53800000000000003</v>
      </c>
      <c r="G82" s="7">
        <v>4</v>
      </c>
      <c r="H82" s="7">
        <v>4</v>
      </c>
      <c r="I82" s="7">
        <v>0.5</v>
      </c>
      <c r="J82" s="7">
        <v>28.8</v>
      </c>
      <c r="K82" s="7">
        <v>32.4</v>
      </c>
      <c r="L82" s="7">
        <v>-7.91</v>
      </c>
      <c r="M82" s="7">
        <v>-6.76</v>
      </c>
      <c r="N82" s="7"/>
      <c r="O82" s="7"/>
      <c r="P82" s="7"/>
      <c r="Q82" s="7"/>
    </row>
    <row r="83" spans="1:17" ht="30">
      <c r="A83" s="6">
        <v>70</v>
      </c>
      <c r="B83" s="5" t="s">
        <v>65</v>
      </c>
      <c r="C83" s="5" t="s">
        <v>179</v>
      </c>
      <c r="D83" s="7">
        <v>4</v>
      </c>
      <c r="E83" s="7">
        <v>8</v>
      </c>
      <c r="F83" s="7">
        <v>0.33300000000000002</v>
      </c>
      <c r="G83" s="7">
        <v>2</v>
      </c>
      <c r="H83" s="7">
        <v>6</v>
      </c>
      <c r="I83" s="7">
        <v>0.25</v>
      </c>
      <c r="J83" s="7">
        <v>29.3</v>
      </c>
      <c r="K83" s="7">
        <v>29.7</v>
      </c>
      <c r="L83" s="7">
        <v>-9.5399999999999991</v>
      </c>
      <c r="M83" s="7">
        <v>-7.04</v>
      </c>
      <c r="N83" s="7"/>
      <c r="O83" s="7"/>
      <c r="P83" s="7"/>
      <c r="Q83" s="7"/>
    </row>
    <row r="84" spans="1:17" ht="30">
      <c r="A84" s="6">
        <v>71</v>
      </c>
      <c r="B84" s="5" t="s">
        <v>134</v>
      </c>
      <c r="C84" s="5" t="s">
        <v>179</v>
      </c>
      <c r="D84" s="7">
        <v>2</v>
      </c>
      <c r="E84" s="7">
        <v>10</v>
      </c>
      <c r="F84" s="7">
        <v>0.16700000000000001</v>
      </c>
      <c r="G84" s="7">
        <v>1</v>
      </c>
      <c r="H84" s="7">
        <v>7</v>
      </c>
      <c r="I84" s="7">
        <v>0.125</v>
      </c>
      <c r="J84" s="7">
        <v>21.3</v>
      </c>
      <c r="K84" s="7">
        <v>37.6</v>
      </c>
      <c r="L84" s="7">
        <v>-16.61</v>
      </c>
      <c r="M84" s="7">
        <v>-3.45</v>
      </c>
      <c r="N84" s="7"/>
      <c r="O84" s="7"/>
      <c r="P84" s="7"/>
      <c r="Q84" s="7"/>
    </row>
    <row r="85" spans="1:17" ht="15" customHeight="1">
      <c r="A85" s="21"/>
      <c r="B85" s="21"/>
      <c r="C85" s="21"/>
      <c r="D85" s="21" t="s">
        <v>167</v>
      </c>
      <c r="E85" s="21"/>
      <c r="F85" s="21"/>
      <c r="G85" s="21" t="s">
        <v>168</v>
      </c>
      <c r="H85" s="21"/>
      <c r="I85" s="21"/>
      <c r="J85" s="6"/>
      <c r="K85" s="6"/>
      <c r="L85" s="21" t="s">
        <v>159</v>
      </c>
      <c r="M85" s="21"/>
      <c r="N85" s="21" t="s">
        <v>151</v>
      </c>
      <c r="O85" s="21"/>
      <c r="P85" s="21"/>
      <c r="Q85" s="6"/>
    </row>
    <row r="86" spans="1:17">
      <c r="A86" s="6" t="s">
        <v>152</v>
      </c>
      <c r="B86" s="6" t="s">
        <v>153</v>
      </c>
      <c r="C86" s="6" t="s">
        <v>154</v>
      </c>
      <c r="D86" s="6" t="s">
        <v>155</v>
      </c>
      <c r="E86" s="6" t="s">
        <v>156</v>
      </c>
      <c r="F86" s="6" t="s">
        <v>157</v>
      </c>
      <c r="G86" s="6" t="s">
        <v>155</v>
      </c>
      <c r="H86" s="6" t="s">
        <v>156</v>
      </c>
      <c r="I86" s="6" t="s">
        <v>157</v>
      </c>
      <c r="J86" s="6" t="s">
        <v>158</v>
      </c>
      <c r="K86" s="6" t="s">
        <v>158</v>
      </c>
      <c r="L86" s="6" t="s">
        <v>159</v>
      </c>
      <c r="M86" s="6" t="s">
        <v>160</v>
      </c>
      <c r="N86" s="6" t="s">
        <v>161</v>
      </c>
      <c r="O86" s="6" t="s">
        <v>162</v>
      </c>
      <c r="P86" s="6" t="s">
        <v>163</v>
      </c>
      <c r="Q86" s="6" t="s">
        <v>164</v>
      </c>
    </row>
    <row r="87" spans="1:17" ht="30">
      <c r="A87" s="6">
        <v>72</v>
      </c>
      <c r="B87" s="5" t="s">
        <v>57</v>
      </c>
      <c r="C87" s="5" t="s">
        <v>149</v>
      </c>
      <c r="D87" s="7">
        <v>11</v>
      </c>
      <c r="E87" s="7">
        <v>2</v>
      </c>
      <c r="F87" s="7">
        <v>0.84599999999999997</v>
      </c>
      <c r="G87" s="7">
        <v>7</v>
      </c>
      <c r="H87" s="7">
        <v>1</v>
      </c>
      <c r="I87" s="7">
        <v>0.875</v>
      </c>
      <c r="J87" s="7">
        <v>30.2</v>
      </c>
      <c r="K87" s="7">
        <v>15.8</v>
      </c>
      <c r="L87" s="7">
        <v>7.85</v>
      </c>
      <c r="M87" s="7">
        <v>-5.08</v>
      </c>
      <c r="N87" s="7">
        <v>24</v>
      </c>
      <c r="O87" s="7">
        <v>18</v>
      </c>
      <c r="P87" s="7">
        <v>18</v>
      </c>
      <c r="Q87" s="7"/>
    </row>
    <row r="88" spans="1:17" ht="30">
      <c r="A88" s="6">
        <v>73</v>
      </c>
      <c r="B88" s="5" t="s">
        <v>78</v>
      </c>
      <c r="C88" s="5" t="s">
        <v>149</v>
      </c>
      <c r="D88" s="7">
        <v>9</v>
      </c>
      <c r="E88" s="7">
        <v>4</v>
      </c>
      <c r="F88" s="7">
        <v>0.69199999999999995</v>
      </c>
      <c r="G88" s="7">
        <v>7</v>
      </c>
      <c r="H88" s="7">
        <v>1</v>
      </c>
      <c r="I88" s="7">
        <v>0.875</v>
      </c>
      <c r="J88" s="7">
        <v>37.9</v>
      </c>
      <c r="K88" s="7">
        <v>23.8</v>
      </c>
      <c r="L88" s="7">
        <v>6.33</v>
      </c>
      <c r="M88" s="7">
        <v>-3.51</v>
      </c>
      <c r="N88" s="7"/>
      <c r="O88" s="7"/>
      <c r="P88" s="7"/>
      <c r="Q88" s="7"/>
    </row>
    <row r="89" spans="1:17" ht="45">
      <c r="A89" s="6">
        <v>74</v>
      </c>
      <c r="B89" s="5" t="s">
        <v>72</v>
      </c>
      <c r="C89" s="5" t="s">
        <v>149</v>
      </c>
      <c r="D89" s="7">
        <v>9</v>
      </c>
      <c r="E89" s="7">
        <v>4</v>
      </c>
      <c r="F89" s="7">
        <v>0.69199999999999995</v>
      </c>
      <c r="G89" s="7">
        <v>7</v>
      </c>
      <c r="H89" s="7">
        <v>1</v>
      </c>
      <c r="I89" s="7">
        <v>0.875</v>
      </c>
      <c r="J89" s="7">
        <v>32.799999999999997</v>
      </c>
      <c r="K89" s="7">
        <v>24.4</v>
      </c>
      <c r="L89" s="7">
        <v>2.69</v>
      </c>
      <c r="M89" s="7">
        <v>-4.46</v>
      </c>
      <c r="N89" s="7"/>
      <c r="O89" s="7"/>
      <c r="P89" s="7"/>
      <c r="Q89" s="7"/>
    </row>
    <row r="90" spans="1:17">
      <c r="A90" s="6">
        <v>75</v>
      </c>
      <c r="B90" s="5" t="s">
        <v>95</v>
      </c>
      <c r="C90" s="5" t="s">
        <v>149</v>
      </c>
      <c r="D90" s="7">
        <v>6</v>
      </c>
      <c r="E90" s="7">
        <v>7</v>
      </c>
      <c r="F90" s="7">
        <v>0.46200000000000002</v>
      </c>
      <c r="G90" s="7">
        <v>5</v>
      </c>
      <c r="H90" s="7">
        <v>3</v>
      </c>
      <c r="I90" s="7">
        <v>0.625</v>
      </c>
      <c r="J90" s="7">
        <v>27.4</v>
      </c>
      <c r="K90" s="7">
        <v>29</v>
      </c>
      <c r="L90" s="7">
        <v>-7.35</v>
      </c>
      <c r="M90" s="7">
        <v>-6.35</v>
      </c>
      <c r="N90" s="7"/>
      <c r="O90" s="7"/>
      <c r="P90" s="7"/>
      <c r="Q90" s="7"/>
    </row>
    <row r="91" spans="1:17">
      <c r="A91" s="6">
        <v>76</v>
      </c>
      <c r="B91" s="5" t="s">
        <v>122</v>
      </c>
      <c r="C91" s="5" t="s">
        <v>149</v>
      </c>
      <c r="D91" s="7">
        <v>7</v>
      </c>
      <c r="E91" s="7">
        <v>6</v>
      </c>
      <c r="F91" s="7">
        <v>0.53800000000000003</v>
      </c>
      <c r="G91" s="7">
        <v>4</v>
      </c>
      <c r="H91" s="7">
        <v>4</v>
      </c>
      <c r="I91" s="7">
        <v>0.5</v>
      </c>
      <c r="J91" s="7">
        <v>37.799999999999997</v>
      </c>
      <c r="K91" s="7">
        <v>33.799999999999997</v>
      </c>
      <c r="L91" s="7">
        <v>-3.6</v>
      </c>
      <c r="M91" s="7">
        <v>-4.76</v>
      </c>
      <c r="N91" s="7"/>
      <c r="O91" s="7"/>
      <c r="P91" s="7"/>
      <c r="Q91" s="7"/>
    </row>
    <row r="92" spans="1:17" ht="30">
      <c r="A92" s="6">
        <v>77</v>
      </c>
      <c r="B92" s="5" t="s">
        <v>63</v>
      </c>
      <c r="C92" s="5" t="s">
        <v>149</v>
      </c>
      <c r="D92" s="7">
        <v>4</v>
      </c>
      <c r="E92" s="7">
        <v>8</v>
      </c>
      <c r="F92" s="7">
        <v>0.33300000000000002</v>
      </c>
      <c r="G92" s="7">
        <v>3</v>
      </c>
      <c r="H92" s="7">
        <v>5</v>
      </c>
      <c r="I92" s="7">
        <v>0.375</v>
      </c>
      <c r="J92" s="7">
        <v>21.2</v>
      </c>
      <c r="K92" s="7">
        <v>30.3</v>
      </c>
      <c r="L92" s="7">
        <v>-12.54</v>
      </c>
      <c r="M92" s="7">
        <v>-4.21</v>
      </c>
      <c r="N92" s="7"/>
      <c r="O92" s="7"/>
      <c r="P92" s="7"/>
      <c r="Q92" s="7"/>
    </row>
    <row r="93" spans="1:17" ht="30">
      <c r="A93" s="6">
        <v>78</v>
      </c>
      <c r="B93" s="5" t="s">
        <v>121</v>
      </c>
      <c r="C93" s="5" t="s">
        <v>149</v>
      </c>
      <c r="D93" s="7">
        <v>4</v>
      </c>
      <c r="E93" s="7">
        <v>8</v>
      </c>
      <c r="F93" s="7">
        <v>0.33300000000000002</v>
      </c>
      <c r="G93" s="7">
        <v>3</v>
      </c>
      <c r="H93" s="7">
        <v>5</v>
      </c>
      <c r="I93" s="7">
        <v>0.375</v>
      </c>
      <c r="J93" s="7">
        <v>26.8</v>
      </c>
      <c r="K93" s="7">
        <v>33.4</v>
      </c>
      <c r="L93" s="7">
        <v>-10.78</v>
      </c>
      <c r="M93" s="7">
        <v>-4.53</v>
      </c>
      <c r="N93" s="7"/>
      <c r="O93" s="7"/>
      <c r="P93" s="7"/>
      <c r="Q93" s="7"/>
    </row>
    <row r="94" spans="1:17" ht="45">
      <c r="A94" s="6">
        <v>79</v>
      </c>
      <c r="B94" s="5" t="s">
        <v>182</v>
      </c>
      <c r="C94" s="5" t="s">
        <v>149</v>
      </c>
      <c r="D94" s="7">
        <v>2</v>
      </c>
      <c r="E94" s="7">
        <v>11</v>
      </c>
      <c r="F94" s="7">
        <v>0.154</v>
      </c>
      <c r="G94" s="7">
        <v>2</v>
      </c>
      <c r="H94" s="7">
        <v>6</v>
      </c>
      <c r="I94" s="7">
        <v>0.25</v>
      </c>
      <c r="J94" s="7">
        <v>22</v>
      </c>
      <c r="K94" s="7">
        <v>32.6</v>
      </c>
      <c r="L94" s="7">
        <v>-14.57</v>
      </c>
      <c r="M94" s="7">
        <v>-4.42</v>
      </c>
      <c r="N94" s="7"/>
      <c r="O94" s="7"/>
      <c r="P94" s="7"/>
      <c r="Q94" s="7"/>
    </row>
    <row r="95" spans="1:17" ht="30">
      <c r="A95" s="6">
        <v>80</v>
      </c>
      <c r="B95" s="5" t="s">
        <v>123</v>
      </c>
      <c r="C95" s="5" t="s">
        <v>149</v>
      </c>
      <c r="D95" s="7">
        <v>4</v>
      </c>
      <c r="E95" s="7">
        <v>9</v>
      </c>
      <c r="F95" s="7">
        <v>0.308</v>
      </c>
      <c r="G95" s="7">
        <v>1</v>
      </c>
      <c r="H95" s="7">
        <v>7</v>
      </c>
      <c r="I95" s="7">
        <v>0.125</v>
      </c>
      <c r="J95" s="7">
        <v>25.8</v>
      </c>
      <c r="K95" s="7">
        <v>30.2</v>
      </c>
      <c r="L95" s="7">
        <v>-9.91</v>
      </c>
      <c r="M95" s="7">
        <v>-5.76</v>
      </c>
      <c r="N95" s="7"/>
      <c r="O95" s="7"/>
      <c r="P95" s="7"/>
      <c r="Q95" s="7"/>
    </row>
    <row r="96" spans="1:17">
      <c r="A96" s="6">
        <v>81</v>
      </c>
      <c r="B96" s="5" t="s">
        <v>128</v>
      </c>
      <c r="C96" s="5" t="s">
        <v>149</v>
      </c>
      <c r="D96" s="7">
        <v>3</v>
      </c>
      <c r="E96" s="7">
        <v>9</v>
      </c>
      <c r="F96" s="7">
        <v>0.25</v>
      </c>
      <c r="G96" s="7">
        <v>1</v>
      </c>
      <c r="H96" s="7">
        <v>7</v>
      </c>
      <c r="I96" s="7">
        <v>0.125</v>
      </c>
      <c r="J96" s="7">
        <v>21.2</v>
      </c>
      <c r="K96" s="7">
        <v>35.700000000000003</v>
      </c>
      <c r="L96" s="7">
        <v>-13.75</v>
      </c>
      <c r="M96" s="7">
        <v>-3.66</v>
      </c>
      <c r="N96" s="7"/>
      <c r="O96" s="7"/>
      <c r="P96" s="7"/>
      <c r="Q96" s="7"/>
    </row>
    <row r="97" spans="1:17" ht="15" customHeight="1">
      <c r="A97" s="21"/>
      <c r="B97" s="21"/>
      <c r="C97" s="21"/>
      <c r="D97" s="21" t="s">
        <v>167</v>
      </c>
      <c r="E97" s="21"/>
      <c r="F97" s="21"/>
      <c r="G97" s="21" t="s">
        <v>168</v>
      </c>
      <c r="H97" s="21"/>
      <c r="I97" s="21"/>
      <c r="J97" s="6"/>
      <c r="K97" s="6"/>
      <c r="L97" s="21" t="s">
        <v>159</v>
      </c>
      <c r="M97" s="21"/>
      <c r="N97" s="21" t="s">
        <v>151</v>
      </c>
      <c r="O97" s="21"/>
      <c r="P97" s="21"/>
      <c r="Q97" s="6"/>
    </row>
    <row r="98" spans="1:17">
      <c r="A98" s="6" t="s">
        <v>152</v>
      </c>
      <c r="B98" s="6" t="s">
        <v>153</v>
      </c>
      <c r="C98" s="6" t="s">
        <v>154</v>
      </c>
      <c r="D98" s="6" t="s">
        <v>155</v>
      </c>
      <c r="E98" s="6" t="s">
        <v>156</v>
      </c>
      <c r="F98" s="6" t="s">
        <v>157</v>
      </c>
      <c r="G98" s="6" t="s">
        <v>155</v>
      </c>
      <c r="H98" s="6" t="s">
        <v>156</v>
      </c>
      <c r="I98" s="6" t="s">
        <v>157</v>
      </c>
      <c r="J98" s="6" t="s">
        <v>158</v>
      </c>
      <c r="K98" s="6" t="s">
        <v>158</v>
      </c>
      <c r="L98" s="6" t="s">
        <v>159</v>
      </c>
      <c r="M98" s="6" t="s">
        <v>160</v>
      </c>
      <c r="N98" s="6" t="s">
        <v>161</v>
      </c>
      <c r="O98" s="6" t="s">
        <v>162</v>
      </c>
      <c r="P98" s="6" t="s">
        <v>163</v>
      </c>
      <c r="Q98" s="6" t="s">
        <v>164</v>
      </c>
    </row>
    <row r="99" spans="1:17" ht="30">
      <c r="A99" s="6">
        <v>82</v>
      </c>
      <c r="B99" s="5" t="s">
        <v>28</v>
      </c>
      <c r="C99" s="5" t="s">
        <v>183</v>
      </c>
      <c r="D99" s="7">
        <v>12</v>
      </c>
      <c r="E99" s="7">
        <v>1</v>
      </c>
      <c r="F99" s="7">
        <v>0.92300000000000004</v>
      </c>
      <c r="G99" s="7">
        <v>8</v>
      </c>
      <c r="H99" s="7">
        <v>1</v>
      </c>
      <c r="I99" s="7">
        <v>0.88900000000000001</v>
      </c>
      <c r="J99" s="7">
        <v>49.6</v>
      </c>
      <c r="K99" s="7">
        <v>21.6</v>
      </c>
      <c r="L99" s="7">
        <v>23.43</v>
      </c>
      <c r="M99" s="7">
        <v>4.05</v>
      </c>
      <c r="N99" s="7">
        <v>5</v>
      </c>
      <c r="O99" s="7">
        <v>1</v>
      </c>
      <c r="P99" s="7">
        <v>2</v>
      </c>
      <c r="Q99" s="7"/>
    </row>
    <row r="100" spans="1:17" ht="30">
      <c r="A100" s="6">
        <v>83</v>
      </c>
      <c r="B100" s="5" t="s">
        <v>19</v>
      </c>
      <c r="C100" s="5" t="s">
        <v>183</v>
      </c>
      <c r="D100" s="7">
        <v>12</v>
      </c>
      <c r="E100" s="7">
        <v>2</v>
      </c>
      <c r="F100" s="7">
        <v>0.85699999999999998</v>
      </c>
      <c r="G100" s="7">
        <v>8</v>
      </c>
      <c r="H100" s="7">
        <v>1</v>
      </c>
      <c r="I100" s="7">
        <v>0.88900000000000001</v>
      </c>
      <c r="J100" s="7">
        <v>27.9</v>
      </c>
      <c r="K100" s="7">
        <v>17.2</v>
      </c>
      <c r="L100" s="7">
        <v>15.58</v>
      </c>
      <c r="M100" s="7">
        <v>6.58</v>
      </c>
      <c r="N100" s="7">
        <v>21</v>
      </c>
      <c r="O100" s="7">
        <v>7</v>
      </c>
      <c r="P100" s="7">
        <v>7</v>
      </c>
      <c r="Q100" s="7"/>
    </row>
    <row r="101" spans="1:17" ht="30">
      <c r="A101" s="6">
        <v>84</v>
      </c>
      <c r="B101" s="5" t="s">
        <v>40</v>
      </c>
      <c r="C101" s="5" t="s">
        <v>183</v>
      </c>
      <c r="D101" s="7">
        <v>9</v>
      </c>
      <c r="E101" s="7">
        <v>4</v>
      </c>
      <c r="F101" s="7">
        <v>0.69199999999999995</v>
      </c>
      <c r="G101" s="7">
        <v>6</v>
      </c>
      <c r="H101" s="7">
        <v>3</v>
      </c>
      <c r="I101" s="7">
        <v>0.66700000000000004</v>
      </c>
      <c r="J101" s="7">
        <v>32.5</v>
      </c>
      <c r="K101" s="7">
        <v>20.6</v>
      </c>
      <c r="L101" s="7">
        <v>12.14</v>
      </c>
      <c r="M101" s="7">
        <v>6.06</v>
      </c>
      <c r="N101" s="7"/>
      <c r="O101" s="7">
        <v>7</v>
      </c>
      <c r="P101" s="7">
        <v>20</v>
      </c>
      <c r="Q101" s="7"/>
    </row>
    <row r="102" spans="1:17" ht="30">
      <c r="A102" s="6">
        <v>85</v>
      </c>
      <c r="B102" s="5" t="s">
        <v>37</v>
      </c>
      <c r="C102" s="5" t="s">
        <v>183</v>
      </c>
      <c r="D102" s="7">
        <v>7</v>
      </c>
      <c r="E102" s="7">
        <v>6</v>
      </c>
      <c r="F102" s="7">
        <v>0.53800000000000003</v>
      </c>
      <c r="G102" s="7">
        <v>5</v>
      </c>
      <c r="H102" s="7">
        <v>4</v>
      </c>
      <c r="I102" s="7">
        <v>0.55600000000000005</v>
      </c>
      <c r="J102" s="7">
        <v>24</v>
      </c>
      <c r="K102" s="7">
        <v>24.2</v>
      </c>
      <c r="L102" s="7">
        <v>4.9000000000000004</v>
      </c>
      <c r="M102" s="7">
        <v>4.75</v>
      </c>
      <c r="N102" s="7"/>
      <c r="O102" s="7">
        <v>23</v>
      </c>
      <c r="P102" s="7"/>
      <c r="Q102" s="7"/>
    </row>
    <row r="103" spans="1:17" ht="30">
      <c r="A103" s="6">
        <v>86</v>
      </c>
      <c r="B103" s="5" t="s">
        <v>22</v>
      </c>
      <c r="C103" s="5" t="s">
        <v>183</v>
      </c>
      <c r="D103" s="7">
        <v>3</v>
      </c>
      <c r="E103" s="7">
        <v>9</v>
      </c>
      <c r="F103" s="7">
        <v>0.25</v>
      </c>
      <c r="G103" s="7">
        <v>2</v>
      </c>
      <c r="H103" s="7">
        <v>7</v>
      </c>
      <c r="I103" s="7">
        <v>0.222</v>
      </c>
      <c r="J103" s="7">
        <v>23</v>
      </c>
      <c r="K103" s="7">
        <v>33.1</v>
      </c>
      <c r="L103" s="7">
        <v>-0.65</v>
      </c>
      <c r="M103" s="7">
        <v>6.1</v>
      </c>
      <c r="N103" s="7"/>
      <c r="O103" s="7"/>
      <c r="P103" s="7"/>
      <c r="Q103" s="7"/>
    </row>
    <row r="104" spans="1:17" ht="30.75" thickBot="1">
      <c r="A104" s="6">
        <v>87</v>
      </c>
      <c r="B104" s="5" t="s">
        <v>52</v>
      </c>
      <c r="C104" s="5" t="s">
        <v>183</v>
      </c>
      <c r="D104" s="7">
        <v>3</v>
      </c>
      <c r="E104" s="7">
        <v>9</v>
      </c>
      <c r="F104" s="7">
        <v>0.25</v>
      </c>
      <c r="G104" s="7">
        <v>1</v>
      </c>
      <c r="H104" s="7">
        <v>8</v>
      </c>
      <c r="I104" s="7">
        <v>0.111</v>
      </c>
      <c r="J104" s="7">
        <v>20.399999999999999</v>
      </c>
      <c r="K104" s="7">
        <v>33.700000000000003</v>
      </c>
      <c r="L104" s="7">
        <v>-6.89</v>
      </c>
      <c r="M104" s="7">
        <v>3.36</v>
      </c>
      <c r="N104" s="7"/>
      <c r="O104" s="7"/>
      <c r="P104" s="7"/>
      <c r="Q104" s="7"/>
    </row>
    <row r="105" spans="1:17" ht="30.75" thickTop="1">
      <c r="A105" s="8">
        <v>88</v>
      </c>
      <c r="B105" s="10" t="s">
        <v>10</v>
      </c>
      <c r="C105" s="10" t="s">
        <v>184</v>
      </c>
      <c r="D105" s="9">
        <v>9</v>
      </c>
      <c r="E105" s="9">
        <v>5</v>
      </c>
      <c r="F105" s="9">
        <v>0.64300000000000002</v>
      </c>
      <c r="G105" s="9">
        <v>6</v>
      </c>
      <c r="H105" s="9">
        <v>3</v>
      </c>
      <c r="I105" s="9">
        <v>0.66700000000000004</v>
      </c>
      <c r="J105" s="9">
        <v>34.4</v>
      </c>
      <c r="K105" s="9">
        <v>27.6</v>
      </c>
      <c r="L105" s="9">
        <v>8.75</v>
      </c>
      <c r="M105" s="9">
        <v>4.75</v>
      </c>
      <c r="N105" s="9"/>
      <c r="O105" s="9">
        <v>15</v>
      </c>
      <c r="P105" s="9"/>
      <c r="Q105" s="9"/>
    </row>
    <row r="106" spans="1:17" ht="30">
      <c r="A106" s="6">
        <v>89</v>
      </c>
      <c r="B106" s="5" t="s">
        <v>30</v>
      </c>
      <c r="C106" s="5" t="s">
        <v>184</v>
      </c>
      <c r="D106" s="7">
        <v>8</v>
      </c>
      <c r="E106" s="7">
        <v>5</v>
      </c>
      <c r="F106" s="7">
        <v>0.61499999999999999</v>
      </c>
      <c r="G106" s="7">
        <v>5</v>
      </c>
      <c r="H106" s="7">
        <v>4</v>
      </c>
      <c r="I106" s="7">
        <v>0.55600000000000005</v>
      </c>
      <c r="J106" s="7">
        <v>38.4</v>
      </c>
      <c r="K106" s="7">
        <v>24.3</v>
      </c>
      <c r="L106" s="7">
        <v>9</v>
      </c>
      <c r="M106" s="7">
        <v>1.77</v>
      </c>
      <c r="N106" s="7"/>
      <c r="O106" s="7"/>
      <c r="P106" s="7"/>
      <c r="Q106" s="7"/>
    </row>
    <row r="107" spans="1:17" ht="45">
      <c r="A107" s="6">
        <v>90</v>
      </c>
      <c r="B107" s="5" t="s">
        <v>185</v>
      </c>
      <c r="C107" s="5" t="s">
        <v>184</v>
      </c>
      <c r="D107" s="7">
        <v>7</v>
      </c>
      <c r="E107" s="7">
        <v>6</v>
      </c>
      <c r="F107" s="7">
        <v>0.53800000000000003</v>
      </c>
      <c r="G107" s="7">
        <v>5</v>
      </c>
      <c r="H107" s="7">
        <v>4</v>
      </c>
      <c r="I107" s="7">
        <v>0.55600000000000005</v>
      </c>
      <c r="J107" s="7">
        <v>32.1</v>
      </c>
      <c r="K107" s="7">
        <v>24.3</v>
      </c>
      <c r="L107" s="7">
        <v>10.53</v>
      </c>
      <c r="M107" s="7">
        <v>5.76</v>
      </c>
      <c r="N107" s="7">
        <v>1</v>
      </c>
      <c r="O107" s="7">
        <v>1</v>
      </c>
      <c r="P107" s="7"/>
      <c r="Q107" s="7"/>
    </row>
    <row r="108" spans="1:17" ht="30">
      <c r="A108" s="6">
        <v>91</v>
      </c>
      <c r="B108" s="5" t="s">
        <v>45</v>
      </c>
      <c r="C108" s="5" t="s">
        <v>184</v>
      </c>
      <c r="D108" s="7">
        <v>8</v>
      </c>
      <c r="E108" s="7">
        <v>5</v>
      </c>
      <c r="F108" s="7">
        <v>0.61499999999999999</v>
      </c>
      <c r="G108" s="7">
        <v>4</v>
      </c>
      <c r="H108" s="7">
        <v>5</v>
      </c>
      <c r="I108" s="7">
        <v>0.44400000000000001</v>
      </c>
      <c r="J108" s="7">
        <v>38.200000000000003</v>
      </c>
      <c r="K108" s="7">
        <v>35.299999999999997</v>
      </c>
      <c r="L108" s="7">
        <v>9.3800000000000008</v>
      </c>
      <c r="M108" s="7">
        <v>5.15</v>
      </c>
      <c r="N108" s="7"/>
      <c r="O108" s="7">
        <v>22</v>
      </c>
      <c r="P108" s="7"/>
      <c r="Q108" s="7"/>
    </row>
    <row r="109" spans="1:17" ht="30">
      <c r="A109" s="6">
        <v>92</v>
      </c>
      <c r="B109" s="5" t="s">
        <v>34</v>
      </c>
      <c r="C109" s="5" t="s">
        <v>184</v>
      </c>
      <c r="D109" s="7">
        <v>5</v>
      </c>
      <c r="E109" s="7">
        <v>7</v>
      </c>
      <c r="F109" s="7">
        <v>0.41699999999999998</v>
      </c>
      <c r="G109" s="7">
        <v>3</v>
      </c>
      <c r="H109" s="7">
        <v>6</v>
      </c>
      <c r="I109" s="7">
        <v>0.33300000000000002</v>
      </c>
      <c r="J109" s="7">
        <v>26.7</v>
      </c>
      <c r="K109" s="7">
        <v>25.1</v>
      </c>
      <c r="L109" s="7">
        <v>2.5099999999999998</v>
      </c>
      <c r="M109" s="7">
        <v>3.09</v>
      </c>
      <c r="N109" s="7"/>
      <c r="O109" s="7"/>
      <c r="P109" s="7"/>
      <c r="Q109" s="7"/>
    </row>
    <row r="110" spans="1:17" ht="30">
      <c r="A110" s="6">
        <v>93</v>
      </c>
      <c r="B110" s="5" t="s">
        <v>66</v>
      </c>
      <c r="C110" s="5" t="s">
        <v>184</v>
      </c>
      <c r="D110" s="7">
        <v>1</v>
      </c>
      <c r="E110" s="7">
        <v>11</v>
      </c>
      <c r="F110" s="7">
        <v>8.3000000000000004E-2</v>
      </c>
      <c r="G110" s="7">
        <v>1</v>
      </c>
      <c r="H110" s="7">
        <v>8</v>
      </c>
      <c r="I110" s="7">
        <v>0.111</v>
      </c>
      <c r="J110" s="7">
        <v>17.8</v>
      </c>
      <c r="K110" s="7">
        <v>46</v>
      </c>
      <c r="L110" s="7">
        <v>-12.66</v>
      </c>
      <c r="M110" s="7">
        <v>4.51</v>
      </c>
      <c r="N110" s="7"/>
      <c r="O110" s="7"/>
      <c r="P110" s="7"/>
      <c r="Q110" s="7"/>
    </row>
    <row r="111" spans="1:17" ht="15" customHeight="1">
      <c r="A111" s="21"/>
      <c r="B111" s="21"/>
      <c r="C111" s="21"/>
      <c r="D111" s="21" t="s">
        <v>167</v>
      </c>
      <c r="E111" s="21"/>
      <c r="F111" s="21"/>
      <c r="G111" s="21" t="s">
        <v>168</v>
      </c>
      <c r="H111" s="21"/>
      <c r="I111" s="21"/>
      <c r="J111" s="6"/>
      <c r="K111" s="6"/>
      <c r="L111" s="21" t="s">
        <v>159</v>
      </c>
      <c r="M111" s="21"/>
      <c r="N111" s="21" t="s">
        <v>151</v>
      </c>
      <c r="O111" s="21"/>
      <c r="P111" s="21"/>
      <c r="Q111" s="6"/>
    </row>
    <row r="112" spans="1:17">
      <c r="A112" s="6" t="s">
        <v>152</v>
      </c>
      <c r="B112" s="6" t="s">
        <v>153</v>
      </c>
      <c r="C112" s="6" t="s">
        <v>154</v>
      </c>
      <c r="D112" s="6" t="s">
        <v>155</v>
      </c>
      <c r="E112" s="6" t="s">
        <v>156</v>
      </c>
      <c r="F112" s="6" t="s">
        <v>157</v>
      </c>
      <c r="G112" s="6" t="s">
        <v>155</v>
      </c>
      <c r="H112" s="6" t="s">
        <v>156</v>
      </c>
      <c r="I112" s="6" t="s">
        <v>157</v>
      </c>
      <c r="J112" s="6" t="s">
        <v>158</v>
      </c>
      <c r="K112" s="6" t="s">
        <v>158</v>
      </c>
      <c r="L112" s="6" t="s">
        <v>159</v>
      </c>
      <c r="M112" s="6" t="s">
        <v>160</v>
      </c>
      <c r="N112" s="6" t="s">
        <v>161</v>
      </c>
      <c r="O112" s="6" t="s">
        <v>162</v>
      </c>
      <c r="P112" s="6" t="s">
        <v>163</v>
      </c>
      <c r="Q112" s="6" t="s">
        <v>164</v>
      </c>
    </row>
    <row r="113" spans="1:17" ht="30">
      <c r="A113" s="6">
        <v>94</v>
      </c>
      <c r="B113" s="5" t="s">
        <v>11</v>
      </c>
      <c r="C113" s="5" t="s">
        <v>186</v>
      </c>
      <c r="D113" s="7">
        <v>12</v>
      </c>
      <c r="E113" s="7">
        <v>2</v>
      </c>
      <c r="F113" s="7">
        <v>0.85699999999999998</v>
      </c>
      <c r="G113" s="7">
        <v>7</v>
      </c>
      <c r="H113" s="7">
        <v>1</v>
      </c>
      <c r="I113" s="7">
        <v>0.875</v>
      </c>
      <c r="J113" s="7">
        <v>37.799999999999997</v>
      </c>
      <c r="K113" s="7">
        <v>19.600000000000001</v>
      </c>
      <c r="L113" s="7">
        <v>17.93</v>
      </c>
      <c r="M113" s="7">
        <v>4.21</v>
      </c>
      <c r="N113" s="7">
        <v>6</v>
      </c>
      <c r="O113" s="7">
        <v>3</v>
      </c>
      <c r="P113" s="7">
        <v>5</v>
      </c>
      <c r="Q113" s="7"/>
    </row>
    <row r="114" spans="1:17" ht="30">
      <c r="A114" s="6">
        <v>95</v>
      </c>
      <c r="B114" s="5" t="s">
        <v>14</v>
      </c>
      <c r="C114" s="5" t="s">
        <v>186</v>
      </c>
      <c r="D114" s="7">
        <v>11</v>
      </c>
      <c r="E114" s="7">
        <v>2</v>
      </c>
      <c r="F114" s="7">
        <v>0.84599999999999997</v>
      </c>
      <c r="G114" s="7">
        <v>7</v>
      </c>
      <c r="H114" s="7">
        <v>1</v>
      </c>
      <c r="I114" s="7">
        <v>0.875</v>
      </c>
      <c r="J114" s="7">
        <v>26.5</v>
      </c>
      <c r="K114" s="7">
        <v>14.5</v>
      </c>
      <c r="L114" s="7">
        <v>17.350000000000001</v>
      </c>
      <c r="M114" s="7">
        <v>6.82</v>
      </c>
      <c r="N114" s="7">
        <v>23</v>
      </c>
      <c r="O114" s="7">
        <v>3</v>
      </c>
      <c r="P114" s="7">
        <v>9</v>
      </c>
      <c r="Q114" s="7"/>
    </row>
    <row r="115" spans="1:17" ht="30">
      <c r="A115" s="6">
        <v>96</v>
      </c>
      <c r="B115" s="5" t="s">
        <v>27</v>
      </c>
      <c r="C115" s="5" t="s">
        <v>186</v>
      </c>
      <c r="D115" s="7">
        <v>11</v>
      </c>
      <c r="E115" s="7">
        <v>2</v>
      </c>
      <c r="F115" s="7">
        <v>0.84599999999999997</v>
      </c>
      <c r="G115" s="7">
        <v>6</v>
      </c>
      <c r="H115" s="7">
        <v>2</v>
      </c>
      <c r="I115" s="7">
        <v>0.75</v>
      </c>
      <c r="J115" s="7">
        <v>31.5</v>
      </c>
      <c r="K115" s="7">
        <v>18.2</v>
      </c>
      <c r="L115" s="7">
        <v>15.97</v>
      </c>
      <c r="M115" s="7">
        <v>4.51</v>
      </c>
      <c r="N115" s="7">
        <v>9</v>
      </c>
      <c r="O115" s="7">
        <v>3</v>
      </c>
      <c r="P115" s="7">
        <v>8</v>
      </c>
      <c r="Q115" s="7"/>
    </row>
    <row r="116" spans="1:17" ht="30">
      <c r="A116" s="6">
        <v>97</v>
      </c>
      <c r="B116" s="5" t="s">
        <v>54</v>
      </c>
      <c r="C116" s="5" t="s">
        <v>186</v>
      </c>
      <c r="D116" s="7">
        <v>9</v>
      </c>
      <c r="E116" s="7">
        <v>4</v>
      </c>
      <c r="F116" s="7">
        <v>0.69199999999999995</v>
      </c>
      <c r="G116" s="7">
        <v>5</v>
      </c>
      <c r="H116" s="7">
        <v>3</v>
      </c>
      <c r="I116" s="7">
        <v>0.625</v>
      </c>
      <c r="J116" s="7">
        <v>30</v>
      </c>
      <c r="K116" s="7">
        <v>18.7</v>
      </c>
      <c r="L116" s="7">
        <v>9.8800000000000008</v>
      </c>
      <c r="M116" s="7">
        <v>2.2599999999999998</v>
      </c>
      <c r="N116" s="7"/>
      <c r="O116" s="7">
        <v>23</v>
      </c>
      <c r="P116" s="7">
        <v>23</v>
      </c>
      <c r="Q116" s="7"/>
    </row>
    <row r="117" spans="1:17" ht="30">
      <c r="A117" s="6">
        <v>98</v>
      </c>
      <c r="B117" s="5" t="s">
        <v>46</v>
      </c>
      <c r="C117" s="5" t="s">
        <v>186</v>
      </c>
      <c r="D117" s="7">
        <v>5</v>
      </c>
      <c r="E117" s="7">
        <v>7</v>
      </c>
      <c r="F117" s="7">
        <v>0.41699999999999998</v>
      </c>
      <c r="G117" s="7">
        <v>2</v>
      </c>
      <c r="H117" s="7">
        <v>6</v>
      </c>
      <c r="I117" s="7">
        <v>0.25</v>
      </c>
      <c r="J117" s="7">
        <v>25.8</v>
      </c>
      <c r="K117" s="7">
        <v>28.4</v>
      </c>
      <c r="L117" s="7">
        <v>5.54</v>
      </c>
      <c r="M117" s="7">
        <v>9.1199999999999992</v>
      </c>
      <c r="N117" s="7"/>
      <c r="O117" s="7"/>
      <c r="P117" s="7"/>
      <c r="Q117" s="7"/>
    </row>
    <row r="118" spans="1:17" ht="30">
      <c r="A118" s="6">
        <v>99</v>
      </c>
      <c r="B118" s="5" t="s">
        <v>15</v>
      </c>
      <c r="C118" s="5" t="s">
        <v>186</v>
      </c>
      <c r="D118" s="7">
        <v>5</v>
      </c>
      <c r="E118" s="7">
        <v>7</v>
      </c>
      <c r="F118" s="7">
        <v>0.41699999999999998</v>
      </c>
      <c r="G118" s="7">
        <v>1</v>
      </c>
      <c r="H118" s="7">
        <v>7</v>
      </c>
      <c r="I118" s="7">
        <v>0.125</v>
      </c>
      <c r="J118" s="7">
        <v>36.200000000000003</v>
      </c>
      <c r="K118" s="7">
        <v>35.700000000000003</v>
      </c>
      <c r="L118" s="7">
        <v>4.07</v>
      </c>
      <c r="M118" s="7">
        <v>4.82</v>
      </c>
      <c r="N118" s="7"/>
      <c r="O118" s="7">
        <v>23</v>
      </c>
      <c r="P118" s="7"/>
      <c r="Q118" s="7"/>
    </row>
    <row r="119" spans="1:17" ht="30.75" thickBot="1">
      <c r="A119" s="6">
        <v>100</v>
      </c>
      <c r="B119" s="5" t="s">
        <v>29</v>
      </c>
      <c r="C119" s="5" t="s">
        <v>186</v>
      </c>
      <c r="D119" s="7">
        <v>2</v>
      </c>
      <c r="E119" s="7">
        <v>10</v>
      </c>
      <c r="F119" s="7">
        <v>0.16700000000000001</v>
      </c>
      <c r="G119" s="7">
        <v>0</v>
      </c>
      <c r="H119" s="7">
        <v>8</v>
      </c>
      <c r="I119" s="7">
        <v>0</v>
      </c>
      <c r="J119" s="7">
        <v>17.899999999999999</v>
      </c>
      <c r="K119" s="7">
        <v>31</v>
      </c>
      <c r="L119" s="7">
        <v>-5.29</v>
      </c>
      <c r="M119" s="7">
        <v>5.79</v>
      </c>
      <c r="N119" s="7"/>
      <c r="O119" s="7"/>
      <c r="P119" s="7"/>
      <c r="Q119" s="7"/>
    </row>
    <row r="120" spans="1:17" ht="30.75" thickTop="1">
      <c r="A120" s="8">
        <v>101</v>
      </c>
      <c r="B120" s="10" t="s">
        <v>1</v>
      </c>
      <c r="C120" s="10" t="s">
        <v>187</v>
      </c>
      <c r="D120" s="9">
        <v>13</v>
      </c>
      <c r="E120" s="9">
        <v>1</v>
      </c>
      <c r="F120" s="9">
        <v>0.92900000000000005</v>
      </c>
      <c r="G120" s="9">
        <v>7</v>
      </c>
      <c r="H120" s="9">
        <v>1</v>
      </c>
      <c r="I120" s="9">
        <v>0.875</v>
      </c>
      <c r="J120" s="9">
        <v>38.700000000000003</v>
      </c>
      <c r="K120" s="9">
        <v>10.9</v>
      </c>
      <c r="L120" s="9">
        <v>24.51</v>
      </c>
      <c r="M120" s="9">
        <v>5.51</v>
      </c>
      <c r="N120" s="9">
        <v>2</v>
      </c>
      <c r="O120" s="9">
        <v>1</v>
      </c>
      <c r="P120" s="9">
        <v>1</v>
      </c>
      <c r="Q120" s="9"/>
    </row>
    <row r="121" spans="1:17" ht="30">
      <c r="A121" s="6">
        <v>102</v>
      </c>
      <c r="B121" s="5" t="s">
        <v>17</v>
      </c>
      <c r="C121" s="5" t="s">
        <v>187</v>
      </c>
      <c r="D121" s="7">
        <v>11</v>
      </c>
      <c r="E121" s="7">
        <v>2</v>
      </c>
      <c r="F121" s="7">
        <v>0.84599999999999997</v>
      </c>
      <c r="G121" s="7">
        <v>6</v>
      </c>
      <c r="H121" s="7">
        <v>2</v>
      </c>
      <c r="I121" s="7">
        <v>0.75</v>
      </c>
      <c r="J121" s="7">
        <v>44.5</v>
      </c>
      <c r="K121" s="7">
        <v>21.8</v>
      </c>
      <c r="L121" s="7">
        <v>20.05</v>
      </c>
      <c r="M121" s="7">
        <v>5.13</v>
      </c>
      <c r="N121" s="7"/>
      <c r="O121" s="7">
        <v>5</v>
      </c>
      <c r="P121" s="7">
        <v>5</v>
      </c>
      <c r="Q121" s="7"/>
    </row>
    <row r="122" spans="1:17" ht="30">
      <c r="A122" s="6">
        <v>103</v>
      </c>
      <c r="B122" s="5" t="s">
        <v>188</v>
      </c>
      <c r="C122" s="5" t="s">
        <v>187</v>
      </c>
      <c r="D122" s="7">
        <v>10</v>
      </c>
      <c r="E122" s="7">
        <v>3</v>
      </c>
      <c r="F122" s="7">
        <v>0.76900000000000002</v>
      </c>
      <c r="G122" s="7">
        <v>6</v>
      </c>
      <c r="H122" s="7">
        <v>2</v>
      </c>
      <c r="I122" s="7">
        <v>0.75</v>
      </c>
      <c r="J122" s="7">
        <v>29.8</v>
      </c>
      <c r="K122" s="7">
        <v>17.5</v>
      </c>
      <c r="L122" s="7">
        <v>14.76</v>
      </c>
      <c r="M122" s="7">
        <v>5.45</v>
      </c>
      <c r="N122" s="7">
        <v>3</v>
      </c>
      <c r="O122" s="7">
        <v>2</v>
      </c>
      <c r="P122" s="7">
        <v>14</v>
      </c>
      <c r="Q122" s="7"/>
    </row>
    <row r="123" spans="1:17" ht="30">
      <c r="A123" s="6">
        <v>104</v>
      </c>
      <c r="B123" s="5" t="s">
        <v>25</v>
      </c>
      <c r="C123" s="5" t="s">
        <v>187</v>
      </c>
      <c r="D123" s="7">
        <v>8</v>
      </c>
      <c r="E123" s="7">
        <v>5</v>
      </c>
      <c r="F123" s="7">
        <v>0.61499999999999999</v>
      </c>
      <c r="G123" s="7">
        <v>4</v>
      </c>
      <c r="H123" s="7">
        <v>4</v>
      </c>
      <c r="I123" s="7">
        <v>0.5</v>
      </c>
      <c r="J123" s="7">
        <v>29.5</v>
      </c>
      <c r="K123" s="7">
        <v>23.3</v>
      </c>
      <c r="L123" s="7">
        <v>6.15</v>
      </c>
      <c r="M123" s="7">
        <v>2.99</v>
      </c>
      <c r="N123" s="7"/>
      <c r="O123" s="7">
        <v>13</v>
      </c>
      <c r="P123" s="7"/>
      <c r="Q123" s="7"/>
    </row>
    <row r="124" spans="1:17" ht="30">
      <c r="A124" s="6">
        <v>105</v>
      </c>
      <c r="B124" s="5" t="s">
        <v>8</v>
      </c>
      <c r="C124" s="5" t="s">
        <v>187</v>
      </c>
      <c r="D124" s="7">
        <v>7</v>
      </c>
      <c r="E124" s="7">
        <v>6</v>
      </c>
      <c r="F124" s="7">
        <v>0.53800000000000003</v>
      </c>
      <c r="G124" s="7">
        <v>3</v>
      </c>
      <c r="H124" s="7">
        <v>5</v>
      </c>
      <c r="I124" s="7">
        <v>0.375</v>
      </c>
      <c r="J124" s="7">
        <v>31.5</v>
      </c>
      <c r="K124" s="7">
        <v>27.6</v>
      </c>
      <c r="L124" s="7">
        <v>8.43</v>
      </c>
      <c r="M124" s="7">
        <v>5.2</v>
      </c>
      <c r="N124" s="7"/>
      <c r="O124" s="7"/>
      <c r="P124" s="7"/>
      <c r="Q124" s="7"/>
    </row>
    <row r="125" spans="1:17" ht="30">
      <c r="A125" s="6">
        <v>106</v>
      </c>
      <c r="B125" s="5" t="s">
        <v>32</v>
      </c>
      <c r="C125" s="5" t="s">
        <v>187</v>
      </c>
      <c r="D125" s="7">
        <v>4</v>
      </c>
      <c r="E125" s="7">
        <v>8</v>
      </c>
      <c r="F125" s="7">
        <v>0.33300000000000002</v>
      </c>
      <c r="G125" s="7">
        <v>2</v>
      </c>
      <c r="H125" s="7">
        <v>6</v>
      </c>
      <c r="I125" s="7">
        <v>0.25</v>
      </c>
      <c r="J125" s="7">
        <v>23.5</v>
      </c>
      <c r="K125" s="7">
        <v>30.4</v>
      </c>
      <c r="L125" s="7">
        <v>2.4</v>
      </c>
      <c r="M125" s="7">
        <v>6.4</v>
      </c>
      <c r="N125" s="7">
        <v>10</v>
      </c>
      <c r="O125" s="7">
        <v>8</v>
      </c>
      <c r="P125" s="7"/>
      <c r="Q125" s="7"/>
    </row>
    <row r="126" spans="1:17" ht="30">
      <c r="A126" s="6">
        <v>107</v>
      </c>
      <c r="B126" s="5" t="s">
        <v>9</v>
      </c>
      <c r="C126" s="5" t="s">
        <v>187</v>
      </c>
      <c r="D126" s="7">
        <v>3</v>
      </c>
      <c r="E126" s="7">
        <v>9</v>
      </c>
      <c r="F126" s="7">
        <v>0.25</v>
      </c>
      <c r="G126" s="7">
        <v>0</v>
      </c>
      <c r="H126" s="7">
        <v>8</v>
      </c>
      <c r="I126" s="7">
        <v>0</v>
      </c>
      <c r="J126" s="7">
        <v>18.7</v>
      </c>
      <c r="K126" s="7">
        <v>28.3</v>
      </c>
      <c r="L126" s="7">
        <v>-0.92</v>
      </c>
      <c r="M126" s="7">
        <v>6.91</v>
      </c>
      <c r="N126" s="7"/>
      <c r="O126" s="7"/>
      <c r="P126" s="7"/>
      <c r="Q126" s="7"/>
    </row>
    <row r="127" spans="1:17" ht="15" customHeight="1">
      <c r="A127" s="21"/>
      <c r="B127" s="21"/>
      <c r="C127" s="21"/>
      <c r="D127" s="21" t="s">
        <v>167</v>
      </c>
      <c r="E127" s="21"/>
      <c r="F127" s="21"/>
      <c r="G127" s="21" t="s">
        <v>168</v>
      </c>
      <c r="H127" s="21"/>
      <c r="I127" s="21"/>
      <c r="J127" s="6"/>
      <c r="K127" s="6"/>
      <c r="L127" s="21" t="s">
        <v>159</v>
      </c>
      <c r="M127" s="21"/>
      <c r="N127" s="21" t="s">
        <v>151</v>
      </c>
      <c r="O127" s="21"/>
      <c r="P127" s="21"/>
      <c r="Q127" s="6"/>
    </row>
    <row r="128" spans="1:17">
      <c r="A128" s="6" t="s">
        <v>152</v>
      </c>
      <c r="B128" s="6" t="s">
        <v>153</v>
      </c>
      <c r="C128" s="6" t="s">
        <v>154</v>
      </c>
      <c r="D128" s="6" t="s">
        <v>155</v>
      </c>
      <c r="E128" s="6" t="s">
        <v>156</v>
      </c>
      <c r="F128" s="6" t="s">
        <v>157</v>
      </c>
      <c r="G128" s="6" t="s">
        <v>155</v>
      </c>
      <c r="H128" s="6" t="s">
        <v>156</v>
      </c>
      <c r="I128" s="6" t="s">
        <v>157</v>
      </c>
      <c r="J128" s="6" t="s">
        <v>158</v>
      </c>
      <c r="K128" s="6" t="s">
        <v>158</v>
      </c>
      <c r="L128" s="6" t="s">
        <v>159</v>
      </c>
      <c r="M128" s="6" t="s">
        <v>160</v>
      </c>
      <c r="N128" s="6" t="s">
        <v>161</v>
      </c>
      <c r="O128" s="6" t="s">
        <v>162</v>
      </c>
      <c r="P128" s="6" t="s">
        <v>163</v>
      </c>
      <c r="Q128" s="6" t="s">
        <v>164</v>
      </c>
    </row>
    <row r="129" spans="1:17" ht="30">
      <c r="A129" s="6">
        <v>108</v>
      </c>
      <c r="B129" s="5" t="s">
        <v>88</v>
      </c>
      <c r="C129" s="5" t="s">
        <v>150</v>
      </c>
      <c r="D129" s="7">
        <v>10</v>
      </c>
      <c r="E129" s="7">
        <v>3</v>
      </c>
      <c r="F129" s="7">
        <v>0.76900000000000002</v>
      </c>
      <c r="G129" s="7">
        <v>7</v>
      </c>
      <c r="H129" s="7">
        <v>1</v>
      </c>
      <c r="I129" s="7">
        <v>0.875</v>
      </c>
      <c r="J129" s="7">
        <v>34.9</v>
      </c>
      <c r="K129" s="7">
        <v>24.5</v>
      </c>
      <c r="L129" s="7">
        <v>4.9400000000000004</v>
      </c>
      <c r="M129" s="7">
        <v>-2.2200000000000002</v>
      </c>
      <c r="N129" s="7"/>
      <c r="O129" s="7"/>
      <c r="P129" s="7"/>
      <c r="Q129" s="7"/>
    </row>
    <row r="130" spans="1:17" ht="60">
      <c r="A130" s="6">
        <v>109</v>
      </c>
      <c r="B130" s="5" t="s">
        <v>114</v>
      </c>
      <c r="C130" s="5" t="s">
        <v>150</v>
      </c>
      <c r="D130" s="7">
        <v>9</v>
      </c>
      <c r="E130" s="7">
        <v>4</v>
      </c>
      <c r="F130" s="7">
        <v>0.69199999999999995</v>
      </c>
      <c r="G130" s="7">
        <v>6</v>
      </c>
      <c r="H130" s="7">
        <v>2</v>
      </c>
      <c r="I130" s="7">
        <v>0.75</v>
      </c>
      <c r="J130" s="7">
        <v>35.5</v>
      </c>
      <c r="K130" s="7">
        <v>28.1</v>
      </c>
      <c r="L130" s="7">
        <v>3.45</v>
      </c>
      <c r="M130" s="7">
        <v>-3.63</v>
      </c>
      <c r="N130" s="7"/>
      <c r="O130" s="7"/>
      <c r="P130" s="7"/>
      <c r="Q130" s="7"/>
    </row>
    <row r="131" spans="1:17" ht="45">
      <c r="A131" s="6">
        <v>110</v>
      </c>
      <c r="B131" s="5" t="s">
        <v>86</v>
      </c>
      <c r="C131" s="5" t="s">
        <v>150</v>
      </c>
      <c r="D131" s="7">
        <v>8</v>
      </c>
      <c r="E131" s="7">
        <v>4</v>
      </c>
      <c r="F131" s="7">
        <v>0.66700000000000004</v>
      </c>
      <c r="G131" s="7">
        <v>6</v>
      </c>
      <c r="H131" s="7">
        <v>2</v>
      </c>
      <c r="I131" s="7">
        <v>0.75</v>
      </c>
      <c r="J131" s="7">
        <v>26.6</v>
      </c>
      <c r="K131" s="7">
        <v>28</v>
      </c>
      <c r="L131" s="7">
        <v>-2.4500000000000002</v>
      </c>
      <c r="M131" s="7">
        <v>-4.95</v>
      </c>
      <c r="N131" s="7"/>
      <c r="O131" s="7"/>
      <c r="P131" s="7"/>
      <c r="Q131" s="7"/>
    </row>
    <row r="132" spans="1:17" ht="45">
      <c r="A132" s="6">
        <v>111</v>
      </c>
      <c r="B132" s="5" t="s">
        <v>120</v>
      </c>
      <c r="C132" s="5" t="s">
        <v>150</v>
      </c>
      <c r="D132" s="7">
        <v>8</v>
      </c>
      <c r="E132" s="7">
        <v>5</v>
      </c>
      <c r="F132" s="7">
        <v>0.61499999999999999</v>
      </c>
      <c r="G132" s="7">
        <v>6</v>
      </c>
      <c r="H132" s="7">
        <v>2</v>
      </c>
      <c r="I132" s="7">
        <v>0.75</v>
      </c>
      <c r="J132" s="7">
        <v>33.799999999999997</v>
      </c>
      <c r="K132" s="7">
        <v>29.2</v>
      </c>
      <c r="L132" s="7">
        <v>-0.03</v>
      </c>
      <c r="M132" s="7">
        <v>-3.27</v>
      </c>
      <c r="N132" s="7"/>
      <c r="O132" s="7"/>
      <c r="P132" s="7"/>
      <c r="Q132" s="7"/>
    </row>
    <row r="133" spans="1:17" ht="30">
      <c r="A133" s="6">
        <v>112</v>
      </c>
      <c r="B133" s="5" t="s">
        <v>87</v>
      </c>
      <c r="C133" s="5" t="s">
        <v>150</v>
      </c>
      <c r="D133" s="7">
        <v>7</v>
      </c>
      <c r="E133" s="7">
        <v>6</v>
      </c>
      <c r="F133" s="7">
        <v>0.53800000000000003</v>
      </c>
      <c r="G133" s="7">
        <v>4</v>
      </c>
      <c r="H133" s="7">
        <v>4</v>
      </c>
      <c r="I133" s="7">
        <v>0.5</v>
      </c>
      <c r="J133" s="7">
        <v>28.2</v>
      </c>
      <c r="K133" s="7">
        <v>25.5</v>
      </c>
      <c r="L133" s="7">
        <v>-1.5</v>
      </c>
      <c r="M133" s="7">
        <v>-3.73</v>
      </c>
      <c r="N133" s="7"/>
      <c r="O133" s="7"/>
      <c r="P133" s="7"/>
      <c r="Q133" s="7"/>
    </row>
    <row r="134" spans="1:17">
      <c r="A134" s="6">
        <v>113</v>
      </c>
      <c r="B134" s="5" t="s">
        <v>99</v>
      </c>
      <c r="C134" s="5" t="s">
        <v>150</v>
      </c>
      <c r="D134" s="7">
        <v>5</v>
      </c>
      <c r="E134" s="7">
        <v>7</v>
      </c>
      <c r="F134" s="7">
        <v>0.41699999999999998</v>
      </c>
      <c r="G134" s="7">
        <v>3</v>
      </c>
      <c r="H134" s="7">
        <v>5</v>
      </c>
      <c r="I134" s="7">
        <v>0.375</v>
      </c>
      <c r="J134" s="7">
        <v>30.6</v>
      </c>
      <c r="K134" s="7">
        <v>30.5</v>
      </c>
      <c r="L134" s="7">
        <v>-3.45</v>
      </c>
      <c r="M134" s="7">
        <v>-3.45</v>
      </c>
      <c r="N134" s="7"/>
      <c r="O134" s="7"/>
      <c r="P134" s="7"/>
      <c r="Q134" s="7"/>
    </row>
    <row r="135" spans="1:17" ht="30">
      <c r="A135" s="6">
        <v>114</v>
      </c>
      <c r="B135" s="5" t="s">
        <v>115</v>
      </c>
      <c r="C135" s="5" t="s">
        <v>150</v>
      </c>
      <c r="D135" s="7">
        <v>4</v>
      </c>
      <c r="E135" s="7">
        <v>8</v>
      </c>
      <c r="F135" s="7">
        <v>0.33300000000000002</v>
      </c>
      <c r="G135" s="7">
        <v>3</v>
      </c>
      <c r="H135" s="7">
        <v>5</v>
      </c>
      <c r="I135" s="7">
        <v>0.375</v>
      </c>
      <c r="J135" s="7">
        <v>20.9</v>
      </c>
      <c r="K135" s="7">
        <v>27.8</v>
      </c>
      <c r="L135" s="7">
        <v>-8.41</v>
      </c>
      <c r="M135" s="7">
        <v>-1.24</v>
      </c>
      <c r="N135" s="7"/>
      <c r="O135" s="7"/>
      <c r="P135" s="7"/>
      <c r="Q135" s="7"/>
    </row>
    <row r="136" spans="1:17" ht="30">
      <c r="A136" s="6">
        <v>115</v>
      </c>
      <c r="B136" s="5" t="s">
        <v>83</v>
      </c>
      <c r="C136" s="5" t="s">
        <v>150</v>
      </c>
      <c r="D136" s="7">
        <v>3</v>
      </c>
      <c r="E136" s="7">
        <v>9</v>
      </c>
      <c r="F136" s="7">
        <v>0.25</v>
      </c>
      <c r="G136" s="7">
        <v>2</v>
      </c>
      <c r="H136" s="7">
        <v>6</v>
      </c>
      <c r="I136" s="7">
        <v>0.25</v>
      </c>
      <c r="J136" s="7">
        <v>20.5</v>
      </c>
      <c r="K136" s="7">
        <v>30.8</v>
      </c>
      <c r="L136" s="7">
        <v>-9.83</v>
      </c>
      <c r="M136" s="7">
        <v>-1.08</v>
      </c>
      <c r="N136" s="7"/>
      <c r="O136" s="7"/>
      <c r="P136" s="7"/>
      <c r="Q136" s="7"/>
    </row>
    <row r="137" spans="1:17" ht="45">
      <c r="A137" s="6">
        <v>116</v>
      </c>
      <c r="B137" s="5" t="s">
        <v>119</v>
      </c>
      <c r="C137" s="5" t="s">
        <v>150</v>
      </c>
      <c r="D137" s="7">
        <v>3</v>
      </c>
      <c r="E137" s="7">
        <v>9</v>
      </c>
      <c r="F137" s="7">
        <v>0.25</v>
      </c>
      <c r="G137" s="7">
        <v>2</v>
      </c>
      <c r="H137" s="7">
        <v>6</v>
      </c>
      <c r="I137" s="7">
        <v>0.25</v>
      </c>
      <c r="J137" s="7">
        <v>25</v>
      </c>
      <c r="K137" s="7">
        <v>31.7</v>
      </c>
      <c r="L137" s="7">
        <v>-9.1</v>
      </c>
      <c r="M137" s="7">
        <v>-2.27</v>
      </c>
      <c r="N137" s="7"/>
      <c r="O137" s="7"/>
      <c r="P137" s="7"/>
      <c r="Q137" s="7"/>
    </row>
    <row r="138" spans="1:17" ht="30">
      <c r="A138" s="6">
        <v>117</v>
      </c>
      <c r="B138" s="5" t="s">
        <v>93</v>
      </c>
      <c r="C138" s="5" t="s">
        <v>150</v>
      </c>
      <c r="D138" s="7">
        <v>2</v>
      </c>
      <c r="E138" s="7">
        <v>11</v>
      </c>
      <c r="F138" s="7">
        <v>0.154</v>
      </c>
      <c r="G138" s="7">
        <v>1</v>
      </c>
      <c r="H138" s="7">
        <v>7</v>
      </c>
      <c r="I138" s="7">
        <v>0.125</v>
      </c>
      <c r="J138" s="7">
        <v>18.5</v>
      </c>
      <c r="K138" s="7">
        <v>29.5</v>
      </c>
      <c r="L138" s="7">
        <v>-15.26</v>
      </c>
      <c r="M138" s="7">
        <v>-4.26</v>
      </c>
      <c r="N138" s="7"/>
      <c r="O138" s="7"/>
      <c r="P138" s="7"/>
      <c r="Q138" s="7"/>
    </row>
    <row r="139" spans="1:17" ht="15" customHeight="1">
      <c r="A139" s="21"/>
      <c r="B139" s="21"/>
      <c r="C139" s="21"/>
      <c r="D139" s="21" t="s">
        <v>167</v>
      </c>
      <c r="E139" s="21"/>
      <c r="F139" s="21"/>
      <c r="G139" s="21" t="s">
        <v>168</v>
      </c>
      <c r="H139" s="21"/>
      <c r="I139" s="21"/>
      <c r="J139" s="6"/>
      <c r="K139" s="6"/>
      <c r="L139" s="21" t="s">
        <v>159</v>
      </c>
      <c r="M139" s="21"/>
      <c r="N139" s="21" t="s">
        <v>151</v>
      </c>
      <c r="O139" s="21"/>
      <c r="P139" s="21"/>
      <c r="Q139" s="6"/>
    </row>
    <row r="140" spans="1:17">
      <c r="A140" s="6" t="s">
        <v>152</v>
      </c>
      <c r="B140" s="6" t="s">
        <v>153</v>
      </c>
      <c r="C140" s="6" t="s">
        <v>154</v>
      </c>
      <c r="D140" s="6" t="s">
        <v>155</v>
      </c>
      <c r="E140" s="6" t="s">
        <v>156</v>
      </c>
      <c r="F140" s="6" t="s">
        <v>157</v>
      </c>
      <c r="G140" s="6" t="s">
        <v>155</v>
      </c>
      <c r="H140" s="6" t="s">
        <v>156</v>
      </c>
      <c r="I140" s="6" t="s">
        <v>157</v>
      </c>
      <c r="J140" s="6" t="s">
        <v>158</v>
      </c>
      <c r="K140" s="6" t="s">
        <v>158</v>
      </c>
      <c r="L140" s="6" t="s">
        <v>159</v>
      </c>
      <c r="M140" s="6" t="s">
        <v>160</v>
      </c>
      <c r="N140" s="6" t="s">
        <v>161</v>
      </c>
      <c r="O140" s="6" t="s">
        <v>162</v>
      </c>
      <c r="P140" s="6" t="s">
        <v>163</v>
      </c>
      <c r="Q140" s="6" t="s">
        <v>164</v>
      </c>
    </row>
    <row r="141" spans="1:17" ht="30">
      <c r="A141" s="6">
        <v>118</v>
      </c>
      <c r="B141" s="5" t="s">
        <v>90</v>
      </c>
      <c r="C141" s="5" t="s">
        <v>193</v>
      </c>
      <c r="D141" s="7">
        <v>11</v>
      </c>
      <c r="E141" s="7">
        <v>2</v>
      </c>
      <c r="F141" s="7">
        <v>0.84599999999999997</v>
      </c>
      <c r="G141" s="7">
        <v>6</v>
      </c>
      <c r="H141" s="7">
        <v>0</v>
      </c>
      <c r="I141" s="7">
        <v>1</v>
      </c>
      <c r="J141" s="7">
        <v>34.9</v>
      </c>
      <c r="K141" s="7">
        <v>15.4</v>
      </c>
      <c r="L141" s="7">
        <v>10.71</v>
      </c>
      <c r="M141" s="7">
        <v>-4.68</v>
      </c>
      <c r="N141" s="7"/>
      <c r="O141" s="7">
        <v>16</v>
      </c>
      <c r="P141" s="7">
        <v>16</v>
      </c>
      <c r="Q141" s="7"/>
    </row>
    <row r="142" spans="1:17" ht="30">
      <c r="A142" s="6">
        <v>119</v>
      </c>
      <c r="B142" s="5" t="s">
        <v>111</v>
      </c>
      <c r="C142" s="5" t="s">
        <v>193</v>
      </c>
      <c r="D142" s="7">
        <v>11</v>
      </c>
      <c r="E142" s="7">
        <v>2</v>
      </c>
      <c r="F142" s="7">
        <v>0.84599999999999997</v>
      </c>
      <c r="G142" s="7">
        <v>5</v>
      </c>
      <c r="H142" s="7">
        <v>1</v>
      </c>
      <c r="I142" s="7">
        <v>0.83299999999999996</v>
      </c>
      <c r="J142" s="7">
        <v>34.799999999999997</v>
      </c>
      <c r="K142" s="7">
        <v>21.3</v>
      </c>
      <c r="L142" s="7">
        <v>7.9</v>
      </c>
      <c r="M142" s="7">
        <v>-3.02</v>
      </c>
      <c r="N142" s="7"/>
      <c r="O142" s="7">
        <v>21</v>
      </c>
      <c r="P142" s="7">
        <v>21</v>
      </c>
      <c r="Q142" s="7"/>
    </row>
    <row r="143" spans="1:17" ht="30">
      <c r="A143" s="6">
        <v>120</v>
      </c>
      <c r="B143" s="5" t="s">
        <v>89</v>
      </c>
      <c r="C143" s="5" t="s">
        <v>193</v>
      </c>
      <c r="D143" s="7">
        <v>9</v>
      </c>
      <c r="E143" s="7">
        <v>3</v>
      </c>
      <c r="F143" s="7">
        <v>0.75</v>
      </c>
      <c r="G143" s="7">
        <v>4</v>
      </c>
      <c r="H143" s="7">
        <v>2</v>
      </c>
      <c r="I143" s="7">
        <v>0.66700000000000004</v>
      </c>
      <c r="J143" s="7">
        <v>51.5</v>
      </c>
      <c r="K143" s="7">
        <v>38.5</v>
      </c>
      <c r="L143" s="7">
        <v>6.33</v>
      </c>
      <c r="M143" s="7">
        <v>-4.26</v>
      </c>
      <c r="N143" s="7"/>
      <c r="O143" s="7">
        <v>19</v>
      </c>
      <c r="P143" s="7"/>
      <c r="Q143" s="7"/>
    </row>
    <row r="144" spans="1:17" ht="45">
      <c r="A144" s="6">
        <v>121</v>
      </c>
      <c r="B144" s="5" t="s">
        <v>113</v>
      </c>
      <c r="C144" s="5" t="s">
        <v>193</v>
      </c>
      <c r="D144" s="7">
        <v>8</v>
      </c>
      <c r="E144" s="7">
        <v>4</v>
      </c>
      <c r="F144" s="7">
        <v>0.66700000000000004</v>
      </c>
      <c r="G144" s="7">
        <v>3</v>
      </c>
      <c r="H144" s="7">
        <v>3</v>
      </c>
      <c r="I144" s="7">
        <v>0.5</v>
      </c>
      <c r="J144" s="7">
        <v>31.2</v>
      </c>
      <c r="K144" s="7">
        <v>28.8</v>
      </c>
      <c r="L144" s="7">
        <v>-7.49</v>
      </c>
      <c r="M144" s="7">
        <v>-8.83</v>
      </c>
      <c r="N144" s="7"/>
      <c r="O144" s="7"/>
      <c r="P144" s="7"/>
      <c r="Q144" s="7"/>
    </row>
    <row r="145" spans="1:17" ht="30">
      <c r="A145" s="6">
        <v>122</v>
      </c>
      <c r="B145" s="5" t="s">
        <v>94</v>
      </c>
      <c r="C145" s="5" t="s">
        <v>193</v>
      </c>
      <c r="D145" s="7">
        <v>4</v>
      </c>
      <c r="E145" s="7">
        <v>8</v>
      </c>
      <c r="F145" s="7">
        <v>0.33300000000000002</v>
      </c>
      <c r="G145" s="7">
        <v>2</v>
      </c>
      <c r="H145" s="7">
        <v>4</v>
      </c>
      <c r="I145" s="7">
        <v>0.33300000000000002</v>
      </c>
      <c r="J145" s="7">
        <v>28.6</v>
      </c>
      <c r="K145" s="7">
        <v>33.5</v>
      </c>
      <c r="L145" s="7">
        <v>-8.0299999999999994</v>
      </c>
      <c r="M145" s="7">
        <v>-4.1900000000000004</v>
      </c>
      <c r="N145" s="7"/>
      <c r="O145" s="7"/>
      <c r="P145" s="7"/>
      <c r="Q145" s="7"/>
    </row>
    <row r="146" spans="1:17">
      <c r="A146" s="6">
        <v>123</v>
      </c>
      <c r="B146" s="5" t="s">
        <v>126</v>
      </c>
      <c r="C146" s="5" t="s">
        <v>193</v>
      </c>
      <c r="D146" s="7">
        <v>1</v>
      </c>
      <c r="E146" s="7">
        <v>11</v>
      </c>
      <c r="F146" s="7">
        <v>8.3000000000000004E-2</v>
      </c>
      <c r="G146" s="7">
        <v>1</v>
      </c>
      <c r="H146" s="7">
        <v>5</v>
      </c>
      <c r="I146" s="7">
        <v>0.16700000000000001</v>
      </c>
      <c r="J146" s="7">
        <v>15.8</v>
      </c>
      <c r="K146" s="7">
        <v>42.4</v>
      </c>
      <c r="L146" s="7">
        <v>-17.38</v>
      </c>
      <c r="M146" s="7">
        <v>-0.79</v>
      </c>
      <c r="N146" s="7"/>
      <c r="O146" s="7"/>
      <c r="P146" s="7"/>
      <c r="Q146" s="7"/>
    </row>
    <row r="147" spans="1:17" ht="45">
      <c r="A147" s="6">
        <v>124</v>
      </c>
      <c r="B147" s="5" t="s">
        <v>133</v>
      </c>
      <c r="C147" s="5" t="s">
        <v>193</v>
      </c>
      <c r="D147" s="7">
        <v>1</v>
      </c>
      <c r="E147" s="7">
        <v>11</v>
      </c>
      <c r="F147" s="7">
        <v>8.3000000000000004E-2</v>
      </c>
      <c r="G147" s="7">
        <v>0</v>
      </c>
      <c r="H147" s="7">
        <v>6</v>
      </c>
      <c r="I147" s="7">
        <v>0</v>
      </c>
      <c r="J147" s="7">
        <v>18.7</v>
      </c>
      <c r="K147" s="7">
        <v>39.4</v>
      </c>
      <c r="L147" s="7">
        <v>-19</v>
      </c>
      <c r="M147" s="7">
        <v>-3.25</v>
      </c>
      <c r="N147" s="7"/>
      <c r="O147" s="7"/>
      <c r="P147" s="1"/>
      <c r="Q147" s="1"/>
    </row>
  </sheetData>
  <mergeCells count="55">
    <mergeCell ref="A139:C139"/>
    <mergeCell ref="D139:F139"/>
    <mergeCell ref="G139:I139"/>
    <mergeCell ref="L139:M139"/>
    <mergeCell ref="N139:P139"/>
    <mergeCell ref="A111:C111"/>
    <mergeCell ref="D111:F111"/>
    <mergeCell ref="G111:I111"/>
    <mergeCell ref="L111:M111"/>
    <mergeCell ref="N111:P111"/>
    <mergeCell ref="A127:C127"/>
    <mergeCell ref="D127:F127"/>
    <mergeCell ref="G127:I127"/>
    <mergeCell ref="L127:M127"/>
    <mergeCell ref="N127:P127"/>
    <mergeCell ref="A85:C85"/>
    <mergeCell ref="D85:F85"/>
    <mergeCell ref="G85:I85"/>
    <mergeCell ref="L85:M85"/>
    <mergeCell ref="N85:P85"/>
    <mergeCell ref="A97:C97"/>
    <mergeCell ref="D97:F97"/>
    <mergeCell ref="G97:I97"/>
    <mergeCell ref="L97:M97"/>
    <mergeCell ref="N97:P97"/>
    <mergeCell ref="A64:C64"/>
    <mergeCell ref="D64:F64"/>
    <mergeCell ref="G64:I64"/>
    <mergeCell ref="L64:M64"/>
    <mergeCell ref="N64:P64"/>
    <mergeCell ref="A70:C70"/>
    <mergeCell ref="D70:F70"/>
    <mergeCell ref="G70:I70"/>
    <mergeCell ref="L70:M70"/>
    <mergeCell ref="N70:P70"/>
    <mergeCell ref="A36:C36"/>
    <mergeCell ref="D36:F36"/>
    <mergeCell ref="G36:I36"/>
    <mergeCell ref="L36:M36"/>
    <mergeCell ref="N36:P36"/>
    <mergeCell ref="A50:C50"/>
    <mergeCell ref="D50:F50"/>
    <mergeCell ref="G50:I50"/>
    <mergeCell ref="L50:M50"/>
    <mergeCell ref="N50:P50"/>
    <mergeCell ref="A14:C14"/>
    <mergeCell ref="D14:F14"/>
    <mergeCell ref="G14:I14"/>
    <mergeCell ref="L14:M14"/>
    <mergeCell ref="N14:P14"/>
    <mergeCell ref="A26:C26"/>
    <mergeCell ref="D26:F26"/>
    <mergeCell ref="G26:I26"/>
    <mergeCell ref="L26:M26"/>
    <mergeCell ref="N26:P26"/>
  </mergeCells>
  <hyperlinks>
    <hyperlink ref="B2" r:id="rId1" display="http://www.sports-reference.com/cfb/schools/florida-state/2012.html" xr:uid="{00000000-0004-0000-0900-000000000000}"/>
    <hyperlink ref="C2" r:id="rId2" display="http://www.sports-reference.com/cfb/conferences/acc/2012.html" xr:uid="{00000000-0004-0000-0900-000001000000}"/>
    <hyperlink ref="B3" r:id="rId3" display="http://www.sports-reference.com/cfb/schools/clemson/2012.html" xr:uid="{00000000-0004-0000-0900-000002000000}"/>
    <hyperlink ref="C3" r:id="rId4" display="http://www.sports-reference.com/cfb/conferences/acc/2012.html" xr:uid="{00000000-0004-0000-0900-000003000000}"/>
    <hyperlink ref="B4" r:id="rId5" display="http://www.sports-reference.com/cfb/schools/north-carolina-state/2012.html" xr:uid="{00000000-0004-0000-0900-000004000000}"/>
    <hyperlink ref="C4" r:id="rId6" display="http://www.sports-reference.com/cfb/conferences/acc/2012.html" xr:uid="{00000000-0004-0000-0900-000005000000}"/>
    <hyperlink ref="B5" r:id="rId7" display="http://www.sports-reference.com/cfb/schools/wake-forest/2012.html" xr:uid="{00000000-0004-0000-0900-000006000000}"/>
    <hyperlink ref="C5" r:id="rId8" display="http://www.sports-reference.com/cfb/conferences/acc/2012.html" xr:uid="{00000000-0004-0000-0900-000007000000}"/>
    <hyperlink ref="B6" r:id="rId9" display="http://www.sports-reference.com/cfb/schools/maryland/2012.html" xr:uid="{00000000-0004-0000-0900-000008000000}"/>
    <hyperlink ref="C6" r:id="rId10" display="http://www.sports-reference.com/cfb/conferences/acc/2012.html" xr:uid="{00000000-0004-0000-0900-000009000000}"/>
    <hyperlink ref="B7" r:id="rId11" display="http://www.sports-reference.com/cfb/schools/boston-college/2012.html" xr:uid="{00000000-0004-0000-0900-00000A000000}"/>
    <hyperlink ref="C7" r:id="rId12" display="http://www.sports-reference.com/cfb/conferences/acc/2012.html" xr:uid="{00000000-0004-0000-0900-00000B000000}"/>
    <hyperlink ref="B8" r:id="rId13" display="http://www.sports-reference.com/cfb/schools/north-carolina/2012.html" xr:uid="{00000000-0004-0000-0900-00000C000000}"/>
    <hyperlink ref="C8" r:id="rId14" display="http://www.sports-reference.com/cfb/conferences/acc/2012.html" xr:uid="{00000000-0004-0000-0900-00000D000000}"/>
    <hyperlink ref="B9" r:id="rId15" display="http://www.sports-reference.com/cfb/schools/miami-fl/2012.html" xr:uid="{00000000-0004-0000-0900-00000E000000}"/>
    <hyperlink ref="C9" r:id="rId16" display="http://www.sports-reference.com/cfb/conferences/acc/2012.html" xr:uid="{00000000-0004-0000-0900-00000F000000}"/>
    <hyperlink ref="B10" r:id="rId17" display="http://www.sports-reference.com/cfb/schools/georgia-tech/2012.html" xr:uid="{00000000-0004-0000-0900-000010000000}"/>
    <hyperlink ref="C10" r:id="rId18" display="http://www.sports-reference.com/cfb/conferences/acc/2012.html" xr:uid="{00000000-0004-0000-0900-000011000000}"/>
    <hyperlink ref="B11" r:id="rId19" display="http://www.sports-reference.com/cfb/schools/virginia-tech/2012.html" xr:uid="{00000000-0004-0000-0900-000012000000}"/>
    <hyperlink ref="C11" r:id="rId20" display="http://www.sports-reference.com/cfb/conferences/acc/2012.html" xr:uid="{00000000-0004-0000-0900-000013000000}"/>
    <hyperlink ref="B12" r:id="rId21" display="http://www.sports-reference.com/cfb/schools/duke/2012.html" xr:uid="{00000000-0004-0000-0900-000014000000}"/>
    <hyperlink ref="C12" r:id="rId22" display="http://www.sports-reference.com/cfb/conferences/acc/2012.html" xr:uid="{00000000-0004-0000-0900-000015000000}"/>
    <hyperlink ref="B13" r:id="rId23" display="http://www.sports-reference.com/cfb/schools/virginia/2012.html" xr:uid="{00000000-0004-0000-0900-000016000000}"/>
    <hyperlink ref="C13" r:id="rId24" display="http://www.sports-reference.com/cfb/conferences/acc/2012.html" xr:uid="{00000000-0004-0000-0900-000017000000}"/>
    <hyperlink ref="B16" r:id="rId25" display="http://www.sports-reference.com/cfb/schools/kansas-state/2012.html" xr:uid="{00000000-0004-0000-0900-000018000000}"/>
    <hyperlink ref="C16" r:id="rId26" display="http://www.sports-reference.com/cfb/conferences/big-12/2012.html" xr:uid="{00000000-0004-0000-0900-000019000000}"/>
    <hyperlink ref="B17" r:id="rId27" display="http://www.sports-reference.com/cfb/schools/oklahoma/2012.html" xr:uid="{00000000-0004-0000-0900-00001A000000}"/>
    <hyperlink ref="C17" r:id="rId28" display="http://www.sports-reference.com/cfb/conferences/big-12/2012.html" xr:uid="{00000000-0004-0000-0900-00001B000000}"/>
    <hyperlink ref="B18" r:id="rId29" display="http://www.sports-reference.com/cfb/schools/texas/2012.html" xr:uid="{00000000-0004-0000-0900-00001C000000}"/>
    <hyperlink ref="C18" r:id="rId30" display="http://www.sports-reference.com/cfb/conferences/big-12/2012.html" xr:uid="{00000000-0004-0000-0900-00001D000000}"/>
    <hyperlink ref="B19" r:id="rId31" display="http://www.sports-reference.com/cfb/schools/oklahoma-state/2012.html" xr:uid="{00000000-0004-0000-0900-00001E000000}"/>
    <hyperlink ref="C19" r:id="rId32" display="http://www.sports-reference.com/cfb/conferences/big-12/2012.html" xr:uid="{00000000-0004-0000-0900-00001F000000}"/>
    <hyperlink ref="B20" r:id="rId33" display="http://www.sports-reference.com/cfb/schools/baylor/2012.html" xr:uid="{00000000-0004-0000-0900-000020000000}"/>
    <hyperlink ref="C20" r:id="rId34" display="http://www.sports-reference.com/cfb/conferences/big-12/2012.html" xr:uid="{00000000-0004-0000-0900-000021000000}"/>
    <hyperlink ref="B21" r:id="rId35" display="http://www.sports-reference.com/cfb/schools/texas-tech/2012.html" xr:uid="{00000000-0004-0000-0900-000022000000}"/>
    <hyperlink ref="C21" r:id="rId36" display="http://www.sports-reference.com/cfb/conferences/big-12/2012.html" xr:uid="{00000000-0004-0000-0900-000023000000}"/>
    <hyperlink ref="B22" r:id="rId37" display="http://www.sports-reference.com/cfb/schools/texas-christian/2012.html" xr:uid="{00000000-0004-0000-0900-000024000000}"/>
    <hyperlink ref="C22" r:id="rId38" display="http://www.sports-reference.com/cfb/conferences/big-12/2012.html" xr:uid="{00000000-0004-0000-0900-000025000000}"/>
    <hyperlink ref="B23" r:id="rId39" display="http://www.sports-reference.com/cfb/schools/west-virginia/2012.html" xr:uid="{00000000-0004-0000-0900-000026000000}"/>
    <hyperlink ref="C23" r:id="rId40" display="http://www.sports-reference.com/cfb/conferences/big-12/2012.html" xr:uid="{00000000-0004-0000-0900-000027000000}"/>
    <hyperlink ref="B24" r:id="rId41" display="http://www.sports-reference.com/cfb/schools/iowa-state/2012.html" xr:uid="{00000000-0004-0000-0900-000028000000}"/>
    <hyperlink ref="C24" r:id="rId42" display="http://www.sports-reference.com/cfb/conferences/big-12/2012.html" xr:uid="{00000000-0004-0000-0900-000029000000}"/>
    <hyperlink ref="B25" r:id="rId43" display="http://www.sports-reference.com/cfb/schools/kansas/2012.html" xr:uid="{00000000-0004-0000-0900-00002A000000}"/>
    <hyperlink ref="C25" r:id="rId44" display="http://www.sports-reference.com/cfb/conferences/big-12/2012.html" xr:uid="{00000000-0004-0000-0900-00002B000000}"/>
    <hyperlink ref="B28" r:id="rId45" display="http://www.sports-reference.com/cfb/schools/louisville/2012.html" xr:uid="{00000000-0004-0000-0900-00002C000000}"/>
    <hyperlink ref="C28" r:id="rId46" display="http://www.sports-reference.com/cfb/conferences/big-east/2012.html" xr:uid="{00000000-0004-0000-0900-00002D000000}"/>
    <hyperlink ref="B29" r:id="rId47" display="http://www.sports-reference.com/cfb/schools/cincinnati/2012.html" xr:uid="{00000000-0004-0000-0900-00002E000000}"/>
    <hyperlink ref="C29" r:id="rId48" display="http://www.sports-reference.com/cfb/conferences/big-east/2012.html" xr:uid="{00000000-0004-0000-0900-00002F000000}"/>
    <hyperlink ref="B30" r:id="rId49" display="http://www.sports-reference.com/cfb/schools/rutgers/2012.html" xr:uid="{00000000-0004-0000-0900-000030000000}"/>
    <hyperlink ref="C30" r:id="rId50" display="http://www.sports-reference.com/cfb/conferences/big-east/2012.html" xr:uid="{00000000-0004-0000-0900-000031000000}"/>
    <hyperlink ref="B31" r:id="rId51" display="http://www.sports-reference.com/cfb/schools/syracuse/2012.html" xr:uid="{00000000-0004-0000-0900-000032000000}"/>
    <hyperlink ref="C31" r:id="rId52" display="http://www.sports-reference.com/cfb/conferences/big-east/2012.html" xr:uid="{00000000-0004-0000-0900-000033000000}"/>
    <hyperlink ref="B32" r:id="rId53" display="http://www.sports-reference.com/cfb/schools/pittsburgh/2012.html" xr:uid="{00000000-0004-0000-0900-000034000000}"/>
    <hyperlink ref="C32" r:id="rId54" display="http://www.sports-reference.com/cfb/conferences/big-east/2012.html" xr:uid="{00000000-0004-0000-0900-000035000000}"/>
    <hyperlink ref="B33" r:id="rId55" display="http://www.sports-reference.com/cfb/schools/connecticut/2012.html" xr:uid="{00000000-0004-0000-0900-000036000000}"/>
    <hyperlink ref="C33" r:id="rId56" display="http://www.sports-reference.com/cfb/conferences/big-east/2012.html" xr:uid="{00000000-0004-0000-0900-000037000000}"/>
    <hyperlink ref="B34" r:id="rId57" display="http://www.sports-reference.com/cfb/schools/temple/2012.html" xr:uid="{00000000-0004-0000-0900-000038000000}"/>
    <hyperlink ref="C34" r:id="rId58" display="http://www.sports-reference.com/cfb/conferences/big-east/2012.html" xr:uid="{00000000-0004-0000-0900-000039000000}"/>
    <hyperlink ref="B35" r:id="rId59" display="http://www.sports-reference.com/cfb/schools/south-florida/2012.html" xr:uid="{00000000-0004-0000-0900-00003A000000}"/>
    <hyperlink ref="C35" r:id="rId60" display="http://www.sports-reference.com/cfb/conferences/big-east/2012.html" xr:uid="{00000000-0004-0000-0900-00003B000000}"/>
    <hyperlink ref="B38" r:id="rId61" display="http://www.sports-reference.com/cfb/schools/ohio-state/2012.html" xr:uid="{00000000-0004-0000-0900-00003C000000}"/>
    <hyperlink ref="C38" r:id="rId62" display="http://www.sports-reference.com/cfb/conferences/big-ten/2012.html" xr:uid="{00000000-0004-0000-0900-00003D000000}"/>
    <hyperlink ref="B39" r:id="rId63" display="http://www.sports-reference.com/cfb/schools/penn-state/2012.html" xr:uid="{00000000-0004-0000-0900-00003E000000}"/>
    <hyperlink ref="C39" r:id="rId64" display="http://www.sports-reference.com/cfb/conferences/big-ten/2012.html" xr:uid="{00000000-0004-0000-0900-00003F000000}"/>
    <hyperlink ref="B40" r:id="rId65" display="http://www.sports-reference.com/cfb/schools/wisconsin/2012.html" xr:uid="{00000000-0004-0000-0900-000040000000}"/>
    <hyperlink ref="C40" r:id="rId66" display="http://www.sports-reference.com/cfb/conferences/big-ten/2012.html" xr:uid="{00000000-0004-0000-0900-000041000000}"/>
    <hyperlink ref="B41" r:id="rId67" display="http://www.sports-reference.com/cfb/schools/purdue/2012.html" xr:uid="{00000000-0004-0000-0900-000042000000}"/>
    <hyperlink ref="C41" r:id="rId68" display="http://www.sports-reference.com/cfb/conferences/big-ten/2012.html" xr:uid="{00000000-0004-0000-0900-000043000000}"/>
    <hyperlink ref="B42" r:id="rId69" display="http://www.sports-reference.com/cfb/schools/indiana/2012.html" xr:uid="{00000000-0004-0000-0900-000044000000}"/>
    <hyperlink ref="C42" r:id="rId70" display="http://www.sports-reference.com/cfb/conferences/big-ten/2012.html" xr:uid="{00000000-0004-0000-0900-000045000000}"/>
    <hyperlink ref="B43" r:id="rId71" display="http://www.sports-reference.com/cfb/schools/illinois/2012.html" xr:uid="{00000000-0004-0000-0900-000046000000}"/>
    <hyperlink ref="C43" r:id="rId72" display="http://www.sports-reference.com/cfb/conferences/big-ten/2012.html" xr:uid="{00000000-0004-0000-0900-000047000000}"/>
    <hyperlink ref="B44" r:id="rId73" display="http://www.sports-reference.com/cfb/schools/nebraska/2012.html" xr:uid="{00000000-0004-0000-0900-000048000000}"/>
    <hyperlink ref="C44" r:id="rId74" display="http://www.sports-reference.com/cfb/conferences/big-ten/2012.html" xr:uid="{00000000-0004-0000-0900-000049000000}"/>
    <hyperlink ref="B45" r:id="rId75" display="http://www.sports-reference.com/cfb/schools/michigan/2012.html" xr:uid="{00000000-0004-0000-0900-00004A000000}"/>
    <hyperlink ref="C45" r:id="rId76" display="http://www.sports-reference.com/cfb/conferences/big-ten/2012.html" xr:uid="{00000000-0004-0000-0900-00004B000000}"/>
    <hyperlink ref="B46" r:id="rId77" display="http://www.sports-reference.com/cfb/schools/northwestern/2012.html" xr:uid="{00000000-0004-0000-0900-00004C000000}"/>
    <hyperlink ref="C46" r:id="rId78" display="http://www.sports-reference.com/cfb/conferences/big-ten/2012.html" xr:uid="{00000000-0004-0000-0900-00004D000000}"/>
    <hyperlink ref="B47" r:id="rId79" display="http://www.sports-reference.com/cfb/schools/michigan-state/2012.html" xr:uid="{00000000-0004-0000-0900-00004E000000}"/>
    <hyperlink ref="C47" r:id="rId80" display="http://www.sports-reference.com/cfb/conferences/big-ten/2012.html" xr:uid="{00000000-0004-0000-0900-00004F000000}"/>
    <hyperlink ref="B48" r:id="rId81" display="http://www.sports-reference.com/cfb/schools/minnesota/2012.html" xr:uid="{00000000-0004-0000-0900-000050000000}"/>
    <hyperlink ref="C48" r:id="rId82" display="http://www.sports-reference.com/cfb/conferences/big-ten/2012.html" xr:uid="{00000000-0004-0000-0900-000051000000}"/>
    <hyperlink ref="B49" r:id="rId83" display="http://www.sports-reference.com/cfb/schools/iowa/2012.html" xr:uid="{00000000-0004-0000-0900-000052000000}"/>
    <hyperlink ref="C49" r:id="rId84" display="http://www.sports-reference.com/cfb/conferences/big-ten/2012.html" xr:uid="{00000000-0004-0000-0900-000053000000}"/>
    <hyperlink ref="B52" r:id="rId85" display="http://www.sports-reference.com/cfb/schools/central-florida/2012.html" xr:uid="{00000000-0004-0000-0900-000054000000}"/>
    <hyperlink ref="C52" r:id="rId86" display="http://www.sports-reference.com/cfb/conferences/cusa/2012.html" xr:uid="{00000000-0004-0000-0900-000055000000}"/>
    <hyperlink ref="B53" r:id="rId87" display="http://www.sports-reference.com/cfb/schools/east-carolina/2012.html" xr:uid="{00000000-0004-0000-0900-000056000000}"/>
    <hyperlink ref="C53" r:id="rId88" display="http://www.sports-reference.com/cfb/conferences/cusa/2012.html" xr:uid="{00000000-0004-0000-0900-000057000000}"/>
    <hyperlink ref="B54" r:id="rId89" display="http://www.sports-reference.com/cfb/schools/marshall/2012.html" xr:uid="{00000000-0004-0000-0900-000058000000}"/>
    <hyperlink ref="C54" r:id="rId90" display="http://www.sports-reference.com/cfb/conferences/cusa/2012.html" xr:uid="{00000000-0004-0000-0900-000059000000}"/>
    <hyperlink ref="B55" r:id="rId91" display="http://www.sports-reference.com/cfb/schools/memphis/2012.html" xr:uid="{00000000-0004-0000-0900-00005A000000}"/>
    <hyperlink ref="C55" r:id="rId92" display="http://www.sports-reference.com/cfb/conferences/cusa/2012.html" xr:uid="{00000000-0004-0000-0900-00005B000000}"/>
    <hyperlink ref="B56" r:id="rId93" display="http://www.sports-reference.com/cfb/schools/alabama-birmingham/2012.html" xr:uid="{00000000-0004-0000-0900-00005C000000}"/>
    <hyperlink ref="C56" r:id="rId94" display="http://www.sports-reference.com/cfb/conferences/cusa/2012.html" xr:uid="{00000000-0004-0000-0900-00005D000000}"/>
    <hyperlink ref="B57" r:id="rId95" display="http://www.sports-reference.com/cfb/schools/southern-mississippi/2012.html" xr:uid="{00000000-0004-0000-0900-00005E000000}"/>
    <hyperlink ref="C57" r:id="rId96" display="http://www.sports-reference.com/cfb/conferences/cusa/2012.html" xr:uid="{00000000-0004-0000-0900-00005F000000}"/>
    <hyperlink ref="B58" r:id="rId97" display="http://www.sports-reference.com/cfb/schools/tulsa/2012.html" xr:uid="{00000000-0004-0000-0900-000060000000}"/>
    <hyperlink ref="C58" r:id="rId98" display="http://www.sports-reference.com/cfb/conferences/cusa/2012.html" xr:uid="{00000000-0004-0000-0900-000061000000}"/>
    <hyperlink ref="B59" r:id="rId99" display="http://www.sports-reference.com/cfb/schools/southern-methodist/2012.html" xr:uid="{00000000-0004-0000-0900-000062000000}"/>
    <hyperlink ref="C59" r:id="rId100" display="http://www.sports-reference.com/cfb/conferences/cusa/2012.html" xr:uid="{00000000-0004-0000-0900-000063000000}"/>
    <hyperlink ref="B60" r:id="rId101" display="http://www.sports-reference.com/cfb/schools/rice/2012.html" xr:uid="{00000000-0004-0000-0900-000064000000}"/>
    <hyperlink ref="C60" r:id="rId102" display="http://www.sports-reference.com/cfb/conferences/cusa/2012.html" xr:uid="{00000000-0004-0000-0900-000065000000}"/>
    <hyperlink ref="B61" r:id="rId103" display="http://www.sports-reference.com/cfb/schools/houston/2012.html" xr:uid="{00000000-0004-0000-0900-000066000000}"/>
    <hyperlink ref="C61" r:id="rId104" display="http://www.sports-reference.com/cfb/conferences/cusa/2012.html" xr:uid="{00000000-0004-0000-0900-000067000000}"/>
    <hyperlink ref="B62" r:id="rId105" display="http://www.sports-reference.com/cfb/schools/texas-el-paso/2012.html" xr:uid="{00000000-0004-0000-0900-000068000000}"/>
    <hyperlink ref="C62" r:id="rId106" display="http://www.sports-reference.com/cfb/conferences/cusa/2012.html" xr:uid="{00000000-0004-0000-0900-000069000000}"/>
    <hyperlink ref="B63" r:id="rId107" display="http://www.sports-reference.com/cfb/schools/tulane/2012.html" xr:uid="{00000000-0004-0000-0900-00006A000000}"/>
    <hyperlink ref="C63" r:id="rId108" display="http://www.sports-reference.com/cfb/conferences/cusa/2012.html" xr:uid="{00000000-0004-0000-0900-00006B000000}"/>
    <hyperlink ref="B66" r:id="rId109" display="http://www.sports-reference.com/cfb/schools/notre-dame/2012.html" xr:uid="{00000000-0004-0000-0900-00006C000000}"/>
    <hyperlink ref="C66" r:id="rId110" display="http://www.sports-reference.com/cfb/conferences/independent/2012.html" xr:uid="{00000000-0004-0000-0900-00006D000000}"/>
    <hyperlink ref="B67" r:id="rId111" display="http://www.sports-reference.com/cfb/schools/brigham-young/2012.html" xr:uid="{00000000-0004-0000-0900-00006E000000}"/>
    <hyperlink ref="C67" r:id="rId112" display="http://www.sports-reference.com/cfb/conferences/independent/2012.html" xr:uid="{00000000-0004-0000-0900-00006F000000}"/>
    <hyperlink ref="B68" r:id="rId113" display="http://www.sports-reference.com/cfb/schools/navy/2012.html" xr:uid="{00000000-0004-0000-0900-000070000000}"/>
    <hyperlink ref="C68" r:id="rId114" display="http://www.sports-reference.com/cfb/conferences/independent/2012.html" xr:uid="{00000000-0004-0000-0900-000071000000}"/>
    <hyperlink ref="B69" r:id="rId115" display="http://www.sports-reference.com/cfb/schools/army/2012.html" xr:uid="{00000000-0004-0000-0900-000072000000}"/>
    <hyperlink ref="C69" r:id="rId116" display="http://www.sports-reference.com/cfb/conferences/independent/2012.html" xr:uid="{00000000-0004-0000-0900-000073000000}"/>
    <hyperlink ref="B72" r:id="rId117" display="http://www.sports-reference.com/cfb/schools/kent-state/2012.html" xr:uid="{00000000-0004-0000-0900-000074000000}"/>
    <hyperlink ref="C72" r:id="rId118" display="http://www.sports-reference.com/cfb/conferences/mac/2012.html" xr:uid="{00000000-0004-0000-0900-000075000000}"/>
    <hyperlink ref="B73" r:id="rId119" display="http://www.sports-reference.com/cfb/schools/bowling-green-state/2012.html" xr:uid="{00000000-0004-0000-0900-000076000000}"/>
    <hyperlink ref="C73" r:id="rId120" display="http://www.sports-reference.com/cfb/conferences/mac/2012.html" xr:uid="{00000000-0004-0000-0900-000077000000}"/>
    <hyperlink ref="B74" r:id="rId121" display="http://www.sports-reference.com/cfb/schools/ohio/2012.html" xr:uid="{00000000-0004-0000-0900-000078000000}"/>
    <hyperlink ref="C74" r:id="rId122" display="http://www.sports-reference.com/cfb/conferences/mac/2012.html" xr:uid="{00000000-0004-0000-0900-000079000000}"/>
    <hyperlink ref="B75" r:id="rId123" display="http://www.sports-reference.com/cfb/schools/buffalo/2012.html" xr:uid="{00000000-0004-0000-0900-00007A000000}"/>
    <hyperlink ref="C75" r:id="rId124" display="http://www.sports-reference.com/cfb/conferences/mac/2012.html" xr:uid="{00000000-0004-0000-0900-00007B000000}"/>
    <hyperlink ref="B76" r:id="rId125" display="http://www.sports-reference.com/cfb/schools/miami-oh/2012.html" xr:uid="{00000000-0004-0000-0900-00007C000000}"/>
    <hyperlink ref="C76" r:id="rId126" display="http://www.sports-reference.com/cfb/conferences/mac/2012.html" xr:uid="{00000000-0004-0000-0900-00007D000000}"/>
    <hyperlink ref="B77" r:id="rId127" display="http://www.sports-reference.com/cfb/schools/massachusetts/2012.html" xr:uid="{00000000-0004-0000-0900-00007E000000}"/>
    <hyperlink ref="C77" r:id="rId128" display="http://www.sports-reference.com/cfb/conferences/mac/2012.html" xr:uid="{00000000-0004-0000-0900-00007F000000}"/>
    <hyperlink ref="B78" r:id="rId129" display="http://www.sports-reference.com/cfb/schools/akron/2012.html" xr:uid="{00000000-0004-0000-0900-000080000000}"/>
    <hyperlink ref="C78" r:id="rId130" display="http://www.sports-reference.com/cfb/conferences/mac/2012.html" xr:uid="{00000000-0004-0000-0900-000081000000}"/>
    <hyperlink ref="B79" r:id="rId131" display="http://www.sports-reference.com/cfb/schools/northern-illinois/2012.html" xr:uid="{00000000-0004-0000-0900-000082000000}"/>
    <hyperlink ref="C79" r:id="rId132" display="http://www.sports-reference.com/cfb/conferences/mac/2012.html" xr:uid="{00000000-0004-0000-0900-000083000000}"/>
    <hyperlink ref="B80" r:id="rId133" display="http://www.sports-reference.com/cfb/schools/ball-state/2012.html" xr:uid="{00000000-0004-0000-0900-000084000000}"/>
    <hyperlink ref="C80" r:id="rId134" display="http://www.sports-reference.com/cfb/conferences/mac/2012.html" xr:uid="{00000000-0004-0000-0900-000085000000}"/>
    <hyperlink ref="B81" r:id="rId135" display="http://www.sports-reference.com/cfb/schools/toledo/2012.html" xr:uid="{00000000-0004-0000-0900-000086000000}"/>
    <hyperlink ref="C81" r:id="rId136" display="http://www.sports-reference.com/cfb/conferences/mac/2012.html" xr:uid="{00000000-0004-0000-0900-000087000000}"/>
    <hyperlink ref="B82" r:id="rId137" display="http://www.sports-reference.com/cfb/schools/central-michigan/2012.html" xr:uid="{00000000-0004-0000-0900-000088000000}"/>
    <hyperlink ref="C82" r:id="rId138" display="http://www.sports-reference.com/cfb/conferences/mac/2012.html" xr:uid="{00000000-0004-0000-0900-000089000000}"/>
    <hyperlink ref="B83" r:id="rId139" display="http://www.sports-reference.com/cfb/schools/western-michigan/2012.html" xr:uid="{00000000-0004-0000-0900-00008A000000}"/>
    <hyperlink ref="C83" r:id="rId140" display="http://www.sports-reference.com/cfb/conferences/mac/2012.html" xr:uid="{00000000-0004-0000-0900-00008B000000}"/>
    <hyperlink ref="B84" r:id="rId141" display="http://www.sports-reference.com/cfb/schools/eastern-michigan/2012.html" xr:uid="{00000000-0004-0000-0900-00008C000000}"/>
    <hyperlink ref="C84" r:id="rId142" display="http://www.sports-reference.com/cfb/conferences/mac/2012.html" xr:uid="{00000000-0004-0000-0900-00008D000000}"/>
    <hyperlink ref="B87" r:id="rId143" display="http://www.sports-reference.com/cfb/schools/boise-state/2012.html" xr:uid="{00000000-0004-0000-0900-00008E000000}"/>
    <hyperlink ref="C87" r:id="rId144" display="http://www.sports-reference.com/cfb/conferences/mwc/2012.html" xr:uid="{00000000-0004-0000-0900-00008F000000}"/>
    <hyperlink ref="B88" r:id="rId145" display="http://www.sports-reference.com/cfb/schools/fresno-state/2012.html" xr:uid="{00000000-0004-0000-0900-000090000000}"/>
    <hyperlink ref="C88" r:id="rId146" display="http://www.sports-reference.com/cfb/conferences/mwc/2012.html" xr:uid="{00000000-0004-0000-0900-000091000000}"/>
    <hyperlink ref="B89" r:id="rId147" display="http://www.sports-reference.com/cfb/schools/san-diego-state/2012.html" xr:uid="{00000000-0004-0000-0900-000092000000}"/>
    <hyperlink ref="C89" r:id="rId148" display="http://www.sports-reference.com/cfb/conferences/mwc/2012.html" xr:uid="{00000000-0004-0000-0900-000093000000}"/>
    <hyperlink ref="B90" r:id="rId149" display="http://www.sports-reference.com/cfb/schools/air-force/2012.html" xr:uid="{00000000-0004-0000-0900-000094000000}"/>
    <hyperlink ref="C90" r:id="rId150" display="http://www.sports-reference.com/cfb/conferences/mwc/2012.html" xr:uid="{00000000-0004-0000-0900-000095000000}"/>
    <hyperlink ref="B91" r:id="rId151" display="http://www.sports-reference.com/cfb/schools/nevada/2012.html" xr:uid="{00000000-0004-0000-0900-000096000000}"/>
    <hyperlink ref="C91" r:id="rId152" display="http://www.sports-reference.com/cfb/conferences/mwc/2012.html" xr:uid="{00000000-0004-0000-0900-000097000000}"/>
    <hyperlink ref="B92" r:id="rId153" display="http://www.sports-reference.com/cfb/schools/colorado-state/2012.html" xr:uid="{00000000-0004-0000-0900-000098000000}"/>
    <hyperlink ref="C92" r:id="rId154" display="http://www.sports-reference.com/cfb/conferences/mwc/2012.html" xr:uid="{00000000-0004-0000-0900-000099000000}"/>
    <hyperlink ref="B93" r:id="rId155" display="http://www.sports-reference.com/cfb/schools/wyoming/2012.html" xr:uid="{00000000-0004-0000-0900-00009A000000}"/>
    <hyperlink ref="C93" r:id="rId156" display="http://www.sports-reference.com/cfb/conferences/mwc/2012.html" xr:uid="{00000000-0004-0000-0900-00009B000000}"/>
    <hyperlink ref="B94" r:id="rId157" display="http://www.sports-reference.com/cfb/schools/nevada-las-vegas/2012.html" xr:uid="{00000000-0004-0000-0900-00009C000000}"/>
    <hyperlink ref="C94" r:id="rId158" display="http://www.sports-reference.com/cfb/conferences/mwc/2012.html" xr:uid="{00000000-0004-0000-0900-00009D000000}"/>
    <hyperlink ref="B95" r:id="rId159" display="http://www.sports-reference.com/cfb/schools/new-mexico/2012.html" xr:uid="{00000000-0004-0000-0900-00009E000000}"/>
    <hyperlink ref="C95" r:id="rId160" display="http://www.sports-reference.com/cfb/conferences/mwc/2012.html" xr:uid="{00000000-0004-0000-0900-00009F000000}"/>
    <hyperlink ref="B96" r:id="rId161" display="http://www.sports-reference.com/cfb/schools/hawaii/2012.html" xr:uid="{00000000-0004-0000-0900-0000A0000000}"/>
    <hyperlink ref="C96" r:id="rId162" display="http://www.sports-reference.com/cfb/conferences/mwc/2012.html" xr:uid="{00000000-0004-0000-0900-0000A1000000}"/>
    <hyperlink ref="B99" r:id="rId163" display="http://www.sports-reference.com/cfb/schools/oregon/2012.html" xr:uid="{00000000-0004-0000-0900-0000A2000000}"/>
    <hyperlink ref="C99" r:id="rId164" display="http://www.sports-reference.com/cfb/conferences/pac-12/2012.html" xr:uid="{00000000-0004-0000-0900-0000A3000000}"/>
    <hyperlink ref="B100" r:id="rId165" display="http://www.sports-reference.com/cfb/schools/stanford/2012.html" xr:uid="{00000000-0004-0000-0900-0000A4000000}"/>
    <hyperlink ref="C100" r:id="rId166" display="http://www.sports-reference.com/cfb/conferences/pac-12/2012.html" xr:uid="{00000000-0004-0000-0900-0000A5000000}"/>
    <hyperlink ref="B101" r:id="rId167" display="http://www.sports-reference.com/cfb/schools/oregon-state/2012.html" xr:uid="{00000000-0004-0000-0900-0000A6000000}"/>
    <hyperlink ref="C101" r:id="rId168" display="http://www.sports-reference.com/cfb/conferences/pac-12/2012.html" xr:uid="{00000000-0004-0000-0900-0000A7000000}"/>
    <hyperlink ref="B102" r:id="rId169" display="http://www.sports-reference.com/cfb/schools/washington/2012.html" xr:uid="{00000000-0004-0000-0900-0000A8000000}"/>
    <hyperlink ref="C102" r:id="rId170" display="http://www.sports-reference.com/cfb/conferences/pac-12/2012.html" xr:uid="{00000000-0004-0000-0900-0000A9000000}"/>
    <hyperlink ref="B103" r:id="rId171" display="http://www.sports-reference.com/cfb/schools/california/2012.html" xr:uid="{00000000-0004-0000-0900-0000AA000000}"/>
    <hyperlink ref="C103" r:id="rId172" display="http://www.sports-reference.com/cfb/conferences/pac-12/2012.html" xr:uid="{00000000-0004-0000-0900-0000AB000000}"/>
    <hyperlink ref="B104" r:id="rId173" display="http://www.sports-reference.com/cfb/schools/washington-state/2012.html" xr:uid="{00000000-0004-0000-0900-0000AC000000}"/>
    <hyperlink ref="C104" r:id="rId174" display="http://www.sports-reference.com/cfb/conferences/pac-12/2012.html" xr:uid="{00000000-0004-0000-0900-0000AD000000}"/>
    <hyperlink ref="B105" r:id="rId175" display="http://www.sports-reference.com/cfb/schools/ucla/2012.html" xr:uid="{00000000-0004-0000-0900-0000AE000000}"/>
    <hyperlink ref="C105" r:id="rId176" display="http://www.sports-reference.com/cfb/conferences/pac-12/2012.html" xr:uid="{00000000-0004-0000-0900-0000AF000000}"/>
    <hyperlink ref="B106" r:id="rId177" display="http://www.sports-reference.com/cfb/schools/arizona-state/2012.html" xr:uid="{00000000-0004-0000-0900-0000B0000000}"/>
    <hyperlink ref="C106" r:id="rId178" display="http://www.sports-reference.com/cfb/conferences/pac-12/2012.html" xr:uid="{00000000-0004-0000-0900-0000B1000000}"/>
    <hyperlink ref="B107" r:id="rId179" display="http://www.sports-reference.com/cfb/schools/southern-california/2012.html" xr:uid="{00000000-0004-0000-0900-0000B2000000}"/>
    <hyperlink ref="C107" r:id="rId180" display="http://www.sports-reference.com/cfb/conferences/pac-12/2012.html" xr:uid="{00000000-0004-0000-0900-0000B3000000}"/>
    <hyperlink ref="B108" r:id="rId181" display="http://www.sports-reference.com/cfb/schools/arizona/2012.html" xr:uid="{00000000-0004-0000-0900-0000B4000000}"/>
    <hyperlink ref="C108" r:id="rId182" display="http://www.sports-reference.com/cfb/conferences/pac-12/2012.html" xr:uid="{00000000-0004-0000-0900-0000B5000000}"/>
    <hyperlink ref="B109" r:id="rId183" display="http://www.sports-reference.com/cfb/schools/utah/2012.html" xr:uid="{00000000-0004-0000-0900-0000B6000000}"/>
    <hyperlink ref="C109" r:id="rId184" display="http://www.sports-reference.com/cfb/conferences/pac-12/2012.html" xr:uid="{00000000-0004-0000-0900-0000B7000000}"/>
    <hyperlink ref="B110" r:id="rId185" display="http://www.sports-reference.com/cfb/schools/colorado/2012.html" xr:uid="{00000000-0004-0000-0900-0000B8000000}"/>
    <hyperlink ref="C110" r:id="rId186" display="http://www.sports-reference.com/cfb/conferences/pac-12/2012.html" xr:uid="{00000000-0004-0000-0900-0000B9000000}"/>
    <hyperlink ref="B113" r:id="rId187" display="http://www.sports-reference.com/cfb/schools/georgia/2012.html" xr:uid="{00000000-0004-0000-0900-0000BA000000}"/>
    <hyperlink ref="C113" r:id="rId188" display="http://www.sports-reference.com/cfb/conferences/sec/2012.html" xr:uid="{00000000-0004-0000-0900-0000BB000000}"/>
    <hyperlink ref="B114" r:id="rId189" display="http://www.sports-reference.com/cfb/schools/florida/2012.html" xr:uid="{00000000-0004-0000-0900-0000BC000000}"/>
    <hyperlink ref="C114" r:id="rId190" display="http://www.sports-reference.com/cfb/conferences/sec/2012.html" xr:uid="{00000000-0004-0000-0900-0000BD000000}"/>
    <hyperlink ref="B115" r:id="rId191" display="http://www.sports-reference.com/cfb/schools/south-carolina/2012.html" xr:uid="{00000000-0004-0000-0900-0000BE000000}"/>
    <hyperlink ref="C115" r:id="rId192" display="http://www.sports-reference.com/cfb/conferences/sec/2012.html" xr:uid="{00000000-0004-0000-0900-0000BF000000}"/>
    <hyperlink ref="B116" r:id="rId193" display="http://www.sports-reference.com/cfb/schools/vanderbilt/2012.html" xr:uid="{00000000-0004-0000-0900-0000C0000000}"/>
    <hyperlink ref="C116" r:id="rId194" display="http://www.sports-reference.com/cfb/conferences/sec/2012.html" xr:uid="{00000000-0004-0000-0900-0000C1000000}"/>
    <hyperlink ref="B117" r:id="rId195" display="http://www.sports-reference.com/cfb/schools/missouri/2012.html" xr:uid="{00000000-0004-0000-0900-0000C2000000}"/>
    <hyperlink ref="C117" r:id="rId196" display="http://www.sports-reference.com/cfb/conferences/sec/2012.html" xr:uid="{00000000-0004-0000-0900-0000C3000000}"/>
    <hyperlink ref="B118" r:id="rId197" display="http://www.sports-reference.com/cfb/schools/tennessee/2012.html" xr:uid="{00000000-0004-0000-0900-0000C4000000}"/>
    <hyperlink ref="C118" r:id="rId198" display="http://www.sports-reference.com/cfb/conferences/sec/2012.html" xr:uid="{00000000-0004-0000-0900-0000C5000000}"/>
    <hyperlink ref="B119" r:id="rId199" display="http://www.sports-reference.com/cfb/schools/kentucky/2012.html" xr:uid="{00000000-0004-0000-0900-0000C6000000}"/>
    <hyperlink ref="C119" r:id="rId200" display="http://www.sports-reference.com/cfb/conferences/sec/2012.html" xr:uid="{00000000-0004-0000-0900-0000C7000000}"/>
    <hyperlink ref="B120" r:id="rId201" display="http://www.sports-reference.com/cfb/schools/alabama/2012.html" xr:uid="{00000000-0004-0000-0900-0000C8000000}"/>
    <hyperlink ref="C120" r:id="rId202" display="http://www.sports-reference.com/cfb/conferences/sec/2012.html" xr:uid="{00000000-0004-0000-0900-0000C9000000}"/>
    <hyperlink ref="B121" r:id="rId203" display="http://www.sports-reference.com/cfb/schools/texas-am/2012.html" xr:uid="{00000000-0004-0000-0900-0000CA000000}"/>
    <hyperlink ref="C121" r:id="rId204" display="http://www.sports-reference.com/cfb/conferences/sec/2012.html" xr:uid="{00000000-0004-0000-0900-0000CB000000}"/>
    <hyperlink ref="B122" r:id="rId205" display="http://www.sports-reference.com/cfb/schools/louisiana-state/2012.html" xr:uid="{00000000-0004-0000-0900-0000CC000000}"/>
    <hyperlink ref="C122" r:id="rId206" display="http://www.sports-reference.com/cfb/conferences/sec/2012.html" xr:uid="{00000000-0004-0000-0900-0000CD000000}"/>
    <hyperlink ref="B123" r:id="rId207" display="http://www.sports-reference.com/cfb/schools/mississippi-state/2012.html" xr:uid="{00000000-0004-0000-0900-0000CE000000}"/>
    <hyperlink ref="C123" r:id="rId208" display="http://www.sports-reference.com/cfb/conferences/sec/2012.html" xr:uid="{00000000-0004-0000-0900-0000CF000000}"/>
    <hyperlink ref="B124" r:id="rId209" display="http://www.sports-reference.com/cfb/schools/mississippi/2012.html" xr:uid="{00000000-0004-0000-0900-0000D0000000}"/>
    <hyperlink ref="C124" r:id="rId210" display="http://www.sports-reference.com/cfb/conferences/sec/2012.html" xr:uid="{00000000-0004-0000-0900-0000D1000000}"/>
    <hyperlink ref="B125" r:id="rId211" display="http://www.sports-reference.com/cfb/schools/arkansas/2012.html" xr:uid="{00000000-0004-0000-0900-0000D2000000}"/>
    <hyperlink ref="C125" r:id="rId212" display="http://www.sports-reference.com/cfb/conferences/sec/2012.html" xr:uid="{00000000-0004-0000-0900-0000D3000000}"/>
    <hyperlink ref="B126" r:id="rId213" display="http://www.sports-reference.com/cfb/schools/auburn/2012.html" xr:uid="{00000000-0004-0000-0900-0000D4000000}"/>
    <hyperlink ref="C126" r:id="rId214" display="http://www.sports-reference.com/cfb/conferences/sec/2012.html" xr:uid="{00000000-0004-0000-0900-0000D5000000}"/>
    <hyperlink ref="B129" r:id="rId215" display="http://www.sports-reference.com/cfb/schools/arkansas-state/2012.html" xr:uid="{00000000-0004-0000-0900-0000D6000000}"/>
    <hyperlink ref="C129" r:id="rId216" display="http://www.sports-reference.com/cfb/conferences/sun-belt/2012.html" xr:uid="{00000000-0004-0000-0900-0000D7000000}"/>
    <hyperlink ref="B130" r:id="rId217" display="http://www.sports-reference.com/cfb/schools/louisiana-lafayette/2012.html" xr:uid="{00000000-0004-0000-0900-0000D8000000}"/>
    <hyperlink ref="C130" r:id="rId218" display="http://www.sports-reference.com/cfb/conferences/sun-belt/2012.html" xr:uid="{00000000-0004-0000-0900-0000D9000000}"/>
    <hyperlink ref="B131" r:id="rId219" display="http://www.sports-reference.com/cfb/schools/middle-tennessee-state/2012.html" xr:uid="{00000000-0004-0000-0900-0000DA000000}"/>
    <hyperlink ref="C131" r:id="rId220" display="http://www.sports-reference.com/cfb/conferences/sun-belt/2012.html" xr:uid="{00000000-0004-0000-0900-0000DB000000}"/>
    <hyperlink ref="B132" r:id="rId221" display="http://www.sports-reference.com/cfb/schools/louisiana-monroe/2012.html" xr:uid="{00000000-0004-0000-0900-0000DC000000}"/>
    <hyperlink ref="C132" r:id="rId222" display="http://www.sports-reference.com/cfb/conferences/sun-belt/2012.html" xr:uid="{00000000-0004-0000-0900-0000DD000000}"/>
    <hyperlink ref="B133" r:id="rId223" display="http://www.sports-reference.com/cfb/schools/western-kentucky/2012.html" xr:uid="{00000000-0004-0000-0900-0000DE000000}"/>
    <hyperlink ref="C133" r:id="rId224" display="http://www.sports-reference.com/cfb/conferences/sun-belt/2012.html" xr:uid="{00000000-0004-0000-0900-0000DF000000}"/>
    <hyperlink ref="B134" r:id="rId225" display="http://www.sports-reference.com/cfb/schools/troy/2012.html" xr:uid="{00000000-0004-0000-0900-0000E0000000}"/>
    <hyperlink ref="C134" r:id="rId226" display="http://www.sports-reference.com/cfb/conferences/sun-belt/2012.html" xr:uid="{00000000-0004-0000-0900-0000E1000000}"/>
    <hyperlink ref="B135" r:id="rId227" display="http://www.sports-reference.com/cfb/schools/north-texas/2012.html" xr:uid="{00000000-0004-0000-0900-0000E2000000}"/>
    <hyperlink ref="C135" r:id="rId228" display="http://www.sports-reference.com/cfb/conferences/sun-belt/2012.html" xr:uid="{00000000-0004-0000-0900-0000E3000000}"/>
    <hyperlink ref="B136" r:id="rId229" display="http://www.sports-reference.com/cfb/schools/florida-atlantic/2012.html" xr:uid="{00000000-0004-0000-0900-0000E4000000}"/>
    <hyperlink ref="C136" r:id="rId230" display="http://www.sports-reference.com/cfb/conferences/sun-belt/2012.html" xr:uid="{00000000-0004-0000-0900-0000E5000000}"/>
    <hyperlink ref="B137" r:id="rId231" display="http://www.sports-reference.com/cfb/schools/florida-international/2012.html" xr:uid="{00000000-0004-0000-0900-0000E6000000}"/>
    <hyperlink ref="C137" r:id="rId232" display="http://www.sports-reference.com/cfb/conferences/sun-belt/2012.html" xr:uid="{00000000-0004-0000-0900-0000E7000000}"/>
    <hyperlink ref="B138" r:id="rId233" display="http://www.sports-reference.com/cfb/schools/south-alabama/2012.html" xr:uid="{00000000-0004-0000-0900-0000E8000000}"/>
    <hyperlink ref="C138" r:id="rId234" display="http://www.sports-reference.com/cfb/conferences/sun-belt/2012.html" xr:uid="{00000000-0004-0000-0900-0000E9000000}"/>
    <hyperlink ref="B141" r:id="rId235" display="http://www.sports-reference.com/cfb/schools/utah-state/2012.html" xr:uid="{00000000-0004-0000-0900-0000EA000000}"/>
    <hyperlink ref="C141" r:id="rId236" display="http://www.sports-reference.com/cfb/conferences/wac/2012.html" xr:uid="{00000000-0004-0000-0900-0000EB000000}"/>
    <hyperlink ref="B142" r:id="rId237" display="http://www.sports-reference.com/cfb/schools/san-jose-state/2012.html" xr:uid="{00000000-0004-0000-0900-0000EC000000}"/>
    <hyperlink ref="C142" r:id="rId238" display="http://www.sports-reference.com/cfb/conferences/wac/2012.html" xr:uid="{00000000-0004-0000-0900-0000ED000000}"/>
    <hyperlink ref="B143" r:id="rId239" display="http://www.sports-reference.com/cfb/schools/louisiana-tech/2012.html" xr:uid="{00000000-0004-0000-0900-0000EE000000}"/>
    <hyperlink ref="C143" r:id="rId240" display="http://www.sports-reference.com/cfb/conferences/wac/2012.html" xr:uid="{00000000-0004-0000-0900-0000EF000000}"/>
    <hyperlink ref="B144" r:id="rId241" display="http://www.sports-reference.com/cfb/schools/texas-san-antonio/2012.html" xr:uid="{00000000-0004-0000-0900-0000F0000000}"/>
    <hyperlink ref="C144" r:id="rId242" display="http://www.sports-reference.com/cfb/conferences/wac/2012.html" xr:uid="{00000000-0004-0000-0900-0000F1000000}"/>
    <hyperlink ref="B145" r:id="rId243" display="http://www.sports-reference.com/cfb/schools/texas-state/2012.html" xr:uid="{00000000-0004-0000-0900-0000F2000000}"/>
    <hyperlink ref="C145" r:id="rId244" display="http://www.sports-reference.com/cfb/conferences/wac/2012.html" xr:uid="{00000000-0004-0000-0900-0000F3000000}"/>
    <hyperlink ref="B146" r:id="rId245" display="http://www.sports-reference.com/cfb/schools/idaho/2012.html" xr:uid="{00000000-0004-0000-0900-0000F4000000}"/>
    <hyperlink ref="C146" r:id="rId246" display="http://www.sports-reference.com/cfb/conferences/wac/2012.html" xr:uid="{00000000-0004-0000-0900-0000F5000000}"/>
    <hyperlink ref="B147" r:id="rId247" display="http://www.sports-reference.com/cfb/schools/new-mexico-state/2012.html" xr:uid="{00000000-0004-0000-0900-0000F6000000}"/>
    <hyperlink ref="C147" r:id="rId248" display="http://www.sports-reference.com/cfb/conferences/wac/2012.html" xr:uid="{00000000-0004-0000-0900-0000F7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143"/>
  <sheetViews>
    <sheetView topLeftCell="A143" workbookViewId="0">
      <selection activeCell="A2" sqref="A2:P149"/>
    </sheetView>
  </sheetViews>
  <sheetFormatPr defaultRowHeight="15"/>
  <sheetData>
    <row r="1" spans="1:17">
      <c r="A1" s="6" t="s">
        <v>152</v>
      </c>
      <c r="B1" s="6" t="s">
        <v>153</v>
      </c>
      <c r="C1" s="6" t="s">
        <v>154</v>
      </c>
      <c r="D1" s="6" t="s">
        <v>155</v>
      </c>
      <c r="E1" s="6" t="s">
        <v>156</v>
      </c>
      <c r="F1" s="6" t="s">
        <v>157</v>
      </c>
      <c r="G1" s="6" t="s">
        <v>155</v>
      </c>
      <c r="H1" s="6" t="s">
        <v>156</v>
      </c>
      <c r="I1" s="6" t="s">
        <v>157</v>
      </c>
      <c r="J1" s="6" t="s">
        <v>158</v>
      </c>
      <c r="K1" s="6" t="s">
        <v>158</v>
      </c>
      <c r="L1" s="6" t="s">
        <v>159</v>
      </c>
      <c r="M1" s="6" t="s">
        <v>160</v>
      </c>
      <c r="N1" s="6" t="s">
        <v>161</v>
      </c>
      <c r="O1" s="6" t="s">
        <v>162</v>
      </c>
      <c r="P1" s="6" t="s">
        <v>163</v>
      </c>
      <c r="Q1" s="6" t="s">
        <v>164</v>
      </c>
    </row>
    <row r="2" spans="1:17" ht="45">
      <c r="A2" s="6">
        <v>1</v>
      </c>
      <c r="B2" s="5" t="s">
        <v>6</v>
      </c>
      <c r="C2" s="5" t="s">
        <v>165</v>
      </c>
      <c r="D2" s="7">
        <v>10</v>
      </c>
      <c r="E2" s="7">
        <v>4</v>
      </c>
      <c r="F2" s="7">
        <v>0.71399999999999997</v>
      </c>
      <c r="G2" s="7">
        <v>6</v>
      </c>
      <c r="H2" s="7">
        <v>2</v>
      </c>
      <c r="I2" s="7">
        <v>0.75</v>
      </c>
      <c r="J2" s="7">
        <v>33.6</v>
      </c>
      <c r="K2" s="7">
        <v>29.3</v>
      </c>
      <c r="L2" s="7">
        <v>6.54</v>
      </c>
      <c r="M2" s="7">
        <v>1.18</v>
      </c>
      <c r="N2" s="7"/>
      <c r="O2" s="7">
        <v>6</v>
      </c>
      <c r="P2" s="7">
        <v>22</v>
      </c>
      <c r="Q2" s="7"/>
    </row>
    <row r="3" spans="1:17" ht="45">
      <c r="A3" s="6">
        <v>2</v>
      </c>
      <c r="B3" s="5" t="s">
        <v>2</v>
      </c>
      <c r="C3" s="5" t="s">
        <v>165</v>
      </c>
      <c r="D3" s="7">
        <v>9</v>
      </c>
      <c r="E3" s="7">
        <v>4</v>
      </c>
      <c r="F3" s="7">
        <v>0.69199999999999995</v>
      </c>
      <c r="G3" s="7">
        <v>5</v>
      </c>
      <c r="H3" s="7">
        <v>3</v>
      </c>
      <c r="I3" s="7">
        <v>0.625</v>
      </c>
      <c r="J3" s="7">
        <v>30.6</v>
      </c>
      <c r="K3" s="7">
        <v>15.1</v>
      </c>
      <c r="L3" s="7">
        <v>11.22</v>
      </c>
      <c r="M3" s="7">
        <v>0.38</v>
      </c>
      <c r="N3" s="7">
        <v>6</v>
      </c>
      <c r="O3" s="7">
        <v>5</v>
      </c>
      <c r="P3" s="7">
        <v>23</v>
      </c>
      <c r="Q3" s="7"/>
    </row>
    <row r="4" spans="1:17" ht="45">
      <c r="A4" s="6">
        <v>3</v>
      </c>
      <c r="B4" s="5" t="s">
        <v>62</v>
      </c>
      <c r="C4" s="5" t="s">
        <v>165</v>
      </c>
      <c r="D4" s="7">
        <v>6</v>
      </c>
      <c r="E4" s="7">
        <v>7</v>
      </c>
      <c r="F4" s="7">
        <v>0.46200000000000002</v>
      </c>
      <c r="G4" s="7">
        <v>5</v>
      </c>
      <c r="H4" s="7">
        <v>3</v>
      </c>
      <c r="I4" s="7">
        <v>0.625</v>
      </c>
      <c r="J4" s="7">
        <v>26</v>
      </c>
      <c r="K4" s="7">
        <v>27.4</v>
      </c>
      <c r="L4" s="7">
        <v>-0.66</v>
      </c>
      <c r="M4" s="7">
        <v>1.1100000000000001</v>
      </c>
      <c r="N4" s="7"/>
      <c r="O4" s="7"/>
      <c r="P4" s="7"/>
      <c r="Q4" s="7"/>
    </row>
    <row r="5" spans="1:17" ht="45">
      <c r="A5" s="6">
        <v>4</v>
      </c>
      <c r="B5" s="5" t="s">
        <v>44</v>
      </c>
      <c r="C5" s="5" t="s">
        <v>165</v>
      </c>
      <c r="D5" s="7">
        <v>8</v>
      </c>
      <c r="E5" s="7">
        <v>5</v>
      </c>
      <c r="F5" s="7">
        <v>0.61499999999999999</v>
      </c>
      <c r="G5" s="7">
        <v>4</v>
      </c>
      <c r="H5" s="7">
        <v>4</v>
      </c>
      <c r="I5" s="7">
        <v>0.5</v>
      </c>
      <c r="J5" s="7">
        <v>28.2</v>
      </c>
      <c r="K5" s="7">
        <v>24.7</v>
      </c>
      <c r="L5" s="7">
        <v>2.57</v>
      </c>
      <c r="M5" s="7">
        <v>-1.97</v>
      </c>
      <c r="N5" s="7"/>
      <c r="O5" s="7"/>
      <c r="P5" s="7"/>
      <c r="Q5" s="7"/>
    </row>
    <row r="6" spans="1:17" ht="45">
      <c r="A6" s="6">
        <v>5</v>
      </c>
      <c r="B6" s="5" t="s">
        <v>82</v>
      </c>
      <c r="C6" s="5" t="s">
        <v>165</v>
      </c>
      <c r="D6" s="7">
        <v>4</v>
      </c>
      <c r="E6" s="7">
        <v>8</v>
      </c>
      <c r="F6" s="7">
        <v>0.33300000000000002</v>
      </c>
      <c r="G6" s="7">
        <v>3</v>
      </c>
      <c r="H6" s="7">
        <v>5</v>
      </c>
      <c r="I6" s="7">
        <v>0.375</v>
      </c>
      <c r="J6" s="7">
        <v>18.2</v>
      </c>
      <c r="K6" s="7">
        <v>23.5</v>
      </c>
      <c r="L6" s="7">
        <v>-4.6100000000000003</v>
      </c>
      <c r="M6" s="7">
        <v>0.89</v>
      </c>
      <c r="N6" s="7"/>
      <c r="O6" s="7"/>
      <c r="P6" s="7"/>
      <c r="Q6" s="7"/>
    </row>
    <row r="7" spans="1:17" ht="45.75" thickBot="1">
      <c r="A7" s="6">
        <v>6</v>
      </c>
      <c r="B7" s="5" t="s">
        <v>39</v>
      </c>
      <c r="C7" s="5" t="s">
        <v>165</v>
      </c>
      <c r="D7" s="7">
        <v>2</v>
      </c>
      <c r="E7" s="7">
        <v>10</v>
      </c>
      <c r="F7" s="7">
        <v>0.16700000000000001</v>
      </c>
      <c r="G7" s="7">
        <v>1</v>
      </c>
      <c r="H7" s="7">
        <v>7</v>
      </c>
      <c r="I7" s="7">
        <v>0.125</v>
      </c>
      <c r="J7" s="7">
        <v>23.1</v>
      </c>
      <c r="K7" s="7">
        <v>34.299999999999997</v>
      </c>
      <c r="L7" s="7">
        <v>-8.2200000000000006</v>
      </c>
      <c r="M7" s="7">
        <v>2.62</v>
      </c>
      <c r="N7" s="7"/>
      <c r="O7" s="7"/>
      <c r="P7" s="7"/>
      <c r="Q7" s="7"/>
    </row>
    <row r="8" spans="1:17" ht="30.75" thickTop="1">
      <c r="A8" s="8">
        <v>7</v>
      </c>
      <c r="B8" s="10" t="s">
        <v>43</v>
      </c>
      <c r="C8" s="10" t="s">
        <v>166</v>
      </c>
      <c r="D8" s="9">
        <v>11</v>
      </c>
      <c r="E8" s="9">
        <v>3</v>
      </c>
      <c r="F8" s="9">
        <v>0.78600000000000003</v>
      </c>
      <c r="G8" s="9">
        <v>7</v>
      </c>
      <c r="H8" s="9">
        <v>1</v>
      </c>
      <c r="I8" s="9">
        <v>0.875</v>
      </c>
      <c r="J8" s="9">
        <v>27.9</v>
      </c>
      <c r="K8" s="9">
        <v>17.600000000000001</v>
      </c>
      <c r="L8" s="9">
        <v>8.2100000000000009</v>
      </c>
      <c r="M8" s="9">
        <v>0.21</v>
      </c>
      <c r="N8" s="9">
        <v>13</v>
      </c>
      <c r="O8" s="9">
        <v>5</v>
      </c>
      <c r="P8" s="9">
        <v>21</v>
      </c>
      <c r="Q8" s="9"/>
    </row>
    <row r="9" spans="1:17" ht="30">
      <c r="A9" s="6">
        <v>8</v>
      </c>
      <c r="B9" s="5" t="s">
        <v>69</v>
      </c>
      <c r="C9" s="5" t="s">
        <v>166</v>
      </c>
      <c r="D9" s="7">
        <v>8</v>
      </c>
      <c r="E9" s="7">
        <v>5</v>
      </c>
      <c r="F9" s="7">
        <v>0.61499999999999999</v>
      </c>
      <c r="G9" s="7">
        <v>5</v>
      </c>
      <c r="H9" s="7">
        <v>3</v>
      </c>
      <c r="I9" s="7">
        <v>0.625</v>
      </c>
      <c r="J9" s="7">
        <v>34.299999999999997</v>
      </c>
      <c r="K9" s="7">
        <v>26.1</v>
      </c>
      <c r="L9" s="7">
        <v>3.4</v>
      </c>
      <c r="M9" s="7">
        <v>-1.29</v>
      </c>
      <c r="N9" s="7"/>
      <c r="O9" s="7">
        <v>12</v>
      </c>
      <c r="P9" s="7"/>
      <c r="Q9" s="7"/>
    </row>
    <row r="10" spans="1:17" ht="30">
      <c r="A10" s="6">
        <v>9</v>
      </c>
      <c r="B10" s="5" t="s">
        <v>61</v>
      </c>
      <c r="C10" s="5" t="s">
        <v>166</v>
      </c>
      <c r="D10" s="7">
        <v>8</v>
      </c>
      <c r="E10" s="7">
        <v>5</v>
      </c>
      <c r="F10" s="7">
        <v>0.61499999999999999</v>
      </c>
      <c r="G10" s="7">
        <v>5</v>
      </c>
      <c r="H10" s="7">
        <v>3</v>
      </c>
      <c r="I10" s="7">
        <v>0.625</v>
      </c>
      <c r="J10" s="7">
        <v>23.2</v>
      </c>
      <c r="K10" s="7">
        <v>23.8</v>
      </c>
      <c r="L10" s="7">
        <v>0.14000000000000001</v>
      </c>
      <c r="M10" s="7">
        <v>-0.79</v>
      </c>
      <c r="N10" s="7"/>
      <c r="O10" s="7">
        <v>24</v>
      </c>
      <c r="P10" s="7"/>
      <c r="Q10" s="7"/>
    </row>
    <row r="11" spans="1:17" ht="30">
      <c r="A11" s="6">
        <v>10</v>
      </c>
      <c r="B11" s="5" t="s">
        <v>24</v>
      </c>
      <c r="C11" s="5" t="s">
        <v>166</v>
      </c>
      <c r="D11" s="7">
        <v>7</v>
      </c>
      <c r="E11" s="7">
        <v>6</v>
      </c>
      <c r="F11" s="7">
        <v>0.53800000000000003</v>
      </c>
      <c r="G11" s="7">
        <v>3</v>
      </c>
      <c r="H11" s="7">
        <v>5</v>
      </c>
      <c r="I11" s="7">
        <v>0.375</v>
      </c>
      <c r="J11" s="7">
        <v>28</v>
      </c>
      <c r="K11" s="7">
        <v>24.8</v>
      </c>
      <c r="L11" s="7">
        <v>3.63</v>
      </c>
      <c r="M11" s="7">
        <v>1.17</v>
      </c>
      <c r="N11" s="7"/>
      <c r="O11" s="7"/>
      <c r="P11" s="7"/>
      <c r="Q11" s="7"/>
    </row>
    <row r="12" spans="1:17" ht="30">
      <c r="A12" s="6">
        <v>11</v>
      </c>
      <c r="B12" s="5" t="s">
        <v>21</v>
      </c>
      <c r="C12" s="5" t="s">
        <v>166</v>
      </c>
      <c r="D12" s="7">
        <v>6</v>
      </c>
      <c r="E12" s="7">
        <v>6</v>
      </c>
      <c r="F12" s="7">
        <v>0.5</v>
      </c>
      <c r="G12" s="7">
        <v>3</v>
      </c>
      <c r="H12" s="7">
        <v>5</v>
      </c>
      <c r="I12" s="7">
        <v>0.375</v>
      </c>
      <c r="J12" s="7">
        <v>26.5</v>
      </c>
      <c r="K12" s="7">
        <v>20.100000000000001</v>
      </c>
      <c r="L12" s="7">
        <v>5.17</v>
      </c>
      <c r="M12" s="7">
        <v>0.67</v>
      </c>
      <c r="N12" s="7"/>
      <c r="O12" s="7"/>
      <c r="P12" s="7"/>
      <c r="Q12" s="7"/>
    </row>
    <row r="13" spans="1:17" ht="30">
      <c r="A13" s="6">
        <v>12</v>
      </c>
      <c r="B13" s="5" t="s">
        <v>33</v>
      </c>
      <c r="C13" s="5" t="s">
        <v>166</v>
      </c>
      <c r="D13" s="7">
        <v>3</v>
      </c>
      <c r="E13" s="7">
        <v>9</v>
      </c>
      <c r="F13" s="7">
        <v>0.25</v>
      </c>
      <c r="G13" s="7">
        <v>1</v>
      </c>
      <c r="H13" s="7">
        <v>7</v>
      </c>
      <c r="I13" s="7">
        <v>0.125</v>
      </c>
      <c r="J13" s="7">
        <v>22.5</v>
      </c>
      <c r="K13" s="7">
        <v>31.2</v>
      </c>
      <c r="L13" s="7">
        <v>-7.34</v>
      </c>
      <c r="M13" s="7">
        <v>0.24</v>
      </c>
      <c r="N13" s="7"/>
      <c r="O13" s="7"/>
      <c r="P13" s="7"/>
      <c r="Q13" s="7"/>
    </row>
    <row r="14" spans="1:17" ht="15" customHeight="1">
      <c r="A14" s="21"/>
      <c r="B14" s="21"/>
      <c r="C14" s="21"/>
      <c r="D14" s="21" t="s">
        <v>167</v>
      </c>
      <c r="E14" s="21"/>
      <c r="F14" s="21"/>
      <c r="G14" s="21" t="s">
        <v>168</v>
      </c>
      <c r="H14" s="21"/>
      <c r="I14" s="21"/>
      <c r="J14" s="6"/>
      <c r="K14" s="6"/>
      <c r="L14" s="21" t="s">
        <v>159</v>
      </c>
      <c r="M14" s="21"/>
      <c r="N14" s="21" t="s">
        <v>151</v>
      </c>
      <c r="O14" s="21"/>
      <c r="P14" s="21"/>
      <c r="Q14" s="6"/>
    </row>
    <row r="15" spans="1:17">
      <c r="A15" s="6" t="s">
        <v>152</v>
      </c>
      <c r="B15" s="6" t="s">
        <v>153</v>
      </c>
      <c r="C15" s="6" t="s">
        <v>154</v>
      </c>
      <c r="D15" s="6" t="s">
        <v>155</v>
      </c>
      <c r="E15" s="6" t="s">
        <v>156</v>
      </c>
      <c r="F15" s="6" t="s">
        <v>157</v>
      </c>
      <c r="G15" s="6" t="s">
        <v>155</v>
      </c>
      <c r="H15" s="6" t="s">
        <v>156</v>
      </c>
      <c r="I15" s="6" t="s">
        <v>157</v>
      </c>
      <c r="J15" s="6" t="s">
        <v>158</v>
      </c>
      <c r="K15" s="6" t="s">
        <v>158</v>
      </c>
      <c r="L15" s="6" t="s">
        <v>159</v>
      </c>
      <c r="M15" s="6" t="s">
        <v>160</v>
      </c>
      <c r="N15" s="6" t="s">
        <v>161</v>
      </c>
      <c r="O15" s="6" t="s">
        <v>162</v>
      </c>
      <c r="P15" s="6" t="s">
        <v>163</v>
      </c>
      <c r="Q15" s="6" t="s">
        <v>164</v>
      </c>
    </row>
    <row r="16" spans="1:17" ht="30">
      <c r="A16" s="6">
        <v>13</v>
      </c>
      <c r="B16" s="5" t="s">
        <v>48</v>
      </c>
      <c r="C16" s="5" t="s">
        <v>145</v>
      </c>
      <c r="D16" s="7">
        <v>12</v>
      </c>
      <c r="E16" s="7">
        <v>1</v>
      </c>
      <c r="F16" s="7">
        <v>0.92300000000000004</v>
      </c>
      <c r="G16" s="7">
        <v>8</v>
      </c>
      <c r="H16" s="7">
        <v>1</v>
      </c>
      <c r="I16" s="7">
        <v>0.88900000000000001</v>
      </c>
      <c r="J16" s="7">
        <v>48.7</v>
      </c>
      <c r="K16" s="7">
        <v>26.8</v>
      </c>
      <c r="L16" s="7">
        <v>24.14</v>
      </c>
      <c r="M16" s="7">
        <v>7.67</v>
      </c>
      <c r="N16" s="7">
        <v>9</v>
      </c>
      <c r="O16" s="7">
        <v>2</v>
      </c>
      <c r="P16" s="7">
        <v>3</v>
      </c>
      <c r="Q16" s="7"/>
    </row>
    <row r="17" spans="1:17" ht="30">
      <c r="A17" s="6">
        <v>14</v>
      </c>
      <c r="B17" s="5" t="s">
        <v>76</v>
      </c>
      <c r="C17" s="5" t="s">
        <v>145</v>
      </c>
      <c r="D17" s="7">
        <v>10</v>
      </c>
      <c r="E17" s="7">
        <v>3</v>
      </c>
      <c r="F17" s="7">
        <v>0.76900000000000002</v>
      </c>
      <c r="G17" s="7">
        <v>7</v>
      </c>
      <c r="H17" s="7">
        <v>2</v>
      </c>
      <c r="I17" s="7">
        <v>0.77800000000000002</v>
      </c>
      <c r="J17" s="7">
        <v>31.8</v>
      </c>
      <c r="K17" s="7">
        <v>27.9</v>
      </c>
      <c r="L17" s="7">
        <v>11.45</v>
      </c>
      <c r="M17" s="7">
        <v>6.84</v>
      </c>
      <c r="N17" s="7"/>
      <c r="O17" s="7">
        <v>10</v>
      </c>
      <c r="P17" s="7">
        <v>15</v>
      </c>
      <c r="Q17" s="7"/>
    </row>
    <row r="18" spans="1:17">
      <c r="A18" s="6">
        <v>15</v>
      </c>
      <c r="B18" s="5" t="s">
        <v>56</v>
      </c>
      <c r="C18" s="5" t="s">
        <v>145</v>
      </c>
      <c r="D18" s="7">
        <v>10</v>
      </c>
      <c r="E18" s="7">
        <v>3</v>
      </c>
      <c r="F18" s="7">
        <v>0.76900000000000002</v>
      </c>
      <c r="G18" s="7">
        <v>6</v>
      </c>
      <c r="H18" s="7">
        <v>3</v>
      </c>
      <c r="I18" s="7">
        <v>0.66700000000000004</v>
      </c>
      <c r="J18" s="7">
        <v>45.3</v>
      </c>
      <c r="K18" s="7">
        <v>37.200000000000003</v>
      </c>
      <c r="L18" s="7">
        <v>13.83</v>
      </c>
      <c r="M18" s="7">
        <v>5.91</v>
      </c>
      <c r="N18" s="7"/>
      <c r="O18" s="7">
        <v>13</v>
      </c>
      <c r="P18" s="7">
        <v>13</v>
      </c>
      <c r="Q18" s="7"/>
    </row>
    <row r="19" spans="1:17" ht="30">
      <c r="A19" s="6">
        <v>16</v>
      </c>
      <c r="B19" s="5" t="s">
        <v>16</v>
      </c>
      <c r="C19" s="5" t="s">
        <v>145</v>
      </c>
      <c r="D19" s="7">
        <v>10</v>
      </c>
      <c r="E19" s="7">
        <v>3</v>
      </c>
      <c r="F19" s="7">
        <v>0.76900000000000002</v>
      </c>
      <c r="G19" s="7">
        <v>6</v>
      </c>
      <c r="H19" s="7">
        <v>3</v>
      </c>
      <c r="I19" s="7">
        <v>0.66700000000000004</v>
      </c>
      <c r="J19" s="7">
        <v>39.5</v>
      </c>
      <c r="K19" s="7">
        <v>22.1</v>
      </c>
      <c r="L19" s="7">
        <v>19.75</v>
      </c>
      <c r="M19" s="7">
        <v>7.82</v>
      </c>
      <c r="N19" s="7">
        <v>1</v>
      </c>
      <c r="O19" s="7">
        <v>1</v>
      </c>
      <c r="P19" s="7">
        <v>16</v>
      </c>
      <c r="Q19" s="7"/>
    </row>
    <row r="20" spans="1:17">
      <c r="A20" s="6">
        <v>17</v>
      </c>
      <c r="B20" s="5" t="s">
        <v>46</v>
      </c>
      <c r="C20" s="5" t="s">
        <v>145</v>
      </c>
      <c r="D20" s="7">
        <v>8</v>
      </c>
      <c r="E20" s="7">
        <v>5</v>
      </c>
      <c r="F20" s="7">
        <v>0.61499999999999999</v>
      </c>
      <c r="G20" s="7">
        <v>5</v>
      </c>
      <c r="H20" s="7">
        <v>4</v>
      </c>
      <c r="I20" s="7">
        <v>0.55600000000000005</v>
      </c>
      <c r="J20" s="7">
        <v>32.799999999999997</v>
      </c>
      <c r="K20" s="7">
        <v>23.5</v>
      </c>
      <c r="L20" s="7">
        <v>11.08</v>
      </c>
      <c r="M20" s="7">
        <v>6.16</v>
      </c>
      <c r="N20" s="7">
        <v>21</v>
      </c>
      <c r="O20" s="7">
        <v>21</v>
      </c>
      <c r="P20" s="7"/>
      <c r="Q20" s="7"/>
    </row>
    <row r="21" spans="1:17">
      <c r="A21" s="6">
        <v>18</v>
      </c>
      <c r="B21" s="5" t="s">
        <v>7</v>
      </c>
      <c r="C21" s="5" t="s">
        <v>145</v>
      </c>
      <c r="D21" s="7">
        <v>8</v>
      </c>
      <c r="E21" s="7">
        <v>5</v>
      </c>
      <c r="F21" s="7">
        <v>0.61499999999999999</v>
      </c>
      <c r="G21" s="7">
        <v>4</v>
      </c>
      <c r="H21" s="7">
        <v>5</v>
      </c>
      <c r="I21" s="7">
        <v>0.44400000000000001</v>
      </c>
      <c r="J21" s="7">
        <v>28.1</v>
      </c>
      <c r="K21" s="7">
        <v>22.2</v>
      </c>
      <c r="L21" s="7">
        <v>12.16</v>
      </c>
      <c r="M21" s="7">
        <v>7.16</v>
      </c>
      <c r="N21" s="7"/>
      <c r="O21" s="7">
        <v>11</v>
      </c>
      <c r="P21" s="7"/>
      <c r="Q21" s="7"/>
    </row>
    <row r="22" spans="1:17" ht="30">
      <c r="A22" s="6">
        <v>19</v>
      </c>
      <c r="B22" s="5" t="s">
        <v>17</v>
      </c>
      <c r="C22" s="5" t="s">
        <v>145</v>
      </c>
      <c r="D22" s="7">
        <v>7</v>
      </c>
      <c r="E22" s="7">
        <v>6</v>
      </c>
      <c r="F22" s="7">
        <v>0.53800000000000003</v>
      </c>
      <c r="G22" s="7">
        <v>4</v>
      </c>
      <c r="H22" s="7">
        <v>5</v>
      </c>
      <c r="I22" s="7">
        <v>0.44400000000000001</v>
      </c>
      <c r="J22" s="7">
        <v>39.1</v>
      </c>
      <c r="K22" s="7">
        <v>28.2</v>
      </c>
      <c r="L22" s="7">
        <v>13.36</v>
      </c>
      <c r="M22" s="7">
        <v>7.29</v>
      </c>
      <c r="N22" s="7">
        <v>8</v>
      </c>
      <c r="O22" s="7">
        <v>7</v>
      </c>
      <c r="P22" s="7"/>
      <c r="Q22" s="7"/>
    </row>
    <row r="23" spans="1:17" ht="30">
      <c r="A23" s="6">
        <v>20</v>
      </c>
      <c r="B23" s="5" t="s">
        <v>53</v>
      </c>
      <c r="C23" s="5" t="s">
        <v>145</v>
      </c>
      <c r="D23" s="7">
        <v>6</v>
      </c>
      <c r="E23" s="7">
        <v>7</v>
      </c>
      <c r="F23" s="7">
        <v>0.46200000000000002</v>
      </c>
      <c r="G23" s="7">
        <v>3</v>
      </c>
      <c r="H23" s="7">
        <v>6</v>
      </c>
      <c r="I23" s="7">
        <v>0.33300000000000002</v>
      </c>
      <c r="J23" s="7">
        <v>22.7</v>
      </c>
      <c r="K23" s="7">
        <v>29.4</v>
      </c>
      <c r="L23" s="7">
        <v>2.12</v>
      </c>
      <c r="M23" s="7">
        <v>7.35</v>
      </c>
      <c r="N23" s="7"/>
      <c r="O23" s="7"/>
      <c r="P23" s="7"/>
      <c r="Q23" s="7"/>
    </row>
    <row r="24" spans="1:17" ht="30">
      <c r="A24" s="6">
        <v>21</v>
      </c>
      <c r="B24" s="5" t="s">
        <v>47</v>
      </c>
      <c r="C24" s="5" t="s">
        <v>145</v>
      </c>
      <c r="D24" s="7">
        <v>5</v>
      </c>
      <c r="E24" s="7">
        <v>7</v>
      </c>
      <c r="F24" s="7">
        <v>0.41699999999999998</v>
      </c>
      <c r="G24" s="7">
        <v>2</v>
      </c>
      <c r="H24" s="7">
        <v>7</v>
      </c>
      <c r="I24" s="7">
        <v>0.222</v>
      </c>
      <c r="J24" s="7">
        <v>33.799999999999997</v>
      </c>
      <c r="K24" s="7">
        <v>39.299999999999997</v>
      </c>
      <c r="L24" s="7">
        <v>1.88</v>
      </c>
      <c r="M24" s="7">
        <v>5.55</v>
      </c>
      <c r="N24" s="7"/>
      <c r="O24" s="7">
        <v>19</v>
      </c>
      <c r="P24" s="7"/>
      <c r="Q24" s="7"/>
    </row>
    <row r="25" spans="1:17">
      <c r="A25" s="6">
        <v>22</v>
      </c>
      <c r="B25" s="5" t="s">
        <v>85</v>
      </c>
      <c r="C25" s="5" t="s">
        <v>145</v>
      </c>
      <c r="D25" s="7">
        <v>2</v>
      </c>
      <c r="E25" s="7">
        <v>10</v>
      </c>
      <c r="F25" s="7">
        <v>0.16700000000000001</v>
      </c>
      <c r="G25" s="7">
        <v>0</v>
      </c>
      <c r="H25" s="7">
        <v>9</v>
      </c>
      <c r="I25" s="7">
        <v>0</v>
      </c>
      <c r="J25" s="7">
        <v>22.3</v>
      </c>
      <c r="K25" s="7">
        <v>43.8</v>
      </c>
      <c r="L25" s="7">
        <v>-4.75</v>
      </c>
      <c r="M25" s="7">
        <v>8.42</v>
      </c>
      <c r="N25" s="7"/>
      <c r="O25" s="7"/>
      <c r="P25" s="7"/>
      <c r="Q25" s="7"/>
    </row>
    <row r="26" spans="1:17" ht="15" customHeight="1">
      <c r="A26" s="21"/>
      <c r="B26" s="21"/>
      <c r="C26" s="21"/>
      <c r="D26" s="21" t="s">
        <v>167</v>
      </c>
      <c r="E26" s="21"/>
      <c r="F26" s="21"/>
      <c r="G26" s="21" t="s">
        <v>168</v>
      </c>
      <c r="H26" s="21"/>
      <c r="I26" s="21"/>
      <c r="J26" s="6"/>
      <c r="K26" s="6"/>
      <c r="L26" s="21" t="s">
        <v>159</v>
      </c>
      <c r="M26" s="21"/>
      <c r="N26" s="21" t="s">
        <v>151</v>
      </c>
      <c r="O26" s="21"/>
      <c r="P26" s="21"/>
      <c r="Q26" s="6"/>
    </row>
    <row r="27" spans="1:17">
      <c r="A27" s="6" t="s">
        <v>152</v>
      </c>
      <c r="B27" s="6" t="s">
        <v>153</v>
      </c>
      <c r="C27" s="6" t="s">
        <v>154</v>
      </c>
      <c r="D27" s="6" t="s">
        <v>155</v>
      </c>
      <c r="E27" s="6" t="s">
        <v>156</v>
      </c>
      <c r="F27" s="6" t="s">
        <v>157</v>
      </c>
      <c r="G27" s="6" t="s">
        <v>155</v>
      </c>
      <c r="H27" s="6" t="s">
        <v>156</v>
      </c>
      <c r="I27" s="6" t="s">
        <v>157</v>
      </c>
      <c r="J27" s="6" t="s">
        <v>158</v>
      </c>
      <c r="K27" s="6" t="s">
        <v>158</v>
      </c>
      <c r="L27" s="6" t="s">
        <v>159</v>
      </c>
      <c r="M27" s="6" t="s">
        <v>160</v>
      </c>
      <c r="N27" s="6" t="s">
        <v>161</v>
      </c>
      <c r="O27" s="6" t="s">
        <v>162</v>
      </c>
      <c r="P27" s="6" t="s">
        <v>163</v>
      </c>
      <c r="Q27" s="6" t="s">
        <v>164</v>
      </c>
    </row>
    <row r="28" spans="1:17" ht="30">
      <c r="A28" s="6">
        <v>23</v>
      </c>
      <c r="B28" s="5" t="s">
        <v>68</v>
      </c>
      <c r="C28" s="5" t="s">
        <v>192</v>
      </c>
      <c r="D28" s="7">
        <v>10</v>
      </c>
      <c r="E28" s="7">
        <v>3</v>
      </c>
      <c r="F28" s="7">
        <v>0.76900000000000002</v>
      </c>
      <c r="G28" s="7">
        <v>5</v>
      </c>
      <c r="H28" s="7">
        <v>2</v>
      </c>
      <c r="I28" s="7">
        <v>0.71399999999999997</v>
      </c>
      <c r="J28" s="7">
        <v>33.299999999999997</v>
      </c>
      <c r="K28" s="7">
        <v>20.3</v>
      </c>
      <c r="L28" s="7">
        <v>7.34</v>
      </c>
      <c r="M28" s="7">
        <v>-0.74</v>
      </c>
      <c r="N28" s="7"/>
      <c r="O28" s="7">
        <v>23</v>
      </c>
      <c r="P28" s="7">
        <v>25</v>
      </c>
      <c r="Q28" s="7"/>
    </row>
    <row r="29" spans="1:17" ht="30">
      <c r="A29" s="6">
        <v>24</v>
      </c>
      <c r="B29" s="5" t="s">
        <v>38</v>
      </c>
      <c r="C29" s="5" t="s">
        <v>192</v>
      </c>
      <c r="D29" s="7">
        <v>10</v>
      </c>
      <c r="E29" s="7">
        <v>3</v>
      </c>
      <c r="F29" s="7">
        <v>0.76900000000000002</v>
      </c>
      <c r="G29" s="7">
        <v>5</v>
      </c>
      <c r="H29" s="7">
        <v>2</v>
      </c>
      <c r="I29" s="7">
        <v>0.71399999999999997</v>
      </c>
      <c r="J29" s="7">
        <v>37.6</v>
      </c>
      <c r="K29" s="7">
        <v>26.8</v>
      </c>
      <c r="L29" s="7">
        <v>8.65</v>
      </c>
      <c r="M29" s="7">
        <v>0.96</v>
      </c>
      <c r="N29" s="7">
        <v>24</v>
      </c>
      <c r="O29" s="7">
        <v>11</v>
      </c>
      <c r="P29" s="7">
        <v>17</v>
      </c>
      <c r="Q29" s="7"/>
    </row>
    <row r="30" spans="1:17" ht="30">
      <c r="A30" s="6">
        <v>25</v>
      </c>
      <c r="B30" s="5" t="s">
        <v>36</v>
      </c>
      <c r="C30" s="5" t="s">
        <v>192</v>
      </c>
      <c r="D30" s="7">
        <v>7</v>
      </c>
      <c r="E30" s="7">
        <v>6</v>
      </c>
      <c r="F30" s="7">
        <v>0.53800000000000003</v>
      </c>
      <c r="G30" s="7">
        <v>5</v>
      </c>
      <c r="H30" s="7">
        <v>2</v>
      </c>
      <c r="I30" s="7">
        <v>0.71399999999999997</v>
      </c>
      <c r="J30" s="7">
        <v>21.9</v>
      </c>
      <c r="K30" s="7">
        <v>20.100000000000001</v>
      </c>
      <c r="L30" s="7">
        <v>2.38</v>
      </c>
      <c r="M30" s="7">
        <v>7.0000000000000007E-2</v>
      </c>
      <c r="N30" s="7"/>
      <c r="O30" s="7"/>
      <c r="P30" s="7"/>
      <c r="Q30" s="7"/>
    </row>
    <row r="31" spans="1:17">
      <c r="A31" s="6">
        <v>26</v>
      </c>
      <c r="B31" s="5" t="s">
        <v>79</v>
      </c>
      <c r="C31" s="5" t="s">
        <v>192</v>
      </c>
      <c r="D31" s="7">
        <v>9</v>
      </c>
      <c r="E31" s="7">
        <v>4</v>
      </c>
      <c r="F31" s="7">
        <v>0.69199999999999995</v>
      </c>
      <c r="G31" s="7">
        <v>4</v>
      </c>
      <c r="H31" s="7">
        <v>3</v>
      </c>
      <c r="I31" s="7">
        <v>0.57099999999999995</v>
      </c>
      <c r="J31" s="7">
        <v>26.4</v>
      </c>
      <c r="K31" s="7">
        <v>18.3</v>
      </c>
      <c r="L31" s="7">
        <v>6.42</v>
      </c>
      <c r="M31" s="7">
        <v>-0.12</v>
      </c>
      <c r="N31" s="7"/>
      <c r="O31" s="7"/>
      <c r="P31" s="7"/>
      <c r="Q31" s="7"/>
    </row>
    <row r="32" spans="1:17" ht="30">
      <c r="A32" s="6">
        <v>27</v>
      </c>
      <c r="B32" s="5" t="s">
        <v>31</v>
      </c>
      <c r="C32" s="5" t="s">
        <v>192</v>
      </c>
      <c r="D32" s="7">
        <v>6</v>
      </c>
      <c r="E32" s="7">
        <v>7</v>
      </c>
      <c r="F32" s="7">
        <v>0.46200000000000002</v>
      </c>
      <c r="G32" s="7">
        <v>4</v>
      </c>
      <c r="H32" s="7">
        <v>3</v>
      </c>
      <c r="I32" s="7">
        <v>0.57099999999999995</v>
      </c>
      <c r="J32" s="7">
        <v>24.2</v>
      </c>
      <c r="K32" s="7">
        <v>22.8</v>
      </c>
      <c r="L32" s="7">
        <v>1.0900000000000001</v>
      </c>
      <c r="M32" s="7">
        <v>1.17</v>
      </c>
      <c r="N32" s="7"/>
      <c r="O32" s="7"/>
      <c r="P32" s="7"/>
      <c r="Q32" s="7"/>
    </row>
    <row r="33" spans="1:17" ht="30">
      <c r="A33" s="6">
        <v>28</v>
      </c>
      <c r="B33" s="5" t="s">
        <v>117</v>
      </c>
      <c r="C33" s="5" t="s">
        <v>192</v>
      </c>
      <c r="D33" s="7">
        <v>5</v>
      </c>
      <c r="E33" s="7">
        <v>7</v>
      </c>
      <c r="F33" s="7">
        <v>0.41699999999999998</v>
      </c>
      <c r="G33" s="7">
        <v>3</v>
      </c>
      <c r="H33" s="7">
        <v>4</v>
      </c>
      <c r="I33" s="7">
        <v>0.42899999999999999</v>
      </c>
      <c r="J33" s="7">
        <v>24.3</v>
      </c>
      <c r="K33" s="7">
        <v>24.3</v>
      </c>
      <c r="L33" s="7">
        <v>-0.42</v>
      </c>
      <c r="M33" s="7">
        <v>0.57999999999999996</v>
      </c>
      <c r="N33" s="7"/>
      <c r="O33" s="7"/>
      <c r="P33" s="7"/>
      <c r="Q33" s="7"/>
    </row>
    <row r="34" spans="1:17" ht="30">
      <c r="A34" s="6">
        <v>29</v>
      </c>
      <c r="B34" s="5" t="s">
        <v>73</v>
      </c>
      <c r="C34" s="5" t="s">
        <v>192</v>
      </c>
      <c r="D34" s="7">
        <v>5</v>
      </c>
      <c r="E34" s="7">
        <v>7</v>
      </c>
      <c r="F34" s="7">
        <v>0.41699999999999998</v>
      </c>
      <c r="G34" s="7">
        <v>1</v>
      </c>
      <c r="H34" s="7">
        <v>6</v>
      </c>
      <c r="I34" s="7">
        <v>0.14299999999999999</v>
      </c>
      <c r="J34" s="7">
        <v>29.3</v>
      </c>
      <c r="K34" s="7">
        <v>22.7</v>
      </c>
      <c r="L34" s="7">
        <v>3.21</v>
      </c>
      <c r="M34" s="7">
        <v>0.71</v>
      </c>
      <c r="N34" s="7"/>
      <c r="O34" s="7">
        <v>16</v>
      </c>
      <c r="P34" s="7"/>
      <c r="Q34" s="7"/>
    </row>
    <row r="35" spans="1:17">
      <c r="A35" s="6">
        <v>30</v>
      </c>
      <c r="B35" s="5" t="s">
        <v>59</v>
      </c>
      <c r="C35" s="5" t="s">
        <v>192</v>
      </c>
      <c r="D35" s="7">
        <v>5</v>
      </c>
      <c r="E35" s="7">
        <v>7</v>
      </c>
      <c r="F35" s="7">
        <v>0.41699999999999998</v>
      </c>
      <c r="G35" s="7">
        <v>1</v>
      </c>
      <c r="H35" s="7">
        <v>6</v>
      </c>
      <c r="I35" s="7">
        <v>0.14299999999999999</v>
      </c>
      <c r="J35" s="7">
        <v>24.2</v>
      </c>
      <c r="K35" s="7">
        <v>28.5</v>
      </c>
      <c r="L35" s="7">
        <v>-3.15</v>
      </c>
      <c r="M35" s="7">
        <v>1.02</v>
      </c>
      <c r="N35" s="7"/>
      <c r="O35" s="7"/>
      <c r="P35" s="7"/>
      <c r="Q35" s="7"/>
    </row>
    <row r="36" spans="1:17" ht="15" customHeight="1">
      <c r="A36" s="21"/>
      <c r="B36" s="21"/>
      <c r="C36" s="21"/>
      <c r="D36" s="21" t="s">
        <v>167</v>
      </c>
      <c r="E36" s="21"/>
      <c r="F36" s="21"/>
      <c r="G36" s="21" t="s">
        <v>168</v>
      </c>
      <c r="H36" s="21"/>
      <c r="I36" s="21"/>
      <c r="J36" s="6"/>
      <c r="K36" s="6"/>
      <c r="L36" s="21" t="s">
        <v>159</v>
      </c>
      <c r="M36" s="21"/>
      <c r="N36" s="21" t="s">
        <v>151</v>
      </c>
      <c r="O36" s="21"/>
      <c r="P36" s="21"/>
      <c r="Q36" s="6"/>
    </row>
    <row r="37" spans="1:17">
      <c r="A37" s="6" t="s">
        <v>152</v>
      </c>
      <c r="B37" s="6" t="s">
        <v>153</v>
      </c>
      <c r="C37" s="6" t="s">
        <v>154</v>
      </c>
      <c r="D37" s="6" t="s">
        <v>155</v>
      </c>
      <c r="E37" s="6" t="s">
        <v>156</v>
      </c>
      <c r="F37" s="6" t="s">
        <v>157</v>
      </c>
      <c r="G37" s="6" t="s">
        <v>155</v>
      </c>
      <c r="H37" s="6" t="s">
        <v>156</v>
      </c>
      <c r="I37" s="6" t="s">
        <v>157</v>
      </c>
      <c r="J37" s="6" t="s">
        <v>158</v>
      </c>
      <c r="K37" s="6" t="s">
        <v>158</v>
      </c>
      <c r="L37" s="6" t="s">
        <v>159</v>
      </c>
      <c r="M37" s="6" t="s">
        <v>160</v>
      </c>
      <c r="N37" s="6" t="s">
        <v>161</v>
      </c>
      <c r="O37" s="6" t="s">
        <v>162</v>
      </c>
      <c r="P37" s="6" t="s">
        <v>163</v>
      </c>
      <c r="Q37" s="6" t="s">
        <v>164</v>
      </c>
    </row>
    <row r="38" spans="1:17" ht="45">
      <c r="A38" s="6">
        <v>31</v>
      </c>
      <c r="B38" s="5" t="s">
        <v>35</v>
      </c>
      <c r="C38" s="5" t="s">
        <v>190</v>
      </c>
      <c r="D38" s="7">
        <v>11</v>
      </c>
      <c r="E38" s="7">
        <v>3</v>
      </c>
      <c r="F38" s="7">
        <v>0.78600000000000003</v>
      </c>
      <c r="G38" s="7">
        <v>6</v>
      </c>
      <c r="H38" s="7">
        <v>2</v>
      </c>
      <c r="I38" s="7">
        <v>0.75</v>
      </c>
      <c r="J38" s="7">
        <v>44.1</v>
      </c>
      <c r="K38" s="7">
        <v>19</v>
      </c>
      <c r="L38" s="7">
        <v>15.89</v>
      </c>
      <c r="M38" s="7">
        <v>0.68</v>
      </c>
      <c r="N38" s="7">
        <v>11</v>
      </c>
      <c r="O38" s="7">
        <v>4</v>
      </c>
      <c r="P38" s="7">
        <v>10</v>
      </c>
      <c r="Q38" s="7"/>
    </row>
    <row r="39" spans="1:17" ht="45">
      <c r="A39" s="6">
        <v>32</v>
      </c>
      <c r="B39" s="5" t="s">
        <v>23</v>
      </c>
      <c r="C39" s="5" t="s">
        <v>190</v>
      </c>
      <c r="D39" s="7">
        <v>9</v>
      </c>
      <c r="E39" s="7">
        <v>4</v>
      </c>
      <c r="F39" s="7">
        <v>0.69199999999999995</v>
      </c>
      <c r="G39" s="7">
        <v>6</v>
      </c>
      <c r="H39" s="7">
        <v>2</v>
      </c>
      <c r="I39" s="7">
        <v>0.75</v>
      </c>
      <c r="J39" s="7">
        <v>19.3</v>
      </c>
      <c r="K39" s="7">
        <v>16.8</v>
      </c>
      <c r="L39" s="7">
        <v>6.47</v>
      </c>
      <c r="M39" s="7">
        <v>3.39</v>
      </c>
      <c r="N39" s="7"/>
      <c r="O39" s="7">
        <v>12</v>
      </c>
      <c r="P39" s="7"/>
      <c r="Q39" s="7"/>
    </row>
    <row r="40" spans="1:17" ht="45">
      <c r="A40" s="6">
        <v>33</v>
      </c>
      <c r="B40" s="5" t="s">
        <v>74</v>
      </c>
      <c r="C40" s="5" t="s">
        <v>190</v>
      </c>
      <c r="D40" s="7">
        <v>7</v>
      </c>
      <c r="E40" s="7">
        <v>6</v>
      </c>
      <c r="F40" s="7">
        <v>0.53800000000000003</v>
      </c>
      <c r="G40" s="7">
        <v>4</v>
      </c>
      <c r="H40" s="7">
        <v>4</v>
      </c>
      <c r="I40" s="7">
        <v>0.5</v>
      </c>
      <c r="J40" s="7">
        <v>26.9</v>
      </c>
      <c r="K40" s="7">
        <v>26.8</v>
      </c>
      <c r="L40" s="7">
        <v>-0.76</v>
      </c>
      <c r="M40" s="7">
        <v>0.01</v>
      </c>
      <c r="N40" s="7"/>
      <c r="O40" s="7"/>
      <c r="P40" s="7"/>
      <c r="Q40" s="7"/>
    </row>
    <row r="41" spans="1:17" ht="45">
      <c r="A41" s="6">
        <v>34</v>
      </c>
      <c r="B41" s="5" t="s">
        <v>3</v>
      </c>
      <c r="C41" s="5" t="s">
        <v>190</v>
      </c>
      <c r="D41" s="7">
        <v>6</v>
      </c>
      <c r="E41" s="7">
        <v>7</v>
      </c>
      <c r="F41" s="7">
        <v>0.46200000000000002</v>
      </c>
      <c r="G41" s="7">
        <v>3</v>
      </c>
      <c r="H41" s="7">
        <v>5</v>
      </c>
      <c r="I41" s="7">
        <v>0.375</v>
      </c>
      <c r="J41" s="7">
        <v>24.5</v>
      </c>
      <c r="K41" s="7">
        <v>21</v>
      </c>
      <c r="L41" s="7">
        <v>4.66</v>
      </c>
      <c r="M41" s="7">
        <v>2.97</v>
      </c>
      <c r="N41" s="7">
        <v>18</v>
      </c>
      <c r="O41" s="7">
        <v>15</v>
      </c>
      <c r="P41" s="7"/>
      <c r="Q41" s="7"/>
    </row>
    <row r="42" spans="1:17" ht="45">
      <c r="A42" s="6">
        <v>35</v>
      </c>
      <c r="B42" s="5" t="s">
        <v>70</v>
      </c>
      <c r="C42" s="5" t="s">
        <v>190</v>
      </c>
      <c r="D42" s="7">
        <v>7</v>
      </c>
      <c r="E42" s="7">
        <v>6</v>
      </c>
      <c r="F42" s="7">
        <v>0.53800000000000003</v>
      </c>
      <c r="G42" s="7">
        <v>2</v>
      </c>
      <c r="H42" s="7">
        <v>6</v>
      </c>
      <c r="I42" s="7">
        <v>0.25</v>
      </c>
      <c r="J42" s="7">
        <v>22.6</v>
      </c>
      <c r="K42" s="7">
        <v>19.600000000000001</v>
      </c>
      <c r="L42" s="7">
        <v>2.63</v>
      </c>
      <c r="M42" s="7">
        <v>1.17</v>
      </c>
      <c r="N42" s="7"/>
      <c r="O42" s="7">
        <v>16</v>
      </c>
      <c r="P42" s="7"/>
      <c r="Q42" s="7"/>
    </row>
    <row r="43" spans="1:17" ht="45.75" thickBot="1">
      <c r="A43" s="6">
        <v>36</v>
      </c>
      <c r="B43" s="5" t="s">
        <v>58</v>
      </c>
      <c r="C43" s="5" t="s">
        <v>190</v>
      </c>
      <c r="D43" s="7">
        <v>1</v>
      </c>
      <c r="E43" s="7">
        <v>11</v>
      </c>
      <c r="F43" s="7">
        <v>8.3000000000000004E-2</v>
      </c>
      <c r="G43" s="7">
        <v>0</v>
      </c>
      <c r="H43" s="7">
        <v>8</v>
      </c>
      <c r="I43" s="7">
        <v>0</v>
      </c>
      <c r="J43" s="7">
        <v>21.4</v>
      </c>
      <c r="K43" s="7">
        <v>37.299999999999997</v>
      </c>
      <c r="L43" s="7">
        <v>-10.91</v>
      </c>
      <c r="M43" s="7">
        <v>1.0900000000000001</v>
      </c>
      <c r="N43" s="7"/>
      <c r="O43" s="7"/>
      <c r="P43" s="7"/>
      <c r="Q43" s="7"/>
    </row>
    <row r="44" spans="1:17" ht="45.75" thickTop="1">
      <c r="A44" s="8">
        <v>37</v>
      </c>
      <c r="B44" s="10" t="s">
        <v>18</v>
      </c>
      <c r="C44" s="10" t="s">
        <v>191</v>
      </c>
      <c r="D44" s="9">
        <v>11</v>
      </c>
      <c r="E44" s="9">
        <v>3</v>
      </c>
      <c r="F44" s="9">
        <v>0.78600000000000003</v>
      </c>
      <c r="G44" s="9">
        <v>7</v>
      </c>
      <c r="H44" s="9">
        <v>1</v>
      </c>
      <c r="I44" s="9">
        <v>0.875</v>
      </c>
      <c r="J44" s="9">
        <v>31</v>
      </c>
      <c r="K44" s="9">
        <v>18.399999999999999</v>
      </c>
      <c r="L44" s="9">
        <v>10.050000000000001</v>
      </c>
      <c r="M44" s="9">
        <v>1.48</v>
      </c>
      <c r="N44" s="9">
        <v>17</v>
      </c>
      <c r="O44" s="9">
        <v>9</v>
      </c>
      <c r="P44" s="9">
        <v>11</v>
      </c>
      <c r="Q44" s="9"/>
    </row>
    <row r="45" spans="1:17" ht="45">
      <c r="A45" s="6">
        <v>38</v>
      </c>
      <c r="B45" s="5" t="s">
        <v>4</v>
      </c>
      <c r="C45" s="5" t="s">
        <v>191</v>
      </c>
      <c r="D45" s="7">
        <v>11</v>
      </c>
      <c r="E45" s="7">
        <v>2</v>
      </c>
      <c r="F45" s="7">
        <v>0.84599999999999997</v>
      </c>
      <c r="G45" s="7">
        <v>6</v>
      </c>
      <c r="H45" s="7">
        <v>2</v>
      </c>
      <c r="I45" s="7">
        <v>0.75</v>
      </c>
      <c r="J45" s="7">
        <v>33.299999999999997</v>
      </c>
      <c r="K45" s="7">
        <v>17.399999999999999</v>
      </c>
      <c r="L45" s="7">
        <v>16.27</v>
      </c>
      <c r="M45" s="7">
        <v>2.96</v>
      </c>
      <c r="N45" s="7"/>
      <c r="O45" s="7">
        <v>11</v>
      </c>
      <c r="P45" s="7">
        <v>12</v>
      </c>
      <c r="Q45" s="7"/>
    </row>
    <row r="46" spans="1:17" ht="45">
      <c r="A46" s="6">
        <v>39</v>
      </c>
      <c r="B46" s="5" t="s">
        <v>26</v>
      </c>
      <c r="C46" s="5" t="s">
        <v>191</v>
      </c>
      <c r="D46" s="7">
        <v>9</v>
      </c>
      <c r="E46" s="7">
        <v>4</v>
      </c>
      <c r="F46" s="7">
        <v>0.69199999999999995</v>
      </c>
      <c r="G46" s="7">
        <v>5</v>
      </c>
      <c r="H46" s="7">
        <v>3</v>
      </c>
      <c r="I46" s="7">
        <v>0.625</v>
      </c>
      <c r="J46" s="7">
        <v>29.2</v>
      </c>
      <c r="K46" s="7">
        <v>23.4</v>
      </c>
      <c r="L46" s="7">
        <v>8.76</v>
      </c>
      <c r="M46" s="7">
        <v>3.07</v>
      </c>
      <c r="N46" s="7">
        <v>10</v>
      </c>
      <c r="O46" s="7">
        <v>8</v>
      </c>
      <c r="P46" s="7">
        <v>24</v>
      </c>
      <c r="Q46" s="7"/>
    </row>
    <row r="47" spans="1:17" ht="45">
      <c r="A47" s="6">
        <v>40</v>
      </c>
      <c r="B47" s="5" t="s">
        <v>42</v>
      </c>
      <c r="C47" s="5" t="s">
        <v>191</v>
      </c>
      <c r="D47" s="7">
        <v>7</v>
      </c>
      <c r="E47" s="7">
        <v>6</v>
      </c>
      <c r="F47" s="7">
        <v>0.53800000000000003</v>
      </c>
      <c r="G47" s="7">
        <v>4</v>
      </c>
      <c r="H47" s="7">
        <v>4</v>
      </c>
      <c r="I47" s="7">
        <v>0.5</v>
      </c>
      <c r="J47" s="7">
        <v>27.5</v>
      </c>
      <c r="K47" s="7">
        <v>23.8</v>
      </c>
      <c r="L47" s="7">
        <v>4.38</v>
      </c>
      <c r="M47" s="7">
        <v>1.77</v>
      </c>
      <c r="N47" s="7"/>
      <c r="O47" s="7"/>
      <c r="P47" s="7"/>
      <c r="Q47" s="7"/>
    </row>
    <row r="48" spans="1:17" ht="45">
      <c r="A48" s="6">
        <v>41</v>
      </c>
      <c r="B48" s="5" t="s">
        <v>49</v>
      </c>
      <c r="C48" s="5" t="s">
        <v>191</v>
      </c>
      <c r="D48" s="7">
        <v>6</v>
      </c>
      <c r="E48" s="7">
        <v>7</v>
      </c>
      <c r="F48" s="7">
        <v>0.46200000000000002</v>
      </c>
      <c r="G48" s="7">
        <v>3</v>
      </c>
      <c r="H48" s="7">
        <v>5</v>
      </c>
      <c r="I48" s="7">
        <v>0.375</v>
      </c>
      <c r="J48" s="7">
        <v>28.9</v>
      </c>
      <c r="K48" s="7">
        <v>27.7</v>
      </c>
      <c r="L48" s="7">
        <v>1.66</v>
      </c>
      <c r="M48" s="7">
        <v>0.43</v>
      </c>
      <c r="N48" s="7"/>
      <c r="O48" s="7"/>
      <c r="P48" s="7"/>
      <c r="Q48" s="7"/>
    </row>
    <row r="49" spans="1:17" ht="45">
      <c r="A49" s="6">
        <v>42</v>
      </c>
      <c r="B49" s="5" t="s">
        <v>51</v>
      </c>
      <c r="C49" s="5" t="s">
        <v>191</v>
      </c>
      <c r="D49" s="7">
        <v>3</v>
      </c>
      <c r="E49" s="7">
        <v>9</v>
      </c>
      <c r="F49" s="7">
        <v>0.25</v>
      </c>
      <c r="G49" s="7">
        <v>2</v>
      </c>
      <c r="H49" s="7">
        <v>6</v>
      </c>
      <c r="I49" s="7">
        <v>0.25</v>
      </c>
      <c r="J49" s="7">
        <v>18.399999999999999</v>
      </c>
      <c r="K49" s="7">
        <v>31.7</v>
      </c>
      <c r="L49" s="7">
        <v>-6.04</v>
      </c>
      <c r="M49" s="7">
        <v>3.21</v>
      </c>
      <c r="N49" s="7"/>
      <c r="O49" s="7"/>
      <c r="P49" s="7"/>
      <c r="Q49" s="7"/>
    </row>
    <row r="50" spans="1:17" ht="15" customHeight="1">
      <c r="A50" s="21"/>
      <c r="B50" s="21"/>
      <c r="C50" s="21"/>
      <c r="D50" s="21" t="s">
        <v>167</v>
      </c>
      <c r="E50" s="21"/>
      <c r="F50" s="21"/>
      <c r="G50" s="21" t="s">
        <v>168</v>
      </c>
      <c r="H50" s="21"/>
      <c r="I50" s="21"/>
      <c r="J50" s="6"/>
      <c r="K50" s="6"/>
      <c r="L50" s="21" t="s">
        <v>159</v>
      </c>
      <c r="M50" s="21"/>
      <c r="N50" s="21" t="s">
        <v>151</v>
      </c>
      <c r="O50" s="21"/>
      <c r="P50" s="21"/>
      <c r="Q50" s="6"/>
    </row>
    <row r="51" spans="1:17">
      <c r="A51" s="6" t="s">
        <v>152</v>
      </c>
      <c r="B51" s="6" t="s">
        <v>153</v>
      </c>
      <c r="C51" s="6" t="s">
        <v>154</v>
      </c>
      <c r="D51" s="6" t="s">
        <v>155</v>
      </c>
      <c r="E51" s="6" t="s">
        <v>156</v>
      </c>
      <c r="F51" s="6" t="s">
        <v>157</v>
      </c>
      <c r="G51" s="6" t="s">
        <v>155</v>
      </c>
      <c r="H51" s="6" t="s">
        <v>156</v>
      </c>
      <c r="I51" s="6" t="s">
        <v>157</v>
      </c>
      <c r="J51" s="6" t="s">
        <v>158</v>
      </c>
      <c r="K51" s="6" t="s">
        <v>158</v>
      </c>
      <c r="L51" s="6" t="s">
        <v>159</v>
      </c>
      <c r="M51" s="6" t="s">
        <v>160</v>
      </c>
      <c r="N51" s="6" t="s">
        <v>161</v>
      </c>
      <c r="O51" s="6" t="s">
        <v>162</v>
      </c>
      <c r="P51" s="6" t="s">
        <v>163</v>
      </c>
      <c r="Q51" s="6" t="s">
        <v>164</v>
      </c>
    </row>
    <row r="52" spans="1:17" ht="45">
      <c r="A52" s="6">
        <v>43</v>
      </c>
      <c r="B52" s="5" t="s">
        <v>174</v>
      </c>
      <c r="C52" s="5" t="s">
        <v>173</v>
      </c>
      <c r="D52" s="7">
        <v>12</v>
      </c>
      <c r="E52" s="7">
        <v>2</v>
      </c>
      <c r="F52" s="7">
        <v>0.85699999999999998</v>
      </c>
      <c r="G52" s="7">
        <v>6</v>
      </c>
      <c r="H52" s="7">
        <v>2</v>
      </c>
      <c r="I52" s="7">
        <v>0.75</v>
      </c>
      <c r="J52" s="7">
        <v>36.9</v>
      </c>
      <c r="K52" s="7">
        <v>20.8</v>
      </c>
      <c r="L52" s="7">
        <v>9.18</v>
      </c>
      <c r="M52" s="7">
        <v>-4.5999999999999996</v>
      </c>
      <c r="N52" s="7"/>
      <c r="O52" s="7">
        <v>20</v>
      </c>
      <c r="P52" s="7">
        <v>20</v>
      </c>
      <c r="Q52" s="7"/>
    </row>
    <row r="53" spans="1:17" ht="30">
      <c r="A53" s="6">
        <v>44</v>
      </c>
      <c r="B53" s="5" t="s">
        <v>67</v>
      </c>
      <c r="C53" s="5" t="s">
        <v>173</v>
      </c>
      <c r="D53" s="7">
        <v>7</v>
      </c>
      <c r="E53" s="7">
        <v>6</v>
      </c>
      <c r="F53" s="7">
        <v>0.53800000000000003</v>
      </c>
      <c r="G53" s="7">
        <v>5</v>
      </c>
      <c r="H53" s="7">
        <v>3</v>
      </c>
      <c r="I53" s="7">
        <v>0.625</v>
      </c>
      <c r="J53" s="7">
        <v>21.8</v>
      </c>
      <c r="K53" s="7">
        <v>28.6</v>
      </c>
      <c r="L53" s="7">
        <v>-4.59</v>
      </c>
      <c r="M53" s="7">
        <v>-0.43</v>
      </c>
      <c r="N53" s="7"/>
      <c r="O53" s="7"/>
      <c r="P53" s="7"/>
      <c r="Q53" s="7"/>
    </row>
    <row r="54" spans="1:17" ht="30">
      <c r="A54" s="6">
        <v>45</v>
      </c>
      <c r="B54" s="5" t="s">
        <v>81</v>
      </c>
      <c r="C54" s="5" t="s">
        <v>173</v>
      </c>
      <c r="D54" s="7">
        <v>5</v>
      </c>
      <c r="E54" s="7">
        <v>7</v>
      </c>
      <c r="F54" s="7">
        <v>0.41699999999999998</v>
      </c>
      <c r="G54" s="7">
        <v>4</v>
      </c>
      <c r="H54" s="7">
        <v>4</v>
      </c>
      <c r="I54" s="7">
        <v>0.5</v>
      </c>
      <c r="J54" s="7">
        <v>26.3</v>
      </c>
      <c r="K54" s="7">
        <v>32.299999999999997</v>
      </c>
      <c r="L54" s="7">
        <v>-5.04</v>
      </c>
      <c r="M54" s="7">
        <v>-1.79</v>
      </c>
      <c r="N54" s="7"/>
      <c r="O54" s="7"/>
      <c r="P54" s="7"/>
      <c r="Q54" s="7"/>
    </row>
    <row r="55" spans="1:17" ht="30">
      <c r="A55" s="6">
        <v>46</v>
      </c>
      <c r="B55" s="5" t="s">
        <v>142</v>
      </c>
      <c r="C55" s="5" t="s">
        <v>173</v>
      </c>
      <c r="D55" s="7">
        <v>5</v>
      </c>
      <c r="E55" s="7">
        <v>7</v>
      </c>
      <c r="F55" s="7">
        <v>0.41699999999999998</v>
      </c>
      <c r="G55" s="7">
        <v>3</v>
      </c>
      <c r="H55" s="7">
        <v>5</v>
      </c>
      <c r="I55" s="7">
        <v>0.375</v>
      </c>
      <c r="J55" s="7">
        <v>27.1</v>
      </c>
      <c r="K55" s="7">
        <v>18.3</v>
      </c>
      <c r="L55" s="7">
        <v>-1.8</v>
      </c>
      <c r="M55" s="7">
        <v>-4.8</v>
      </c>
      <c r="N55" s="7"/>
      <c r="O55" s="7"/>
      <c r="P55" s="7"/>
      <c r="Q55" s="7"/>
    </row>
    <row r="56" spans="1:17" ht="45">
      <c r="A56" s="6">
        <v>47</v>
      </c>
      <c r="B56" s="5" t="s">
        <v>189</v>
      </c>
      <c r="C56" s="5" t="s">
        <v>173</v>
      </c>
      <c r="D56" s="7">
        <v>3</v>
      </c>
      <c r="E56" s="7">
        <v>9</v>
      </c>
      <c r="F56" s="7">
        <v>0.25</v>
      </c>
      <c r="G56" s="7">
        <v>3</v>
      </c>
      <c r="H56" s="7">
        <v>5</v>
      </c>
      <c r="I56" s="7">
        <v>0.375</v>
      </c>
      <c r="J56" s="7">
        <v>20.2</v>
      </c>
      <c r="K56" s="7">
        <v>36.799999999999997</v>
      </c>
      <c r="L56" s="7">
        <v>-15.03</v>
      </c>
      <c r="M56" s="7">
        <v>-4.12</v>
      </c>
      <c r="N56" s="7"/>
      <c r="O56" s="7"/>
      <c r="P56" s="7"/>
      <c r="Q56" s="7"/>
    </row>
    <row r="57" spans="1:17" ht="30.75" thickBot="1">
      <c r="A57" s="6">
        <v>48</v>
      </c>
      <c r="B57" s="5" t="s">
        <v>64</v>
      </c>
      <c r="C57" s="5" t="s">
        <v>173</v>
      </c>
      <c r="D57" s="7">
        <v>2</v>
      </c>
      <c r="E57" s="7">
        <v>10</v>
      </c>
      <c r="F57" s="7">
        <v>0.16700000000000001</v>
      </c>
      <c r="G57" s="7">
        <v>1</v>
      </c>
      <c r="H57" s="7">
        <v>7</v>
      </c>
      <c r="I57" s="7">
        <v>0.125</v>
      </c>
      <c r="J57" s="7">
        <v>16.3</v>
      </c>
      <c r="K57" s="7">
        <v>35.1</v>
      </c>
      <c r="L57" s="7">
        <v>-18.170000000000002</v>
      </c>
      <c r="M57" s="7">
        <v>-6.17</v>
      </c>
      <c r="N57" s="7"/>
      <c r="O57" s="7"/>
      <c r="P57" s="7"/>
      <c r="Q57" s="7"/>
    </row>
    <row r="58" spans="1:17" ht="30.75" thickTop="1">
      <c r="A58" s="8">
        <v>49</v>
      </c>
      <c r="B58" s="10" t="s">
        <v>41</v>
      </c>
      <c r="C58" s="10" t="s">
        <v>175</v>
      </c>
      <c r="D58" s="9">
        <v>13</v>
      </c>
      <c r="E58" s="9">
        <v>1</v>
      </c>
      <c r="F58" s="9">
        <v>0.92900000000000005</v>
      </c>
      <c r="G58" s="9">
        <v>8</v>
      </c>
      <c r="H58" s="9">
        <v>0</v>
      </c>
      <c r="I58" s="9">
        <v>1</v>
      </c>
      <c r="J58" s="9">
        <v>49.3</v>
      </c>
      <c r="K58" s="9">
        <v>22.4</v>
      </c>
      <c r="L58" s="9">
        <v>11.94</v>
      </c>
      <c r="M58" s="9">
        <v>-4.63</v>
      </c>
      <c r="N58" s="9"/>
      <c r="O58" s="9">
        <v>7</v>
      </c>
      <c r="P58" s="9">
        <v>18</v>
      </c>
      <c r="Q58" s="9"/>
    </row>
    <row r="59" spans="1:17" ht="30">
      <c r="A59" s="6">
        <v>50</v>
      </c>
      <c r="B59" s="5" t="s">
        <v>92</v>
      </c>
      <c r="C59" s="5" t="s">
        <v>175</v>
      </c>
      <c r="D59" s="7">
        <v>8</v>
      </c>
      <c r="E59" s="7">
        <v>5</v>
      </c>
      <c r="F59" s="7">
        <v>0.61499999999999999</v>
      </c>
      <c r="G59" s="7">
        <v>7</v>
      </c>
      <c r="H59" s="7">
        <v>1</v>
      </c>
      <c r="I59" s="7">
        <v>0.875</v>
      </c>
      <c r="J59" s="7">
        <v>33.1</v>
      </c>
      <c r="K59" s="7">
        <v>27.3</v>
      </c>
      <c r="L59" s="7">
        <v>5.2</v>
      </c>
      <c r="M59" s="7">
        <v>0.89</v>
      </c>
      <c r="N59" s="7"/>
      <c r="O59" s="7"/>
      <c r="P59" s="7"/>
      <c r="Q59" s="7"/>
    </row>
    <row r="60" spans="1:17" ht="45">
      <c r="A60" s="6">
        <v>51</v>
      </c>
      <c r="B60" s="5" t="s">
        <v>75</v>
      </c>
      <c r="C60" s="5" t="s">
        <v>175</v>
      </c>
      <c r="D60" s="7">
        <v>8</v>
      </c>
      <c r="E60" s="7">
        <v>5</v>
      </c>
      <c r="F60" s="7">
        <v>0.61499999999999999</v>
      </c>
      <c r="G60" s="7">
        <v>5</v>
      </c>
      <c r="H60" s="7">
        <v>3</v>
      </c>
      <c r="I60" s="7">
        <v>0.625</v>
      </c>
      <c r="J60" s="7">
        <v>25.8</v>
      </c>
      <c r="K60" s="7">
        <v>23.1</v>
      </c>
      <c r="L60" s="7">
        <v>0.78</v>
      </c>
      <c r="M60" s="7">
        <v>-1.83</v>
      </c>
      <c r="N60" s="7"/>
      <c r="O60" s="7"/>
      <c r="P60" s="7"/>
      <c r="Q60" s="7"/>
    </row>
    <row r="61" spans="1:17" ht="30">
      <c r="A61" s="6">
        <v>52</v>
      </c>
      <c r="B61" s="5" t="s">
        <v>124</v>
      </c>
      <c r="C61" s="5" t="s">
        <v>175</v>
      </c>
      <c r="D61" s="7">
        <v>4</v>
      </c>
      <c r="E61" s="7">
        <v>8</v>
      </c>
      <c r="F61" s="7">
        <v>0.33300000000000002</v>
      </c>
      <c r="G61" s="7">
        <v>3</v>
      </c>
      <c r="H61" s="7">
        <v>5</v>
      </c>
      <c r="I61" s="7">
        <v>0.375</v>
      </c>
      <c r="J61" s="7">
        <v>23.3</v>
      </c>
      <c r="K61" s="7">
        <v>33.299999999999997</v>
      </c>
      <c r="L61" s="7">
        <v>-8.15</v>
      </c>
      <c r="M61" s="7">
        <v>0.35</v>
      </c>
      <c r="N61" s="7"/>
      <c r="O61" s="7"/>
      <c r="P61" s="7"/>
      <c r="Q61" s="7"/>
    </row>
    <row r="62" spans="1:17" ht="30">
      <c r="A62" s="6">
        <v>53</v>
      </c>
      <c r="B62" s="5" t="s">
        <v>176</v>
      </c>
      <c r="C62" s="5" t="s">
        <v>175</v>
      </c>
      <c r="D62" s="7">
        <v>5</v>
      </c>
      <c r="E62" s="7">
        <v>7</v>
      </c>
      <c r="F62" s="7">
        <v>0.41699999999999998</v>
      </c>
      <c r="G62" s="7">
        <v>2</v>
      </c>
      <c r="H62" s="7">
        <v>6</v>
      </c>
      <c r="I62" s="7">
        <v>0.25</v>
      </c>
      <c r="J62" s="7">
        <v>26.6</v>
      </c>
      <c r="K62" s="7">
        <v>30.3</v>
      </c>
      <c r="L62" s="7">
        <v>-7.93</v>
      </c>
      <c r="M62" s="7">
        <v>-3.85</v>
      </c>
      <c r="N62" s="7"/>
      <c r="O62" s="7"/>
      <c r="P62" s="7"/>
      <c r="Q62" s="7"/>
    </row>
    <row r="63" spans="1:17" ht="30">
      <c r="A63" s="6">
        <v>54</v>
      </c>
      <c r="B63" s="5" t="s">
        <v>91</v>
      </c>
      <c r="C63" s="5" t="s">
        <v>175</v>
      </c>
      <c r="D63" s="7">
        <v>2</v>
      </c>
      <c r="E63" s="7">
        <v>11</v>
      </c>
      <c r="F63" s="7">
        <v>0.154</v>
      </c>
      <c r="G63" s="7">
        <v>1</v>
      </c>
      <c r="H63" s="7">
        <v>7</v>
      </c>
      <c r="I63" s="7">
        <v>0.125</v>
      </c>
      <c r="J63" s="7">
        <v>21.1</v>
      </c>
      <c r="K63" s="7">
        <v>37.5</v>
      </c>
      <c r="L63" s="7">
        <v>-19.11</v>
      </c>
      <c r="M63" s="7">
        <v>-6.18</v>
      </c>
      <c r="N63" s="7"/>
      <c r="O63" s="7"/>
      <c r="P63" s="7"/>
      <c r="Q63" s="7"/>
    </row>
    <row r="64" spans="1:17" ht="15" customHeight="1">
      <c r="A64" s="21"/>
      <c r="B64" s="21"/>
      <c r="C64" s="21"/>
      <c r="D64" s="21" t="s">
        <v>167</v>
      </c>
      <c r="E64" s="21"/>
      <c r="F64" s="21"/>
      <c r="G64" s="21" t="s">
        <v>168</v>
      </c>
      <c r="H64" s="21"/>
      <c r="I64" s="21"/>
      <c r="J64" s="6"/>
      <c r="K64" s="6"/>
      <c r="L64" s="21" t="s">
        <v>159</v>
      </c>
      <c r="M64" s="21"/>
      <c r="N64" s="21" t="s">
        <v>151</v>
      </c>
      <c r="O64" s="21"/>
      <c r="P64" s="21"/>
      <c r="Q64" s="6"/>
    </row>
    <row r="65" spans="1:17">
      <c r="A65" s="6" t="s">
        <v>152</v>
      </c>
      <c r="B65" s="6" t="s">
        <v>153</v>
      </c>
      <c r="C65" s="6" t="s">
        <v>154</v>
      </c>
      <c r="D65" s="6" t="s">
        <v>155</v>
      </c>
      <c r="E65" s="6" t="s">
        <v>156</v>
      </c>
      <c r="F65" s="6" t="s">
        <v>157</v>
      </c>
      <c r="G65" s="6" t="s">
        <v>155</v>
      </c>
      <c r="H65" s="6" t="s">
        <v>156</v>
      </c>
      <c r="I65" s="6" t="s">
        <v>157</v>
      </c>
      <c r="J65" s="6" t="s">
        <v>158</v>
      </c>
      <c r="K65" s="6" t="s">
        <v>158</v>
      </c>
      <c r="L65" s="6" t="s">
        <v>159</v>
      </c>
      <c r="M65" s="6" t="s">
        <v>160</v>
      </c>
      <c r="N65" s="6" t="s">
        <v>161</v>
      </c>
      <c r="O65" s="6" t="s">
        <v>162</v>
      </c>
      <c r="P65" s="6" t="s">
        <v>163</v>
      </c>
      <c r="Q65" s="6" t="s">
        <v>164</v>
      </c>
    </row>
    <row r="66" spans="1:17" ht="30">
      <c r="A66" s="6">
        <v>55</v>
      </c>
      <c r="B66" s="5" t="s">
        <v>50</v>
      </c>
      <c r="C66" s="5" t="s">
        <v>148</v>
      </c>
      <c r="D66" s="7">
        <v>10</v>
      </c>
      <c r="E66" s="7">
        <v>3</v>
      </c>
      <c r="F66" s="7">
        <v>0.76900000000000002</v>
      </c>
      <c r="G66" s="7">
        <v>0</v>
      </c>
      <c r="H66" s="7">
        <v>0</v>
      </c>
      <c r="I66" s="7"/>
      <c r="J66" s="7">
        <v>30.1</v>
      </c>
      <c r="K66" s="7">
        <v>20.399999999999999</v>
      </c>
      <c r="L66" s="7">
        <v>4.8</v>
      </c>
      <c r="M66" s="7">
        <v>-3.13</v>
      </c>
      <c r="N66" s="7"/>
      <c r="O66" s="7"/>
      <c r="P66" s="7"/>
      <c r="Q66" s="7"/>
    </row>
    <row r="67" spans="1:17" ht="30">
      <c r="A67" s="6">
        <v>56</v>
      </c>
      <c r="B67" s="5" t="s">
        <v>13</v>
      </c>
      <c r="C67" s="5" t="s">
        <v>148</v>
      </c>
      <c r="D67" s="7">
        <v>8</v>
      </c>
      <c r="E67" s="7">
        <v>5</v>
      </c>
      <c r="F67" s="7">
        <v>0.61499999999999999</v>
      </c>
      <c r="G67" s="7">
        <v>0</v>
      </c>
      <c r="H67" s="7">
        <v>0</v>
      </c>
      <c r="I67" s="7"/>
      <c r="J67" s="7">
        <v>29.2</v>
      </c>
      <c r="K67" s="7">
        <v>20.7</v>
      </c>
      <c r="L67" s="7">
        <v>11.06</v>
      </c>
      <c r="M67" s="7">
        <v>4.4400000000000004</v>
      </c>
      <c r="N67" s="7">
        <v>16</v>
      </c>
      <c r="O67" s="7">
        <v>16</v>
      </c>
      <c r="P67" s="7"/>
      <c r="Q67" s="7"/>
    </row>
    <row r="68" spans="1:17">
      <c r="A68" s="6">
        <v>57</v>
      </c>
      <c r="B68" s="5" t="s">
        <v>97</v>
      </c>
      <c r="C68" s="5" t="s">
        <v>148</v>
      </c>
      <c r="D68" s="7">
        <v>5</v>
      </c>
      <c r="E68" s="7">
        <v>7</v>
      </c>
      <c r="F68" s="7">
        <v>0.41699999999999998</v>
      </c>
      <c r="G68" s="7">
        <v>0</v>
      </c>
      <c r="H68" s="7">
        <v>0</v>
      </c>
      <c r="I68" s="7"/>
      <c r="J68" s="7">
        <v>29.7</v>
      </c>
      <c r="K68" s="7">
        <v>28.9</v>
      </c>
      <c r="L68" s="7">
        <v>-1.39</v>
      </c>
      <c r="M68" s="7">
        <v>-1.56</v>
      </c>
      <c r="N68" s="7"/>
      <c r="O68" s="7"/>
      <c r="P68" s="7"/>
      <c r="Q68" s="7"/>
    </row>
    <row r="69" spans="1:17">
      <c r="A69" s="6">
        <v>58</v>
      </c>
      <c r="B69" s="5" t="s">
        <v>96</v>
      </c>
      <c r="C69" s="5" t="s">
        <v>148</v>
      </c>
      <c r="D69" s="7">
        <v>3</v>
      </c>
      <c r="E69" s="7">
        <v>9</v>
      </c>
      <c r="F69" s="7">
        <v>0.25</v>
      </c>
      <c r="G69" s="7">
        <v>0</v>
      </c>
      <c r="H69" s="7">
        <v>0</v>
      </c>
      <c r="I69" s="7"/>
      <c r="J69" s="7">
        <v>24.8</v>
      </c>
      <c r="K69" s="7">
        <v>28.3</v>
      </c>
      <c r="L69" s="7">
        <v>-8.8800000000000008</v>
      </c>
      <c r="M69" s="7">
        <v>-1.8</v>
      </c>
      <c r="N69" s="7"/>
      <c r="O69" s="7"/>
      <c r="P69" s="7"/>
      <c r="Q69" s="7"/>
    </row>
    <row r="70" spans="1:17" ht="15" customHeight="1">
      <c r="A70" s="21"/>
      <c r="B70" s="21"/>
      <c r="C70" s="21"/>
      <c r="D70" s="21" t="s">
        <v>167</v>
      </c>
      <c r="E70" s="21"/>
      <c r="F70" s="21"/>
      <c r="G70" s="21" t="s">
        <v>168</v>
      </c>
      <c r="H70" s="21"/>
      <c r="I70" s="21"/>
      <c r="J70" s="6"/>
      <c r="K70" s="6"/>
      <c r="L70" s="21" t="s">
        <v>159</v>
      </c>
      <c r="M70" s="21"/>
      <c r="N70" s="21" t="s">
        <v>151</v>
      </c>
      <c r="O70" s="21"/>
      <c r="P70" s="21"/>
      <c r="Q70" s="6"/>
    </row>
    <row r="71" spans="1:17">
      <c r="A71" s="6" t="s">
        <v>152</v>
      </c>
      <c r="B71" s="6" t="s">
        <v>153</v>
      </c>
      <c r="C71" s="6" t="s">
        <v>154</v>
      </c>
      <c r="D71" s="6" t="s">
        <v>155</v>
      </c>
      <c r="E71" s="6" t="s">
        <v>156</v>
      </c>
      <c r="F71" s="6" t="s">
        <v>157</v>
      </c>
      <c r="G71" s="6" t="s">
        <v>155</v>
      </c>
      <c r="H71" s="6" t="s">
        <v>156</v>
      </c>
      <c r="I71" s="6" t="s">
        <v>157</v>
      </c>
      <c r="J71" s="6" t="s">
        <v>158</v>
      </c>
      <c r="K71" s="6" t="s">
        <v>158</v>
      </c>
      <c r="L71" s="6" t="s">
        <v>159</v>
      </c>
      <c r="M71" s="6" t="s">
        <v>160</v>
      </c>
      <c r="N71" s="6" t="s">
        <v>161</v>
      </c>
      <c r="O71" s="6" t="s">
        <v>162</v>
      </c>
      <c r="P71" s="6" t="s">
        <v>163</v>
      </c>
      <c r="Q71" s="6" t="s">
        <v>164</v>
      </c>
    </row>
    <row r="72" spans="1:17" ht="30">
      <c r="A72" s="6">
        <v>59</v>
      </c>
      <c r="B72" s="5" t="s">
        <v>130</v>
      </c>
      <c r="C72" s="5" t="s">
        <v>178</v>
      </c>
      <c r="D72" s="7">
        <v>10</v>
      </c>
      <c r="E72" s="7">
        <v>4</v>
      </c>
      <c r="F72" s="7">
        <v>0.71399999999999997</v>
      </c>
      <c r="G72" s="7">
        <v>6</v>
      </c>
      <c r="H72" s="7">
        <v>2</v>
      </c>
      <c r="I72" s="7">
        <v>0.75</v>
      </c>
      <c r="J72" s="7">
        <v>30.5</v>
      </c>
      <c r="K72" s="7">
        <v>22.1</v>
      </c>
      <c r="L72" s="7">
        <v>1.56</v>
      </c>
      <c r="M72" s="7">
        <v>-5.73</v>
      </c>
      <c r="N72" s="7"/>
      <c r="O72" s="7"/>
      <c r="P72" s="7"/>
      <c r="Q72" s="7"/>
    </row>
    <row r="73" spans="1:17" ht="30">
      <c r="A73" s="6">
        <v>60</v>
      </c>
      <c r="B73" s="5" t="s">
        <v>60</v>
      </c>
      <c r="C73" s="5" t="s">
        <v>178</v>
      </c>
      <c r="D73" s="7">
        <v>9</v>
      </c>
      <c r="E73" s="7">
        <v>4</v>
      </c>
      <c r="F73" s="7">
        <v>0.69199999999999995</v>
      </c>
      <c r="G73" s="7">
        <v>5</v>
      </c>
      <c r="H73" s="7">
        <v>3</v>
      </c>
      <c r="I73" s="7">
        <v>0.625</v>
      </c>
      <c r="J73" s="7">
        <v>30.6</v>
      </c>
      <c r="K73" s="7">
        <v>13.9</v>
      </c>
      <c r="L73" s="7">
        <v>5.63</v>
      </c>
      <c r="M73" s="7">
        <v>-5.68</v>
      </c>
      <c r="N73" s="7"/>
      <c r="O73" s="7"/>
      <c r="P73" s="7"/>
      <c r="Q73" s="7"/>
    </row>
    <row r="74" spans="1:17" ht="30">
      <c r="A74" s="6">
        <v>61</v>
      </c>
      <c r="B74" s="5" t="s">
        <v>131</v>
      </c>
      <c r="C74" s="5" t="s">
        <v>178</v>
      </c>
      <c r="D74" s="7">
        <v>5</v>
      </c>
      <c r="E74" s="7">
        <v>7</v>
      </c>
      <c r="F74" s="7">
        <v>0.41699999999999998</v>
      </c>
      <c r="G74" s="7">
        <v>4</v>
      </c>
      <c r="H74" s="7">
        <v>4</v>
      </c>
      <c r="I74" s="7">
        <v>0.5</v>
      </c>
      <c r="J74" s="7">
        <v>17.100000000000001</v>
      </c>
      <c r="K74" s="7">
        <v>24.3</v>
      </c>
      <c r="L74" s="7">
        <v>-6.03</v>
      </c>
      <c r="M74" s="7">
        <v>-1.53</v>
      </c>
      <c r="N74" s="7"/>
      <c r="O74" s="7"/>
      <c r="P74" s="7"/>
      <c r="Q74" s="7"/>
    </row>
    <row r="75" spans="1:17" ht="45">
      <c r="A75" s="6">
        <v>62</v>
      </c>
      <c r="B75" s="5" t="s">
        <v>177</v>
      </c>
      <c r="C75" s="5" t="s">
        <v>178</v>
      </c>
      <c r="D75" s="7">
        <v>5</v>
      </c>
      <c r="E75" s="7">
        <v>7</v>
      </c>
      <c r="F75" s="7">
        <v>0.41699999999999998</v>
      </c>
      <c r="G75" s="7">
        <v>3</v>
      </c>
      <c r="H75" s="7">
        <v>5</v>
      </c>
      <c r="I75" s="7">
        <v>0.375</v>
      </c>
      <c r="J75" s="7">
        <v>26.5</v>
      </c>
      <c r="K75" s="7">
        <v>28.8</v>
      </c>
      <c r="L75" s="7">
        <v>-4.75</v>
      </c>
      <c r="M75" s="7">
        <v>-2.33</v>
      </c>
      <c r="N75" s="7"/>
      <c r="O75" s="7"/>
      <c r="P75" s="7"/>
      <c r="Q75" s="7"/>
    </row>
    <row r="76" spans="1:17" ht="30">
      <c r="A76" s="6">
        <v>63</v>
      </c>
      <c r="B76" s="5" t="s">
        <v>84</v>
      </c>
      <c r="C76" s="5" t="s">
        <v>178</v>
      </c>
      <c r="D76" s="7">
        <v>4</v>
      </c>
      <c r="E76" s="7">
        <v>8</v>
      </c>
      <c r="F76" s="7">
        <v>0.33300000000000002</v>
      </c>
      <c r="G76" s="7">
        <v>3</v>
      </c>
      <c r="H76" s="7">
        <v>5</v>
      </c>
      <c r="I76" s="7">
        <v>0.375</v>
      </c>
      <c r="J76" s="7">
        <v>21.3</v>
      </c>
      <c r="K76" s="7">
        <v>22.9</v>
      </c>
      <c r="L76" s="7">
        <v>-4.9000000000000004</v>
      </c>
      <c r="M76" s="7">
        <v>-1.9</v>
      </c>
      <c r="N76" s="7"/>
      <c r="O76" s="7"/>
      <c r="P76" s="7"/>
      <c r="Q76" s="7"/>
    </row>
    <row r="77" spans="1:17" ht="30">
      <c r="A77" s="6">
        <v>64</v>
      </c>
      <c r="B77" s="5" t="s">
        <v>136</v>
      </c>
      <c r="C77" s="5" t="s">
        <v>178</v>
      </c>
      <c r="D77" s="7">
        <v>3</v>
      </c>
      <c r="E77" s="7">
        <v>9</v>
      </c>
      <c r="F77" s="7">
        <v>0.25</v>
      </c>
      <c r="G77" s="7">
        <v>2</v>
      </c>
      <c r="H77" s="7">
        <v>6</v>
      </c>
      <c r="I77" s="7">
        <v>0.25</v>
      </c>
      <c r="J77" s="7">
        <v>22.2</v>
      </c>
      <c r="K77" s="7">
        <v>29.4</v>
      </c>
      <c r="L77" s="7">
        <v>-10.89</v>
      </c>
      <c r="M77" s="7">
        <v>-3.31</v>
      </c>
      <c r="N77" s="7"/>
      <c r="O77" s="7"/>
      <c r="P77" s="7"/>
      <c r="Q77" s="7"/>
    </row>
    <row r="78" spans="1:17" ht="30.75" thickBot="1">
      <c r="A78" s="6">
        <v>65</v>
      </c>
      <c r="B78" s="5" t="s">
        <v>135</v>
      </c>
      <c r="C78" s="5" t="s">
        <v>178</v>
      </c>
      <c r="D78" s="7">
        <v>1</v>
      </c>
      <c r="E78" s="7">
        <v>11</v>
      </c>
      <c r="F78" s="7">
        <v>8.3000000000000004E-2</v>
      </c>
      <c r="G78" s="7">
        <v>0</v>
      </c>
      <c r="H78" s="7">
        <v>8</v>
      </c>
      <c r="I78" s="7">
        <v>0</v>
      </c>
      <c r="J78" s="7">
        <v>14.2</v>
      </c>
      <c r="K78" s="7">
        <v>38.5</v>
      </c>
      <c r="L78" s="7">
        <v>-19.11</v>
      </c>
      <c r="M78" s="7">
        <v>-3.52</v>
      </c>
      <c r="N78" s="7"/>
      <c r="O78" s="7"/>
      <c r="P78" s="7"/>
      <c r="Q78" s="7"/>
    </row>
    <row r="79" spans="1:17" ht="30.75" thickTop="1">
      <c r="A79" s="8">
        <v>66</v>
      </c>
      <c r="B79" s="10" t="s">
        <v>112</v>
      </c>
      <c r="C79" s="10" t="s">
        <v>179</v>
      </c>
      <c r="D79" s="9">
        <v>11</v>
      </c>
      <c r="E79" s="9">
        <v>3</v>
      </c>
      <c r="F79" s="9">
        <v>0.78600000000000003</v>
      </c>
      <c r="G79" s="9">
        <v>7</v>
      </c>
      <c r="H79" s="9">
        <v>1</v>
      </c>
      <c r="I79" s="9">
        <v>0.875</v>
      </c>
      <c r="J79" s="9">
        <v>38.299999999999997</v>
      </c>
      <c r="K79" s="9">
        <v>30.3</v>
      </c>
      <c r="L79" s="9">
        <v>5.55</v>
      </c>
      <c r="M79" s="9">
        <v>-3.52</v>
      </c>
      <c r="N79" s="9"/>
      <c r="O79" s="9"/>
      <c r="P79" s="9"/>
      <c r="Q79" s="9"/>
    </row>
    <row r="80" spans="1:17" ht="30">
      <c r="A80" s="6">
        <v>67</v>
      </c>
      <c r="B80" s="5" t="s">
        <v>98</v>
      </c>
      <c r="C80" s="5" t="s">
        <v>179</v>
      </c>
      <c r="D80" s="7">
        <v>9</v>
      </c>
      <c r="E80" s="7">
        <v>4</v>
      </c>
      <c r="F80" s="7">
        <v>0.69199999999999995</v>
      </c>
      <c r="G80" s="7">
        <v>7</v>
      </c>
      <c r="H80" s="7">
        <v>1</v>
      </c>
      <c r="I80" s="7">
        <v>0.875</v>
      </c>
      <c r="J80" s="7">
        <v>42.2</v>
      </c>
      <c r="K80" s="7">
        <v>31.7</v>
      </c>
      <c r="L80" s="7">
        <v>6.84</v>
      </c>
      <c r="M80" s="7">
        <v>-1.55</v>
      </c>
      <c r="N80" s="7"/>
      <c r="O80" s="7"/>
      <c r="P80" s="7"/>
      <c r="Q80" s="7"/>
    </row>
    <row r="81" spans="1:17" ht="30">
      <c r="A81" s="6">
        <v>68</v>
      </c>
      <c r="B81" s="5" t="s">
        <v>65</v>
      </c>
      <c r="C81" s="5" t="s">
        <v>179</v>
      </c>
      <c r="D81" s="7">
        <v>7</v>
      </c>
      <c r="E81" s="7">
        <v>6</v>
      </c>
      <c r="F81" s="7">
        <v>0.53800000000000003</v>
      </c>
      <c r="G81" s="7">
        <v>5</v>
      </c>
      <c r="H81" s="7">
        <v>3</v>
      </c>
      <c r="I81" s="7">
        <v>0.625</v>
      </c>
      <c r="J81" s="7">
        <v>35.299999999999997</v>
      </c>
      <c r="K81" s="7">
        <v>28.7</v>
      </c>
      <c r="L81" s="7">
        <v>0.42</v>
      </c>
      <c r="M81" s="7">
        <v>-2.97</v>
      </c>
      <c r="N81" s="7"/>
      <c r="O81" s="7"/>
      <c r="P81" s="7"/>
      <c r="Q81" s="7"/>
    </row>
    <row r="82" spans="1:17" ht="30">
      <c r="A82" s="6">
        <v>69</v>
      </c>
      <c r="B82" s="5" t="s">
        <v>125</v>
      </c>
      <c r="C82" s="5" t="s">
        <v>179</v>
      </c>
      <c r="D82" s="7">
        <v>6</v>
      </c>
      <c r="E82" s="7">
        <v>6</v>
      </c>
      <c r="F82" s="7">
        <v>0.5</v>
      </c>
      <c r="G82" s="7">
        <v>4</v>
      </c>
      <c r="H82" s="7">
        <v>4</v>
      </c>
      <c r="I82" s="7">
        <v>0.5</v>
      </c>
      <c r="J82" s="7">
        <v>25.3</v>
      </c>
      <c r="K82" s="7">
        <v>34.700000000000003</v>
      </c>
      <c r="L82" s="7">
        <v>-4.38</v>
      </c>
      <c r="M82" s="7">
        <v>-0.46</v>
      </c>
      <c r="N82" s="7"/>
      <c r="O82" s="7"/>
      <c r="P82" s="7"/>
      <c r="Q82" s="7"/>
    </row>
    <row r="83" spans="1:17" ht="30">
      <c r="A83" s="6">
        <v>70</v>
      </c>
      <c r="B83" s="5" t="s">
        <v>134</v>
      </c>
      <c r="C83" s="5" t="s">
        <v>179</v>
      </c>
      <c r="D83" s="7">
        <v>6</v>
      </c>
      <c r="E83" s="7">
        <v>6</v>
      </c>
      <c r="F83" s="7">
        <v>0.5</v>
      </c>
      <c r="G83" s="7">
        <v>4</v>
      </c>
      <c r="H83" s="7">
        <v>4</v>
      </c>
      <c r="I83" s="7">
        <v>0.5</v>
      </c>
      <c r="J83" s="7">
        <v>21.3</v>
      </c>
      <c r="K83" s="7">
        <v>24.3</v>
      </c>
      <c r="L83" s="7">
        <v>-6.55</v>
      </c>
      <c r="M83" s="7">
        <v>-4.3</v>
      </c>
      <c r="N83" s="7"/>
      <c r="O83" s="7"/>
      <c r="P83" s="7"/>
      <c r="Q83" s="7"/>
    </row>
    <row r="84" spans="1:17" ht="30">
      <c r="A84" s="6">
        <v>71</v>
      </c>
      <c r="B84" s="5" t="s">
        <v>127</v>
      </c>
      <c r="C84" s="5" t="s">
        <v>179</v>
      </c>
      <c r="D84" s="7">
        <v>3</v>
      </c>
      <c r="E84" s="7">
        <v>9</v>
      </c>
      <c r="F84" s="7">
        <v>0.25</v>
      </c>
      <c r="G84" s="7">
        <v>2</v>
      </c>
      <c r="H84" s="7">
        <v>6</v>
      </c>
      <c r="I84" s="7">
        <v>0.25</v>
      </c>
      <c r="J84" s="7">
        <v>22.6</v>
      </c>
      <c r="K84" s="7">
        <v>33.299999999999997</v>
      </c>
      <c r="L84" s="7">
        <v>-11.28</v>
      </c>
      <c r="M84" s="7">
        <v>-2.37</v>
      </c>
      <c r="N84" s="7"/>
      <c r="O84" s="7"/>
      <c r="P84" s="7"/>
      <c r="Q84" s="7"/>
    </row>
    <row r="85" spans="1:17" ht="15" customHeight="1">
      <c r="A85" s="21"/>
      <c r="B85" s="21"/>
      <c r="C85" s="21"/>
      <c r="D85" s="21" t="s">
        <v>167</v>
      </c>
      <c r="E85" s="21"/>
      <c r="F85" s="21"/>
      <c r="G85" s="21" t="s">
        <v>168</v>
      </c>
      <c r="H85" s="21"/>
      <c r="I85" s="21"/>
      <c r="J85" s="6"/>
      <c r="K85" s="6"/>
      <c r="L85" s="21" t="s">
        <v>159</v>
      </c>
      <c r="M85" s="21"/>
      <c r="N85" s="21" t="s">
        <v>151</v>
      </c>
      <c r="O85" s="21"/>
      <c r="P85" s="21"/>
      <c r="Q85" s="6"/>
    </row>
    <row r="86" spans="1:17">
      <c r="A86" s="6" t="s">
        <v>152</v>
      </c>
      <c r="B86" s="6" t="s">
        <v>153</v>
      </c>
      <c r="C86" s="6" t="s">
        <v>154</v>
      </c>
      <c r="D86" s="6" t="s">
        <v>155</v>
      </c>
      <c r="E86" s="6" t="s">
        <v>156</v>
      </c>
      <c r="F86" s="6" t="s">
        <v>157</v>
      </c>
      <c r="G86" s="6" t="s">
        <v>155</v>
      </c>
      <c r="H86" s="6" t="s">
        <v>156</v>
      </c>
      <c r="I86" s="6" t="s">
        <v>157</v>
      </c>
      <c r="J86" s="6" t="s">
        <v>158</v>
      </c>
      <c r="K86" s="6" t="s">
        <v>158</v>
      </c>
      <c r="L86" s="6" t="s">
        <v>159</v>
      </c>
      <c r="M86" s="6" t="s">
        <v>160</v>
      </c>
      <c r="N86" s="6" t="s">
        <v>161</v>
      </c>
      <c r="O86" s="6" t="s">
        <v>162</v>
      </c>
      <c r="P86" s="6" t="s">
        <v>163</v>
      </c>
      <c r="Q86" s="6" t="s">
        <v>164</v>
      </c>
    </row>
    <row r="87" spans="1:17" ht="30">
      <c r="A87" s="6">
        <v>72</v>
      </c>
      <c r="B87" s="5" t="s">
        <v>141</v>
      </c>
      <c r="C87" s="5" t="s">
        <v>149</v>
      </c>
      <c r="D87" s="7">
        <v>11</v>
      </c>
      <c r="E87" s="7">
        <v>2</v>
      </c>
      <c r="F87" s="7">
        <v>0.84599999999999997</v>
      </c>
      <c r="G87" s="7">
        <v>7</v>
      </c>
      <c r="H87" s="7">
        <v>0</v>
      </c>
      <c r="I87" s="7">
        <v>1</v>
      </c>
      <c r="J87" s="7">
        <v>40.799999999999997</v>
      </c>
      <c r="K87" s="7">
        <v>21.5</v>
      </c>
      <c r="L87" s="7">
        <v>9.67</v>
      </c>
      <c r="M87" s="7">
        <v>-3.17</v>
      </c>
      <c r="N87" s="7">
        <v>14</v>
      </c>
      <c r="O87" s="7">
        <v>14</v>
      </c>
      <c r="P87" s="7">
        <v>14</v>
      </c>
      <c r="Q87" s="7"/>
    </row>
    <row r="88" spans="1:17" ht="30">
      <c r="A88" s="6">
        <v>73</v>
      </c>
      <c r="B88" s="5" t="s">
        <v>57</v>
      </c>
      <c r="C88" s="5" t="s">
        <v>149</v>
      </c>
      <c r="D88" s="7">
        <v>12</v>
      </c>
      <c r="E88" s="7">
        <v>1</v>
      </c>
      <c r="F88" s="7">
        <v>0.92300000000000004</v>
      </c>
      <c r="G88" s="7">
        <v>6</v>
      </c>
      <c r="H88" s="7">
        <v>1</v>
      </c>
      <c r="I88" s="7">
        <v>0.85699999999999998</v>
      </c>
      <c r="J88" s="7">
        <v>44.2</v>
      </c>
      <c r="K88" s="7">
        <v>18.7</v>
      </c>
      <c r="L88" s="7">
        <v>16.75</v>
      </c>
      <c r="M88" s="7">
        <v>-1.79</v>
      </c>
      <c r="N88" s="7">
        <v>5</v>
      </c>
      <c r="O88" s="7">
        <v>4</v>
      </c>
      <c r="P88" s="7">
        <v>8</v>
      </c>
      <c r="Q88" s="7"/>
    </row>
    <row r="89" spans="1:17" ht="30">
      <c r="A89" s="6">
        <v>74</v>
      </c>
      <c r="B89" s="5" t="s">
        <v>121</v>
      </c>
      <c r="C89" s="5" t="s">
        <v>149</v>
      </c>
      <c r="D89" s="7">
        <v>8</v>
      </c>
      <c r="E89" s="7">
        <v>5</v>
      </c>
      <c r="F89" s="7">
        <v>0.61499999999999999</v>
      </c>
      <c r="G89" s="7">
        <v>5</v>
      </c>
      <c r="H89" s="7">
        <v>2</v>
      </c>
      <c r="I89" s="7">
        <v>0.71399999999999997</v>
      </c>
      <c r="J89" s="7">
        <v>26.1</v>
      </c>
      <c r="K89" s="7">
        <v>27.8</v>
      </c>
      <c r="L89" s="7">
        <v>-3.82</v>
      </c>
      <c r="M89" s="7">
        <v>-3.98</v>
      </c>
      <c r="N89" s="7"/>
      <c r="O89" s="7"/>
      <c r="P89" s="7"/>
      <c r="Q89" s="7"/>
    </row>
    <row r="90" spans="1:17" ht="45">
      <c r="A90" s="6">
        <v>75</v>
      </c>
      <c r="B90" s="5" t="s">
        <v>72</v>
      </c>
      <c r="C90" s="5" t="s">
        <v>149</v>
      </c>
      <c r="D90" s="7">
        <v>8</v>
      </c>
      <c r="E90" s="7">
        <v>5</v>
      </c>
      <c r="F90" s="7">
        <v>0.61499999999999999</v>
      </c>
      <c r="G90" s="7">
        <v>4</v>
      </c>
      <c r="H90" s="7">
        <v>3</v>
      </c>
      <c r="I90" s="7">
        <v>0.57099999999999995</v>
      </c>
      <c r="J90" s="7">
        <v>29.8</v>
      </c>
      <c r="K90" s="7">
        <v>25</v>
      </c>
      <c r="L90" s="7">
        <v>-0.02</v>
      </c>
      <c r="M90" s="7">
        <v>-4.0999999999999996</v>
      </c>
      <c r="N90" s="7"/>
      <c r="O90" s="7"/>
      <c r="P90" s="7"/>
      <c r="Q90" s="7"/>
    </row>
    <row r="91" spans="1:17">
      <c r="A91" s="6">
        <v>76</v>
      </c>
      <c r="B91" s="5" t="s">
        <v>95</v>
      </c>
      <c r="C91" s="5" t="s">
        <v>149</v>
      </c>
      <c r="D91" s="7">
        <v>7</v>
      </c>
      <c r="E91" s="7">
        <v>6</v>
      </c>
      <c r="F91" s="7">
        <v>0.53800000000000003</v>
      </c>
      <c r="G91" s="7">
        <v>3</v>
      </c>
      <c r="H91" s="7">
        <v>4</v>
      </c>
      <c r="I91" s="7">
        <v>0.42899999999999999</v>
      </c>
      <c r="J91" s="7">
        <v>34.9</v>
      </c>
      <c r="K91" s="7">
        <v>28.4</v>
      </c>
      <c r="L91" s="7">
        <v>-0.38</v>
      </c>
      <c r="M91" s="7">
        <v>-4.2300000000000004</v>
      </c>
      <c r="N91" s="7"/>
      <c r="O91" s="7"/>
      <c r="P91" s="7"/>
      <c r="Q91" s="7"/>
    </row>
    <row r="92" spans="1:17" ht="30">
      <c r="A92" s="6">
        <v>77</v>
      </c>
      <c r="B92" s="5" t="s">
        <v>63</v>
      </c>
      <c r="C92" s="5" t="s">
        <v>149</v>
      </c>
      <c r="D92" s="7">
        <v>3</v>
      </c>
      <c r="E92" s="7">
        <v>9</v>
      </c>
      <c r="F92" s="7">
        <v>0.25</v>
      </c>
      <c r="G92" s="7">
        <v>1</v>
      </c>
      <c r="H92" s="7">
        <v>6</v>
      </c>
      <c r="I92" s="7">
        <v>0.14299999999999999</v>
      </c>
      <c r="J92" s="7">
        <v>21.4</v>
      </c>
      <c r="K92" s="7">
        <v>31.3</v>
      </c>
      <c r="L92" s="7">
        <v>-12.69</v>
      </c>
      <c r="M92" s="7">
        <v>-4.78</v>
      </c>
      <c r="N92" s="7"/>
      <c r="O92" s="7"/>
      <c r="P92" s="7"/>
      <c r="Q92" s="7"/>
    </row>
    <row r="93" spans="1:17" ht="45">
      <c r="A93" s="6">
        <v>78</v>
      </c>
      <c r="B93" s="5" t="s">
        <v>182</v>
      </c>
      <c r="C93" s="5" t="s">
        <v>149</v>
      </c>
      <c r="D93" s="7">
        <v>2</v>
      </c>
      <c r="E93" s="7">
        <v>10</v>
      </c>
      <c r="F93" s="7">
        <v>0.16700000000000001</v>
      </c>
      <c r="G93" s="7">
        <v>1</v>
      </c>
      <c r="H93" s="7">
        <v>6</v>
      </c>
      <c r="I93" s="7">
        <v>0.14299999999999999</v>
      </c>
      <c r="J93" s="7">
        <v>17.3</v>
      </c>
      <c r="K93" s="7">
        <v>40.4</v>
      </c>
      <c r="L93" s="7">
        <v>-17.72</v>
      </c>
      <c r="M93" s="7">
        <v>-1.97</v>
      </c>
      <c r="N93" s="7"/>
      <c r="O93" s="7"/>
      <c r="P93" s="7"/>
      <c r="Q93" s="7"/>
    </row>
    <row r="94" spans="1:17" ht="30">
      <c r="A94" s="6">
        <v>79</v>
      </c>
      <c r="B94" s="5" t="s">
        <v>123</v>
      </c>
      <c r="C94" s="5" t="s">
        <v>149</v>
      </c>
      <c r="D94" s="7">
        <v>1</v>
      </c>
      <c r="E94" s="7">
        <v>11</v>
      </c>
      <c r="F94" s="7">
        <v>8.3000000000000004E-2</v>
      </c>
      <c r="G94" s="7">
        <v>1</v>
      </c>
      <c r="H94" s="7">
        <v>6</v>
      </c>
      <c r="I94" s="7">
        <v>0.14299999999999999</v>
      </c>
      <c r="J94" s="7">
        <v>12</v>
      </c>
      <c r="K94" s="7">
        <v>41.7</v>
      </c>
      <c r="L94" s="7">
        <v>-19.309999999999999</v>
      </c>
      <c r="M94" s="7">
        <v>-1.81</v>
      </c>
      <c r="N94" s="7"/>
      <c r="O94" s="7"/>
      <c r="P94" s="7"/>
      <c r="Q94" s="7"/>
    </row>
    <row r="95" spans="1:17" ht="15" customHeight="1">
      <c r="A95" s="21"/>
      <c r="B95" s="21"/>
      <c r="C95" s="21"/>
      <c r="D95" s="21" t="s">
        <v>167</v>
      </c>
      <c r="E95" s="21"/>
      <c r="F95" s="21"/>
      <c r="G95" s="21" t="s">
        <v>168</v>
      </c>
      <c r="H95" s="21"/>
      <c r="I95" s="21"/>
      <c r="J95" s="6"/>
      <c r="K95" s="6"/>
      <c r="L95" s="21" t="s">
        <v>159</v>
      </c>
      <c r="M95" s="21"/>
      <c r="N95" s="21" t="s">
        <v>151</v>
      </c>
      <c r="O95" s="21"/>
      <c r="P95" s="21"/>
      <c r="Q95" s="6"/>
    </row>
    <row r="96" spans="1:17">
      <c r="A96" s="6" t="s">
        <v>152</v>
      </c>
      <c r="B96" s="6" t="s">
        <v>153</v>
      </c>
      <c r="C96" s="6" t="s">
        <v>154</v>
      </c>
      <c r="D96" s="6" t="s">
        <v>155</v>
      </c>
      <c r="E96" s="6" t="s">
        <v>156</v>
      </c>
      <c r="F96" s="6" t="s">
        <v>157</v>
      </c>
      <c r="G96" s="6" t="s">
        <v>155</v>
      </c>
      <c r="H96" s="6" t="s">
        <v>156</v>
      </c>
      <c r="I96" s="6" t="s">
        <v>157</v>
      </c>
      <c r="J96" s="6" t="s">
        <v>158</v>
      </c>
      <c r="K96" s="6" t="s">
        <v>158</v>
      </c>
      <c r="L96" s="6" t="s">
        <v>159</v>
      </c>
      <c r="M96" s="6" t="s">
        <v>160</v>
      </c>
      <c r="N96" s="6" t="s">
        <v>161</v>
      </c>
      <c r="O96" s="6" t="s">
        <v>162</v>
      </c>
      <c r="P96" s="6" t="s">
        <v>163</v>
      </c>
      <c r="Q96" s="6" t="s">
        <v>164</v>
      </c>
    </row>
    <row r="97" spans="1:17" ht="30">
      <c r="A97" s="6">
        <v>80</v>
      </c>
      <c r="B97" s="5" t="s">
        <v>28</v>
      </c>
      <c r="C97" s="5" t="s">
        <v>183</v>
      </c>
      <c r="D97" s="7">
        <v>12</v>
      </c>
      <c r="E97" s="7">
        <v>2</v>
      </c>
      <c r="F97" s="7">
        <v>0.85699999999999998</v>
      </c>
      <c r="G97" s="7">
        <v>8</v>
      </c>
      <c r="H97" s="7">
        <v>1</v>
      </c>
      <c r="I97" s="7">
        <v>0.88900000000000001</v>
      </c>
      <c r="J97" s="7">
        <v>46.1</v>
      </c>
      <c r="K97" s="7">
        <v>24.6</v>
      </c>
      <c r="L97" s="7">
        <v>18.8</v>
      </c>
      <c r="M97" s="7">
        <v>3.23</v>
      </c>
      <c r="N97" s="7">
        <v>3</v>
      </c>
      <c r="O97" s="7">
        <v>3</v>
      </c>
      <c r="P97" s="7">
        <v>4</v>
      </c>
      <c r="Q97" s="7"/>
    </row>
    <row r="98" spans="1:17" ht="30">
      <c r="A98" s="6">
        <v>81</v>
      </c>
      <c r="B98" s="5" t="s">
        <v>19</v>
      </c>
      <c r="C98" s="5" t="s">
        <v>183</v>
      </c>
      <c r="D98" s="7">
        <v>11</v>
      </c>
      <c r="E98" s="7">
        <v>2</v>
      </c>
      <c r="F98" s="7">
        <v>0.84599999999999997</v>
      </c>
      <c r="G98" s="7">
        <v>8</v>
      </c>
      <c r="H98" s="7">
        <v>1</v>
      </c>
      <c r="I98" s="7">
        <v>0.88900000000000001</v>
      </c>
      <c r="J98" s="7">
        <v>43.2</v>
      </c>
      <c r="K98" s="7">
        <v>21.9</v>
      </c>
      <c r="L98" s="7">
        <v>17.78</v>
      </c>
      <c r="M98" s="7">
        <v>3.09</v>
      </c>
      <c r="N98" s="7">
        <v>7</v>
      </c>
      <c r="O98" s="7">
        <v>3</v>
      </c>
      <c r="P98" s="7">
        <v>7</v>
      </c>
      <c r="Q98" s="7"/>
    </row>
    <row r="99" spans="1:17" ht="30">
      <c r="A99" s="6">
        <v>82</v>
      </c>
      <c r="B99" s="5" t="s">
        <v>37</v>
      </c>
      <c r="C99" s="5" t="s">
        <v>183</v>
      </c>
      <c r="D99" s="7">
        <v>7</v>
      </c>
      <c r="E99" s="7">
        <v>6</v>
      </c>
      <c r="F99" s="7">
        <v>0.53800000000000003</v>
      </c>
      <c r="G99" s="7">
        <v>5</v>
      </c>
      <c r="H99" s="7">
        <v>4</v>
      </c>
      <c r="I99" s="7">
        <v>0.55600000000000005</v>
      </c>
      <c r="J99" s="7">
        <v>33.4</v>
      </c>
      <c r="K99" s="7">
        <v>35.9</v>
      </c>
      <c r="L99" s="7">
        <v>1.8</v>
      </c>
      <c r="M99" s="7">
        <v>2.8</v>
      </c>
      <c r="N99" s="7"/>
      <c r="O99" s="7">
        <v>22</v>
      </c>
      <c r="P99" s="7"/>
      <c r="Q99" s="7"/>
    </row>
    <row r="100" spans="1:17" ht="30">
      <c r="A100" s="6">
        <v>83</v>
      </c>
      <c r="B100" s="5" t="s">
        <v>22</v>
      </c>
      <c r="C100" s="5" t="s">
        <v>183</v>
      </c>
      <c r="D100" s="7">
        <v>7</v>
      </c>
      <c r="E100" s="7">
        <v>6</v>
      </c>
      <c r="F100" s="7">
        <v>0.53800000000000003</v>
      </c>
      <c r="G100" s="7">
        <v>4</v>
      </c>
      <c r="H100" s="7">
        <v>5</v>
      </c>
      <c r="I100" s="7">
        <v>0.44400000000000001</v>
      </c>
      <c r="J100" s="7">
        <v>28.3</v>
      </c>
      <c r="K100" s="7">
        <v>24.2</v>
      </c>
      <c r="L100" s="7">
        <v>4.57</v>
      </c>
      <c r="M100" s="7">
        <v>2.1800000000000002</v>
      </c>
      <c r="N100" s="7"/>
      <c r="O100" s="7"/>
      <c r="P100" s="7"/>
      <c r="Q100" s="7"/>
    </row>
    <row r="101" spans="1:17" ht="30">
      <c r="A101" s="6">
        <v>84</v>
      </c>
      <c r="B101" s="5" t="s">
        <v>40</v>
      </c>
      <c r="C101" s="5" t="s">
        <v>183</v>
      </c>
      <c r="D101" s="7">
        <v>3</v>
      </c>
      <c r="E101" s="7">
        <v>9</v>
      </c>
      <c r="F101" s="7">
        <v>0.25</v>
      </c>
      <c r="G101" s="7">
        <v>3</v>
      </c>
      <c r="H101" s="7">
        <v>6</v>
      </c>
      <c r="I101" s="7">
        <v>0.33300000000000002</v>
      </c>
      <c r="J101" s="7">
        <v>21.8</v>
      </c>
      <c r="K101" s="7">
        <v>30.8</v>
      </c>
      <c r="L101" s="7">
        <v>-4.33</v>
      </c>
      <c r="M101" s="7">
        <v>3.84</v>
      </c>
      <c r="N101" s="7"/>
      <c r="O101" s="7"/>
      <c r="P101" s="7"/>
      <c r="Q101" s="7"/>
    </row>
    <row r="102" spans="1:17" ht="30.75" thickBot="1">
      <c r="A102" s="6">
        <v>85</v>
      </c>
      <c r="B102" s="5" t="s">
        <v>52</v>
      </c>
      <c r="C102" s="5" t="s">
        <v>183</v>
      </c>
      <c r="D102" s="7">
        <v>4</v>
      </c>
      <c r="E102" s="7">
        <v>8</v>
      </c>
      <c r="F102" s="7">
        <v>0.33300000000000002</v>
      </c>
      <c r="G102" s="7">
        <v>2</v>
      </c>
      <c r="H102" s="7">
        <v>7</v>
      </c>
      <c r="I102" s="7">
        <v>0.222</v>
      </c>
      <c r="J102" s="7">
        <v>29.8</v>
      </c>
      <c r="K102" s="7">
        <v>31.8</v>
      </c>
      <c r="L102" s="7">
        <v>-5.61</v>
      </c>
      <c r="M102" s="7">
        <v>0.14000000000000001</v>
      </c>
      <c r="N102" s="7"/>
      <c r="O102" s="7"/>
      <c r="P102" s="7"/>
      <c r="Q102" s="7"/>
    </row>
    <row r="103" spans="1:17" ht="45.75" thickTop="1">
      <c r="A103" s="8">
        <v>86</v>
      </c>
      <c r="B103" s="10" t="s">
        <v>185</v>
      </c>
      <c r="C103" s="10" t="s">
        <v>184</v>
      </c>
      <c r="D103" s="9">
        <v>10</v>
      </c>
      <c r="E103" s="9">
        <v>2</v>
      </c>
      <c r="F103" s="9">
        <v>0.83299999999999996</v>
      </c>
      <c r="G103" s="9">
        <v>7</v>
      </c>
      <c r="H103" s="9">
        <v>2</v>
      </c>
      <c r="I103" s="9">
        <v>0.77800000000000002</v>
      </c>
      <c r="J103" s="9">
        <v>35.799999999999997</v>
      </c>
      <c r="K103" s="9">
        <v>23.6</v>
      </c>
      <c r="L103" s="9">
        <v>14.16</v>
      </c>
      <c r="M103" s="9">
        <v>3.49</v>
      </c>
      <c r="N103" s="9">
        <v>25</v>
      </c>
      <c r="O103" s="9">
        <v>5</v>
      </c>
      <c r="P103" s="9">
        <v>6</v>
      </c>
      <c r="Q103" s="9"/>
    </row>
    <row r="104" spans="1:17" ht="30">
      <c r="A104" s="6">
        <v>87</v>
      </c>
      <c r="B104" s="5" t="s">
        <v>10</v>
      </c>
      <c r="C104" s="5" t="s">
        <v>184</v>
      </c>
      <c r="D104" s="7">
        <v>6</v>
      </c>
      <c r="E104" s="7">
        <v>8</v>
      </c>
      <c r="F104" s="7">
        <v>0.42899999999999999</v>
      </c>
      <c r="G104" s="7">
        <v>5</v>
      </c>
      <c r="H104" s="7">
        <v>4</v>
      </c>
      <c r="I104" s="7">
        <v>0.55600000000000005</v>
      </c>
      <c r="J104" s="7">
        <v>23.1</v>
      </c>
      <c r="K104" s="7">
        <v>31.4</v>
      </c>
      <c r="L104" s="7">
        <v>-1.05</v>
      </c>
      <c r="M104" s="7">
        <v>4.59</v>
      </c>
      <c r="N104" s="7"/>
      <c r="O104" s="7"/>
      <c r="P104" s="7"/>
      <c r="Q104" s="7"/>
    </row>
    <row r="105" spans="1:17" ht="30">
      <c r="A105" s="6">
        <v>88</v>
      </c>
      <c r="B105" s="5" t="s">
        <v>34</v>
      </c>
      <c r="C105" s="5" t="s">
        <v>184</v>
      </c>
      <c r="D105" s="7">
        <v>8</v>
      </c>
      <c r="E105" s="7">
        <v>5</v>
      </c>
      <c r="F105" s="7">
        <v>0.61499999999999999</v>
      </c>
      <c r="G105" s="7">
        <v>4</v>
      </c>
      <c r="H105" s="7">
        <v>5</v>
      </c>
      <c r="I105" s="7">
        <v>0.44400000000000001</v>
      </c>
      <c r="J105" s="7">
        <v>25</v>
      </c>
      <c r="K105" s="7">
        <v>20.2</v>
      </c>
      <c r="L105" s="7">
        <v>3.16</v>
      </c>
      <c r="M105" s="7">
        <v>-0.3</v>
      </c>
      <c r="N105" s="7"/>
      <c r="O105" s="7"/>
      <c r="P105" s="7"/>
      <c r="Q105" s="7"/>
    </row>
    <row r="106" spans="1:17" ht="30">
      <c r="A106" s="6">
        <v>89</v>
      </c>
      <c r="B106" s="5" t="s">
        <v>30</v>
      </c>
      <c r="C106" s="5" t="s">
        <v>184</v>
      </c>
      <c r="D106" s="7">
        <v>6</v>
      </c>
      <c r="E106" s="7">
        <v>7</v>
      </c>
      <c r="F106" s="7">
        <v>0.46200000000000002</v>
      </c>
      <c r="G106" s="7">
        <v>4</v>
      </c>
      <c r="H106" s="7">
        <v>5</v>
      </c>
      <c r="I106" s="7">
        <v>0.44400000000000001</v>
      </c>
      <c r="J106" s="7">
        <v>33.200000000000003</v>
      </c>
      <c r="K106" s="7">
        <v>28.6</v>
      </c>
      <c r="L106" s="7">
        <v>5.0999999999999996</v>
      </c>
      <c r="M106" s="7">
        <v>2.4900000000000002</v>
      </c>
      <c r="N106" s="7"/>
      <c r="O106" s="7">
        <v>18</v>
      </c>
      <c r="P106" s="7"/>
      <c r="Q106" s="7"/>
    </row>
    <row r="107" spans="1:17" ht="30">
      <c r="A107" s="6">
        <v>90</v>
      </c>
      <c r="B107" s="5" t="s">
        <v>45</v>
      </c>
      <c r="C107" s="5" t="s">
        <v>184</v>
      </c>
      <c r="D107" s="7">
        <v>4</v>
      </c>
      <c r="E107" s="7">
        <v>8</v>
      </c>
      <c r="F107" s="7">
        <v>0.33300000000000002</v>
      </c>
      <c r="G107" s="7">
        <v>2</v>
      </c>
      <c r="H107" s="7">
        <v>7</v>
      </c>
      <c r="I107" s="7">
        <v>0.222</v>
      </c>
      <c r="J107" s="7">
        <v>30.8</v>
      </c>
      <c r="K107" s="7">
        <v>35.4</v>
      </c>
      <c r="L107" s="7">
        <v>-1.46</v>
      </c>
      <c r="M107" s="7">
        <v>4.21</v>
      </c>
      <c r="N107" s="7"/>
      <c r="O107" s="7"/>
      <c r="P107" s="7"/>
      <c r="Q107" s="7"/>
    </row>
    <row r="108" spans="1:17" ht="30">
      <c r="A108" s="6">
        <v>91</v>
      </c>
      <c r="B108" s="5" t="s">
        <v>66</v>
      </c>
      <c r="C108" s="5" t="s">
        <v>184</v>
      </c>
      <c r="D108" s="7">
        <v>3</v>
      </c>
      <c r="E108" s="7">
        <v>10</v>
      </c>
      <c r="F108" s="7">
        <v>0.23100000000000001</v>
      </c>
      <c r="G108" s="7">
        <v>2</v>
      </c>
      <c r="H108" s="7">
        <v>7</v>
      </c>
      <c r="I108" s="7">
        <v>0.222</v>
      </c>
      <c r="J108" s="7">
        <v>19.8</v>
      </c>
      <c r="K108" s="7">
        <v>36.5</v>
      </c>
      <c r="L108" s="7">
        <v>-8.67</v>
      </c>
      <c r="M108" s="7">
        <v>3.26</v>
      </c>
      <c r="N108" s="7"/>
      <c r="O108" s="7"/>
      <c r="P108" s="7"/>
      <c r="Q108" s="7"/>
    </row>
    <row r="109" spans="1:17" ht="15" customHeight="1">
      <c r="A109" s="21"/>
      <c r="B109" s="21"/>
      <c r="C109" s="21"/>
      <c r="D109" s="21" t="s">
        <v>167</v>
      </c>
      <c r="E109" s="21"/>
      <c r="F109" s="21"/>
      <c r="G109" s="21" t="s">
        <v>168</v>
      </c>
      <c r="H109" s="21"/>
      <c r="I109" s="21"/>
      <c r="J109" s="6"/>
      <c r="K109" s="6"/>
      <c r="L109" s="21" t="s">
        <v>159</v>
      </c>
      <c r="M109" s="21"/>
      <c r="N109" s="21" t="s">
        <v>151</v>
      </c>
      <c r="O109" s="21"/>
      <c r="P109" s="21"/>
      <c r="Q109" s="6"/>
    </row>
    <row r="110" spans="1:17">
      <c r="A110" s="6" t="s">
        <v>152</v>
      </c>
      <c r="B110" s="6" t="s">
        <v>153</v>
      </c>
      <c r="C110" s="6" t="s">
        <v>154</v>
      </c>
      <c r="D110" s="6" t="s">
        <v>155</v>
      </c>
      <c r="E110" s="6" t="s">
        <v>156</v>
      </c>
      <c r="F110" s="6" t="s">
        <v>157</v>
      </c>
      <c r="G110" s="6" t="s">
        <v>155</v>
      </c>
      <c r="H110" s="6" t="s">
        <v>156</v>
      </c>
      <c r="I110" s="6" t="s">
        <v>157</v>
      </c>
      <c r="J110" s="6" t="s">
        <v>158</v>
      </c>
      <c r="K110" s="6" t="s">
        <v>158</v>
      </c>
      <c r="L110" s="6" t="s">
        <v>159</v>
      </c>
      <c r="M110" s="6" t="s">
        <v>160</v>
      </c>
      <c r="N110" s="6" t="s">
        <v>161</v>
      </c>
      <c r="O110" s="6" t="s">
        <v>162</v>
      </c>
      <c r="P110" s="6" t="s">
        <v>163</v>
      </c>
      <c r="Q110" s="6" t="s">
        <v>164</v>
      </c>
    </row>
    <row r="111" spans="1:17" ht="30">
      <c r="A111" s="6">
        <v>92</v>
      </c>
      <c r="B111" s="5" t="s">
        <v>11</v>
      </c>
      <c r="C111" s="5" t="s">
        <v>186</v>
      </c>
      <c r="D111" s="7">
        <v>10</v>
      </c>
      <c r="E111" s="7">
        <v>4</v>
      </c>
      <c r="F111" s="7">
        <v>0.71399999999999997</v>
      </c>
      <c r="G111" s="7">
        <v>7</v>
      </c>
      <c r="H111" s="7">
        <v>1</v>
      </c>
      <c r="I111" s="7">
        <v>0.875</v>
      </c>
      <c r="J111" s="7">
        <v>32</v>
      </c>
      <c r="K111" s="7">
        <v>20.6</v>
      </c>
      <c r="L111" s="7">
        <v>10.67</v>
      </c>
      <c r="M111" s="7">
        <v>4.0199999999999996</v>
      </c>
      <c r="N111" s="7">
        <v>19</v>
      </c>
      <c r="O111" s="7">
        <v>12</v>
      </c>
      <c r="P111" s="7">
        <v>19</v>
      </c>
      <c r="Q111" s="7"/>
    </row>
    <row r="112" spans="1:17" ht="30">
      <c r="A112" s="6">
        <v>93</v>
      </c>
      <c r="B112" s="5" t="s">
        <v>27</v>
      </c>
      <c r="C112" s="5" t="s">
        <v>186</v>
      </c>
      <c r="D112" s="7">
        <v>11</v>
      </c>
      <c r="E112" s="7">
        <v>2</v>
      </c>
      <c r="F112" s="7">
        <v>0.84599999999999997</v>
      </c>
      <c r="G112" s="7">
        <v>6</v>
      </c>
      <c r="H112" s="7">
        <v>2</v>
      </c>
      <c r="I112" s="7">
        <v>0.75</v>
      </c>
      <c r="J112" s="7">
        <v>30.1</v>
      </c>
      <c r="K112" s="7">
        <v>18.399999999999999</v>
      </c>
      <c r="L112" s="7">
        <v>13.56</v>
      </c>
      <c r="M112" s="7">
        <v>3.1</v>
      </c>
      <c r="N112" s="7">
        <v>12</v>
      </c>
      <c r="O112" s="7">
        <v>9</v>
      </c>
      <c r="P112" s="7">
        <v>9</v>
      </c>
      <c r="Q112" s="7"/>
    </row>
    <row r="113" spans="1:17" ht="30">
      <c r="A113" s="6">
        <v>94</v>
      </c>
      <c r="B113" s="5" t="s">
        <v>14</v>
      </c>
      <c r="C113" s="5" t="s">
        <v>186</v>
      </c>
      <c r="D113" s="7">
        <v>7</v>
      </c>
      <c r="E113" s="7">
        <v>6</v>
      </c>
      <c r="F113" s="7">
        <v>0.53800000000000003</v>
      </c>
      <c r="G113" s="7">
        <v>3</v>
      </c>
      <c r="H113" s="7">
        <v>5</v>
      </c>
      <c r="I113" s="7">
        <v>0.375</v>
      </c>
      <c r="J113" s="7">
        <v>25.5</v>
      </c>
      <c r="K113" s="7">
        <v>20.3</v>
      </c>
      <c r="L113" s="7">
        <v>6</v>
      </c>
      <c r="M113" s="7">
        <v>3.61</v>
      </c>
      <c r="N113" s="7">
        <v>22</v>
      </c>
      <c r="O113" s="7">
        <v>12</v>
      </c>
      <c r="P113" s="7"/>
      <c r="Q113" s="7"/>
    </row>
    <row r="114" spans="1:17" ht="30">
      <c r="A114" s="6">
        <v>95</v>
      </c>
      <c r="B114" s="5" t="s">
        <v>54</v>
      </c>
      <c r="C114" s="5" t="s">
        <v>186</v>
      </c>
      <c r="D114" s="7">
        <v>6</v>
      </c>
      <c r="E114" s="7">
        <v>7</v>
      </c>
      <c r="F114" s="7">
        <v>0.46200000000000002</v>
      </c>
      <c r="G114" s="7">
        <v>2</v>
      </c>
      <c r="H114" s="7">
        <v>6</v>
      </c>
      <c r="I114" s="7">
        <v>0.25</v>
      </c>
      <c r="J114" s="7">
        <v>26.7</v>
      </c>
      <c r="K114" s="7">
        <v>21.6</v>
      </c>
      <c r="L114" s="7">
        <v>7.09</v>
      </c>
      <c r="M114" s="7">
        <v>3.39</v>
      </c>
      <c r="N114" s="7"/>
      <c r="O114" s="7"/>
      <c r="P114" s="7"/>
      <c r="Q114" s="7"/>
    </row>
    <row r="115" spans="1:17" ht="30">
      <c r="A115" s="6">
        <v>96</v>
      </c>
      <c r="B115" s="5" t="s">
        <v>29</v>
      </c>
      <c r="C115" s="5" t="s">
        <v>186</v>
      </c>
      <c r="D115" s="7">
        <v>5</v>
      </c>
      <c r="E115" s="7">
        <v>7</v>
      </c>
      <c r="F115" s="7">
        <v>0.41699999999999998</v>
      </c>
      <c r="G115" s="7">
        <v>2</v>
      </c>
      <c r="H115" s="7">
        <v>6</v>
      </c>
      <c r="I115" s="7">
        <v>0.25</v>
      </c>
      <c r="J115" s="7">
        <v>15.8</v>
      </c>
      <c r="K115" s="7">
        <v>24.7</v>
      </c>
      <c r="L115" s="7">
        <v>-1.63</v>
      </c>
      <c r="M115" s="7">
        <v>2.62</v>
      </c>
      <c r="N115" s="7"/>
      <c r="O115" s="7"/>
      <c r="P115" s="7"/>
      <c r="Q115" s="7"/>
    </row>
    <row r="116" spans="1:17" ht="30.75" thickBot="1">
      <c r="A116" s="6">
        <v>97</v>
      </c>
      <c r="B116" s="5" t="s">
        <v>15</v>
      </c>
      <c r="C116" s="5" t="s">
        <v>186</v>
      </c>
      <c r="D116" s="7">
        <v>5</v>
      </c>
      <c r="E116" s="7">
        <v>7</v>
      </c>
      <c r="F116" s="7">
        <v>0.41699999999999998</v>
      </c>
      <c r="G116" s="7">
        <v>1</v>
      </c>
      <c r="H116" s="7">
        <v>7</v>
      </c>
      <c r="I116" s="7">
        <v>0.125</v>
      </c>
      <c r="J116" s="7">
        <v>20.3</v>
      </c>
      <c r="K116" s="7">
        <v>22.6</v>
      </c>
      <c r="L116" s="7">
        <v>4.26</v>
      </c>
      <c r="M116" s="7">
        <v>4.84</v>
      </c>
      <c r="N116" s="7"/>
      <c r="O116" s="7"/>
      <c r="P116" s="7"/>
      <c r="Q116" s="7"/>
    </row>
    <row r="117" spans="1:17" ht="30.75" thickTop="1">
      <c r="A117" s="8">
        <v>98</v>
      </c>
      <c r="B117" s="10" t="s">
        <v>188</v>
      </c>
      <c r="C117" s="10" t="s">
        <v>187</v>
      </c>
      <c r="D117" s="9">
        <v>13</v>
      </c>
      <c r="E117" s="9">
        <v>1</v>
      </c>
      <c r="F117" s="9">
        <v>0.92900000000000005</v>
      </c>
      <c r="G117" s="9">
        <v>8</v>
      </c>
      <c r="H117" s="9">
        <v>0</v>
      </c>
      <c r="I117" s="9">
        <v>1</v>
      </c>
      <c r="J117" s="9">
        <v>35.700000000000003</v>
      </c>
      <c r="K117" s="9">
        <v>11.3</v>
      </c>
      <c r="L117" s="9">
        <v>24.27</v>
      </c>
      <c r="M117" s="9">
        <v>6.27</v>
      </c>
      <c r="N117" s="9">
        <v>4</v>
      </c>
      <c r="O117" s="9">
        <v>1</v>
      </c>
      <c r="P117" s="9">
        <v>2</v>
      </c>
      <c r="Q117" s="9"/>
    </row>
    <row r="118" spans="1:17" ht="30">
      <c r="A118" s="6">
        <v>99</v>
      </c>
      <c r="B118" s="5" t="s">
        <v>1</v>
      </c>
      <c r="C118" s="5" t="s">
        <v>187</v>
      </c>
      <c r="D118" s="7">
        <v>12</v>
      </c>
      <c r="E118" s="7">
        <v>1</v>
      </c>
      <c r="F118" s="7">
        <v>0.92300000000000004</v>
      </c>
      <c r="G118" s="7">
        <v>7</v>
      </c>
      <c r="H118" s="7">
        <v>1</v>
      </c>
      <c r="I118" s="7">
        <v>0.875</v>
      </c>
      <c r="J118" s="7">
        <v>34.799999999999997</v>
      </c>
      <c r="K118" s="7">
        <v>8.1999999999999993</v>
      </c>
      <c r="L118" s="7">
        <v>24.44</v>
      </c>
      <c r="M118" s="7">
        <v>4.21</v>
      </c>
      <c r="N118" s="7">
        <v>2</v>
      </c>
      <c r="O118" s="7">
        <v>1</v>
      </c>
      <c r="P118" s="7">
        <v>1</v>
      </c>
      <c r="Q118" s="7"/>
    </row>
    <row r="119" spans="1:17" ht="30">
      <c r="A119" s="6">
        <v>100</v>
      </c>
      <c r="B119" s="5" t="s">
        <v>32</v>
      </c>
      <c r="C119" s="5" t="s">
        <v>187</v>
      </c>
      <c r="D119" s="7">
        <v>11</v>
      </c>
      <c r="E119" s="7">
        <v>2</v>
      </c>
      <c r="F119" s="7">
        <v>0.84599999999999997</v>
      </c>
      <c r="G119" s="7">
        <v>6</v>
      </c>
      <c r="H119" s="7">
        <v>2</v>
      </c>
      <c r="I119" s="7">
        <v>0.75</v>
      </c>
      <c r="J119" s="7">
        <v>36.799999999999997</v>
      </c>
      <c r="K119" s="7">
        <v>22.2</v>
      </c>
      <c r="L119" s="7">
        <v>13.86</v>
      </c>
      <c r="M119" s="7">
        <v>3.7</v>
      </c>
      <c r="N119" s="7">
        <v>15</v>
      </c>
      <c r="O119" s="7">
        <v>3</v>
      </c>
      <c r="P119" s="7">
        <v>5</v>
      </c>
      <c r="Q119" s="7"/>
    </row>
    <row r="120" spans="1:17" ht="30">
      <c r="A120" s="6">
        <v>101</v>
      </c>
      <c r="B120" s="5" t="s">
        <v>9</v>
      </c>
      <c r="C120" s="5" t="s">
        <v>187</v>
      </c>
      <c r="D120" s="7">
        <v>8</v>
      </c>
      <c r="E120" s="7">
        <v>5</v>
      </c>
      <c r="F120" s="7">
        <v>0.61499999999999999</v>
      </c>
      <c r="G120" s="7">
        <v>4</v>
      </c>
      <c r="H120" s="7">
        <v>4</v>
      </c>
      <c r="I120" s="7">
        <v>0.5</v>
      </c>
      <c r="J120" s="7">
        <v>25.7</v>
      </c>
      <c r="K120" s="7">
        <v>28.9</v>
      </c>
      <c r="L120" s="7">
        <v>3.8</v>
      </c>
      <c r="M120" s="7">
        <v>4.26</v>
      </c>
      <c r="N120" s="7">
        <v>23</v>
      </c>
      <c r="O120" s="7">
        <v>15</v>
      </c>
      <c r="P120" s="7"/>
      <c r="Q120" s="7"/>
    </row>
    <row r="121" spans="1:17" ht="30">
      <c r="A121" s="6">
        <v>102</v>
      </c>
      <c r="B121" s="5" t="s">
        <v>25</v>
      </c>
      <c r="C121" s="5" t="s">
        <v>187</v>
      </c>
      <c r="D121" s="7">
        <v>7</v>
      </c>
      <c r="E121" s="7">
        <v>6</v>
      </c>
      <c r="F121" s="7">
        <v>0.53800000000000003</v>
      </c>
      <c r="G121" s="7">
        <v>2</v>
      </c>
      <c r="H121" s="7">
        <v>6</v>
      </c>
      <c r="I121" s="7">
        <v>0.25</v>
      </c>
      <c r="J121" s="7">
        <v>25.3</v>
      </c>
      <c r="K121" s="7">
        <v>19.7</v>
      </c>
      <c r="L121" s="7">
        <v>5.13</v>
      </c>
      <c r="M121" s="7">
        <v>2.52</v>
      </c>
      <c r="N121" s="7">
        <v>20</v>
      </c>
      <c r="O121" s="7">
        <v>16</v>
      </c>
      <c r="P121" s="7"/>
      <c r="Q121" s="7"/>
    </row>
    <row r="122" spans="1:17" ht="30">
      <c r="A122" s="6">
        <v>103</v>
      </c>
      <c r="B122" s="5" t="s">
        <v>8</v>
      </c>
      <c r="C122" s="5" t="s">
        <v>187</v>
      </c>
      <c r="D122" s="7">
        <v>2</v>
      </c>
      <c r="E122" s="7">
        <v>10</v>
      </c>
      <c r="F122" s="7">
        <v>0.16700000000000001</v>
      </c>
      <c r="G122" s="7">
        <v>0</v>
      </c>
      <c r="H122" s="7">
        <v>8</v>
      </c>
      <c r="I122" s="7">
        <v>0</v>
      </c>
      <c r="J122" s="7">
        <v>16.100000000000001</v>
      </c>
      <c r="K122" s="7">
        <v>32.1</v>
      </c>
      <c r="L122" s="7">
        <v>-6.71</v>
      </c>
      <c r="M122" s="7">
        <v>5.79</v>
      </c>
      <c r="N122" s="7"/>
      <c r="O122" s="7"/>
      <c r="P122" s="7"/>
      <c r="Q122" s="7"/>
    </row>
    <row r="123" spans="1:17" ht="15" customHeight="1">
      <c r="A123" s="21"/>
      <c r="B123" s="21"/>
      <c r="C123" s="21"/>
      <c r="D123" s="21" t="s">
        <v>167</v>
      </c>
      <c r="E123" s="21"/>
      <c r="F123" s="21"/>
      <c r="G123" s="21" t="s">
        <v>168</v>
      </c>
      <c r="H123" s="21"/>
      <c r="I123" s="21"/>
      <c r="J123" s="6"/>
      <c r="K123" s="6"/>
      <c r="L123" s="21" t="s">
        <v>159</v>
      </c>
      <c r="M123" s="21"/>
      <c r="N123" s="21" t="s">
        <v>151</v>
      </c>
      <c r="O123" s="21"/>
      <c r="P123" s="21"/>
      <c r="Q123" s="6"/>
    </row>
    <row r="124" spans="1:17">
      <c r="A124" s="6" t="s">
        <v>152</v>
      </c>
      <c r="B124" s="6" t="s">
        <v>153</v>
      </c>
      <c r="C124" s="6" t="s">
        <v>154</v>
      </c>
      <c r="D124" s="6" t="s">
        <v>155</v>
      </c>
      <c r="E124" s="6" t="s">
        <v>156</v>
      </c>
      <c r="F124" s="6" t="s">
        <v>157</v>
      </c>
      <c r="G124" s="6" t="s">
        <v>155</v>
      </c>
      <c r="H124" s="6" t="s">
        <v>156</v>
      </c>
      <c r="I124" s="6" t="s">
        <v>157</v>
      </c>
      <c r="J124" s="6" t="s">
        <v>158</v>
      </c>
      <c r="K124" s="6" t="s">
        <v>158</v>
      </c>
      <c r="L124" s="6" t="s">
        <v>159</v>
      </c>
      <c r="M124" s="6" t="s">
        <v>160</v>
      </c>
      <c r="N124" s="6" t="s">
        <v>161</v>
      </c>
      <c r="O124" s="6" t="s">
        <v>162</v>
      </c>
      <c r="P124" s="6" t="s">
        <v>163</v>
      </c>
      <c r="Q124" s="6" t="s">
        <v>164</v>
      </c>
    </row>
    <row r="125" spans="1:17" ht="30">
      <c r="A125" s="6">
        <v>104</v>
      </c>
      <c r="B125" s="5" t="s">
        <v>88</v>
      </c>
      <c r="C125" s="5" t="s">
        <v>150</v>
      </c>
      <c r="D125" s="7">
        <v>10</v>
      </c>
      <c r="E125" s="7">
        <v>3</v>
      </c>
      <c r="F125" s="7">
        <v>0.76900000000000002</v>
      </c>
      <c r="G125" s="7">
        <v>8</v>
      </c>
      <c r="H125" s="7">
        <v>0</v>
      </c>
      <c r="I125" s="7">
        <v>1</v>
      </c>
      <c r="J125" s="7">
        <v>32.5</v>
      </c>
      <c r="K125" s="7">
        <v>20.8</v>
      </c>
      <c r="L125" s="7">
        <v>1.18</v>
      </c>
      <c r="M125" s="7">
        <v>-8.2799999999999994</v>
      </c>
      <c r="N125" s="7"/>
      <c r="O125" s="7"/>
      <c r="P125" s="7"/>
      <c r="Q125" s="7"/>
    </row>
    <row r="126" spans="1:17" ht="30">
      <c r="A126" s="6">
        <v>105</v>
      </c>
      <c r="B126" s="5" t="s">
        <v>87</v>
      </c>
      <c r="C126" s="5" t="s">
        <v>150</v>
      </c>
      <c r="D126" s="7">
        <v>7</v>
      </c>
      <c r="E126" s="7">
        <v>5</v>
      </c>
      <c r="F126" s="7">
        <v>0.58299999999999996</v>
      </c>
      <c r="G126" s="7">
        <v>7</v>
      </c>
      <c r="H126" s="7">
        <v>1</v>
      </c>
      <c r="I126" s="7">
        <v>0.875</v>
      </c>
      <c r="J126" s="7">
        <v>22.9</v>
      </c>
      <c r="K126" s="7">
        <v>24.8</v>
      </c>
      <c r="L126" s="7">
        <v>-6.18</v>
      </c>
      <c r="M126" s="7">
        <v>-6.43</v>
      </c>
      <c r="N126" s="7"/>
      <c r="O126" s="7"/>
      <c r="P126" s="7"/>
      <c r="Q126" s="7"/>
    </row>
    <row r="127" spans="1:17" ht="60">
      <c r="A127" s="6">
        <v>106</v>
      </c>
      <c r="B127" s="5" t="s">
        <v>114</v>
      </c>
      <c r="C127" s="5" t="s">
        <v>150</v>
      </c>
      <c r="D127" s="7">
        <v>9</v>
      </c>
      <c r="E127" s="7">
        <v>4</v>
      </c>
      <c r="F127" s="7">
        <v>0.69199999999999995</v>
      </c>
      <c r="G127" s="7">
        <v>6</v>
      </c>
      <c r="H127" s="7">
        <v>2</v>
      </c>
      <c r="I127" s="7">
        <v>0.75</v>
      </c>
      <c r="J127" s="7">
        <v>32.299999999999997</v>
      </c>
      <c r="K127" s="7">
        <v>29.8</v>
      </c>
      <c r="L127" s="7">
        <v>-2.64</v>
      </c>
      <c r="M127" s="7">
        <v>-6.57</v>
      </c>
      <c r="N127" s="7"/>
      <c r="O127" s="7"/>
      <c r="P127" s="7"/>
      <c r="Q127" s="7"/>
    </row>
    <row r="128" spans="1:17" ht="45">
      <c r="A128" s="6">
        <v>107</v>
      </c>
      <c r="B128" s="5" t="s">
        <v>119</v>
      </c>
      <c r="C128" s="5" t="s">
        <v>150</v>
      </c>
      <c r="D128" s="7">
        <v>8</v>
      </c>
      <c r="E128" s="7">
        <v>5</v>
      </c>
      <c r="F128" s="7">
        <v>0.61499999999999999</v>
      </c>
      <c r="G128" s="7">
        <v>5</v>
      </c>
      <c r="H128" s="7">
        <v>3</v>
      </c>
      <c r="I128" s="7">
        <v>0.625</v>
      </c>
      <c r="J128" s="7">
        <v>25</v>
      </c>
      <c r="K128" s="7">
        <v>19.5</v>
      </c>
      <c r="L128" s="7">
        <v>-4.53</v>
      </c>
      <c r="M128" s="7">
        <v>-8.68</v>
      </c>
      <c r="N128" s="7"/>
      <c r="O128" s="7"/>
      <c r="P128" s="7"/>
      <c r="Q128" s="7"/>
    </row>
    <row r="129" spans="1:17" ht="30">
      <c r="A129" s="6">
        <v>108</v>
      </c>
      <c r="B129" s="5" t="s">
        <v>115</v>
      </c>
      <c r="C129" s="5" t="s">
        <v>150</v>
      </c>
      <c r="D129" s="7">
        <v>5</v>
      </c>
      <c r="E129" s="7">
        <v>7</v>
      </c>
      <c r="F129" s="7">
        <v>0.41699999999999998</v>
      </c>
      <c r="G129" s="7">
        <v>4</v>
      </c>
      <c r="H129" s="7">
        <v>4</v>
      </c>
      <c r="I129" s="7">
        <v>0.5</v>
      </c>
      <c r="J129" s="7">
        <v>24.8</v>
      </c>
      <c r="K129" s="7">
        <v>30.7</v>
      </c>
      <c r="L129" s="7">
        <v>-9.94</v>
      </c>
      <c r="M129" s="7">
        <v>-3.86</v>
      </c>
      <c r="N129" s="7"/>
      <c r="O129" s="7"/>
      <c r="P129" s="7"/>
      <c r="Q129" s="7"/>
    </row>
    <row r="130" spans="1:17" ht="45">
      <c r="A130" s="6">
        <v>109</v>
      </c>
      <c r="B130" s="5" t="s">
        <v>120</v>
      </c>
      <c r="C130" s="5" t="s">
        <v>150</v>
      </c>
      <c r="D130" s="7">
        <v>4</v>
      </c>
      <c r="E130" s="7">
        <v>8</v>
      </c>
      <c r="F130" s="7">
        <v>0.33300000000000002</v>
      </c>
      <c r="G130" s="7">
        <v>3</v>
      </c>
      <c r="H130" s="7">
        <v>5</v>
      </c>
      <c r="I130" s="7">
        <v>0.375</v>
      </c>
      <c r="J130" s="7">
        <v>24.6</v>
      </c>
      <c r="K130" s="7">
        <v>25.4</v>
      </c>
      <c r="L130" s="7">
        <v>-7.8</v>
      </c>
      <c r="M130" s="7">
        <v>-5.96</v>
      </c>
      <c r="N130" s="7"/>
      <c r="O130" s="7"/>
      <c r="P130" s="7"/>
      <c r="Q130" s="7"/>
    </row>
    <row r="131" spans="1:17">
      <c r="A131" s="6">
        <v>110</v>
      </c>
      <c r="B131" s="5" t="s">
        <v>99</v>
      </c>
      <c r="C131" s="5" t="s">
        <v>150</v>
      </c>
      <c r="D131" s="7">
        <v>3</v>
      </c>
      <c r="E131" s="7">
        <v>9</v>
      </c>
      <c r="F131" s="7">
        <v>0.25</v>
      </c>
      <c r="G131" s="7">
        <v>2</v>
      </c>
      <c r="H131" s="7">
        <v>6</v>
      </c>
      <c r="I131" s="7">
        <v>0.25</v>
      </c>
      <c r="J131" s="7">
        <v>22.4</v>
      </c>
      <c r="K131" s="7">
        <v>33.700000000000003</v>
      </c>
      <c r="L131" s="7">
        <v>-15.54</v>
      </c>
      <c r="M131" s="7">
        <v>-5.62</v>
      </c>
      <c r="N131" s="7"/>
      <c r="O131" s="7"/>
      <c r="P131" s="7"/>
      <c r="Q131" s="7"/>
    </row>
    <row r="132" spans="1:17" ht="45">
      <c r="A132" s="6">
        <v>111</v>
      </c>
      <c r="B132" s="5" t="s">
        <v>86</v>
      </c>
      <c r="C132" s="5" t="s">
        <v>150</v>
      </c>
      <c r="D132" s="7">
        <v>2</v>
      </c>
      <c r="E132" s="7">
        <v>10</v>
      </c>
      <c r="F132" s="7">
        <v>0.16700000000000001</v>
      </c>
      <c r="G132" s="7">
        <v>1</v>
      </c>
      <c r="H132" s="7">
        <v>7</v>
      </c>
      <c r="I132" s="7">
        <v>0.125</v>
      </c>
      <c r="J132" s="7">
        <v>22.3</v>
      </c>
      <c r="K132" s="7">
        <v>36.799999999999997</v>
      </c>
      <c r="L132" s="7">
        <v>-18.86</v>
      </c>
      <c r="M132" s="7">
        <v>-6.61</v>
      </c>
      <c r="N132" s="7"/>
      <c r="O132" s="7"/>
      <c r="P132" s="7"/>
      <c r="Q132" s="7"/>
    </row>
    <row r="133" spans="1:17" ht="30">
      <c r="A133" s="6">
        <v>112</v>
      </c>
      <c r="B133" s="5" t="s">
        <v>83</v>
      </c>
      <c r="C133" s="5" t="s">
        <v>150</v>
      </c>
      <c r="D133" s="7">
        <v>1</v>
      </c>
      <c r="E133" s="7">
        <v>11</v>
      </c>
      <c r="F133" s="7">
        <v>8.3000000000000004E-2</v>
      </c>
      <c r="G133" s="7">
        <v>0</v>
      </c>
      <c r="H133" s="7">
        <v>8</v>
      </c>
      <c r="I133" s="7">
        <v>0</v>
      </c>
      <c r="J133" s="7">
        <v>12.9</v>
      </c>
      <c r="K133" s="7">
        <v>34.700000000000003</v>
      </c>
      <c r="L133" s="7">
        <v>-22.63</v>
      </c>
      <c r="M133" s="7">
        <v>-4.96</v>
      </c>
      <c r="N133" s="7"/>
      <c r="O133" s="7"/>
      <c r="P133" s="7"/>
      <c r="Q133" s="7"/>
    </row>
    <row r="134" spans="1:17" ht="15" customHeight="1">
      <c r="A134" s="21"/>
      <c r="B134" s="21"/>
      <c r="C134" s="21"/>
      <c r="D134" s="21" t="s">
        <v>167</v>
      </c>
      <c r="E134" s="21"/>
      <c r="F134" s="21"/>
      <c r="G134" s="21" t="s">
        <v>168</v>
      </c>
      <c r="H134" s="21"/>
      <c r="I134" s="21"/>
      <c r="J134" s="6"/>
      <c r="K134" s="6"/>
      <c r="L134" s="21" t="s">
        <v>159</v>
      </c>
      <c r="M134" s="21"/>
      <c r="N134" s="21" t="s">
        <v>151</v>
      </c>
      <c r="O134" s="21"/>
      <c r="P134" s="21"/>
      <c r="Q134" s="6"/>
    </row>
    <row r="135" spans="1:17">
      <c r="A135" s="6" t="s">
        <v>152</v>
      </c>
      <c r="B135" s="6" t="s">
        <v>153</v>
      </c>
      <c r="C135" s="6" t="s">
        <v>154</v>
      </c>
      <c r="D135" s="6" t="s">
        <v>155</v>
      </c>
      <c r="E135" s="6" t="s">
        <v>156</v>
      </c>
      <c r="F135" s="6" t="s">
        <v>157</v>
      </c>
      <c r="G135" s="6" t="s">
        <v>155</v>
      </c>
      <c r="H135" s="6" t="s">
        <v>156</v>
      </c>
      <c r="I135" s="6" t="s">
        <v>157</v>
      </c>
      <c r="J135" s="6" t="s">
        <v>158</v>
      </c>
      <c r="K135" s="6" t="s">
        <v>158</v>
      </c>
      <c r="L135" s="6" t="s">
        <v>159</v>
      </c>
      <c r="M135" s="6" t="s">
        <v>160</v>
      </c>
      <c r="N135" s="6" t="s">
        <v>161</v>
      </c>
      <c r="O135" s="6" t="s">
        <v>162</v>
      </c>
      <c r="P135" s="6" t="s">
        <v>163</v>
      </c>
      <c r="Q135" s="6" t="s">
        <v>164</v>
      </c>
    </row>
    <row r="136" spans="1:17" ht="30">
      <c r="A136" s="6">
        <v>113</v>
      </c>
      <c r="B136" s="5" t="s">
        <v>89</v>
      </c>
      <c r="C136" s="5" t="s">
        <v>193</v>
      </c>
      <c r="D136" s="7">
        <v>8</v>
      </c>
      <c r="E136" s="7">
        <v>5</v>
      </c>
      <c r="F136" s="7">
        <v>0.61499999999999999</v>
      </c>
      <c r="G136" s="7">
        <v>6</v>
      </c>
      <c r="H136" s="7">
        <v>1</v>
      </c>
      <c r="I136" s="7">
        <v>0.85699999999999998</v>
      </c>
      <c r="J136" s="7">
        <v>30.1</v>
      </c>
      <c r="K136" s="7">
        <v>23.2</v>
      </c>
      <c r="L136" s="7">
        <v>2.04</v>
      </c>
      <c r="M136" s="7">
        <v>-2.73</v>
      </c>
      <c r="N136" s="7"/>
      <c r="O136" s="7"/>
      <c r="P136" s="7"/>
      <c r="Q136" s="7"/>
    </row>
    <row r="137" spans="1:17">
      <c r="A137" s="6">
        <v>114</v>
      </c>
      <c r="B137" s="5" t="s">
        <v>122</v>
      </c>
      <c r="C137" s="5" t="s">
        <v>193</v>
      </c>
      <c r="D137" s="7">
        <v>7</v>
      </c>
      <c r="E137" s="7">
        <v>6</v>
      </c>
      <c r="F137" s="7">
        <v>0.53800000000000003</v>
      </c>
      <c r="G137" s="7">
        <v>5</v>
      </c>
      <c r="H137" s="7">
        <v>2</v>
      </c>
      <c r="I137" s="7">
        <v>0.71399999999999997</v>
      </c>
      <c r="J137" s="7">
        <v>31.7</v>
      </c>
      <c r="K137" s="7">
        <v>25.2</v>
      </c>
      <c r="L137" s="7">
        <v>0.47</v>
      </c>
      <c r="M137" s="7">
        <v>-2.76</v>
      </c>
      <c r="N137" s="7"/>
      <c r="O137" s="7"/>
      <c r="P137" s="7"/>
      <c r="Q137" s="7"/>
    </row>
    <row r="138" spans="1:17" ht="30">
      <c r="A138" s="6">
        <v>115</v>
      </c>
      <c r="B138" s="5" t="s">
        <v>90</v>
      </c>
      <c r="C138" s="5" t="s">
        <v>193</v>
      </c>
      <c r="D138" s="7">
        <v>7</v>
      </c>
      <c r="E138" s="7">
        <v>6</v>
      </c>
      <c r="F138" s="7">
        <v>0.53800000000000003</v>
      </c>
      <c r="G138" s="7">
        <v>5</v>
      </c>
      <c r="H138" s="7">
        <v>2</v>
      </c>
      <c r="I138" s="7">
        <v>0.71399999999999997</v>
      </c>
      <c r="J138" s="7">
        <v>33.6</v>
      </c>
      <c r="K138" s="7">
        <v>27.9</v>
      </c>
      <c r="L138" s="7">
        <v>-2.2200000000000002</v>
      </c>
      <c r="M138" s="7">
        <v>-5.14</v>
      </c>
      <c r="N138" s="7"/>
      <c r="O138" s="7"/>
      <c r="P138" s="7"/>
      <c r="Q138" s="7"/>
    </row>
    <row r="139" spans="1:17">
      <c r="A139" s="6">
        <v>116</v>
      </c>
      <c r="B139" s="5" t="s">
        <v>128</v>
      </c>
      <c r="C139" s="5" t="s">
        <v>193</v>
      </c>
      <c r="D139" s="7">
        <v>6</v>
      </c>
      <c r="E139" s="7">
        <v>7</v>
      </c>
      <c r="F139" s="7">
        <v>0.46200000000000002</v>
      </c>
      <c r="G139" s="7">
        <v>3</v>
      </c>
      <c r="H139" s="7">
        <v>4</v>
      </c>
      <c r="I139" s="7">
        <v>0.42899999999999999</v>
      </c>
      <c r="J139" s="7">
        <v>31.5</v>
      </c>
      <c r="K139" s="7">
        <v>29.1</v>
      </c>
      <c r="L139" s="7">
        <v>-6.9</v>
      </c>
      <c r="M139" s="7">
        <v>-7.29</v>
      </c>
      <c r="N139" s="7"/>
      <c r="O139" s="7"/>
      <c r="P139" s="7"/>
      <c r="Q139" s="7"/>
    </row>
    <row r="140" spans="1:17" ht="30">
      <c r="A140" s="6">
        <v>117</v>
      </c>
      <c r="B140" s="5" t="s">
        <v>111</v>
      </c>
      <c r="C140" s="5" t="s">
        <v>193</v>
      </c>
      <c r="D140" s="7">
        <v>5</v>
      </c>
      <c r="E140" s="7">
        <v>7</v>
      </c>
      <c r="F140" s="7">
        <v>0.41699999999999998</v>
      </c>
      <c r="G140" s="7">
        <v>3</v>
      </c>
      <c r="H140" s="7">
        <v>4</v>
      </c>
      <c r="I140" s="7">
        <v>0.42899999999999999</v>
      </c>
      <c r="J140" s="7">
        <v>24.5</v>
      </c>
      <c r="K140" s="7">
        <v>30.3</v>
      </c>
      <c r="L140" s="7">
        <v>-5.97</v>
      </c>
      <c r="M140" s="7">
        <v>-2.64</v>
      </c>
      <c r="N140" s="7"/>
      <c r="O140" s="7"/>
      <c r="P140" s="7"/>
      <c r="Q140" s="7"/>
    </row>
    <row r="141" spans="1:17" ht="30">
      <c r="A141" s="6">
        <v>118</v>
      </c>
      <c r="B141" s="5" t="s">
        <v>78</v>
      </c>
      <c r="C141" s="5" t="s">
        <v>193</v>
      </c>
      <c r="D141" s="7">
        <v>4</v>
      </c>
      <c r="E141" s="7">
        <v>9</v>
      </c>
      <c r="F141" s="7">
        <v>0.308</v>
      </c>
      <c r="G141" s="7">
        <v>3</v>
      </c>
      <c r="H141" s="7">
        <v>4</v>
      </c>
      <c r="I141" s="7">
        <v>0.42899999999999999</v>
      </c>
      <c r="J141" s="7">
        <v>28.5</v>
      </c>
      <c r="K141" s="7">
        <v>35.200000000000003</v>
      </c>
      <c r="L141" s="7">
        <v>-7.24</v>
      </c>
      <c r="M141" s="7">
        <v>-2.4700000000000002</v>
      </c>
      <c r="N141" s="7"/>
      <c r="O141" s="7"/>
      <c r="P141" s="7"/>
      <c r="Q141" s="7"/>
    </row>
    <row r="142" spans="1:17" ht="45">
      <c r="A142" s="6">
        <v>119</v>
      </c>
      <c r="B142" s="5" t="s">
        <v>133</v>
      </c>
      <c r="C142" s="5" t="s">
        <v>193</v>
      </c>
      <c r="D142" s="7">
        <v>4</v>
      </c>
      <c r="E142" s="7">
        <v>9</v>
      </c>
      <c r="F142" s="7">
        <v>0.308</v>
      </c>
      <c r="G142" s="7">
        <v>2</v>
      </c>
      <c r="H142" s="7">
        <v>5</v>
      </c>
      <c r="I142" s="7">
        <v>0.28599999999999998</v>
      </c>
      <c r="J142" s="7">
        <v>24.5</v>
      </c>
      <c r="K142" s="7">
        <v>36.799999999999997</v>
      </c>
      <c r="L142" s="7">
        <v>-11.95</v>
      </c>
      <c r="M142" s="7">
        <v>-3.79</v>
      </c>
      <c r="N142" s="7"/>
      <c r="O142" s="7"/>
      <c r="P142" s="7"/>
      <c r="Q142" s="7"/>
    </row>
    <row r="143" spans="1:17">
      <c r="A143" s="6">
        <v>120</v>
      </c>
      <c r="B143" s="5" t="s">
        <v>126</v>
      </c>
      <c r="C143" s="5" t="s">
        <v>193</v>
      </c>
      <c r="D143" s="7">
        <v>2</v>
      </c>
      <c r="E143" s="7">
        <v>10</v>
      </c>
      <c r="F143" s="7">
        <v>0.16700000000000001</v>
      </c>
      <c r="G143" s="7">
        <v>1</v>
      </c>
      <c r="H143" s="7">
        <v>6</v>
      </c>
      <c r="I143" s="7">
        <v>0.14299999999999999</v>
      </c>
      <c r="J143" s="7">
        <v>20.3</v>
      </c>
      <c r="K143" s="7">
        <v>33.299999999999997</v>
      </c>
      <c r="L143" s="7">
        <v>-13.24</v>
      </c>
      <c r="M143" s="7">
        <v>-2.99</v>
      </c>
      <c r="N143" s="7"/>
      <c r="O143" s="1"/>
      <c r="P143" s="1"/>
      <c r="Q143" s="1"/>
    </row>
  </sheetData>
  <mergeCells count="55">
    <mergeCell ref="A134:C134"/>
    <mergeCell ref="D134:F134"/>
    <mergeCell ref="G134:I134"/>
    <mergeCell ref="L134:M134"/>
    <mergeCell ref="N134:P134"/>
    <mergeCell ref="A109:C109"/>
    <mergeCell ref="D109:F109"/>
    <mergeCell ref="G109:I109"/>
    <mergeCell ref="L109:M109"/>
    <mergeCell ref="N109:P109"/>
    <mergeCell ref="A123:C123"/>
    <mergeCell ref="D123:F123"/>
    <mergeCell ref="G123:I123"/>
    <mergeCell ref="L123:M123"/>
    <mergeCell ref="N123:P123"/>
    <mergeCell ref="A85:C85"/>
    <mergeCell ref="D85:F85"/>
    <mergeCell ref="G85:I85"/>
    <mergeCell ref="L85:M85"/>
    <mergeCell ref="N85:P85"/>
    <mergeCell ref="A95:C95"/>
    <mergeCell ref="D95:F95"/>
    <mergeCell ref="G95:I95"/>
    <mergeCell ref="L95:M95"/>
    <mergeCell ref="N95:P95"/>
    <mergeCell ref="A64:C64"/>
    <mergeCell ref="D64:F64"/>
    <mergeCell ref="G64:I64"/>
    <mergeCell ref="L64:M64"/>
    <mergeCell ref="N64:P64"/>
    <mergeCell ref="A70:C70"/>
    <mergeCell ref="D70:F70"/>
    <mergeCell ref="G70:I70"/>
    <mergeCell ref="L70:M70"/>
    <mergeCell ref="N70:P70"/>
    <mergeCell ref="A36:C36"/>
    <mergeCell ref="D36:F36"/>
    <mergeCell ref="G36:I36"/>
    <mergeCell ref="L36:M36"/>
    <mergeCell ref="N36:P36"/>
    <mergeCell ref="A50:C50"/>
    <mergeCell ref="D50:F50"/>
    <mergeCell ref="G50:I50"/>
    <mergeCell ref="L50:M50"/>
    <mergeCell ref="N50:P50"/>
    <mergeCell ref="A14:C14"/>
    <mergeCell ref="D14:F14"/>
    <mergeCell ref="G14:I14"/>
    <mergeCell ref="L14:M14"/>
    <mergeCell ref="N14:P14"/>
    <mergeCell ref="A26:C26"/>
    <mergeCell ref="D26:F26"/>
    <mergeCell ref="G26:I26"/>
    <mergeCell ref="L26:M26"/>
    <mergeCell ref="N26:P26"/>
  </mergeCells>
  <hyperlinks>
    <hyperlink ref="B2" r:id="rId1" display="http://www.sports-reference.com/cfb/schools/clemson/2011.html" xr:uid="{00000000-0004-0000-0A00-000000000000}"/>
    <hyperlink ref="C2" r:id="rId2" display="http://www.sports-reference.com/cfb/conferences/acc/2011.html" xr:uid="{00000000-0004-0000-0A00-000001000000}"/>
    <hyperlink ref="B3" r:id="rId3" display="http://www.sports-reference.com/cfb/schools/florida-state/2011.html" xr:uid="{00000000-0004-0000-0A00-000002000000}"/>
    <hyperlink ref="C3" r:id="rId4" display="http://www.sports-reference.com/cfb/conferences/acc/2011.html" xr:uid="{00000000-0004-0000-0A00-000003000000}"/>
    <hyperlink ref="B4" r:id="rId5" display="http://www.sports-reference.com/cfb/schools/wake-forest/2011.html" xr:uid="{00000000-0004-0000-0A00-000004000000}"/>
    <hyperlink ref="C4" r:id="rId6" display="http://www.sports-reference.com/cfb/conferences/acc/2011.html" xr:uid="{00000000-0004-0000-0A00-000005000000}"/>
    <hyperlink ref="B5" r:id="rId7" display="http://www.sports-reference.com/cfb/schools/north-carolina-state/2011.html" xr:uid="{00000000-0004-0000-0A00-000006000000}"/>
    <hyperlink ref="C5" r:id="rId8" display="http://www.sports-reference.com/cfb/conferences/acc/2011.html" xr:uid="{00000000-0004-0000-0A00-000007000000}"/>
    <hyperlink ref="B6" r:id="rId9" display="http://www.sports-reference.com/cfb/schools/boston-college/2011.html" xr:uid="{00000000-0004-0000-0A00-000008000000}"/>
    <hyperlink ref="C6" r:id="rId10" display="http://www.sports-reference.com/cfb/conferences/acc/2011.html" xr:uid="{00000000-0004-0000-0A00-000009000000}"/>
    <hyperlink ref="B7" r:id="rId11" display="http://www.sports-reference.com/cfb/schools/maryland/2011.html" xr:uid="{00000000-0004-0000-0A00-00000A000000}"/>
    <hyperlink ref="C7" r:id="rId12" display="http://www.sports-reference.com/cfb/conferences/acc/2011.html" xr:uid="{00000000-0004-0000-0A00-00000B000000}"/>
    <hyperlink ref="B8" r:id="rId13" display="http://www.sports-reference.com/cfb/schools/virginia-tech/2011.html" xr:uid="{00000000-0004-0000-0A00-00000C000000}"/>
    <hyperlink ref="C8" r:id="rId14" display="http://www.sports-reference.com/cfb/conferences/acc/2011.html" xr:uid="{00000000-0004-0000-0A00-00000D000000}"/>
    <hyperlink ref="B9" r:id="rId15" display="http://www.sports-reference.com/cfb/schools/georgia-tech/2011.html" xr:uid="{00000000-0004-0000-0A00-00000E000000}"/>
    <hyperlink ref="C9" r:id="rId16" display="http://www.sports-reference.com/cfb/conferences/acc/2011.html" xr:uid="{00000000-0004-0000-0A00-00000F000000}"/>
    <hyperlink ref="B10" r:id="rId17" display="http://www.sports-reference.com/cfb/schools/virginia/2011.html" xr:uid="{00000000-0004-0000-0A00-000010000000}"/>
    <hyperlink ref="C10" r:id="rId18" display="http://www.sports-reference.com/cfb/conferences/acc/2011.html" xr:uid="{00000000-0004-0000-0A00-000011000000}"/>
    <hyperlink ref="B11" r:id="rId19" display="http://www.sports-reference.com/cfb/schools/north-carolina/2011.html" xr:uid="{00000000-0004-0000-0A00-000012000000}"/>
    <hyperlink ref="C11" r:id="rId20" display="http://www.sports-reference.com/cfb/conferences/acc/2011.html" xr:uid="{00000000-0004-0000-0A00-000013000000}"/>
    <hyperlink ref="B12" r:id="rId21" display="http://www.sports-reference.com/cfb/schools/miami-fl/2011.html" xr:uid="{00000000-0004-0000-0A00-000014000000}"/>
    <hyperlink ref="C12" r:id="rId22" display="http://www.sports-reference.com/cfb/conferences/acc/2011.html" xr:uid="{00000000-0004-0000-0A00-000015000000}"/>
    <hyperlink ref="B13" r:id="rId23" display="http://www.sports-reference.com/cfb/schools/duke/2011.html" xr:uid="{00000000-0004-0000-0A00-000016000000}"/>
    <hyperlink ref="C13" r:id="rId24" display="http://www.sports-reference.com/cfb/conferences/acc/2011.html" xr:uid="{00000000-0004-0000-0A00-000017000000}"/>
    <hyperlink ref="B16" r:id="rId25" display="http://www.sports-reference.com/cfb/schools/oklahoma-state/2011.html" xr:uid="{00000000-0004-0000-0A00-000018000000}"/>
    <hyperlink ref="C16" r:id="rId26" display="http://www.sports-reference.com/cfb/conferences/big-12/2011.html" xr:uid="{00000000-0004-0000-0A00-000019000000}"/>
    <hyperlink ref="B17" r:id="rId27" display="http://www.sports-reference.com/cfb/schools/kansas-state/2011.html" xr:uid="{00000000-0004-0000-0A00-00001A000000}"/>
    <hyperlink ref="C17" r:id="rId28" display="http://www.sports-reference.com/cfb/conferences/big-12/2011.html" xr:uid="{00000000-0004-0000-0A00-00001B000000}"/>
    <hyperlink ref="B18" r:id="rId29" display="http://www.sports-reference.com/cfb/schools/baylor/2011.html" xr:uid="{00000000-0004-0000-0A00-00001C000000}"/>
    <hyperlink ref="C18" r:id="rId30" display="http://www.sports-reference.com/cfb/conferences/big-12/2011.html" xr:uid="{00000000-0004-0000-0A00-00001D000000}"/>
    <hyperlink ref="B19" r:id="rId31" display="http://www.sports-reference.com/cfb/schools/oklahoma/2011.html" xr:uid="{00000000-0004-0000-0A00-00001E000000}"/>
    <hyperlink ref="C19" r:id="rId32" display="http://www.sports-reference.com/cfb/conferences/big-12/2011.html" xr:uid="{00000000-0004-0000-0A00-00001F000000}"/>
    <hyperlink ref="B20" r:id="rId33" display="http://www.sports-reference.com/cfb/schools/missouri/2011.html" xr:uid="{00000000-0004-0000-0A00-000020000000}"/>
    <hyperlink ref="C20" r:id="rId34" display="http://www.sports-reference.com/cfb/conferences/big-12/2011.html" xr:uid="{00000000-0004-0000-0A00-000021000000}"/>
    <hyperlink ref="B21" r:id="rId35" display="http://www.sports-reference.com/cfb/schools/texas/2011.html" xr:uid="{00000000-0004-0000-0A00-000022000000}"/>
    <hyperlink ref="C21" r:id="rId36" display="http://www.sports-reference.com/cfb/conferences/big-12/2011.html" xr:uid="{00000000-0004-0000-0A00-000023000000}"/>
    <hyperlink ref="B22" r:id="rId37" display="http://www.sports-reference.com/cfb/schools/texas-am/2011.html" xr:uid="{00000000-0004-0000-0A00-000024000000}"/>
    <hyperlink ref="C22" r:id="rId38" display="http://www.sports-reference.com/cfb/conferences/big-12/2011.html" xr:uid="{00000000-0004-0000-0A00-000025000000}"/>
    <hyperlink ref="B23" r:id="rId39" display="http://www.sports-reference.com/cfb/schools/iowa-state/2011.html" xr:uid="{00000000-0004-0000-0A00-000026000000}"/>
    <hyperlink ref="C23" r:id="rId40" display="http://www.sports-reference.com/cfb/conferences/big-12/2011.html" xr:uid="{00000000-0004-0000-0A00-000027000000}"/>
    <hyperlink ref="B24" r:id="rId41" display="http://www.sports-reference.com/cfb/schools/texas-tech/2011.html" xr:uid="{00000000-0004-0000-0A00-000028000000}"/>
    <hyperlink ref="C24" r:id="rId42" display="http://www.sports-reference.com/cfb/conferences/big-12/2011.html" xr:uid="{00000000-0004-0000-0A00-000029000000}"/>
    <hyperlink ref="B25" r:id="rId43" display="http://www.sports-reference.com/cfb/schools/kansas/2011.html" xr:uid="{00000000-0004-0000-0A00-00002A000000}"/>
    <hyperlink ref="C25" r:id="rId44" display="http://www.sports-reference.com/cfb/conferences/big-12/2011.html" xr:uid="{00000000-0004-0000-0A00-00002B000000}"/>
    <hyperlink ref="B28" r:id="rId45" display="http://www.sports-reference.com/cfb/schools/cincinnati/2011.html" xr:uid="{00000000-0004-0000-0A00-00002C000000}"/>
    <hyperlink ref="C28" r:id="rId46" display="http://www.sports-reference.com/cfb/conferences/big-east/2011.html" xr:uid="{00000000-0004-0000-0A00-00002D000000}"/>
    <hyperlink ref="B29" r:id="rId47" display="http://www.sports-reference.com/cfb/schools/west-virginia/2011.html" xr:uid="{00000000-0004-0000-0A00-00002E000000}"/>
    <hyperlink ref="C29" r:id="rId48" display="http://www.sports-reference.com/cfb/conferences/big-east/2011.html" xr:uid="{00000000-0004-0000-0A00-00002F000000}"/>
    <hyperlink ref="B30" r:id="rId49" display="http://www.sports-reference.com/cfb/schools/louisville/2011.html" xr:uid="{00000000-0004-0000-0A00-000030000000}"/>
    <hyperlink ref="C30" r:id="rId50" display="http://www.sports-reference.com/cfb/conferences/big-east/2011.html" xr:uid="{00000000-0004-0000-0A00-000031000000}"/>
    <hyperlink ref="B31" r:id="rId51" display="http://www.sports-reference.com/cfb/schools/rutgers/2011.html" xr:uid="{00000000-0004-0000-0A00-000032000000}"/>
    <hyperlink ref="C31" r:id="rId52" display="http://www.sports-reference.com/cfb/conferences/big-east/2011.html" xr:uid="{00000000-0004-0000-0A00-000033000000}"/>
    <hyperlink ref="B32" r:id="rId53" display="http://www.sports-reference.com/cfb/schools/pittsburgh/2011.html" xr:uid="{00000000-0004-0000-0A00-000034000000}"/>
    <hyperlink ref="C32" r:id="rId54" display="http://www.sports-reference.com/cfb/conferences/big-east/2011.html" xr:uid="{00000000-0004-0000-0A00-000035000000}"/>
    <hyperlink ref="B33" r:id="rId55" display="http://www.sports-reference.com/cfb/schools/connecticut/2011.html" xr:uid="{00000000-0004-0000-0A00-000036000000}"/>
    <hyperlink ref="C33" r:id="rId56" display="http://www.sports-reference.com/cfb/conferences/big-east/2011.html" xr:uid="{00000000-0004-0000-0A00-000037000000}"/>
    <hyperlink ref="B34" r:id="rId57" display="http://www.sports-reference.com/cfb/schools/south-florida/2011.html" xr:uid="{00000000-0004-0000-0A00-000038000000}"/>
    <hyperlink ref="C34" r:id="rId58" display="http://www.sports-reference.com/cfb/conferences/big-east/2011.html" xr:uid="{00000000-0004-0000-0A00-000039000000}"/>
    <hyperlink ref="B35" r:id="rId59" display="http://www.sports-reference.com/cfb/schools/syracuse/2011.html" xr:uid="{00000000-0004-0000-0A00-00003A000000}"/>
    <hyperlink ref="C35" r:id="rId60" display="http://www.sports-reference.com/cfb/conferences/big-east/2011.html" xr:uid="{00000000-0004-0000-0A00-00003B000000}"/>
    <hyperlink ref="B38" r:id="rId61" display="http://www.sports-reference.com/cfb/schools/wisconsin/2011.html" xr:uid="{00000000-0004-0000-0A00-00003C000000}"/>
    <hyperlink ref="C38" r:id="rId62" display="http://www.sports-reference.com/cfb/conferences/big-ten/2011.html" xr:uid="{00000000-0004-0000-0A00-00003D000000}"/>
    <hyperlink ref="B39" r:id="rId63" display="http://www.sports-reference.com/cfb/schools/penn-state/2011.html" xr:uid="{00000000-0004-0000-0A00-00003E000000}"/>
    <hyperlink ref="C39" r:id="rId64" display="http://www.sports-reference.com/cfb/conferences/big-ten/2011.html" xr:uid="{00000000-0004-0000-0A00-00003F000000}"/>
    <hyperlink ref="B40" r:id="rId65" display="http://www.sports-reference.com/cfb/schools/purdue/2011.html" xr:uid="{00000000-0004-0000-0A00-000040000000}"/>
    <hyperlink ref="C40" r:id="rId66" display="http://www.sports-reference.com/cfb/conferences/big-ten/2011.html" xr:uid="{00000000-0004-0000-0A00-000041000000}"/>
    <hyperlink ref="B41" r:id="rId67" display="http://www.sports-reference.com/cfb/schools/ohio-state/2011.html" xr:uid="{00000000-0004-0000-0A00-000042000000}"/>
    <hyperlink ref="C41" r:id="rId68" display="http://www.sports-reference.com/cfb/conferences/big-ten/2011.html" xr:uid="{00000000-0004-0000-0A00-000043000000}"/>
    <hyperlink ref="B42" r:id="rId69" display="http://www.sports-reference.com/cfb/schools/illinois/2011.html" xr:uid="{00000000-0004-0000-0A00-000044000000}"/>
    <hyperlink ref="C42" r:id="rId70" display="http://www.sports-reference.com/cfb/conferences/big-ten/2011.html" xr:uid="{00000000-0004-0000-0A00-000045000000}"/>
    <hyperlink ref="B43" r:id="rId71" display="http://www.sports-reference.com/cfb/schools/indiana/2011.html" xr:uid="{00000000-0004-0000-0A00-000046000000}"/>
    <hyperlink ref="C43" r:id="rId72" display="http://www.sports-reference.com/cfb/conferences/big-ten/2011.html" xr:uid="{00000000-0004-0000-0A00-000047000000}"/>
    <hyperlink ref="B44" r:id="rId73" display="http://www.sports-reference.com/cfb/schools/michigan-state/2011.html" xr:uid="{00000000-0004-0000-0A00-000048000000}"/>
    <hyperlink ref="C44" r:id="rId74" display="http://www.sports-reference.com/cfb/conferences/big-ten/2011.html" xr:uid="{00000000-0004-0000-0A00-000049000000}"/>
    <hyperlink ref="B45" r:id="rId75" display="http://www.sports-reference.com/cfb/schools/michigan/2011.html" xr:uid="{00000000-0004-0000-0A00-00004A000000}"/>
    <hyperlink ref="C45" r:id="rId76" display="http://www.sports-reference.com/cfb/conferences/big-ten/2011.html" xr:uid="{00000000-0004-0000-0A00-00004B000000}"/>
    <hyperlink ref="B46" r:id="rId77" display="http://www.sports-reference.com/cfb/schools/nebraska/2011.html" xr:uid="{00000000-0004-0000-0A00-00004C000000}"/>
    <hyperlink ref="C46" r:id="rId78" display="http://www.sports-reference.com/cfb/conferences/big-ten/2011.html" xr:uid="{00000000-0004-0000-0A00-00004D000000}"/>
    <hyperlink ref="B47" r:id="rId79" display="http://www.sports-reference.com/cfb/schools/iowa/2011.html" xr:uid="{00000000-0004-0000-0A00-00004E000000}"/>
    <hyperlink ref="C47" r:id="rId80" display="http://www.sports-reference.com/cfb/conferences/big-ten/2011.html" xr:uid="{00000000-0004-0000-0A00-00004F000000}"/>
    <hyperlink ref="B48" r:id="rId81" display="http://www.sports-reference.com/cfb/schools/northwestern/2011.html" xr:uid="{00000000-0004-0000-0A00-000050000000}"/>
    <hyperlink ref="C48" r:id="rId82" display="http://www.sports-reference.com/cfb/conferences/big-ten/2011.html" xr:uid="{00000000-0004-0000-0A00-000051000000}"/>
    <hyperlink ref="B49" r:id="rId83" display="http://www.sports-reference.com/cfb/schools/minnesota/2011.html" xr:uid="{00000000-0004-0000-0A00-000052000000}"/>
    <hyperlink ref="C49" r:id="rId84" display="http://www.sports-reference.com/cfb/conferences/big-ten/2011.html" xr:uid="{00000000-0004-0000-0A00-000053000000}"/>
    <hyperlink ref="B52" r:id="rId85" display="http://www.sports-reference.com/cfb/schools/southern-mississippi/2011.html" xr:uid="{00000000-0004-0000-0A00-000054000000}"/>
    <hyperlink ref="C52" r:id="rId86" display="http://www.sports-reference.com/cfb/conferences/cusa/2011.html" xr:uid="{00000000-0004-0000-0A00-000055000000}"/>
    <hyperlink ref="B53" r:id="rId87" display="http://www.sports-reference.com/cfb/schools/marshall/2011.html" xr:uid="{00000000-0004-0000-0A00-000056000000}"/>
    <hyperlink ref="C53" r:id="rId88" display="http://www.sports-reference.com/cfb/conferences/cusa/2011.html" xr:uid="{00000000-0004-0000-0A00-000057000000}"/>
    <hyperlink ref="B54" r:id="rId89" display="http://www.sports-reference.com/cfb/schools/east-carolina/2011.html" xr:uid="{00000000-0004-0000-0A00-000058000000}"/>
    <hyperlink ref="C54" r:id="rId90" display="http://www.sports-reference.com/cfb/conferences/cusa/2011.html" xr:uid="{00000000-0004-0000-0A00-000059000000}"/>
    <hyperlink ref="B55" r:id="rId91" display="http://www.sports-reference.com/cfb/schools/central-florida/2011.html" xr:uid="{00000000-0004-0000-0A00-00005A000000}"/>
    <hyperlink ref="C55" r:id="rId92" display="http://www.sports-reference.com/cfb/conferences/cusa/2011.html" xr:uid="{00000000-0004-0000-0A00-00005B000000}"/>
    <hyperlink ref="B56" r:id="rId93" display="http://www.sports-reference.com/cfb/schools/alabama-birmingham/2011.html" xr:uid="{00000000-0004-0000-0A00-00005C000000}"/>
    <hyperlink ref="C56" r:id="rId94" display="http://www.sports-reference.com/cfb/conferences/cusa/2011.html" xr:uid="{00000000-0004-0000-0A00-00005D000000}"/>
    <hyperlink ref="B57" r:id="rId95" display="http://www.sports-reference.com/cfb/schools/memphis/2011.html" xr:uid="{00000000-0004-0000-0A00-00005E000000}"/>
    <hyperlink ref="C57" r:id="rId96" display="http://www.sports-reference.com/cfb/conferences/cusa/2011.html" xr:uid="{00000000-0004-0000-0A00-00005F000000}"/>
    <hyperlink ref="B58" r:id="rId97" display="http://www.sports-reference.com/cfb/schools/houston/2011.html" xr:uid="{00000000-0004-0000-0A00-000060000000}"/>
    <hyperlink ref="C58" r:id="rId98" display="http://www.sports-reference.com/cfb/conferences/cusa/2011.html" xr:uid="{00000000-0004-0000-0A00-000061000000}"/>
    <hyperlink ref="B59" r:id="rId99" display="http://www.sports-reference.com/cfb/schools/tulsa/2011.html" xr:uid="{00000000-0004-0000-0A00-000062000000}"/>
    <hyperlink ref="C59" r:id="rId100" display="http://www.sports-reference.com/cfb/conferences/cusa/2011.html" xr:uid="{00000000-0004-0000-0A00-000063000000}"/>
    <hyperlink ref="B60" r:id="rId101" display="http://www.sports-reference.com/cfb/schools/southern-methodist/2011.html" xr:uid="{00000000-0004-0000-0A00-000064000000}"/>
    <hyperlink ref="C60" r:id="rId102" display="http://www.sports-reference.com/cfb/conferences/cusa/2011.html" xr:uid="{00000000-0004-0000-0A00-000065000000}"/>
    <hyperlink ref="B61" r:id="rId103" display="http://www.sports-reference.com/cfb/schools/rice/2011.html" xr:uid="{00000000-0004-0000-0A00-000066000000}"/>
    <hyperlink ref="C61" r:id="rId104" display="http://www.sports-reference.com/cfb/conferences/cusa/2011.html" xr:uid="{00000000-0004-0000-0A00-000067000000}"/>
    <hyperlink ref="B62" r:id="rId105" display="http://www.sports-reference.com/cfb/schools/texas-el-paso/2011.html" xr:uid="{00000000-0004-0000-0A00-000068000000}"/>
    <hyperlink ref="C62" r:id="rId106" display="http://www.sports-reference.com/cfb/conferences/cusa/2011.html" xr:uid="{00000000-0004-0000-0A00-000069000000}"/>
    <hyperlink ref="B63" r:id="rId107" display="http://www.sports-reference.com/cfb/schools/tulane/2011.html" xr:uid="{00000000-0004-0000-0A00-00006A000000}"/>
    <hyperlink ref="C63" r:id="rId108" display="http://www.sports-reference.com/cfb/conferences/cusa/2011.html" xr:uid="{00000000-0004-0000-0A00-00006B000000}"/>
    <hyperlink ref="B66" r:id="rId109" display="http://www.sports-reference.com/cfb/schools/brigham-young/2011.html" xr:uid="{00000000-0004-0000-0A00-00006C000000}"/>
    <hyperlink ref="C66" r:id="rId110" display="http://www.sports-reference.com/cfb/conferences/independent/2011.html" xr:uid="{00000000-0004-0000-0A00-00006D000000}"/>
    <hyperlink ref="B67" r:id="rId111" display="http://www.sports-reference.com/cfb/schools/notre-dame/2011.html" xr:uid="{00000000-0004-0000-0A00-00006E000000}"/>
    <hyperlink ref="C67" r:id="rId112" display="http://www.sports-reference.com/cfb/conferences/independent/2011.html" xr:uid="{00000000-0004-0000-0A00-00006F000000}"/>
    <hyperlink ref="B68" r:id="rId113" display="http://www.sports-reference.com/cfb/schools/navy/2011.html" xr:uid="{00000000-0004-0000-0A00-000070000000}"/>
    <hyperlink ref="C68" r:id="rId114" display="http://www.sports-reference.com/cfb/conferences/independent/2011.html" xr:uid="{00000000-0004-0000-0A00-000071000000}"/>
    <hyperlink ref="B69" r:id="rId115" display="http://www.sports-reference.com/cfb/schools/army/2011.html" xr:uid="{00000000-0004-0000-0A00-000072000000}"/>
    <hyperlink ref="C69" r:id="rId116" display="http://www.sports-reference.com/cfb/conferences/independent/2011.html" xr:uid="{00000000-0004-0000-0A00-000073000000}"/>
    <hyperlink ref="B72" r:id="rId117" display="http://www.sports-reference.com/cfb/schools/ohio/2011.html" xr:uid="{00000000-0004-0000-0A00-000074000000}"/>
    <hyperlink ref="C72" r:id="rId118" display="http://www.sports-reference.com/cfb/conferences/mac/2011.html" xr:uid="{00000000-0004-0000-0A00-000075000000}"/>
    <hyperlink ref="B73" r:id="rId119" display="http://www.sports-reference.com/cfb/schools/temple/2011.html" xr:uid="{00000000-0004-0000-0A00-000076000000}"/>
    <hyperlink ref="C73" r:id="rId120" display="http://www.sports-reference.com/cfb/conferences/mac/2011.html" xr:uid="{00000000-0004-0000-0A00-000077000000}"/>
    <hyperlink ref="B74" r:id="rId121" display="http://www.sports-reference.com/cfb/schools/kent-state/2011.html" xr:uid="{00000000-0004-0000-0A00-000078000000}"/>
    <hyperlink ref="C74" r:id="rId122" display="http://www.sports-reference.com/cfb/conferences/mac/2011.html" xr:uid="{00000000-0004-0000-0A00-000079000000}"/>
    <hyperlink ref="B75" r:id="rId123" display="http://www.sports-reference.com/cfb/schools/bowling-green-state/2011.html" xr:uid="{00000000-0004-0000-0A00-00007A000000}"/>
    <hyperlink ref="C75" r:id="rId124" display="http://www.sports-reference.com/cfb/conferences/mac/2011.html" xr:uid="{00000000-0004-0000-0A00-00007B000000}"/>
    <hyperlink ref="B76" r:id="rId125" display="http://www.sports-reference.com/cfb/schools/miami-oh/2011.html" xr:uid="{00000000-0004-0000-0A00-00007C000000}"/>
    <hyperlink ref="C76" r:id="rId126" display="http://www.sports-reference.com/cfb/conferences/mac/2011.html" xr:uid="{00000000-0004-0000-0A00-00007D000000}"/>
    <hyperlink ref="B77" r:id="rId127" display="http://www.sports-reference.com/cfb/schools/buffalo/2011.html" xr:uid="{00000000-0004-0000-0A00-00007E000000}"/>
    <hyperlink ref="C77" r:id="rId128" display="http://www.sports-reference.com/cfb/conferences/mac/2011.html" xr:uid="{00000000-0004-0000-0A00-00007F000000}"/>
    <hyperlink ref="B78" r:id="rId129" display="http://www.sports-reference.com/cfb/schools/akron/2011.html" xr:uid="{00000000-0004-0000-0A00-000080000000}"/>
    <hyperlink ref="C78" r:id="rId130" display="http://www.sports-reference.com/cfb/conferences/mac/2011.html" xr:uid="{00000000-0004-0000-0A00-000081000000}"/>
    <hyperlink ref="B79" r:id="rId131" display="http://www.sports-reference.com/cfb/schools/northern-illinois/2011.html" xr:uid="{00000000-0004-0000-0A00-000082000000}"/>
    <hyperlink ref="C79" r:id="rId132" display="http://www.sports-reference.com/cfb/conferences/mac/2011.html" xr:uid="{00000000-0004-0000-0A00-000083000000}"/>
    <hyperlink ref="B80" r:id="rId133" display="http://www.sports-reference.com/cfb/schools/toledo/2011.html" xr:uid="{00000000-0004-0000-0A00-000084000000}"/>
    <hyperlink ref="C80" r:id="rId134" display="http://www.sports-reference.com/cfb/conferences/mac/2011.html" xr:uid="{00000000-0004-0000-0A00-000085000000}"/>
    <hyperlink ref="B81" r:id="rId135" display="http://www.sports-reference.com/cfb/schools/western-michigan/2011.html" xr:uid="{00000000-0004-0000-0A00-000086000000}"/>
    <hyperlink ref="C81" r:id="rId136" display="http://www.sports-reference.com/cfb/conferences/mac/2011.html" xr:uid="{00000000-0004-0000-0A00-000087000000}"/>
    <hyperlink ref="B82" r:id="rId137" display="http://www.sports-reference.com/cfb/schools/ball-state/2011.html" xr:uid="{00000000-0004-0000-0A00-000088000000}"/>
    <hyperlink ref="C82" r:id="rId138" display="http://www.sports-reference.com/cfb/conferences/mac/2011.html" xr:uid="{00000000-0004-0000-0A00-000089000000}"/>
    <hyperlink ref="B83" r:id="rId139" display="http://www.sports-reference.com/cfb/schools/eastern-michigan/2011.html" xr:uid="{00000000-0004-0000-0A00-00008A000000}"/>
    <hyperlink ref="C83" r:id="rId140" display="http://www.sports-reference.com/cfb/conferences/mac/2011.html" xr:uid="{00000000-0004-0000-0A00-00008B000000}"/>
    <hyperlink ref="B84" r:id="rId141" display="http://www.sports-reference.com/cfb/schools/central-michigan/2011.html" xr:uid="{00000000-0004-0000-0A00-00008C000000}"/>
    <hyperlink ref="C84" r:id="rId142" display="http://www.sports-reference.com/cfb/conferences/mac/2011.html" xr:uid="{00000000-0004-0000-0A00-00008D000000}"/>
    <hyperlink ref="B87" r:id="rId143" display="http://www.sports-reference.com/cfb/schools/texas-christian/2011.html" xr:uid="{00000000-0004-0000-0A00-00008E000000}"/>
    <hyperlink ref="C87" r:id="rId144" display="http://www.sports-reference.com/cfb/conferences/mwc/2011.html" xr:uid="{00000000-0004-0000-0A00-00008F000000}"/>
    <hyperlink ref="B88" r:id="rId145" display="http://www.sports-reference.com/cfb/schools/boise-state/2011.html" xr:uid="{00000000-0004-0000-0A00-000090000000}"/>
    <hyperlink ref="C88" r:id="rId146" display="http://www.sports-reference.com/cfb/conferences/mwc/2011.html" xr:uid="{00000000-0004-0000-0A00-000091000000}"/>
    <hyperlink ref="B89" r:id="rId147" display="http://www.sports-reference.com/cfb/schools/wyoming/2011.html" xr:uid="{00000000-0004-0000-0A00-000092000000}"/>
    <hyperlink ref="C89" r:id="rId148" display="http://www.sports-reference.com/cfb/conferences/mwc/2011.html" xr:uid="{00000000-0004-0000-0A00-000093000000}"/>
    <hyperlink ref="B90" r:id="rId149" display="http://www.sports-reference.com/cfb/schools/san-diego-state/2011.html" xr:uid="{00000000-0004-0000-0A00-000094000000}"/>
    <hyperlink ref="C90" r:id="rId150" display="http://www.sports-reference.com/cfb/conferences/mwc/2011.html" xr:uid="{00000000-0004-0000-0A00-000095000000}"/>
    <hyperlink ref="B91" r:id="rId151" display="http://www.sports-reference.com/cfb/schools/air-force/2011.html" xr:uid="{00000000-0004-0000-0A00-000096000000}"/>
    <hyperlink ref="C91" r:id="rId152" display="http://www.sports-reference.com/cfb/conferences/mwc/2011.html" xr:uid="{00000000-0004-0000-0A00-000097000000}"/>
    <hyperlink ref="B92" r:id="rId153" display="http://www.sports-reference.com/cfb/schools/colorado-state/2011.html" xr:uid="{00000000-0004-0000-0A00-000098000000}"/>
    <hyperlink ref="C92" r:id="rId154" display="http://www.sports-reference.com/cfb/conferences/mwc/2011.html" xr:uid="{00000000-0004-0000-0A00-000099000000}"/>
    <hyperlink ref="B93" r:id="rId155" display="http://www.sports-reference.com/cfb/schools/nevada-las-vegas/2011.html" xr:uid="{00000000-0004-0000-0A00-00009A000000}"/>
    <hyperlink ref="C93" r:id="rId156" display="http://www.sports-reference.com/cfb/conferences/mwc/2011.html" xr:uid="{00000000-0004-0000-0A00-00009B000000}"/>
    <hyperlink ref="B94" r:id="rId157" display="http://www.sports-reference.com/cfb/schools/new-mexico/2011.html" xr:uid="{00000000-0004-0000-0A00-00009C000000}"/>
    <hyperlink ref="C94" r:id="rId158" display="http://www.sports-reference.com/cfb/conferences/mwc/2011.html" xr:uid="{00000000-0004-0000-0A00-00009D000000}"/>
    <hyperlink ref="B97" r:id="rId159" display="http://www.sports-reference.com/cfb/schools/oregon/2011.html" xr:uid="{00000000-0004-0000-0A00-00009E000000}"/>
    <hyperlink ref="C97" r:id="rId160" display="http://www.sports-reference.com/cfb/conferences/pac-12/2011.html" xr:uid="{00000000-0004-0000-0A00-00009F000000}"/>
    <hyperlink ref="B98" r:id="rId161" display="http://www.sports-reference.com/cfb/schools/stanford/2011.html" xr:uid="{00000000-0004-0000-0A00-0000A0000000}"/>
    <hyperlink ref="C98" r:id="rId162" display="http://www.sports-reference.com/cfb/conferences/pac-12/2011.html" xr:uid="{00000000-0004-0000-0A00-0000A1000000}"/>
    <hyperlink ref="B99" r:id="rId163" display="http://www.sports-reference.com/cfb/schools/washington/2011.html" xr:uid="{00000000-0004-0000-0A00-0000A2000000}"/>
    <hyperlink ref="C99" r:id="rId164" display="http://www.sports-reference.com/cfb/conferences/pac-12/2011.html" xr:uid="{00000000-0004-0000-0A00-0000A3000000}"/>
    <hyperlink ref="B100" r:id="rId165" display="http://www.sports-reference.com/cfb/schools/california/2011.html" xr:uid="{00000000-0004-0000-0A00-0000A4000000}"/>
    <hyperlink ref="C100" r:id="rId166" display="http://www.sports-reference.com/cfb/conferences/pac-12/2011.html" xr:uid="{00000000-0004-0000-0A00-0000A5000000}"/>
    <hyperlink ref="B101" r:id="rId167" display="http://www.sports-reference.com/cfb/schools/oregon-state/2011.html" xr:uid="{00000000-0004-0000-0A00-0000A6000000}"/>
    <hyperlink ref="C101" r:id="rId168" display="http://www.sports-reference.com/cfb/conferences/pac-12/2011.html" xr:uid="{00000000-0004-0000-0A00-0000A7000000}"/>
    <hyperlink ref="B102" r:id="rId169" display="http://www.sports-reference.com/cfb/schools/washington-state/2011.html" xr:uid="{00000000-0004-0000-0A00-0000A8000000}"/>
    <hyperlink ref="C102" r:id="rId170" display="http://www.sports-reference.com/cfb/conferences/pac-12/2011.html" xr:uid="{00000000-0004-0000-0A00-0000A9000000}"/>
    <hyperlink ref="B103" r:id="rId171" display="http://www.sports-reference.com/cfb/schools/southern-california/2011.html" xr:uid="{00000000-0004-0000-0A00-0000AA000000}"/>
    <hyperlink ref="C103" r:id="rId172" display="http://www.sports-reference.com/cfb/conferences/pac-12/2011.html" xr:uid="{00000000-0004-0000-0A00-0000AB000000}"/>
    <hyperlink ref="B104" r:id="rId173" display="http://www.sports-reference.com/cfb/schools/ucla/2011.html" xr:uid="{00000000-0004-0000-0A00-0000AC000000}"/>
    <hyperlink ref="C104" r:id="rId174" display="http://www.sports-reference.com/cfb/conferences/pac-12/2011.html" xr:uid="{00000000-0004-0000-0A00-0000AD000000}"/>
    <hyperlink ref="B105" r:id="rId175" display="http://www.sports-reference.com/cfb/schools/utah/2011.html" xr:uid="{00000000-0004-0000-0A00-0000AE000000}"/>
    <hyperlink ref="C105" r:id="rId176" display="http://www.sports-reference.com/cfb/conferences/pac-12/2011.html" xr:uid="{00000000-0004-0000-0A00-0000AF000000}"/>
    <hyperlink ref="B106" r:id="rId177" display="http://www.sports-reference.com/cfb/schools/arizona-state/2011.html" xr:uid="{00000000-0004-0000-0A00-0000B0000000}"/>
    <hyperlink ref="C106" r:id="rId178" display="http://www.sports-reference.com/cfb/conferences/pac-12/2011.html" xr:uid="{00000000-0004-0000-0A00-0000B1000000}"/>
    <hyperlink ref="B107" r:id="rId179" display="http://www.sports-reference.com/cfb/schools/arizona/2011.html" xr:uid="{00000000-0004-0000-0A00-0000B2000000}"/>
    <hyperlink ref="C107" r:id="rId180" display="http://www.sports-reference.com/cfb/conferences/pac-12/2011.html" xr:uid="{00000000-0004-0000-0A00-0000B3000000}"/>
    <hyperlink ref="B108" r:id="rId181" display="http://www.sports-reference.com/cfb/schools/colorado/2011.html" xr:uid="{00000000-0004-0000-0A00-0000B4000000}"/>
    <hyperlink ref="C108" r:id="rId182" display="http://www.sports-reference.com/cfb/conferences/pac-12/2011.html" xr:uid="{00000000-0004-0000-0A00-0000B5000000}"/>
    <hyperlink ref="B111" r:id="rId183" display="http://www.sports-reference.com/cfb/schools/georgia/2011.html" xr:uid="{00000000-0004-0000-0A00-0000B6000000}"/>
    <hyperlink ref="C111" r:id="rId184" display="http://www.sports-reference.com/cfb/conferences/sec/2011.html" xr:uid="{00000000-0004-0000-0A00-0000B7000000}"/>
    <hyperlink ref="B112" r:id="rId185" display="http://www.sports-reference.com/cfb/schools/south-carolina/2011.html" xr:uid="{00000000-0004-0000-0A00-0000B8000000}"/>
    <hyperlink ref="C112" r:id="rId186" display="http://www.sports-reference.com/cfb/conferences/sec/2011.html" xr:uid="{00000000-0004-0000-0A00-0000B9000000}"/>
    <hyperlink ref="B113" r:id="rId187" display="http://www.sports-reference.com/cfb/schools/florida/2011.html" xr:uid="{00000000-0004-0000-0A00-0000BA000000}"/>
    <hyperlink ref="C113" r:id="rId188" display="http://www.sports-reference.com/cfb/conferences/sec/2011.html" xr:uid="{00000000-0004-0000-0A00-0000BB000000}"/>
    <hyperlink ref="B114" r:id="rId189" display="http://www.sports-reference.com/cfb/schools/vanderbilt/2011.html" xr:uid="{00000000-0004-0000-0A00-0000BC000000}"/>
    <hyperlink ref="C114" r:id="rId190" display="http://www.sports-reference.com/cfb/conferences/sec/2011.html" xr:uid="{00000000-0004-0000-0A00-0000BD000000}"/>
    <hyperlink ref="B115" r:id="rId191" display="http://www.sports-reference.com/cfb/schools/kentucky/2011.html" xr:uid="{00000000-0004-0000-0A00-0000BE000000}"/>
    <hyperlink ref="C115" r:id="rId192" display="http://www.sports-reference.com/cfb/conferences/sec/2011.html" xr:uid="{00000000-0004-0000-0A00-0000BF000000}"/>
    <hyperlink ref="B116" r:id="rId193" display="http://www.sports-reference.com/cfb/schools/tennessee/2011.html" xr:uid="{00000000-0004-0000-0A00-0000C0000000}"/>
    <hyperlink ref="C116" r:id="rId194" display="http://www.sports-reference.com/cfb/conferences/sec/2011.html" xr:uid="{00000000-0004-0000-0A00-0000C1000000}"/>
    <hyperlink ref="B117" r:id="rId195" display="http://www.sports-reference.com/cfb/schools/louisiana-state/2011.html" xr:uid="{00000000-0004-0000-0A00-0000C2000000}"/>
    <hyperlink ref="C117" r:id="rId196" display="http://www.sports-reference.com/cfb/conferences/sec/2011.html" xr:uid="{00000000-0004-0000-0A00-0000C3000000}"/>
    <hyperlink ref="B118" r:id="rId197" display="http://www.sports-reference.com/cfb/schools/alabama/2011.html" xr:uid="{00000000-0004-0000-0A00-0000C4000000}"/>
    <hyperlink ref="C118" r:id="rId198" display="http://www.sports-reference.com/cfb/conferences/sec/2011.html" xr:uid="{00000000-0004-0000-0A00-0000C5000000}"/>
    <hyperlink ref="B119" r:id="rId199" display="http://www.sports-reference.com/cfb/schools/arkansas/2011.html" xr:uid="{00000000-0004-0000-0A00-0000C6000000}"/>
    <hyperlink ref="C119" r:id="rId200" display="http://www.sports-reference.com/cfb/conferences/sec/2011.html" xr:uid="{00000000-0004-0000-0A00-0000C7000000}"/>
    <hyperlink ref="B120" r:id="rId201" display="http://www.sports-reference.com/cfb/schools/auburn/2011.html" xr:uid="{00000000-0004-0000-0A00-0000C8000000}"/>
    <hyperlink ref="C120" r:id="rId202" display="http://www.sports-reference.com/cfb/conferences/sec/2011.html" xr:uid="{00000000-0004-0000-0A00-0000C9000000}"/>
    <hyperlink ref="B121" r:id="rId203" display="http://www.sports-reference.com/cfb/schools/mississippi-state/2011.html" xr:uid="{00000000-0004-0000-0A00-0000CA000000}"/>
    <hyperlink ref="C121" r:id="rId204" display="http://www.sports-reference.com/cfb/conferences/sec/2011.html" xr:uid="{00000000-0004-0000-0A00-0000CB000000}"/>
    <hyperlink ref="B122" r:id="rId205" display="http://www.sports-reference.com/cfb/schools/mississippi/2011.html" xr:uid="{00000000-0004-0000-0A00-0000CC000000}"/>
    <hyperlink ref="C122" r:id="rId206" display="http://www.sports-reference.com/cfb/conferences/sec/2011.html" xr:uid="{00000000-0004-0000-0A00-0000CD000000}"/>
    <hyperlink ref="B125" r:id="rId207" display="http://www.sports-reference.com/cfb/schools/arkansas-state/2011.html" xr:uid="{00000000-0004-0000-0A00-0000CE000000}"/>
    <hyperlink ref="C125" r:id="rId208" display="http://www.sports-reference.com/cfb/conferences/sun-belt/2011.html" xr:uid="{00000000-0004-0000-0A00-0000CF000000}"/>
    <hyperlink ref="B126" r:id="rId209" display="http://www.sports-reference.com/cfb/schools/western-kentucky/2011.html" xr:uid="{00000000-0004-0000-0A00-0000D0000000}"/>
    <hyperlink ref="C126" r:id="rId210" display="http://www.sports-reference.com/cfb/conferences/sun-belt/2011.html" xr:uid="{00000000-0004-0000-0A00-0000D1000000}"/>
    <hyperlink ref="B127" r:id="rId211" display="http://www.sports-reference.com/cfb/schools/louisiana-lafayette/2011.html" xr:uid="{00000000-0004-0000-0A00-0000D2000000}"/>
    <hyperlink ref="C127" r:id="rId212" display="http://www.sports-reference.com/cfb/conferences/sun-belt/2011.html" xr:uid="{00000000-0004-0000-0A00-0000D3000000}"/>
    <hyperlink ref="B128" r:id="rId213" display="http://www.sports-reference.com/cfb/schools/florida-international/2011.html" xr:uid="{00000000-0004-0000-0A00-0000D4000000}"/>
    <hyperlink ref="C128" r:id="rId214" display="http://www.sports-reference.com/cfb/conferences/sun-belt/2011.html" xr:uid="{00000000-0004-0000-0A00-0000D5000000}"/>
    <hyperlink ref="B129" r:id="rId215" display="http://www.sports-reference.com/cfb/schools/north-texas/2011.html" xr:uid="{00000000-0004-0000-0A00-0000D6000000}"/>
    <hyperlink ref="C129" r:id="rId216" display="http://www.sports-reference.com/cfb/conferences/sun-belt/2011.html" xr:uid="{00000000-0004-0000-0A00-0000D7000000}"/>
    <hyperlink ref="B130" r:id="rId217" display="http://www.sports-reference.com/cfb/schools/louisiana-monroe/2011.html" xr:uid="{00000000-0004-0000-0A00-0000D8000000}"/>
    <hyperlink ref="C130" r:id="rId218" display="http://www.sports-reference.com/cfb/conferences/sun-belt/2011.html" xr:uid="{00000000-0004-0000-0A00-0000D9000000}"/>
    <hyperlink ref="B131" r:id="rId219" display="http://www.sports-reference.com/cfb/schools/troy/2011.html" xr:uid="{00000000-0004-0000-0A00-0000DA000000}"/>
    <hyperlink ref="C131" r:id="rId220" display="http://www.sports-reference.com/cfb/conferences/sun-belt/2011.html" xr:uid="{00000000-0004-0000-0A00-0000DB000000}"/>
    <hyperlink ref="B132" r:id="rId221" display="http://www.sports-reference.com/cfb/schools/middle-tennessee-state/2011.html" xr:uid="{00000000-0004-0000-0A00-0000DC000000}"/>
    <hyperlink ref="C132" r:id="rId222" display="http://www.sports-reference.com/cfb/conferences/sun-belt/2011.html" xr:uid="{00000000-0004-0000-0A00-0000DD000000}"/>
    <hyperlink ref="B133" r:id="rId223" display="http://www.sports-reference.com/cfb/schools/florida-atlantic/2011.html" xr:uid="{00000000-0004-0000-0A00-0000DE000000}"/>
    <hyperlink ref="C133" r:id="rId224" display="http://www.sports-reference.com/cfb/conferences/sun-belt/2011.html" xr:uid="{00000000-0004-0000-0A00-0000DF000000}"/>
    <hyperlink ref="B136" r:id="rId225" display="http://www.sports-reference.com/cfb/schools/louisiana-tech/2011.html" xr:uid="{00000000-0004-0000-0A00-0000E0000000}"/>
    <hyperlink ref="C136" r:id="rId226" display="http://www.sports-reference.com/cfb/conferences/wac/2011.html" xr:uid="{00000000-0004-0000-0A00-0000E1000000}"/>
    <hyperlink ref="B137" r:id="rId227" display="http://www.sports-reference.com/cfb/schools/nevada/2011.html" xr:uid="{00000000-0004-0000-0A00-0000E2000000}"/>
    <hyperlink ref="C137" r:id="rId228" display="http://www.sports-reference.com/cfb/conferences/wac/2011.html" xr:uid="{00000000-0004-0000-0A00-0000E3000000}"/>
    <hyperlink ref="B138" r:id="rId229" display="http://www.sports-reference.com/cfb/schools/utah-state/2011.html" xr:uid="{00000000-0004-0000-0A00-0000E4000000}"/>
    <hyperlink ref="C138" r:id="rId230" display="http://www.sports-reference.com/cfb/conferences/wac/2011.html" xr:uid="{00000000-0004-0000-0A00-0000E5000000}"/>
    <hyperlink ref="B139" r:id="rId231" display="http://www.sports-reference.com/cfb/schools/hawaii/2011.html" xr:uid="{00000000-0004-0000-0A00-0000E6000000}"/>
    <hyperlink ref="C139" r:id="rId232" display="http://www.sports-reference.com/cfb/conferences/wac/2011.html" xr:uid="{00000000-0004-0000-0A00-0000E7000000}"/>
    <hyperlink ref="B140" r:id="rId233" display="http://www.sports-reference.com/cfb/schools/san-jose-state/2011.html" xr:uid="{00000000-0004-0000-0A00-0000E8000000}"/>
    <hyperlink ref="C140" r:id="rId234" display="http://www.sports-reference.com/cfb/conferences/wac/2011.html" xr:uid="{00000000-0004-0000-0A00-0000E9000000}"/>
    <hyperlink ref="B141" r:id="rId235" display="http://www.sports-reference.com/cfb/schools/fresno-state/2011.html" xr:uid="{00000000-0004-0000-0A00-0000EA000000}"/>
    <hyperlink ref="C141" r:id="rId236" display="http://www.sports-reference.com/cfb/conferences/wac/2011.html" xr:uid="{00000000-0004-0000-0A00-0000EB000000}"/>
    <hyperlink ref="B142" r:id="rId237" display="http://www.sports-reference.com/cfb/schools/new-mexico-state/2011.html" xr:uid="{00000000-0004-0000-0A00-0000EC000000}"/>
    <hyperlink ref="C142" r:id="rId238" display="http://www.sports-reference.com/cfb/conferences/wac/2011.html" xr:uid="{00000000-0004-0000-0A00-0000ED000000}"/>
    <hyperlink ref="B143" r:id="rId239" display="http://www.sports-reference.com/cfb/schools/idaho/2011.html" xr:uid="{00000000-0004-0000-0A00-0000EE000000}"/>
    <hyperlink ref="C143" r:id="rId240" display="http://www.sports-reference.com/cfb/conferences/wac/2011.html" xr:uid="{00000000-0004-0000-0A00-0000EF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143"/>
  <sheetViews>
    <sheetView topLeftCell="A143" workbookViewId="0">
      <selection activeCell="A2" sqref="A2:P143"/>
    </sheetView>
  </sheetViews>
  <sheetFormatPr defaultRowHeight="15"/>
  <sheetData>
    <row r="1" spans="1:17">
      <c r="A1" s="6" t="s">
        <v>152</v>
      </c>
      <c r="B1" s="6" t="s">
        <v>153</v>
      </c>
      <c r="C1" s="6" t="s">
        <v>154</v>
      </c>
      <c r="D1" s="6" t="s">
        <v>155</v>
      </c>
      <c r="E1" s="6" t="s">
        <v>156</v>
      </c>
      <c r="F1" s="6" t="s">
        <v>157</v>
      </c>
      <c r="G1" s="6" t="s">
        <v>155</v>
      </c>
      <c r="H1" s="6" t="s">
        <v>156</v>
      </c>
      <c r="I1" s="6" t="s">
        <v>157</v>
      </c>
      <c r="J1" s="6" t="s">
        <v>158</v>
      </c>
      <c r="K1" s="6" t="s">
        <v>158</v>
      </c>
      <c r="L1" s="6" t="s">
        <v>159</v>
      </c>
      <c r="M1" s="6" t="s">
        <v>160</v>
      </c>
      <c r="N1" s="6" t="s">
        <v>161</v>
      </c>
      <c r="O1" s="6" t="s">
        <v>162</v>
      </c>
      <c r="P1" s="6" t="s">
        <v>163</v>
      </c>
      <c r="Q1" s="6" t="s">
        <v>164</v>
      </c>
    </row>
    <row r="2" spans="1:17" ht="45">
      <c r="A2" s="6">
        <v>1</v>
      </c>
      <c r="B2" s="5" t="s">
        <v>2</v>
      </c>
      <c r="C2" s="5" t="s">
        <v>165</v>
      </c>
      <c r="D2" s="7">
        <v>10</v>
      </c>
      <c r="E2" s="7">
        <v>4</v>
      </c>
      <c r="F2" s="7">
        <v>0.71399999999999997</v>
      </c>
      <c r="G2" s="7">
        <v>6</v>
      </c>
      <c r="H2" s="7">
        <v>2</v>
      </c>
      <c r="I2" s="7">
        <v>0.75</v>
      </c>
      <c r="J2" s="7">
        <v>31.4</v>
      </c>
      <c r="K2" s="7">
        <v>19.600000000000001</v>
      </c>
      <c r="L2" s="7">
        <v>14.2</v>
      </c>
      <c r="M2" s="7">
        <v>5.0599999999999996</v>
      </c>
      <c r="N2" s="7">
        <v>20</v>
      </c>
      <c r="O2" s="7">
        <v>16</v>
      </c>
      <c r="P2" s="7">
        <v>17</v>
      </c>
      <c r="Q2" s="7"/>
    </row>
    <row r="3" spans="1:17" ht="45">
      <c r="A3" s="6">
        <v>2</v>
      </c>
      <c r="B3" s="5" t="s">
        <v>39</v>
      </c>
      <c r="C3" s="5" t="s">
        <v>165</v>
      </c>
      <c r="D3" s="7">
        <v>9</v>
      </c>
      <c r="E3" s="7">
        <v>4</v>
      </c>
      <c r="F3" s="7">
        <v>0.69199999999999995</v>
      </c>
      <c r="G3" s="7">
        <v>5</v>
      </c>
      <c r="H3" s="7">
        <v>3</v>
      </c>
      <c r="I3" s="7">
        <v>0.625</v>
      </c>
      <c r="J3" s="7">
        <v>32.200000000000003</v>
      </c>
      <c r="K3" s="7">
        <v>22.2</v>
      </c>
      <c r="L3" s="7">
        <v>7.02</v>
      </c>
      <c r="M3" s="7">
        <v>1.33</v>
      </c>
      <c r="N3" s="7"/>
      <c r="O3" s="7">
        <v>23</v>
      </c>
      <c r="P3" s="7">
        <v>23</v>
      </c>
      <c r="Q3" s="7"/>
    </row>
    <row r="4" spans="1:17" ht="45">
      <c r="A4" s="6">
        <v>3</v>
      </c>
      <c r="B4" s="5" t="s">
        <v>44</v>
      </c>
      <c r="C4" s="5" t="s">
        <v>165</v>
      </c>
      <c r="D4" s="7">
        <v>9</v>
      </c>
      <c r="E4" s="7">
        <v>4</v>
      </c>
      <c r="F4" s="7">
        <v>0.69199999999999995</v>
      </c>
      <c r="G4" s="7">
        <v>5</v>
      </c>
      <c r="H4" s="7">
        <v>3</v>
      </c>
      <c r="I4" s="7">
        <v>0.625</v>
      </c>
      <c r="J4" s="7">
        <v>31.8</v>
      </c>
      <c r="K4" s="7">
        <v>21.3</v>
      </c>
      <c r="L4" s="7">
        <v>11</v>
      </c>
      <c r="M4" s="7">
        <v>2.92</v>
      </c>
      <c r="N4" s="7"/>
      <c r="O4" s="7">
        <v>21</v>
      </c>
      <c r="P4" s="7">
        <v>25</v>
      </c>
      <c r="Q4" s="7"/>
    </row>
    <row r="5" spans="1:17" ht="45">
      <c r="A5" s="6">
        <v>4</v>
      </c>
      <c r="B5" s="5" t="s">
        <v>82</v>
      </c>
      <c r="C5" s="5" t="s">
        <v>165</v>
      </c>
      <c r="D5" s="7">
        <v>7</v>
      </c>
      <c r="E5" s="7">
        <v>6</v>
      </c>
      <c r="F5" s="7">
        <v>0.53800000000000003</v>
      </c>
      <c r="G5" s="7">
        <v>4</v>
      </c>
      <c r="H5" s="7">
        <v>4</v>
      </c>
      <c r="I5" s="7">
        <v>0.5</v>
      </c>
      <c r="J5" s="7">
        <v>18.5</v>
      </c>
      <c r="K5" s="7">
        <v>19.5</v>
      </c>
      <c r="L5" s="7">
        <v>2.15</v>
      </c>
      <c r="M5" s="7">
        <v>3</v>
      </c>
      <c r="N5" s="7"/>
      <c r="O5" s="7"/>
      <c r="P5" s="7"/>
      <c r="Q5" s="7"/>
    </row>
    <row r="6" spans="1:17" ht="45">
      <c r="A6" s="6">
        <v>5</v>
      </c>
      <c r="B6" s="5" t="s">
        <v>6</v>
      </c>
      <c r="C6" s="5" t="s">
        <v>165</v>
      </c>
      <c r="D6" s="7">
        <v>6</v>
      </c>
      <c r="E6" s="7">
        <v>7</v>
      </c>
      <c r="F6" s="7">
        <v>0.46200000000000002</v>
      </c>
      <c r="G6" s="7">
        <v>4</v>
      </c>
      <c r="H6" s="7">
        <v>4</v>
      </c>
      <c r="I6" s="7">
        <v>0.5</v>
      </c>
      <c r="J6" s="7">
        <v>24</v>
      </c>
      <c r="K6" s="7">
        <v>18.8</v>
      </c>
      <c r="L6" s="7">
        <v>7.35</v>
      </c>
      <c r="M6" s="7">
        <v>3.74</v>
      </c>
      <c r="N6" s="7"/>
      <c r="O6" s="7"/>
      <c r="P6" s="7"/>
      <c r="Q6" s="7"/>
    </row>
    <row r="7" spans="1:17" ht="45.75" thickBot="1">
      <c r="A7" s="6">
        <v>6</v>
      </c>
      <c r="B7" s="5" t="s">
        <v>62</v>
      </c>
      <c r="C7" s="5" t="s">
        <v>165</v>
      </c>
      <c r="D7" s="7">
        <v>3</v>
      </c>
      <c r="E7" s="7">
        <v>9</v>
      </c>
      <c r="F7" s="7">
        <v>0.25</v>
      </c>
      <c r="G7" s="7">
        <v>1</v>
      </c>
      <c r="H7" s="7">
        <v>7</v>
      </c>
      <c r="I7" s="7">
        <v>0.125</v>
      </c>
      <c r="J7" s="7">
        <v>22.8</v>
      </c>
      <c r="K7" s="7">
        <v>35.799999999999997</v>
      </c>
      <c r="L7" s="7">
        <v>-5.07</v>
      </c>
      <c r="M7" s="7">
        <v>4.26</v>
      </c>
      <c r="N7" s="7"/>
      <c r="O7" s="7"/>
      <c r="P7" s="7"/>
      <c r="Q7" s="7"/>
    </row>
    <row r="8" spans="1:17" ht="30.75" thickTop="1">
      <c r="A8" s="8">
        <v>7</v>
      </c>
      <c r="B8" s="10" t="s">
        <v>43</v>
      </c>
      <c r="C8" s="10" t="s">
        <v>166</v>
      </c>
      <c r="D8" s="9">
        <v>11</v>
      </c>
      <c r="E8" s="9">
        <v>3</v>
      </c>
      <c r="F8" s="9">
        <v>0.78600000000000003</v>
      </c>
      <c r="G8" s="9">
        <v>8</v>
      </c>
      <c r="H8" s="9">
        <v>0</v>
      </c>
      <c r="I8" s="9">
        <v>1</v>
      </c>
      <c r="J8" s="9">
        <v>33.9</v>
      </c>
      <c r="K8" s="9">
        <v>20.6</v>
      </c>
      <c r="L8" s="9">
        <v>14.03</v>
      </c>
      <c r="M8" s="9">
        <v>2.74</v>
      </c>
      <c r="N8" s="9">
        <v>10</v>
      </c>
      <c r="O8" s="9">
        <v>10</v>
      </c>
      <c r="P8" s="9">
        <v>16</v>
      </c>
      <c r="Q8" s="9"/>
    </row>
    <row r="9" spans="1:17" ht="30">
      <c r="A9" s="6">
        <v>8</v>
      </c>
      <c r="B9" s="5" t="s">
        <v>21</v>
      </c>
      <c r="C9" s="5" t="s">
        <v>166</v>
      </c>
      <c r="D9" s="7">
        <v>7</v>
      </c>
      <c r="E9" s="7">
        <v>6</v>
      </c>
      <c r="F9" s="7">
        <v>0.53800000000000003</v>
      </c>
      <c r="G9" s="7">
        <v>5</v>
      </c>
      <c r="H9" s="7">
        <v>3</v>
      </c>
      <c r="I9" s="7">
        <v>0.625</v>
      </c>
      <c r="J9" s="7">
        <v>26.3</v>
      </c>
      <c r="K9" s="7">
        <v>20.7</v>
      </c>
      <c r="L9" s="7">
        <v>8.26</v>
      </c>
      <c r="M9" s="7">
        <v>4.72</v>
      </c>
      <c r="N9" s="7">
        <v>13</v>
      </c>
      <c r="O9" s="7">
        <v>12</v>
      </c>
      <c r="P9" s="7"/>
      <c r="Q9" s="7"/>
    </row>
    <row r="10" spans="1:17" ht="30">
      <c r="A10" s="6">
        <v>9</v>
      </c>
      <c r="B10" s="5" t="s">
        <v>24</v>
      </c>
      <c r="C10" s="5" t="s">
        <v>166</v>
      </c>
      <c r="D10" s="7">
        <v>8</v>
      </c>
      <c r="E10" s="7">
        <v>5</v>
      </c>
      <c r="F10" s="7">
        <v>0.61499999999999999</v>
      </c>
      <c r="G10" s="7">
        <v>4</v>
      </c>
      <c r="H10" s="7">
        <v>4</v>
      </c>
      <c r="I10" s="7">
        <v>0.5</v>
      </c>
      <c r="J10" s="7">
        <v>25.3</v>
      </c>
      <c r="K10" s="7">
        <v>23.2</v>
      </c>
      <c r="L10" s="7">
        <v>5.15</v>
      </c>
      <c r="M10" s="7">
        <v>2.84</v>
      </c>
      <c r="N10" s="7">
        <v>18</v>
      </c>
      <c r="O10" s="7">
        <v>18</v>
      </c>
      <c r="P10" s="7"/>
      <c r="Q10" s="7"/>
    </row>
    <row r="11" spans="1:17" ht="30">
      <c r="A11" s="6">
        <v>10</v>
      </c>
      <c r="B11" s="5" t="s">
        <v>69</v>
      </c>
      <c r="C11" s="5" t="s">
        <v>166</v>
      </c>
      <c r="D11" s="7">
        <v>6</v>
      </c>
      <c r="E11" s="7">
        <v>7</v>
      </c>
      <c r="F11" s="7">
        <v>0.46200000000000002</v>
      </c>
      <c r="G11" s="7">
        <v>4</v>
      </c>
      <c r="H11" s="7">
        <v>4</v>
      </c>
      <c r="I11" s="7">
        <v>0.5</v>
      </c>
      <c r="J11" s="7">
        <v>26</v>
      </c>
      <c r="K11" s="7">
        <v>25.2</v>
      </c>
      <c r="L11" s="7">
        <v>0.8</v>
      </c>
      <c r="M11" s="7">
        <v>0.8</v>
      </c>
      <c r="N11" s="7">
        <v>16</v>
      </c>
      <c r="O11" s="7">
        <v>15</v>
      </c>
      <c r="P11" s="7"/>
      <c r="Q11" s="7"/>
    </row>
    <row r="12" spans="1:17" ht="30">
      <c r="A12" s="6">
        <v>11</v>
      </c>
      <c r="B12" s="5" t="s">
        <v>61</v>
      </c>
      <c r="C12" s="5" t="s">
        <v>166</v>
      </c>
      <c r="D12" s="7">
        <v>4</v>
      </c>
      <c r="E12" s="7">
        <v>8</v>
      </c>
      <c r="F12" s="7">
        <v>0.33300000000000002</v>
      </c>
      <c r="G12" s="7">
        <v>1</v>
      </c>
      <c r="H12" s="7">
        <v>7</v>
      </c>
      <c r="I12" s="7">
        <v>0.125</v>
      </c>
      <c r="J12" s="7">
        <v>25.3</v>
      </c>
      <c r="K12" s="7">
        <v>28.3</v>
      </c>
      <c r="L12" s="7">
        <v>-3.29</v>
      </c>
      <c r="M12" s="7">
        <v>0.37</v>
      </c>
      <c r="N12" s="7"/>
      <c r="O12" s="7"/>
      <c r="P12" s="7"/>
      <c r="Q12" s="7"/>
    </row>
    <row r="13" spans="1:17" ht="30">
      <c r="A13" s="6">
        <v>12</v>
      </c>
      <c r="B13" s="5" t="s">
        <v>33</v>
      </c>
      <c r="C13" s="5" t="s">
        <v>166</v>
      </c>
      <c r="D13" s="7">
        <v>3</v>
      </c>
      <c r="E13" s="7">
        <v>9</v>
      </c>
      <c r="F13" s="7">
        <v>0.25</v>
      </c>
      <c r="G13" s="7">
        <v>1</v>
      </c>
      <c r="H13" s="7">
        <v>7</v>
      </c>
      <c r="I13" s="7">
        <v>0.125</v>
      </c>
      <c r="J13" s="7">
        <v>25.3</v>
      </c>
      <c r="K13" s="7">
        <v>35.4</v>
      </c>
      <c r="L13" s="7">
        <v>-4.59</v>
      </c>
      <c r="M13" s="7">
        <v>2.66</v>
      </c>
      <c r="N13" s="7"/>
      <c r="O13" s="7"/>
      <c r="P13" s="7"/>
      <c r="Q13" s="7"/>
    </row>
    <row r="14" spans="1:17" ht="15" customHeight="1">
      <c r="A14" s="21"/>
      <c r="B14" s="21"/>
      <c r="C14" s="21"/>
      <c r="D14" s="21" t="s">
        <v>167</v>
      </c>
      <c r="E14" s="21"/>
      <c r="F14" s="21"/>
      <c r="G14" s="21" t="s">
        <v>168</v>
      </c>
      <c r="H14" s="21"/>
      <c r="I14" s="21"/>
      <c r="J14" s="6"/>
      <c r="K14" s="6"/>
      <c r="L14" s="21" t="s">
        <v>159</v>
      </c>
      <c r="M14" s="21"/>
      <c r="N14" s="21" t="s">
        <v>151</v>
      </c>
      <c r="O14" s="21"/>
      <c r="P14" s="21"/>
      <c r="Q14" s="6"/>
    </row>
    <row r="15" spans="1:17">
      <c r="A15" s="6" t="s">
        <v>152</v>
      </c>
      <c r="B15" s="6" t="s">
        <v>153</v>
      </c>
      <c r="C15" s="6" t="s">
        <v>154</v>
      </c>
      <c r="D15" s="6" t="s">
        <v>155</v>
      </c>
      <c r="E15" s="6" t="s">
        <v>156</v>
      </c>
      <c r="F15" s="6" t="s">
        <v>157</v>
      </c>
      <c r="G15" s="6" t="s">
        <v>155</v>
      </c>
      <c r="H15" s="6" t="s">
        <v>156</v>
      </c>
      <c r="I15" s="6" t="s">
        <v>157</v>
      </c>
      <c r="J15" s="6" t="s">
        <v>158</v>
      </c>
      <c r="K15" s="6" t="s">
        <v>158</v>
      </c>
      <c r="L15" s="6" t="s">
        <v>159</v>
      </c>
      <c r="M15" s="6" t="s">
        <v>160</v>
      </c>
      <c r="N15" s="6" t="s">
        <v>161</v>
      </c>
      <c r="O15" s="6" t="s">
        <v>162</v>
      </c>
      <c r="P15" s="6" t="s">
        <v>163</v>
      </c>
      <c r="Q15" s="6" t="s">
        <v>164</v>
      </c>
    </row>
    <row r="16" spans="1:17" ht="30">
      <c r="A16" s="6">
        <v>13</v>
      </c>
      <c r="B16" s="5" t="s">
        <v>46</v>
      </c>
      <c r="C16" s="5" t="s">
        <v>194</v>
      </c>
      <c r="D16" s="7">
        <v>10</v>
      </c>
      <c r="E16" s="7">
        <v>3</v>
      </c>
      <c r="F16" s="7">
        <v>0.76900000000000002</v>
      </c>
      <c r="G16" s="7">
        <v>6</v>
      </c>
      <c r="H16" s="7">
        <v>2</v>
      </c>
      <c r="I16" s="7">
        <v>0.75</v>
      </c>
      <c r="J16" s="7">
        <v>29.8</v>
      </c>
      <c r="K16" s="7">
        <v>16.100000000000001</v>
      </c>
      <c r="L16" s="7">
        <v>13.98</v>
      </c>
      <c r="M16" s="7">
        <v>3.29</v>
      </c>
      <c r="N16" s="7"/>
      <c r="O16" s="7">
        <v>7</v>
      </c>
      <c r="P16" s="7">
        <v>18</v>
      </c>
      <c r="Q16" s="7"/>
    </row>
    <row r="17" spans="1:17" ht="30">
      <c r="A17" s="6">
        <v>14</v>
      </c>
      <c r="B17" s="5" t="s">
        <v>26</v>
      </c>
      <c r="C17" s="5" t="s">
        <v>194</v>
      </c>
      <c r="D17" s="7">
        <v>10</v>
      </c>
      <c r="E17" s="7">
        <v>4</v>
      </c>
      <c r="F17" s="7">
        <v>0.71399999999999997</v>
      </c>
      <c r="G17" s="7">
        <v>6</v>
      </c>
      <c r="H17" s="7">
        <v>2</v>
      </c>
      <c r="I17" s="7">
        <v>0.75</v>
      </c>
      <c r="J17" s="7">
        <v>30.9</v>
      </c>
      <c r="K17" s="7">
        <v>17.399999999999999</v>
      </c>
      <c r="L17" s="7">
        <v>12.85</v>
      </c>
      <c r="M17" s="7">
        <v>2.42</v>
      </c>
      <c r="N17" s="7">
        <v>8</v>
      </c>
      <c r="O17" s="7">
        <v>5</v>
      </c>
      <c r="P17" s="7">
        <v>20</v>
      </c>
      <c r="Q17" s="7"/>
    </row>
    <row r="18" spans="1:17" ht="30">
      <c r="A18" s="6">
        <v>15</v>
      </c>
      <c r="B18" s="5" t="s">
        <v>76</v>
      </c>
      <c r="C18" s="5" t="s">
        <v>194</v>
      </c>
      <c r="D18" s="7">
        <v>7</v>
      </c>
      <c r="E18" s="7">
        <v>6</v>
      </c>
      <c r="F18" s="7">
        <v>0.53800000000000003</v>
      </c>
      <c r="G18" s="7">
        <v>3</v>
      </c>
      <c r="H18" s="7">
        <v>5</v>
      </c>
      <c r="I18" s="7">
        <v>0.375</v>
      </c>
      <c r="J18" s="7">
        <v>33.6</v>
      </c>
      <c r="K18" s="7">
        <v>29.1</v>
      </c>
      <c r="L18" s="7">
        <v>4.1100000000000003</v>
      </c>
      <c r="M18" s="7">
        <v>1.26</v>
      </c>
      <c r="N18" s="7"/>
      <c r="O18" s="7"/>
      <c r="P18" s="7"/>
      <c r="Q18" s="7"/>
    </row>
    <row r="19" spans="1:17" ht="30">
      <c r="A19" s="6">
        <v>16</v>
      </c>
      <c r="B19" s="5" t="s">
        <v>53</v>
      </c>
      <c r="C19" s="5" t="s">
        <v>194</v>
      </c>
      <c r="D19" s="7">
        <v>5</v>
      </c>
      <c r="E19" s="7">
        <v>7</v>
      </c>
      <c r="F19" s="7">
        <v>0.41699999999999998</v>
      </c>
      <c r="G19" s="7">
        <v>3</v>
      </c>
      <c r="H19" s="7">
        <v>5</v>
      </c>
      <c r="I19" s="7">
        <v>0.375</v>
      </c>
      <c r="J19" s="7">
        <v>21.7</v>
      </c>
      <c r="K19" s="7">
        <v>28.8</v>
      </c>
      <c r="L19" s="7">
        <v>0.43</v>
      </c>
      <c r="M19" s="7">
        <v>4.2699999999999996</v>
      </c>
      <c r="N19" s="7"/>
      <c r="O19" s="7"/>
      <c r="P19" s="7"/>
      <c r="Q19" s="7"/>
    </row>
    <row r="20" spans="1:17" ht="30">
      <c r="A20" s="6">
        <v>17</v>
      </c>
      <c r="B20" s="5" t="s">
        <v>66</v>
      </c>
      <c r="C20" s="5" t="s">
        <v>194</v>
      </c>
      <c r="D20" s="7">
        <v>5</v>
      </c>
      <c r="E20" s="7">
        <v>7</v>
      </c>
      <c r="F20" s="7">
        <v>0.41699999999999998</v>
      </c>
      <c r="G20" s="7">
        <v>2</v>
      </c>
      <c r="H20" s="7">
        <v>6</v>
      </c>
      <c r="I20" s="7">
        <v>0.25</v>
      </c>
      <c r="J20" s="7">
        <v>24.2</v>
      </c>
      <c r="K20" s="7">
        <v>30.8</v>
      </c>
      <c r="L20" s="7">
        <v>0.75</v>
      </c>
      <c r="M20" s="7">
        <v>4.33</v>
      </c>
      <c r="N20" s="7"/>
      <c r="O20" s="7"/>
      <c r="P20" s="7"/>
      <c r="Q20" s="7"/>
    </row>
    <row r="21" spans="1:17" ht="30.75" thickBot="1">
      <c r="A21" s="6">
        <v>18</v>
      </c>
      <c r="B21" s="5" t="s">
        <v>85</v>
      </c>
      <c r="C21" s="5" t="s">
        <v>194</v>
      </c>
      <c r="D21" s="7">
        <v>3</v>
      </c>
      <c r="E21" s="7">
        <v>9</v>
      </c>
      <c r="F21" s="7">
        <v>0.25</v>
      </c>
      <c r="G21" s="7">
        <v>1</v>
      </c>
      <c r="H21" s="7">
        <v>7</v>
      </c>
      <c r="I21" s="7">
        <v>0.125</v>
      </c>
      <c r="J21" s="7">
        <v>17.100000000000001</v>
      </c>
      <c r="K21" s="7">
        <v>34.4</v>
      </c>
      <c r="L21" s="7">
        <v>-8.61</v>
      </c>
      <c r="M21" s="7">
        <v>2.4700000000000002</v>
      </c>
      <c r="N21" s="7"/>
      <c r="O21" s="7"/>
      <c r="P21" s="7"/>
      <c r="Q21" s="7"/>
    </row>
    <row r="22" spans="1:17" ht="30.75" thickTop="1">
      <c r="A22" s="8">
        <v>19</v>
      </c>
      <c r="B22" s="10" t="s">
        <v>16</v>
      </c>
      <c r="C22" s="10" t="s">
        <v>195</v>
      </c>
      <c r="D22" s="9">
        <v>12</v>
      </c>
      <c r="E22" s="9">
        <v>2</v>
      </c>
      <c r="F22" s="9">
        <v>0.85699999999999998</v>
      </c>
      <c r="G22" s="9">
        <v>6</v>
      </c>
      <c r="H22" s="9">
        <v>2</v>
      </c>
      <c r="I22" s="9">
        <v>0.75</v>
      </c>
      <c r="J22" s="9">
        <v>37.200000000000003</v>
      </c>
      <c r="K22" s="9">
        <v>21.8</v>
      </c>
      <c r="L22" s="9">
        <v>17.11</v>
      </c>
      <c r="M22" s="9">
        <v>5.4</v>
      </c>
      <c r="N22" s="9">
        <v>7</v>
      </c>
      <c r="O22" s="9">
        <v>3</v>
      </c>
      <c r="P22" s="9">
        <v>6</v>
      </c>
      <c r="Q22" s="9"/>
    </row>
    <row r="23" spans="1:17" ht="30">
      <c r="A23" s="6">
        <v>20</v>
      </c>
      <c r="B23" s="5" t="s">
        <v>48</v>
      </c>
      <c r="C23" s="5" t="s">
        <v>195</v>
      </c>
      <c r="D23" s="7">
        <v>11</v>
      </c>
      <c r="E23" s="7">
        <v>2</v>
      </c>
      <c r="F23" s="7">
        <v>0.84599999999999997</v>
      </c>
      <c r="G23" s="7">
        <v>6</v>
      </c>
      <c r="H23" s="7">
        <v>2</v>
      </c>
      <c r="I23" s="7">
        <v>0.75</v>
      </c>
      <c r="J23" s="7">
        <v>44.2</v>
      </c>
      <c r="K23" s="7">
        <v>26.4</v>
      </c>
      <c r="L23" s="7">
        <v>16.62</v>
      </c>
      <c r="M23" s="7">
        <v>2.39</v>
      </c>
      <c r="N23" s="7"/>
      <c r="O23" s="7">
        <v>10</v>
      </c>
      <c r="P23" s="7">
        <v>13</v>
      </c>
      <c r="Q23" s="7"/>
    </row>
    <row r="24" spans="1:17" ht="30">
      <c r="A24" s="6">
        <v>21</v>
      </c>
      <c r="B24" s="5" t="s">
        <v>17</v>
      </c>
      <c r="C24" s="5" t="s">
        <v>195</v>
      </c>
      <c r="D24" s="7">
        <v>9</v>
      </c>
      <c r="E24" s="7">
        <v>4</v>
      </c>
      <c r="F24" s="7">
        <v>0.69199999999999995</v>
      </c>
      <c r="G24" s="7">
        <v>6</v>
      </c>
      <c r="H24" s="7">
        <v>2</v>
      </c>
      <c r="I24" s="7">
        <v>0.75</v>
      </c>
      <c r="J24" s="7">
        <v>31.2</v>
      </c>
      <c r="K24" s="7">
        <v>21.9</v>
      </c>
      <c r="L24" s="7">
        <v>11.39</v>
      </c>
      <c r="M24" s="7">
        <v>4.8499999999999996</v>
      </c>
      <c r="N24" s="7"/>
      <c r="O24" s="7">
        <v>17</v>
      </c>
      <c r="P24" s="7">
        <v>19</v>
      </c>
      <c r="Q24" s="7"/>
    </row>
    <row r="25" spans="1:17" ht="30">
      <c r="A25" s="6">
        <v>22</v>
      </c>
      <c r="B25" s="5" t="s">
        <v>56</v>
      </c>
      <c r="C25" s="5" t="s">
        <v>195</v>
      </c>
      <c r="D25" s="7">
        <v>7</v>
      </c>
      <c r="E25" s="7">
        <v>6</v>
      </c>
      <c r="F25" s="7">
        <v>0.53800000000000003</v>
      </c>
      <c r="G25" s="7">
        <v>4</v>
      </c>
      <c r="H25" s="7">
        <v>4</v>
      </c>
      <c r="I25" s="7">
        <v>0.5</v>
      </c>
      <c r="J25" s="7">
        <v>31.2</v>
      </c>
      <c r="K25" s="7">
        <v>30.5</v>
      </c>
      <c r="L25" s="7">
        <v>1.62</v>
      </c>
      <c r="M25" s="7">
        <v>1.93</v>
      </c>
      <c r="N25" s="7"/>
      <c r="O25" s="7">
        <v>22</v>
      </c>
      <c r="P25" s="7"/>
      <c r="Q25" s="7"/>
    </row>
    <row r="26" spans="1:17" ht="30">
      <c r="A26" s="6">
        <v>23</v>
      </c>
      <c r="B26" s="5" t="s">
        <v>47</v>
      </c>
      <c r="C26" s="5" t="s">
        <v>195</v>
      </c>
      <c r="D26" s="7">
        <v>8</v>
      </c>
      <c r="E26" s="7">
        <v>5</v>
      </c>
      <c r="F26" s="7">
        <v>0.61499999999999999</v>
      </c>
      <c r="G26" s="7">
        <v>3</v>
      </c>
      <c r="H26" s="7">
        <v>5</v>
      </c>
      <c r="I26" s="7">
        <v>0.375</v>
      </c>
      <c r="J26" s="7">
        <v>33.1</v>
      </c>
      <c r="K26" s="7">
        <v>30.9</v>
      </c>
      <c r="L26" s="7">
        <v>3.06</v>
      </c>
      <c r="M26" s="7">
        <v>1.83</v>
      </c>
      <c r="N26" s="7"/>
      <c r="O26" s="7"/>
      <c r="P26" s="7"/>
      <c r="Q26" s="7"/>
    </row>
    <row r="27" spans="1:17" ht="30">
      <c r="A27" s="6">
        <v>24</v>
      </c>
      <c r="B27" s="5" t="s">
        <v>7</v>
      </c>
      <c r="C27" s="5" t="s">
        <v>195</v>
      </c>
      <c r="D27" s="7">
        <v>5</v>
      </c>
      <c r="E27" s="7">
        <v>7</v>
      </c>
      <c r="F27" s="7">
        <v>0.41699999999999998</v>
      </c>
      <c r="G27" s="7">
        <v>2</v>
      </c>
      <c r="H27" s="7">
        <v>6</v>
      </c>
      <c r="I27" s="7">
        <v>0.25</v>
      </c>
      <c r="J27" s="7">
        <v>23.8</v>
      </c>
      <c r="K27" s="7">
        <v>23.7</v>
      </c>
      <c r="L27" s="7">
        <v>1.71</v>
      </c>
      <c r="M27" s="7">
        <v>2.63</v>
      </c>
      <c r="N27" s="7">
        <v>5</v>
      </c>
      <c r="O27" s="7">
        <v>5</v>
      </c>
      <c r="P27" s="7"/>
      <c r="Q27" s="7"/>
    </row>
    <row r="28" spans="1:17" ht="15" customHeight="1">
      <c r="A28" s="21"/>
      <c r="B28" s="21"/>
      <c r="C28" s="21"/>
      <c r="D28" s="21" t="s">
        <v>167</v>
      </c>
      <c r="E28" s="21"/>
      <c r="F28" s="21"/>
      <c r="G28" s="21" t="s">
        <v>168</v>
      </c>
      <c r="H28" s="21"/>
      <c r="I28" s="21"/>
      <c r="J28" s="6"/>
      <c r="K28" s="6"/>
      <c r="L28" s="21" t="s">
        <v>159</v>
      </c>
      <c r="M28" s="21"/>
      <c r="N28" s="21" t="s">
        <v>151</v>
      </c>
      <c r="O28" s="21"/>
      <c r="P28" s="21"/>
      <c r="Q28" s="6"/>
    </row>
    <row r="29" spans="1:17">
      <c r="A29" s="6" t="s">
        <v>152</v>
      </c>
      <c r="B29" s="6" t="s">
        <v>153</v>
      </c>
      <c r="C29" s="6" t="s">
        <v>154</v>
      </c>
      <c r="D29" s="6" t="s">
        <v>155</v>
      </c>
      <c r="E29" s="6" t="s">
        <v>156</v>
      </c>
      <c r="F29" s="6" t="s">
        <v>157</v>
      </c>
      <c r="G29" s="6" t="s">
        <v>155</v>
      </c>
      <c r="H29" s="6" t="s">
        <v>156</v>
      </c>
      <c r="I29" s="6" t="s">
        <v>157</v>
      </c>
      <c r="J29" s="6" t="s">
        <v>158</v>
      </c>
      <c r="K29" s="6" t="s">
        <v>158</v>
      </c>
      <c r="L29" s="6" t="s">
        <v>159</v>
      </c>
      <c r="M29" s="6" t="s">
        <v>160</v>
      </c>
      <c r="N29" s="6" t="s">
        <v>161</v>
      </c>
      <c r="O29" s="6" t="s">
        <v>162</v>
      </c>
      <c r="P29" s="6" t="s">
        <v>163</v>
      </c>
      <c r="Q29" s="6" t="s">
        <v>164</v>
      </c>
    </row>
    <row r="30" spans="1:17" ht="30">
      <c r="A30" s="6">
        <v>25</v>
      </c>
      <c r="B30" s="5" t="s">
        <v>38</v>
      </c>
      <c r="C30" s="5" t="s">
        <v>192</v>
      </c>
      <c r="D30" s="7">
        <v>9</v>
      </c>
      <c r="E30" s="7">
        <v>4</v>
      </c>
      <c r="F30" s="7">
        <v>0.69199999999999995</v>
      </c>
      <c r="G30" s="7">
        <v>5</v>
      </c>
      <c r="H30" s="7">
        <v>2</v>
      </c>
      <c r="I30" s="7">
        <v>0.71399999999999997</v>
      </c>
      <c r="J30" s="7">
        <v>25.2</v>
      </c>
      <c r="K30" s="7">
        <v>13.5</v>
      </c>
      <c r="L30" s="7">
        <v>9.51</v>
      </c>
      <c r="M30" s="7">
        <v>0.12</v>
      </c>
      <c r="N30" s="7">
        <v>25</v>
      </c>
      <c r="O30" s="7">
        <v>20</v>
      </c>
      <c r="P30" s="7"/>
      <c r="Q30" s="7"/>
    </row>
    <row r="31" spans="1:17" ht="30">
      <c r="A31" s="6">
        <v>26</v>
      </c>
      <c r="B31" s="5" t="s">
        <v>117</v>
      </c>
      <c r="C31" s="5" t="s">
        <v>192</v>
      </c>
      <c r="D31" s="7">
        <v>8</v>
      </c>
      <c r="E31" s="7">
        <v>5</v>
      </c>
      <c r="F31" s="7">
        <v>0.61499999999999999</v>
      </c>
      <c r="G31" s="7">
        <v>5</v>
      </c>
      <c r="H31" s="7">
        <v>2</v>
      </c>
      <c r="I31" s="7">
        <v>0.71399999999999997</v>
      </c>
      <c r="J31" s="7">
        <v>26.4</v>
      </c>
      <c r="K31" s="7">
        <v>22</v>
      </c>
      <c r="L31" s="7">
        <v>1.63</v>
      </c>
      <c r="M31" s="7">
        <v>-1.21</v>
      </c>
      <c r="N31" s="7"/>
      <c r="O31" s="7">
        <v>25</v>
      </c>
      <c r="P31" s="7"/>
      <c r="Q31" s="7"/>
    </row>
    <row r="32" spans="1:17" ht="30">
      <c r="A32" s="6">
        <v>27</v>
      </c>
      <c r="B32" s="5" t="s">
        <v>31</v>
      </c>
      <c r="C32" s="5" t="s">
        <v>192</v>
      </c>
      <c r="D32" s="7">
        <v>8</v>
      </c>
      <c r="E32" s="7">
        <v>5</v>
      </c>
      <c r="F32" s="7">
        <v>0.61499999999999999</v>
      </c>
      <c r="G32" s="7">
        <v>5</v>
      </c>
      <c r="H32" s="7">
        <v>2</v>
      </c>
      <c r="I32" s="7">
        <v>0.71399999999999997</v>
      </c>
      <c r="J32" s="7">
        <v>26.3</v>
      </c>
      <c r="K32" s="7">
        <v>19</v>
      </c>
      <c r="L32" s="7">
        <v>7.4</v>
      </c>
      <c r="M32" s="7">
        <v>1.25</v>
      </c>
      <c r="N32" s="7">
        <v>15</v>
      </c>
      <c r="O32" s="7">
        <v>15</v>
      </c>
      <c r="P32" s="7"/>
      <c r="Q32" s="7"/>
    </row>
    <row r="33" spans="1:17">
      <c r="A33" s="6">
        <v>28</v>
      </c>
      <c r="B33" s="5" t="s">
        <v>59</v>
      </c>
      <c r="C33" s="5" t="s">
        <v>192</v>
      </c>
      <c r="D33" s="7">
        <v>8</v>
      </c>
      <c r="E33" s="7">
        <v>5</v>
      </c>
      <c r="F33" s="7">
        <v>0.61499999999999999</v>
      </c>
      <c r="G33" s="7">
        <v>4</v>
      </c>
      <c r="H33" s="7">
        <v>3</v>
      </c>
      <c r="I33" s="7">
        <v>0.57099999999999995</v>
      </c>
      <c r="J33" s="7">
        <v>22.2</v>
      </c>
      <c r="K33" s="7">
        <v>19.3</v>
      </c>
      <c r="L33" s="7">
        <v>1.3</v>
      </c>
      <c r="M33" s="7">
        <v>-2.16</v>
      </c>
      <c r="N33" s="7"/>
      <c r="O33" s="7"/>
      <c r="P33" s="7"/>
      <c r="Q33" s="7"/>
    </row>
    <row r="34" spans="1:17" ht="30">
      <c r="A34" s="6">
        <v>29</v>
      </c>
      <c r="B34" s="5" t="s">
        <v>73</v>
      </c>
      <c r="C34" s="5" t="s">
        <v>192</v>
      </c>
      <c r="D34" s="7">
        <v>8</v>
      </c>
      <c r="E34" s="7">
        <v>5</v>
      </c>
      <c r="F34" s="7">
        <v>0.61499999999999999</v>
      </c>
      <c r="G34" s="7">
        <v>3</v>
      </c>
      <c r="H34" s="7">
        <v>4</v>
      </c>
      <c r="I34" s="7">
        <v>0.42899999999999999</v>
      </c>
      <c r="J34" s="7">
        <v>24.1</v>
      </c>
      <c r="K34" s="7">
        <v>20</v>
      </c>
      <c r="L34" s="7">
        <v>2.15</v>
      </c>
      <c r="M34" s="7">
        <v>-0.69</v>
      </c>
      <c r="N34" s="7"/>
      <c r="O34" s="7"/>
      <c r="P34" s="7"/>
      <c r="Q34" s="7"/>
    </row>
    <row r="35" spans="1:17" ht="30">
      <c r="A35" s="6">
        <v>30</v>
      </c>
      <c r="B35" s="5" t="s">
        <v>36</v>
      </c>
      <c r="C35" s="5" t="s">
        <v>192</v>
      </c>
      <c r="D35" s="7">
        <v>7</v>
      </c>
      <c r="E35" s="7">
        <v>6</v>
      </c>
      <c r="F35" s="7">
        <v>0.53800000000000003</v>
      </c>
      <c r="G35" s="7">
        <v>3</v>
      </c>
      <c r="H35" s="7">
        <v>4</v>
      </c>
      <c r="I35" s="7">
        <v>0.42899999999999999</v>
      </c>
      <c r="J35" s="7">
        <v>26.4</v>
      </c>
      <c r="K35" s="7">
        <v>19.399999999999999</v>
      </c>
      <c r="L35" s="7">
        <v>2.71</v>
      </c>
      <c r="M35" s="7">
        <v>-1.45</v>
      </c>
      <c r="N35" s="7"/>
      <c r="O35" s="7"/>
      <c r="P35" s="7"/>
      <c r="Q35" s="7"/>
    </row>
    <row r="36" spans="1:17" ht="30">
      <c r="A36" s="6">
        <v>31</v>
      </c>
      <c r="B36" s="5" t="s">
        <v>68</v>
      </c>
      <c r="C36" s="5" t="s">
        <v>192</v>
      </c>
      <c r="D36" s="7">
        <v>4</v>
      </c>
      <c r="E36" s="7">
        <v>8</v>
      </c>
      <c r="F36" s="7">
        <v>0.33300000000000002</v>
      </c>
      <c r="G36" s="7">
        <v>2</v>
      </c>
      <c r="H36" s="7">
        <v>5</v>
      </c>
      <c r="I36" s="7">
        <v>0.28599999999999998</v>
      </c>
      <c r="J36" s="7">
        <v>27.1</v>
      </c>
      <c r="K36" s="7">
        <v>28</v>
      </c>
      <c r="L36" s="7">
        <v>-1.93</v>
      </c>
      <c r="M36" s="7">
        <v>1.99</v>
      </c>
      <c r="N36" s="7"/>
      <c r="O36" s="7"/>
      <c r="P36" s="7"/>
      <c r="Q36" s="7"/>
    </row>
    <row r="37" spans="1:17">
      <c r="A37" s="6">
        <v>32</v>
      </c>
      <c r="B37" s="5" t="s">
        <v>79</v>
      </c>
      <c r="C37" s="5" t="s">
        <v>192</v>
      </c>
      <c r="D37" s="7">
        <v>4</v>
      </c>
      <c r="E37" s="7">
        <v>8</v>
      </c>
      <c r="F37" s="7">
        <v>0.33300000000000002</v>
      </c>
      <c r="G37" s="7">
        <v>1</v>
      </c>
      <c r="H37" s="7">
        <v>6</v>
      </c>
      <c r="I37" s="7">
        <v>0.14299999999999999</v>
      </c>
      <c r="J37" s="7">
        <v>20.8</v>
      </c>
      <c r="K37" s="7">
        <v>26.5</v>
      </c>
      <c r="L37" s="7">
        <v>-6.76</v>
      </c>
      <c r="M37" s="7">
        <v>-0.76</v>
      </c>
      <c r="N37" s="7"/>
      <c r="O37" s="7"/>
      <c r="P37" s="7"/>
      <c r="Q37" s="7"/>
    </row>
    <row r="38" spans="1:17" ht="15" customHeight="1">
      <c r="A38" s="21"/>
      <c r="B38" s="21"/>
      <c r="C38" s="21"/>
      <c r="D38" s="21" t="s">
        <v>167</v>
      </c>
      <c r="E38" s="21"/>
      <c r="F38" s="21"/>
      <c r="G38" s="21" t="s">
        <v>168</v>
      </c>
      <c r="H38" s="21"/>
      <c r="I38" s="21"/>
      <c r="J38" s="6"/>
      <c r="K38" s="6"/>
      <c r="L38" s="21" t="s">
        <v>159</v>
      </c>
      <c r="M38" s="21"/>
      <c r="N38" s="21" t="s">
        <v>151</v>
      </c>
      <c r="O38" s="21"/>
      <c r="P38" s="21"/>
      <c r="Q38" s="6"/>
    </row>
    <row r="39" spans="1:17">
      <c r="A39" s="6" t="s">
        <v>152</v>
      </c>
      <c r="B39" s="6" t="s">
        <v>153</v>
      </c>
      <c r="C39" s="6" t="s">
        <v>154</v>
      </c>
      <c r="D39" s="6" t="s">
        <v>155</v>
      </c>
      <c r="E39" s="6" t="s">
        <v>156</v>
      </c>
      <c r="F39" s="6" t="s">
        <v>157</v>
      </c>
      <c r="G39" s="6" t="s">
        <v>155</v>
      </c>
      <c r="H39" s="6" t="s">
        <v>156</v>
      </c>
      <c r="I39" s="6" t="s">
        <v>157</v>
      </c>
      <c r="J39" s="6" t="s">
        <v>158</v>
      </c>
      <c r="K39" s="6" t="s">
        <v>158</v>
      </c>
      <c r="L39" s="6" t="s">
        <v>159</v>
      </c>
      <c r="M39" s="6" t="s">
        <v>160</v>
      </c>
      <c r="N39" s="6" t="s">
        <v>161</v>
      </c>
      <c r="O39" s="6" t="s">
        <v>162</v>
      </c>
      <c r="P39" s="6" t="s">
        <v>163</v>
      </c>
      <c r="Q39" s="6" t="s">
        <v>164</v>
      </c>
    </row>
    <row r="40" spans="1:17" ht="60">
      <c r="A40" s="6">
        <v>33</v>
      </c>
      <c r="B40" s="5" t="s">
        <v>3</v>
      </c>
      <c r="C40" s="5" t="s">
        <v>146</v>
      </c>
      <c r="D40" s="7">
        <v>12</v>
      </c>
      <c r="E40" s="7">
        <v>1</v>
      </c>
      <c r="F40" s="7">
        <v>0.92300000000000004</v>
      </c>
      <c r="G40" s="7">
        <v>7</v>
      </c>
      <c r="H40" s="7">
        <v>1</v>
      </c>
      <c r="I40" s="7">
        <v>0.875</v>
      </c>
      <c r="J40" s="7">
        <v>38.799999999999997</v>
      </c>
      <c r="K40" s="7">
        <v>14.3</v>
      </c>
      <c r="L40" s="7">
        <v>17.37</v>
      </c>
      <c r="M40" s="7">
        <v>0.75</v>
      </c>
      <c r="N40" s="7">
        <v>2</v>
      </c>
      <c r="O40" s="7">
        <v>1</v>
      </c>
      <c r="P40" s="7">
        <v>5</v>
      </c>
      <c r="Q40" s="5" t="s">
        <v>196</v>
      </c>
    </row>
    <row r="41" spans="1:17" ht="30">
      <c r="A41" s="6">
        <v>34</v>
      </c>
      <c r="B41" s="5" t="s">
        <v>18</v>
      </c>
      <c r="C41" s="5" t="s">
        <v>146</v>
      </c>
      <c r="D41" s="7">
        <v>11</v>
      </c>
      <c r="E41" s="7">
        <v>2</v>
      </c>
      <c r="F41" s="7">
        <v>0.84599999999999997</v>
      </c>
      <c r="G41" s="7">
        <v>7</v>
      </c>
      <c r="H41" s="7">
        <v>1</v>
      </c>
      <c r="I41" s="7">
        <v>0.875</v>
      </c>
      <c r="J41" s="7">
        <v>29.5</v>
      </c>
      <c r="K41" s="7">
        <v>22.3</v>
      </c>
      <c r="L41" s="7">
        <v>9.91</v>
      </c>
      <c r="M41" s="7">
        <v>1.29</v>
      </c>
      <c r="N41" s="7"/>
      <c r="O41" s="7">
        <v>5</v>
      </c>
      <c r="P41" s="7">
        <v>14</v>
      </c>
      <c r="Q41" s="7"/>
    </row>
    <row r="42" spans="1:17" ht="30">
      <c r="A42" s="6">
        <v>35</v>
      </c>
      <c r="B42" s="5" t="s">
        <v>35</v>
      </c>
      <c r="C42" s="5" t="s">
        <v>146</v>
      </c>
      <c r="D42" s="7">
        <v>11</v>
      </c>
      <c r="E42" s="7">
        <v>2</v>
      </c>
      <c r="F42" s="7">
        <v>0.84599999999999997</v>
      </c>
      <c r="G42" s="7">
        <v>7</v>
      </c>
      <c r="H42" s="7">
        <v>1</v>
      </c>
      <c r="I42" s="7">
        <v>0.875</v>
      </c>
      <c r="J42" s="7">
        <v>41.5</v>
      </c>
      <c r="K42" s="7">
        <v>20.5</v>
      </c>
      <c r="L42" s="7">
        <v>14.02</v>
      </c>
      <c r="M42" s="7">
        <v>0.64</v>
      </c>
      <c r="N42" s="7">
        <v>12</v>
      </c>
      <c r="O42" s="7">
        <v>4</v>
      </c>
      <c r="P42" s="7">
        <v>7</v>
      </c>
      <c r="Q42" s="7"/>
    </row>
    <row r="43" spans="1:17">
      <c r="A43" s="6">
        <v>36</v>
      </c>
      <c r="B43" s="5" t="s">
        <v>42</v>
      </c>
      <c r="C43" s="5" t="s">
        <v>146</v>
      </c>
      <c r="D43" s="7">
        <v>8</v>
      </c>
      <c r="E43" s="7">
        <v>5</v>
      </c>
      <c r="F43" s="7">
        <v>0.61499999999999999</v>
      </c>
      <c r="G43" s="7">
        <v>4</v>
      </c>
      <c r="H43" s="7">
        <v>4</v>
      </c>
      <c r="I43" s="7">
        <v>0.5</v>
      </c>
      <c r="J43" s="7">
        <v>28.9</v>
      </c>
      <c r="K43" s="7">
        <v>17</v>
      </c>
      <c r="L43" s="7">
        <v>10.15</v>
      </c>
      <c r="M43" s="7">
        <v>1.99</v>
      </c>
      <c r="N43" s="7">
        <v>9</v>
      </c>
      <c r="O43" s="7">
        <v>9</v>
      </c>
      <c r="P43" s="7"/>
      <c r="Q43" s="7"/>
    </row>
    <row r="44" spans="1:17">
      <c r="A44" s="6">
        <v>37</v>
      </c>
      <c r="B44" s="5" t="s">
        <v>70</v>
      </c>
      <c r="C44" s="5" t="s">
        <v>146</v>
      </c>
      <c r="D44" s="7">
        <v>7</v>
      </c>
      <c r="E44" s="7">
        <v>6</v>
      </c>
      <c r="F44" s="7">
        <v>0.53800000000000003</v>
      </c>
      <c r="G44" s="7">
        <v>4</v>
      </c>
      <c r="H44" s="7">
        <v>4</v>
      </c>
      <c r="I44" s="7">
        <v>0.5</v>
      </c>
      <c r="J44" s="7">
        <v>32.5</v>
      </c>
      <c r="K44" s="7">
        <v>23.5</v>
      </c>
      <c r="L44" s="7">
        <v>7.77</v>
      </c>
      <c r="M44" s="7">
        <v>1.47</v>
      </c>
      <c r="N44" s="7"/>
      <c r="O44" s="7"/>
      <c r="P44" s="7"/>
      <c r="Q44" s="7"/>
    </row>
    <row r="45" spans="1:17" ht="30">
      <c r="A45" s="6">
        <v>38</v>
      </c>
      <c r="B45" s="5" t="s">
        <v>23</v>
      </c>
      <c r="C45" s="5" t="s">
        <v>146</v>
      </c>
      <c r="D45" s="7">
        <v>7</v>
      </c>
      <c r="E45" s="7">
        <v>6</v>
      </c>
      <c r="F45" s="7">
        <v>0.53800000000000003</v>
      </c>
      <c r="G45" s="7">
        <v>4</v>
      </c>
      <c r="H45" s="7">
        <v>4</v>
      </c>
      <c r="I45" s="7">
        <v>0.5</v>
      </c>
      <c r="J45" s="7">
        <v>24.5</v>
      </c>
      <c r="K45" s="7">
        <v>23.7</v>
      </c>
      <c r="L45" s="7">
        <v>2.96</v>
      </c>
      <c r="M45" s="7">
        <v>2.65</v>
      </c>
      <c r="N45" s="7">
        <v>19</v>
      </c>
      <c r="O45" s="7">
        <v>18</v>
      </c>
      <c r="P45" s="7"/>
      <c r="Q45" s="7"/>
    </row>
    <row r="46" spans="1:17">
      <c r="A46" s="6">
        <v>39</v>
      </c>
      <c r="B46" s="5" t="s">
        <v>4</v>
      </c>
      <c r="C46" s="5" t="s">
        <v>146</v>
      </c>
      <c r="D46" s="7">
        <v>7</v>
      </c>
      <c r="E46" s="7">
        <v>6</v>
      </c>
      <c r="F46" s="7">
        <v>0.53800000000000003</v>
      </c>
      <c r="G46" s="7">
        <v>3</v>
      </c>
      <c r="H46" s="7">
        <v>5</v>
      </c>
      <c r="I46" s="7">
        <v>0.375</v>
      </c>
      <c r="J46" s="7">
        <v>32.799999999999997</v>
      </c>
      <c r="K46" s="7">
        <v>35.200000000000003</v>
      </c>
      <c r="L46" s="7">
        <v>1.41</v>
      </c>
      <c r="M46" s="7">
        <v>3.1</v>
      </c>
      <c r="N46" s="7"/>
      <c r="O46" s="7">
        <v>18</v>
      </c>
      <c r="P46" s="7"/>
      <c r="Q46" s="7"/>
    </row>
    <row r="47" spans="1:17" ht="30">
      <c r="A47" s="6">
        <v>40</v>
      </c>
      <c r="B47" s="5" t="s">
        <v>49</v>
      </c>
      <c r="C47" s="5" t="s">
        <v>146</v>
      </c>
      <c r="D47" s="7">
        <v>7</v>
      </c>
      <c r="E47" s="7">
        <v>6</v>
      </c>
      <c r="F47" s="7">
        <v>0.53800000000000003</v>
      </c>
      <c r="G47" s="7">
        <v>3</v>
      </c>
      <c r="H47" s="7">
        <v>5</v>
      </c>
      <c r="I47" s="7">
        <v>0.375</v>
      </c>
      <c r="J47" s="7">
        <v>26.4</v>
      </c>
      <c r="K47" s="7">
        <v>29</v>
      </c>
      <c r="L47" s="7">
        <v>-1.44</v>
      </c>
      <c r="M47" s="7">
        <v>-1.06</v>
      </c>
      <c r="N47" s="7"/>
      <c r="O47" s="7"/>
      <c r="P47" s="7"/>
      <c r="Q47" s="7"/>
    </row>
    <row r="48" spans="1:17">
      <c r="A48" s="6">
        <v>41</v>
      </c>
      <c r="B48" s="5" t="s">
        <v>74</v>
      </c>
      <c r="C48" s="5" t="s">
        <v>146</v>
      </c>
      <c r="D48" s="7">
        <v>4</v>
      </c>
      <c r="E48" s="7">
        <v>8</v>
      </c>
      <c r="F48" s="7">
        <v>0.33300000000000002</v>
      </c>
      <c r="G48" s="7">
        <v>2</v>
      </c>
      <c r="H48" s="7">
        <v>6</v>
      </c>
      <c r="I48" s="7">
        <v>0.25</v>
      </c>
      <c r="J48" s="7">
        <v>19.7</v>
      </c>
      <c r="K48" s="7">
        <v>28.8</v>
      </c>
      <c r="L48" s="7">
        <v>-5.18</v>
      </c>
      <c r="M48" s="7">
        <v>1.23</v>
      </c>
      <c r="N48" s="7"/>
      <c r="O48" s="7"/>
      <c r="P48" s="7"/>
      <c r="Q48" s="7"/>
    </row>
    <row r="49" spans="1:17" ht="30">
      <c r="A49" s="6">
        <v>42</v>
      </c>
      <c r="B49" s="5" t="s">
        <v>51</v>
      </c>
      <c r="C49" s="5" t="s">
        <v>146</v>
      </c>
      <c r="D49" s="7">
        <v>3</v>
      </c>
      <c r="E49" s="7">
        <v>9</v>
      </c>
      <c r="F49" s="7">
        <v>0.25</v>
      </c>
      <c r="G49" s="7">
        <v>2</v>
      </c>
      <c r="H49" s="7">
        <v>6</v>
      </c>
      <c r="I49" s="7">
        <v>0.25</v>
      </c>
      <c r="J49" s="7">
        <v>23.2</v>
      </c>
      <c r="K49" s="7">
        <v>33</v>
      </c>
      <c r="L49" s="7">
        <v>-5.0599999999999996</v>
      </c>
      <c r="M49" s="7">
        <v>3.53</v>
      </c>
      <c r="N49" s="7"/>
      <c r="O49" s="7"/>
      <c r="P49" s="7"/>
      <c r="Q49" s="7"/>
    </row>
    <row r="50" spans="1:17">
      <c r="A50" s="6">
        <v>43</v>
      </c>
      <c r="B50" s="5" t="s">
        <v>58</v>
      </c>
      <c r="C50" s="5" t="s">
        <v>146</v>
      </c>
      <c r="D50" s="7">
        <v>5</v>
      </c>
      <c r="E50" s="7">
        <v>7</v>
      </c>
      <c r="F50" s="7">
        <v>0.41699999999999998</v>
      </c>
      <c r="G50" s="7">
        <v>1</v>
      </c>
      <c r="H50" s="7">
        <v>7</v>
      </c>
      <c r="I50" s="7">
        <v>0.125</v>
      </c>
      <c r="J50" s="7">
        <v>27.2</v>
      </c>
      <c r="K50" s="7">
        <v>34</v>
      </c>
      <c r="L50" s="7">
        <v>-4.49</v>
      </c>
      <c r="M50" s="7">
        <v>-1.1499999999999999</v>
      </c>
      <c r="N50" s="7"/>
      <c r="O50" s="7"/>
      <c r="P50" s="7"/>
      <c r="Q50" s="7"/>
    </row>
    <row r="51" spans="1:17" ht="15" customHeight="1">
      <c r="A51" s="21"/>
      <c r="B51" s="21"/>
      <c r="C51" s="21"/>
      <c r="D51" s="21" t="s">
        <v>167</v>
      </c>
      <c r="E51" s="21"/>
      <c r="F51" s="21"/>
      <c r="G51" s="21" t="s">
        <v>168</v>
      </c>
      <c r="H51" s="21"/>
      <c r="I51" s="21"/>
      <c r="J51" s="6"/>
      <c r="K51" s="6"/>
      <c r="L51" s="21" t="s">
        <v>159</v>
      </c>
      <c r="M51" s="21"/>
      <c r="N51" s="21" t="s">
        <v>151</v>
      </c>
      <c r="O51" s="21"/>
      <c r="P51" s="21"/>
      <c r="Q51" s="6"/>
    </row>
    <row r="52" spans="1:17">
      <c r="A52" s="6" t="s">
        <v>152</v>
      </c>
      <c r="B52" s="6" t="s">
        <v>153</v>
      </c>
      <c r="C52" s="6" t="s">
        <v>154</v>
      </c>
      <c r="D52" s="6" t="s">
        <v>155</v>
      </c>
      <c r="E52" s="6" t="s">
        <v>156</v>
      </c>
      <c r="F52" s="6" t="s">
        <v>157</v>
      </c>
      <c r="G52" s="6" t="s">
        <v>155</v>
      </c>
      <c r="H52" s="6" t="s">
        <v>156</v>
      </c>
      <c r="I52" s="6" t="s">
        <v>157</v>
      </c>
      <c r="J52" s="6" t="s">
        <v>158</v>
      </c>
      <c r="K52" s="6" t="s">
        <v>158</v>
      </c>
      <c r="L52" s="6" t="s">
        <v>159</v>
      </c>
      <c r="M52" s="6" t="s">
        <v>160</v>
      </c>
      <c r="N52" s="6" t="s">
        <v>161</v>
      </c>
      <c r="O52" s="6" t="s">
        <v>162</v>
      </c>
      <c r="P52" s="6" t="s">
        <v>163</v>
      </c>
      <c r="Q52" s="6" t="s">
        <v>164</v>
      </c>
    </row>
    <row r="53" spans="1:17" ht="30">
      <c r="A53" s="6">
        <v>44</v>
      </c>
      <c r="B53" s="5" t="s">
        <v>142</v>
      </c>
      <c r="C53" s="5" t="s">
        <v>173</v>
      </c>
      <c r="D53" s="7">
        <v>11</v>
      </c>
      <c r="E53" s="7">
        <v>3</v>
      </c>
      <c r="F53" s="7">
        <v>0.78600000000000003</v>
      </c>
      <c r="G53" s="7">
        <v>7</v>
      </c>
      <c r="H53" s="7">
        <v>1</v>
      </c>
      <c r="I53" s="7">
        <v>0.875</v>
      </c>
      <c r="J53" s="7">
        <v>32.1</v>
      </c>
      <c r="K53" s="7">
        <v>17.100000000000001</v>
      </c>
      <c r="L53" s="7">
        <v>5.79</v>
      </c>
      <c r="M53" s="7">
        <v>-6</v>
      </c>
      <c r="N53" s="7"/>
      <c r="O53" s="7">
        <v>21</v>
      </c>
      <c r="P53" s="7">
        <v>21</v>
      </c>
      <c r="Q53" s="7"/>
    </row>
    <row r="54" spans="1:17" ht="45">
      <c r="A54" s="6">
        <v>45</v>
      </c>
      <c r="B54" s="5" t="s">
        <v>174</v>
      </c>
      <c r="C54" s="5" t="s">
        <v>173</v>
      </c>
      <c r="D54" s="7">
        <v>8</v>
      </c>
      <c r="E54" s="7">
        <v>5</v>
      </c>
      <c r="F54" s="7">
        <v>0.61499999999999999</v>
      </c>
      <c r="G54" s="7">
        <v>5</v>
      </c>
      <c r="H54" s="7">
        <v>3</v>
      </c>
      <c r="I54" s="7">
        <v>0.625</v>
      </c>
      <c r="J54" s="7">
        <v>36.799999999999997</v>
      </c>
      <c r="K54" s="7">
        <v>29.5</v>
      </c>
      <c r="L54" s="7">
        <v>1.79</v>
      </c>
      <c r="M54" s="7">
        <v>-4.68</v>
      </c>
      <c r="N54" s="7"/>
      <c r="O54" s="7"/>
      <c r="P54" s="7"/>
      <c r="Q54" s="7"/>
    </row>
    <row r="55" spans="1:17" ht="30">
      <c r="A55" s="6">
        <v>46</v>
      </c>
      <c r="B55" s="5" t="s">
        <v>81</v>
      </c>
      <c r="C55" s="5" t="s">
        <v>173</v>
      </c>
      <c r="D55" s="7">
        <v>6</v>
      </c>
      <c r="E55" s="7">
        <v>7</v>
      </c>
      <c r="F55" s="7">
        <v>0.46200000000000002</v>
      </c>
      <c r="G55" s="7">
        <v>5</v>
      </c>
      <c r="H55" s="7">
        <v>3</v>
      </c>
      <c r="I55" s="7">
        <v>0.625</v>
      </c>
      <c r="J55" s="7">
        <v>36.799999999999997</v>
      </c>
      <c r="K55" s="7">
        <v>44</v>
      </c>
      <c r="L55" s="7">
        <v>-4.4800000000000004</v>
      </c>
      <c r="M55" s="7">
        <v>0.13</v>
      </c>
      <c r="N55" s="7"/>
      <c r="O55" s="7"/>
      <c r="P55" s="7"/>
      <c r="Q55" s="7"/>
    </row>
    <row r="56" spans="1:17" ht="30">
      <c r="A56" s="6">
        <v>47</v>
      </c>
      <c r="B56" s="5" t="s">
        <v>67</v>
      </c>
      <c r="C56" s="5" t="s">
        <v>173</v>
      </c>
      <c r="D56" s="7">
        <v>5</v>
      </c>
      <c r="E56" s="7">
        <v>7</v>
      </c>
      <c r="F56" s="7">
        <v>0.41699999999999998</v>
      </c>
      <c r="G56" s="7">
        <v>4</v>
      </c>
      <c r="H56" s="7">
        <v>4</v>
      </c>
      <c r="I56" s="7">
        <v>0.5</v>
      </c>
      <c r="J56" s="7">
        <v>20.8</v>
      </c>
      <c r="K56" s="7">
        <v>28.8</v>
      </c>
      <c r="L56" s="7">
        <v>-9.73</v>
      </c>
      <c r="M56" s="7">
        <v>-3.73</v>
      </c>
      <c r="N56" s="7"/>
      <c r="O56" s="7"/>
      <c r="P56" s="7"/>
      <c r="Q56" s="7"/>
    </row>
    <row r="57" spans="1:17" ht="45">
      <c r="A57" s="6">
        <v>48</v>
      </c>
      <c r="B57" s="5" t="s">
        <v>189</v>
      </c>
      <c r="C57" s="5" t="s">
        <v>173</v>
      </c>
      <c r="D57" s="7">
        <v>4</v>
      </c>
      <c r="E57" s="7">
        <v>8</v>
      </c>
      <c r="F57" s="7">
        <v>0.33300000000000002</v>
      </c>
      <c r="G57" s="7">
        <v>3</v>
      </c>
      <c r="H57" s="7">
        <v>5</v>
      </c>
      <c r="I57" s="7">
        <v>0.375</v>
      </c>
      <c r="J57" s="7">
        <v>26.3</v>
      </c>
      <c r="K57" s="7">
        <v>31.6</v>
      </c>
      <c r="L57" s="7">
        <v>-9.1999999999999993</v>
      </c>
      <c r="M57" s="7">
        <v>-4.7</v>
      </c>
      <c r="N57" s="7"/>
      <c r="O57" s="7"/>
      <c r="P57" s="7"/>
      <c r="Q57" s="7"/>
    </row>
    <row r="58" spans="1:17" ht="30.75" thickBot="1">
      <c r="A58" s="6">
        <v>49</v>
      </c>
      <c r="B58" s="5" t="s">
        <v>64</v>
      </c>
      <c r="C58" s="5" t="s">
        <v>173</v>
      </c>
      <c r="D58" s="7">
        <v>1</v>
      </c>
      <c r="E58" s="7">
        <v>11</v>
      </c>
      <c r="F58" s="7">
        <v>8.3000000000000004E-2</v>
      </c>
      <c r="G58" s="7">
        <v>0</v>
      </c>
      <c r="H58" s="7">
        <v>8</v>
      </c>
      <c r="I58" s="7">
        <v>0</v>
      </c>
      <c r="J58" s="7">
        <v>14.4</v>
      </c>
      <c r="K58" s="7">
        <v>39.799999999999997</v>
      </c>
      <c r="L58" s="7">
        <v>-19.43</v>
      </c>
      <c r="M58" s="7">
        <v>-1.51</v>
      </c>
      <c r="N58" s="7"/>
      <c r="O58" s="7"/>
      <c r="P58" s="7"/>
      <c r="Q58" s="7"/>
    </row>
    <row r="59" spans="1:17" ht="30.75" thickTop="1">
      <c r="A59" s="8">
        <v>50</v>
      </c>
      <c r="B59" s="10" t="s">
        <v>92</v>
      </c>
      <c r="C59" s="10" t="s">
        <v>175</v>
      </c>
      <c r="D59" s="9">
        <v>10</v>
      </c>
      <c r="E59" s="9">
        <v>3</v>
      </c>
      <c r="F59" s="9">
        <v>0.76900000000000002</v>
      </c>
      <c r="G59" s="9">
        <v>6</v>
      </c>
      <c r="H59" s="9">
        <v>2</v>
      </c>
      <c r="I59" s="9">
        <v>0.75</v>
      </c>
      <c r="J59" s="9">
        <v>41.4</v>
      </c>
      <c r="K59" s="9">
        <v>30.3</v>
      </c>
      <c r="L59" s="9">
        <v>4.95</v>
      </c>
      <c r="M59" s="9">
        <v>-4.51</v>
      </c>
      <c r="N59" s="9"/>
      <c r="O59" s="9">
        <v>24</v>
      </c>
      <c r="P59" s="9">
        <v>24</v>
      </c>
      <c r="Q59" s="9"/>
    </row>
    <row r="60" spans="1:17" ht="45">
      <c r="A60" s="6">
        <v>51</v>
      </c>
      <c r="B60" s="5" t="s">
        <v>75</v>
      </c>
      <c r="C60" s="5" t="s">
        <v>175</v>
      </c>
      <c r="D60" s="7">
        <v>7</v>
      </c>
      <c r="E60" s="7">
        <v>7</v>
      </c>
      <c r="F60" s="7">
        <v>0.5</v>
      </c>
      <c r="G60" s="7">
        <v>6</v>
      </c>
      <c r="H60" s="7">
        <v>2</v>
      </c>
      <c r="I60" s="7">
        <v>0.75</v>
      </c>
      <c r="J60" s="7">
        <v>25.7</v>
      </c>
      <c r="K60" s="7">
        <v>25.6</v>
      </c>
      <c r="L60" s="7">
        <v>-2.04</v>
      </c>
      <c r="M60" s="7">
        <v>-2.11</v>
      </c>
      <c r="N60" s="7"/>
      <c r="O60" s="7"/>
      <c r="P60" s="7"/>
      <c r="Q60" s="7"/>
    </row>
    <row r="61" spans="1:17" ht="30">
      <c r="A61" s="6">
        <v>52</v>
      </c>
      <c r="B61" s="5" t="s">
        <v>41</v>
      </c>
      <c r="C61" s="5" t="s">
        <v>175</v>
      </c>
      <c r="D61" s="7">
        <v>5</v>
      </c>
      <c r="E61" s="7">
        <v>7</v>
      </c>
      <c r="F61" s="7">
        <v>0.41699999999999998</v>
      </c>
      <c r="G61" s="7">
        <v>4</v>
      </c>
      <c r="H61" s="7">
        <v>4</v>
      </c>
      <c r="I61" s="7">
        <v>0.5</v>
      </c>
      <c r="J61" s="7">
        <v>37.700000000000003</v>
      </c>
      <c r="K61" s="7">
        <v>32.200000000000003</v>
      </c>
      <c r="L61" s="7">
        <v>-2.11</v>
      </c>
      <c r="M61" s="7">
        <v>-3.77</v>
      </c>
      <c r="N61" s="7"/>
      <c r="O61" s="7">
        <v>23</v>
      </c>
      <c r="P61" s="7"/>
      <c r="Q61" s="7"/>
    </row>
    <row r="62" spans="1:17" ht="30">
      <c r="A62" s="6">
        <v>53</v>
      </c>
      <c r="B62" s="5" t="s">
        <v>176</v>
      </c>
      <c r="C62" s="5" t="s">
        <v>175</v>
      </c>
      <c r="D62" s="7">
        <v>6</v>
      </c>
      <c r="E62" s="7">
        <v>7</v>
      </c>
      <c r="F62" s="7">
        <v>0.46200000000000002</v>
      </c>
      <c r="G62" s="7">
        <v>3</v>
      </c>
      <c r="H62" s="7">
        <v>5</v>
      </c>
      <c r="I62" s="7">
        <v>0.375</v>
      </c>
      <c r="J62" s="7">
        <v>26</v>
      </c>
      <c r="K62" s="7">
        <v>27.5</v>
      </c>
      <c r="L62" s="7">
        <v>-8.1300000000000008</v>
      </c>
      <c r="M62" s="7">
        <v>-7.59</v>
      </c>
      <c r="N62" s="7"/>
      <c r="O62" s="7"/>
      <c r="P62" s="7"/>
      <c r="Q62" s="7"/>
    </row>
    <row r="63" spans="1:17" ht="30">
      <c r="A63" s="6">
        <v>54</v>
      </c>
      <c r="B63" s="5" t="s">
        <v>124</v>
      </c>
      <c r="C63" s="5" t="s">
        <v>175</v>
      </c>
      <c r="D63" s="7">
        <v>4</v>
      </c>
      <c r="E63" s="7">
        <v>8</v>
      </c>
      <c r="F63" s="7">
        <v>0.33300000000000002</v>
      </c>
      <c r="G63" s="7">
        <v>3</v>
      </c>
      <c r="H63" s="7">
        <v>5</v>
      </c>
      <c r="I63" s="7">
        <v>0.375</v>
      </c>
      <c r="J63" s="7">
        <v>28.7</v>
      </c>
      <c r="K63" s="7">
        <v>38.5</v>
      </c>
      <c r="L63" s="7">
        <v>-11.08</v>
      </c>
      <c r="M63" s="7">
        <v>-3.41</v>
      </c>
      <c r="N63" s="7"/>
      <c r="O63" s="7"/>
      <c r="P63" s="7"/>
      <c r="Q63" s="7"/>
    </row>
    <row r="64" spans="1:17" ht="30">
      <c r="A64" s="6">
        <v>55</v>
      </c>
      <c r="B64" s="5" t="s">
        <v>91</v>
      </c>
      <c r="C64" s="5" t="s">
        <v>175</v>
      </c>
      <c r="D64" s="7">
        <v>4</v>
      </c>
      <c r="E64" s="7">
        <v>8</v>
      </c>
      <c r="F64" s="7">
        <v>0.33300000000000002</v>
      </c>
      <c r="G64" s="7">
        <v>2</v>
      </c>
      <c r="H64" s="7">
        <v>6</v>
      </c>
      <c r="I64" s="7">
        <v>0.25</v>
      </c>
      <c r="J64" s="7">
        <v>24.9</v>
      </c>
      <c r="K64" s="7">
        <v>37.200000000000003</v>
      </c>
      <c r="L64" s="7">
        <v>-13.42</v>
      </c>
      <c r="M64" s="7">
        <v>-4.01</v>
      </c>
      <c r="N64" s="7"/>
      <c r="O64" s="7"/>
      <c r="P64" s="7"/>
      <c r="Q64" s="7"/>
    </row>
    <row r="65" spans="1:17" ht="15" customHeight="1">
      <c r="A65" s="21"/>
      <c r="B65" s="21"/>
      <c r="C65" s="21"/>
      <c r="D65" s="21" t="s">
        <v>167</v>
      </c>
      <c r="E65" s="21"/>
      <c r="F65" s="21"/>
      <c r="G65" s="21" t="s">
        <v>168</v>
      </c>
      <c r="H65" s="21"/>
      <c r="I65" s="21"/>
      <c r="J65" s="6"/>
      <c r="K65" s="6"/>
      <c r="L65" s="21" t="s">
        <v>159</v>
      </c>
      <c r="M65" s="21"/>
      <c r="N65" s="21" t="s">
        <v>151</v>
      </c>
      <c r="O65" s="21"/>
      <c r="P65" s="21"/>
      <c r="Q65" s="6"/>
    </row>
    <row r="66" spans="1:17">
      <c r="A66" s="6" t="s">
        <v>152</v>
      </c>
      <c r="B66" s="6" t="s">
        <v>153</v>
      </c>
      <c r="C66" s="6" t="s">
        <v>154</v>
      </c>
      <c r="D66" s="6" t="s">
        <v>155</v>
      </c>
      <c r="E66" s="6" t="s">
        <v>156</v>
      </c>
      <c r="F66" s="6" t="s">
        <v>157</v>
      </c>
      <c r="G66" s="6" t="s">
        <v>155</v>
      </c>
      <c r="H66" s="6" t="s">
        <v>156</v>
      </c>
      <c r="I66" s="6" t="s">
        <v>157</v>
      </c>
      <c r="J66" s="6" t="s">
        <v>158</v>
      </c>
      <c r="K66" s="6" t="s">
        <v>158</v>
      </c>
      <c r="L66" s="6" t="s">
        <v>159</v>
      </c>
      <c r="M66" s="6" t="s">
        <v>160</v>
      </c>
      <c r="N66" s="6" t="s">
        <v>161</v>
      </c>
      <c r="O66" s="6" t="s">
        <v>162</v>
      </c>
      <c r="P66" s="6" t="s">
        <v>163</v>
      </c>
      <c r="Q66" s="6" t="s">
        <v>164</v>
      </c>
    </row>
    <row r="67" spans="1:17">
      <c r="A67" s="6">
        <v>56</v>
      </c>
      <c r="B67" s="5" t="s">
        <v>97</v>
      </c>
      <c r="C67" s="5" t="s">
        <v>148</v>
      </c>
      <c r="D67" s="7">
        <v>9</v>
      </c>
      <c r="E67" s="7">
        <v>4</v>
      </c>
      <c r="F67" s="7">
        <v>0.69199999999999995</v>
      </c>
      <c r="G67" s="7">
        <v>0</v>
      </c>
      <c r="H67" s="7">
        <v>0</v>
      </c>
      <c r="I67" s="7"/>
      <c r="J67" s="7">
        <v>29.7</v>
      </c>
      <c r="K67" s="7">
        <v>23.3</v>
      </c>
      <c r="L67" s="7">
        <v>3.49</v>
      </c>
      <c r="M67" s="7">
        <v>-1.98</v>
      </c>
      <c r="N67" s="7"/>
      <c r="O67" s="7"/>
      <c r="P67" s="7"/>
      <c r="Q67" s="7"/>
    </row>
    <row r="68" spans="1:17" ht="30">
      <c r="A68" s="6">
        <v>57</v>
      </c>
      <c r="B68" s="5" t="s">
        <v>13</v>
      </c>
      <c r="C68" s="5" t="s">
        <v>148</v>
      </c>
      <c r="D68" s="7">
        <v>8</v>
      </c>
      <c r="E68" s="7">
        <v>5</v>
      </c>
      <c r="F68" s="7">
        <v>0.61499999999999999</v>
      </c>
      <c r="G68" s="7">
        <v>0</v>
      </c>
      <c r="H68" s="7">
        <v>0</v>
      </c>
      <c r="I68" s="7"/>
      <c r="J68" s="7">
        <v>26.3</v>
      </c>
      <c r="K68" s="7">
        <v>20.2</v>
      </c>
      <c r="L68" s="7">
        <v>10.35</v>
      </c>
      <c r="M68" s="7">
        <v>5.04</v>
      </c>
      <c r="N68" s="7"/>
      <c r="O68" s="7"/>
      <c r="P68" s="7"/>
      <c r="Q68" s="7"/>
    </row>
    <row r="69" spans="1:17">
      <c r="A69" s="6">
        <v>58</v>
      </c>
      <c r="B69" s="5" t="s">
        <v>96</v>
      </c>
      <c r="C69" s="5" t="s">
        <v>148</v>
      </c>
      <c r="D69" s="7">
        <v>7</v>
      </c>
      <c r="E69" s="7">
        <v>6</v>
      </c>
      <c r="F69" s="7">
        <v>0.53800000000000003</v>
      </c>
      <c r="G69" s="7">
        <v>0</v>
      </c>
      <c r="H69" s="7">
        <v>0</v>
      </c>
      <c r="I69" s="7"/>
      <c r="J69" s="7">
        <v>26.6</v>
      </c>
      <c r="K69" s="7">
        <v>24.3</v>
      </c>
      <c r="L69" s="7">
        <v>-2.4300000000000002</v>
      </c>
      <c r="M69" s="7">
        <v>-4.7300000000000004</v>
      </c>
      <c r="N69" s="7"/>
      <c r="O69" s="7"/>
      <c r="P69" s="7"/>
      <c r="Q69" s="7"/>
    </row>
    <row r="70" spans="1:17" ht="15" customHeight="1">
      <c r="A70" s="21"/>
      <c r="B70" s="21"/>
      <c r="C70" s="21"/>
      <c r="D70" s="21" t="s">
        <v>167</v>
      </c>
      <c r="E70" s="21"/>
      <c r="F70" s="21"/>
      <c r="G70" s="21" t="s">
        <v>168</v>
      </c>
      <c r="H70" s="21"/>
      <c r="I70" s="21"/>
      <c r="J70" s="6"/>
      <c r="K70" s="6"/>
      <c r="L70" s="21" t="s">
        <v>159</v>
      </c>
      <c r="M70" s="21"/>
      <c r="N70" s="21" t="s">
        <v>151</v>
      </c>
      <c r="O70" s="21"/>
      <c r="P70" s="21"/>
      <c r="Q70" s="6"/>
    </row>
    <row r="71" spans="1:17">
      <c r="A71" s="6" t="s">
        <v>152</v>
      </c>
      <c r="B71" s="6" t="s">
        <v>153</v>
      </c>
      <c r="C71" s="6" t="s">
        <v>154</v>
      </c>
      <c r="D71" s="6" t="s">
        <v>155</v>
      </c>
      <c r="E71" s="6" t="s">
        <v>156</v>
      </c>
      <c r="F71" s="6" t="s">
        <v>157</v>
      </c>
      <c r="G71" s="6" t="s">
        <v>155</v>
      </c>
      <c r="H71" s="6" t="s">
        <v>156</v>
      </c>
      <c r="I71" s="6" t="s">
        <v>157</v>
      </c>
      <c r="J71" s="6" t="s">
        <v>158</v>
      </c>
      <c r="K71" s="6" t="s">
        <v>158</v>
      </c>
      <c r="L71" s="6" t="s">
        <v>159</v>
      </c>
      <c r="M71" s="6" t="s">
        <v>160</v>
      </c>
      <c r="N71" s="6" t="s">
        <v>161</v>
      </c>
      <c r="O71" s="6" t="s">
        <v>162</v>
      </c>
      <c r="P71" s="6" t="s">
        <v>163</v>
      </c>
      <c r="Q71" s="6" t="s">
        <v>164</v>
      </c>
    </row>
    <row r="72" spans="1:17" ht="30">
      <c r="A72" s="6">
        <v>59</v>
      </c>
      <c r="B72" s="5" t="s">
        <v>84</v>
      </c>
      <c r="C72" s="5" t="s">
        <v>178</v>
      </c>
      <c r="D72" s="7">
        <v>10</v>
      </c>
      <c r="E72" s="7">
        <v>4</v>
      </c>
      <c r="F72" s="7">
        <v>0.71399999999999997</v>
      </c>
      <c r="G72" s="7">
        <v>7</v>
      </c>
      <c r="H72" s="7">
        <v>1</v>
      </c>
      <c r="I72" s="7">
        <v>0.875</v>
      </c>
      <c r="J72" s="7">
        <v>21.6</v>
      </c>
      <c r="K72" s="7">
        <v>23.2</v>
      </c>
      <c r="L72" s="7">
        <v>-5.86</v>
      </c>
      <c r="M72" s="7">
        <v>-7.15</v>
      </c>
      <c r="N72" s="7"/>
      <c r="O72" s="7"/>
      <c r="P72" s="7"/>
      <c r="Q72" s="7"/>
    </row>
    <row r="73" spans="1:17" ht="30">
      <c r="A73" s="6">
        <v>60</v>
      </c>
      <c r="B73" s="5" t="s">
        <v>130</v>
      </c>
      <c r="C73" s="5" t="s">
        <v>178</v>
      </c>
      <c r="D73" s="7">
        <v>8</v>
      </c>
      <c r="E73" s="7">
        <v>5</v>
      </c>
      <c r="F73" s="7">
        <v>0.61499999999999999</v>
      </c>
      <c r="G73" s="7">
        <v>6</v>
      </c>
      <c r="H73" s="7">
        <v>2</v>
      </c>
      <c r="I73" s="7">
        <v>0.75</v>
      </c>
      <c r="J73" s="7">
        <v>27.5</v>
      </c>
      <c r="K73" s="7">
        <v>23.8</v>
      </c>
      <c r="L73" s="7">
        <v>-5.79</v>
      </c>
      <c r="M73" s="7">
        <v>-9.86</v>
      </c>
      <c r="N73" s="7"/>
      <c r="O73" s="7"/>
      <c r="P73" s="7"/>
      <c r="Q73" s="7"/>
    </row>
    <row r="74" spans="1:17" ht="30">
      <c r="A74" s="6">
        <v>61</v>
      </c>
      <c r="B74" s="5" t="s">
        <v>60</v>
      </c>
      <c r="C74" s="5" t="s">
        <v>178</v>
      </c>
      <c r="D74" s="7">
        <v>8</v>
      </c>
      <c r="E74" s="7">
        <v>4</v>
      </c>
      <c r="F74" s="7">
        <v>0.66700000000000004</v>
      </c>
      <c r="G74" s="7">
        <v>5</v>
      </c>
      <c r="H74" s="7">
        <v>3</v>
      </c>
      <c r="I74" s="7">
        <v>0.625</v>
      </c>
      <c r="J74" s="7">
        <v>25</v>
      </c>
      <c r="K74" s="7">
        <v>19.100000000000001</v>
      </c>
      <c r="L74" s="7">
        <v>-3.39</v>
      </c>
      <c r="M74" s="7">
        <v>-8.14</v>
      </c>
      <c r="N74" s="7"/>
      <c r="O74" s="7"/>
      <c r="P74" s="7"/>
      <c r="Q74" s="7"/>
    </row>
    <row r="75" spans="1:17" ht="30">
      <c r="A75" s="6">
        <v>62</v>
      </c>
      <c r="B75" s="5" t="s">
        <v>131</v>
      </c>
      <c r="C75" s="5" t="s">
        <v>178</v>
      </c>
      <c r="D75" s="7">
        <v>5</v>
      </c>
      <c r="E75" s="7">
        <v>7</v>
      </c>
      <c r="F75" s="7">
        <v>0.41699999999999998</v>
      </c>
      <c r="G75" s="7">
        <v>4</v>
      </c>
      <c r="H75" s="7">
        <v>4</v>
      </c>
      <c r="I75" s="7">
        <v>0.5</v>
      </c>
      <c r="J75" s="7">
        <v>21.3</v>
      </c>
      <c r="K75" s="7">
        <v>22.9</v>
      </c>
      <c r="L75" s="7">
        <v>-8.82</v>
      </c>
      <c r="M75" s="7">
        <v>-7.48</v>
      </c>
      <c r="N75" s="7"/>
      <c r="O75" s="7"/>
      <c r="P75" s="7"/>
      <c r="Q75" s="7"/>
    </row>
    <row r="76" spans="1:17" ht="45">
      <c r="A76" s="6">
        <v>63</v>
      </c>
      <c r="B76" s="5" t="s">
        <v>177</v>
      </c>
      <c r="C76" s="5" t="s">
        <v>178</v>
      </c>
      <c r="D76" s="7">
        <v>2</v>
      </c>
      <c r="E76" s="7">
        <v>10</v>
      </c>
      <c r="F76" s="7">
        <v>0.16700000000000001</v>
      </c>
      <c r="G76" s="7">
        <v>1</v>
      </c>
      <c r="H76" s="7">
        <v>7</v>
      </c>
      <c r="I76" s="7">
        <v>0.125</v>
      </c>
      <c r="J76" s="7">
        <v>21.3</v>
      </c>
      <c r="K76" s="7">
        <v>33.6</v>
      </c>
      <c r="L76" s="7">
        <v>-16.760000000000002</v>
      </c>
      <c r="M76" s="7">
        <v>-5.67</v>
      </c>
      <c r="N76" s="7"/>
      <c r="O76" s="7"/>
      <c r="P76" s="7"/>
      <c r="Q76" s="7"/>
    </row>
    <row r="77" spans="1:17" ht="30">
      <c r="A77" s="6">
        <v>64</v>
      </c>
      <c r="B77" s="5" t="s">
        <v>136</v>
      </c>
      <c r="C77" s="5" t="s">
        <v>178</v>
      </c>
      <c r="D77" s="7">
        <v>2</v>
      </c>
      <c r="E77" s="7">
        <v>10</v>
      </c>
      <c r="F77" s="7">
        <v>0.16700000000000001</v>
      </c>
      <c r="G77" s="7">
        <v>1</v>
      </c>
      <c r="H77" s="7">
        <v>7</v>
      </c>
      <c r="I77" s="7">
        <v>0.125</v>
      </c>
      <c r="J77" s="7">
        <v>14.2</v>
      </c>
      <c r="K77" s="7">
        <v>27.8</v>
      </c>
      <c r="L77" s="7">
        <v>-19.2</v>
      </c>
      <c r="M77" s="7">
        <v>-7.53</v>
      </c>
      <c r="N77" s="7"/>
      <c r="O77" s="7"/>
      <c r="P77" s="7"/>
      <c r="Q77" s="7"/>
    </row>
    <row r="78" spans="1:17" ht="30.75" thickBot="1">
      <c r="A78" s="6">
        <v>65</v>
      </c>
      <c r="B78" s="5" t="s">
        <v>135</v>
      </c>
      <c r="C78" s="5" t="s">
        <v>178</v>
      </c>
      <c r="D78" s="7">
        <v>1</v>
      </c>
      <c r="E78" s="7">
        <v>11</v>
      </c>
      <c r="F78" s="7">
        <v>8.3000000000000004E-2</v>
      </c>
      <c r="G78" s="7">
        <v>1</v>
      </c>
      <c r="H78" s="7">
        <v>7</v>
      </c>
      <c r="I78" s="7">
        <v>0.125</v>
      </c>
      <c r="J78" s="7">
        <v>15.6</v>
      </c>
      <c r="K78" s="7">
        <v>35.1</v>
      </c>
      <c r="L78" s="7">
        <v>-21.54</v>
      </c>
      <c r="M78" s="7">
        <v>-6.29</v>
      </c>
      <c r="N78" s="7"/>
      <c r="O78" s="7"/>
      <c r="P78" s="7"/>
      <c r="Q78" s="7"/>
    </row>
    <row r="79" spans="1:17" ht="30.75" thickTop="1">
      <c r="A79" s="8">
        <v>66</v>
      </c>
      <c r="B79" s="10" t="s">
        <v>112</v>
      </c>
      <c r="C79" s="10" t="s">
        <v>179</v>
      </c>
      <c r="D79" s="9">
        <v>11</v>
      </c>
      <c r="E79" s="9">
        <v>3</v>
      </c>
      <c r="F79" s="9">
        <v>0.78600000000000003</v>
      </c>
      <c r="G79" s="9">
        <v>8</v>
      </c>
      <c r="H79" s="9">
        <v>0</v>
      </c>
      <c r="I79" s="9">
        <v>1</v>
      </c>
      <c r="J79" s="9">
        <v>38</v>
      </c>
      <c r="K79" s="9">
        <v>18.899999999999999</v>
      </c>
      <c r="L79" s="9">
        <v>4.32</v>
      </c>
      <c r="M79" s="9">
        <v>-8.19</v>
      </c>
      <c r="N79" s="9"/>
      <c r="O79" s="9">
        <v>24</v>
      </c>
      <c r="P79" s="9"/>
      <c r="Q79" s="9"/>
    </row>
    <row r="80" spans="1:17" ht="30">
      <c r="A80" s="6">
        <v>67</v>
      </c>
      <c r="B80" s="5" t="s">
        <v>98</v>
      </c>
      <c r="C80" s="5" t="s">
        <v>179</v>
      </c>
      <c r="D80" s="7">
        <v>8</v>
      </c>
      <c r="E80" s="7">
        <v>5</v>
      </c>
      <c r="F80" s="7">
        <v>0.61499999999999999</v>
      </c>
      <c r="G80" s="7">
        <v>7</v>
      </c>
      <c r="H80" s="7">
        <v>1</v>
      </c>
      <c r="I80" s="7">
        <v>0.875</v>
      </c>
      <c r="J80" s="7">
        <v>27.9</v>
      </c>
      <c r="K80" s="7">
        <v>28.5</v>
      </c>
      <c r="L80" s="7">
        <v>-3.7</v>
      </c>
      <c r="M80" s="7">
        <v>-5.17</v>
      </c>
      <c r="N80" s="7"/>
      <c r="O80" s="7"/>
      <c r="P80" s="7"/>
      <c r="Q80" s="7"/>
    </row>
    <row r="81" spans="1:17" ht="30">
      <c r="A81" s="6">
        <v>68</v>
      </c>
      <c r="B81" s="5" t="s">
        <v>65</v>
      </c>
      <c r="C81" s="5" t="s">
        <v>179</v>
      </c>
      <c r="D81" s="7">
        <v>6</v>
      </c>
      <c r="E81" s="7">
        <v>6</v>
      </c>
      <c r="F81" s="7">
        <v>0.5</v>
      </c>
      <c r="G81" s="7">
        <v>5</v>
      </c>
      <c r="H81" s="7">
        <v>3</v>
      </c>
      <c r="I81" s="7">
        <v>0.625</v>
      </c>
      <c r="J81" s="7">
        <v>32.299999999999997</v>
      </c>
      <c r="K81" s="7">
        <v>23.8</v>
      </c>
      <c r="L81" s="7">
        <v>-4.0999999999999996</v>
      </c>
      <c r="M81" s="7">
        <v>-7.43</v>
      </c>
      <c r="N81" s="7"/>
      <c r="O81" s="7"/>
      <c r="P81" s="7"/>
      <c r="Q81" s="7"/>
    </row>
    <row r="82" spans="1:17" ht="30">
      <c r="A82" s="6">
        <v>69</v>
      </c>
      <c r="B82" s="5" t="s">
        <v>125</v>
      </c>
      <c r="C82" s="5" t="s">
        <v>179</v>
      </c>
      <c r="D82" s="7">
        <v>4</v>
      </c>
      <c r="E82" s="7">
        <v>8</v>
      </c>
      <c r="F82" s="7">
        <v>0.33300000000000002</v>
      </c>
      <c r="G82" s="7">
        <v>3</v>
      </c>
      <c r="H82" s="7">
        <v>5</v>
      </c>
      <c r="I82" s="7">
        <v>0.375</v>
      </c>
      <c r="J82" s="7">
        <v>22</v>
      </c>
      <c r="K82" s="7">
        <v>30.4</v>
      </c>
      <c r="L82" s="7">
        <v>-14.83</v>
      </c>
      <c r="M82" s="7">
        <v>-9.16</v>
      </c>
      <c r="N82" s="7"/>
      <c r="O82" s="7"/>
      <c r="P82" s="7"/>
      <c r="Q82" s="7"/>
    </row>
    <row r="83" spans="1:17" ht="30">
      <c r="A83" s="6">
        <v>70</v>
      </c>
      <c r="B83" s="5" t="s">
        <v>127</v>
      </c>
      <c r="C83" s="5" t="s">
        <v>179</v>
      </c>
      <c r="D83" s="7">
        <v>3</v>
      </c>
      <c r="E83" s="7">
        <v>9</v>
      </c>
      <c r="F83" s="7">
        <v>0.25</v>
      </c>
      <c r="G83" s="7">
        <v>2</v>
      </c>
      <c r="H83" s="7">
        <v>6</v>
      </c>
      <c r="I83" s="7">
        <v>0.25</v>
      </c>
      <c r="J83" s="7">
        <v>24.4</v>
      </c>
      <c r="K83" s="7">
        <v>26</v>
      </c>
      <c r="L83" s="7">
        <v>-9.74</v>
      </c>
      <c r="M83" s="7">
        <v>-5.32</v>
      </c>
      <c r="N83" s="7"/>
      <c r="O83" s="7"/>
      <c r="P83" s="7"/>
      <c r="Q83" s="7"/>
    </row>
    <row r="84" spans="1:17" ht="30">
      <c r="A84" s="6">
        <v>71</v>
      </c>
      <c r="B84" s="5" t="s">
        <v>134</v>
      </c>
      <c r="C84" s="5" t="s">
        <v>179</v>
      </c>
      <c r="D84" s="7">
        <v>2</v>
      </c>
      <c r="E84" s="7">
        <v>10</v>
      </c>
      <c r="F84" s="7">
        <v>0.16700000000000001</v>
      </c>
      <c r="G84" s="7">
        <v>2</v>
      </c>
      <c r="H84" s="7">
        <v>6</v>
      </c>
      <c r="I84" s="7">
        <v>0.25</v>
      </c>
      <c r="J84" s="7">
        <v>19</v>
      </c>
      <c r="K84" s="7">
        <v>43.9</v>
      </c>
      <c r="L84" s="7">
        <v>-19.07</v>
      </c>
      <c r="M84" s="7">
        <v>-4.74</v>
      </c>
      <c r="N84" s="7"/>
      <c r="O84" s="7"/>
      <c r="P84" s="7"/>
      <c r="Q84" s="7"/>
    </row>
    <row r="85" spans="1:17" ht="15" customHeight="1">
      <c r="A85" s="21"/>
      <c r="B85" s="21"/>
      <c r="C85" s="21"/>
      <c r="D85" s="21" t="s">
        <v>167</v>
      </c>
      <c r="E85" s="21"/>
      <c r="F85" s="21"/>
      <c r="G85" s="21" t="s">
        <v>168</v>
      </c>
      <c r="H85" s="21"/>
      <c r="I85" s="21"/>
      <c r="J85" s="6"/>
      <c r="K85" s="6"/>
      <c r="L85" s="21" t="s">
        <v>159</v>
      </c>
      <c r="M85" s="21"/>
      <c r="N85" s="21" t="s">
        <v>151</v>
      </c>
      <c r="O85" s="21"/>
      <c r="P85" s="21"/>
      <c r="Q85" s="6"/>
    </row>
    <row r="86" spans="1:17">
      <c r="A86" s="6" t="s">
        <v>152</v>
      </c>
      <c r="B86" s="6" t="s">
        <v>153</v>
      </c>
      <c r="C86" s="6" t="s">
        <v>154</v>
      </c>
      <c r="D86" s="6" t="s">
        <v>155</v>
      </c>
      <c r="E86" s="6" t="s">
        <v>156</v>
      </c>
      <c r="F86" s="6" t="s">
        <v>157</v>
      </c>
      <c r="G86" s="6" t="s">
        <v>155</v>
      </c>
      <c r="H86" s="6" t="s">
        <v>156</v>
      </c>
      <c r="I86" s="6" t="s">
        <v>157</v>
      </c>
      <c r="J86" s="6" t="s">
        <v>158</v>
      </c>
      <c r="K86" s="6" t="s">
        <v>158</v>
      </c>
      <c r="L86" s="6" t="s">
        <v>159</v>
      </c>
      <c r="M86" s="6" t="s">
        <v>160</v>
      </c>
      <c r="N86" s="6" t="s">
        <v>161</v>
      </c>
      <c r="O86" s="6" t="s">
        <v>162</v>
      </c>
      <c r="P86" s="6" t="s">
        <v>163</v>
      </c>
      <c r="Q86" s="6" t="s">
        <v>164</v>
      </c>
    </row>
    <row r="87" spans="1:17" ht="30">
      <c r="A87" s="6">
        <v>72</v>
      </c>
      <c r="B87" s="5" t="s">
        <v>141</v>
      </c>
      <c r="C87" s="5" t="s">
        <v>149</v>
      </c>
      <c r="D87" s="7">
        <v>13</v>
      </c>
      <c r="E87" s="7">
        <v>0</v>
      </c>
      <c r="F87" s="7">
        <v>1</v>
      </c>
      <c r="G87" s="7">
        <v>8</v>
      </c>
      <c r="H87" s="7">
        <v>0</v>
      </c>
      <c r="I87" s="7">
        <v>1</v>
      </c>
      <c r="J87" s="7">
        <v>41.6</v>
      </c>
      <c r="K87" s="7">
        <v>12</v>
      </c>
      <c r="L87" s="7">
        <v>17.96</v>
      </c>
      <c r="M87" s="7">
        <v>-1.73</v>
      </c>
      <c r="N87" s="7">
        <v>6</v>
      </c>
      <c r="O87" s="7">
        <v>2</v>
      </c>
      <c r="P87" s="7">
        <v>2</v>
      </c>
      <c r="Q87" s="7"/>
    </row>
    <row r="88" spans="1:17">
      <c r="A88" s="6">
        <v>73</v>
      </c>
      <c r="B88" s="5" t="s">
        <v>34</v>
      </c>
      <c r="C88" s="5" t="s">
        <v>149</v>
      </c>
      <c r="D88" s="7">
        <v>10</v>
      </c>
      <c r="E88" s="7">
        <v>3</v>
      </c>
      <c r="F88" s="7">
        <v>0.76900000000000002</v>
      </c>
      <c r="G88" s="7">
        <v>7</v>
      </c>
      <c r="H88" s="7">
        <v>1</v>
      </c>
      <c r="I88" s="7">
        <v>0.875</v>
      </c>
      <c r="J88" s="7">
        <v>33.1</v>
      </c>
      <c r="K88" s="7">
        <v>20.3</v>
      </c>
      <c r="L88" s="7">
        <v>8.3000000000000007</v>
      </c>
      <c r="M88" s="7">
        <v>0.53</v>
      </c>
      <c r="N88" s="7"/>
      <c r="O88" s="7">
        <v>6</v>
      </c>
      <c r="P88" s="7"/>
      <c r="Q88" s="7"/>
    </row>
    <row r="89" spans="1:17">
      <c r="A89" s="6">
        <v>74</v>
      </c>
      <c r="B89" s="5" t="s">
        <v>95</v>
      </c>
      <c r="C89" s="5" t="s">
        <v>149</v>
      </c>
      <c r="D89" s="7">
        <v>9</v>
      </c>
      <c r="E89" s="7">
        <v>4</v>
      </c>
      <c r="F89" s="7">
        <v>0.69199999999999995</v>
      </c>
      <c r="G89" s="7">
        <v>5</v>
      </c>
      <c r="H89" s="7">
        <v>3</v>
      </c>
      <c r="I89" s="7">
        <v>0.625</v>
      </c>
      <c r="J89" s="7">
        <v>30.8</v>
      </c>
      <c r="K89" s="7">
        <v>21.1</v>
      </c>
      <c r="L89" s="7">
        <v>6.87</v>
      </c>
      <c r="M89" s="7">
        <v>-1.05</v>
      </c>
      <c r="N89" s="7"/>
      <c r="O89" s="7">
        <v>23</v>
      </c>
      <c r="P89" s="7"/>
      <c r="Q89" s="7"/>
    </row>
    <row r="90" spans="1:17" ht="45">
      <c r="A90" s="6">
        <v>75</v>
      </c>
      <c r="B90" s="5" t="s">
        <v>72</v>
      </c>
      <c r="C90" s="5" t="s">
        <v>149</v>
      </c>
      <c r="D90" s="7">
        <v>9</v>
      </c>
      <c r="E90" s="7">
        <v>4</v>
      </c>
      <c r="F90" s="7">
        <v>0.69199999999999995</v>
      </c>
      <c r="G90" s="7">
        <v>5</v>
      </c>
      <c r="H90" s="7">
        <v>3</v>
      </c>
      <c r="I90" s="7">
        <v>0.625</v>
      </c>
      <c r="J90" s="7">
        <v>35</v>
      </c>
      <c r="K90" s="7">
        <v>22.1</v>
      </c>
      <c r="L90" s="7">
        <v>6.07</v>
      </c>
      <c r="M90" s="7">
        <v>-3.09</v>
      </c>
      <c r="N90" s="7"/>
      <c r="O90" s="7"/>
      <c r="P90" s="7"/>
      <c r="Q90" s="7"/>
    </row>
    <row r="91" spans="1:17" ht="30">
      <c r="A91" s="6">
        <v>76</v>
      </c>
      <c r="B91" s="5" t="s">
        <v>50</v>
      </c>
      <c r="C91" s="5" t="s">
        <v>149</v>
      </c>
      <c r="D91" s="7">
        <v>7</v>
      </c>
      <c r="E91" s="7">
        <v>6</v>
      </c>
      <c r="F91" s="7">
        <v>0.53800000000000003</v>
      </c>
      <c r="G91" s="7">
        <v>5</v>
      </c>
      <c r="H91" s="7">
        <v>3</v>
      </c>
      <c r="I91" s="7">
        <v>0.625</v>
      </c>
      <c r="J91" s="7">
        <v>26.2</v>
      </c>
      <c r="K91" s="7">
        <v>21.6</v>
      </c>
      <c r="L91" s="7">
        <v>1.33</v>
      </c>
      <c r="M91" s="7">
        <v>0.41</v>
      </c>
      <c r="N91" s="7"/>
      <c r="O91" s="7"/>
      <c r="P91" s="7"/>
      <c r="Q91" s="7"/>
    </row>
    <row r="92" spans="1:17" ht="30">
      <c r="A92" s="6">
        <v>77</v>
      </c>
      <c r="B92" s="5" t="s">
        <v>63</v>
      </c>
      <c r="C92" s="5" t="s">
        <v>149</v>
      </c>
      <c r="D92" s="7">
        <v>3</v>
      </c>
      <c r="E92" s="7">
        <v>9</v>
      </c>
      <c r="F92" s="7">
        <v>0.25</v>
      </c>
      <c r="G92" s="7">
        <v>2</v>
      </c>
      <c r="H92" s="7">
        <v>6</v>
      </c>
      <c r="I92" s="7">
        <v>0.25</v>
      </c>
      <c r="J92" s="7">
        <v>16.5</v>
      </c>
      <c r="K92" s="7">
        <v>34.700000000000003</v>
      </c>
      <c r="L92" s="7">
        <v>-10.86</v>
      </c>
      <c r="M92" s="7">
        <v>0.47</v>
      </c>
      <c r="N92" s="7"/>
      <c r="O92" s="7"/>
      <c r="P92" s="7"/>
      <c r="Q92" s="7"/>
    </row>
    <row r="93" spans="1:17" ht="45">
      <c r="A93" s="6">
        <v>78</v>
      </c>
      <c r="B93" s="5" t="s">
        <v>182</v>
      </c>
      <c r="C93" s="5" t="s">
        <v>149</v>
      </c>
      <c r="D93" s="7">
        <v>2</v>
      </c>
      <c r="E93" s="7">
        <v>11</v>
      </c>
      <c r="F93" s="7">
        <v>0.154</v>
      </c>
      <c r="G93" s="7">
        <v>2</v>
      </c>
      <c r="H93" s="7">
        <v>6</v>
      </c>
      <c r="I93" s="7">
        <v>0.25</v>
      </c>
      <c r="J93" s="7">
        <v>18.399999999999999</v>
      </c>
      <c r="K93" s="7">
        <v>39.700000000000003</v>
      </c>
      <c r="L93" s="7">
        <v>-11.86</v>
      </c>
      <c r="M93" s="7">
        <v>3.22</v>
      </c>
      <c r="N93" s="7"/>
      <c r="O93" s="7"/>
      <c r="P93" s="7"/>
      <c r="Q93" s="7"/>
    </row>
    <row r="94" spans="1:17" ht="30">
      <c r="A94" s="6">
        <v>79</v>
      </c>
      <c r="B94" s="5" t="s">
        <v>121</v>
      </c>
      <c r="C94" s="5" t="s">
        <v>149</v>
      </c>
      <c r="D94" s="7">
        <v>3</v>
      </c>
      <c r="E94" s="7">
        <v>9</v>
      </c>
      <c r="F94" s="7">
        <v>0.25</v>
      </c>
      <c r="G94" s="7">
        <v>1</v>
      </c>
      <c r="H94" s="7">
        <v>7</v>
      </c>
      <c r="I94" s="7">
        <v>0.125</v>
      </c>
      <c r="J94" s="7">
        <v>19.2</v>
      </c>
      <c r="K94" s="7">
        <v>30.3</v>
      </c>
      <c r="L94" s="7">
        <v>-9.31</v>
      </c>
      <c r="M94" s="7">
        <v>0.02</v>
      </c>
      <c r="N94" s="7"/>
      <c r="O94" s="7"/>
      <c r="P94" s="7"/>
      <c r="Q94" s="7"/>
    </row>
    <row r="95" spans="1:17" ht="30">
      <c r="A95" s="6">
        <v>80</v>
      </c>
      <c r="B95" s="5" t="s">
        <v>123</v>
      </c>
      <c r="C95" s="5" t="s">
        <v>149</v>
      </c>
      <c r="D95" s="7">
        <v>1</v>
      </c>
      <c r="E95" s="7">
        <v>11</v>
      </c>
      <c r="F95" s="7">
        <v>8.3000000000000004E-2</v>
      </c>
      <c r="G95" s="7">
        <v>1</v>
      </c>
      <c r="H95" s="7">
        <v>7</v>
      </c>
      <c r="I95" s="7">
        <v>0.125</v>
      </c>
      <c r="J95" s="7">
        <v>15.8</v>
      </c>
      <c r="K95" s="7">
        <v>44.3</v>
      </c>
      <c r="L95" s="7">
        <v>-17.760000000000002</v>
      </c>
      <c r="M95" s="7">
        <v>0.56999999999999995</v>
      </c>
      <c r="N95" s="7"/>
      <c r="O95" s="7"/>
      <c r="P95" s="7"/>
      <c r="Q95" s="7"/>
    </row>
    <row r="96" spans="1:17" ht="15" customHeight="1">
      <c r="A96" s="21"/>
      <c r="B96" s="21"/>
      <c r="C96" s="21"/>
      <c r="D96" s="21" t="s">
        <v>167</v>
      </c>
      <c r="E96" s="21"/>
      <c r="F96" s="21"/>
      <c r="G96" s="21" t="s">
        <v>168</v>
      </c>
      <c r="H96" s="21"/>
      <c r="I96" s="21"/>
      <c r="J96" s="6"/>
      <c r="K96" s="6"/>
      <c r="L96" s="21" t="s">
        <v>159</v>
      </c>
      <c r="M96" s="21"/>
      <c r="N96" s="21" t="s">
        <v>151</v>
      </c>
      <c r="O96" s="21"/>
      <c r="P96" s="21"/>
      <c r="Q96" s="6"/>
    </row>
    <row r="97" spans="1:17">
      <c r="A97" s="6" t="s">
        <v>152</v>
      </c>
      <c r="B97" s="6" t="s">
        <v>153</v>
      </c>
      <c r="C97" s="6" t="s">
        <v>154</v>
      </c>
      <c r="D97" s="6" t="s">
        <v>155</v>
      </c>
      <c r="E97" s="6" t="s">
        <v>156</v>
      </c>
      <c r="F97" s="6" t="s">
        <v>157</v>
      </c>
      <c r="G97" s="6" t="s">
        <v>155</v>
      </c>
      <c r="H97" s="6" t="s">
        <v>156</v>
      </c>
      <c r="I97" s="6" t="s">
        <v>157</v>
      </c>
      <c r="J97" s="6" t="s">
        <v>158</v>
      </c>
      <c r="K97" s="6" t="s">
        <v>158</v>
      </c>
      <c r="L97" s="6" t="s">
        <v>159</v>
      </c>
      <c r="M97" s="6" t="s">
        <v>160</v>
      </c>
      <c r="N97" s="6" t="s">
        <v>161</v>
      </c>
      <c r="O97" s="6" t="s">
        <v>162</v>
      </c>
      <c r="P97" s="6" t="s">
        <v>163</v>
      </c>
      <c r="Q97" s="6" t="s">
        <v>164</v>
      </c>
    </row>
    <row r="98" spans="1:17">
      <c r="A98" s="6">
        <v>81</v>
      </c>
      <c r="B98" s="5" t="s">
        <v>28</v>
      </c>
      <c r="C98" s="5" t="s">
        <v>197</v>
      </c>
      <c r="D98" s="7">
        <v>12</v>
      </c>
      <c r="E98" s="7">
        <v>1</v>
      </c>
      <c r="F98" s="7">
        <v>0.92300000000000004</v>
      </c>
      <c r="G98" s="7">
        <v>9</v>
      </c>
      <c r="H98" s="7">
        <v>0</v>
      </c>
      <c r="I98" s="7">
        <v>1</v>
      </c>
      <c r="J98" s="7">
        <v>47</v>
      </c>
      <c r="K98" s="7">
        <v>18.7</v>
      </c>
      <c r="L98" s="7">
        <v>21.54</v>
      </c>
      <c r="M98" s="7">
        <v>3.92</v>
      </c>
      <c r="N98" s="7">
        <v>11</v>
      </c>
      <c r="O98" s="7">
        <v>1</v>
      </c>
      <c r="P98" s="7">
        <v>3</v>
      </c>
      <c r="Q98" s="7"/>
    </row>
    <row r="99" spans="1:17">
      <c r="A99" s="6">
        <v>82</v>
      </c>
      <c r="B99" s="5" t="s">
        <v>19</v>
      </c>
      <c r="C99" s="5" t="s">
        <v>197</v>
      </c>
      <c r="D99" s="7">
        <v>12</v>
      </c>
      <c r="E99" s="7">
        <v>1</v>
      </c>
      <c r="F99" s="7">
        <v>0.92300000000000004</v>
      </c>
      <c r="G99" s="7">
        <v>8</v>
      </c>
      <c r="H99" s="7">
        <v>1</v>
      </c>
      <c r="I99" s="7">
        <v>0.88900000000000001</v>
      </c>
      <c r="J99" s="7">
        <v>40.299999999999997</v>
      </c>
      <c r="K99" s="7">
        <v>17.399999999999999</v>
      </c>
      <c r="L99" s="7">
        <v>21.8</v>
      </c>
      <c r="M99" s="7">
        <v>5.03</v>
      </c>
      <c r="N99" s="7"/>
      <c r="O99" s="7">
        <v>4</v>
      </c>
      <c r="P99" s="7">
        <v>4</v>
      </c>
      <c r="Q99" s="7"/>
    </row>
    <row r="100" spans="1:17" ht="45">
      <c r="A100" s="6">
        <v>83</v>
      </c>
      <c r="B100" s="5" t="s">
        <v>185</v>
      </c>
      <c r="C100" s="5" t="s">
        <v>197</v>
      </c>
      <c r="D100" s="7">
        <v>8</v>
      </c>
      <c r="E100" s="7">
        <v>5</v>
      </c>
      <c r="F100" s="7">
        <v>0.61499999999999999</v>
      </c>
      <c r="G100" s="7">
        <v>5</v>
      </c>
      <c r="H100" s="7">
        <v>4</v>
      </c>
      <c r="I100" s="7">
        <v>0.55600000000000005</v>
      </c>
      <c r="J100" s="7">
        <v>31</v>
      </c>
      <c r="K100" s="7">
        <v>26.7</v>
      </c>
      <c r="L100" s="7">
        <v>9.57</v>
      </c>
      <c r="M100" s="7">
        <v>6.41</v>
      </c>
      <c r="N100" s="7">
        <v>14</v>
      </c>
      <c r="O100" s="7">
        <v>14</v>
      </c>
      <c r="P100" s="7"/>
      <c r="Q100" s="7"/>
    </row>
    <row r="101" spans="1:17" ht="30">
      <c r="A101" s="6">
        <v>84</v>
      </c>
      <c r="B101" s="5" t="s">
        <v>37</v>
      </c>
      <c r="C101" s="5" t="s">
        <v>197</v>
      </c>
      <c r="D101" s="7">
        <v>7</v>
      </c>
      <c r="E101" s="7">
        <v>6</v>
      </c>
      <c r="F101" s="7">
        <v>0.53800000000000003</v>
      </c>
      <c r="G101" s="7">
        <v>5</v>
      </c>
      <c r="H101" s="7">
        <v>4</v>
      </c>
      <c r="I101" s="7">
        <v>0.55600000000000005</v>
      </c>
      <c r="J101" s="7">
        <v>21.8</v>
      </c>
      <c r="K101" s="7">
        <v>29.3</v>
      </c>
      <c r="L101" s="7">
        <v>5.55</v>
      </c>
      <c r="M101" s="7">
        <v>8.24</v>
      </c>
      <c r="N101" s="7"/>
      <c r="O101" s="7"/>
      <c r="P101" s="7"/>
      <c r="Q101" s="7"/>
    </row>
    <row r="102" spans="1:17">
      <c r="A102" s="6">
        <v>85</v>
      </c>
      <c r="B102" s="5" t="s">
        <v>45</v>
      </c>
      <c r="C102" s="5" t="s">
        <v>197</v>
      </c>
      <c r="D102" s="7">
        <v>7</v>
      </c>
      <c r="E102" s="7">
        <v>6</v>
      </c>
      <c r="F102" s="7">
        <v>0.53800000000000003</v>
      </c>
      <c r="G102" s="7">
        <v>4</v>
      </c>
      <c r="H102" s="7">
        <v>5</v>
      </c>
      <c r="I102" s="7">
        <v>0.44400000000000001</v>
      </c>
      <c r="J102" s="7">
        <v>28.2</v>
      </c>
      <c r="K102" s="7">
        <v>22.7</v>
      </c>
      <c r="L102" s="7">
        <v>8.14</v>
      </c>
      <c r="M102" s="7">
        <v>6.37</v>
      </c>
      <c r="N102" s="7"/>
      <c r="O102" s="7">
        <v>9</v>
      </c>
      <c r="P102" s="7"/>
      <c r="Q102" s="7"/>
    </row>
    <row r="103" spans="1:17" ht="30">
      <c r="A103" s="6">
        <v>86</v>
      </c>
      <c r="B103" s="5" t="s">
        <v>30</v>
      </c>
      <c r="C103" s="5" t="s">
        <v>197</v>
      </c>
      <c r="D103" s="7">
        <v>6</v>
      </c>
      <c r="E103" s="7">
        <v>6</v>
      </c>
      <c r="F103" s="7">
        <v>0.5</v>
      </c>
      <c r="G103" s="7">
        <v>4</v>
      </c>
      <c r="H103" s="7">
        <v>5</v>
      </c>
      <c r="I103" s="7">
        <v>0.44400000000000001</v>
      </c>
      <c r="J103" s="7">
        <v>32.299999999999997</v>
      </c>
      <c r="K103" s="7">
        <v>25</v>
      </c>
      <c r="L103" s="7">
        <v>8.42</v>
      </c>
      <c r="M103" s="7">
        <v>4.75</v>
      </c>
      <c r="N103" s="7"/>
      <c r="O103" s="7"/>
      <c r="P103" s="7"/>
      <c r="Q103" s="7"/>
    </row>
    <row r="104" spans="1:17" ht="30">
      <c r="A104" s="6">
        <v>87</v>
      </c>
      <c r="B104" s="5" t="s">
        <v>40</v>
      </c>
      <c r="C104" s="5" t="s">
        <v>197</v>
      </c>
      <c r="D104" s="7">
        <v>5</v>
      </c>
      <c r="E104" s="7">
        <v>7</v>
      </c>
      <c r="F104" s="7">
        <v>0.41699999999999998</v>
      </c>
      <c r="G104" s="7">
        <v>4</v>
      </c>
      <c r="H104" s="7">
        <v>5</v>
      </c>
      <c r="I104" s="7">
        <v>0.44400000000000001</v>
      </c>
      <c r="J104" s="7">
        <v>24.4</v>
      </c>
      <c r="K104" s="7">
        <v>26.8</v>
      </c>
      <c r="L104" s="7">
        <v>7.6</v>
      </c>
      <c r="M104" s="7">
        <v>9.68</v>
      </c>
      <c r="N104" s="7">
        <v>24</v>
      </c>
      <c r="O104" s="7">
        <v>24</v>
      </c>
      <c r="P104" s="7"/>
      <c r="Q104" s="7"/>
    </row>
    <row r="105" spans="1:17" ht="30">
      <c r="A105" s="6">
        <v>88</v>
      </c>
      <c r="B105" s="5" t="s">
        <v>22</v>
      </c>
      <c r="C105" s="5" t="s">
        <v>197</v>
      </c>
      <c r="D105" s="7">
        <v>5</v>
      </c>
      <c r="E105" s="7">
        <v>7</v>
      </c>
      <c r="F105" s="7">
        <v>0.41699999999999998</v>
      </c>
      <c r="G105" s="7">
        <v>3</v>
      </c>
      <c r="H105" s="7">
        <v>6</v>
      </c>
      <c r="I105" s="7">
        <v>0.33300000000000002</v>
      </c>
      <c r="J105" s="7">
        <v>25.8</v>
      </c>
      <c r="K105" s="7">
        <v>22.6</v>
      </c>
      <c r="L105" s="7">
        <v>5.35</v>
      </c>
      <c r="M105" s="7">
        <v>6.27</v>
      </c>
      <c r="N105" s="7"/>
      <c r="O105" s="7"/>
      <c r="P105" s="7"/>
      <c r="Q105" s="7"/>
    </row>
    <row r="106" spans="1:17">
      <c r="A106" s="6">
        <v>89</v>
      </c>
      <c r="B106" s="5" t="s">
        <v>10</v>
      </c>
      <c r="C106" s="5" t="s">
        <v>197</v>
      </c>
      <c r="D106" s="7">
        <v>4</v>
      </c>
      <c r="E106" s="7">
        <v>8</v>
      </c>
      <c r="F106" s="7">
        <v>0.33300000000000002</v>
      </c>
      <c r="G106" s="7">
        <v>2</v>
      </c>
      <c r="H106" s="7">
        <v>7</v>
      </c>
      <c r="I106" s="7">
        <v>0.222</v>
      </c>
      <c r="J106" s="7">
        <v>20.2</v>
      </c>
      <c r="K106" s="7">
        <v>30.3</v>
      </c>
      <c r="L106" s="7">
        <v>0.62</v>
      </c>
      <c r="M106" s="7">
        <v>7.29</v>
      </c>
      <c r="N106" s="7"/>
      <c r="O106" s="7"/>
      <c r="P106" s="7"/>
      <c r="Q106" s="7"/>
    </row>
    <row r="107" spans="1:17" ht="30">
      <c r="A107" s="6">
        <v>90</v>
      </c>
      <c r="B107" s="5" t="s">
        <v>52</v>
      </c>
      <c r="C107" s="5" t="s">
        <v>197</v>
      </c>
      <c r="D107" s="7">
        <v>2</v>
      </c>
      <c r="E107" s="7">
        <v>10</v>
      </c>
      <c r="F107" s="7">
        <v>0.16700000000000001</v>
      </c>
      <c r="G107" s="7">
        <v>1</v>
      </c>
      <c r="H107" s="7">
        <v>8</v>
      </c>
      <c r="I107" s="7">
        <v>0.111</v>
      </c>
      <c r="J107" s="7">
        <v>19.600000000000001</v>
      </c>
      <c r="K107" s="7">
        <v>35.799999999999997</v>
      </c>
      <c r="L107" s="7">
        <v>-4.2</v>
      </c>
      <c r="M107" s="7">
        <v>7.22</v>
      </c>
      <c r="N107" s="7"/>
      <c r="O107" s="7"/>
      <c r="P107" s="7"/>
      <c r="Q107" s="7"/>
    </row>
    <row r="108" spans="1:17" ht="15" customHeight="1">
      <c r="A108" s="21"/>
      <c r="B108" s="21"/>
      <c r="C108" s="21"/>
      <c r="D108" s="21" t="s">
        <v>167</v>
      </c>
      <c r="E108" s="21"/>
      <c r="F108" s="21"/>
      <c r="G108" s="21" t="s">
        <v>168</v>
      </c>
      <c r="H108" s="21"/>
      <c r="I108" s="21"/>
      <c r="J108" s="6"/>
      <c r="K108" s="6"/>
      <c r="L108" s="21" t="s">
        <v>159</v>
      </c>
      <c r="M108" s="21"/>
      <c r="N108" s="21" t="s">
        <v>151</v>
      </c>
      <c r="O108" s="21"/>
      <c r="P108" s="21"/>
      <c r="Q108" s="6"/>
    </row>
    <row r="109" spans="1:17">
      <c r="A109" s="6" t="s">
        <v>152</v>
      </c>
      <c r="B109" s="6" t="s">
        <v>153</v>
      </c>
      <c r="C109" s="6" t="s">
        <v>154</v>
      </c>
      <c r="D109" s="6" t="s">
        <v>155</v>
      </c>
      <c r="E109" s="6" t="s">
        <v>156</v>
      </c>
      <c r="F109" s="6" t="s">
        <v>157</v>
      </c>
      <c r="G109" s="6" t="s">
        <v>155</v>
      </c>
      <c r="H109" s="6" t="s">
        <v>156</v>
      </c>
      <c r="I109" s="6" t="s">
        <v>157</v>
      </c>
      <c r="J109" s="6" t="s">
        <v>158</v>
      </c>
      <c r="K109" s="6" t="s">
        <v>158</v>
      </c>
      <c r="L109" s="6" t="s">
        <v>159</v>
      </c>
      <c r="M109" s="6" t="s">
        <v>160</v>
      </c>
      <c r="N109" s="6" t="s">
        <v>161</v>
      </c>
      <c r="O109" s="6" t="s">
        <v>162</v>
      </c>
      <c r="P109" s="6" t="s">
        <v>163</v>
      </c>
      <c r="Q109" s="6" t="s">
        <v>164</v>
      </c>
    </row>
    <row r="110" spans="1:17" ht="30">
      <c r="A110" s="6">
        <v>91</v>
      </c>
      <c r="B110" s="5" t="s">
        <v>27</v>
      </c>
      <c r="C110" s="5" t="s">
        <v>186</v>
      </c>
      <c r="D110" s="7">
        <v>9</v>
      </c>
      <c r="E110" s="7">
        <v>5</v>
      </c>
      <c r="F110" s="7">
        <v>0.64300000000000002</v>
      </c>
      <c r="G110" s="7">
        <v>5</v>
      </c>
      <c r="H110" s="7">
        <v>3</v>
      </c>
      <c r="I110" s="7">
        <v>0.625</v>
      </c>
      <c r="J110" s="7">
        <v>30.9</v>
      </c>
      <c r="K110" s="7">
        <v>23.1</v>
      </c>
      <c r="L110" s="7">
        <v>12.97</v>
      </c>
      <c r="M110" s="7">
        <v>6.18</v>
      </c>
      <c r="N110" s="7"/>
      <c r="O110" s="7">
        <v>10</v>
      </c>
      <c r="P110" s="7">
        <v>22</v>
      </c>
      <c r="Q110" s="7"/>
    </row>
    <row r="111" spans="1:17" ht="30">
      <c r="A111" s="6">
        <v>92</v>
      </c>
      <c r="B111" s="5" t="s">
        <v>14</v>
      </c>
      <c r="C111" s="5" t="s">
        <v>186</v>
      </c>
      <c r="D111" s="7">
        <v>8</v>
      </c>
      <c r="E111" s="7">
        <v>5</v>
      </c>
      <c r="F111" s="7">
        <v>0.61499999999999999</v>
      </c>
      <c r="G111" s="7">
        <v>4</v>
      </c>
      <c r="H111" s="7">
        <v>4</v>
      </c>
      <c r="I111" s="7">
        <v>0.5</v>
      </c>
      <c r="J111" s="7">
        <v>29.8</v>
      </c>
      <c r="K111" s="7">
        <v>21.3</v>
      </c>
      <c r="L111" s="7">
        <v>9.3000000000000007</v>
      </c>
      <c r="M111" s="7">
        <v>4.07</v>
      </c>
      <c r="N111" s="7">
        <v>4</v>
      </c>
      <c r="O111" s="7">
        <v>4</v>
      </c>
      <c r="P111" s="7"/>
      <c r="Q111" s="7"/>
    </row>
    <row r="112" spans="1:17" ht="30">
      <c r="A112" s="6">
        <v>93</v>
      </c>
      <c r="B112" s="5" t="s">
        <v>11</v>
      </c>
      <c r="C112" s="5" t="s">
        <v>186</v>
      </c>
      <c r="D112" s="7">
        <v>6</v>
      </c>
      <c r="E112" s="7">
        <v>7</v>
      </c>
      <c r="F112" s="7">
        <v>0.46200000000000002</v>
      </c>
      <c r="G112" s="7">
        <v>3</v>
      </c>
      <c r="H112" s="7">
        <v>5</v>
      </c>
      <c r="I112" s="7">
        <v>0.375</v>
      </c>
      <c r="J112" s="7">
        <v>32.1</v>
      </c>
      <c r="K112" s="7">
        <v>22.1</v>
      </c>
      <c r="L112" s="7">
        <v>6.35</v>
      </c>
      <c r="M112" s="7">
        <v>2.65</v>
      </c>
      <c r="N112" s="7">
        <v>23</v>
      </c>
      <c r="O112" s="7">
        <v>22</v>
      </c>
      <c r="P112" s="7"/>
      <c r="Q112" s="7"/>
    </row>
    <row r="113" spans="1:17" ht="30">
      <c r="A113" s="6">
        <v>94</v>
      </c>
      <c r="B113" s="5" t="s">
        <v>15</v>
      </c>
      <c r="C113" s="5" t="s">
        <v>186</v>
      </c>
      <c r="D113" s="7">
        <v>6</v>
      </c>
      <c r="E113" s="7">
        <v>7</v>
      </c>
      <c r="F113" s="7">
        <v>0.46200000000000002</v>
      </c>
      <c r="G113" s="7">
        <v>3</v>
      </c>
      <c r="H113" s="7">
        <v>5</v>
      </c>
      <c r="I113" s="7">
        <v>0.375</v>
      </c>
      <c r="J113" s="7">
        <v>27</v>
      </c>
      <c r="K113" s="7">
        <v>25.1</v>
      </c>
      <c r="L113" s="7">
        <v>1.78</v>
      </c>
      <c r="M113" s="7">
        <v>2.62</v>
      </c>
      <c r="N113" s="7"/>
      <c r="O113" s="7"/>
      <c r="P113" s="7"/>
      <c r="Q113" s="7"/>
    </row>
    <row r="114" spans="1:17" ht="30">
      <c r="A114" s="6">
        <v>95</v>
      </c>
      <c r="B114" s="5" t="s">
        <v>29</v>
      </c>
      <c r="C114" s="5" t="s">
        <v>186</v>
      </c>
      <c r="D114" s="7">
        <v>6</v>
      </c>
      <c r="E114" s="7">
        <v>7</v>
      </c>
      <c r="F114" s="7">
        <v>0.46200000000000002</v>
      </c>
      <c r="G114" s="7">
        <v>2</v>
      </c>
      <c r="H114" s="7">
        <v>6</v>
      </c>
      <c r="I114" s="7">
        <v>0.25</v>
      </c>
      <c r="J114" s="7">
        <v>31.2</v>
      </c>
      <c r="K114" s="7">
        <v>28.4</v>
      </c>
      <c r="L114" s="7">
        <v>1.88</v>
      </c>
      <c r="M114" s="7">
        <v>0.42</v>
      </c>
      <c r="N114" s="7"/>
      <c r="O114" s="7"/>
      <c r="P114" s="7"/>
      <c r="Q114" s="7"/>
    </row>
    <row r="115" spans="1:17" ht="30.75" thickBot="1">
      <c r="A115" s="6">
        <v>96</v>
      </c>
      <c r="B115" s="5" t="s">
        <v>54</v>
      </c>
      <c r="C115" s="5" t="s">
        <v>186</v>
      </c>
      <c r="D115" s="7">
        <v>2</v>
      </c>
      <c r="E115" s="7">
        <v>10</v>
      </c>
      <c r="F115" s="7">
        <v>0.16700000000000001</v>
      </c>
      <c r="G115" s="7">
        <v>1</v>
      </c>
      <c r="H115" s="7">
        <v>7</v>
      </c>
      <c r="I115" s="7">
        <v>0.125</v>
      </c>
      <c r="J115" s="7">
        <v>16.899999999999999</v>
      </c>
      <c r="K115" s="7">
        <v>31.2</v>
      </c>
      <c r="L115" s="7">
        <v>-9.57</v>
      </c>
      <c r="M115" s="7">
        <v>3.01</v>
      </c>
      <c r="N115" s="7"/>
      <c r="O115" s="7"/>
      <c r="P115" s="7"/>
      <c r="Q115" s="7"/>
    </row>
    <row r="116" spans="1:17" ht="30.75" thickTop="1">
      <c r="A116" s="8">
        <v>97</v>
      </c>
      <c r="B116" s="10" t="s">
        <v>9</v>
      </c>
      <c r="C116" s="10" t="s">
        <v>187</v>
      </c>
      <c r="D116" s="9">
        <v>14</v>
      </c>
      <c r="E116" s="9">
        <v>0</v>
      </c>
      <c r="F116" s="9">
        <v>1</v>
      </c>
      <c r="G116" s="9">
        <v>8</v>
      </c>
      <c r="H116" s="9">
        <v>0</v>
      </c>
      <c r="I116" s="9">
        <v>1</v>
      </c>
      <c r="J116" s="9">
        <v>41.2</v>
      </c>
      <c r="K116" s="9">
        <v>24.1</v>
      </c>
      <c r="L116" s="9">
        <v>20.66</v>
      </c>
      <c r="M116" s="9">
        <v>5.95</v>
      </c>
      <c r="N116" s="9">
        <v>22</v>
      </c>
      <c r="O116" s="9">
        <v>1</v>
      </c>
      <c r="P116" s="9">
        <v>1</v>
      </c>
      <c r="Q116" s="9"/>
    </row>
    <row r="117" spans="1:17" ht="30">
      <c r="A117" s="6">
        <v>98</v>
      </c>
      <c r="B117" s="5" t="s">
        <v>188</v>
      </c>
      <c r="C117" s="5" t="s">
        <v>187</v>
      </c>
      <c r="D117" s="7">
        <v>11</v>
      </c>
      <c r="E117" s="7">
        <v>2</v>
      </c>
      <c r="F117" s="7">
        <v>0.84599999999999997</v>
      </c>
      <c r="G117" s="7">
        <v>6</v>
      </c>
      <c r="H117" s="7">
        <v>2</v>
      </c>
      <c r="I117" s="7">
        <v>0.75</v>
      </c>
      <c r="J117" s="7">
        <v>29.7</v>
      </c>
      <c r="K117" s="7">
        <v>18.2</v>
      </c>
      <c r="L117" s="7">
        <v>15.13</v>
      </c>
      <c r="M117" s="7">
        <v>4.67</v>
      </c>
      <c r="N117" s="7">
        <v>21</v>
      </c>
      <c r="O117" s="7">
        <v>5</v>
      </c>
      <c r="P117" s="7">
        <v>8</v>
      </c>
      <c r="Q117" s="7"/>
    </row>
    <row r="118" spans="1:17" ht="30">
      <c r="A118" s="6">
        <v>99</v>
      </c>
      <c r="B118" s="5" t="s">
        <v>32</v>
      </c>
      <c r="C118" s="5" t="s">
        <v>187</v>
      </c>
      <c r="D118" s="7">
        <v>10</v>
      </c>
      <c r="E118" s="7">
        <v>3</v>
      </c>
      <c r="F118" s="7">
        <v>0.76900000000000002</v>
      </c>
      <c r="G118" s="7">
        <v>6</v>
      </c>
      <c r="H118" s="7">
        <v>2</v>
      </c>
      <c r="I118" s="7">
        <v>0.75</v>
      </c>
      <c r="J118" s="7">
        <v>36.5</v>
      </c>
      <c r="K118" s="7">
        <v>23.4</v>
      </c>
      <c r="L118" s="7">
        <v>14.48</v>
      </c>
      <c r="M118" s="7">
        <v>4.9400000000000004</v>
      </c>
      <c r="N118" s="7">
        <v>17</v>
      </c>
      <c r="O118" s="7">
        <v>8</v>
      </c>
      <c r="P118" s="7">
        <v>12</v>
      </c>
      <c r="Q118" s="7"/>
    </row>
    <row r="119" spans="1:17" ht="30">
      <c r="A119" s="6">
        <v>100</v>
      </c>
      <c r="B119" s="5" t="s">
        <v>1</v>
      </c>
      <c r="C119" s="5" t="s">
        <v>187</v>
      </c>
      <c r="D119" s="7">
        <v>10</v>
      </c>
      <c r="E119" s="7">
        <v>3</v>
      </c>
      <c r="F119" s="7">
        <v>0.76900000000000002</v>
      </c>
      <c r="G119" s="7">
        <v>5</v>
      </c>
      <c r="H119" s="7">
        <v>3</v>
      </c>
      <c r="I119" s="7">
        <v>0.625</v>
      </c>
      <c r="J119" s="7">
        <v>35.700000000000003</v>
      </c>
      <c r="K119" s="7">
        <v>13.5</v>
      </c>
      <c r="L119" s="7">
        <v>18.309999999999999</v>
      </c>
      <c r="M119" s="7">
        <v>4.6900000000000004</v>
      </c>
      <c r="N119" s="7">
        <v>1</v>
      </c>
      <c r="O119" s="7">
        <v>1</v>
      </c>
      <c r="P119" s="7">
        <v>10</v>
      </c>
      <c r="Q119" s="7"/>
    </row>
    <row r="120" spans="1:17" ht="30">
      <c r="A120" s="6">
        <v>101</v>
      </c>
      <c r="B120" s="5" t="s">
        <v>25</v>
      </c>
      <c r="C120" s="5" t="s">
        <v>187</v>
      </c>
      <c r="D120" s="7">
        <v>9</v>
      </c>
      <c r="E120" s="7">
        <v>4</v>
      </c>
      <c r="F120" s="7">
        <v>0.69199999999999995</v>
      </c>
      <c r="G120" s="7">
        <v>4</v>
      </c>
      <c r="H120" s="7">
        <v>4</v>
      </c>
      <c r="I120" s="7">
        <v>0.5</v>
      </c>
      <c r="J120" s="7">
        <v>29</v>
      </c>
      <c r="K120" s="7">
        <v>19.8</v>
      </c>
      <c r="L120" s="7">
        <v>9.11</v>
      </c>
      <c r="M120" s="7">
        <v>2.96</v>
      </c>
      <c r="N120" s="7"/>
      <c r="O120" s="7">
        <v>15</v>
      </c>
      <c r="P120" s="7">
        <v>15</v>
      </c>
      <c r="Q120" s="7"/>
    </row>
    <row r="121" spans="1:17" ht="30">
      <c r="A121" s="6">
        <v>102</v>
      </c>
      <c r="B121" s="5" t="s">
        <v>8</v>
      </c>
      <c r="C121" s="5" t="s">
        <v>187</v>
      </c>
      <c r="D121" s="7">
        <v>4</v>
      </c>
      <c r="E121" s="7">
        <v>8</v>
      </c>
      <c r="F121" s="7">
        <v>0.33300000000000002</v>
      </c>
      <c r="G121" s="7">
        <v>1</v>
      </c>
      <c r="H121" s="7">
        <v>7</v>
      </c>
      <c r="I121" s="7">
        <v>0.125</v>
      </c>
      <c r="J121" s="7">
        <v>30.6</v>
      </c>
      <c r="K121" s="7">
        <v>35.200000000000003</v>
      </c>
      <c r="L121" s="7">
        <v>-1.83</v>
      </c>
      <c r="M121" s="7">
        <v>2.09</v>
      </c>
      <c r="N121" s="7"/>
      <c r="O121" s="7"/>
      <c r="P121" s="7"/>
      <c r="Q121" s="7"/>
    </row>
    <row r="122" spans="1:17" ht="15" customHeight="1">
      <c r="A122" s="21"/>
      <c r="B122" s="21"/>
      <c r="C122" s="21"/>
      <c r="D122" s="21" t="s">
        <v>167</v>
      </c>
      <c r="E122" s="21"/>
      <c r="F122" s="21"/>
      <c r="G122" s="21" t="s">
        <v>168</v>
      </c>
      <c r="H122" s="21"/>
      <c r="I122" s="21"/>
      <c r="J122" s="6"/>
      <c r="K122" s="6"/>
      <c r="L122" s="21" t="s">
        <v>159</v>
      </c>
      <c r="M122" s="21"/>
      <c r="N122" s="21" t="s">
        <v>151</v>
      </c>
      <c r="O122" s="21"/>
      <c r="P122" s="21"/>
      <c r="Q122" s="6"/>
    </row>
    <row r="123" spans="1:17">
      <c r="A123" s="6" t="s">
        <v>152</v>
      </c>
      <c r="B123" s="6" t="s">
        <v>153</v>
      </c>
      <c r="C123" s="6" t="s">
        <v>154</v>
      </c>
      <c r="D123" s="6" t="s">
        <v>155</v>
      </c>
      <c r="E123" s="6" t="s">
        <v>156</v>
      </c>
      <c r="F123" s="6" t="s">
        <v>157</v>
      </c>
      <c r="G123" s="6" t="s">
        <v>155</v>
      </c>
      <c r="H123" s="6" t="s">
        <v>156</v>
      </c>
      <c r="I123" s="6" t="s">
        <v>157</v>
      </c>
      <c r="J123" s="6" t="s">
        <v>158</v>
      </c>
      <c r="K123" s="6" t="s">
        <v>158</v>
      </c>
      <c r="L123" s="6" t="s">
        <v>159</v>
      </c>
      <c r="M123" s="6" t="s">
        <v>160</v>
      </c>
      <c r="N123" s="6" t="s">
        <v>161</v>
      </c>
      <c r="O123" s="6" t="s">
        <v>162</v>
      </c>
      <c r="P123" s="6" t="s">
        <v>163</v>
      </c>
      <c r="Q123" s="6" t="s">
        <v>164</v>
      </c>
    </row>
    <row r="124" spans="1:17">
      <c r="A124" s="6">
        <v>103</v>
      </c>
      <c r="B124" s="5" t="s">
        <v>99</v>
      </c>
      <c r="C124" s="5" t="s">
        <v>150</v>
      </c>
      <c r="D124" s="7">
        <v>8</v>
      </c>
      <c r="E124" s="7">
        <v>5</v>
      </c>
      <c r="F124" s="7">
        <v>0.61499999999999999</v>
      </c>
      <c r="G124" s="7">
        <v>6</v>
      </c>
      <c r="H124" s="7">
        <v>2</v>
      </c>
      <c r="I124" s="7">
        <v>0.75</v>
      </c>
      <c r="J124" s="7">
        <v>34.1</v>
      </c>
      <c r="K124" s="7">
        <v>30.2</v>
      </c>
      <c r="L124" s="7">
        <v>-4.0999999999999996</v>
      </c>
      <c r="M124" s="7">
        <v>-7.56</v>
      </c>
      <c r="N124" s="7"/>
      <c r="O124" s="7"/>
      <c r="P124" s="7"/>
      <c r="Q124" s="7"/>
    </row>
    <row r="125" spans="1:17" ht="45">
      <c r="A125" s="6">
        <v>104</v>
      </c>
      <c r="B125" s="5" t="s">
        <v>119</v>
      </c>
      <c r="C125" s="5" t="s">
        <v>150</v>
      </c>
      <c r="D125" s="7">
        <v>7</v>
      </c>
      <c r="E125" s="7">
        <v>6</v>
      </c>
      <c r="F125" s="7">
        <v>0.53800000000000003</v>
      </c>
      <c r="G125" s="7">
        <v>6</v>
      </c>
      <c r="H125" s="7">
        <v>2</v>
      </c>
      <c r="I125" s="7">
        <v>0.75</v>
      </c>
      <c r="J125" s="7">
        <v>28.8</v>
      </c>
      <c r="K125" s="7">
        <v>27.3</v>
      </c>
      <c r="L125" s="7">
        <v>-4.71</v>
      </c>
      <c r="M125" s="7">
        <v>-6.17</v>
      </c>
      <c r="N125" s="7"/>
      <c r="O125" s="7"/>
      <c r="P125" s="7"/>
      <c r="Q125" s="7"/>
    </row>
    <row r="126" spans="1:17" ht="45">
      <c r="A126" s="6">
        <v>105</v>
      </c>
      <c r="B126" s="5" t="s">
        <v>86</v>
      </c>
      <c r="C126" s="5" t="s">
        <v>150</v>
      </c>
      <c r="D126" s="7">
        <v>6</v>
      </c>
      <c r="E126" s="7">
        <v>7</v>
      </c>
      <c r="F126" s="7">
        <v>0.46200000000000002</v>
      </c>
      <c r="G126" s="7">
        <v>5</v>
      </c>
      <c r="H126" s="7">
        <v>3</v>
      </c>
      <c r="I126" s="7">
        <v>0.625</v>
      </c>
      <c r="J126" s="7">
        <v>26.5</v>
      </c>
      <c r="K126" s="7">
        <v>28.1</v>
      </c>
      <c r="L126" s="7">
        <v>-10.59</v>
      </c>
      <c r="M126" s="7">
        <v>-10.44</v>
      </c>
      <c r="N126" s="7"/>
      <c r="O126" s="7"/>
      <c r="P126" s="7"/>
      <c r="Q126" s="7"/>
    </row>
    <row r="127" spans="1:17" ht="45">
      <c r="A127" s="6">
        <v>106</v>
      </c>
      <c r="B127" s="5" t="s">
        <v>120</v>
      </c>
      <c r="C127" s="5" t="s">
        <v>150</v>
      </c>
      <c r="D127" s="7">
        <v>5</v>
      </c>
      <c r="E127" s="7">
        <v>7</v>
      </c>
      <c r="F127" s="7">
        <v>0.41699999999999998</v>
      </c>
      <c r="G127" s="7">
        <v>4</v>
      </c>
      <c r="H127" s="7">
        <v>4</v>
      </c>
      <c r="I127" s="7">
        <v>0.5</v>
      </c>
      <c r="J127" s="7">
        <v>20.8</v>
      </c>
      <c r="K127" s="7">
        <v>32.4</v>
      </c>
      <c r="L127" s="7">
        <v>-11.04</v>
      </c>
      <c r="M127" s="7">
        <v>-4.62</v>
      </c>
      <c r="N127" s="7"/>
      <c r="O127" s="7"/>
      <c r="P127" s="7"/>
      <c r="Q127" s="7"/>
    </row>
    <row r="128" spans="1:17" ht="30">
      <c r="A128" s="6">
        <v>107</v>
      </c>
      <c r="B128" s="5" t="s">
        <v>88</v>
      </c>
      <c r="C128" s="5" t="s">
        <v>150</v>
      </c>
      <c r="D128" s="7">
        <v>4</v>
      </c>
      <c r="E128" s="7">
        <v>8</v>
      </c>
      <c r="F128" s="7">
        <v>0.33300000000000002</v>
      </c>
      <c r="G128" s="7">
        <v>4</v>
      </c>
      <c r="H128" s="7">
        <v>4</v>
      </c>
      <c r="I128" s="7">
        <v>0.5</v>
      </c>
      <c r="J128" s="7">
        <v>30</v>
      </c>
      <c r="K128" s="7">
        <v>30.8</v>
      </c>
      <c r="L128" s="7">
        <v>-7.45</v>
      </c>
      <c r="M128" s="7">
        <v>-5.87</v>
      </c>
      <c r="N128" s="7"/>
      <c r="O128" s="7"/>
      <c r="P128" s="7"/>
      <c r="Q128" s="7"/>
    </row>
    <row r="129" spans="1:17" ht="30">
      <c r="A129" s="6">
        <v>108</v>
      </c>
      <c r="B129" s="5" t="s">
        <v>83</v>
      </c>
      <c r="C129" s="5" t="s">
        <v>150</v>
      </c>
      <c r="D129" s="7">
        <v>4</v>
      </c>
      <c r="E129" s="7">
        <v>8</v>
      </c>
      <c r="F129" s="7">
        <v>0.33300000000000002</v>
      </c>
      <c r="G129" s="7">
        <v>3</v>
      </c>
      <c r="H129" s="7">
        <v>5</v>
      </c>
      <c r="I129" s="7">
        <v>0.375</v>
      </c>
      <c r="J129" s="7">
        <v>16.8</v>
      </c>
      <c r="K129" s="7">
        <v>29.3</v>
      </c>
      <c r="L129" s="7">
        <v>-15.9</v>
      </c>
      <c r="M129" s="7">
        <v>-6.65</v>
      </c>
      <c r="N129" s="7"/>
      <c r="O129" s="7"/>
      <c r="P129" s="7"/>
      <c r="Q129" s="7"/>
    </row>
    <row r="130" spans="1:17" ht="60">
      <c r="A130" s="6">
        <v>109</v>
      </c>
      <c r="B130" s="5" t="s">
        <v>114</v>
      </c>
      <c r="C130" s="5" t="s">
        <v>150</v>
      </c>
      <c r="D130" s="7">
        <v>3</v>
      </c>
      <c r="E130" s="7">
        <v>9</v>
      </c>
      <c r="F130" s="7">
        <v>0.25</v>
      </c>
      <c r="G130" s="7">
        <v>3</v>
      </c>
      <c r="H130" s="7">
        <v>5</v>
      </c>
      <c r="I130" s="7">
        <v>0.375</v>
      </c>
      <c r="J130" s="7">
        <v>22.3</v>
      </c>
      <c r="K130" s="7">
        <v>37</v>
      </c>
      <c r="L130" s="7">
        <v>-16.920000000000002</v>
      </c>
      <c r="M130" s="7">
        <v>-5.67</v>
      </c>
      <c r="N130" s="7"/>
      <c r="O130" s="7"/>
      <c r="P130" s="7"/>
      <c r="Q130" s="7"/>
    </row>
    <row r="131" spans="1:17" ht="30">
      <c r="A131" s="6">
        <v>110</v>
      </c>
      <c r="B131" s="5" t="s">
        <v>115</v>
      </c>
      <c r="C131" s="5" t="s">
        <v>150</v>
      </c>
      <c r="D131" s="7">
        <v>3</v>
      </c>
      <c r="E131" s="7">
        <v>9</v>
      </c>
      <c r="F131" s="7">
        <v>0.25</v>
      </c>
      <c r="G131" s="7">
        <v>3</v>
      </c>
      <c r="H131" s="7">
        <v>5</v>
      </c>
      <c r="I131" s="7">
        <v>0.375</v>
      </c>
      <c r="J131" s="7">
        <v>23.9</v>
      </c>
      <c r="K131" s="7">
        <v>29.7</v>
      </c>
      <c r="L131" s="7">
        <v>-14.18</v>
      </c>
      <c r="M131" s="7">
        <v>-7.34</v>
      </c>
      <c r="N131" s="7"/>
      <c r="O131" s="7"/>
      <c r="P131" s="7"/>
      <c r="Q131" s="7"/>
    </row>
    <row r="132" spans="1:17" ht="30">
      <c r="A132" s="6">
        <v>111</v>
      </c>
      <c r="B132" s="5" t="s">
        <v>87</v>
      </c>
      <c r="C132" s="5" t="s">
        <v>150</v>
      </c>
      <c r="D132" s="7">
        <v>2</v>
      </c>
      <c r="E132" s="7">
        <v>10</v>
      </c>
      <c r="F132" s="7">
        <v>0.16700000000000001</v>
      </c>
      <c r="G132" s="7">
        <v>2</v>
      </c>
      <c r="H132" s="7">
        <v>6</v>
      </c>
      <c r="I132" s="7">
        <v>0.25</v>
      </c>
      <c r="J132" s="7">
        <v>22.8</v>
      </c>
      <c r="K132" s="7">
        <v>33.200000000000003</v>
      </c>
      <c r="L132" s="7">
        <v>-15.37</v>
      </c>
      <c r="M132" s="7">
        <v>-6.04</v>
      </c>
      <c r="N132" s="7"/>
      <c r="O132" s="7"/>
      <c r="P132" s="7"/>
      <c r="Q132" s="7"/>
    </row>
    <row r="133" spans="1:17" ht="15" customHeight="1">
      <c r="A133" s="21"/>
      <c r="B133" s="21"/>
      <c r="C133" s="21"/>
      <c r="D133" s="21" t="s">
        <v>167</v>
      </c>
      <c r="E133" s="21"/>
      <c r="F133" s="21"/>
      <c r="G133" s="21" t="s">
        <v>168</v>
      </c>
      <c r="H133" s="21"/>
      <c r="I133" s="21"/>
      <c r="J133" s="6"/>
      <c r="K133" s="6"/>
      <c r="L133" s="21" t="s">
        <v>159</v>
      </c>
      <c r="M133" s="21"/>
      <c r="N133" s="21" t="s">
        <v>151</v>
      </c>
      <c r="O133" s="21"/>
      <c r="P133" s="21"/>
      <c r="Q133" s="6"/>
    </row>
    <row r="134" spans="1:17">
      <c r="A134" s="6" t="s">
        <v>152</v>
      </c>
      <c r="B134" s="6" t="s">
        <v>153</v>
      </c>
      <c r="C134" s="6" t="s">
        <v>154</v>
      </c>
      <c r="D134" s="6" t="s">
        <v>155</v>
      </c>
      <c r="E134" s="6" t="s">
        <v>156</v>
      </c>
      <c r="F134" s="6" t="s">
        <v>157</v>
      </c>
      <c r="G134" s="6" t="s">
        <v>155</v>
      </c>
      <c r="H134" s="6" t="s">
        <v>156</v>
      </c>
      <c r="I134" s="6" t="s">
        <v>157</v>
      </c>
      <c r="J134" s="6" t="s">
        <v>158</v>
      </c>
      <c r="K134" s="6" t="s">
        <v>158</v>
      </c>
      <c r="L134" s="6" t="s">
        <v>159</v>
      </c>
      <c r="M134" s="6" t="s">
        <v>160</v>
      </c>
      <c r="N134" s="6" t="s">
        <v>161</v>
      </c>
      <c r="O134" s="6" t="s">
        <v>162</v>
      </c>
      <c r="P134" s="6" t="s">
        <v>163</v>
      </c>
      <c r="Q134" s="6" t="s">
        <v>164</v>
      </c>
    </row>
    <row r="135" spans="1:17">
      <c r="A135" s="6">
        <v>112</v>
      </c>
      <c r="B135" s="5" t="s">
        <v>122</v>
      </c>
      <c r="C135" s="5" t="s">
        <v>193</v>
      </c>
      <c r="D135" s="7">
        <v>13</v>
      </c>
      <c r="E135" s="7">
        <v>1</v>
      </c>
      <c r="F135" s="7">
        <v>0.92900000000000005</v>
      </c>
      <c r="G135" s="7">
        <v>7</v>
      </c>
      <c r="H135" s="7">
        <v>1</v>
      </c>
      <c r="I135" s="7">
        <v>0.875</v>
      </c>
      <c r="J135" s="7">
        <v>41</v>
      </c>
      <c r="K135" s="7">
        <v>21.4</v>
      </c>
      <c r="L135" s="7">
        <v>11.96</v>
      </c>
      <c r="M135" s="7">
        <v>-3.54</v>
      </c>
      <c r="N135" s="7"/>
      <c r="O135" s="7">
        <v>11</v>
      </c>
      <c r="P135" s="7">
        <v>11</v>
      </c>
      <c r="Q135" s="7"/>
    </row>
    <row r="136" spans="1:17" ht="30">
      <c r="A136" s="6">
        <v>113</v>
      </c>
      <c r="B136" s="5" t="s">
        <v>57</v>
      </c>
      <c r="C136" s="5" t="s">
        <v>193</v>
      </c>
      <c r="D136" s="7">
        <v>12</v>
      </c>
      <c r="E136" s="7">
        <v>1</v>
      </c>
      <c r="F136" s="7">
        <v>0.92300000000000004</v>
      </c>
      <c r="G136" s="7">
        <v>7</v>
      </c>
      <c r="H136" s="7">
        <v>1</v>
      </c>
      <c r="I136" s="7">
        <v>0.875</v>
      </c>
      <c r="J136" s="7">
        <v>45.1</v>
      </c>
      <c r="K136" s="7">
        <v>12.8</v>
      </c>
      <c r="L136" s="7">
        <v>18.690000000000001</v>
      </c>
      <c r="M136" s="7">
        <v>-0.7</v>
      </c>
      <c r="N136" s="7">
        <v>3</v>
      </c>
      <c r="O136" s="7">
        <v>2</v>
      </c>
      <c r="P136" s="7">
        <v>9</v>
      </c>
      <c r="Q136" s="7"/>
    </row>
    <row r="137" spans="1:17">
      <c r="A137" s="6">
        <v>114</v>
      </c>
      <c r="B137" s="5" t="s">
        <v>128</v>
      </c>
      <c r="C137" s="5" t="s">
        <v>193</v>
      </c>
      <c r="D137" s="7">
        <v>10</v>
      </c>
      <c r="E137" s="7">
        <v>4</v>
      </c>
      <c r="F137" s="7">
        <v>0.71399999999999997</v>
      </c>
      <c r="G137" s="7">
        <v>7</v>
      </c>
      <c r="H137" s="7">
        <v>1</v>
      </c>
      <c r="I137" s="7">
        <v>0.875</v>
      </c>
      <c r="J137" s="7">
        <v>39.6</v>
      </c>
      <c r="K137" s="7">
        <v>25.5</v>
      </c>
      <c r="L137" s="7">
        <v>6.55</v>
      </c>
      <c r="M137" s="7">
        <v>-2.1</v>
      </c>
      <c r="N137" s="7"/>
      <c r="O137" s="7">
        <v>24</v>
      </c>
      <c r="P137" s="7"/>
      <c r="Q137" s="7"/>
    </row>
    <row r="138" spans="1:17" ht="30">
      <c r="A138" s="6">
        <v>115</v>
      </c>
      <c r="B138" s="5" t="s">
        <v>78</v>
      </c>
      <c r="C138" s="5" t="s">
        <v>193</v>
      </c>
      <c r="D138" s="7">
        <v>8</v>
      </c>
      <c r="E138" s="7">
        <v>5</v>
      </c>
      <c r="F138" s="7">
        <v>0.61499999999999999</v>
      </c>
      <c r="G138" s="7">
        <v>5</v>
      </c>
      <c r="H138" s="7">
        <v>3</v>
      </c>
      <c r="I138" s="7">
        <v>0.625</v>
      </c>
      <c r="J138" s="7">
        <v>29</v>
      </c>
      <c r="K138" s="7">
        <v>30</v>
      </c>
      <c r="L138" s="7">
        <v>0.18</v>
      </c>
      <c r="M138" s="7">
        <v>-1.2</v>
      </c>
      <c r="N138" s="7"/>
      <c r="O138" s="7"/>
      <c r="P138" s="7"/>
      <c r="Q138" s="7"/>
    </row>
    <row r="139" spans="1:17" ht="30">
      <c r="A139" s="6">
        <v>116</v>
      </c>
      <c r="B139" s="5" t="s">
        <v>89</v>
      </c>
      <c r="C139" s="5" t="s">
        <v>193</v>
      </c>
      <c r="D139" s="7">
        <v>5</v>
      </c>
      <c r="E139" s="7">
        <v>7</v>
      </c>
      <c r="F139" s="7">
        <v>0.41699999999999998</v>
      </c>
      <c r="G139" s="7">
        <v>4</v>
      </c>
      <c r="H139" s="7">
        <v>4</v>
      </c>
      <c r="I139" s="7">
        <v>0.5</v>
      </c>
      <c r="J139" s="7">
        <v>26.8</v>
      </c>
      <c r="K139" s="7">
        <v>30.7</v>
      </c>
      <c r="L139" s="7">
        <v>-3.7</v>
      </c>
      <c r="M139" s="7">
        <v>-0.28000000000000003</v>
      </c>
      <c r="N139" s="7"/>
      <c r="O139" s="7"/>
      <c r="P139" s="7"/>
      <c r="Q139" s="7"/>
    </row>
    <row r="140" spans="1:17">
      <c r="A140" s="6">
        <v>117</v>
      </c>
      <c r="B140" s="5" t="s">
        <v>126</v>
      </c>
      <c r="C140" s="5" t="s">
        <v>193</v>
      </c>
      <c r="D140" s="7">
        <v>6</v>
      </c>
      <c r="E140" s="7">
        <v>7</v>
      </c>
      <c r="F140" s="7">
        <v>0.46200000000000002</v>
      </c>
      <c r="G140" s="7">
        <v>3</v>
      </c>
      <c r="H140" s="7">
        <v>5</v>
      </c>
      <c r="I140" s="7">
        <v>0.375</v>
      </c>
      <c r="J140" s="7">
        <v>26.6</v>
      </c>
      <c r="K140" s="7">
        <v>28.3</v>
      </c>
      <c r="L140" s="7">
        <v>-2.77</v>
      </c>
      <c r="M140" s="7">
        <v>-2.69</v>
      </c>
      <c r="N140" s="7"/>
      <c r="O140" s="7"/>
      <c r="P140" s="7"/>
      <c r="Q140" s="7"/>
    </row>
    <row r="141" spans="1:17" ht="30">
      <c r="A141" s="6">
        <v>118</v>
      </c>
      <c r="B141" s="5" t="s">
        <v>90</v>
      </c>
      <c r="C141" s="5" t="s">
        <v>193</v>
      </c>
      <c r="D141" s="7">
        <v>4</v>
      </c>
      <c r="E141" s="7">
        <v>8</v>
      </c>
      <c r="F141" s="7">
        <v>0.33300000000000002</v>
      </c>
      <c r="G141" s="7">
        <v>2</v>
      </c>
      <c r="H141" s="7">
        <v>6</v>
      </c>
      <c r="I141" s="7">
        <v>0.25</v>
      </c>
      <c r="J141" s="7">
        <v>22</v>
      </c>
      <c r="K141" s="7">
        <v>33.799999999999997</v>
      </c>
      <c r="L141" s="7">
        <v>-7.64</v>
      </c>
      <c r="M141" s="7">
        <v>0.7</v>
      </c>
      <c r="N141" s="7"/>
      <c r="O141" s="7"/>
      <c r="P141" s="7"/>
      <c r="Q141" s="7"/>
    </row>
    <row r="142" spans="1:17" ht="45">
      <c r="A142" s="6">
        <v>119</v>
      </c>
      <c r="B142" s="5" t="s">
        <v>133</v>
      </c>
      <c r="C142" s="5" t="s">
        <v>193</v>
      </c>
      <c r="D142" s="7">
        <v>2</v>
      </c>
      <c r="E142" s="7">
        <v>10</v>
      </c>
      <c r="F142" s="7">
        <v>0.16700000000000001</v>
      </c>
      <c r="G142" s="7">
        <v>1</v>
      </c>
      <c r="H142" s="7">
        <v>7</v>
      </c>
      <c r="I142" s="7">
        <v>0.125</v>
      </c>
      <c r="J142" s="7">
        <v>15.7</v>
      </c>
      <c r="K142" s="7">
        <v>39.5</v>
      </c>
      <c r="L142" s="7">
        <v>-18.13</v>
      </c>
      <c r="M142" s="7">
        <v>-1.46</v>
      </c>
      <c r="N142" s="7"/>
      <c r="O142" s="7"/>
      <c r="P142" s="7"/>
      <c r="Q142" s="7"/>
    </row>
    <row r="143" spans="1:17" ht="30">
      <c r="A143" s="6">
        <v>120</v>
      </c>
      <c r="B143" s="5" t="s">
        <v>111</v>
      </c>
      <c r="C143" s="5" t="s">
        <v>193</v>
      </c>
      <c r="D143" s="7">
        <v>1</v>
      </c>
      <c r="E143" s="7">
        <v>12</v>
      </c>
      <c r="F143" s="7">
        <v>7.6999999999999999E-2</v>
      </c>
      <c r="G143" s="7">
        <v>0</v>
      </c>
      <c r="H143" s="7">
        <v>8</v>
      </c>
      <c r="I143" s="7">
        <v>0</v>
      </c>
      <c r="J143" s="7">
        <v>16.100000000000001</v>
      </c>
      <c r="K143" s="7">
        <v>34.700000000000003</v>
      </c>
      <c r="L143" s="7">
        <v>-12.4</v>
      </c>
      <c r="M143" s="7">
        <v>0.98</v>
      </c>
      <c r="N143" s="1"/>
      <c r="O143" s="1"/>
      <c r="P143" s="1"/>
      <c r="Q143" s="1"/>
    </row>
  </sheetData>
  <mergeCells count="55">
    <mergeCell ref="A133:C133"/>
    <mergeCell ref="D133:F133"/>
    <mergeCell ref="G133:I133"/>
    <mergeCell ref="L133:M133"/>
    <mergeCell ref="N133:P133"/>
    <mergeCell ref="A108:C108"/>
    <mergeCell ref="D108:F108"/>
    <mergeCell ref="G108:I108"/>
    <mergeCell ref="L108:M108"/>
    <mergeCell ref="N108:P108"/>
    <mergeCell ref="A122:C122"/>
    <mergeCell ref="D122:F122"/>
    <mergeCell ref="G122:I122"/>
    <mergeCell ref="L122:M122"/>
    <mergeCell ref="N122:P122"/>
    <mergeCell ref="A85:C85"/>
    <mergeCell ref="D85:F85"/>
    <mergeCell ref="G85:I85"/>
    <mergeCell ref="L85:M85"/>
    <mergeCell ref="N85:P85"/>
    <mergeCell ref="A96:C96"/>
    <mergeCell ref="D96:F96"/>
    <mergeCell ref="G96:I96"/>
    <mergeCell ref="L96:M96"/>
    <mergeCell ref="N96:P96"/>
    <mergeCell ref="A65:C65"/>
    <mergeCell ref="D65:F65"/>
    <mergeCell ref="G65:I65"/>
    <mergeCell ref="L65:M65"/>
    <mergeCell ref="N65:P65"/>
    <mergeCell ref="A70:C70"/>
    <mergeCell ref="D70:F70"/>
    <mergeCell ref="G70:I70"/>
    <mergeCell ref="L70:M70"/>
    <mergeCell ref="N70:P70"/>
    <mergeCell ref="A38:C38"/>
    <mergeCell ref="D38:F38"/>
    <mergeCell ref="G38:I38"/>
    <mergeCell ref="L38:M38"/>
    <mergeCell ref="N38:P38"/>
    <mergeCell ref="A51:C51"/>
    <mergeCell ref="D51:F51"/>
    <mergeCell ref="G51:I51"/>
    <mergeCell ref="L51:M51"/>
    <mergeCell ref="N51:P51"/>
    <mergeCell ref="A14:C14"/>
    <mergeCell ref="D14:F14"/>
    <mergeCell ref="G14:I14"/>
    <mergeCell ref="L14:M14"/>
    <mergeCell ref="N14:P14"/>
    <mergeCell ref="A28:C28"/>
    <mergeCell ref="D28:F28"/>
    <mergeCell ref="G28:I28"/>
    <mergeCell ref="L28:M28"/>
    <mergeCell ref="N28:P28"/>
  </mergeCells>
  <hyperlinks>
    <hyperlink ref="B2" r:id="rId1" display="http://www.sports-reference.com/cfb/schools/florida-state/2010.html" xr:uid="{00000000-0004-0000-0B00-000000000000}"/>
    <hyperlink ref="C2" r:id="rId2" display="http://www.sports-reference.com/cfb/conferences/acc/2010.html" xr:uid="{00000000-0004-0000-0B00-000001000000}"/>
    <hyperlink ref="B3" r:id="rId3" display="http://www.sports-reference.com/cfb/schools/maryland/2010.html" xr:uid="{00000000-0004-0000-0B00-000002000000}"/>
    <hyperlink ref="C3" r:id="rId4" display="http://www.sports-reference.com/cfb/conferences/acc/2010.html" xr:uid="{00000000-0004-0000-0B00-000003000000}"/>
    <hyperlink ref="B4" r:id="rId5" display="http://www.sports-reference.com/cfb/schools/north-carolina-state/2010.html" xr:uid="{00000000-0004-0000-0B00-000004000000}"/>
    <hyperlink ref="C4" r:id="rId6" display="http://www.sports-reference.com/cfb/conferences/acc/2010.html" xr:uid="{00000000-0004-0000-0B00-000005000000}"/>
    <hyperlink ref="B5" r:id="rId7" display="http://www.sports-reference.com/cfb/schools/boston-college/2010.html" xr:uid="{00000000-0004-0000-0B00-000006000000}"/>
    <hyperlink ref="C5" r:id="rId8" display="http://www.sports-reference.com/cfb/conferences/acc/2010.html" xr:uid="{00000000-0004-0000-0B00-000007000000}"/>
    <hyperlink ref="B6" r:id="rId9" display="http://www.sports-reference.com/cfb/schools/clemson/2010.html" xr:uid="{00000000-0004-0000-0B00-000008000000}"/>
    <hyperlink ref="C6" r:id="rId10" display="http://www.sports-reference.com/cfb/conferences/acc/2010.html" xr:uid="{00000000-0004-0000-0B00-000009000000}"/>
    <hyperlink ref="B7" r:id="rId11" display="http://www.sports-reference.com/cfb/schools/wake-forest/2010.html" xr:uid="{00000000-0004-0000-0B00-00000A000000}"/>
    <hyperlink ref="C7" r:id="rId12" display="http://www.sports-reference.com/cfb/conferences/acc/2010.html" xr:uid="{00000000-0004-0000-0B00-00000B000000}"/>
    <hyperlink ref="B8" r:id="rId13" display="http://www.sports-reference.com/cfb/schools/virginia-tech/2010.html" xr:uid="{00000000-0004-0000-0B00-00000C000000}"/>
    <hyperlink ref="C8" r:id="rId14" display="http://www.sports-reference.com/cfb/conferences/acc/2010.html" xr:uid="{00000000-0004-0000-0B00-00000D000000}"/>
    <hyperlink ref="B9" r:id="rId15" display="http://www.sports-reference.com/cfb/schools/miami-fl/2010.html" xr:uid="{00000000-0004-0000-0B00-00000E000000}"/>
    <hyperlink ref="C9" r:id="rId16" display="http://www.sports-reference.com/cfb/conferences/acc/2010.html" xr:uid="{00000000-0004-0000-0B00-00000F000000}"/>
    <hyperlink ref="B10" r:id="rId17" display="http://www.sports-reference.com/cfb/schools/north-carolina/2010.html" xr:uid="{00000000-0004-0000-0B00-000010000000}"/>
    <hyperlink ref="C10" r:id="rId18" display="http://www.sports-reference.com/cfb/conferences/acc/2010.html" xr:uid="{00000000-0004-0000-0B00-000011000000}"/>
    <hyperlink ref="B11" r:id="rId19" display="http://www.sports-reference.com/cfb/schools/georgia-tech/2010.html" xr:uid="{00000000-0004-0000-0B00-000012000000}"/>
    <hyperlink ref="C11" r:id="rId20" display="http://www.sports-reference.com/cfb/conferences/acc/2010.html" xr:uid="{00000000-0004-0000-0B00-000013000000}"/>
    <hyperlink ref="B12" r:id="rId21" display="http://www.sports-reference.com/cfb/schools/virginia/2010.html" xr:uid="{00000000-0004-0000-0B00-000014000000}"/>
    <hyperlink ref="C12" r:id="rId22" display="http://www.sports-reference.com/cfb/conferences/acc/2010.html" xr:uid="{00000000-0004-0000-0B00-000015000000}"/>
    <hyperlink ref="B13" r:id="rId23" display="http://www.sports-reference.com/cfb/schools/duke/2010.html" xr:uid="{00000000-0004-0000-0B00-000016000000}"/>
    <hyperlink ref="C13" r:id="rId24" display="http://www.sports-reference.com/cfb/conferences/acc/2010.html" xr:uid="{00000000-0004-0000-0B00-000017000000}"/>
    <hyperlink ref="B16" r:id="rId25" display="http://www.sports-reference.com/cfb/schools/missouri/2010.html" xr:uid="{00000000-0004-0000-0B00-000018000000}"/>
    <hyperlink ref="C16" r:id="rId26" display="http://www.sports-reference.com/cfb/conferences/big-12/2010.html" xr:uid="{00000000-0004-0000-0B00-000019000000}"/>
    <hyperlink ref="B17" r:id="rId27" display="http://www.sports-reference.com/cfb/schools/nebraska/2010.html" xr:uid="{00000000-0004-0000-0B00-00001A000000}"/>
    <hyperlink ref="C17" r:id="rId28" display="http://www.sports-reference.com/cfb/conferences/big-12/2010.html" xr:uid="{00000000-0004-0000-0B00-00001B000000}"/>
    <hyperlink ref="B18" r:id="rId29" display="http://www.sports-reference.com/cfb/schools/kansas-state/2010.html" xr:uid="{00000000-0004-0000-0B00-00001C000000}"/>
    <hyperlink ref="C18" r:id="rId30" display="http://www.sports-reference.com/cfb/conferences/big-12/2010.html" xr:uid="{00000000-0004-0000-0B00-00001D000000}"/>
    <hyperlink ref="B19" r:id="rId31" display="http://www.sports-reference.com/cfb/schools/iowa-state/2010.html" xr:uid="{00000000-0004-0000-0B00-00001E000000}"/>
    <hyperlink ref="C19" r:id="rId32" display="http://www.sports-reference.com/cfb/conferences/big-12/2010.html" xr:uid="{00000000-0004-0000-0B00-00001F000000}"/>
    <hyperlink ref="B20" r:id="rId33" display="http://www.sports-reference.com/cfb/schools/colorado/2010.html" xr:uid="{00000000-0004-0000-0B00-000020000000}"/>
    <hyperlink ref="C20" r:id="rId34" display="http://www.sports-reference.com/cfb/conferences/big-12/2010.html" xr:uid="{00000000-0004-0000-0B00-000021000000}"/>
    <hyperlink ref="B21" r:id="rId35" display="http://www.sports-reference.com/cfb/schools/kansas/2010.html" xr:uid="{00000000-0004-0000-0B00-000022000000}"/>
    <hyperlink ref="C21" r:id="rId36" display="http://www.sports-reference.com/cfb/conferences/big-12/2010.html" xr:uid="{00000000-0004-0000-0B00-000023000000}"/>
    <hyperlink ref="B22" r:id="rId37" display="http://www.sports-reference.com/cfb/schools/oklahoma/2010.html" xr:uid="{00000000-0004-0000-0B00-000024000000}"/>
    <hyperlink ref="C22" r:id="rId38" display="http://www.sports-reference.com/cfb/conferences/big-12/2010.html" xr:uid="{00000000-0004-0000-0B00-000025000000}"/>
    <hyperlink ref="B23" r:id="rId39" display="http://www.sports-reference.com/cfb/schools/oklahoma-state/2010.html" xr:uid="{00000000-0004-0000-0B00-000026000000}"/>
    <hyperlink ref="C23" r:id="rId40" display="http://www.sports-reference.com/cfb/conferences/big-12/2010.html" xr:uid="{00000000-0004-0000-0B00-000027000000}"/>
    <hyperlink ref="B24" r:id="rId41" display="http://www.sports-reference.com/cfb/schools/texas-am/2010.html" xr:uid="{00000000-0004-0000-0B00-000028000000}"/>
    <hyperlink ref="C24" r:id="rId42" display="http://www.sports-reference.com/cfb/conferences/big-12/2010.html" xr:uid="{00000000-0004-0000-0B00-000029000000}"/>
    <hyperlink ref="B25" r:id="rId43" display="http://www.sports-reference.com/cfb/schools/baylor/2010.html" xr:uid="{00000000-0004-0000-0B00-00002A000000}"/>
    <hyperlink ref="C25" r:id="rId44" display="http://www.sports-reference.com/cfb/conferences/big-12/2010.html" xr:uid="{00000000-0004-0000-0B00-00002B000000}"/>
    <hyperlink ref="B26" r:id="rId45" display="http://www.sports-reference.com/cfb/schools/texas-tech/2010.html" xr:uid="{00000000-0004-0000-0B00-00002C000000}"/>
    <hyperlink ref="C26" r:id="rId46" display="http://www.sports-reference.com/cfb/conferences/big-12/2010.html" xr:uid="{00000000-0004-0000-0B00-00002D000000}"/>
    <hyperlink ref="B27" r:id="rId47" display="http://www.sports-reference.com/cfb/schools/texas/2010.html" xr:uid="{00000000-0004-0000-0B00-00002E000000}"/>
    <hyperlink ref="C27" r:id="rId48" display="http://www.sports-reference.com/cfb/conferences/big-12/2010.html" xr:uid="{00000000-0004-0000-0B00-00002F000000}"/>
    <hyperlink ref="B30" r:id="rId49" display="http://www.sports-reference.com/cfb/schools/west-virginia/2010.html" xr:uid="{00000000-0004-0000-0B00-000030000000}"/>
    <hyperlink ref="C30" r:id="rId50" display="http://www.sports-reference.com/cfb/conferences/big-east/2010.html" xr:uid="{00000000-0004-0000-0B00-000031000000}"/>
    <hyperlink ref="B31" r:id="rId51" display="http://www.sports-reference.com/cfb/schools/connecticut/2010.html" xr:uid="{00000000-0004-0000-0B00-000032000000}"/>
    <hyperlink ref="C31" r:id="rId52" display="http://www.sports-reference.com/cfb/conferences/big-east/2010.html" xr:uid="{00000000-0004-0000-0B00-000033000000}"/>
    <hyperlink ref="B32" r:id="rId53" display="http://www.sports-reference.com/cfb/schools/pittsburgh/2010.html" xr:uid="{00000000-0004-0000-0B00-000034000000}"/>
    <hyperlink ref="C32" r:id="rId54" display="http://www.sports-reference.com/cfb/conferences/big-east/2010.html" xr:uid="{00000000-0004-0000-0B00-000035000000}"/>
    <hyperlink ref="B33" r:id="rId55" display="http://www.sports-reference.com/cfb/schools/syracuse/2010.html" xr:uid="{00000000-0004-0000-0B00-000036000000}"/>
    <hyperlink ref="C33" r:id="rId56" display="http://www.sports-reference.com/cfb/conferences/big-east/2010.html" xr:uid="{00000000-0004-0000-0B00-000037000000}"/>
    <hyperlink ref="B34" r:id="rId57" display="http://www.sports-reference.com/cfb/schools/south-florida/2010.html" xr:uid="{00000000-0004-0000-0B00-000038000000}"/>
    <hyperlink ref="C34" r:id="rId58" display="http://www.sports-reference.com/cfb/conferences/big-east/2010.html" xr:uid="{00000000-0004-0000-0B00-000039000000}"/>
    <hyperlink ref="B35" r:id="rId59" display="http://www.sports-reference.com/cfb/schools/louisville/2010.html" xr:uid="{00000000-0004-0000-0B00-00003A000000}"/>
    <hyperlink ref="C35" r:id="rId60" display="http://www.sports-reference.com/cfb/conferences/big-east/2010.html" xr:uid="{00000000-0004-0000-0B00-00003B000000}"/>
    <hyperlink ref="B36" r:id="rId61" display="http://www.sports-reference.com/cfb/schools/cincinnati/2010.html" xr:uid="{00000000-0004-0000-0B00-00003C000000}"/>
    <hyperlink ref="C36" r:id="rId62" display="http://www.sports-reference.com/cfb/conferences/big-east/2010.html" xr:uid="{00000000-0004-0000-0B00-00003D000000}"/>
    <hyperlink ref="B37" r:id="rId63" display="http://www.sports-reference.com/cfb/schools/rutgers/2010.html" xr:uid="{00000000-0004-0000-0B00-00003E000000}"/>
    <hyperlink ref="C37" r:id="rId64" display="http://www.sports-reference.com/cfb/conferences/big-east/2010.html" xr:uid="{00000000-0004-0000-0B00-00003F000000}"/>
    <hyperlink ref="B40" r:id="rId65" display="http://www.sports-reference.com/cfb/schools/ohio-state/2010.html" xr:uid="{00000000-0004-0000-0B00-000040000000}"/>
    <hyperlink ref="C40" r:id="rId66" display="http://www.sports-reference.com/cfb/conferences/big-ten/2010.html" xr:uid="{00000000-0004-0000-0B00-000041000000}"/>
    <hyperlink ref="Q40" r:id="rId67" display="http://www.sports-reference.com/cfb/friv/forfeits.html" xr:uid="{00000000-0004-0000-0B00-000042000000}"/>
    <hyperlink ref="B41" r:id="rId68" display="http://www.sports-reference.com/cfb/schools/michigan-state/2010.html" xr:uid="{00000000-0004-0000-0B00-000043000000}"/>
    <hyperlink ref="C41" r:id="rId69" display="http://www.sports-reference.com/cfb/conferences/big-ten/2010.html" xr:uid="{00000000-0004-0000-0B00-000044000000}"/>
    <hyperlink ref="B42" r:id="rId70" display="http://www.sports-reference.com/cfb/schools/wisconsin/2010.html" xr:uid="{00000000-0004-0000-0B00-000045000000}"/>
    <hyperlink ref="C42" r:id="rId71" display="http://www.sports-reference.com/cfb/conferences/big-ten/2010.html" xr:uid="{00000000-0004-0000-0B00-000046000000}"/>
    <hyperlink ref="B43" r:id="rId72" display="http://www.sports-reference.com/cfb/schools/iowa/2010.html" xr:uid="{00000000-0004-0000-0B00-000047000000}"/>
    <hyperlink ref="C43" r:id="rId73" display="http://www.sports-reference.com/cfb/conferences/big-ten/2010.html" xr:uid="{00000000-0004-0000-0B00-000048000000}"/>
    <hyperlink ref="B44" r:id="rId74" display="http://www.sports-reference.com/cfb/schools/illinois/2010.html" xr:uid="{00000000-0004-0000-0B00-000049000000}"/>
    <hyperlink ref="C44" r:id="rId75" display="http://www.sports-reference.com/cfb/conferences/big-ten/2010.html" xr:uid="{00000000-0004-0000-0B00-00004A000000}"/>
    <hyperlink ref="B45" r:id="rId76" display="http://www.sports-reference.com/cfb/schools/penn-state/2010.html" xr:uid="{00000000-0004-0000-0B00-00004B000000}"/>
    <hyperlink ref="C45" r:id="rId77" display="http://www.sports-reference.com/cfb/conferences/big-ten/2010.html" xr:uid="{00000000-0004-0000-0B00-00004C000000}"/>
    <hyperlink ref="B46" r:id="rId78" display="http://www.sports-reference.com/cfb/schools/michigan/2010.html" xr:uid="{00000000-0004-0000-0B00-00004D000000}"/>
    <hyperlink ref="C46" r:id="rId79" display="http://www.sports-reference.com/cfb/conferences/big-ten/2010.html" xr:uid="{00000000-0004-0000-0B00-00004E000000}"/>
    <hyperlink ref="B47" r:id="rId80" display="http://www.sports-reference.com/cfb/schools/northwestern/2010.html" xr:uid="{00000000-0004-0000-0B00-00004F000000}"/>
    <hyperlink ref="C47" r:id="rId81" display="http://www.sports-reference.com/cfb/conferences/big-ten/2010.html" xr:uid="{00000000-0004-0000-0B00-000050000000}"/>
    <hyperlink ref="B48" r:id="rId82" display="http://www.sports-reference.com/cfb/schools/purdue/2010.html" xr:uid="{00000000-0004-0000-0B00-000051000000}"/>
    <hyperlink ref="C48" r:id="rId83" display="http://www.sports-reference.com/cfb/conferences/big-ten/2010.html" xr:uid="{00000000-0004-0000-0B00-000052000000}"/>
    <hyperlink ref="B49" r:id="rId84" display="http://www.sports-reference.com/cfb/schools/minnesota/2010.html" xr:uid="{00000000-0004-0000-0B00-000053000000}"/>
    <hyperlink ref="C49" r:id="rId85" display="http://www.sports-reference.com/cfb/conferences/big-ten/2010.html" xr:uid="{00000000-0004-0000-0B00-000054000000}"/>
    <hyperlink ref="B50" r:id="rId86" display="http://www.sports-reference.com/cfb/schools/indiana/2010.html" xr:uid="{00000000-0004-0000-0B00-000055000000}"/>
    <hyperlink ref="C50" r:id="rId87" display="http://www.sports-reference.com/cfb/conferences/big-ten/2010.html" xr:uid="{00000000-0004-0000-0B00-000056000000}"/>
    <hyperlink ref="B53" r:id="rId88" display="http://www.sports-reference.com/cfb/schools/central-florida/2010.html" xr:uid="{00000000-0004-0000-0B00-000057000000}"/>
    <hyperlink ref="C53" r:id="rId89" display="http://www.sports-reference.com/cfb/conferences/cusa/2010.html" xr:uid="{00000000-0004-0000-0B00-000058000000}"/>
    <hyperlink ref="B54" r:id="rId90" display="http://www.sports-reference.com/cfb/schools/southern-mississippi/2010.html" xr:uid="{00000000-0004-0000-0B00-000059000000}"/>
    <hyperlink ref="C54" r:id="rId91" display="http://www.sports-reference.com/cfb/conferences/cusa/2010.html" xr:uid="{00000000-0004-0000-0B00-00005A000000}"/>
    <hyperlink ref="B55" r:id="rId92" display="http://www.sports-reference.com/cfb/schools/east-carolina/2010.html" xr:uid="{00000000-0004-0000-0B00-00005B000000}"/>
    <hyperlink ref="C55" r:id="rId93" display="http://www.sports-reference.com/cfb/conferences/cusa/2010.html" xr:uid="{00000000-0004-0000-0B00-00005C000000}"/>
    <hyperlink ref="B56" r:id="rId94" display="http://www.sports-reference.com/cfb/schools/marshall/2010.html" xr:uid="{00000000-0004-0000-0B00-00005D000000}"/>
    <hyperlink ref="C56" r:id="rId95" display="http://www.sports-reference.com/cfb/conferences/cusa/2010.html" xr:uid="{00000000-0004-0000-0B00-00005E000000}"/>
    <hyperlink ref="B57" r:id="rId96" display="http://www.sports-reference.com/cfb/schools/alabama-birmingham/2010.html" xr:uid="{00000000-0004-0000-0B00-00005F000000}"/>
    <hyperlink ref="C57" r:id="rId97" display="http://www.sports-reference.com/cfb/conferences/cusa/2010.html" xr:uid="{00000000-0004-0000-0B00-000060000000}"/>
    <hyperlink ref="B58" r:id="rId98" display="http://www.sports-reference.com/cfb/schools/memphis/2010.html" xr:uid="{00000000-0004-0000-0B00-000061000000}"/>
    <hyperlink ref="C58" r:id="rId99" display="http://www.sports-reference.com/cfb/conferences/cusa/2010.html" xr:uid="{00000000-0004-0000-0B00-000062000000}"/>
    <hyperlink ref="B59" r:id="rId100" display="http://www.sports-reference.com/cfb/schools/tulsa/2010.html" xr:uid="{00000000-0004-0000-0B00-000063000000}"/>
    <hyperlink ref="C59" r:id="rId101" display="http://www.sports-reference.com/cfb/conferences/cusa/2010.html" xr:uid="{00000000-0004-0000-0B00-000064000000}"/>
    <hyperlink ref="B60" r:id="rId102" display="http://www.sports-reference.com/cfb/schools/southern-methodist/2010.html" xr:uid="{00000000-0004-0000-0B00-000065000000}"/>
    <hyperlink ref="C60" r:id="rId103" display="http://www.sports-reference.com/cfb/conferences/cusa/2010.html" xr:uid="{00000000-0004-0000-0B00-000066000000}"/>
    <hyperlink ref="B61" r:id="rId104" display="http://www.sports-reference.com/cfb/schools/houston/2010.html" xr:uid="{00000000-0004-0000-0B00-000067000000}"/>
    <hyperlink ref="C61" r:id="rId105" display="http://www.sports-reference.com/cfb/conferences/cusa/2010.html" xr:uid="{00000000-0004-0000-0B00-000068000000}"/>
    <hyperlink ref="B62" r:id="rId106" display="http://www.sports-reference.com/cfb/schools/texas-el-paso/2010.html" xr:uid="{00000000-0004-0000-0B00-000069000000}"/>
    <hyperlink ref="C62" r:id="rId107" display="http://www.sports-reference.com/cfb/conferences/cusa/2010.html" xr:uid="{00000000-0004-0000-0B00-00006A000000}"/>
    <hyperlink ref="B63" r:id="rId108" display="http://www.sports-reference.com/cfb/schools/rice/2010.html" xr:uid="{00000000-0004-0000-0B00-00006B000000}"/>
    <hyperlink ref="C63" r:id="rId109" display="http://www.sports-reference.com/cfb/conferences/cusa/2010.html" xr:uid="{00000000-0004-0000-0B00-00006C000000}"/>
    <hyperlink ref="B64" r:id="rId110" display="http://www.sports-reference.com/cfb/schools/tulane/2010.html" xr:uid="{00000000-0004-0000-0B00-00006D000000}"/>
    <hyperlink ref="C64" r:id="rId111" display="http://www.sports-reference.com/cfb/conferences/cusa/2010.html" xr:uid="{00000000-0004-0000-0B00-00006E000000}"/>
    <hyperlink ref="B67" r:id="rId112" display="http://www.sports-reference.com/cfb/schools/navy/2010.html" xr:uid="{00000000-0004-0000-0B00-00006F000000}"/>
    <hyperlink ref="C67" r:id="rId113" display="http://www.sports-reference.com/cfb/conferences/independent/2010.html" xr:uid="{00000000-0004-0000-0B00-000070000000}"/>
    <hyperlink ref="B68" r:id="rId114" display="http://www.sports-reference.com/cfb/schools/notre-dame/2010.html" xr:uid="{00000000-0004-0000-0B00-000071000000}"/>
    <hyperlink ref="C68" r:id="rId115" display="http://www.sports-reference.com/cfb/conferences/independent/2010.html" xr:uid="{00000000-0004-0000-0B00-000072000000}"/>
    <hyperlink ref="B69" r:id="rId116" display="http://www.sports-reference.com/cfb/schools/army/2010.html" xr:uid="{00000000-0004-0000-0B00-000073000000}"/>
    <hyperlink ref="C69" r:id="rId117" display="http://www.sports-reference.com/cfb/conferences/independent/2010.html" xr:uid="{00000000-0004-0000-0B00-000074000000}"/>
    <hyperlink ref="B72" r:id="rId118" display="http://www.sports-reference.com/cfb/schools/miami-oh/2010.html" xr:uid="{00000000-0004-0000-0B00-000075000000}"/>
    <hyperlink ref="C72" r:id="rId119" display="http://www.sports-reference.com/cfb/conferences/mac/2010.html" xr:uid="{00000000-0004-0000-0B00-000076000000}"/>
    <hyperlink ref="B73" r:id="rId120" display="http://www.sports-reference.com/cfb/schools/ohio/2010.html" xr:uid="{00000000-0004-0000-0B00-000077000000}"/>
    <hyperlink ref="C73" r:id="rId121" display="http://www.sports-reference.com/cfb/conferences/mac/2010.html" xr:uid="{00000000-0004-0000-0B00-000078000000}"/>
    <hyperlink ref="B74" r:id="rId122" display="http://www.sports-reference.com/cfb/schools/temple/2010.html" xr:uid="{00000000-0004-0000-0B00-000079000000}"/>
    <hyperlink ref="C74" r:id="rId123" display="http://www.sports-reference.com/cfb/conferences/mac/2010.html" xr:uid="{00000000-0004-0000-0B00-00007A000000}"/>
    <hyperlink ref="B75" r:id="rId124" display="http://www.sports-reference.com/cfb/schools/kent-state/2010.html" xr:uid="{00000000-0004-0000-0B00-00007B000000}"/>
    <hyperlink ref="C75" r:id="rId125" display="http://www.sports-reference.com/cfb/conferences/mac/2010.html" xr:uid="{00000000-0004-0000-0B00-00007C000000}"/>
    <hyperlink ref="B76" r:id="rId126" display="http://www.sports-reference.com/cfb/schools/bowling-green-state/2010.html" xr:uid="{00000000-0004-0000-0B00-00007D000000}"/>
    <hyperlink ref="C76" r:id="rId127" display="http://www.sports-reference.com/cfb/conferences/mac/2010.html" xr:uid="{00000000-0004-0000-0B00-00007E000000}"/>
    <hyperlink ref="B77" r:id="rId128" display="http://www.sports-reference.com/cfb/schools/buffalo/2010.html" xr:uid="{00000000-0004-0000-0B00-00007F000000}"/>
    <hyperlink ref="C77" r:id="rId129" display="http://www.sports-reference.com/cfb/conferences/mac/2010.html" xr:uid="{00000000-0004-0000-0B00-000080000000}"/>
    <hyperlink ref="B78" r:id="rId130" display="http://www.sports-reference.com/cfb/schools/akron/2010.html" xr:uid="{00000000-0004-0000-0B00-000081000000}"/>
    <hyperlink ref="C78" r:id="rId131" display="http://www.sports-reference.com/cfb/conferences/mac/2010.html" xr:uid="{00000000-0004-0000-0B00-000082000000}"/>
    <hyperlink ref="B79" r:id="rId132" display="http://www.sports-reference.com/cfb/schools/northern-illinois/2010.html" xr:uid="{00000000-0004-0000-0B00-000083000000}"/>
    <hyperlink ref="C79" r:id="rId133" display="http://www.sports-reference.com/cfb/conferences/mac/2010.html" xr:uid="{00000000-0004-0000-0B00-000084000000}"/>
    <hyperlink ref="B80" r:id="rId134" display="http://www.sports-reference.com/cfb/schools/toledo/2010.html" xr:uid="{00000000-0004-0000-0B00-000085000000}"/>
    <hyperlink ref="C80" r:id="rId135" display="http://www.sports-reference.com/cfb/conferences/mac/2010.html" xr:uid="{00000000-0004-0000-0B00-000086000000}"/>
    <hyperlink ref="B81" r:id="rId136" display="http://www.sports-reference.com/cfb/schools/western-michigan/2010.html" xr:uid="{00000000-0004-0000-0B00-000087000000}"/>
    <hyperlink ref="C81" r:id="rId137" display="http://www.sports-reference.com/cfb/conferences/mac/2010.html" xr:uid="{00000000-0004-0000-0B00-000088000000}"/>
    <hyperlink ref="B82" r:id="rId138" display="http://www.sports-reference.com/cfb/schools/ball-state/2010.html" xr:uid="{00000000-0004-0000-0B00-000089000000}"/>
    <hyperlink ref="C82" r:id="rId139" display="http://www.sports-reference.com/cfb/conferences/mac/2010.html" xr:uid="{00000000-0004-0000-0B00-00008A000000}"/>
    <hyperlink ref="B83" r:id="rId140" display="http://www.sports-reference.com/cfb/schools/central-michigan/2010.html" xr:uid="{00000000-0004-0000-0B00-00008B000000}"/>
    <hyperlink ref="C83" r:id="rId141" display="http://www.sports-reference.com/cfb/conferences/mac/2010.html" xr:uid="{00000000-0004-0000-0B00-00008C000000}"/>
    <hyperlink ref="B84" r:id="rId142" display="http://www.sports-reference.com/cfb/schools/eastern-michigan/2010.html" xr:uid="{00000000-0004-0000-0B00-00008D000000}"/>
    <hyperlink ref="C84" r:id="rId143" display="http://www.sports-reference.com/cfb/conferences/mac/2010.html" xr:uid="{00000000-0004-0000-0B00-00008E000000}"/>
    <hyperlink ref="B87" r:id="rId144" display="http://www.sports-reference.com/cfb/schools/texas-christian/2010.html" xr:uid="{00000000-0004-0000-0B00-00008F000000}"/>
    <hyperlink ref="C87" r:id="rId145" display="http://www.sports-reference.com/cfb/conferences/mwc/2010.html" xr:uid="{00000000-0004-0000-0B00-000090000000}"/>
    <hyperlink ref="B88" r:id="rId146" display="http://www.sports-reference.com/cfb/schools/utah/2010.html" xr:uid="{00000000-0004-0000-0B00-000091000000}"/>
    <hyperlink ref="C88" r:id="rId147" display="http://www.sports-reference.com/cfb/conferences/mwc/2010.html" xr:uid="{00000000-0004-0000-0B00-000092000000}"/>
    <hyperlink ref="B89" r:id="rId148" display="http://www.sports-reference.com/cfb/schools/air-force/2010.html" xr:uid="{00000000-0004-0000-0B00-000093000000}"/>
    <hyperlink ref="C89" r:id="rId149" display="http://www.sports-reference.com/cfb/conferences/mwc/2010.html" xr:uid="{00000000-0004-0000-0B00-000094000000}"/>
    <hyperlink ref="B90" r:id="rId150" display="http://www.sports-reference.com/cfb/schools/san-diego-state/2010.html" xr:uid="{00000000-0004-0000-0B00-000095000000}"/>
    <hyperlink ref="C90" r:id="rId151" display="http://www.sports-reference.com/cfb/conferences/mwc/2010.html" xr:uid="{00000000-0004-0000-0B00-000096000000}"/>
    <hyperlink ref="B91" r:id="rId152" display="http://www.sports-reference.com/cfb/schools/brigham-young/2010.html" xr:uid="{00000000-0004-0000-0B00-000097000000}"/>
    <hyperlink ref="C91" r:id="rId153" display="http://www.sports-reference.com/cfb/conferences/mwc/2010.html" xr:uid="{00000000-0004-0000-0B00-000098000000}"/>
    <hyperlink ref="B92" r:id="rId154" display="http://www.sports-reference.com/cfb/schools/colorado-state/2010.html" xr:uid="{00000000-0004-0000-0B00-000099000000}"/>
    <hyperlink ref="C92" r:id="rId155" display="http://www.sports-reference.com/cfb/conferences/mwc/2010.html" xr:uid="{00000000-0004-0000-0B00-00009A000000}"/>
    <hyperlink ref="B93" r:id="rId156" display="http://www.sports-reference.com/cfb/schools/nevada-las-vegas/2010.html" xr:uid="{00000000-0004-0000-0B00-00009B000000}"/>
    <hyperlink ref="C93" r:id="rId157" display="http://www.sports-reference.com/cfb/conferences/mwc/2010.html" xr:uid="{00000000-0004-0000-0B00-00009C000000}"/>
    <hyperlink ref="B94" r:id="rId158" display="http://www.sports-reference.com/cfb/schools/wyoming/2010.html" xr:uid="{00000000-0004-0000-0B00-00009D000000}"/>
    <hyperlink ref="C94" r:id="rId159" display="http://www.sports-reference.com/cfb/conferences/mwc/2010.html" xr:uid="{00000000-0004-0000-0B00-00009E000000}"/>
    <hyperlink ref="B95" r:id="rId160" display="http://www.sports-reference.com/cfb/schools/new-mexico/2010.html" xr:uid="{00000000-0004-0000-0B00-00009F000000}"/>
    <hyperlink ref="C95" r:id="rId161" display="http://www.sports-reference.com/cfb/conferences/mwc/2010.html" xr:uid="{00000000-0004-0000-0B00-0000A0000000}"/>
    <hyperlink ref="B98" r:id="rId162" display="http://www.sports-reference.com/cfb/schools/oregon/2010.html" xr:uid="{00000000-0004-0000-0B00-0000A1000000}"/>
    <hyperlink ref="C98" r:id="rId163" display="http://www.sports-reference.com/cfb/conferences/pac-10/2010.html" xr:uid="{00000000-0004-0000-0B00-0000A2000000}"/>
    <hyperlink ref="B99" r:id="rId164" display="http://www.sports-reference.com/cfb/schools/stanford/2010.html" xr:uid="{00000000-0004-0000-0B00-0000A3000000}"/>
    <hyperlink ref="C99" r:id="rId165" display="http://www.sports-reference.com/cfb/conferences/pac-10/2010.html" xr:uid="{00000000-0004-0000-0B00-0000A4000000}"/>
    <hyperlink ref="B100" r:id="rId166" display="http://www.sports-reference.com/cfb/schools/southern-california/2010.html" xr:uid="{00000000-0004-0000-0B00-0000A5000000}"/>
    <hyperlink ref="C100" r:id="rId167" display="http://www.sports-reference.com/cfb/conferences/pac-10/2010.html" xr:uid="{00000000-0004-0000-0B00-0000A6000000}"/>
    <hyperlink ref="B101" r:id="rId168" display="http://www.sports-reference.com/cfb/schools/washington/2010.html" xr:uid="{00000000-0004-0000-0B00-0000A7000000}"/>
    <hyperlink ref="C101" r:id="rId169" display="http://www.sports-reference.com/cfb/conferences/pac-10/2010.html" xr:uid="{00000000-0004-0000-0B00-0000A8000000}"/>
    <hyperlink ref="B102" r:id="rId170" display="http://www.sports-reference.com/cfb/schools/arizona/2010.html" xr:uid="{00000000-0004-0000-0B00-0000A9000000}"/>
    <hyperlink ref="C102" r:id="rId171" display="http://www.sports-reference.com/cfb/conferences/pac-10/2010.html" xr:uid="{00000000-0004-0000-0B00-0000AA000000}"/>
    <hyperlink ref="B103" r:id="rId172" display="http://www.sports-reference.com/cfb/schools/arizona-state/2010.html" xr:uid="{00000000-0004-0000-0B00-0000AB000000}"/>
    <hyperlink ref="C103" r:id="rId173" display="http://www.sports-reference.com/cfb/conferences/pac-10/2010.html" xr:uid="{00000000-0004-0000-0B00-0000AC000000}"/>
    <hyperlink ref="B104" r:id="rId174" display="http://www.sports-reference.com/cfb/schools/oregon-state/2010.html" xr:uid="{00000000-0004-0000-0B00-0000AD000000}"/>
    <hyperlink ref="C104" r:id="rId175" display="http://www.sports-reference.com/cfb/conferences/pac-10/2010.html" xr:uid="{00000000-0004-0000-0B00-0000AE000000}"/>
    <hyperlink ref="B105" r:id="rId176" display="http://www.sports-reference.com/cfb/schools/california/2010.html" xr:uid="{00000000-0004-0000-0B00-0000AF000000}"/>
    <hyperlink ref="C105" r:id="rId177" display="http://www.sports-reference.com/cfb/conferences/pac-10/2010.html" xr:uid="{00000000-0004-0000-0B00-0000B0000000}"/>
    <hyperlink ref="B106" r:id="rId178" display="http://www.sports-reference.com/cfb/schools/ucla/2010.html" xr:uid="{00000000-0004-0000-0B00-0000B1000000}"/>
    <hyperlink ref="C106" r:id="rId179" display="http://www.sports-reference.com/cfb/conferences/pac-10/2010.html" xr:uid="{00000000-0004-0000-0B00-0000B2000000}"/>
    <hyperlink ref="B107" r:id="rId180" display="http://www.sports-reference.com/cfb/schools/washington-state/2010.html" xr:uid="{00000000-0004-0000-0B00-0000B3000000}"/>
    <hyperlink ref="C107" r:id="rId181" display="http://www.sports-reference.com/cfb/conferences/pac-10/2010.html" xr:uid="{00000000-0004-0000-0B00-0000B4000000}"/>
    <hyperlink ref="B110" r:id="rId182" display="http://www.sports-reference.com/cfb/schools/south-carolina/2010.html" xr:uid="{00000000-0004-0000-0B00-0000B5000000}"/>
    <hyperlink ref="C110" r:id="rId183" display="http://www.sports-reference.com/cfb/conferences/sec/2010.html" xr:uid="{00000000-0004-0000-0B00-0000B6000000}"/>
    <hyperlink ref="B111" r:id="rId184" display="http://www.sports-reference.com/cfb/schools/florida/2010.html" xr:uid="{00000000-0004-0000-0B00-0000B7000000}"/>
    <hyperlink ref="C111" r:id="rId185" display="http://www.sports-reference.com/cfb/conferences/sec/2010.html" xr:uid="{00000000-0004-0000-0B00-0000B8000000}"/>
    <hyperlink ref="B112" r:id="rId186" display="http://www.sports-reference.com/cfb/schools/georgia/2010.html" xr:uid="{00000000-0004-0000-0B00-0000B9000000}"/>
    <hyperlink ref="C112" r:id="rId187" display="http://www.sports-reference.com/cfb/conferences/sec/2010.html" xr:uid="{00000000-0004-0000-0B00-0000BA000000}"/>
    <hyperlink ref="B113" r:id="rId188" display="http://www.sports-reference.com/cfb/schools/tennessee/2010.html" xr:uid="{00000000-0004-0000-0B00-0000BB000000}"/>
    <hyperlink ref="C113" r:id="rId189" display="http://www.sports-reference.com/cfb/conferences/sec/2010.html" xr:uid="{00000000-0004-0000-0B00-0000BC000000}"/>
    <hyperlink ref="B114" r:id="rId190" display="http://www.sports-reference.com/cfb/schools/kentucky/2010.html" xr:uid="{00000000-0004-0000-0B00-0000BD000000}"/>
    <hyperlink ref="C114" r:id="rId191" display="http://www.sports-reference.com/cfb/conferences/sec/2010.html" xr:uid="{00000000-0004-0000-0B00-0000BE000000}"/>
    <hyperlink ref="B115" r:id="rId192" display="http://www.sports-reference.com/cfb/schools/vanderbilt/2010.html" xr:uid="{00000000-0004-0000-0B00-0000BF000000}"/>
    <hyperlink ref="C115" r:id="rId193" display="http://www.sports-reference.com/cfb/conferences/sec/2010.html" xr:uid="{00000000-0004-0000-0B00-0000C0000000}"/>
    <hyperlink ref="B116" r:id="rId194" display="http://www.sports-reference.com/cfb/schools/auburn/2010.html" xr:uid="{00000000-0004-0000-0B00-0000C1000000}"/>
    <hyperlink ref="C116" r:id="rId195" display="http://www.sports-reference.com/cfb/conferences/sec/2010.html" xr:uid="{00000000-0004-0000-0B00-0000C2000000}"/>
    <hyperlink ref="B117" r:id="rId196" display="http://www.sports-reference.com/cfb/schools/louisiana-state/2010.html" xr:uid="{00000000-0004-0000-0B00-0000C3000000}"/>
    <hyperlink ref="C117" r:id="rId197" display="http://www.sports-reference.com/cfb/conferences/sec/2010.html" xr:uid="{00000000-0004-0000-0B00-0000C4000000}"/>
    <hyperlink ref="B118" r:id="rId198" display="http://www.sports-reference.com/cfb/schools/arkansas/2010.html" xr:uid="{00000000-0004-0000-0B00-0000C5000000}"/>
    <hyperlink ref="C118" r:id="rId199" display="http://www.sports-reference.com/cfb/conferences/sec/2010.html" xr:uid="{00000000-0004-0000-0B00-0000C6000000}"/>
    <hyperlink ref="B119" r:id="rId200" display="http://www.sports-reference.com/cfb/schools/alabama/2010.html" xr:uid="{00000000-0004-0000-0B00-0000C7000000}"/>
    <hyperlink ref="C119" r:id="rId201" display="http://www.sports-reference.com/cfb/conferences/sec/2010.html" xr:uid="{00000000-0004-0000-0B00-0000C8000000}"/>
    <hyperlink ref="B120" r:id="rId202" display="http://www.sports-reference.com/cfb/schools/mississippi-state/2010.html" xr:uid="{00000000-0004-0000-0B00-0000C9000000}"/>
    <hyperlink ref="C120" r:id="rId203" display="http://www.sports-reference.com/cfb/conferences/sec/2010.html" xr:uid="{00000000-0004-0000-0B00-0000CA000000}"/>
    <hyperlink ref="B121" r:id="rId204" display="http://www.sports-reference.com/cfb/schools/mississippi/2010.html" xr:uid="{00000000-0004-0000-0B00-0000CB000000}"/>
    <hyperlink ref="C121" r:id="rId205" display="http://www.sports-reference.com/cfb/conferences/sec/2010.html" xr:uid="{00000000-0004-0000-0B00-0000CC000000}"/>
    <hyperlink ref="B124" r:id="rId206" display="http://www.sports-reference.com/cfb/schools/troy/2010.html" xr:uid="{00000000-0004-0000-0B00-0000CD000000}"/>
    <hyperlink ref="C124" r:id="rId207" display="http://www.sports-reference.com/cfb/conferences/sun-belt/2010.html" xr:uid="{00000000-0004-0000-0B00-0000CE000000}"/>
    <hyperlink ref="B125" r:id="rId208" display="http://www.sports-reference.com/cfb/schools/florida-international/2010.html" xr:uid="{00000000-0004-0000-0B00-0000CF000000}"/>
    <hyperlink ref="C125" r:id="rId209" display="http://www.sports-reference.com/cfb/conferences/sun-belt/2010.html" xr:uid="{00000000-0004-0000-0B00-0000D0000000}"/>
    <hyperlink ref="B126" r:id="rId210" display="http://www.sports-reference.com/cfb/schools/middle-tennessee-state/2010.html" xr:uid="{00000000-0004-0000-0B00-0000D1000000}"/>
    <hyperlink ref="C126" r:id="rId211" display="http://www.sports-reference.com/cfb/conferences/sun-belt/2010.html" xr:uid="{00000000-0004-0000-0B00-0000D2000000}"/>
    <hyperlink ref="B127" r:id="rId212" display="http://www.sports-reference.com/cfb/schools/louisiana-monroe/2010.html" xr:uid="{00000000-0004-0000-0B00-0000D3000000}"/>
    <hyperlink ref="C127" r:id="rId213" display="http://www.sports-reference.com/cfb/conferences/sun-belt/2010.html" xr:uid="{00000000-0004-0000-0B00-0000D4000000}"/>
    <hyperlink ref="B128" r:id="rId214" display="http://www.sports-reference.com/cfb/schools/arkansas-state/2010.html" xr:uid="{00000000-0004-0000-0B00-0000D5000000}"/>
    <hyperlink ref="C128" r:id="rId215" display="http://www.sports-reference.com/cfb/conferences/sun-belt/2010.html" xr:uid="{00000000-0004-0000-0B00-0000D6000000}"/>
    <hyperlink ref="B129" r:id="rId216" display="http://www.sports-reference.com/cfb/schools/florida-atlantic/2010.html" xr:uid="{00000000-0004-0000-0B00-0000D7000000}"/>
    <hyperlink ref="C129" r:id="rId217" display="http://www.sports-reference.com/cfb/conferences/sun-belt/2010.html" xr:uid="{00000000-0004-0000-0B00-0000D8000000}"/>
    <hyperlink ref="B130" r:id="rId218" display="http://www.sports-reference.com/cfb/schools/louisiana-lafayette/2010.html" xr:uid="{00000000-0004-0000-0B00-0000D9000000}"/>
    <hyperlink ref="C130" r:id="rId219" display="http://www.sports-reference.com/cfb/conferences/sun-belt/2010.html" xr:uid="{00000000-0004-0000-0B00-0000DA000000}"/>
    <hyperlink ref="B131" r:id="rId220" display="http://www.sports-reference.com/cfb/schools/north-texas/2010.html" xr:uid="{00000000-0004-0000-0B00-0000DB000000}"/>
    <hyperlink ref="C131" r:id="rId221" display="http://www.sports-reference.com/cfb/conferences/sun-belt/2010.html" xr:uid="{00000000-0004-0000-0B00-0000DC000000}"/>
    <hyperlink ref="B132" r:id="rId222" display="http://www.sports-reference.com/cfb/schools/western-kentucky/2010.html" xr:uid="{00000000-0004-0000-0B00-0000DD000000}"/>
    <hyperlink ref="C132" r:id="rId223" display="http://www.sports-reference.com/cfb/conferences/sun-belt/2010.html" xr:uid="{00000000-0004-0000-0B00-0000DE000000}"/>
    <hyperlink ref="B135" r:id="rId224" display="http://www.sports-reference.com/cfb/schools/nevada/2010.html" xr:uid="{00000000-0004-0000-0B00-0000DF000000}"/>
    <hyperlink ref="C135" r:id="rId225" display="http://www.sports-reference.com/cfb/conferences/wac/2010.html" xr:uid="{00000000-0004-0000-0B00-0000E0000000}"/>
    <hyperlink ref="B136" r:id="rId226" display="http://www.sports-reference.com/cfb/schools/boise-state/2010.html" xr:uid="{00000000-0004-0000-0B00-0000E1000000}"/>
    <hyperlink ref="C136" r:id="rId227" display="http://www.sports-reference.com/cfb/conferences/wac/2010.html" xr:uid="{00000000-0004-0000-0B00-0000E2000000}"/>
    <hyperlink ref="B137" r:id="rId228" display="http://www.sports-reference.com/cfb/schools/hawaii/2010.html" xr:uid="{00000000-0004-0000-0B00-0000E3000000}"/>
    <hyperlink ref="C137" r:id="rId229" display="http://www.sports-reference.com/cfb/conferences/wac/2010.html" xr:uid="{00000000-0004-0000-0B00-0000E4000000}"/>
    <hyperlink ref="B138" r:id="rId230" display="http://www.sports-reference.com/cfb/schools/fresno-state/2010.html" xr:uid="{00000000-0004-0000-0B00-0000E5000000}"/>
    <hyperlink ref="C138" r:id="rId231" display="http://www.sports-reference.com/cfb/conferences/wac/2010.html" xr:uid="{00000000-0004-0000-0B00-0000E6000000}"/>
    <hyperlink ref="B139" r:id="rId232" display="http://www.sports-reference.com/cfb/schools/louisiana-tech/2010.html" xr:uid="{00000000-0004-0000-0B00-0000E7000000}"/>
    <hyperlink ref="C139" r:id="rId233" display="http://www.sports-reference.com/cfb/conferences/wac/2010.html" xr:uid="{00000000-0004-0000-0B00-0000E8000000}"/>
    <hyperlink ref="B140" r:id="rId234" display="http://www.sports-reference.com/cfb/schools/idaho/2010.html" xr:uid="{00000000-0004-0000-0B00-0000E9000000}"/>
    <hyperlink ref="C140" r:id="rId235" display="http://www.sports-reference.com/cfb/conferences/wac/2010.html" xr:uid="{00000000-0004-0000-0B00-0000EA000000}"/>
    <hyperlink ref="B141" r:id="rId236" display="http://www.sports-reference.com/cfb/schools/utah-state/2010.html" xr:uid="{00000000-0004-0000-0B00-0000EB000000}"/>
    <hyperlink ref="C141" r:id="rId237" display="http://www.sports-reference.com/cfb/conferences/wac/2010.html" xr:uid="{00000000-0004-0000-0B00-0000EC000000}"/>
    <hyperlink ref="B142" r:id="rId238" display="http://www.sports-reference.com/cfb/schools/new-mexico-state/2010.html" xr:uid="{00000000-0004-0000-0B00-0000ED000000}"/>
    <hyperlink ref="C142" r:id="rId239" display="http://www.sports-reference.com/cfb/conferences/wac/2010.html" xr:uid="{00000000-0004-0000-0B00-0000EE000000}"/>
    <hyperlink ref="B143" r:id="rId240" display="http://www.sports-reference.com/cfb/schools/san-jose-state/2010.html" xr:uid="{00000000-0004-0000-0B00-0000EF000000}"/>
    <hyperlink ref="C143" r:id="rId241" display="http://www.sports-reference.com/cfb/conferences/wac/2010.html" xr:uid="{00000000-0004-0000-0B00-0000F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43"/>
  <sheetViews>
    <sheetView topLeftCell="A143" workbookViewId="0">
      <selection activeCell="A2" sqref="A2:P143"/>
    </sheetView>
  </sheetViews>
  <sheetFormatPr defaultRowHeight="15"/>
  <sheetData>
    <row r="1" spans="1:17">
      <c r="A1" s="6" t="s">
        <v>152</v>
      </c>
      <c r="B1" s="6" t="s">
        <v>153</v>
      </c>
      <c r="C1" s="6" t="s">
        <v>154</v>
      </c>
      <c r="D1" s="6" t="s">
        <v>155</v>
      </c>
      <c r="E1" s="6" t="s">
        <v>156</v>
      </c>
      <c r="F1" s="6" t="s">
        <v>157</v>
      </c>
      <c r="G1" s="6" t="s">
        <v>155</v>
      </c>
      <c r="H1" s="6" t="s">
        <v>156</v>
      </c>
      <c r="I1" s="6" t="s">
        <v>157</v>
      </c>
      <c r="J1" s="6" t="s">
        <v>158</v>
      </c>
      <c r="K1" s="6" t="s">
        <v>158</v>
      </c>
      <c r="L1" s="6" t="s">
        <v>159</v>
      </c>
      <c r="M1" s="6" t="s">
        <v>160</v>
      </c>
      <c r="N1" s="6" t="s">
        <v>161</v>
      </c>
      <c r="O1" s="6" t="s">
        <v>162</v>
      </c>
      <c r="P1" s="6" t="s">
        <v>163</v>
      </c>
      <c r="Q1" s="6" t="s">
        <v>164</v>
      </c>
    </row>
    <row r="2" spans="1:17" ht="45">
      <c r="A2" s="6">
        <v>1</v>
      </c>
      <c r="B2" s="5" t="s">
        <v>6</v>
      </c>
      <c r="C2" s="5" t="s">
        <v>165</v>
      </c>
      <c r="D2" s="7">
        <v>9</v>
      </c>
      <c r="E2" s="7">
        <v>5</v>
      </c>
      <c r="F2" s="7">
        <v>0.64300000000000002</v>
      </c>
      <c r="G2" s="7">
        <v>6</v>
      </c>
      <c r="H2" s="7">
        <v>2</v>
      </c>
      <c r="I2" s="7">
        <v>0.75</v>
      </c>
      <c r="J2" s="7">
        <v>31.1</v>
      </c>
      <c r="K2" s="7">
        <v>20.399999999999999</v>
      </c>
      <c r="L2" s="7">
        <v>11.73</v>
      </c>
      <c r="M2" s="7">
        <v>4.01</v>
      </c>
      <c r="N2" s="7"/>
      <c r="O2" s="7">
        <v>15</v>
      </c>
      <c r="P2" s="7">
        <v>24</v>
      </c>
      <c r="Q2" s="7"/>
    </row>
    <row r="3" spans="1:17" ht="45">
      <c r="A3" s="6">
        <v>2</v>
      </c>
      <c r="B3" s="5" t="s">
        <v>82</v>
      </c>
      <c r="C3" s="5" t="s">
        <v>165</v>
      </c>
      <c r="D3" s="7">
        <v>8</v>
      </c>
      <c r="E3" s="7">
        <v>5</v>
      </c>
      <c r="F3" s="7">
        <v>0.61499999999999999</v>
      </c>
      <c r="G3" s="7">
        <v>5</v>
      </c>
      <c r="H3" s="7">
        <v>3</v>
      </c>
      <c r="I3" s="7">
        <v>0.625</v>
      </c>
      <c r="J3" s="7">
        <v>24.8</v>
      </c>
      <c r="K3" s="7">
        <v>19.8</v>
      </c>
      <c r="L3" s="7">
        <v>5.47</v>
      </c>
      <c r="M3" s="7">
        <v>2.17</v>
      </c>
      <c r="N3" s="7"/>
      <c r="O3" s="7"/>
      <c r="P3" s="7"/>
      <c r="Q3" s="7"/>
    </row>
    <row r="4" spans="1:17" ht="45">
      <c r="A4" s="6">
        <v>3</v>
      </c>
      <c r="B4" s="5" t="s">
        <v>2</v>
      </c>
      <c r="C4" s="5" t="s">
        <v>165</v>
      </c>
      <c r="D4" s="7">
        <v>7</v>
      </c>
      <c r="E4" s="7">
        <v>6</v>
      </c>
      <c r="F4" s="7">
        <v>0.53800000000000003</v>
      </c>
      <c r="G4" s="7">
        <v>4</v>
      </c>
      <c r="H4" s="7">
        <v>4</v>
      </c>
      <c r="I4" s="7">
        <v>0.5</v>
      </c>
      <c r="J4" s="7">
        <v>30.1</v>
      </c>
      <c r="K4" s="7">
        <v>30</v>
      </c>
      <c r="L4" s="7">
        <v>6.08</v>
      </c>
      <c r="M4" s="7">
        <v>5.38</v>
      </c>
      <c r="N4" s="7">
        <v>18</v>
      </c>
      <c r="O4" s="7">
        <v>18</v>
      </c>
      <c r="P4" s="7"/>
      <c r="Q4" s="7"/>
    </row>
    <row r="5" spans="1:17" ht="45">
      <c r="A5" s="6">
        <v>4</v>
      </c>
      <c r="B5" s="5" t="s">
        <v>62</v>
      </c>
      <c r="C5" s="5" t="s">
        <v>165</v>
      </c>
      <c r="D5" s="7">
        <v>5</v>
      </c>
      <c r="E5" s="7">
        <v>7</v>
      </c>
      <c r="F5" s="7">
        <v>0.41699999999999998</v>
      </c>
      <c r="G5" s="7">
        <v>3</v>
      </c>
      <c r="H5" s="7">
        <v>5</v>
      </c>
      <c r="I5" s="7">
        <v>0.375</v>
      </c>
      <c r="J5" s="7">
        <v>26.3</v>
      </c>
      <c r="K5" s="7">
        <v>26.3</v>
      </c>
      <c r="L5" s="7">
        <v>1.85</v>
      </c>
      <c r="M5" s="7">
        <v>2.94</v>
      </c>
      <c r="N5" s="7"/>
      <c r="O5" s="7"/>
      <c r="P5" s="7"/>
      <c r="Q5" s="7"/>
    </row>
    <row r="6" spans="1:17" ht="45">
      <c r="A6" s="6">
        <v>5</v>
      </c>
      <c r="B6" s="5" t="s">
        <v>44</v>
      </c>
      <c r="C6" s="5" t="s">
        <v>165</v>
      </c>
      <c r="D6" s="7">
        <v>5</v>
      </c>
      <c r="E6" s="7">
        <v>7</v>
      </c>
      <c r="F6" s="7">
        <v>0.41699999999999998</v>
      </c>
      <c r="G6" s="7">
        <v>2</v>
      </c>
      <c r="H6" s="7">
        <v>6</v>
      </c>
      <c r="I6" s="7">
        <v>0.25</v>
      </c>
      <c r="J6" s="7">
        <v>30.3</v>
      </c>
      <c r="K6" s="7">
        <v>31.2</v>
      </c>
      <c r="L6" s="7">
        <v>-1.06</v>
      </c>
      <c r="M6" s="7">
        <v>2.36</v>
      </c>
      <c r="N6" s="7"/>
      <c r="O6" s="7"/>
      <c r="P6" s="7"/>
      <c r="Q6" s="7"/>
    </row>
    <row r="7" spans="1:17" ht="45.75" thickBot="1">
      <c r="A7" s="6">
        <v>6</v>
      </c>
      <c r="B7" s="5" t="s">
        <v>39</v>
      </c>
      <c r="C7" s="5" t="s">
        <v>165</v>
      </c>
      <c r="D7" s="7">
        <v>2</v>
      </c>
      <c r="E7" s="7">
        <v>10</v>
      </c>
      <c r="F7" s="7">
        <v>0.16700000000000001</v>
      </c>
      <c r="G7" s="7">
        <v>1</v>
      </c>
      <c r="H7" s="7">
        <v>7</v>
      </c>
      <c r="I7" s="7">
        <v>0.125</v>
      </c>
      <c r="J7" s="7">
        <v>21.3</v>
      </c>
      <c r="K7" s="7">
        <v>31.3</v>
      </c>
      <c r="L7" s="7">
        <v>-6.6</v>
      </c>
      <c r="M7" s="7">
        <v>2.65</v>
      </c>
      <c r="N7" s="7"/>
      <c r="O7" s="7"/>
      <c r="P7" s="7"/>
      <c r="Q7" s="7"/>
    </row>
    <row r="8" spans="1:17" ht="60.75" thickTop="1">
      <c r="A8" s="8">
        <v>7</v>
      </c>
      <c r="B8" s="10" t="s">
        <v>69</v>
      </c>
      <c r="C8" s="10" t="s">
        <v>166</v>
      </c>
      <c r="D8" s="9">
        <v>11</v>
      </c>
      <c r="E8" s="9">
        <v>3</v>
      </c>
      <c r="F8" s="9">
        <v>0.78600000000000003</v>
      </c>
      <c r="G8" s="9">
        <v>7</v>
      </c>
      <c r="H8" s="9">
        <v>1</v>
      </c>
      <c r="I8" s="9">
        <v>0.875</v>
      </c>
      <c r="J8" s="9">
        <v>33.799999999999997</v>
      </c>
      <c r="K8" s="9">
        <v>24.8</v>
      </c>
      <c r="L8" s="9">
        <v>13.54</v>
      </c>
      <c r="M8" s="9">
        <v>4.83</v>
      </c>
      <c r="N8" s="9">
        <v>15</v>
      </c>
      <c r="O8" s="9">
        <v>7</v>
      </c>
      <c r="P8" s="9">
        <v>13</v>
      </c>
      <c r="Q8" s="10" t="s">
        <v>198</v>
      </c>
    </row>
    <row r="9" spans="1:17" ht="30">
      <c r="A9" s="6">
        <v>8</v>
      </c>
      <c r="B9" s="5" t="s">
        <v>43</v>
      </c>
      <c r="C9" s="5" t="s">
        <v>166</v>
      </c>
      <c r="D9" s="7">
        <v>10</v>
      </c>
      <c r="E9" s="7">
        <v>3</v>
      </c>
      <c r="F9" s="7">
        <v>0.76900000000000002</v>
      </c>
      <c r="G9" s="7">
        <v>6</v>
      </c>
      <c r="H9" s="7">
        <v>2</v>
      </c>
      <c r="I9" s="7">
        <v>0.75</v>
      </c>
      <c r="J9" s="7">
        <v>31.8</v>
      </c>
      <c r="K9" s="7">
        <v>15.6</v>
      </c>
      <c r="L9" s="7">
        <v>18.57</v>
      </c>
      <c r="M9" s="7">
        <v>5.42</v>
      </c>
      <c r="N9" s="7">
        <v>7</v>
      </c>
      <c r="O9" s="7">
        <v>4</v>
      </c>
      <c r="P9" s="7">
        <v>10</v>
      </c>
      <c r="Q9" s="7"/>
    </row>
    <row r="10" spans="1:17" ht="30">
      <c r="A10" s="6">
        <v>9</v>
      </c>
      <c r="B10" s="5" t="s">
        <v>21</v>
      </c>
      <c r="C10" s="5" t="s">
        <v>166</v>
      </c>
      <c r="D10" s="7">
        <v>9</v>
      </c>
      <c r="E10" s="7">
        <v>4</v>
      </c>
      <c r="F10" s="7">
        <v>0.69199999999999995</v>
      </c>
      <c r="G10" s="7">
        <v>5</v>
      </c>
      <c r="H10" s="7">
        <v>3</v>
      </c>
      <c r="I10" s="7">
        <v>0.625</v>
      </c>
      <c r="J10" s="7">
        <v>30.3</v>
      </c>
      <c r="K10" s="7">
        <v>22.2</v>
      </c>
      <c r="L10" s="7">
        <v>12.2</v>
      </c>
      <c r="M10" s="7">
        <v>4.7300000000000004</v>
      </c>
      <c r="N10" s="7"/>
      <c r="O10" s="7">
        <v>8</v>
      </c>
      <c r="P10" s="7">
        <v>19</v>
      </c>
      <c r="Q10" s="7"/>
    </row>
    <row r="11" spans="1:17" ht="60">
      <c r="A11" s="6">
        <v>10</v>
      </c>
      <c r="B11" s="5" t="s">
        <v>24</v>
      </c>
      <c r="C11" s="5" t="s">
        <v>166</v>
      </c>
      <c r="D11" s="7">
        <v>8</v>
      </c>
      <c r="E11" s="7">
        <v>5</v>
      </c>
      <c r="F11" s="7">
        <v>0.61499999999999999</v>
      </c>
      <c r="G11" s="7">
        <v>4</v>
      </c>
      <c r="H11" s="7">
        <v>4</v>
      </c>
      <c r="I11" s="7">
        <v>0.5</v>
      </c>
      <c r="J11" s="7">
        <v>23.8</v>
      </c>
      <c r="K11" s="7">
        <v>17.100000000000001</v>
      </c>
      <c r="L11" s="7">
        <v>8.0399999999999991</v>
      </c>
      <c r="M11" s="7">
        <v>3.04</v>
      </c>
      <c r="N11" s="7">
        <v>21</v>
      </c>
      <c r="O11" s="7">
        <v>19</v>
      </c>
      <c r="P11" s="7"/>
      <c r="Q11" s="5" t="s">
        <v>199</v>
      </c>
    </row>
    <row r="12" spans="1:17" ht="30">
      <c r="A12" s="6">
        <v>11</v>
      </c>
      <c r="B12" s="5" t="s">
        <v>33</v>
      </c>
      <c r="C12" s="5" t="s">
        <v>166</v>
      </c>
      <c r="D12" s="7">
        <v>5</v>
      </c>
      <c r="E12" s="7">
        <v>7</v>
      </c>
      <c r="F12" s="7">
        <v>0.41699999999999998</v>
      </c>
      <c r="G12" s="7">
        <v>3</v>
      </c>
      <c r="H12" s="7">
        <v>5</v>
      </c>
      <c r="I12" s="7">
        <v>0.375</v>
      </c>
      <c r="J12" s="7">
        <v>25.2</v>
      </c>
      <c r="K12" s="7">
        <v>28.3</v>
      </c>
      <c r="L12" s="7">
        <v>-2.4500000000000002</v>
      </c>
      <c r="M12" s="7">
        <v>-0.2</v>
      </c>
      <c r="N12" s="7"/>
      <c r="O12" s="7"/>
      <c r="P12" s="7"/>
      <c r="Q12" s="7"/>
    </row>
    <row r="13" spans="1:17" ht="30">
      <c r="A13" s="6">
        <v>12</v>
      </c>
      <c r="B13" s="5" t="s">
        <v>61</v>
      </c>
      <c r="C13" s="5" t="s">
        <v>166</v>
      </c>
      <c r="D13" s="7">
        <v>3</v>
      </c>
      <c r="E13" s="7">
        <v>9</v>
      </c>
      <c r="F13" s="7">
        <v>0.25</v>
      </c>
      <c r="G13" s="7">
        <v>2</v>
      </c>
      <c r="H13" s="7">
        <v>6</v>
      </c>
      <c r="I13" s="7">
        <v>0.25</v>
      </c>
      <c r="J13" s="7">
        <v>19.3</v>
      </c>
      <c r="K13" s="7">
        <v>26.3</v>
      </c>
      <c r="L13" s="7">
        <v>-3</v>
      </c>
      <c r="M13" s="7">
        <v>4.5</v>
      </c>
      <c r="N13" s="7"/>
      <c r="O13" s="7"/>
      <c r="P13" s="7"/>
      <c r="Q13" s="7"/>
    </row>
    <row r="14" spans="1:17" ht="15" customHeight="1">
      <c r="A14" s="21"/>
      <c r="B14" s="21"/>
      <c r="C14" s="21"/>
      <c r="D14" s="21" t="s">
        <v>167</v>
      </c>
      <c r="E14" s="21"/>
      <c r="F14" s="21"/>
      <c r="G14" s="21" t="s">
        <v>168</v>
      </c>
      <c r="H14" s="21"/>
      <c r="I14" s="21"/>
      <c r="J14" s="6"/>
      <c r="K14" s="6"/>
      <c r="L14" s="21" t="s">
        <v>159</v>
      </c>
      <c r="M14" s="21"/>
      <c r="N14" s="21" t="s">
        <v>151</v>
      </c>
      <c r="O14" s="21"/>
      <c r="P14" s="21"/>
      <c r="Q14" s="6"/>
    </row>
    <row r="15" spans="1:17">
      <c r="A15" s="6" t="s">
        <v>152</v>
      </c>
      <c r="B15" s="6" t="s">
        <v>153</v>
      </c>
      <c r="C15" s="6" t="s">
        <v>154</v>
      </c>
      <c r="D15" s="6" t="s">
        <v>155</v>
      </c>
      <c r="E15" s="6" t="s">
        <v>156</v>
      </c>
      <c r="F15" s="6" t="s">
        <v>157</v>
      </c>
      <c r="G15" s="6" t="s">
        <v>155</v>
      </c>
      <c r="H15" s="6" t="s">
        <v>156</v>
      </c>
      <c r="I15" s="6" t="s">
        <v>157</v>
      </c>
      <c r="J15" s="6" t="s">
        <v>158</v>
      </c>
      <c r="K15" s="6" t="s">
        <v>158</v>
      </c>
      <c r="L15" s="6" t="s">
        <v>159</v>
      </c>
      <c r="M15" s="6" t="s">
        <v>160</v>
      </c>
      <c r="N15" s="6" t="s">
        <v>161</v>
      </c>
      <c r="O15" s="6" t="s">
        <v>162</v>
      </c>
      <c r="P15" s="6" t="s">
        <v>163</v>
      </c>
      <c r="Q15" s="6" t="s">
        <v>164</v>
      </c>
    </row>
    <row r="16" spans="1:17" ht="30">
      <c r="A16" s="6">
        <v>13</v>
      </c>
      <c r="B16" s="5" t="s">
        <v>26</v>
      </c>
      <c r="C16" s="5" t="s">
        <v>194</v>
      </c>
      <c r="D16" s="7">
        <v>10</v>
      </c>
      <c r="E16" s="7">
        <v>4</v>
      </c>
      <c r="F16" s="7">
        <v>0.71399999999999997</v>
      </c>
      <c r="G16" s="7">
        <v>6</v>
      </c>
      <c r="H16" s="7">
        <v>2</v>
      </c>
      <c r="I16" s="7">
        <v>0.75</v>
      </c>
      <c r="J16" s="7">
        <v>25.1</v>
      </c>
      <c r="K16" s="7">
        <v>10.4</v>
      </c>
      <c r="L16" s="7">
        <v>11.41</v>
      </c>
      <c r="M16" s="7">
        <v>2.69</v>
      </c>
      <c r="N16" s="7">
        <v>24</v>
      </c>
      <c r="O16" s="7">
        <v>14</v>
      </c>
      <c r="P16" s="7">
        <v>14</v>
      </c>
      <c r="Q16" s="7"/>
    </row>
    <row r="17" spans="1:17" ht="30">
      <c r="A17" s="6">
        <v>14</v>
      </c>
      <c r="B17" s="5" t="s">
        <v>46</v>
      </c>
      <c r="C17" s="5" t="s">
        <v>194</v>
      </c>
      <c r="D17" s="7">
        <v>8</v>
      </c>
      <c r="E17" s="7">
        <v>5</v>
      </c>
      <c r="F17" s="7">
        <v>0.61499999999999999</v>
      </c>
      <c r="G17" s="7">
        <v>4</v>
      </c>
      <c r="H17" s="7">
        <v>4</v>
      </c>
      <c r="I17" s="7">
        <v>0.5</v>
      </c>
      <c r="J17" s="7">
        <v>29</v>
      </c>
      <c r="K17" s="7">
        <v>25.4</v>
      </c>
      <c r="L17" s="7">
        <v>4.33</v>
      </c>
      <c r="M17" s="7">
        <v>1.25</v>
      </c>
      <c r="N17" s="7"/>
      <c r="O17" s="7">
        <v>24</v>
      </c>
      <c r="P17" s="7"/>
      <c r="Q17" s="7"/>
    </row>
    <row r="18" spans="1:17" ht="30">
      <c r="A18" s="6">
        <v>15</v>
      </c>
      <c r="B18" s="5" t="s">
        <v>76</v>
      </c>
      <c r="C18" s="5" t="s">
        <v>194</v>
      </c>
      <c r="D18" s="7">
        <v>6</v>
      </c>
      <c r="E18" s="7">
        <v>6</v>
      </c>
      <c r="F18" s="7">
        <v>0.5</v>
      </c>
      <c r="G18" s="7">
        <v>4</v>
      </c>
      <c r="H18" s="7">
        <v>4</v>
      </c>
      <c r="I18" s="7">
        <v>0.5</v>
      </c>
      <c r="J18" s="7">
        <v>23</v>
      </c>
      <c r="K18" s="7">
        <v>23.3</v>
      </c>
      <c r="L18" s="7">
        <v>-1.08</v>
      </c>
      <c r="M18" s="7">
        <v>-0.08</v>
      </c>
      <c r="N18" s="7"/>
      <c r="O18" s="7"/>
      <c r="P18" s="7"/>
      <c r="Q18" s="7"/>
    </row>
    <row r="19" spans="1:17" ht="30">
      <c r="A19" s="6">
        <v>16</v>
      </c>
      <c r="B19" s="5" t="s">
        <v>53</v>
      </c>
      <c r="C19" s="5" t="s">
        <v>194</v>
      </c>
      <c r="D19" s="7">
        <v>7</v>
      </c>
      <c r="E19" s="7">
        <v>6</v>
      </c>
      <c r="F19" s="7">
        <v>0.53800000000000003</v>
      </c>
      <c r="G19" s="7">
        <v>3</v>
      </c>
      <c r="H19" s="7">
        <v>5</v>
      </c>
      <c r="I19" s="7">
        <v>0.375</v>
      </c>
      <c r="J19" s="7">
        <v>20.5</v>
      </c>
      <c r="K19" s="7">
        <v>21.8</v>
      </c>
      <c r="L19" s="7">
        <v>-0.96</v>
      </c>
      <c r="M19" s="7">
        <v>-0.73</v>
      </c>
      <c r="N19" s="7"/>
      <c r="O19" s="7"/>
      <c r="P19" s="7"/>
      <c r="Q19" s="7"/>
    </row>
    <row r="20" spans="1:17" ht="30">
      <c r="A20" s="6">
        <v>17</v>
      </c>
      <c r="B20" s="5" t="s">
        <v>66</v>
      </c>
      <c r="C20" s="5" t="s">
        <v>194</v>
      </c>
      <c r="D20" s="7">
        <v>3</v>
      </c>
      <c r="E20" s="7">
        <v>9</v>
      </c>
      <c r="F20" s="7">
        <v>0.25</v>
      </c>
      <c r="G20" s="7">
        <v>2</v>
      </c>
      <c r="H20" s="7">
        <v>6</v>
      </c>
      <c r="I20" s="7">
        <v>0.25</v>
      </c>
      <c r="J20" s="7">
        <v>22.3</v>
      </c>
      <c r="K20" s="7">
        <v>28.8</v>
      </c>
      <c r="L20" s="7">
        <v>-3.86</v>
      </c>
      <c r="M20" s="7">
        <v>2.39</v>
      </c>
      <c r="N20" s="7"/>
      <c r="O20" s="7"/>
      <c r="P20" s="7"/>
      <c r="Q20" s="7"/>
    </row>
    <row r="21" spans="1:17" ht="30.75" thickBot="1">
      <c r="A21" s="6">
        <v>18</v>
      </c>
      <c r="B21" s="5" t="s">
        <v>85</v>
      </c>
      <c r="C21" s="5" t="s">
        <v>194</v>
      </c>
      <c r="D21" s="7">
        <v>5</v>
      </c>
      <c r="E21" s="7">
        <v>7</v>
      </c>
      <c r="F21" s="7">
        <v>0.41699999999999998</v>
      </c>
      <c r="G21" s="7">
        <v>1</v>
      </c>
      <c r="H21" s="7">
        <v>7</v>
      </c>
      <c r="I21" s="7">
        <v>0.125</v>
      </c>
      <c r="J21" s="7">
        <v>29.4</v>
      </c>
      <c r="K21" s="7">
        <v>28.4</v>
      </c>
      <c r="L21" s="7">
        <v>0.88</v>
      </c>
      <c r="M21" s="7">
        <v>2.2200000000000002</v>
      </c>
      <c r="N21" s="7">
        <v>25</v>
      </c>
      <c r="O21" s="7">
        <v>16</v>
      </c>
      <c r="P21" s="7"/>
      <c r="Q21" s="7"/>
    </row>
    <row r="22" spans="1:17" ht="30.75" thickTop="1">
      <c r="A22" s="8">
        <v>19</v>
      </c>
      <c r="B22" s="10" t="s">
        <v>7</v>
      </c>
      <c r="C22" s="10" t="s">
        <v>195</v>
      </c>
      <c r="D22" s="9">
        <v>13</v>
      </c>
      <c r="E22" s="9">
        <v>1</v>
      </c>
      <c r="F22" s="9">
        <v>0.92900000000000005</v>
      </c>
      <c r="G22" s="9">
        <v>8</v>
      </c>
      <c r="H22" s="9">
        <v>0</v>
      </c>
      <c r="I22" s="9">
        <v>1</v>
      </c>
      <c r="J22" s="9">
        <v>39.299999999999997</v>
      </c>
      <c r="K22" s="9">
        <v>16.7</v>
      </c>
      <c r="L22" s="9">
        <v>20.21</v>
      </c>
      <c r="M22" s="9">
        <v>3.49</v>
      </c>
      <c r="N22" s="9">
        <v>2</v>
      </c>
      <c r="O22" s="9">
        <v>2</v>
      </c>
      <c r="P22" s="9">
        <v>2</v>
      </c>
      <c r="Q22" s="9"/>
    </row>
    <row r="23" spans="1:17" ht="30">
      <c r="A23" s="6">
        <v>20</v>
      </c>
      <c r="B23" s="5" t="s">
        <v>48</v>
      </c>
      <c r="C23" s="5" t="s">
        <v>195</v>
      </c>
      <c r="D23" s="7">
        <v>9</v>
      </c>
      <c r="E23" s="7">
        <v>4</v>
      </c>
      <c r="F23" s="7">
        <v>0.69199999999999995</v>
      </c>
      <c r="G23" s="7">
        <v>6</v>
      </c>
      <c r="H23" s="7">
        <v>2</v>
      </c>
      <c r="I23" s="7">
        <v>0.75</v>
      </c>
      <c r="J23" s="7">
        <v>28.4</v>
      </c>
      <c r="K23" s="7">
        <v>21.7</v>
      </c>
      <c r="L23" s="7">
        <v>8.01</v>
      </c>
      <c r="M23" s="7">
        <v>2.78</v>
      </c>
      <c r="N23" s="7">
        <v>9</v>
      </c>
      <c r="O23" s="7">
        <v>5</v>
      </c>
      <c r="P23" s="7"/>
      <c r="Q23" s="7"/>
    </row>
    <row r="24" spans="1:17" ht="30">
      <c r="A24" s="6">
        <v>21</v>
      </c>
      <c r="B24" s="5" t="s">
        <v>47</v>
      </c>
      <c r="C24" s="5" t="s">
        <v>195</v>
      </c>
      <c r="D24" s="7">
        <v>9</v>
      </c>
      <c r="E24" s="7">
        <v>4</v>
      </c>
      <c r="F24" s="7">
        <v>0.69199999999999995</v>
      </c>
      <c r="G24" s="7">
        <v>5</v>
      </c>
      <c r="H24" s="7">
        <v>3</v>
      </c>
      <c r="I24" s="7">
        <v>0.625</v>
      </c>
      <c r="J24" s="7">
        <v>37</v>
      </c>
      <c r="K24" s="7">
        <v>22.5</v>
      </c>
      <c r="L24" s="7">
        <v>10.79</v>
      </c>
      <c r="M24" s="7">
        <v>0.86</v>
      </c>
      <c r="N24" s="7"/>
      <c r="O24" s="7">
        <v>21</v>
      </c>
      <c r="P24" s="7">
        <v>21</v>
      </c>
      <c r="Q24" s="7"/>
    </row>
    <row r="25" spans="1:17" ht="30">
      <c r="A25" s="6">
        <v>22</v>
      </c>
      <c r="B25" s="5" t="s">
        <v>16</v>
      </c>
      <c r="C25" s="5" t="s">
        <v>195</v>
      </c>
      <c r="D25" s="7">
        <v>8</v>
      </c>
      <c r="E25" s="7">
        <v>5</v>
      </c>
      <c r="F25" s="7">
        <v>0.61499999999999999</v>
      </c>
      <c r="G25" s="7">
        <v>5</v>
      </c>
      <c r="H25" s="7">
        <v>3</v>
      </c>
      <c r="I25" s="7">
        <v>0.625</v>
      </c>
      <c r="J25" s="7">
        <v>31.1</v>
      </c>
      <c r="K25" s="7">
        <v>14.5</v>
      </c>
      <c r="L25" s="7">
        <v>13.21</v>
      </c>
      <c r="M25" s="7">
        <v>4.82</v>
      </c>
      <c r="N25" s="7">
        <v>3</v>
      </c>
      <c r="O25" s="7">
        <v>3</v>
      </c>
      <c r="P25" s="7"/>
      <c r="Q25" s="7"/>
    </row>
    <row r="26" spans="1:17" ht="30">
      <c r="A26" s="6">
        <v>23</v>
      </c>
      <c r="B26" s="5" t="s">
        <v>17</v>
      </c>
      <c r="C26" s="5" t="s">
        <v>195</v>
      </c>
      <c r="D26" s="7">
        <v>6</v>
      </c>
      <c r="E26" s="7">
        <v>7</v>
      </c>
      <c r="F26" s="7">
        <v>0.46200000000000002</v>
      </c>
      <c r="G26" s="7">
        <v>3</v>
      </c>
      <c r="H26" s="7">
        <v>5</v>
      </c>
      <c r="I26" s="7">
        <v>0.375</v>
      </c>
      <c r="J26" s="7">
        <v>32.799999999999997</v>
      </c>
      <c r="K26" s="7">
        <v>33.5</v>
      </c>
      <c r="L26" s="7">
        <v>3.37</v>
      </c>
      <c r="M26" s="7">
        <v>2.91</v>
      </c>
      <c r="N26" s="7"/>
      <c r="O26" s="7"/>
      <c r="P26" s="7"/>
      <c r="Q26" s="7"/>
    </row>
    <row r="27" spans="1:17" ht="30">
      <c r="A27" s="6">
        <v>24</v>
      </c>
      <c r="B27" s="5" t="s">
        <v>56</v>
      </c>
      <c r="C27" s="5" t="s">
        <v>195</v>
      </c>
      <c r="D27" s="7">
        <v>4</v>
      </c>
      <c r="E27" s="7">
        <v>8</v>
      </c>
      <c r="F27" s="7">
        <v>0.33300000000000002</v>
      </c>
      <c r="G27" s="7">
        <v>1</v>
      </c>
      <c r="H27" s="7">
        <v>7</v>
      </c>
      <c r="I27" s="7">
        <v>0.125</v>
      </c>
      <c r="J27" s="7">
        <v>20.8</v>
      </c>
      <c r="K27" s="7">
        <v>27.3</v>
      </c>
      <c r="L27" s="7">
        <v>-2.2999999999999998</v>
      </c>
      <c r="M27" s="7">
        <v>4.37</v>
      </c>
      <c r="N27" s="7"/>
      <c r="O27" s="7"/>
      <c r="P27" s="7"/>
      <c r="Q27" s="7"/>
    </row>
    <row r="28" spans="1:17" ht="15" customHeight="1">
      <c r="A28" s="21"/>
      <c r="B28" s="21"/>
      <c r="C28" s="21"/>
      <c r="D28" s="21" t="s">
        <v>167</v>
      </c>
      <c r="E28" s="21"/>
      <c r="F28" s="21"/>
      <c r="G28" s="21" t="s">
        <v>168</v>
      </c>
      <c r="H28" s="21"/>
      <c r="I28" s="21"/>
      <c r="J28" s="6"/>
      <c r="K28" s="6"/>
      <c r="L28" s="21" t="s">
        <v>159</v>
      </c>
      <c r="M28" s="21"/>
      <c r="N28" s="21" t="s">
        <v>151</v>
      </c>
      <c r="O28" s="21"/>
      <c r="P28" s="21"/>
      <c r="Q28" s="6"/>
    </row>
    <row r="29" spans="1:17">
      <c r="A29" s="6" t="s">
        <v>152</v>
      </c>
      <c r="B29" s="6" t="s">
        <v>153</v>
      </c>
      <c r="C29" s="6" t="s">
        <v>154</v>
      </c>
      <c r="D29" s="6" t="s">
        <v>155</v>
      </c>
      <c r="E29" s="6" t="s">
        <v>156</v>
      </c>
      <c r="F29" s="6" t="s">
        <v>157</v>
      </c>
      <c r="G29" s="6" t="s">
        <v>155</v>
      </c>
      <c r="H29" s="6" t="s">
        <v>156</v>
      </c>
      <c r="I29" s="6" t="s">
        <v>157</v>
      </c>
      <c r="J29" s="6" t="s">
        <v>158</v>
      </c>
      <c r="K29" s="6" t="s">
        <v>158</v>
      </c>
      <c r="L29" s="6" t="s">
        <v>159</v>
      </c>
      <c r="M29" s="6" t="s">
        <v>160</v>
      </c>
      <c r="N29" s="6" t="s">
        <v>161</v>
      </c>
      <c r="O29" s="6" t="s">
        <v>162</v>
      </c>
      <c r="P29" s="6" t="s">
        <v>163</v>
      </c>
      <c r="Q29" s="6" t="s">
        <v>164</v>
      </c>
    </row>
    <row r="30" spans="1:17" ht="30">
      <c r="A30" s="6">
        <v>25</v>
      </c>
      <c r="B30" s="5" t="s">
        <v>68</v>
      </c>
      <c r="C30" s="5" t="s">
        <v>192</v>
      </c>
      <c r="D30" s="7">
        <v>12</v>
      </c>
      <c r="E30" s="7">
        <v>1</v>
      </c>
      <c r="F30" s="7">
        <v>0.92300000000000004</v>
      </c>
      <c r="G30" s="7">
        <v>7</v>
      </c>
      <c r="H30" s="7">
        <v>0</v>
      </c>
      <c r="I30" s="7">
        <v>1</v>
      </c>
      <c r="J30" s="7">
        <v>38.6</v>
      </c>
      <c r="K30" s="7">
        <v>23.1</v>
      </c>
      <c r="L30" s="7">
        <v>14.23</v>
      </c>
      <c r="M30" s="7">
        <v>1.77</v>
      </c>
      <c r="N30" s="7"/>
      <c r="O30" s="7">
        <v>4</v>
      </c>
      <c r="P30" s="7">
        <v>8</v>
      </c>
      <c r="Q30" s="7"/>
    </row>
    <row r="31" spans="1:17" ht="30">
      <c r="A31" s="6">
        <v>26</v>
      </c>
      <c r="B31" s="5" t="s">
        <v>31</v>
      </c>
      <c r="C31" s="5" t="s">
        <v>192</v>
      </c>
      <c r="D31" s="7">
        <v>10</v>
      </c>
      <c r="E31" s="7">
        <v>3</v>
      </c>
      <c r="F31" s="7">
        <v>0.76900000000000002</v>
      </c>
      <c r="G31" s="7">
        <v>5</v>
      </c>
      <c r="H31" s="7">
        <v>2</v>
      </c>
      <c r="I31" s="7">
        <v>0.71399999999999997</v>
      </c>
      <c r="J31" s="7">
        <v>32.1</v>
      </c>
      <c r="K31" s="7">
        <v>19.8</v>
      </c>
      <c r="L31" s="7">
        <v>12.75</v>
      </c>
      <c r="M31" s="7">
        <v>1.98</v>
      </c>
      <c r="N31" s="7"/>
      <c r="O31" s="7">
        <v>8</v>
      </c>
      <c r="P31" s="7">
        <v>15</v>
      </c>
      <c r="Q31" s="7"/>
    </row>
    <row r="32" spans="1:17" ht="30">
      <c r="A32" s="6">
        <v>27</v>
      </c>
      <c r="B32" s="5" t="s">
        <v>38</v>
      </c>
      <c r="C32" s="5" t="s">
        <v>192</v>
      </c>
      <c r="D32" s="7">
        <v>9</v>
      </c>
      <c r="E32" s="7">
        <v>4</v>
      </c>
      <c r="F32" s="7">
        <v>0.69199999999999995</v>
      </c>
      <c r="G32" s="7">
        <v>5</v>
      </c>
      <c r="H32" s="7">
        <v>2</v>
      </c>
      <c r="I32" s="7">
        <v>0.71399999999999997</v>
      </c>
      <c r="J32" s="7">
        <v>26.2</v>
      </c>
      <c r="K32" s="7">
        <v>21.7</v>
      </c>
      <c r="L32" s="7">
        <v>7.48</v>
      </c>
      <c r="M32" s="7">
        <v>2.48</v>
      </c>
      <c r="N32" s="7"/>
      <c r="O32" s="7">
        <v>18</v>
      </c>
      <c r="P32" s="7">
        <v>25</v>
      </c>
      <c r="Q32" s="7"/>
    </row>
    <row r="33" spans="1:17">
      <c r="A33" s="6">
        <v>28</v>
      </c>
      <c r="B33" s="5" t="s">
        <v>79</v>
      </c>
      <c r="C33" s="5" t="s">
        <v>192</v>
      </c>
      <c r="D33" s="7">
        <v>9</v>
      </c>
      <c r="E33" s="7">
        <v>4</v>
      </c>
      <c r="F33" s="7">
        <v>0.69199999999999995</v>
      </c>
      <c r="G33" s="7">
        <v>3</v>
      </c>
      <c r="H33" s="7">
        <v>4</v>
      </c>
      <c r="I33" s="7">
        <v>0.42899999999999999</v>
      </c>
      <c r="J33" s="7">
        <v>28.8</v>
      </c>
      <c r="K33" s="7">
        <v>17.899999999999999</v>
      </c>
      <c r="L33" s="7">
        <v>6.34</v>
      </c>
      <c r="M33" s="7">
        <v>-2.12</v>
      </c>
      <c r="N33" s="7"/>
      <c r="O33" s="7">
        <v>25</v>
      </c>
      <c r="P33" s="7"/>
      <c r="Q33" s="7"/>
    </row>
    <row r="34" spans="1:17" ht="30">
      <c r="A34" s="6">
        <v>29</v>
      </c>
      <c r="B34" s="5" t="s">
        <v>117</v>
      </c>
      <c r="C34" s="5" t="s">
        <v>192</v>
      </c>
      <c r="D34" s="7">
        <v>8</v>
      </c>
      <c r="E34" s="7">
        <v>5</v>
      </c>
      <c r="F34" s="7">
        <v>0.61499999999999999</v>
      </c>
      <c r="G34" s="7">
        <v>3</v>
      </c>
      <c r="H34" s="7">
        <v>4</v>
      </c>
      <c r="I34" s="7">
        <v>0.42899999999999999</v>
      </c>
      <c r="J34" s="7">
        <v>31.2</v>
      </c>
      <c r="K34" s="7">
        <v>23.6</v>
      </c>
      <c r="L34" s="7">
        <v>8.0299999999999994</v>
      </c>
      <c r="M34" s="7">
        <v>2.8</v>
      </c>
      <c r="N34" s="7"/>
      <c r="O34" s="7"/>
      <c r="P34" s="7"/>
      <c r="Q34" s="7"/>
    </row>
    <row r="35" spans="1:17" ht="30">
      <c r="A35" s="6">
        <v>30</v>
      </c>
      <c r="B35" s="5" t="s">
        <v>73</v>
      </c>
      <c r="C35" s="5" t="s">
        <v>192</v>
      </c>
      <c r="D35" s="7">
        <v>8</v>
      </c>
      <c r="E35" s="7">
        <v>5</v>
      </c>
      <c r="F35" s="7">
        <v>0.61499999999999999</v>
      </c>
      <c r="G35" s="7">
        <v>3</v>
      </c>
      <c r="H35" s="7">
        <v>4</v>
      </c>
      <c r="I35" s="7">
        <v>0.42899999999999999</v>
      </c>
      <c r="J35" s="7">
        <v>26.5</v>
      </c>
      <c r="K35" s="7">
        <v>19.8</v>
      </c>
      <c r="L35" s="7">
        <v>3.64</v>
      </c>
      <c r="M35" s="7">
        <v>-0.05</v>
      </c>
      <c r="N35" s="7"/>
      <c r="O35" s="7">
        <v>21</v>
      </c>
      <c r="P35" s="7"/>
      <c r="Q35" s="7"/>
    </row>
    <row r="36" spans="1:17" ht="30">
      <c r="A36" s="6">
        <v>31</v>
      </c>
      <c r="B36" s="5" t="s">
        <v>36</v>
      </c>
      <c r="C36" s="5" t="s">
        <v>192</v>
      </c>
      <c r="D36" s="7">
        <v>4</v>
      </c>
      <c r="E36" s="7">
        <v>8</v>
      </c>
      <c r="F36" s="7">
        <v>0.33300000000000002</v>
      </c>
      <c r="G36" s="7">
        <v>1</v>
      </c>
      <c r="H36" s="7">
        <v>6</v>
      </c>
      <c r="I36" s="7">
        <v>0.14299999999999999</v>
      </c>
      <c r="J36" s="7">
        <v>18.100000000000001</v>
      </c>
      <c r="K36" s="7">
        <v>26.3</v>
      </c>
      <c r="L36" s="7">
        <v>-4.01</v>
      </c>
      <c r="M36" s="7">
        <v>2.83</v>
      </c>
      <c r="N36" s="7"/>
      <c r="O36" s="7"/>
      <c r="P36" s="7"/>
      <c r="Q36" s="7"/>
    </row>
    <row r="37" spans="1:17">
      <c r="A37" s="6">
        <v>32</v>
      </c>
      <c r="B37" s="5" t="s">
        <v>59</v>
      </c>
      <c r="C37" s="5" t="s">
        <v>192</v>
      </c>
      <c r="D37" s="7">
        <v>4</v>
      </c>
      <c r="E37" s="7">
        <v>8</v>
      </c>
      <c r="F37" s="7">
        <v>0.33300000000000002</v>
      </c>
      <c r="G37" s="7">
        <v>1</v>
      </c>
      <c r="H37" s="7">
        <v>6</v>
      </c>
      <c r="I37" s="7">
        <v>0.14299999999999999</v>
      </c>
      <c r="J37" s="7">
        <v>21.2</v>
      </c>
      <c r="K37" s="7">
        <v>27.9</v>
      </c>
      <c r="L37" s="7">
        <v>-4.41</v>
      </c>
      <c r="M37" s="7">
        <v>2.5099999999999998</v>
      </c>
      <c r="N37" s="7"/>
      <c r="O37" s="7"/>
      <c r="P37" s="7"/>
      <c r="Q37" s="7"/>
    </row>
    <row r="38" spans="1:17" ht="15" customHeight="1">
      <c r="A38" s="21"/>
      <c r="B38" s="21"/>
      <c r="C38" s="21"/>
      <c r="D38" s="21" t="s">
        <v>167</v>
      </c>
      <c r="E38" s="21"/>
      <c r="F38" s="21"/>
      <c r="G38" s="21" t="s">
        <v>168</v>
      </c>
      <c r="H38" s="21"/>
      <c r="I38" s="21"/>
      <c r="J38" s="6"/>
      <c r="K38" s="6"/>
      <c r="L38" s="21" t="s">
        <v>159</v>
      </c>
      <c r="M38" s="21"/>
      <c r="N38" s="21" t="s">
        <v>151</v>
      </c>
      <c r="O38" s="21"/>
      <c r="P38" s="21"/>
      <c r="Q38" s="6"/>
    </row>
    <row r="39" spans="1:17">
      <c r="A39" s="6" t="s">
        <v>152</v>
      </c>
      <c r="B39" s="6" t="s">
        <v>153</v>
      </c>
      <c r="C39" s="6" t="s">
        <v>154</v>
      </c>
      <c r="D39" s="6" t="s">
        <v>155</v>
      </c>
      <c r="E39" s="6" t="s">
        <v>156</v>
      </c>
      <c r="F39" s="6" t="s">
        <v>157</v>
      </c>
      <c r="G39" s="6" t="s">
        <v>155</v>
      </c>
      <c r="H39" s="6" t="s">
        <v>156</v>
      </c>
      <c r="I39" s="6" t="s">
        <v>157</v>
      </c>
      <c r="J39" s="6" t="s">
        <v>158</v>
      </c>
      <c r="K39" s="6" t="s">
        <v>158</v>
      </c>
      <c r="L39" s="6" t="s">
        <v>159</v>
      </c>
      <c r="M39" s="6" t="s">
        <v>160</v>
      </c>
      <c r="N39" s="6" t="s">
        <v>161</v>
      </c>
      <c r="O39" s="6" t="s">
        <v>162</v>
      </c>
      <c r="P39" s="6" t="s">
        <v>163</v>
      </c>
      <c r="Q39" s="6" t="s">
        <v>164</v>
      </c>
    </row>
    <row r="40" spans="1:17" ht="30">
      <c r="A40" s="6">
        <v>33</v>
      </c>
      <c r="B40" s="5" t="s">
        <v>3</v>
      </c>
      <c r="C40" s="5" t="s">
        <v>146</v>
      </c>
      <c r="D40" s="7">
        <v>11</v>
      </c>
      <c r="E40" s="7">
        <v>2</v>
      </c>
      <c r="F40" s="7">
        <v>0.84599999999999997</v>
      </c>
      <c r="G40" s="7">
        <v>7</v>
      </c>
      <c r="H40" s="7">
        <v>1</v>
      </c>
      <c r="I40" s="7">
        <v>0.875</v>
      </c>
      <c r="J40" s="7">
        <v>29</v>
      </c>
      <c r="K40" s="7">
        <v>12.5</v>
      </c>
      <c r="L40" s="7">
        <v>14.71</v>
      </c>
      <c r="M40" s="7">
        <v>1.71</v>
      </c>
      <c r="N40" s="7">
        <v>6</v>
      </c>
      <c r="O40" s="7">
        <v>5</v>
      </c>
      <c r="P40" s="7">
        <v>5</v>
      </c>
      <c r="Q40" s="7"/>
    </row>
    <row r="41" spans="1:17">
      <c r="A41" s="6">
        <v>34</v>
      </c>
      <c r="B41" s="5" t="s">
        <v>42</v>
      </c>
      <c r="C41" s="5" t="s">
        <v>146</v>
      </c>
      <c r="D41" s="7">
        <v>11</v>
      </c>
      <c r="E41" s="7">
        <v>2</v>
      </c>
      <c r="F41" s="7">
        <v>0.84599999999999997</v>
      </c>
      <c r="G41" s="7">
        <v>6</v>
      </c>
      <c r="H41" s="7">
        <v>2</v>
      </c>
      <c r="I41" s="7">
        <v>0.75</v>
      </c>
      <c r="J41" s="7">
        <v>23.2</v>
      </c>
      <c r="K41" s="7">
        <v>15.4</v>
      </c>
      <c r="L41" s="7">
        <v>10.26</v>
      </c>
      <c r="M41" s="7">
        <v>1.87</v>
      </c>
      <c r="N41" s="7">
        <v>22</v>
      </c>
      <c r="O41" s="7">
        <v>7</v>
      </c>
      <c r="P41" s="7">
        <v>7</v>
      </c>
      <c r="Q41" s="7"/>
    </row>
    <row r="42" spans="1:17" ht="30">
      <c r="A42" s="6">
        <v>35</v>
      </c>
      <c r="B42" s="5" t="s">
        <v>23</v>
      </c>
      <c r="C42" s="5" t="s">
        <v>146</v>
      </c>
      <c r="D42" s="7">
        <v>11</v>
      </c>
      <c r="E42" s="7">
        <v>2</v>
      </c>
      <c r="F42" s="7">
        <v>0.84599999999999997</v>
      </c>
      <c r="G42" s="7">
        <v>6</v>
      </c>
      <c r="H42" s="7">
        <v>2</v>
      </c>
      <c r="I42" s="7">
        <v>0.75</v>
      </c>
      <c r="J42" s="7">
        <v>28.8</v>
      </c>
      <c r="K42" s="7">
        <v>12.2</v>
      </c>
      <c r="L42" s="7">
        <v>13.86</v>
      </c>
      <c r="M42" s="7">
        <v>-0.75</v>
      </c>
      <c r="N42" s="7">
        <v>9</v>
      </c>
      <c r="O42" s="7">
        <v>5</v>
      </c>
      <c r="P42" s="7">
        <v>9</v>
      </c>
      <c r="Q42" s="7"/>
    </row>
    <row r="43" spans="1:17" ht="30">
      <c r="A43" s="6">
        <v>36</v>
      </c>
      <c r="B43" s="5" t="s">
        <v>35</v>
      </c>
      <c r="C43" s="5" t="s">
        <v>146</v>
      </c>
      <c r="D43" s="7">
        <v>10</v>
      </c>
      <c r="E43" s="7">
        <v>3</v>
      </c>
      <c r="F43" s="7">
        <v>0.76900000000000002</v>
      </c>
      <c r="G43" s="7">
        <v>5</v>
      </c>
      <c r="H43" s="7">
        <v>3</v>
      </c>
      <c r="I43" s="7">
        <v>0.625</v>
      </c>
      <c r="J43" s="7">
        <v>31.8</v>
      </c>
      <c r="K43" s="7">
        <v>21.8</v>
      </c>
      <c r="L43" s="7">
        <v>8.19</v>
      </c>
      <c r="M43" s="7">
        <v>0.35</v>
      </c>
      <c r="N43" s="7"/>
      <c r="O43" s="7">
        <v>16</v>
      </c>
      <c r="P43" s="7">
        <v>16</v>
      </c>
      <c r="Q43" s="7"/>
    </row>
    <row r="44" spans="1:17" ht="30">
      <c r="A44" s="6">
        <v>37</v>
      </c>
      <c r="B44" s="5" t="s">
        <v>49</v>
      </c>
      <c r="C44" s="5" t="s">
        <v>146</v>
      </c>
      <c r="D44" s="7">
        <v>8</v>
      </c>
      <c r="E44" s="7">
        <v>5</v>
      </c>
      <c r="F44" s="7">
        <v>0.61499999999999999</v>
      </c>
      <c r="G44" s="7">
        <v>5</v>
      </c>
      <c r="H44" s="7">
        <v>3</v>
      </c>
      <c r="I44" s="7">
        <v>0.625</v>
      </c>
      <c r="J44" s="7">
        <v>25.9</v>
      </c>
      <c r="K44" s="7">
        <v>24.5</v>
      </c>
      <c r="L44" s="7">
        <v>-0.39</v>
      </c>
      <c r="M44" s="7">
        <v>-1.93</v>
      </c>
      <c r="N44" s="7"/>
      <c r="O44" s="7"/>
      <c r="P44" s="7"/>
      <c r="Q44" s="7"/>
    </row>
    <row r="45" spans="1:17" ht="30">
      <c r="A45" s="6">
        <v>38</v>
      </c>
      <c r="B45" s="5" t="s">
        <v>18</v>
      </c>
      <c r="C45" s="5" t="s">
        <v>146</v>
      </c>
      <c r="D45" s="7">
        <v>6</v>
      </c>
      <c r="E45" s="7">
        <v>7</v>
      </c>
      <c r="F45" s="7">
        <v>0.46200000000000002</v>
      </c>
      <c r="G45" s="7">
        <v>4</v>
      </c>
      <c r="H45" s="7">
        <v>4</v>
      </c>
      <c r="I45" s="7">
        <v>0.5</v>
      </c>
      <c r="J45" s="7">
        <v>29.7</v>
      </c>
      <c r="K45" s="7">
        <v>26.3</v>
      </c>
      <c r="L45" s="7">
        <v>2.52</v>
      </c>
      <c r="M45" s="7">
        <v>1.68</v>
      </c>
      <c r="N45" s="7"/>
      <c r="O45" s="7"/>
      <c r="P45" s="7"/>
      <c r="Q45" s="7"/>
    </row>
    <row r="46" spans="1:17">
      <c r="A46" s="6">
        <v>39</v>
      </c>
      <c r="B46" s="5" t="s">
        <v>74</v>
      </c>
      <c r="C46" s="5" t="s">
        <v>146</v>
      </c>
      <c r="D46" s="7">
        <v>5</v>
      </c>
      <c r="E46" s="7">
        <v>7</v>
      </c>
      <c r="F46" s="7">
        <v>0.41699999999999998</v>
      </c>
      <c r="G46" s="7">
        <v>4</v>
      </c>
      <c r="H46" s="7">
        <v>4</v>
      </c>
      <c r="I46" s="7">
        <v>0.5</v>
      </c>
      <c r="J46" s="7">
        <v>27.8</v>
      </c>
      <c r="K46" s="7">
        <v>29.1</v>
      </c>
      <c r="L46" s="7">
        <v>0.79</v>
      </c>
      <c r="M46" s="7">
        <v>1.7</v>
      </c>
      <c r="N46" s="7"/>
      <c r="O46" s="7"/>
      <c r="P46" s="7"/>
      <c r="Q46" s="7"/>
    </row>
    <row r="47" spans="1:17" ht="30">
      <c r="A47" s="6">
        <v>40</v>
      </c>
      <c r="B47" s="5" t="s">
        <v>51</v>
      </c>
      <c r="C47" s="5" t="s">
        <v>146</v>
      </c>
      <c r="D47" s="7">
        <v>6</v>
      </c>
      <c r="E47" s="7">
        <v>7</v>
      </c>
      <c r="F47" s="7">
        <v>0.46200000000000002</v>
      </c>
      <c r="G47" s="7">
        <v>3</v>
      </c>
      <c r="H47" s="7">
        <v>5</v>
      </c>
      <c r="I47" s="7">
        <v>0.375</v>
      </c>
      <c r="J47" s="7">
        <v>20.9</v>
      </c>
      <c r="K47" s="7">
        <v>23.8</v>
      </c>
      <c r="L47" s="7">
        <v>-0.1</v>
      </c>
      <c r="M47" s="7">
        <v>2.67</v>
      </c>
      <c r="N47" s="7"/>
      <c r="O47" s="7"/>
      <c r="P47" s="7"/>
      <c r="Q47" s="7"/>
    </row>
    <row r="48" spans="1:17">
      <c r="A48" s="6">
        <v>41</v>
      </c>
      <c r="B48" s="5" t="s">
        <v>70</v>
      </c>
      <c r="C48" s="5" t="s">
        <v>146</v>
      </c>
      <c r="D48" s="7">
        <v>3</v>
      </c>
      <c r="E48" s="7">
        <v>9</v>
      </c>
      <c r="F48" s="7">
        <v>0.25</v>
      </c>
      <c r="G48" s="7">
        <v>2</v>
      </c>
      <c r="H48" s="7">
        <v>6</v>
      </c>
      <c r="I48" s="7">
        <v>0.25</v>
      </c>
      <c r="J48" s="7">
        <v>24.2</v>
      </c>
      <c r="K48" s="7">
        <v>30.2</v>
      </c>
      <c r="L48" s="7">
        <v>-3.67</v>
      </c>
      <c r="M48" s="7">
        <v>2.2400000000000002</v>
      </c>
      <c r="N48" s="7"/>
      <c r="O48" s="7"/>
      <c r="P48" s="7"/>
      <c r="Q48" s="7"/>
    </row>
    <row r="49" spans="1:17">
      <c r="A49" s="6">
        <v>42</v>
      </c>
      <c r="B49" s="5" t="s">
        <v>4</v>
      </c>
      <c r="C49" s="5" t="s">
        <v>146</v>
      </c>
      <c r="D49" s="7">
        <v>5</v>
      </c>
      <c r="E49" s="7">
        <v>7</v>
      </c>
      <c r="F49" s="7">
        <v>0.41699999999999998</v>
      </c>
      <c r="G49" s="7">
        <v>1</v>
      </c>
      <c r="H49" s="7">
        <v>7</v>
      </c>
      <c r="I49" s="7">
        <v>0.125</v>
      </c>
      <c r="J49" s="7">
        <v>29.5</v>
      </c>
      <c r="K49" s="7">
        <v>27.5</v>
      </c>
      <c r="L49" s="7">
        <v>-1.51</v>
      </c>
      <c r="M49" s="7">
        <v>-0.26</v>
      </c>
      <c r="N49" s="7"/>
      <c r="O49" s="7">
        <v>22</v>
      </c>
      <c r="P49" s="7"/>
      <c r="Q49" s="7"/>
    </row>
    <row r="50" spans="1:17">
      <c r="A50" s="6">
        <v>43</v>
      </c>
      <c r="B50" s="5" t="s">
        <v>58</v>
      </c>
      <c r="C50" s="5" t="s">
        <v>146</v>
      </c>
      <c r="D50" s="7">
        <v>4</v>
      </c>
      <c r="E50" s="7">
        <v>8</v>
      </c>
      <c r="F50" s="7">
        <v>0.33300000000000002</v>
      </c>
      <c r="G50" s="7">
        <v>1</v>
      </c>
      <c r="H50" s="7">
        <v>7</v>
      </c>
      <c r="I50" s="7">
        <v>0.125</v>
      </c>
      <c r="J50" s="7">
        <v>23.5</v>
      </c>
      <c r="K50" s="7">
        <v>29.5</v>
      </c>
      <c r="L50" s="7">
        <v>-5.75</v>
      </c>
      <c r="M50" s="7">
        <v>-0.25</v>
      </c>
      <c r="N50" s="7"/>
      <c r="O50" s="7"/>
      <c r="P50" s="7"/>
      <c r="Q50" s="7"/>
    </row>
    <row r="51" spans="1:17" ht="15" customHeight="1">
      <c r="A51" s="21"/>
      <c r="B51" s="21"/>
      <c r="C51" s="21"/>
      <c r="D51" s="21" t="s">
        <v>167</v>
      </c>
      <c r="E51" s="21"/>
      <c r="F51" s="21"/>
      <c r="G51" s="21" t="s">
        <v>168</v>
      </c>
      <c r="H51" s="21"/>
      <c r="I51" s="21"/>
      <c r="J51" s="6"/>
      <c r="K51" s="6"/>
      <c r="L51" s="21" t="s">
        <v>159</v>
      </c>
      <c r="M51" s="21"/>
      <c r="N51" s="21" t="s">
        <v>151</v>
      </c>
      <c r="O51" s="21"/>
      <c r="P51" s="21"/>
      <c r="Q51" s="6"/>
    </row>
    <row r="52" spans="1:17">
      <c r="A52" s="6" t="s">
        <v>152</v>
      </c>
      <c r="B52" s="6" t="s">
        <v>153</v>
      </c>
      <c r="C52" s="6" t="s">
        <v>154</v>
      </c>
      <c r="D52" s="6" t="s">
        <v>155</v>
      </c>
      <c r="E52" s="6" t="s">
        <v>156</v>
      </c>
      <c r="F52" s="6" t="s">
        <v>157</v>
      </c>
      <c r="G52" s="6" t="s">
        <v>155</v>
      </c>
      <c r="H52" s="6" t="s">
        <v>156</v>
      </c>
      <c r="I52" s="6" t="s">
        <v>157</v>
      </c>
      <c r="J52" s="6" t="s">
        <v>158</v>
      </c>
      <c r="K52" s="6" t="s">
        <v>158</v>
      </c>
      <c r="L52" s="6" t="s">
        <v>159</v>
      </c>
      <c r="M52" s="6" t="s">
        <v>160</v>
      </c>
      <c r="N52" s="6" t="s">
        <v>161</v>
      </c>
      <c r="O52" s="6" t="s">
        <v>162</v>
      </c>
      <c r="P52" s="6" t="s">
        <v>163</v>
      </c>
      <c r="Q52" s="6" t="s">
        <v>164</v>
      </c>
    </row>
    <row r="53" spans="1:17" ht="30">
      <c r="A53" s="6">
        <v>44</v>
      </c>
      <c r="B53" s="5" t="s">
        <v>81</v>
      </c>
      <c r="C53" s="5" t="s">
        <v>173</v>
      </c>
      <c r="D53" s="7">
        <v>9</v>
      </c>
      <c r="E53" s="7">
        <v>5</v>
      </c>
      <c r="F53" s="7">
        <v>0.64300000000000002</v>
      </c>
      <c r="G53" s="7">
        <v>7</v>
      </c>
      <c r="H53" s="7">
        <v>1</v>
      </c>
      <c r="I53" s="7">
        <v>0.875</v>
      </c>
      <c r="J53" s="7">
        <v>27</v>
      </c>
      <c r="K53" s="7">
        <v>21.9</v>
      </c>
      <c r="L53" s="7">
        <v>3.58</v>
      </c>
      <c r="M53" s="7">
        <v>-0.85</v>
      </c>
      <c r="N53" s="7"/>
      <c r="O53" s="7"/>
      <c r="P53" s="7"/>
      <c r="Q53" s="7"/>
    </row>
    <row r="54" spans="1:17" ht="30">
      <c r="A54" s="6">
        <v>45</v>
      </c>
      <c r="B54" s="5" t="s">
        <v>142</v>
      </c>
      <c r="C54" s="5" t="s">
        <v>173</v>
      </c>
      <c r="D54" s="7">
        <v>8</v>
      </c>
      <c r="E54" s="7">
        <v>5</v>
      </c>
      <c r="F54" s="7">
        <v>0.61499999999999999</v>
      </c>
      <c r="G54" s="7">
        <v>6</v>
      </c>
      <c r="H54" s="7">
        <v>2</v>
      </c>
      <c r="I54" s="7">
        <v>0.75</v>
      </c>
      <c r="J54" s="7">
        <v>26.2</v>
      </c>
      <c r="K54" s="7">
        <v>22.5</v>
      </c>
      <c r="L54" s="7">
        <v>-0.75</v>
      </c>
      <c r="M54" s="7">
        <v>-2.44</v>
      </c>
      <c r="N54" s="7"/>
      <c r="O54" s="7"/>
      <c r="P54" s="7"/>
      <c r="Q54" s="7"/>
    </row>
    <row r="55" spans="1:17" ht="45">
      <c r="A55" s="6">
        <v>46</v>
      </c>
      <c r="B55" s="5" t="s">
        <v>174</v>
      </c>
      <c r="C55" s="5" t="s">
        <v>173</v>
      </c>
      <c r="D55" s="7">
        <v>7</v>
      </c>
      <c r="E55" s="7">
        <v>6</v>
      </c>
      <c r="F55" s="7">
        <v>0.53800000000000003</v>
      </c>
      <c r="G55" s="7">
        <v>5</v>
      </c>
      <c r="H55" s="7">
        <v>3</v>
      </c>
      <c r="I55" s="7">
        <v>0.625</v>
      </c>
      <c r="J55" s="7">
        <v>32.9</v>
      </c>
      <c r="K55" s="7">
        <v>25.8</v>
      </c>
      <c r="L55" s="7">
        <v>-0.67</v>
      </c>
      <c r="M55" s="7">
        <v>-4.3600000000000003</v>
      </c>
      <c r="N55" s="7"/>
      <c r="O55" s="7"/>
      <c r="P55" s="7"/>
      <c r="Q55" s="7"/>
    </row>
    <row r="56" spans="1:17" ht="30">
      <c r="A56" s="6">
        <v>47</v>
      </c>
      <c r="B56" s="5" t="s">
        <v>67</v>
      </c>
      <c r="C56" s="5" t="s">
        <v>173</v>
      </c>
      <c r="D56" s="7">
        <v>7</v>
      </c>
      <c r="E56" s="7">
        <v>6</v>
      </c>
      <c r="F56" s="7">
        <v>0.53800000000000003</v>
      </c>
      <c r="G56" s="7">
        <v>4</v>
      </c>
      <c r="H56" s="7">
        <v>4</v>
      </c>
      <c r="I56" s="7">
        <v>0.5</v>
      </c>
      <c r="J56" s="7">
        <v>21.8</v>
      </c>
      <c r="K56" s="7">
        <v>24.3</v>
      </c>
      <c r="L56" s="7">
        <v>-3.35</v>
      </c>
      <c r="M56" s="7">
        <v>-2.88</v>
      </c>
      <c r="N56" s="7"/>
      <c r="O56" s="7"/>
      <c r="P56" s="7"/>
      <c r="Q56" s="7"/>
    </row>
    <row r="57" spans="1:17" ht="45">
      <c r="A57" s="6">
        <v>48</v>
      </c>
      <c r="B57" s="5" t="s">
        <v>189</v>
      </c>
      <c r="C57" s="5" t="s">
        <v>173</v>
      </c>
      <c r="D57" s="7">
        <v>5</v>
      </c>
      <c r="E57" s="7">
        <v>7</v>
      </c>
      <c r="F57" s="7">
        <v>0.41699999999999998</v>
      </c>
      <c r="G57" s="7">
        <v>4</v>
      </c>
      <c r="H57" s="7">
        <v>4</v>
      </c>
      <c r="I57" s="7">
        <v>0.5</v>
      </c>
      <c r="J57" s="7">
        <v>27.8</v>
      </c>
      <c r="K57" s="7">
        <v>32.299999999999997</v>
      </c>
      <c r="L57" s="7">
        <v>-5.75</v>
      </c>
      <c r="M57" s="7">
        <v>-2.67</v>
      </c>
      <c r="N57" s="7"/>
      <c r="O57" s="7"/>
      <c r="P57" s="7"/>
      <c r="Q57" s="7"/>
    </row>
    <row r="58" spans="1:17" ht="30.75" thickBot="1">
      <c r="A58" s="6">
        <v>49</v>
      </c>
      <c r="B58" s="5" t="s">
        <v>64</v>
      </c>
      <c r="C58" s="5" t="s">
        <v>173</v>
      </c>
      <c r="D58" s="7">
        <v>2</v>
      </c>
      <c r="E58" s="7">
        <v>10</v>
      </c>
      <c r="F58" s="7">
        <v>0.16700000000000001</v>
      </c>
      <c r="G58" s="7">
        <v>1</v>
      </c>
      <c r="H58" s="7">
        <v>7</v>
      </c>
      <c r="I58" s="7">
        <v>0.125</v>
      </c>
      <c r="J58" s="7">
        <v>21.8</v>
      </c>
      <c r="K58" s="7">
        <v>34.799999999999997</v>
      </c>
      <c r="L58" s="7">
        <v>-12.06</v>
      </c>
      <c r="M58" s="7">
        <v>-0.81</v>
      </c>
      <c r="N58" s="7"/>
      <c r="O58" s="7"/>
      <c r="P58" s="7"/>
      <c r="Q58" s="7"/>
    </row>
    <row r="59" spans="1:17" ht="30.75" thickTop="1">
      <c r="A59" s="8">
        <v>50</v>
      </c>
      <c r="B59" s="10" t="s">
        <v>41</v>
      </c>
      <c r="C59" s="10" t="s">
        <v>175</v>
      </c>
      <c r="D59" s="9">
        <v>10</v>
      </c>
      <c r="E59" s="9">
        <v>4</v>
      </c>
      <c r="F59" s="9">
        <v>0.71399999999999997</v>
      </c>
      <c r="G59" s="9">
        <v>6</v>
      </c>
      <c r="H59" s="9">
        <v>2</v>
      </c>
      <c r="I59" s="9">
        <v>0.75</v>
      </c>
      <c r="J59" s="9">
        <v>42.2</v>
      </c>
      <c r="K59" s="9">
        <v>30.1</v>
      </c>
      <c r="L59" s="9">
        <v>4.21</v>
      </c>
      <c r="M59" s="9">
        <v>-3.07</v>
      </c>
      <c r="N59" s="9"/>
      <c r="O59" s="9">
        <v>12</v>
      </c>
      <c r="P59" s="9"/>
      <c r="Q59" s="9"/>
    </row>
    <row r="60" spans="1:17" ht="45">
      <c r="A60" s="6">
        <v>51</v>
      </c>
      <c r="B60" s="5" t="s">
        <v>75</v>
      </c>
      <c r="C60" s="5" t="s">
        <v>175</v>
      </c>
      <c r="D60" s="7">
        <v>8</v>
      </c>
      <c r="E60" s="7">
        <v>5</v>
      </c>
      <c r="F60" s="7">
        <v>0.61499999999999999</v>
      </c>
      <c r="G60" s="7">
        <v>6</v>
      </c>
      <c r="H60" s="7">
        <v>2</v>
      </c>
      <c r="I60" s="7">
        <v>0.75</v>
      </c>
      <c r="J60" s="7">
        <v>29.2</v>
      </c>
      <c r="K60" s="7">
        <v>27.6</v>
      </c>
      <c r="L60" s="7">
        <v>-3.09</v>
      </c>
      <c r="M60" s="7">
        <v>-4.09</v>
      </c>
      <c r="N60" s="7"/>
      <c r="O60" s="7"/>
      <c r="P60" s="7"/>
      <c r="Q60" s="7"/>
    </row>
    <row r="61" spans="1:17" ht="30">
      <c r="A61" s="6">
        <v>52</v>
      </c>
      <c r="B61" s="5" t="s">
        <v>92</v>
      </c>
      <c r="C61" s="5" t="s">
        <v>175</v>
      </c>
      <c r="D61" s="7">
        <v>5</v>
      </c>
      <c r="E61" s="7">
        <v>7</v>
      </c>
      <c r="F61" s="7">
        <v>0.41699999999999998</v>
      </c>
      <c r="G61" s="7">
        <v>3</v>
      </c>
      <c r="H61" s="7">
        <v>5</v>
      </c>
      <c r="I61" s="7">
        <v>0.375</v>
      </c>
      <c r="J61" s="7">
        <v>29.3</v>
      </c>
      <c r="K61" s="7">
        <v>27.3</v>
      </c>
      <c r="L61" s="7">
        <v>-4.25</v>
      </c>
      <c r="M61" s="7">
        <v>-4.5</v>
      </c>
      <c r="N61" s="7"/>
      <c r="O61" s="7"/>
      <c r="P61" s="7"/>
      <c r="Q61" s="7"/>
    </row>
    <row r="62" spans="1:17" ht="30">
      <c r="A62" s="6">
        <v>53</v>
      </c>
      <c r="B62" s="5" t="s">
        <v>176</v>
      </c>
      <c r="C62" s="5" t="s">
        <v>175</v>
      </c>
      <c r="D62" s="7">
        <v>4</v>
      </c>
      <c r="E62" s="7">
        <v>8</v>
      </c>
      <c r="F62" s="7">
        <v>0.33300000000000002</v>
      </c>
      <c r="G62" s="7">
        <v>3</v>
      </c>
      <c r="H62" s="7">
        <v>5</v>
      </c>
      <c r="I62" s="7">
        <v>0.375</v>
      </c>
      <c r="J62" s="7">
        <v>29.8</v>
      </c>
      <c r="K62" s="7">
        <v>33.5</v>
      </c>
      <c r="L62" s="7">
        <v>-7.21</v>
      </c>
      <c r="M62" s="7">
        <v>-5.04</v>
      </c>
      <c r="N62" s="7"/>
      <c r="O62" s="7"/>
      <c r="P62" s="7"/>
      <c r="Q62" s="7"/>
    </row>
    <row r="63" spans="1:17" ht="30">
      <c r="A63" s="6">
        <v>54</v>
      </c>
      <c r="B63" s="5" t="s">
        <v>124</v>
      </c>
      <c r="C63" s="5" t="s">
        <v>175</v>
      </c>
      <c r="D63" s="7">
        <v>2</v>
      </c>
      <c r="E63" s="7">
        <v>10</v>
      </c>
      <c r="F63" s="7">
        <v>0.16700000000000001</v>
      </c>
      <c r="G63" s="7">
        <v>2</v>
      </c>
      <c r="H63" s="7">
        <v>6</v>
      </c>
      <c r="I63" s="7">
        <v>0.25</v>
      </c>
      <c r="J63" s="7">
        <v>18.3</v>
      </c>
      <c r="K63" s="7">
        <v>43.1</v>
      </c>
      <c r="L63" s="7">
        <v>-16.329999999999998</v>
      </c>
      <c r="M63" s="7">
        <v>-0.91</v>
      </c>
      <c r="N63" s="7"/>
      <c r="O63" s="7"/>
      <c r="P63" s="7"/>
      <c r="Q63" s="7"/>
    </row>
    <row r="64" spans="1:17" ht="30">
      <c r="A64" s="6">
        <v>55</v>
      </c>
      <c r="B64" s="5" t="s">
        <v>91</v>
      </c>
      <c r="C64" s="5" t="s">
        <v>175</v>
      </c>
      <c r="D64" s="7">
        <v>3</v>
      </c>
      <c r="E64" s="7">
        <v>9</v>
      </c>
      <c r="F64" s="7">
        <v>0.25</v>
      </c>
      <c r="G64" s="7">
        <v>1</v>
      </c>
      <c r="H64" s="7">
        <v>7</v>
      </c>
      <c r="I64" s="7">
        <v>0.125</v>
      </c>
      <c r="J64" s="7">
        <v>16.100000000000001</v>
      </c>
      <c r="K64" s="7">
        <v>36.700000000000003</v>
      </c>
      <c r="L64" s="7">
        <v>-16.23</v>
      </c>
      <c r="M64" s="7">
        <v>-3.23</v>
      </c>
      <c r="N64" s="7"/>
      <c r="O64" s="7"/>
      <c r="P64" s="7"/>
      <c r="Q64" s="7"/>
    </row>
    <row r="65" spans="1:17" ht="15" customHeight="1">
      <c r="A65" s="21"/>
      <c r="B65" s="21"/>
      <c r="C65" s="21"/>
      <c r="D65" s="21" t="s">
        <v>167</v>
      </c>
      <c r="E65" s="21"/>
      <c r="F65" s="21"/>
      <c r="G65" s="21" t="s">
        <v>168</v>
      </c>
      <c r="H65" s="21"/>
      <c r="I65" s="21"/>
      <c r="J65" s="6"/>
      <c r="K65" s="6"/>
      <c r="L65" s="21" t="s">
        <v>159</v>
      </c>
      <c r="M65" s="21"/>
      <c r="N65" s="21" t="s">
        <v>151</v>
      </c>
      <c r="O65" s="21"/>
      <c r="P65" s="21"/>
      <c r="Q65" s="6"/>
    </row>
    <row r="66" spans="1:17">
      <c r="A66" s="6" t="s">
        <v>152</v>
      </c>
      <c r="B66" s="6" t="s">
        <v>153</v>
      </c>
      <c r="C66" s="6" t="s">
        <v>154</v>
      </c>
      <c r="D66" s="6" t="s">
        <v>155</v>
      </c>
      <c r="E66" s="6" t="s">
        <v>156</v>
      </c>
      <c r="F66" s="6" t="s">
        <v>157</v>
      </c>
      <c r="G66" s="6" t="s">
        <v>155</v>
      </c>
      <c r="H66" s="6" t="s">
        <v>156</v>
      </c>
      <c r="I66" s="6" t="s">
        <v>157</v>
      </c>
      <c r="J66" s="6" t="s">
        <v>158</v>
      </c>
      <c r="K66" s="6" t="s">
        <v>158</v>
      </c>
      <c r="L66" s="6" t="s">
        <v>159</v>
      </c>
      <c r="M66" s="6" t="s">
        <v>160</v>
      </c>
      <c r="N66" s="6" t="s">
        <v>161</v>
      </c>
      <c r="O66" s="6" t="s">
        <v>162</v>
      </c>
      <c r="P66" s="6" t="s">
        <v>163</v>
      </c>
      <c r="Q66" s="6" t="s">
        <v>164</v>
      </c>
    </row>
    <row r="67" spans="1:17">
      <c r="A67" s="6">
        <v>56</v>
      </c>
      <c r="B67" s="5" t="s">
        <v>97</v>
      </c>
      <c r="C67" s="5" t="s">
        <v>148</v>
      </c>
      <c r="D67" s="7">
        <v>10</v>
      </c>
      <c r="E67" s="7">
        <v>4</v>
      </c>
      <c r="F67" s="7">
        <v>0.71399999999999997</v>
      </c>
      <c r="G67" s="7">
        <v>0</v>
      </c>
      <c r="H67" s="7">
        <v>0</v>
      </c>
      <c r="I67" s="7"/>
      <c r="J67" s="7">
        <v>28</v>
      </c>
      <c r="K67" s="7">
        <v>19.399999999999999</v>
      </c>
      <c r="L67" s="7">
        <v>4.87</v>
      </c>
      <c r="M67" s="7">
        <v>-2.63</v>
      </c>
      <c r="N67" s="7"/>
      <c r="O67" s="7"/>
      <c r="P67" s="7"/>
      <c r="Q67" s="7"/>
    </row>
    <row r="68" spans="1:17" ht="30">
      <c r="A68" s="6">
        <v>57</v>
      </c>
      <c r="B68" s="5" t="s">
        <v>13</v>
      </c>
      <c r="C68" s="5" t="s">
        <v>148</v>
      </c>
      <c r="D68" s="7">
        <v>6</v>
      </c>
      <c r="E68" s="7">
        <v>6</v>
      </c>
      <c r="F68" s="7">
        <v>0.5</v>
      </c>
      <c r="G68" s="7">
        <v>0</v>
      </c>
      <c r="H68" s="7">
        <v>0</v>
      </c>
      <c r="I68" s="7"/>
      <c r="J68" s="7">
        <v>30.1</v>
      </c>
      <c r="K68" s="7">
        <v>25.9</v>
      </c>
      <c r="L68" s="7">
        <v>6.49</v>
      </c>
      <c r="M68" s="7">
        <v>3.65</v>
      </c>
      <c r="N68" s="7">
        <v>23</v>
      </c>
      <c r="O68" s="7">
        <v>18</v>
      </c>
      <c r="P68" s="7"/>
      <c r="Q68" s="7"/>
    </row>
    <row r="69" spans="1:17">
      <c r="A69" s="6">
        <v>58</v>
      </c>
      <c r="B69" s="5" t="s">
        <v>96</v>
      </c>
      <c r="C69" s="5" t="s">
        <v>148</v>
      </c>
      <c r="D69" s="7">
        <v>5</v>
      </c>
      <c r="E69" s="7">
        <v>7</v>
      </c>
      <c r="F69" s="7">
        <v>0.41699999999999998</v>
      </c>
      <c r="G69" s="7">
        <v>0</v>
      </c>
      <c r="H69" s="7">
        <v>0</v>
      </c>
      <c r="I69" s="7"/>
      <c r="J69" s="7">
        <v>15.3</v>
      </c>
      <c r="K69" s="7">
        <v>21.9</v>
      </c>
      <c r="L69" s="7">
        <v>-12.59</v>
      </c>
      <c r="M69" s="7">
        <v>-6.59</v>
      </c>
      <c r="N69" s="7"/>
      <c r="O69" s="7"/>
      <c r="P69" s="7"/>
      <c r="Q69" s="7"/>
    </row>
    <row r="70" spans="1:17" ht="15" customHeight="1">
      <c r="A70" s="21"/>
      <c r="B70" s="21"/>
      <c r="C70" s="21"/>
      <c r="D70" s="21" t="s">
        <v>167</v>
      </c>
      <c r="E70" s="21"/>
      <c r="F70" s="21"/>
      <c r="G70" s="21" t="s">
        <v>168</v>
      </c>
      <c r="H70" s="21"/>
      <c r="I70" s="21"/>
      <c r="J70" s="6"/>
      <c r="K70" s="6"/>
      <c r="L70" s="21" t="s">
        <v>159</v>
      </c>
      <c r="M70" s="21"/>
      <c r="N70" s="21" t="s">
        <v>151</v>
      </c>
      <c r="O70" s="21"/>
      <c r="P70" s="21"/>
      <c r="Q70" s="6"/>
    </row>
    <row r="71" spans="1:17">
      <c r="A71" s="6" t="s">
        <v>152</v>
      </c>
      <c r="B71" s="6" t="s">
        <v>153</v>
      </c>
      <c r="C71" s="6" t="s">
        <v>154</v>
      </c>
      <c r="D71" s="6" t="s">
        <v>155</v>
      </c>
      <c r="E71" s="6" t="s">
        <v>156</v>
      </c>
      <c r="F71" s="6" t="s">
        <v>157</v>
      </c>
      <c r="G71" s="6" t="s">
        <v>155</v>
      </c>
      <c r="H71" s="6" t="s">
        <v>156</v>
      </c>
      <c r="I71" s="6" t="s">
        <v>157</v>
      </c>
      <c r="J71" s="6" t="s">
        <v>158</v>
      </c>
      <c r="K71" s="6" t="s">
        <v>158</v>
      </c>
      <c r="L71" s="6" t="s">
        <v>159</v>
      </c>
      <c r="M71" s="6" t="s">
        <v>160</v>
      </c>
      <c r="N71" s="6" t="s">
        <v>161</v>
      </c>
      <c r="O71" s="6" t="s">
        <v>162</v>
      </c>
      <c r="P71" s="6" t="s">
        <v>163</v>
      </c>
      <c r="Q71" s="6" t="s">
        <v>164</v>
      </c>
    </row>
    <row r="72" spans="1:17" ht="30">
      <c r="A72" s="6">
        <v>59</v>
      </c>
      <c r="B72" s="5" t="s">
        <v>60</v>
      </c>
      <c r="C72" s="5" t="s">
        <v>178</v>
      </c>
      <c r="D72" s="7">
        <v>9</v>
      </c>
      <c r="E72" s="7">
        <v>4</v>
      </c>
      <c r="F72" s="7">
        <v>0.69199999999999995</v>
      </c>
      <c r="G72" s="7">
        <v>7</v>
      </c>
      <c r="H72" s="7">
        <v>1</v>
      </c>
      <c r="I72" s="7">
        <v>0.875</v>
      </c>
      <c r="J72" s="7">
        <v>29.5</v>
      </c>
      <c r="K72" s="7">
        <v>22.3</v>
      </c>
      <c r="L72" s="7">
        <v>-2.36</v>
      </c>
      <c r="M72" s="7">
        <v>-8.2899999999999991</v>
      </c>
      <c r="N72" s="7"/>
      <c r="O72" s="7"/>
      <c r="P72" s="7"/>
      <c r="Q72" s="7"/>
    </row>
    <row r="73" spans="1:17" ht="30">
      <c r="A73" s="6">
        <v>60</v>
      </c>
      <c r="B73" s="5" t="s">
        <v>130</v>
      </c>
      <c r="C73" s="5" t="s">
        <v>178</v>
      </c>
      <c r="D73" s="7">
        <v>9</v>
      </c>
      <c r="E73" s="7">
        <v>5</v>
      </c>
      <c r="F73" s="7">
        <v>0.64300000000000002</v>
      </c>
      <c r="G73" s="7">
        <v>7</v>
      </c>
      <c r="H73" s="7">
        <v>1</v>
      </c>
      <c r="I73" s="7">
        <v>0.875</v>
      </c>
      <c r="J73" s="7">
        <v>24.8</v>
      </c>
      <c r="K73" s="7">
        <v>21.3</v>
      </c>
      <c r="L73" s="7">
        <v>-1.89</v>
      </c>
      <c r="M73" s="7">
        <v>-6.18</v>
      </c>
      <c r="N73" s="7"/>
      <c r="O73" s="7"/>
      <c r="P73" s="7"/>
      <c r="Q73" s="7"/>
    </row>
    <row r="74" spans="1:17" ht="45">
      <c r="A74" s="6">
        <v>61</v>
      </c>
      <c r="B74" s="5" t="s">
        <v>177</v>
      </c>
      <c r="C74" s="5" t="s">
        <v>178</v>
      </c>
      <c r="D74" s="7">
        <v>7</v>
      </c>
      <c r="E74" s="7">
        <v>6</v>
      </c>
      <c r="F74" s="7">
        <v>0.53800000000000003</v>
      </c>
      <c r="G74" s="7">
        <v>6</v>
      </c>
      <c r="H74" s="7">
        <v>2</v>
      </c>
      <c r="I74" s="7">
        <v>0.75</v>
      </c>
      <c r="J74" s="7">
        <v>28.5</v>
      </c>
      <c r="K74" s="7">
        <v>27.5</v>
      </c>
      <c r="L74" s="7">
        <v>-2.34</v>
      </c>
      <c r="M74" s="7">
        <v>-4.6500000000000004</v>
      </c>
      <c r="N74" s="7"/>
      <c r="O74" s="7"/>
      <c r="P74" s="7"/>
      <c r="Q74" s="7"/>
    </row>
    <row r="75" spans="1:17" ht="30">
      <c r="A75" s="6">
        <v>62</v>
      </c>
      <c r="B75" s="5" t="s">
        <v>131</v>
      </c>
      <c r="C75" s="5" t="s">
        <v>178</v>
      </c>
      <c r="D75" s="7">
        <v>5</v>
      </c>
      <c r="E75" s="7">
        <v>7</v>
      </c>
      <c r="F75" s="7">
        <v>0.41699999999999998</v>
      </c>
      <c r="G75" s="7">
        <v>4</v>
      </c>
      <c r="H75" s="7">
        <v>4</v>
      </c>
      <c r="I75" s="7">
        <v>0.5</v>
      </c>
      <c r="J75" s="7">
        <v>19.3</v>
      </c>
      <c r="K75" s="7">
        <v>22.4</v>
      </c>
      <c r="L75" s="7">
        <v>-10.69</v>
      </c>
      <c r="M75" s="7">
        <v>-7.77</v>
      </c>
      <c r="N75" s="7"/>
      <c r="O75" s="7"/>
      <c r="P75" s="7"/>
      <c r="Q75" s="7"/>
    </row>
    <row r="76" spans="1:17" ht="30">
      <c r="A76" s="6">
        <v>63</v>
      </c>
      <c r="B76" s="5" t="s">
        <v>136</v>
      </c>
      <c r="C76" s="5" t="s">
        <v>178</v>
      </c>
      <c r="D76" s="7">
        <v>5</v>
      </c>
      <c r="E76" s="7">
        <v>7</v>
      </c>
      <c r="F76" s="7">
        <v>0.41699999999999998</v>
      </c>
      <c r="G76" s="7">
        <v>3</v>
      </c>
      <c r="H76" s="7">
        <v>5</v>
      </c>
      <c r="I76" s="7">
        <v>0.375</v>
      </c>
      <c r="J76" s="7">
        <v>24.1</v>
      </c>
      <c r="K76" s="7">
        <v>23.8</v>
      </c>
      <c r="L76" s="7">
        <v>-6.75</v>
      </c>
      <c r="M76" s="7">
        <v>-5.58</v>
      </c>
      <c r="N76" s="7"/>
      <c r="O76" s="7"/>
      <c r="P76" s="7"/>
      <c r="Q76" s="7"/>
    </row>
    <row r="77" spans="1:17" ht="30">
      <c r="A77" s="6">
        <v>64</v>
      </c>
      <c r="B77" s="5" t="s">
        <v>135</v>
      </c>
      <c r="C77" s="5" t="s">
        <v>178</v>
      </c>
      <c r="D77" s="7">
        <v>3</v>
      </c>
      <c r="E77" s="7">
        <v>9</v>
      </c>
      <c r="F77" s="7">
        <v>0.25</v>
      </c>
      <c r="G77" s="7">
        <v>2</v>
      </c>
      <c r="H77" s="7">
        <v>6</v>
      </c>
      <c r="I77" s="7">
        <v>0.25</v>
      </c>
      <c r="J77" s="7">
        <v>19.3</v>
      </c>
      <c r="K77" s="7">
        <v>28.8</v>
      </c>
      <c r="L77" s="7">
        <v>-14.65</v>
      </c>
      <c r="M77" s="7">
        <v>-4.99</v>
      </c>
      <c r="N77" s="7"/>
      <c r="O77" s="7"/>
      <c r="P77" s="7"/>
      <c r="Q77" s="7"/>
    </row>
    <row r="78" spans="1:17" ht="30.75" thickBot="1">
      <c r="A78" s="6">
        <v>65</v>
      </c>
      <c r="B78" s="5" t="s">
        <v>84</v>
      </c>
      <c r="C78" s="5" t="s">
        <v>178</v>
      </c>
      <c r="D78" s="7">
        <v>1</v>
      </c>
      <c r="E78" s="7">
        <v>11</v>
      </c>
      <c r="F78" s="7">
        <v>8.3000000000000004E-2</v>
      </c>
      <c r="G78" s="7">
        <v>1</v>
      </c>
      <c r="H78" s="7">
        <v>7</v>
      </c>
      <c r="I78" s="7">
        <v>0.125</v>
      </c>
      <c r="J78" s="7">
        <v>15.6</v>
      </c>
      <c r="K78" s="7">
        <v>34.200000000000003</v>
      </c>
      <c r="L78" s="7">
        <v>-16.98</v>
      </c>
      <c r="M78" s="7">
        <v>-1.39</v>
      </c>
      <c r="N78" s="7"/>
      <c r="O78" s="7"/>
      <c r="P78" s="7"/>
      <c r="Q78" s="7"/>
    </row>
    <row r="79" spans="1:17" ht="30.75" thickTop="1">
      <c r="A79" s="8">
        <v>66</v>
      </c>
      <c r="B79" s="10" t="s">
        <v>127</v>
      </c>
      <c r="C79" s="10" t="s">
        <v>179</v>
      </c>
      <c r="D79" s="9">
        <v>12</v>
      </c>
      <c r="E79" s="9">
        <v>2</v>
      </c>
      <c r="F79" s="9">
        <v>0.85699999999999998</v>
      </c>
      <c r="G79" s="9">
        <v>8</v>
      </c>
      <c r="H79" s="9">
        <v>0</v>
      </c>
      <c r="I79" s="9">
        <v>1</v>
      </c>
      <c r="J79" s="9">
        <v>33.9</v>
      </c>
      <c r="K79" s="9">
        <v>18.899999999999999</v>
      </c>
      <c r="L79" s="9">
        <v>4.76</v>
      </c>
      <c r="M79" s="9">
        <v>-6.38</v>
      </c>
      <c r="N79" s="9"/>
      <c r="O79" s="9">
        <v>23</v>
      </c>
      <c r="P79" s="9">
        <v>23</v>
      </c>
      <c r="Q79" s="9"/>
    </row>
    <row r="80" spans="1:17" ht="30">
      <c r="A80" s="6">
        <v>67</v>
      </c>
      <c r="B80" s="5" t="s">
        <v>112</v>
      </c>
      <c r="C80" s="5" t="s">
        <v>179</v>
      </c>
      <c r="D80" s="7">
        <v>7</v>
      </c>
      <c r="E80" s="7">
        <v>6</v>
      </c>
      <c r="F80" s="7">
        <v>0.53800000000000003</v>
      </c>
      <c r="G80" s="7">
        <v>5</v>
      </c>
      <c r="H80" s="7">
        <v>3</v>
      </c>
      <c r="I80" s="7">
        <v>0.625</v>
      </c>
      <c r="J80" s="7">
        <v>28.6</v>
      </c>
      <c r="K80" s="7">
        <v>21.6</v>
      </c>
      <c r="L80" s="7">
        <v>-4.24</v>
      </c>
      <c r="M80" s="7">
        <v>-7.54</v>
      </c>
      <c r="N80" s="7"/>
      <c r="O80" s="7"/>
      <c r="P80" s="7"/>
      <c r="Q80" s="7"/>
    </row>
    <row r="81" spans="1:17" ht="30">
      <c r="A81" s="6">
        <v>68</v>
      </c>
      <c r="B81" s="5" t="s">
        <v>65</v>
      </c>
      <c r="C81" s="5" t="s">
        <v>179</v>
      </c>
      <c r="D81" s="7">
        <v>5</v>
      </c>
      <c r="E81" s="7">
        <v>7</v>
      </c>
      <c r="F81" s="7">
        <v>0.41699999999999998</v>
      </c>
      <c r="G81" s="7">
        <v>4</v>
      </c>
      <c r="H81" s="7">
        <v>4</v>
      </c>
      <c r="I81" s="7">
        <v>0.5</v>
      </c>
      <c r="J81" s="7">
        <v>24.7</v>
      </c>
      <c r="K81" s="7">
        <v>27.5</v>
      </c>
      <c r="L81" s="7">
        <v>-10.53</v>
      </c>
      <c r="M81" s="7">
        <v>-8.7799999999999994</v>
      </c>
      <c r="N81" s="7"/>
      <c r="O81" s="7"/>
      <c r="P81" s="7"/>
      <c r="Q81" s="7"/>
    </row>
    <row r="82" spans="1:17" ht="30">
      <c r="A82" s="6">
        <v>69</v>
      </c>
      <c r="B82" s="5" t="s">
        <v>98</v>
      </c>
      <c r="C82" s="5" t="s">
        <v>179</v>
      </c>
      <c r="D82" s="7">
        <v>5</v>
      </c>
      <c r="E82" s="7">
        <v>7</v>
      </c>
      <c r="F82" s="7">
        <v>0.41699999999999998</v>
      </c>
      <c r="G82" s="7">
        <v>3</v>
      </c>
      <c r="H82" s="7">
        <v>5</v>
      </c>
      <c r="I82" s="7">
        <v>0.375</v>
      </c>
      <c r="J82" s="7">
        <v>29.7</v>
      </c>
      <c r="K82" s="7">
        <v>37.700000000000003</v>
      </c>
      <c r="L82" s="7">
        <v>-11.29</v>
      </c>
      <c r="M82" s="7">
        <v>-5.79</v>
      </c>
      <c r="N82" s="7"/>
      <c r="O82" s="7"/>
      <c r="P82" s="7"/>
      <c r="Q82" s="7"/>
    </row>
    <row r="83" spans="1:17" ht="30">
      <c r="A83" s="6">
        <v>70</v>
      </c>
      <c r="B83" s="5" t="s">
        <v>125</v>
      </c>
      <c r="C83" s="5" t="s">
        <v>179</v>
      </c>
      <c r="D83" s="7">
        <v>2</v>
      </c>
      <c r="E83" s="7">
        <v>10</v>
      </c>
      <c r="F83" s="7">
        <v>0.16700000000000001</v>
      </c>
      <c r="G83" s="7">
        <v>2</v>
      </c>
      <c r="H83" s="7">
        <v>6</v>
      </c>
      <c r="I83" s="7">
        <v>0.25</v>
      </c>
      <c r="J83" s="7">
        <v>19.2</v>
      </c>
      <c r="K83" s="7">
        <v>28.2</v>
      </c>
      <c r="L83" s="7">
        <v>-15.38</v>
      </c>
      <c r="M83" s="7">
        <v>-7.05</v>
      </c>
      <c r="N83" s="7"/>
      <c r="O83" s="7"/>
      <c r="P83" s="7"/>
      <c r="Q83" s="7"/>
    </row>
    <row r="84" spans="1:17" ht="30">
      <c r="A84" s="6">
        <v>71</v>
      </c>
      <c r="B84" s="5" t="s">
        <v>134</v>
      </c>
      <c r="C84" s="5" t="s">
        <v>179</v>
      </c>
      <c r="D84" s="7">
        <v>0</v>
      </c>
      <c r="E84" s="7">
        <v>12</v>
      </c>
      <c r="F84" s="7">
        <v>0</v>
      </c>
      <c r="G84" s="7">
        <v>0</v>
      </c>
      <c r="H84" s="7">
        <v>8</v>
      </c>
      <c r="I84" s="7">
        <v>0</v>
      </c>
      <c r="J84" s="7">
        <v>16.399999999999999</v>
      </c>
      <c r="K84" s="7">
        <v>38.299999999999997</v>
      </c>
      <c r="L84" s="7">
        <v>-22.89</v>
      </c>
      <c r="M84" s="7">
        <v>-5.48</v>
      </c>
      <c r="N84" s="7"/>
      <c r="O84" s="7"/>
      <c r="P84" s="7"/>
      <c r="Q84" s="7"/>
    </row>
    <row r="85" spans="1:17" ht="15" customHeight="1">
      <c r="A85" s="21"/>
      <c r="B85" s="21"/>
      <c r="C85" s="21"/>
      <c r="D85" s="21" t="s">
        <v>167</v>
      </c>
      <c r="E85" s="21"/>
      <c r="F85" s="21"/>
      <c r="G85" s="21" t="s">
        <v>168</v>
      </c>
      <c r="H85" s="21"/>
      <c r="I85" s="21"/>
      <c r="J85" s="6"/>
      <c r="K85" s="6"/>
      <c r="L85" s="21" t="s">
        <v>159</v>
      </c>
      <c r="M85" s="21"/>
      <c r="N85" s="21" t="s">
        <v>151</v>
      </c>
      <c r="O85" s="21"/>
      <c r="P85" s="21"/>
      <c r="Q85" s="6"/>
    </row>
    <row r="86" spans="1:17">
      <c r="A86" s="6" t="s">
        <v>152</v>
      </c>
      <c r="B86" s="6" t="s">
        <v>153</v>
      </c>
      <c r="C86" s="6" t="s">
        <v>154</v>
      </c>
      <c r="D86" s="6" t="s">
        <v>155</v>
      </c>
      <c r="E86" s="6" t="s">
        <v>156</v>
      </c>
      <c r="F86" s="6" t="s">
        <v>157</v>
      </c>
      <c r="G86" s="6" t="s">
        <v>155</v>
      </c>
      <c r="H86" s="6" t="s">
        <v>156</v>
      </c>
      <c r="I86" s="6" t="s">
        <v>157</v>
      </c>
      <c r="J86" s="6" t="s">
        <v>158</v>
      </c>
      <c r="K86" s="6" t="s">
        <v>158</v>
      </c>
      <c r="L86" s="6" t="s">
        <v>159</v>
      </c>
      <c r="M86" s="6" t="s">
        <v>160</v>
      </c>
      <c r="N86" s="6" t="s">
        <v>161</v>
      </c>
      <c r="O86" s="6" t="s">
        <v>162</v>
      </c>
      <c r="P86" s="6" t="s">
        <v>163</v>
      </c>
      <c r="Q86" s="6" t="s">
        <v>164</v>
      </c>
    </row>
    <row r="87" spans="1:17" ht="30">
      <c r="A87" s="6">
        <v>72</v>
      </c>
      <c r="B87" s="5" t="s">
        <v>141</v>
      </c>
      <c r="C87" s="5" t="s">
        <v>149</v>
      </c>
      <c r="D87" s="7">
        <v>12</v>
      </c>
      <c r="E87" s="7">
        <v>1</v>
      </c>
      <c r="F87" s="7">
        <v>0.92300000000000004</v>
      </c>
      <c r="G87" s="7">
        <v>8</v>
      </c>
      <c r="H87" s="7">
        <v>0</v>
      </c>
      <c r="I87" s="7">
        <v>1</v>
      </c>
      <c r="J87" s="7">
        <v>38.299999999999997</v>
      </c>
      <c r="K87" s="7">
        <v>12.8</v>
      </c>
      <c r="L87" s="7">
        <v>17.05</v>
      </c>
      <c r="M87" s="7">
        <v>-1.33</v>
      </c>
      <c r="N87" s="7">
        <v>17</v>
      </c>
      <c r="O87" s="7">
        <v>3</v>
      </c>
      <c r="P87" s="7">
        <v>6</v>
      </c>
      <c r="Q87" s="7"/>
    </row>
    <row r="88" spans="1:17" ht="30">
      <c r="A88" s="6">
        <v>73</v>
      </c>
      <c r="B88" s="5" t="s">
        <v>50</v>
      </c>
      <c r="C88" s="5" t="s">
        <v>149</v>
      </c>
      <c r="D88" s="7">
        <v>11</v>
      </c>
      <c r="E88" s="7">
        <v>2</v>
      </c>
      <c r="F88" s="7">
        <v>0.84599999999999997</v>
      </c>
      <c r="G88" s="7">
        <v>7</v>
      </c>
      <c r="H88" s="7">
        <v>1</v>
      </c>
      <c r="I88" s="7">
        <v>0.875</v>
      </c>
      <c r="J88" s="7">
        <v>35.5</v>
      </c>
      <c r="K88" s="7">
        <v>21.5</v>
      </c>
      <c r="L88" s="7">
        <v>9.67</v>
      </c>
      <c r="M88" s="7">
        <v>-0.56000000000000005</v>
      </c>
      <c r="N88" s="7">
        <v>20</v>
      </c>
      <c r="O88" s="7">
        <v>7</v>
      </c>
      <c r="P88" s="7">
        <v>12</v>
      </c>
      <c r="Q88" s="7"/>
    </row>
    <row r="89" spans="1:17">
      <c r="A89" s="6">
        <v>74</v>
      </c>
      <c r="B89" s="5" t="s">
        <v>34</v>
      </c>
      <c r="C89" s="5" t="s">
        <v>149</v>
      </c>
      <c r="D89" s="7">
        <v>10</v>
      </c>
      <c r="E89" s="7">
        <v>3</v>
      </c>
      <c r="F89" s="7">
        <v>0.76900000000000002</v>
      </c>
      <c r="G89" s="7">
        <v>6</v>
      </c>
      <c r="H89" s="7">
        <v>2</v>
      </c>
      <c r="I89" s="7">
        <v>0.75</v>
      </c>
      <c r="J89" s="7">
        <v>29.8</v>
      </c>
      <c r="K89" s="7">
        <v>20.2</v>
      </c>
      <c r="L89" s="7">
        <v>7.28</v>
      </c>
      <c r="M89" s="7">
        <v>-1.18</v>
      </c>
      <c r="N89" s="7">
        <v>19</v>
      </c>
      <c r="O89" s="7">
        <v>16</v>
      </c>
      <c r="P89" s="7">
        <v>18</v>
      </c>
      <c r="Q89" s="7"/>
    </row>
    <row r="90" spans="1:17">
      <c r="A90" s="6">
        <v>75</v>
      </c>
      <c r="B90" s="5" t="s">
        <v>95</v>
      </c>
      <c r="C90" s="5" t="s">
        <v>149</v>
      </c>
      <c r="D90" s="7">
        <v>8</v>
      </c>
      <c r="E90" s="7">
        <v>5</v>
      </c>
      <c r="F90" s="7">
        <v>0.61499999999999999</v>
      </c>
      <c r="G90" s="7">
        <v>5</v>
      </c>
      <c r="H90" s="7">
        <v>3</v>
      </c>
      <c r="I90" s="7">
        <v>0.625</v>
      </c>
      <c r="J90" s="7">
        <v>29.7</v>
      </c>
      <c r="K90" s="7">
        <v>15.7</v>
      </c>
      <c r="L90" s="7">
        <v>6.57</v>
      </c>
      <c r="M90" s="7">
        <v>-2.2799999999999998</v>
      </c>
      <c r="N90" s="7"/>
      <c r="O90" s="7"/>
      <c r="P90" s="7"/>
      <c r="Q90" s="7"/>
    </row>
    <row r="91" spans="1:17" ht="30">
      <c r="A91" s="6">
        <v>76</v>
      </c>
      <c r="B91" s="5" t="s">
        <v>121</v>
      </c>
      <c r="C91" s="5" t="s">
        <v>149</v>
      </c>
      <c r="D91" s="7">
        <v>7</v>
      </c>
      <c r="E91" s="7">
        <v>6</v>
      </c>
      <c r="F91" s="7">
        <v>0.53800000000000003</v>
      </c>
      <c r="G91" s="7">
        <v>4</v>
      </c>
      <c r="H91" s="7">
        <v>4</v>
      </c>
      <c r="I91" s="7">
        <v>0.5</v>
      </c>
      <c r="J91" s="7">
        <v>18.3</v>
      </c>
      <c r="K91" s="7">
        <v>27.3</v>
      </c>
      <c r="L91" s="7">
        <v>-4.53</v>
      </c>
      <c r="M91" s="7">
        <v>-0.53</v>
      </c>
      <c r="N91" s="7"/>
      <c r="O91" s="7"/>
      <c r="P91" s="7"/>
      <c r="Q91" s="7"/>
    </row>
    <row r="92" spans="1:17" ht="45">
      <c r="A92" s="6">
        <v>77</v>
      </c>
      <c r="B92" s="5" t="s">
        <v>182</v>
      </c>
      <c r="C92" s="5" t="s">
        <v>149</v>
      </c>
      <c r="D92" s="7">
        <v>5</v>
      </c>
      <c r="E92" s="7">
        <v>7</v>
      </c>
      <c r="F92" s="7">
        <v>0.41699999999999998</v>
      </c>
      <c r="G92" s="7">
        <v>3</v>
      </c>
      <c r="H92" s="7">
        <v>5</v>
      </c>
      <c r="I92" s="7">
        <v>0.375</v>
      </c>
      <c r="J92" s="7">
        <v>24.8</v>
      </c>
      <c r="K92" s="7">
        <v>32.4</v>
      </c>
      <c r="L92" s="7">
        <v>-5.61</v>
      </c>
      <c r="M92" s="7">
        <v>-0.95</v>
      </c>
      <c r="N92" s="7"/>
      <c r="O92" s="7"/>
      <c r="P92" s="7"/>
      <c r="Q92" s="7"/>
    </row>
    <row r="93" spans="1:17" ht="45">
      <c r="A93" s="6">
        <v>78</v>
      </c>
      <c r="B93" s="5" t="s">
        <v>72</v>
      </c>
      <c r="C93" s="5" t="s">
        <v>149</v>
      </c>
      <c r="D93" s="7">
        <v>4</v>
      </c>
      <c r="E93" s="7">
        <v>8</v>
      </c>
      <c r="F93" s="7">
        <v>0.33300000000000002</v>
      </c>
      <c r="G93" s="7">
        <v>2</v>
      </c>
      <c r="H93" s="7">
        <v>6</v>
      </c>
      <c r="I93" s="7">
        <v>0.25</v>
      </c>
      <c r="J93" s="7">
        <v>23.3</v>
      </c>
      <c r="K93" s="7">
        <v>30.5</v>
      </c>
      <c r="L93" s="7">
        <v>-7.79</v>
      </c>
      <c r="M93" s="7">
        <v>-2.54</v>
      </c>
      <c r="N93" s="7"/>
      <c r="O93" s="7"/>
      <c r="P93" s="7"/>
      <c r="Q93" s="7"/>
    </row>
    <row r="94" spans="1:17" ht="30">
      <c r="A94" s="6">
        <v>79</v>
      </c>
      <c r="B94" s="5" t="s">
        <v>123</v>
      </c>
      <c r="C94" s="5" t="s">
        <v>149</v>
      </c>
      <c r="D94" s="7">
        <v>1</v>
      </c>
      <c r="E94" s="7">
        <v>11</v>
      </c>
      <c r="F94" s="7">
        <v>8.3000000000000004E-2</v>
      </c>
      <c r="G94" s="7">
        <v>1</v>
      </c>
      <c r="H94" s="7">
        <v>7</v>
      </c>
      <c r="I94" s="7">
        <v>0.125</v>
      </c>
      <c r="J94" s="7">
        <v>16.3</v>
      </c>
      <c r="K94" s="7">
        <v>35.9</v>
      </c>
      <c r="L94" s="7">
        <v>-15.8</v>
      </c>
      <c r="M94" s="7">
        <v>0.45</v>
      </c>
      <c r="N94" s="7"/>
      <c r="O94" s="7"/>
      <c r="P94" s="7"/>
      <c r="Q94" s="7"/>
    </row>
    <row r="95" spans="1:17" ht="30">
      <c r="A95" s="6">
        <v>80</v>
      </c>
      <c r="B95" s="5" t="s">
        <v>63</v>
      </c>
      <c r="C95" s="5" t="s">
        <v>149</v>
      </c>
      <c r="D95" s="7">
        <v>3</v>
      </c>
      <c r="E95" s="7">
        <v>9</v>
      </c>
      <c r="F95" s="7">
        <v>0.25</v>
      </c>
      <c r="G95" s="7">
        <v>0</v>
      </c>
      <c r="H95" s="7">
        <v>8</v>
      </c>
      <c r="I95" s="7">
        <v>0</v>
      </c>
      <c r="J95" s="7">
        <v>21.7</v>
      </c>
      <c r="K95" s="7">
        <v>29.8</v>
      </c>
      <c r="L95" s="7">
        <v>-9.14</v>
      </c>
      <c r="M95" s="7">
        <v>-1.39</v>
      </c>
      <c r="N95" s="7"/>
      <c r="O95" s="7"/>
      <c r="P95" s="7"/>
      <c r="Q95" s="7"/>
    </row>
    <row r="96" spans="1:17" ht="15" customHeight="1">
      <c r="A96" s="21"/>
      <c r="B96" s="21"/>
      <c r="C96" s="21"/>
      <c r="D96" s="21" t="s">
        <v>167</v>
      </c>
      <c r="E96" s="21"/>
      <c r="F96" s="21"/>
      <c r="G96" s="21" t="s">
        <v>168</v>
      </c>
      <c r="H96" s="21"/>
      <c r="I96" s="21"/>
      <c r="J96" s="6"/>
      <c r="K96" s="6"/>
      <c r="L96" s="21" t="s">
        <v>159</v>
      </c>
      <c r="M96" s="21"/>
      <c r="N96" s="21" t="s">
        <v>151</v>
      </c>
      <c r="O96" s="21"/>
      <c r="P96" s="21"/>
      <c r="Q96" s="6"/>
    </row>
    <row r="97" spans="1:17">
      <c r="A97" s="6" t="s">
        <v>152</v>
      </c>
      <c r="B97" s="6" t="s">
        <v>153</v>
      </c>
      <c r="C97" s="6" t="s">
        <v>154</v>
      </c>
      <c r="D97" s="6" t="s">
        <v>155</v>
      </c>
      <c r="E97" s="6" t="s">
        <v>156</v>
      </c>
      <c r="F97" s="6" t="s">
        <v>157</v>
      </c>
      <c r="G97" s="6" t="s">
        <v>155</v>
      </c>
      <c r="H97" s="6" t="s">
        <v>156</v>
      </c>
      <c r="I97" s="6" t="s">
        <v>157</v>
      </c>
      <c r="J97" s="6" t="s">
        <v>158</v>
      </c>
      <c r="K97" s="6" t="s">
        <v>158</v>
      </c>
      <c r="L97" s="6" t="s">
        <v>159</v>
      </c>
      <c r="M97" s="6" t="s">
        <v>160</v>
      </c>
      <c r="N97" s="6" t="s">
        <v>161</v>
      </c>
      <c r="O97" s="6" t="s">
        <v>162</v>
      </c>
      <c r="P97" s="6" t="s">
        <v>163</v>
      </c>
      <c r="Q97" s="6" t="s">
        <v>164</v>
      </c>
    </row>
    <row r="98" spans="1:17">
      <c r="A98" s="6">
        <v>81</v>
      </c>
      <c r="B98" s="5" t="s">
        <v>28</v>
      </c>
      <c r="C98" s="5" t="s">
        <v>197</v>
      </c>
      <c r="D98" s="7">
        <v>10</v>
      </c>
      <c r="E98" s="7">
        <v>3</v>
      </c>
      <c r="F98" s="7">
        <v>0.76900000000000002</v>
      </c>
      <c r="G98" s="7">
        <v>8</v>
      </c>
      <c r="H98" s="7">
        <v>1</v>
      </c>
      <c r="I98" s="7">
        <v>0.88900000000000001</v>
      </c>
      <c r="J98" s="7">
        <v>36.1</v>
      </c>
      <c r="K98" s="7">
        <v>23.8</v>
      </c>
      <c r="L98" s="7">
        <v>15.48</v>
      </c>
      <c r="M98" s="7">
        <v>5.33</v>
      </c>
      <c r="N98" s="7">
        <v>16</v>
      </c>
      <c r="O98" s="7">
        <v>7</v>
      </c>
      <c r="P98" s="7">
        <v>11</v>
      </c>
      <c r="Q98" s="7"/>
    </row>
    <row r="99" spans="1:17">
      <c r="A99" s="6">
        <v>82</v>
      </c>
      <c r="B99" s="5" t="s">
        <v>45</v>
      </c>
      <c r="C99" s="5" t="s">
        <v>197</v>
      </c>
      <c r="D99" s="7">
        <v>8</v>
      </c>
      <c r="E99" s="7">
        <v>5</v>
      </c>
      <c r="F99" s="7">
        <v>0.61499999999999999</v>
      </c>
      <c r="G99" s="7">
        <v>6</v>
      </c>
      <c r="H99" s="7">
        <v>3</v>
      </c>
      <c r="I99" s="7">
        <v>0.66700000000000004</v>
      </c>
      <c r="J99" s="7">
        <v>27.4</v>
      </c>
      <c r="K99" s="7">
        <v>23.9</v>
      </c>
      <c r="L99" s="7">
        <v>6.98</v>
      </c>
      <c r="M99" s="7">
        <v>3.91</v>
      </c>
      <c r="N99" s="7"/>
      <c r="O99" s="7">
        <v>18</v>
      </c>
      <c r="P99" s="7"/>
      <c r="Q99" s="7"/>
    </row>
    <row r="100" spans="1:17" ht="30">
      <c r="A100" s="6">
        <v>83</v>
      </c>
      <c r="B100" s="5" t="s">
        <v>40</v>
      </c>
      <c r="C100" s="5" t="s">
        <v>197</v>
      </c>
      <c r="D100" s="7">
        <v>8</v>
      </c>
      <c r="E100" s="7">
        <v>5</v>
      </c>
      <c r="F100" s="7">
        <v>0.61499999999999999</v>
      </c>
      <c r="G100" s="7">
        <v>6</v>
      </c>
      <c r="H100" s="7">
        <v>3</v>
      </c>
      <c r="I100" s="7">
        <v>0.66700000000000004</v>
      </c>
      <c r="J100" s="7">
        <v>31.5</v>
      </c>
      <c r="K100" s="7">
        <v>25</v>
      </c>
      <c r="L100" s="7">
        <v>8.4700000000000006</v>
      </c>
      <c r="M100" s="7">
        <v>3.17</v>
      </c>
      <c r="N100" s="7"/>
      <c r="O100" s="7">
        <v>13</v>
      </c>
      <c r="P100" s="7"/>
      <c r="Q100" s="7"/>
    </row>
    <row r="101" spans="1:17">
      <c r="A101" s="6">
        <v>84</v>
      </c>
      <c r="B101" s="5" t="s">
        <v>19</v>
      </c>
      <c r="C101" s="5" t="s">
        <v>197</v>
      </c>
      <c r="D101" s="7">
        <v>8</v>
      </c>
      <c r="E101" s="7">
        <v>5</v>
      </c>
      <c r="F101" s="7">
        <v>0.61499999999999999</v>
      </c>
      <c r="G101" s="7">
        <v>6</v>
      </c>
      <c r="H101" s="7">
        <v>3</v>
      </c>
      <c r="I101" s="7">
        <v>0.66700000000000004</v>
      </c>
      <c r="J101" s="7">
        <v>35.5</v>
      </c>
      <c r="K101" s="7">
        <v>26.5</v>
      </c>
      <c r="L101" s="7">
        <v>10.88</v>
      </c>
      <c r="M101" s="7">
        <v>3.42</v>
      </c>
      <c r="N101" s="7"/>
      <c r="O101" s="7">
        <v>14</v>
      </c>
      <c r="P101" s="7"/>
      <c r="Q101" s="7"/>
    </row>
    <row r="102" spans="1:17" ht="45">
      <c r="A102" s="6">
        <v>85</v>
      </c>
      <c r="B102" s="5" t="s">
        <v>185</v>
      </c>
      <c r="C102" s="5" t="s">
        <v>197</v>
      </c>
      <c r="D102" s="7">
        <v>9</v>
      </c>
      <c r="E102" s="7">
        <v>4</v>
      </c>
      <c r="F102" s="7">
        <v>0.69199999999999995</v>
      </c>
      <c r="G102" s="7">
        <v>5</v>
      </c>
      <c r="H102" s="7">
        <v>4</v>
      </c>
      <c r="I102" s="7">
        <v>0.55600000000000005</v>
      </c>
      <c r="J102" s="7">
        <v>26.5</v>
      </c>
      <c r="K102" s="7">
        <v>19.8</v>
      </c>
      <c r="L102" s="7">
        <v>9.11</v>
      </c>
      <c r="M102" s="7">
        <v>3.95</v>
      </c>
      <c r="N102" s="7">
        <v>4</v>
      </c>
      <c r="O102" s="7">
        <v>3</v>
      </c>
      <c r="P102" s="7">
        <v>22</v>
      </c>
      <c r="Q102" s="7"/>
    </row>
    <row r="103" spans="1:17" ht="30">
      <c r="A103" s="6">
        <v>86</v>
      </c>
      <c r="B103" s="5" t="s">
        <v>22</v>
      </c>
      <c r="C103" s="5" t="s">
        <v>197</v>
      </c>
      <c r="D103" s="7">
        <v>8</v>
      </c>
      <c r="E103" s="7">
        <v>5</v>
      </c>
      <c r="F103" s="7">
        <v>0.61499999999999999</v>
      </c>
      <c r="G103" s="7">
        <v>5</v>
      </c>
      <c r="H103" s="7">
        <v>4</v>
      </c>
      <c r="I103" s="7">
        <v>0.55600000000000005</v>
      </c>
      <c r="J103" s="7">
        <v>29.1</v>
      </c>
      <c r="K103" s="7">
        <v>25.5</v>
      </c>
      <c r="L103" s="7">
        <v>4.28</v>
      </c>
      <c r="M103" s="7">
        <v>2.13</v>
      </c>
      <c r="N103" s="7">
        <v>12</v>
      </c>
      <c r="O103" s="7">
        <v>6</v>
      </c>
      <c r="P103" s="7"/>
      <c r="Q103" s="7"/>
    </row>
    <row r="104" spans="1:17" ht="30">
      <c r="A104" s="6">
        <v>87</v>
      </c>
      <c r="B104" s="5" t="s">
        <v>37</v>
      </c>
      <c r="C104" s="5" t="s">
        <v>197</v>
      </c>
      <c r="D104" s="7">
        <v>5</v>
      </c>
      <c r="E104" s="7">
        <v>7</v>
      </c>
      <c r="F104" s="7">
        <v>0.41699999999999998</v>
      </c>
      <c r="G104" s="7">
        <v>4</v>
      </c>
      <c r="H104" s="7">
        <v>5</v>
      </c>
      <c r="I104" s="7">
        <v>0.44400000000000001</v>
      </c>
      <c r="J104" s="7">
        <v>26.1</v>
      </c>
      <c r="K104" s="7">
        <v>26.7</v>
      </c>
      <c r="L104" s="7">
        <v>3.61</v>
      </c>
      <c r="M104" s="7">
        <v>4.9400000000000004</v>
      </c>
      <c r="N104" s="7"/>
      <c r="O104" s="7">
        <v>24</v>
      </c>
      <c r="P104" s="7"/>
      <c r="Q104" s="7"/>
    </row>
    <row r="105" spans="1:17">
      <c r="A105" s="6">
        <v>88</v>
      </c>
      <c r="B105" s="5" t="s">
        <v>10</v>
      </c>
      <c r="C105" s="5" t="s">
        <v>197</v>
      </c>
      <c r="D105" s="7">
        <v>7</v>
      </c>
      <c r="E105" s="7">
        <v>6</v>
      </c>
      <c r="F105" s="7">
        <v>0.53800000000000003</v>
      </c>
      <c r="G105" s="7">
        <v>3</v>
      </c>
      <c r="H105" s="7">
        <v>6</v>
      </c>
      <c r="I105" s="7">
        <v>0.33300000000000002</v>
      </c>
      <c r="J105" s="7">
        <v>22</v>
      </c>
      <c r="K105" s="7">
        <v>21.2</v>
      </c>
      <c r="L105" s="7">
        <v>3.8</v>
      </c>
      <c r="M105" s="7">
        <v>3.26</v>
      </c>
      <c r="N105" s="7"/>
      <c r="O105" s="7"/>
      <c r="P105" s="7"/>
      <c r="Q105" s="7"/>
    </row>
    <row r="106" spans="1:17" ht="30">
      <c r="A106" s="6">
        <v>89</v>
      </c>
      <c r="B106" s="5" t="s">
        <v>30</v>
      </c>
      <c r="C106" s="5" t="s">
        <v>197</v>
      </c>
      <c r="D106" s="7">
        <v>4</v>
      </c>
      <c r="E106" s="7">
        <v>8</v>
      </c>
      <c r="F106" s="7">
        <v>0.33300000000000002</v>
      </c>
      <c r="G106" s="7">
        <v>2</v>
      </c>
      <c r="H106" s="7">
        <v>7</v>
      </c>
      <c r="I106" s="7">
        <v>0.222</v>
      </c>
      <c r="J106" s="7">
        <v>22.3</v>
      </c>
      <c r="K106" s="7">
        <v>21.1</v>
      </c>
      <c r="L106" s="7">
        <v>0.71</v>
      </c>
      <c r="M106" s="7">
        <v>2.63</v>
      </c>
      <c r="N106" s="7"/>
      <c r="O106" s="7"/>
      <c r="P106" s="7"/>
      <c r="Q106" s="7"/>
    </row>
    <row r="107" spans="1:17" ht="30">
      <c r="A107" s="6">
        <v>90</v>
      </c>
      <c r="B107" s="5" t="s">
        <v>52</v>
      </c>
      <c r="C107" s="5" t="s">
        <v>197</v>
      </c>
      <c r="D107" s="7">
        <v>1</v>
      </c>
      <c r="E107" s="7">
        <v>11</v>
      </c>
      <c r="F107" s="7">
        <v>8.3000000000000004E-2</v>
      </c>
      <c r="G107" s="7">
        <v>0</v>
      </c>
      <c r="H107" s="7">
        <v>9</v>
      </c>
      <c r="I107" s="7">
        <v>0</v>
      </c>
      <c r="J107" s="7">
        <v>12</v>
      </c>
      <c r="K107" s="7">
        <v>38.5</v>
      </c>
      <c r="L107" s="7">
        <v>-14.87</v>
      </c>
      <c r="M107" s="7">
        <v>4.88</v>
      </c>
      <c r="N107" s="7"/>
      <c r="O107" s="7"/>
      <c r="P107" s="7"/>
      <c r="Q107" s="7"/>
    </row>
    <row r="108" spans="1:17" ht="15" customHeight="1">
      <c r="A108" s="21"/>
      <c r="B108" s="21"/>
      <c r="C108" s="21"/>
      <c r="D108" s="21" t="s">
        <v>167</v>
      </c>
      <c r="E108" s="21"/>
      <c r="F108" s="21"/>
      <c r="G108" s="21" t="s">
        <v>168</v>
      </c>
      <c r="H108" s="21"/>
      <c r="I108" s="21"/>
      <c r="J108" s="6"/>
      <c r="K108" s="6"/>
      <c r="L108" s="21" t="s">
        <v>159</v>
      </c>
      <c r="M108" s="21"/>
      <c r="N108" s="21" t="s">
        <v>151</v>
      </c>
      <c r="O108" s="21"/>
      <c r="P108" s="21"/>
      <c r="Q108" s="6"/>
    </row>
    <row r="109" spans="1:17">
      <c r="A109" s="6" t="s">
        <v>152</v>
      </c>
      <c r="B109" s="6" t="s">
        <v>153</v>
      </c>
      <c r="C109" s="6" t="s">
        <v>154</v>
      </c>
      <c r="D109" s="6" t="s">
        <v>155</v>
      </c>
      <c r="E109" s="6" t="s">
        <v>156</v>
      </c>
      <c r="F109" s="6" t="s">
        <v>157</v>
      </c>
      <c r="G109" s="6" t="s">
        <v>155</v>
      </c>
      <c r="H109" s="6" t="s">
        <v>156</v>
      </c>
      <c r="I109" s="6" t="s">
        <v>157</v>
      </c>
      <c r="J109" s="6" t="s">
        <v>158</v>
      </c>
      <c r="K109" s="6" t="s">
        <v>158</v>
      </c>
      <c r="L109" s="6" t="s">
        <v>159</v>
      </c>
      <c r="M109" s="6" t="s">
        <v>160</v>
      </c>
      <c r="N109" s="6" t="s">
        <v>161</v>
      </c>
      <c r="O109" s="6" t="s">
        <v>162</v>
      </c>
      <c r="P109" s="6" t="s">
        <v>163</v>
      </c>
      <c r="Q109" s="6" t="s">
        <v>164</v>
      </c>
    </row>
    <row r="110" spans="1:17" ht="30">
      <c r="A110" s="6">
        <v>91</v>
      </c>
      <c r="B110" s="5" t="s">
        <v>14</v>
      </c>
      <c r="C110" s="5" t="s">
        <v>186</v>
      </c>
      <c r="D110" s="7">
        <v>13</v>
      </c>
      <c r="E110" s="7">
        <v>1</v>
      </c>
      <c r="F110" s="7">
        <v>0.92900000000000005</v>
      </c>
      <c r="G110" s="7">
        <v>8</v>
      </c>
      <c r="H110" s="7">
        <v>0</v>
      </c>
      <c r="I110" s="7">
        <v>1</v>
      </c>
      <c r="J110" s="7">
        <v>35.9</v>
      </c>
      <c r="K110" s="7">
        <v>12.4</v>
      </c>
      <c r="L110" s="7">
        <v>21.15</v>
      </c>
      <c r="M110" s="7">
        <v>5.43</v>
      </c>
      <c r="N110" s="7">
        <v>1</v>
      </c>
      <c r="O110" s="7">
        <v>1</v>
      </c>
      <c r="P110" s="7">
        <v>3</v>
      </c>
      <c r="Q110" s="7"/>
    </row>
    <row r="111" spans="1:17" ht="30">
      <c r="A111" s="6">
        <v>92</v>
      </c>
      <c r="B111" s="5" t="s">
        <v>11</v>
      </c>
      <c r="C111" s="5" t="s">
        <v>186</v>
      </c>
      <c r="D111" s="7">
        <v>8</v>
      </c>
      <c r="E111" s="7">
        <v>5</v>
      </c>
      <c r="F111" s="7">
        <v>0.61499999999999999</v>
      </c>
      <c r="G111" s="7">
        <v>4</v>
      </c>
      <c r="H111" s="7">
        <v>4</v>
      </c>
      <c r="I111" s="7">
        <v>0.5</v>
      </c>
      <c r="J111" s="7">
        <v>28.9</v>
      </c>
      <c r="K111" s="7">
        <v>25.9</v>
      </c>
      <c r="L111" s="7">
        <v>9.06</v>
      </c>
      <c r="M111" s="7">
        <v>6.36</v>
      </c>
      <c r="N111" s="7">
        <v>13</v>
      </c>
      <c r="O111" s="7">
        <v>13</v>
      </c>
      <c r="P111" s="7"/>
      <c r="Q111" s="7"/>
    </row>
    <row r="112" spans="1:17" ht="30">
      <c r="A112" s="6">
        <v>93</v>
      </c>
      <c r="B112" s="5" t="s">
        <v>15</v>
      </c>
      <c r="C112" s="5" t="s">
        <v>186</v>
      </c>
      <c r="D112" s="7">
        <v>7</v>
      </c>
      <c r="E112" s="7">
        <v>6</v>
      </c>
      <c r="F112" s="7">
        <v>0.53800000000000003</v>
      </c>
      <c r="G112" s="7">
        <v>4</v>
      </c>
      <c r="H112" s="7">
        <v>4</v>
      </c>
      <c r="I112" s="7">
        <v>0.5</v>
      </c>
      <c r="J112" s="7">
        <v>29.3</v>
      </c>
      <c r="K112" s="7">
        <v>22.2</v>
      </c>
      <c r="L112" s="7">
        <v>8.94</v>
      </c>
      <c r="M112" s="7">
        <v>5.48</v>
      </c>
      <c r="N112" s="7"/>
      <c r="O112" s="7"/>
      <c r="P112" s="7"/>
      <c r="Q112" s="7"/>
    </row>
    <row r="113" spans="1:17" ht="30">
      <c r="A113" s="6">
        <v>94</v>
      </c>
      <c r="B113" s="5" t="s">
        <v>29</v>
      </c>
      <c r="C113" s="5" t="s">
        <v>186</v>
      </c>
      <c r="D113" s="7">
        <v>7</v>
      </c>
      <c r="E113" s="7">
        <v>6</v>
      </c>
      <c r="F113" s="7">
        <v>0.53800000000000003</v>
      </c>
      <c r="G113" s="7">
        <v>3</v>
      </c>
      <c r="H113" s="7">
        <v>5</v>
      </c>
      <c r="I113" s="7">
        <v>0.375</v>
      </c>
      <c r="J113" s="7">
        <v>26.1</v>
      </c>
      <c r="K113" s="7">
        <v>22.7</v>
      </c>
      <c r="L113" s="7">
        <v>6.03</v>
      </c>
      <c r="M113" s="7">
        <v>3.56</v>
      </c>
      <c r="N113" s="7"/>
      <c r="O113" s="7"/>
      <c r="P113" s="7"/>
      <c r="Q113" s="7"/>
    </row>
    <row r="114" spans="1:17" ht="30">
      <c r="A114" s="6">
        <v>95</v>
      </c>
      <c r="B114" s="5" t="s">
        <v>27</v>
      </c>
      <c r="C114" s="5" t="s">
        <v>186</v>
      </c>
      <c r="D114" s="7">
        <v>7</v>
      </c>
      <c r="E114" s="7">
        <v>6</v>
      </c>
      <c r="F114" s="7">
        <v>0.53800000000000003</v>
      </c>
      <c r="G114" s="7">
        <v>3</v>
      </c>
      <c r="H114" s="7">
        <v>5</v>
      </c>
      <c r="I114" s="7">
        <v>0.375</v>
      </c>
      <c r="J114" s="7">
        <v>20.6</v>
      </c>
      <c r="K114" s="7">
        <v>20.399999999999999</v>
      </c>
      <c r="L114" s="7">
        <v>7.1</v>
      </c>
      <c r="M114" s="7">
        <v>6.17</v>
      </c>
      <c r="N114" s="7"/>
      <c r="O114" s="7">
        <v>21</v>
      </c>
      <c r="P114" s="7"/>
      <c r="Q114" s="7"/>
    </row>
    <row r="115" spans="1:17" ht="30.75" thickBot="1">
      <c r="A115" s="6">
        <v>96</v>
      </c>
      <c r="B115" s="5" t="s">
        <v>54</v>
      </c>
      <c r="C115" s="5" t="s">
        <v>186</v>
      </c>
      <c r="D115" s="7">
        <v>2</v>
      </c>
      <c r="E115" s="7">
        <v>10</v>
      </c>
      <c r="F115" s="7">
        <v>0.16700000000000001</v>
      </c>
      <c r="G115" s="7">
        <v>0</v>
      </c>
      <c r="H115" s="7">
        <v>8</v>
      </c>
      <c r="I115" s="7">
        <v>0</v>
      </c>
      <c r="J115" s="7">
        <v>16.3</v>
      </c>
      <c r="K115" s="7">
        <v>23.3</v>
      </c>
      <c r="L115" s="7">
        <v>-5.1100000000000003</v>
      </c>
      <c r="M115" s="7">
        <v>4.1399999999999997</v>
      </c>
      <c r="N115" s="7"/>
      <c r="O115" s="7"/>
      <c r="P115" s="7"/>
      <c r="Q115" s="7"/>
    </row>
    <row r="116" spans="1:17" ht="30.75" thickTop="1">
      <c r="A116" s="8">
        <v>97</v>
      </c>
      <c r="B116" s="10" t="s">
        <v>1</v>
      </c>
      <c r="C116" s="10" t="s">
        <v>187</v>
      </c>
      <c r="D116" s="9">
        <v>14</v>
      </c>
      <c r="E116" s="9">
        <v>0</v>
      </c>
      <c r="F116" s="9">
        <v>1</v>
      </c>
      <c r="G116" s="9">
        <v>8</v>
      </c>
      <c r="H116" s="9">
        <v>0</v>
      </c>
      <c r="I116" s="9">
        <v>1</v>
      </c>
      <c r="J116" s="9">
        <v>32.1</v>
      </c>
      <c r="K116" s="9">
        <v>11.7</v>
      </c>
      <c r="L116" s="9">
        <v>23.69</v>
      </c>
      <c r="M116" s="9">
        <v>6.62</v>
      </c>
      <c r="N116" s="9">
        <v>5</v>
      </c>
      <c r="O116" s="9">
        <v>1</v>
      </c>
      <c r="P116" s="9">
        <v>1</v>
      </c>
      <c r="Q116" s="9"/>
    </row>
    <row r="117" spans="1:17" ht="30">
      <c r="A117" s="6">
        <v>98</v>
      </c>
      <c r="B117" s="5" t="s">
        <v>188</v>
      </c>
      <c r="C117" s="5" t="s">
        <v>187</v>
      </c>
      <c r="D117" s="7">
        <v>9</v>
      </c>
      <c r="E117" s="7">
        <v>4</v>
      </c>
      <c r="F117" s="7">
        <v>0.69199999999999995</v>
      </c>
      <c r="G117" s="7">
        <v>5</v>
      </c>
      <c r="H117" s="7">
        <v>3</v>
      </c>
      <c r="I117" s="7">
        <v>0.625</v>
      </c>
      <c r="J117" s="7">
        <v>24.8</v>
      </c>
      <c r="K117" s="7">
        <v>16.2</v>
      </c>
      <c r="L117" s="7">
        <v>12.7</v>
      </c>
      <c r="M117" s="7">
        <v>6</v>
      </c>
      <c r="N117" s="7">
        <v>11</v>
      </c>
      <c r="O117" s="7">
        <v>4</v>
      </c>
      <c r="P117" s="7">
        <v>17</v>
      </c>
      <c r="Q117" s="7"/>
    </row>
    <row r="118" spans="1:17" ht="30">
      <c r="A118" s="6">
        <v>99</v>
      </c>
      <c r="B118" s="5" t="s">
        <v>8</v>
      </c>
      <c r="C118" s="5" t="s">
        <v>187</v>
      </c>
      <c r="D118" s="7">
        <v>9</v>
      </c>
      <c r="E118" s="7">
        <v>4</v>
      </c>
      <c r="F118" s="7">
        <v>0.69199999999999995</v>
      </c>
      <c r="G118" s="7">
        <v>4</v>
      </c>
      <c r="H118" s="7">
        <v>4</v>
      </c>
      <c r="I118" s="7">
        <v>0.5</v>
      </c>
      <c r="J118" s="7">
        <v>29.5</v>
      </c>
      <c r="K118" s="7">
        <v>17.7</v>
      </c>
      <c r="L118" s="7">
        <v>11.5</v>
      </c>
      <c r="M118" s="7">
        <v>2.5</v>
      </c>
      <c r="N118" s="7">
        <v>8</v>
      </c>
      <c r="O118" s="7">
        <v>4</v>
      </c>
      <c r="P118" s="7">
        <v>20</v>
      </c>
      <c r="Q118" s="7"/>
    </row>
    <row r="119" spans="1:17" ht="30">
      <c r="A119" s="6">
        <v>100</v>
      </c>
      <c r="B119" s="5" t="s">
        <v>32</v>
      </c>
      <c r="C119" s="5" t="s">
        <v>187</v>
      </c>
      <c r="D119" s="7">
        <v>8</v>
      </c>
      <c r="E119" s="7">
        <v>5</v>
      </c>
      <c r="F119" s="7">
        <v>0.61499999999999999</v>
      </c>
      <c r="G119" s="7">
        <v>3</v>
      </c>
      <c r="H119" s="7">
        <v>5</v>
      </c>
      <c r="I119" s="7">
        <v>0.375</v>
      </c>
      <c r="J119" s="7">
        <v>36</v>
      </c>
      <c r="K119" s="7">
        <v>25.1</v>
      </c>
      <c r="L119" s="7">
        <v>13.14</v>
      </c>
      <c r="M119" s="7">
        <v>5.45</v>
      </c>
      <c r="N119" s="7"/>
      <c r="O119" s="7"/>
      <c r="P119" s="7"/>
      <c r="Q119" s="7"/>
    </row>
    <row r="120" spans="1:17" ht="30">
      <c r="A120" s="6">
        <v>101</v>
      </c>
      <c r="B120" s="5" t="s">
        <v>9</v>
      </c>
      <c r="C120" s="5" t="s">
        <v>187</v>
      </c>
      <c r="D120" s="7">
        <v>8</v>
      </c>
      <c r="E120" s="7">
        <v>5</v>
      </c>
      <c r="F120" s="7">
        <v>0.61499999999999999</v>
      </c>
      <c r="G120" s="7">
        <v>3</v>
      </c>
      <c r="H120" s="7">
        <v>5</v>
      </c>
      <c r="I120" s="7">
        <v>0.375</v>
      </c>
      <c r="J120" s="7">
        <v>33.299999999999997</v>
      </c>
      <c r="K120" s="7">
        <v>27.5</v>
      </c>
      <c r="L120" s="7">
        <v>10.26</v>
      </c>
      <c r="M120" s="7">
        <v>4.8</v>
      </c>
      <c r="N120" s="7"/>
      <c r="O120" s="7">
        <v>17</v>
      </c>
      <c r="P120" s="7"/>
      <c r="Q120" s="7"/>
    </row>
    <row r="121" spans="1:17" ht="30">
      <c r="A121" s="6">
        <v>102</v>
      </c>
      <c r="B121" s="5" t="s">
        <v>25</v>
      </c>
      <c r="C121" s="5" t="s">
        <v>187</v>
      </c>
      <c r="D121" s="7">
        <v>5</v>
      </c>
      <c r="E121" s="7">
        <v>7</v>
      </c>
      <c r="F121" s="7">
        <v>0.41699999999999998</v>
      </c>
      <c r="G121" s="7">
        <v>3</v>
      </c>
      <c r="H121" s="7">
        <v>5</v>
      </c>
      <c r="I121" s="7">
        <v>0.375</v>
      </c>
      <c r="J121" s="7">
        <v>25.6</v>
      </c>
      <c r="K121" s="7">
        <v>26.8</v>
      </c>
      <c r="L121" s="7">
        <v>5.76</v>
      </c>
      <c r="M121" s="7">
        <v>7.93</v>
      </c>
      <c r="N121" s="7"/>
      <c r="O121" s="7"/>
      <c r="P121" s="7"/>
      <c r="Q121" s="7"/>
    </row>
    <row r="122" spans="1:17" ht="15" customHeight="1">
      <c r="A122" s="21"/>
      <c r="B122" s="21"/>
      <c r="C122" s="21"/>
      <c r="D122" s="21" t="s">
        <v>167</v>
      </c>
      <c r="E122" s="21"/>
      <c r="F122" s="21"/>
      <c r="G122" s="21" t="s">
        <v>168</v>
      </c>
      <c r="H122" s="21"/>
      <c r="I122" s="21"/>
      <c r="J122" s="6"/>
      <c r="K122" s="6"/>
      <c r="L122" s="21" t="s">
        <v>159</v>
      </c>
      <c r="M122" s="21"/>
      <c r="N122" s="21" t="s">
        <v>151</v>
      </c>
      <c r="O122" s="21"/>
      <c r="P122" s="21"/>
      <c r="Q122" s="6"/>
    </row>
    <row r="123" spans="1:17">
      <c r="A123" s="6" t="s">
        <v>152</v>
      </c>
      <c r="B123" s="6" t="s">
        <v>153</v>
      </c>
      <c r="C123" s="6" t="s">
        <v>154</v>
      </c>
      <c r="D123" s="6" t="s">
        <v>155</v>
      </c>
      <c r="E123" s="6" t="s">
        <v>156</v>
      </c>
      <c r="F123" s="6" t="s">
        <v>157</v>
      </c>
      <c r="G123" s="6" t="s">
        <v>155</v>
      </c>
      <c r="H123" s="6" t="s">
        <v>156</v>
      </c>
      <c r="I123" s="6" t="s">
        <v>157</v>
      </c>
      <c r="J123" s="6" t="s">
        <v>158</v>
      </c>
      <c r="K123" s="6" t="s">
        <v>158</v>
      </c>
      <c r="L123" s="6" t="s">
        <v>159</v>
      </c>
      <c r="M123" s="6" t="s">
        <v>160</v>
      </c>
      <c r="N123" s="6" t="s">
        <v>161</v>
      </c>
      <c r="O123" s="6" t="s">
        <v>162</v>
      </c>
      <c r="P123" s="6" t="s">
        <v>163</v>
      </c>
      <c r="Q123" s="6" t="s">
        <v>164</v>
      </c>
    </row>
    <row r="124" spans="1:17">
      <c r="A124" s="6">
        <v>103</v>
      </c>
      <c r="B124" s="5" t="s">
        <v>99</v>
      </c>
      <c r="C124" s="5" t="s">
        <v>150</v>
      </c>
      <c r="D124" s="7">
        <v>9</v>
      </c>
      <c r="E124" s="7">
        <v>4</v>
      </c>
      <c r="F124" s="7">
        <v>0.69199999999999995</v>
      </c>
      <c r="G124" s="7">
        <v>8</v>
      </c>
      <c r="H124" s="7">
        <v>0</v>
      </c>
      <c r="I124" s="7">
        <v>1</v>
      </c>
      <c r="J124" s="7">
        <v>33.700000000000003</v>
      </c>
      <c r="K124" s="7">
        <v>29.8</v>
      </c>
      <c r="L124" s="7">
        <v>2.73</v>
      </c>
      <c r="M124" s="7">
        <v>-3.97</v>
      </c>
      <c r="N124" s="7"/>
      <c r="O124" s="7"/>
      <c r="P124" s="7"/>
      <c r="Q124" s="7"/>
    </row>
    <row r="125" spans="1:17" ht="45">
      <c r="A125" s="6">
        <v>104</v>
      </c>
      <c r="B125" s="5" t="s">
        <v>86</v>
      </c>
      <c r="C125" s="5" t="s">
        <v>150</v>
      </c>
      <c r="D125" s="7">
        <v>10</v>
      </c>
      <c r="E125" s="7">
        <v>3</v>
      </c>
      <c r="F125" s="7">
        <v>0.76900000000000002</v>
      </c>
      <c r="G125" s="7">
        <v>7</v>
      </c>
      <c r="H125" s="7">
        <v>1</v>
      </c>
      <c r="I125" s="7">
        <v>0.875</v>
      </c>
      <c r="J125" s="7">
        <v>32</v>
      </c>
      <c r="K125" s="7">
        <v>23.7</v>
      </c>
      <c r="L125" s="7">
        <v>1.1000000000000001</v>
      </c>
      <c r="M125" s="7">
        <v>-6.36</v>
      </c>
      <c r="N125" s="7"/>
      <c r="O125" s="7"/>
      <c r="P125" s="7"/>
      <c r="Q125" s="7"/>
    </row>
    <row r="126" spans="1:17" ht="45">
      <c r="A126" s="6">
        <v>105</v>
      </c>
      <c r="B126" s="5" t="s">
        <v>120</v>
      </c>
      <c r="C126" s="5" t="s">
        <v>150</v>
      </c>
      <c r="D126" s="7">
        <v>6</v>
      </c>
      <c r="E126" s="7">
        <v>6</v>
      </c>
      <c r="F126" s="7">
        <v>0.5</v>
      </c>
      <c r="G126" s="7">
        <v>5</v>
      </c>
      <c r="H126" s="7">
        <v>3</v>
      </c>
      <c r="I126" s="7">
        <v>0.625</v>
      </c>
      <c r="J126" s="7">
        <v>25.6</v>
      </c>
      <c r="K126" s="7">
        <v>27.3</v>
      </c>
      <c r="L126" s="7">
        <v>-8.15</v>
      </c>
      <c r="M126" s="7">
        <v>-5.15</v>
      </c>
      <c r="N126" s="7"/>
      <c r="O126" s="7"/>
      <c r="P126" s="7"/>
      <c r="Q126" s="7"/>
    </row>
    <row r="127" spans="1:17" ht="30">
      <c r="A127" s="6">
        <v>106</v>
      </c>
      <c r="B127" s="5" t="s">
        <v>83</v>
      </c>
      <c r="C127" s="5" t="s">
        <v>150</v>
      </c>
      <c r="D127" s="7">
        <v>5</v>
      </c>
      <c r="E127" s="7">
        <v>7</v>
      </c>
      <c r="F127" s="7">
        <v>0.41699999999999998</v>
      </c>
      <c r="G127" s="7">
        <v>5</v>
      </c>
      <c r="H127" s="7">
        <v>3</v>
      </c>
      <c r="I127" s="7">
        <v>0.625</v>
      </c>
      <c r="J127" s="7">
        <v>27.4</v>
      </c>
      <c r="K127" s="7">
        <v>33.799999999999997</v>
      </c>
      <c r="L127" s="7">
        <v>-9.74</v>
      </c>
      <c r="M127" s="7">
        <v>-5.15</v>
      </c>
      <c r="N127" s="7"/>
      <c r="O127" s="7"/>
      <c r="P127" s="7"/>
      <c r="Q127" s="7"/>
    </row>
    <row r="128" spans="1:17" ht="60">
      <c r="A128" s="6">
        <v>107</v>
      </c>
      <c r="B128" s="5" t="s">
        <v>114</v>
      </c>
      <c r="C128" s="5" t="s">
        <v>150</v>
      </c>
      <c r="D128" s="7">
        <v>6</v>
      </c>
      <c r="E128" s="7">
        <v>6</v>
      </c>
      <c r="F128" s="7">
        <v>0.5</v>
      </c>
      <c r="G128" s="7">
        <v>4</v>
      </c>
      <c r="H128" s="7">
        <v>4</v>
      </c>
      <c r="I128" s="7">
        <v>0.5</v>
      </c>
      <c r="J128" s="7">
        <v>22.2</v>
      </c>
      <c r="K128" s="7">
        <v>30.3</v>
      </c>
      <c r="L128" s="7">
        <v>-9.68</v>
      </c>
      <c r="M128" s="7">
        <v>-5.35</v>
      </c>
      <c r="N128" s="7"/>
      <c r="O128" s="7"/>
      <c r="P128" s="7"/>
      <c r="Q128" s="7"/>
    </row>
    <row r="129" spans="1:17" ht="30">
      <c r="A129" s="6">
        <v>108</v>
      </c>
      <c r="B129" s="5" t="s">
        <v>88</v>
      </c>
      <c r="C129" s="5" t="s">
        <v>150</v>
      </c>
      <c r="D129" s="7">
        <v>4</v>
      </c>
      <c r="E129" s="7">
        <v>8</v>
      </c>
      <c r="F129" s="7">
        <v>0.33300000000000002</v>
      </c>
      <c r="G129" s="7">
        <v>3</v>
      </c>
      <c r="H129" s="7">
        <v>5</v>
      </c>
      <c r="I129" s="7">
        <v>0.375</v>
      </c>
      <c r="J129" s="7">
        <v>22.7</v>
      </c>
      <c r="K129" s="7">
        <v>23.3</v>
      </c>
      <c r="L129" s="7">
        <v>-9.6300000000000008</v>
      </c>
      <c r="M129" s="7">
        <v>-5.8</v>
      </c>
      <c r="N129" s="7"/>
      <c r="O129" s="7"/>
      <c r="P129" s="7"/>
      <c r="Q129" s="7"/>
    </row>
    <row r="130" spans="1:17" ht="45">
      <c r="A130" s="6">
        <v>109</v>
      </c>
      <c r="B130" s="5" t="s">
        <v>119</v>
      </c>
      <c r="C130" s="5" t="s">
        <v>150</v>
      </c>
      <c r="D130" s="7">
        <v>3</v>
      </c>
      <c r="E130" s="7">
        <v>9</v>
      </c>
      <c r="F130" s="7">
        <v>0.25</v>
      </c>
      <c r="G130" s="7">
        <v>3</v>
      </c>
      <c r="H130" s="7">
        <v>5</v>
      </c>
      <c r="I130" s="7">
        <v>0.375</v>
      </c>
      <c r="J130" s="7">
        <v>22.9</v>
      </c>
      <c r="K130" s="7">
        <v>35.299999999999997</v>
      </c>
      <c r="L130" s="7">
        <v>-11.15</v>
      </c>
      <c r="M130" s="7">
        <v>-2.4</v>
      </c>
      <c r="N130" s="7"/>
      <c r="O130" s="7"/>
      <c r="P130" s="7"/>
      <c r="Q130" s="7"/>
    </row>
    <row r="131" spans="1:17" ht="30">
      <c r="A131" s="6">
        <v>110</v>
      </c>
      <c r="B131" s="5" t="s">
        <v>115</v>
      </c>
      <c r="C131" s="5" t="s">
        <v>150</v>
      </c>
      <c r="D131" s="7">
        <v>2</v>
      </c>
      <c r="E131" s="7">
        <v>10</v>
      </c>
      <c r="F131" s="7">
        <v>0.16700000000000001</v>
      </c>
      <c r="G131" s="7">
        <v>1</v>
      </c>
      <c r="H131" s="7">
        <v>7</v>
      </c>
      <c r="I131" s="7">
        <v>0.125</v>
      </c>
      <c r="J131" s="7">
        <v>26.6</v>
      </c>
      <c r="K131" s="7">
        <v>35.6</v>
      </c>
      <c r="L131" s="7">
        <v>-14.38</v>
      </c>
      <c r="M131" s="7">
        <v>-5.97</v>
      </c>
      <c r="N131" s="7"/>
      <c r="O131" s="7"/>
      <c r="P131" s="7"/>
      <c r="Q131" s="7"/>
    </row>
    <row r="132" spans="1:17" ht="30">
      <c r="A132" s="6">
        <v>111</v>
      </c>
      <c r="B132" s="5" t="s">
        <v>87</v>
      </c>
      <c r="C132" s="5" t="s">
        <v>150</v>
      </c>
      <c r="D132" s="7">
        <v>0</v>
      </c>
      <c r="E132" s="7">
        <v>12</v>
      </c>
      <c r="F132" s="7">
        <v>0</v>
      </c>
      <c r="G132" s="7">
        <v>0</v>
      </c>
      <c r="H132" s="7">
        <v>8</v>
      </c>
      <c r="I132" s="7">
        <v>0</v>
      </c>
      <c r="J132" s="7">
        <v>20.399999999999999</v>
      </c>
      <c r="K132" s="7">
        <v>39.6</v>
      </c>
      <c r="L132" s="7">
        <v>-20.88</v>
      </c>
      <c r="M132" s="7">
        <v>-4.88</v>
      </c>
      <c r="N132" s="7"/>
      <c r="O132" s="7"/>
      <c r="P132" s="7"/>
      <c r="Q132" s="7"/>
    </row>
    <row r="133" spans="1:17" ht="15" customHeight="1">
      <c r="A133" s="21"/>
      <c r="B133" s="21"/>
      <c r="C133" s="21"/>
      <c r="D133" s="21" t="s">
        <v>167</v>
      </c>
      <c r="E133" s="21"/>
      <c r="F133" s="21"/>
      <c r="G133" s="21" t="s">
        <v>168</v>
      </c>
      <c r="H133" s="21"/>
      <c r="I133" s="21"/>
      <c r="J133" s="6"/>
      <c r="K133" s="6"/>
      <c r="L133" s="21" t="s">
        <v>159</v>
      </c>
      <c r="M133" s="21"/>
      <c r="N133" s="21" t="s">
        <v>151</v>
      </c>
      <c r="O133" s="21"/>
      <c r="P133" s="21"/>
      <c r="Q133" s="6"/>
    </row>
    <row r="134" spans="1:17">
      <c r="A134" s="6" t="s">
        <v>152</v>
      </c>
      <c r="B134" s="6" t="s">
        <v>153</v>
      </c>
      <c r="C134" s="6" t="s">
        <v>154</v>
      </c>
      <c r="D134" s="6" t="s">
        <v>155</v>
      </c>
      <c r="E134" s="6" t="s">
        <v>156</v>
      </c>
      <c r="F134" s="6" t="s">
        <v>157</v>
      </c>
      <c r="G134" s="6" t="s">
        <v>155</v>
      </c>
      <c r="H134" s="6" t="s">
        <v>156</v>
      </c>
      <c r="I134" s="6" t="s">
        <v>157</v>
      </c>
      <c r="J134" s="6" t="s">
        <v>158</v>
      </c>
      <c r="K134" s="6" t="s">
        <v>158</v>
      </c>
      <c r="L134" s="6" t="s">
        <v>159</v>
      </c>
      <c r="M134" s="6" t="s">
        <v>160</v>
      </c>
      <c r="N134" s="6" t="s">
        <v>161</v>
      </c>
      <c r="O134" s="6" t="s">
        <v>162</v>
      </c>
      <c r="P134" s="6" t="s">
        <v>163</v>
      </c>
      <c r="Q134" s="6" t="s">
        <v>164</v>
      </c>
    </row>
    <row r="135" spans="1:17" ht="30">
      <c r="A135" s="6">
        <v>112</v>
      </c>
      <c r="B135" s="5" t="s">
        <v>57</v>
      </c>
      <c r="C135" s="5" t="s">
        <v>193</v>
      </c>
      <c r="D135" s="7">
        <v>14</v>
      </c>
      <c r="E135" s="7">
        <v>0</v>
      </c>
      <c r="F135" s="7">
        <v>1</v>
      </c>
      <c r="G135" s="7">
        <v>8</v>
      </c>
      <c r="H135" s="7">
        <v>0</v>
      </c>
      <c r="I135" s="7">
        <v>1</v>
      </c>
      <c r="J135" s="7">
        <v>42.2</v>
      </c>
      <c r="K135" s="7">
        <v>17.100000000000001</v>
      </c>
      <c r="L135" s="7">
        <v>13.5</v>
      </c>
      <c r="M135" s="7">
        <v>-4.28</v>
      </c>
      <c r="N135" s="7">
        <v>14</v>
      </c>
      <c r="O135" s="7">
        <v>4</v>
      </c>
      <c r="P135" s="7">
        <v>4</v>
      </c>
      <c r="Q135" s="7"/>
    </row>
    <row r="136" spans="1:17">
      <c r="A136" s="6">
        <v>113</v>
      </c>
      <c r="B136" s="5" t="s">
        <v>122</v>
      </c>
      <c r="C136" s="5" t="s">
        <v>193</v>
      </c>
      <c r="D136" s="7">
        <v>8</v>
      </c>
      <c r="E136" s="7">
        <v>5</v>
      </c>
      <c r="F136" s="7">
        <v>0.61499999999999999</v>
      </c>
      <c r="G136" s="7">
        <v>7</v>
      </c>
      <c r="H136" s="7">
        <v>1</v>
      </c>
      <c r="I136" s="7">
        <v>0.875</v>
      </c>
      <c r="J136" s="7">
        <v>38.200000000000003</v>
      </c>
      <c r="K136" s="7">
        <v>28.5</v>
      </c>
      <c r="L136" s="7">
        <v>2.19</v>
      </c>
      <c r="M136" s="7">
        <v>-3.66</v>
      </c>
      <c r="N136" s="7"/>
      <c r="O136" s="7"/>
      <c r="P136" s="7"/>
      <c r="Q136" s="7"/>
    </row>
    <row r="137" spans="1:17" ht="30">
      <c r="A137" s="6">
        <v>114</v>
      </c>
      <c r="B137" s="5" t="s">
        <v>78</v>
      </c>
      <c r="C137" s="5" t="s">
        <v>193</v>
      </c>
      <c r="D137" s="7">
        <v>8</v>
      </c>
      <c r="E137" s="7">
        <v>5</v>
      </c>
      <c r="F137" s="7">
        <v>0.61499999999999999</v>
      </c>
      <c r="G137" s="7">
        <v>6</v>
      </c>
      <c r="H137" s="7">
        <v>2</v>
      </c>
      <c r="I137" s="7">
        <v>0.75</v>
      </c>
      <c r="J137" s="7">
        <v>33.799999999999997</v>
      </c>
      <c r="K137" s="7">
        <v>28.4</v>
      </c>
      <c r="L137" s="7">
        <v>1.34</v>
      </c>
      <c r="M137" s="7">
        <v>-3.27</v>
      </c>
      <c r="N137" s="7"/>
      <c r="O137" s="7"/>
      <c r="P137" s="7"/>
      <c r="Q137" s="7"/>
    </row>
    <row r="138" spans="1:17">
      <c r="A138" s="6">
        <v>115</v>
      </c>
      <c r="B138" s="5" t="s">
        <v>126</v>
      </c>
      <c r="C138" s="5" t="s">
        <v>193</v>
      </c>
      <c r="D138" s="7">
        <v>8</v>
      </c>
      <c r="E138" s="7">
        <v>5</v>
      </c>
      <c r="F138" s="7">
        <v>0.61499999999999999</v>
      </c>
      <c r="G138" s="7">
        <v>4</v>
      </c>
      <c r="H138" s="7">
        <v>4</v>
      </c>
      <c r="I138" s="7">
        <v>0.5</v>
      </c>
      <c r="J138" s="7">
        <v>32.700000000000003</v>
      </c>
      <c r="K138" s="7">
        <v>36</v>
      </c>
      <c r="L138" s="7">
        <v>-4.7300000000000004</v>
      </c>
      <c r="M138" s="7">
        <v>-4.1100000000000003</v>
      </c>
      <c r="N138" s="7"/>
      <c r="O138" s="7"/>
      <c r="P138" s="7"/>
      <c r="Q138" s="7"/>
    </row>
    <row r="139" spans="1:17">
      <c r="A139" s="6">
        <v>116</v>
      </c>
      <c r="B139" s="5" t="s">
        <v>128</v>
      </c>
      <c r="C139" s="5" t="s">
        <v>193</v>
      </c>
      <c r="D139" s="7">
        <v>6</v>
      </c>
      <c r="E139" s="7">
        <v>7</v>
      </c>
      <c r="F139" s="7">
        <v>0.46200000000000002</v>
      </c>
      <c r="G139" s="7">
        <v>3</v>
      </c>
      <c r="H139" s="7">
        <v>5</v>
      </c>
      <c r="I139" s="7">
        <v>0.375</v>
      </c>
      <c r="J139" s="7">
        <v>22.8</v>
      </c>
      <c r="K139" s="7">
        <v>29.5</v>
      </c>
      <c r="L139" s="7">
        <v>-8.1999999999999993</v>
      </c>
      <c r="M139" s="7">
        <v>-4.2</v>
      </c>
      <c r="N139" s="7"/>
      <c r="O139" s="7"/>
      <c r="P139" s="7"/>
      <c r="Q139" s="7"/>
    </row>
    <row r="140" spans="1:17" ht="30">
      <c r="A140" s="6">
        <v>117</v>
      </c>
      <c r="B140" s="5" t="s">
        <v>89</v>
      </c>
      <c r="C140" s="5" t="s">
        <v>193</v>
      </c>
      <c r="D140" s="7">
        <v>4</v>
      </c>
      <c r="E140" s="7">
        <v>8</v>
      </c>
      <c r="F140" s="7">
        <v>0.33300000000000002</v>
      </c>
      <c r="G140" s="7">
        <v>3</v>
      </c>
      <c r="H140" s="7">
        <v>5</v>
      </c>
      <c r="I140" s="7">
        <v>0.375</v>
      </c>
      <c r="J140" s="7">
        <v>29.2</v>
      </c>
      <c r="K140" s="7">
        <v>25.8</v>
      </c>
      <c r="L140" s="7">
        <v>-2.97</v>
      </c>
      <c r="M140" s="7">
        <v>-2.0499999999999998</v>
      </c>
      <c r="N140" s="7"/>
      <c r="O140" s="7"/>
      <c r="P140" s="7"/>
      <c r="Q140" s="7"/>
    </row>
    <row r="141" spans="1:17" ht="30">
      <c r="A141" s="6">
        <v>118</v>
      </c>
      <c r="B141" s="5" t="s">
        <v>90</v>
      </c>
      <c r="C141" s="5" t="s">
        <v>193</v>
      </c>
      <c r="D141" s="7">
        <v>4</v>
      </c>
      <c r="E141" s="7">
        <v>8</v>
      </c>
      <c r="F141" s="7">
        <v>0.33300000000000002</v>
      </c>
      <c r="G141" s="7">
        <v>3</v>
      </c>
      <c r="H141" s="7">
        <v>5</v>
      </c>
      <c r="I141" s="7">
        <v>0.375</v>
      </c>
      <c r="J141" s="7">
        <v>29.1</v>
      </c>
      <c r="K141" s="7">
        <v>34</v>
      </c>
      <c r="L141" s="7">
        <v>-6.85</v>
      </c>
      <c r="M141" s="7">
        <v>-2.35</v>
      </c>
      <c r="N141" s="7"/>
      <c r="O141" s="7"/>
      <c r="P141" s="7"/>
      <c r="Q141" s="7"/>
    </row>
    <row r="142" spans="1:17" ht="45">
      <c r="A142" s="6">
        <v>119</v>
      </c>
      <c r="B142" s="5" t="s">
        <v>133</v>
      </c>
      <c r="C142" s="5" t="s">
        <v>193</v>
      </c>
      <c r="D142" s="7">
        <v>3</v>
      </c>
      <c r="E142" s="7">
        <v>10</v>
      </c>
      <c r="F142" s="7">
        <v>0.23100000000000001</v>
      </c>
      <c r="G142" s="7">
        <v>1</v>
      </c>
      <c r="H142" s="7">
        <v>7</v>
      </c>
      <c r="I142" s="7">
        <v>0.125</v>
      </c>
      <c r="J142" s="7">
        <v>11.5</v>
      </c>
      <c r="K142" s="7">
        <v>31.6</v>
      </c>
      <c r="L142" s="7">
        <v>-17.97</v>
      </c>
      <c r="M142" s="7">
        <v>-4.12</v>
      </c>
      <c r="N142" s="7"/>
      <c r="O142" s="7"/>
      <c r="P142" s="7"/>
      <c r="Q142" s="7"/>
    </row>
    <row r="143" spans="1:17" ht="30">
      <c r="A143" s="6">
        <v>120</v>
      </c>
      <c r="B143" s="5" t="s">
        <v>111</v>
      </c>
      <c r="C143" s="5" t="s">
        <v>193</v>
      </c>
      <c r="D143" s="7">
        <v>2</v>
      </c>
      <c r="E143" s="7">
        <v>10</v>
      </c>
      <c r="F143" s="7">
        <v>0.16700000000000001</v>
      </c>
      <c r="G143" s="7">
        <v>1</v>
      </c>
      <c r="H143" s="7">
        <v>7</v>
      </c>
      <c r="I143" s="7">
        <v>0.125</v>
      </c>
      <c r="J143" s="7">
        <v>13.8</v>
      </c>
      <c r="K143" s="7">
        <v>34.5</v>
      </c>
      <c r="L143" s="7">
        <v>-14.63</v>
      </c>
      <c r="M143" s="7">
        <v>-1.1299999999999999</v>
      </c>
      <c r="N143" s="1"/>
      <c r="O143" s="1"/>
      <c r="P143" s="1"/>
      <c r="Q143" s="1"/>
    </row>
  </sheetData>
  <mergeCells count="55">
    <mergeCell ref="A133:C133"/>
    <mergeCell ref="D133:F133"/>
    <mergeCell ref="G133:I133"/>
    <mergeCell ref="L133:M133"/>
    <mergeCell ref="N133:P133"/>
    <mergeCell ref="A108:C108"/>
    <mergeCell ref="D108:F108"/>
    <mergeCell ref="G108:I108"/>
    <mergeCell ref="L108:M108"/>
    <mergeCell ref="N108:P108"/>
    <mergeCell ref="A122:C122"/>
    <mergeCell ref="D122:F122"/>
    <mergeCell ref="G122:I122"/>
    <mergeCell ref="L122:M122"/>
    <mergeCell ref="N122:P122"/>
    <mergeCell ref="A85:C85"/>
    <mergeCell ref="D85:F85"/>
    <mergeCell ref="G85:I85"/>
    <mergeCell ref="L85:M85"/>
    <mergeCell ref="N85:P85"/>
    <mergeCell ref="A96:C96"/>
    <mergeCell ref="D96:F96"/>
    <mergeCell ref="G96:I96"/>
    <mergeCell ref="L96:M96"/>
    <mergeCell ref="N96:P96"/>
    <mergeCell ref="A65:C65"/>
    <mergeCell ref="D65:F65"/>
    <mergeCell ref="G65:I65"/>
    <mergeCell ref="L65:M65"/>
    <mergeCell ref="N65:P65"/>
    <mergeCell ref="A70:C70"/>
    <mergeCell ref="D70:F70"/>
    <mergeCell ref="G70:I70"/>
    <mergeCell ref="L70:M70"/>
    <mergeCell ref="N70:P70"/>
    <mergeCell ref="A38:C38"/>
    <mergeCell ref="D38:F38"/>
    <mergeCell ref="G38:I38"/>
    <mergeCell ref="L38:M38"/>
    <mergeCell ref="N38:P38"/>
    <mergeCell ref="A51:C51"/>
    <mergeCell ref="D51:F51"/>
    <mergeCell ref="G51:I51"/>
    <mergeCell ref="L51:M51"/>
    <mergeCell ref="N51:P51"/>
    <mergeCell ref="A14:C14"/>
    <mergeCell ref="D14:F14"/>
    <mergeCell ref="G14:I14"/>
    <mergeCell ref="L14:M14"/>
    <mergeCell ref="N14:P14"/>
    <mergeCell ref="A28:C28"/>
    <mergeCell ref="D28:F28"/>
    <mergeCell ref="G28:I28"/>
    <mergeCell ref="L28:M28"/>
    <mergeCell ref="N28:P28"/>
  </mergeCells>
  <hyperlinks>
    <hyperlink ref="B2" r:id="rId1" display="http://www.sports-reference.com/cfb/schools/clemson/2009.html" xr:uid="{00000000-0004-0000-0C00-000000000000}"/>
    <hyperlink ref="C2" r:id="rId2" display="http://www.sports-reference.com/cfb/conferences/acc/2009.html" xr:uid="{00000000-0004-0000-0C00-000001000000}"/>
    <hyperlink ref="B3" r:id="rId3" display="http://www.sports-reference.com/cfb/schools/boston-college/2009.html" xr:uid="{00000000-0004-0000-0C00-000002000000}"/>
    <hyperlink ref="C3" r:id="rId4" display="http://www.sports-reference.com/cfb/conferences/acc/2009.html" xr:uid="{00000000-0004-0000-0C00-000003000000}"/>
    <hyperlink ref="B4" r:id="rId5" display="http://www.sports-reference.com/cfb/schools/florida-state/2009.html" xr:uid="{00000000-0004-0000-0C00-000004000000}"/>
    <hyperlink ref="C4" r:id="rId6" display="http://www.sports-reference.com/cfb/conferences/acc/2009.html" xr:uid="{00000000-0004-0000-0C00-000005000000}"/>
    <hyperlink ref="B5" r:id="rId7" display="http://www.sports-reference.com/cfb/schools/wake-forest/2009.html" xr:uid="{00000000-0004-0000-0C00-000006000000}"/>
    <hyperlink ref="C5" r:id="rId8" display="http://www.sports-reference.com/cfb/conferences/acc/2009.html" xr:uid="{00000000-0004-0000-0C00-000007000000}"/>
    <hyperlink ref="B6" r:id="rId9" display="http://www.sports-reference.com/cfb/schools/north-carolina-state/2009.html" xr:uid="{00000000-0004-0000-0C00-000008000000}"/>
    <hyperlink ref="C6" r:id="rId10" display="http://www.sports-reference.com/cfb/conferences/acc/2009.html" xr:uid="{00000000-0004-0000-0C00-000009000000}"/>
    <hyperlink ref="B7" r:id="rId11" display="http://www.sports-reference.com/cfb/schools/maryland/2009.html" xr:uid="{00000000-0004-0000-0C00-00000A000000}"/>
    <hyperlink ref="C7" r:id="rId12" display="http://www.sports-reference.com/cfb/conferences/acc/2009.html" xr:uid="{00000000-0004-0000-0C00-00000B000000}"/>
    <hyperlink ref="B8" r:id="rId13" display="http://www.sports-reference.com/cfb/schools/georgia-tech/2009.html" xr:uid="{00000000-0004-0000-0C00-00000C000000}"/>
    <hyperlink ref="C8" r:id="rId14" display="http://www.sports-reference.com/cfb/conferences/acc/2009.html" xr:uid="{00000000-0004-0000-0C00-00000D000000}"/>
    <hyperlink ref="Q8" r:id="rId15" display="http://www.sports-reference.com/cfb/friv/forfeits.html" xr:uid="{00000000-0004-0000-0C00-00000E000000}"/>
    <hyperlink ref="B9" r:id="rId16" display="http://www.sports-reference.com/cfb/schools/virginia-tech/2009.html" xr:uid="{00000000-0004-0000-0C00-00000F000000}"/>
    <hyperlink ref="C9" r:id="rId17" display="http://www.sports-reference.com/cfb/conferences/acc/2009.html" xr:uid="{00000000-0004-0000-0C00-000010000000}"/>
    <hyperlink ref="B10" r:id="rId18" display="http://www.sports-reference.com/cfb/schools/miami-fl/2009.html" xr:uid="{00000000-0004-0000-0C00-000011000000}"/>
    <hyperlink ref="C10" r:id="rId19" display="http://www.sports-reference.com/cfb/conferences/acc/2009.html" xr:uid="{00000000-0004-0000-0C00-000012000000}"/>
    <hyperlink ref="B11" r:id="rId20" display="http://www.sports-reference.com/cfb/schools/north-carolina/2009.html" xr:uid="{00000000-0004-0000-0C00-000013000000}"/>
    <hyperlink ref="C11" r:id="rId21" display="http://www.sports-reference.com/cfb/conferences/acc/2009.html" xr:uid="{00000000-0004-0000-0C00-000014000000}"/>
    <hyperlink ref="Q11" r:id="rId22" display="http://www.sports-reference.com/cfb/friv/forfeits.html" xr:uid="{00000000-0004-0000-0C00-000015000000}"/>
    <hyperlink ref="B12" r:id="rId23" display="http://www.sports-reference.com/cfb/schools/duke/2009.html" xr:uid="{00000000-0004-0000-0C00-000016000000}"/>
    <hyperlink ref="C12" r:id="rId24" display="http://www.sports-reference.com/cfb/conferences/acc/2009.html" xr:uid="{00000000-0004-0000-0C00-000017000000}"/>
    <hyperlink ref="B13" r:id="rId25" display="http://www.sports-reference.com/cfb/schools/virginia/2009.html" xr:uid="{00000000-0004-0000-0C00-000018000000}"/>
    <hyperlink ref="C13" r:id="rId26" display="http://www.sports-reference.com/cfb/conferences/acc/2009.html" xr:uid="{00000000-0004-0000-0C00-000019000000}"/>
    <hyperlink ref="B16" r:id="rId27" display="http://www.sports-reference.com/cfb/schools/nebraska/2009.html" xr:uid="{00000000-0004-0000-0C00-00001A000000}"/>
    <hyperlink ref="C16" r:id="rId28" display="http://www.sports-reference.com/cfb/conferences/big-12/2009.html" xr:uid="{00000000-0004-0000-0C00-00001B000000}"/>
    <hyperlink ref="B17" r:id="rId29" display="http://www.sports-reference.com/cfb/schools/missouri/2009.html" xr:uid="{00000000-0004-0000-0C00-00001C000000}"/>
    <hyperlink ref="C17" r:id="rId30" display="http://www.sports-reference.com/cfb/conferences/big-12/2009.html" xr:uid="{00000000-0004-0000-0C00-00001D000000}"/>
    <hyperlink ref="B18" r:id="rId31" display="http://www.sports-reference.com/cfb/schools/kansas-state/2009.html" xr:uid="{00000000-0004-0000-0C00-00001E000000}"/>
    <hyperlink ref="C18" r:id="rId32" display="http://www.sports-reference.com/cfb/conferences/big-12/2009.html" xr:uid="{00000000-0004-0000-0C00-00001F000000}"/>
    <hyperlink ref="B19" r:id="rId33" display="http://www.sports-reference.com/cfb/schools/iowa-state/2009.html" xr:uid="{00000000-0004-0000-0C00-000020000000}"/>
    <hyperlink ref="C19" r:id="rId34" display="http://www.sports-reference.com/cfb/conferences/big-12/2009.html" xr:uid="{00000000-0004-0000-0C00-000021000000}"/>
    <hyperlink ref="B20" r:id="rId35" display="http://www.sports-reference.com/cfb/schools/colorado/2009.html" xr:uid="{00000000-0004-0000-0C00-000022000000}"/>
    <hyperlink ref="C20" r:id="rId36" display="http://www.sports-reference.com/cfb/conferences/big-12/2009.html" xr:uid="{00000000-0004-0000-0C00-000023000000}"/>
    <hyperlink ref="B21" r:id="rId37" display="http://www.sports-reference.com/cfb/schools/kansas/2009.html" xr:uid="{00000000-0004-0000-0C00-000024000000}"/>
    <hyperlink ref="C21" r:id="rId38" display="http://www.sports-reference.com/cfb/conferences/big-12/2009.html" xr:uid="{00000000-0004-0000-0C00-000025000000}"/>
    <hyperlink ref="B22" r:id="rId39" display="http://www.sports-reference.com/cfb/schools/texas/2009.html" xr:uid="{00000000-0004-0000-0C00-000026000000}"/>
    <hyperlink ref="C22" r:id="rId40" display="http://www.sports-reference.com/cfb/conferences/big-12/2009.html" xr:uid="{00000000-0004-0000-0C00-000027000000}"/>
    <hyperlink ref="B23" r:id="rId41" display="http://www.sports-reference.com/cfb/schools/oklahoma-state/2009.html" xr:uid="{00000000-0004-0000-0C00-000028000000}"/>
    <hyperlink ref="C23" r:id="rId42" display="http://www.sports-reference.com/cfb/conferences/big-12/2009.html" xr:uid="{00000000-0004-0000-0C00-000029000000}"/>
    <hyperlink ref="B24" r:id="rId43" display="http://www.sports-reference.com/cfb/schools/texas-tech/2009.html" xr:uid="{00000000-0004-0000-0C00-00002A000000}"/>
    <hyperlink ref="C24" r:id="rId44" display="http://www.sports-reference.com/cfb/conferences/big-12/2009.html" xr:uid="{00000000-0004-0000-0C00-00002B000000}"/>
    <hyperlink ref="B25" r:id="rId45" display="http://www.sports-reference.com/cfb/schools/oklahoma/2009.html" xr:uid="{00000000-0004-0000-0C00-00002C000000}"/>
    <hyperlink ref="C25" r:id="rId46" display="http://www.sports-reference.com/cfb/conferences/big-12/2009.html" xr:uid="{00000000-0004-0000-0C00-00002D000000}"/>
    <hyperlink ref="B26" r:id="rId47" display="http://www.sports-reference.com/cfb/schools/texas-am/2009.html" xr:uid="{00000000-0004-0000-0C00-00002E000000}"/>
    <hyperlink ref="C26" r:id="rId48" display="http://www.sports-reference.com/cfb/conferences/big-12/2009.html" xr:uid="{00000000-0004-0000-0C00-00002F000000}"/>
    <hyperlink ref="B27" r:id="rId49" display="http://www.sports-reference.com/cfb/schools/baylor/2009.html" xr:uid="{00000000-0004-0000-0C00-000030000000}"/>
    <hyperlink ref="C27" r:id="rId50" display="http://www.sports-reference.com/cfb/conferences/big-12/2009.html" xr:uid="{00000000-0004-0000-0C00-000031000000}"/>
    <hyperlink ref="B30" r:id="rId51" display="http://www.sports-reference.com/cfb/schools/cincinnati/2009.html" xr:uid="{00000000-0004-0000-0C00-000032000000}"/>
    <hyperlink ref="C30" r:id="rId52" display="http://www.sports-reference.com/cfb/conferences/big-east/2009.html" xr:uid="{00000000-0004-0000-0C00-000033000000}"/>
    <hyperlink ref="B31" r:id="rId53" display="http://www.sports-reference.com/cfb/schools/pittsburgh/2009.html" xr:uid="{00000000-0004-0000-0C00-000034000000}"/>
    <hyperlink ref="C31" r:id="rId54" display="http://www.sports-reference.com/cfb/conferences/big-east/2009.html" xr:uid="{00000000-0004-0000-0C00-000035000000}"/>
    <hyperlink ref="B32" r:id="rId55" display="http://www.sports-reference.com/cfb/schools/west-virginia/2009.html" xr:uid="{00000000-0004-0000-0C00-000036000000}"/>
    <hyperlink ref="C32" r:id="rId56" display="http://www.sports-reference.com/cfb/conferences/big-east/2009.html" xr:uid="{00000000-0004-0000-0C00-000037000000}"/>
    <hyperlink ref="B33" r:id="rId57" display="http://www.sports-reference.com/cfb/schools/rutgers/2009.html" xr:uid="{00000000-0004-0000-0C00-000038000000}"/>
    <hyperlink ref="C33" r:id="rId58" display="http://www.sports-reference.com/cfb/conferences/big-east/2009.html" xr:uid="{00000000-0004-0000-0C00-000039000000}"/>
    <hyperlink ref="B34" r:id="rId59" display="http://www.sports-reference.com/cfb/schools/connecticut/2009.html" xr:uid="{00000000-0004-0000-0C00-00003A000000}"/>
    <hyperlink ref="C34" r:id="rId60" display="http://www.sports-reference.com/cfb/conferences/big-east/2009.html" xr:uid="{00000000-0004-0000-0C00-00003B000000}"/>
    <hyperlink ref="B35" r:id="rId61" display="http://www.sports-reference.com/cfb/schools/south-florida/2009.html" xr:uid="{00000000-0004-0000-0C00-00003C000000}"/>
    <hyperlink ref="C35" r:id="rId62" display="http://www.sports-reference.com/cfb/conferences/big-east/2009.html" xr:uid="{00000000-0004-0000-0C00-00003D000000}"/>
    <hyperlink ref="B36" r:id="rId63" display="http://www.sports-reference.com/cfb/schools/louisville/2009.html" xr:uid="{00000000-0004-0000-0C00-00003E000000}"/>
    <hyperlink ref="C36" r:id="rId64" display="http://www.sports-reference.com/cfb/conferences/big-east/2009.html" xr:uid="{00000000-0004-0000-0C00-00003F000000}"/>
    <hyperlink ref="B37" r:id="rId65" display="http://www.sports-reference.com/cfb/schools/syracuse/2009.html" xr:uid="{00000000-0004-0000-0C00-000040000000}"/>
    <hyperlink ref="C37" r:id="rId66" display="http://www.sports-reference.com/cfb/conferences/big-east/2009.html" xr:uid="{00000000-0004-0000-0C00-000041000000}"/>
    <hyperlink ref="B40" r:id="rId67" display="http://www.sports-reference.com/cfb/schools/ohio-state/2009.html" xr:uid="{00000000-0004-0000-0C00-000042000000}"/>
    <hyperlink ref="C40" r:id="rId68" display="http://www.sports-reference.com/cfb/conferences/big-ten/2009.html" xr:uid="{00000000-0004-0000-0C00-000043000000}"/>
    <hyperlink ref="B41" r:id="rId69" display="http://www.sports-reference.com/cfb/schools/iowa/2009.html" xr:uid="{00000000-0004-0000-0C00-000044000000}"/>
    <hyperlink ref="C41" r:id="rId70" display="http://www.sports-reference.com/cfb/conferences/big-ten/2009.html" xr:uid="{00000000-0004-0000-0C00-000045000000}"/>
    <hyperlink ref="B42" r:id="rId71" display="http://www.sports-reference.com/cfb/schools/penn-state/2009.html" xr:uid="{00000000-0004-0000-0C00-000046000000}"/>
    <hyperlink ref="C42" r:id="rId72" display="http://www.sports-reference.com/cfb/conferences/big-ten/2009.html" xr:uid="{00000000-0004-0000-0C00-000047000000}"/>
    <hyperlink ref="B43" r:id="rId73" display="http://www.sports-reference.com/cfb/schools/wisconsin/2009.html" xr:uid="{00000000-0004-0000-0C00-000048000000}"/>
    <hyperlink ref="C43" r:id="rId74" display="http://www.sports-reference.com/cfb/conferences/big-ten/2009.html" xr:uid="{00000000-0004-0000-0C00-000049000000}"/>
    <hyperlink ref="B44" r:id="rId75" display="http://www.sports-reference.com/cfb/schools/northwestern/2009.html" xr:uid="{00000000-0004-0000-0C00-00004A000000}"/>
    <hyperlink ref="C44" r:id="rId76" display="http://www.sports-reference.com/cfb/conferences/big-ten/2009.html" xr:uid="{00000000-0004-0000-0C00-00004B000000}"/>
    <hyperlink ref="B45" r:id="rId77" display="http://www.sports-reference.com/cfb/schools/michigan-state/2009.html" xr:uid="{00000000-0004-0000-0C00-00004C000000}"/>
    <hyperlink ref="C45" r:id="rId78" display="http://www.sports-reference.com/cfb/conferences/big-ten/2009.html" xr:uid="{00000000-0004-0000-0C00-00004D000000}"/>
    <hyperlink ref="B46" r:id="rId79" display="http://www.sports-reference.com/cfb/schools/purdue/2009.html" xr:uid="{00000000-0004-0000-0C00-00004E000000}"/>
    <hyperlink ref="C46" r:id="rId80" display="http://www.sports-reference.com/cfb/conferences/big-ten/2009.html" xr:uid="{00000000-0004-0000-0C00-00004F000000}"/>
    <hyperlink ref="B47" r:id="rId81" display="http://www.sports-reference.com/cfb/schools/minnesota/2009.html" xr:uid="{00000000-0004-0000-0C00-000050000000}"/>
    <hyperlink ref="C47" r:id="rId82" display="http://www.sports-reference.com/cfb/conferences/big-ten/2009.html" xr:uid="{00000000-0004-0000-0C00-000051000000}"/>
    <hyperlink ref="B48" r:id="rId83" display="http://www.sports-reference.com/cfb/schools/illinois/2009.html" xr:uid="{00000000-0004-0000-0C00-000052000000}"/>
    <hyperlink ref="C48" r:id="rId84" display="http://www.sports-reference.com/cfb/conferences/big-ten/2009.html" xr:uid="{00000000-0004-0000-0C00-000053000000}"/>
    <hyperlink ref="B49" r:id="rId85" display="http://www.sports-reference.com/cfb/schools/michigan/2009.html" xr:uid="{00000000-0004-0000-0C00-000054000000}"/>
    <hyperlink ref="C49" r:id="rId86" display="http://www.sports-reference.com/cfb/conferences/big-ten/2009.html" xr:uid="{00000000-0004-0000-0C00-000055000000}"/>
    <hyperlink ref="B50" r:id="rId87" display="http://www.sports-reference.com/cfb/schools/indiana/2009.html" xr:uid="{00000000-0004-0000-0C00-000056000000}"/>
    <hyperlink ref="C50" r:id="rId88" display="http://www.sports-reference.com/cfb/conferences/big-ten/2009.html" xr:uid="{00000000-0004-0000-0C00-000057000000}"/>
    <hyperlink ref="B53" r:id="rId89" display="http://www.sports-reference.com/cfb/schools/east-carolina/2009.html" xr:uid="{00000000-0004-0000-0C00-000058000000}"/>
    <hyperlink ref="C53" r:id="rId90" display="http://www.sports-reference.com/cfb/conferences/cusa/2009.html" xr:uid="{00000000-0004-0000-0C00-000059000000}"/>
    <hyperlink ref="B54" r:id="rId91" display="http://www.sports-reference.com/cfb/schools/central-florida/2009.html" xr:uid="{00000000-0004-0000-0C00-00005A000000}"/>
    <hyperlink ref="C54" r:id="rId92" display="http://www.sports-reference.com/cfb/conferences/cusa/2009.html" xr:uid="{00000000-0004-0000-0C00-00005B000000}"/>
    <hyperlink ref="B55" r:id="rId93" display="http://www.sports-reference.com/cfb/schools/southern-mississippi/2009.html" xr:uid="{00000000-0004-0000-0C00-00005C000000}"/>
    <hyperlink ref="C55" r:id="rId94" display="http://www.sports-reference.com/cfb/conferences/cusa/2009.html" xr:uid="{00000000-0004-0000-0C00-00005D000000}"/>
    <hyperlink ref="B56" r:id="rId95" display="http://www.sports-reference.com/cfb/schools/marshall/2009.html" xr:uid="{00000000-0004-0000-0C00-00005E000000}"/>
    <hyperlink ref="C56" r:id="rId96" display="http://www.sports-reference.com/cfb/conferences/cusa/2009.html" xr:uid="{00000000-0004-0000-0C00-00005F000000}"/>
    <hyperlink ref="B57" r:id="rId97" display="http://www.sports-reference.com/cfb/schools/alabama-birmingham/2009.html" xr:uid="{00000000-0004-0000-0C00-000060000000}"/>
    <hyperlink ref="C57" r:id="rId98" display="http://www.sports-reference.com/cfb/conferences/cusa/2009.html" xr:uid="{00000000-0004-0000-0C00-000061000000}"/>
    <hyperlink ref="B58" r:id="rId99" display="http://www.sports-reference.com/cfb/schools/memphis/2009.html" xr:uid="{00000000-0004-0000-0C00-000062000000}"/>
    <hyperlink ref="C58" r:id="rId100" display="http://www.sports-reference.com/cfb/conferences/cusa/2009.html" xr:uid="{00000000-0004-0000-0C00-000063000000}"/>
    <hyperlink ref="B59" r:id="rId101" display="http://www.sports-reference.com/cfb/schools/houston/2009.html" xr:uid="{00000000-0004-0000-0C00-000064000000}"/>
    <hyperlink ref="C59" r:id="rId102" display="http://www.sports-reference.com/cfb/conferences/cusa/2009.html" xr:uid="{00000000-0004-0000-0C00-000065000000}"/>
    <hyperlink ref="B60" r:id="rId103" display="http://www.sports-reference.com/cfb/schools/southern-methodist/2009.html" xr:uid="{00000000-0004-0000-0C00-000066000000}"/>
    <hyperlink ref="C60" r:id="rId104" display="http://www.sports-reference.com/cfb/conferences/cusa/2009.html" xr:uid="{00000000-0004-0000-0C00-000067000000}"/>
    <hyperlink ref="B61" r:id="rId105" display="http://www.sports-reference.com/cfb/schools/tulsa/2009.html" xr:uid="{00000000-0004-0000-0C00-000068000000}"/>
    <hyperlink ref="C61" r:id="rId106" display="http://www.sports-reference.com/cfb/conferences/cusa/2009.html" xr:uid="{00000000-0004-0000-0C00-000069000000}"/>
    <hyperlink ref="B62" r:id="rId107" display="http://www.sports-reference.com/cfb/schools/texas-el-paso/2009.html" xr:uid="{00000000-0004-0000-0C00-00006A000000}"/>
    <hyperlink ref="C62" r:id="rId108" display="http://www.sports-reference.com/cfb/conferences/cusa/2009.html" xr:uid="{00000000-0004-0000-0C00-00006B000000}"/>
    <hyperlink ref="B63" r:id="rId109" display="http://www.sports-reference.com/cfb/schools/rice/2009.html" xr:uid="{00000000-0004-0000-0C00-00006C000000}"/>
    <hyperlink ref="C63" r:id="rId110" display="http://www.sports-reference.com/cfb/conferences/cusa/2009.html" xr:uid="{00000000-0004-0000-0C00-00006D000000}"/>
    <hyperlink ref="B64" r:id="rId111" display="http://www.sports-reference.com/cfb/schools/tulane/2009.html" xr:uid="{00000000-0004-0000-0C00-00006E000000}"/>
    <hyperlink ref="C64" r:id="rId112" display="http://www.sports-reference.com/cfb/conferences/cusa/2009.html" xr:uid="{00000000-0004-0000-0C00-00006F000000}"/>
    <hyperlink ref="B67" r:id="rId113" display="http://www.sports-reference.com/cfb/schools/navy/2009.html" xr:uid="{00000000-0004-0000-0C00-000070000000}"/>
    <hyperlink ref="C67" r:id="rId114" display="http://www.sports-reference.com/cfb/conferences/independent/2009.html" xr:uid="{00000000-0004-0000-0C00-000071000000}"/>
    <hyperlink ref="B68" r:id="rId115" display="http://www.sports-reference.com/cfb/schools/notre-dame/2009.html" xr:uid="{00000000-0004-0000-0C00-000072000000}"/>
    <hyperlink ref="C68" r:id="rId116" display="http://www.sports-reference.com/cfb/conferences/independent/2009.html" xr:uid="{00000000-0004-0000-0C00-000073000000}"/>
    <hyperlink ref="B69" r:id="rId117" display="http://www.sports-reference.com/cfb/schools/army/2009.html" xr:uid="{00000000-0004-0000-0C00-000074000000}"/>
    <hyperlink ref="C69" r:id="rId118" display="http://www.sports-reference.com/cfb/conferences/independent/2009.html" xr:uid="{00000000-0004-0000-0C00-000075000000}"/>
    <hyperlink ref="B72" r:id="rId119" display="http://www.sports-reference.com/cfb/schools/temple/2009.html" xr:uid="{00000000-0004-0000-0C00-000076000000}"/>
    <hyperlink ref="C72" r:id="rId120" display="http://www.sports-reference.com/cfb/conferences/mac/2009.html" xr:uid="{00000000-0004-0000-0C00-000077000000}"/>
    <hyperlink ref="B73" r:id="rId121" display="http://www.sports-reference.com/cfb/schools/ohio/2009.html" xr:uid="{00000000-0004-0000-0C00-000078000000}"/>
    <hyperlink ref="C73" r:id="rId122" display="http://www.sports-reference.com/cfb/conferences/mac/2009.html" xr:uid="{00000000-0004-0000-0C00-000079000000}"/>
    <hyperlink ref="B74" r:id="rId123" display="http://www.sports-reference.com/cfb/schools/bowling-green-state/2009.html" xr:uid="{00000000-0004-0000-0C00-00007A000000}"/>
    <hyperlink ref="C74" r:id="rId124" display="http://www.sports-reference.com/cfb/conferences/mac/2009.html" xr:uid="{00000000-0004-0000-0C00-00007B000000}"/>
    <hyperlink ref="B75" r:id="rId125" display="http://www.sports-reference.com/cfb/schools/kent-state/2009.html" xr:uid="{00000000-0004-0000-0C00-00007C000000}"/>
    <hyperlink ref="C75" r:id="rId126" display="http://www.sports-reference.com/cfb/conferences/mac/2009.html" xr:uid="{00000000-0004-0000-0C00-00007D000000}"/>
    <hyperlink ref="B76" r:id="rId127" display="http://www.sports-reference.com/cfb/schools/buffalo/2009.html" xr:uid="{00000000-0004-0000-0C00-00007E000000}"/>
    <hyperlink ref="C76" r:id="rId128" display="http://www.sports-reference.com/cfb/conferences/mac/2009.html" xr:uid="{00000000-0004-0000-0C00-00007F000000}"/>
    <hyperlink ref="B77" r:id="rId129" display="http://www.sports-reference.com/cfb/schools/akron/2009.html" xr:uid="{00000000-0004-0000-0C00-000080000000}"/>
    <hyperlink ref="C77" r:id="rId130" display="http://www.sports-reference.com/cfb/conferences/mac/2009.html" xr:uid="{00000000-0004-0000-0C00-000081000000}"/>
    <hyperlink ref="B78" r:id="rId131" display="http://www.sports-reference.com/cfb/schools/miami-oh/2009.html" xr:uid="{00000000-0004-0000-0C00-000082000000}"/>
    <hyperlink ref="C78" r:id="rId132" display="http://www.sports-reference.com/cfb/conferences/mac/2009.html" xr:uid="{00000000-0004-0000-0C00-000083000000}"/>
    <hyperlink ref="B79" r:id="rId133" display="http://www.sports-reference.com/cfb/schools/central-michigan/2009.html" xr:uid="{00000000-0004-0000-0C00-000084000000}"/>
    <hyperlink ref="C79" r:id="rId134" display="http://www.sports-reference.com/cfb/conferences/mac/2009.html" xr:uid="{00000000-0004-0000-0C00-000085000000}"/>
    <hyperlink ref="B80" r:id="rId135" display="http://www.sports-reference.com/cfb/schools/northern-illinois/2009.html" xr:uid="{00000000-0004-0000-0C00-000086000000}"/>
    <hyperlink ref="C80" r:id="rId136" display="http://www.sports-reference.com/cfb/conferences/mac/2009.html" xr:uid="{00000000-0004-0000-0C00-000087000000}"/>
    <hyperlink ref="B81" r:id="rId137" display="http://www.sports-reference.com/cfb/schools/western-michigan/2009.html" xr:uid="{00000000-0004-0000-0C00-000088000000}"/>
    <hyperlink ref="C81" r:id="rId138" display="http://www.sports-reference.com/cfb/conferences/mac/2009.html" xr:uid="{00000000-0004-0000-0C00-000089000000}"/>
    <hyperlink ref="B82" r:id="rId139" display="http://www.sports-reference.com/cfb/schools/toledo/2009.html" xr:uid="{00000000-0004-0000-0C00-00008A000000}"/>
    <hyperlink ref="C82" r:id="rId140" display="http://www.sports-reference.com/cfb/conferences/mac/2009.html" xr:uid="{00000000-0004-0000-0C00-00008B000000}"/>
    <hyperlink ref="B83" r:id="rId141" display="http://www.sports-reference.com/cfb/schools/ball-state/2009.html" xr:uid="{00000000-0004-0000-0C00-00008C000000}"/>
    <hyperlink ref="C83" r:id="rId142" display="http://www.sports-reference.com/cfb/conferences/mac/2009.html" xr:uid="{00000000-0004-0000-0C00-00008D000000}"/>
    <hyperlink ref="B84" r:id="rId143" display="http://www.sports-reference.com/cfb/schools/eastern-michigan/2009.html" xr:uid="{00000000-0004-0000-0C00-00008E000000}"/>
    <hyperlink ref="C84" r:id="rId144" display="http://www.sports-reference.com/cfb/conferences/mac/2009.html" xr:uid="{00000000-0004-0000-0C00-00008F000000}"/>
    <hyperlink ref="B87" r:id="rId145" display="http://www.sports-reference.com/cfb/schools/texas-christian/2009.html" xr:uid="{00000000-0004-0000-0C00-000090000000}"/>
    <hyperlink ref="C87" r:id="rId146" display="http://www.sports-reference.com/cfb/conferences/mwc/2009.html" xr:uid="{00000000-0004-0000-0C00-000091000000}"/>
    <hyperlink ref="B88" r:id="rId147" display="http://www.sports-reference.com/cfb/schools/brigham-young/2009.html" xr:uid="{00000000-0004-0000-0C00-000092000000}"/>
    <hyperlink ref="C88" r:id="rId148" display="http://www.sports-reference.com/cfb/conferences/mwc/2009.html" xr:uid="{00000000-0004-0000-0C00-000093000000}"/>
    <hyperlink ref="B89" r:id="rId149" display="http://www.sports-reference.com/cfb/schools/utah/2009.html" xr:uid="{00000000-0004-0000-0C00-000094000000}"/>
    <hyperlink ref="C89" r:id="rId150" display="http://www.sports-reference.com/cfb/conferences/mwc/2009.html" xr:uid="{00000000-0004-0000-0C00-000095000000}"/>
    <hyperlink ref="B90" r:id="rId151" display="http://www.sports-reference.com/cfb/schools/air-force/2009.html" xr:uid="{00000000-0004-0000-0C00-000096000000}"/>
    <hyperlink ref="C90" r:id="rId152" display="http://www.sports-reference.com/cfb/conferences/mwc/2009.html" xr:uid="{00000000-0004-0000-0C00-000097000000}"/>
    <hyperlink ref="B91" r:id="rId153" display="http://www.sports-reference.com/cfb/schools/wyoming/2009.html" xr:uid="{00000000-0004-0000-0C00-000098000000}"/>
    <hyperlink ref="C91" r:id="rId154" display="http://www.sports-reference.com/cfb/conferences/mwc/2009.html" xr:uid="{00000000-0004-0000-0C00-000099000000}"/>
    <hyperlink ref="B92" r:id="rId155" display="http://www.sports-reference.com/cfb/schools/nevada-las-vegas/2009.html" xr:uid="{00000000-0004-0000-0C00-00009A000000}"/>
    <hyperlink ref="C92" r:id="rId156" display="http://www.sports-reference.com/cfb/conferences/mwc/2009.html" xr:uid="{00000000-0004-0000-0C00-00009B000000}"/>
    <hyperlink ref="B93" r:id="rId157" display="http://www.sports-reference.com/cfb/schools/san-diego-state/2009.html" xr:uid="{00000000-0004-0000-0C00-00009C000000}"/>
    <hyperlink ref="C93" r:id="rId158" display="http://www.sports-reference.com/cfb/conferences/mwc/2009.html" xr:uid="{00000000-0004-0000-0C00-00009D000000}"/>
    <hyperlink ref="B94" r:id="rId159" display="http://www.sports-reference.com/cfb/schools/new-mexico/2009.html" xr:uid="{00000000-0004-0000-0C00-00009E000000}"/>
    <hyperlink ref="C94" r:id="rId160" display="http://www.sports-reference.com/cfb/conferences/mwc/2009.html" xr:uid="{00000000-0004-0000-0C00-00009F000000}"/>
    <hyperlink ref="B95" r:id="rId161" display="http://www.sports-reference.com/cfb/schools/colorado-state/2009.html" xr:uid="{00000000-0004-0000-0C00-0000A0000000}"/>
    <hyperlink ref="C95" r:id="rId162" display="http://www.sports-reference.com/cfb/conferences/mwc/2009.html" xr:uid="{00000000-0004-0000-0C00-0000A1000000}"/>
    <hyperlink ref="B98" r:id="rId163" display="http://www.sports-reference.com/cfb/schools/oregon/2009.html" xr:uid="{00000000-0004-0000-0C00-0000A2000000}"/>
    <hyperlink ref="C98" r:id="rId164" display="http://www.sports-reference.com/cfb/conferences/pac-10/2009.html" xr:uid="{00000000-0004-0000-0C00-0000A3000000}"/>
    <hyperlink ref="B99" r:id="rId165" display="http://www.sports-reference.com/cfb/schools/arizona/2009.html" xr:uid="{00000000-0004-0000-0C00-0000A4000000}"/>
    <hyperlink ref="C99" r:id="rId166" display="http://www.sports-reference.com/cfb/conferences/pac-10/2009.html" xr:uid="{00000000-0004-0000-0C00-0000A5000000}"/>
    <hyperlink ref="B100" r:id="rId167" display="http://www.sports-reference.com/cfb/schools/oregon-state/2009.html" xr:uid="{00000000-0004-0000-0C00-0000A6000000}"/>
    <hyperlink ref="C100" r:id="rId168" display="http://www.sports-reference.com/cfb/conferences/pac-10/2009.html" xr:uid="{00000000-0004-0000-0C00-0000A7000000}"/>
    <hyperlink ref="B101" r:id="rId169" display="http://www.sports-reference.com/cfb/schools/stanford/2009.html" xr:uid="{00000000-0004-0000-0C00-0000A8000000}"/>
    <hyperlink ref="C101" r:id="rId170" display="http://www.sports-reference.com/cfb/conferences/pac-10/2009.html" xr:uid="{00000000-0004-0000-0C00-0000A9000000}"/>
    <hyperlink ref="B102" r:id="rId171" display="http://www.sports-reference.com/cfb/schools/southern-california/2009.html" xr:uid="{00000000-0004-0000-0C00-0000AA000000}"/>
    <hyperlink ref="C102" r:id="rId172" display="http://www.sports-reference.com/cfb/conferences/pac-10/2009.html" xr:uid="{00000000-0004-0000-0C00-0000AB000000}"/>
    <hyperlink ref="B103" r:id="rId173" display="http://www.sports-reference.com/cfb/schools/california/2009.html" xr:uid="{00000000-0004-0000-0C00-0000AC000000}"/>
    <hyperlink ref="C103" r:id="rId174" display="http://www.sports-reference.com/cfb/conferences/pac-10/2009.html" xr:uid="{00000000-0004-0000-0C00-0000AD000000}"/>
    <hyperlink ref="B104" r:id="rId175" display="http://www.sports-reference.com/cfb/schools/washington/2009.html" xr:uid="{00000000-0004-0000-0C00-0000AE000000}"/>
    <hyperlink ref="C104" r:id="rId176" display="http://www.sports-reference.com/cfb/conferences/pac-10/2009.html" xr:uid="{00000000-0004-0000-0C00-0000AF000000}"/>
    <hyperlink ref="B105" r:id="rId177" display="http://www.sports-reference.com/cfb/schools/ucla/2009.html" xr:uid="{00000000-0004-0000-0C00-0000B0000000}"/>
    <hyperlink ref="C105" r:id="rId178" display="http://www.sports-reference.com/cfb/conferences/pac-10/2009.html" xr:uid="{00000000-0004-0000-0C00-0000B1000000}"/>
    <hyperlink ref="B106" r:id="rId179" display="http://www.sports-reference.com/cfb/schools/arizona-state/2009.html" xr:uid="{00000000-0004-0000-0C00-0000B2000000}"/>
    <hyperlink ref="C106" r:id="rId180" display="http://www.sports-reference.com/cfb/conferences/pac-10/2009.html" xr:uid="{00000000-0004-0000-0C00-0000B3000000}"/>
    <hyperlink ref="B107" r:id="rId181" display="http://www.sports-reference.com/cfb/schools/washington-state/2009.html" xr:uid="{00000000-0004-0000-0C00-0000B4000000}"/>
    <hyperlink ref="C107" r:id="rId182" display="http://www.sports-reference.com/cfb/conferences/pac-10/2009.html" xr:uid="{00000000-0004-0000-0C00-0000B5000000}"/>
    <hyperlink ref="B110" r:id="rId183" display="http://www.sports-reference.com/cfb/schools/florida/2009.html" xr:uid="{00000000-0004-0000-0C00-0000B6000000}"/>
    <hyperlink ref="C110" r:id="rId184" display="http://www.sports-reference.com/cfb/conferences/sec/2009.html" xr:uid="{00000000-0004-0000-0C00-0000B7000000}"/>
    <hyperlink ref="B111" r:id="rId185" display="http://www.sports-reference.com/cfb/schools/georgia/2009.html" xr:uid="{00000000-0004-0000-0C00-0000B8000000}"/>
    <hyperlink ref="C111" r:id="rId186" display="http://www.sports-reference.com/cfb/conferences/sec/2009.html" xr:uid="{00000000-0004-0000-0C00-0000B9000000}"/>
    <hyperlink ref="B112" r:id="rId187" display="http://www.sports-reference.com/cfb/schools/tennessee/2009.html" xr:uid="{00000000-0004-0000-0C00-0000BA000000}"/>
    <hyperlink ref="C112" r:id="rId188" display="http://www.sports-reference.com/cfb/conferences/sec/2009.html" xr:uid="{00000000-0004-0000-0C00-0000BB000000}"/>
    <hyperlink ref="B113" r:id="rId189" display="http://www.sports-reference.com/cfb/schools/kentucky/2009.html" xr:uid="{00000000-0004-0000-0C00-0000BC000000}"/>
    <hyperlink ref="C113" r:id="rId190" display="http://www.sports-reference.com/cfb/conferences/sec/2009.html" xr:uid="{00000000-0004-0000-0C00-0000BD000000}"/>
    <hyperlink ref="B114" r:id="rId191" display="http://www.sports-reference.com/cfb/schools/south-carolina/2009.html" xr:uid="{00000000-0004-0000-0C00-0000BE000000}"/>
    <hyperlink ref="C114" r:id="rId192" display="http://www.sports-reference.com/cfb/conferences/sec/2009.html" xr:uid="{00000000-0004-0000-0C00-0000BF000000}"/>
    <hyperlink ref="B115" r:id="rId193" display="http://www.sports-reference.com/cfb/schools/vanderbilt/2009.html" xr:uid="{00000000-0004-0000-0C00-0000C0000000}"/>
    <hyperlink ref="C115" r:id="rId194" display="http://www.sports-reference.com/cfb/conferences/sec/2009.html" xr:uid="{00000000-0004-0000-0C00-0000C1000000}"/>
    <hyperlink ref="B116" r:id="rId195" display="http://www.sports-reference.com/cfb/schools/alabama/2009.html" xr:uid="{00000000-0004-0000-0C00-0000C2000000}"/>
    <hyperlink ref="C116" r:id="rId196" display="http://www.sports-reference.com/cfb/conferences/sec/2009.html" xr:uid="{00000000-0004-0000-0C00-0000C3000000}"/>
    <hyperlink ref="B117" r:id="rId197" display="http://www.sports-reference.com/cfb/schools/louisiana-state/2009.html" xr:uid="{00000000-0004-0000-0C00-0000C4000000}"/>
    <hyperlink ref="C117" r:id="rId198" display="http://www.sports-reference.com/cfb/conferences/sec/2009.html" xr:uid="{00000000-0004-0000-0C00-0000C5000000}"/>
    <hyperlink ref="B118" r:id="rId199" display="http://www.sports-reference.com/cfb/schools/mississippi/2009.html" xr:uid="{00000000-0004-0000-0C00-0000C6000000}"/>
    <hyperlink ref="C118" r:id="rId200" display="http://www.sports-reference.com/cfb/conferences/sec/2009.html" xr:uid="{00000000-0004-0000-0C00-0000C7000000}"/>
    <hyperlink ref="B119" r:id="rId201" display="http://www.sports-reference.com/cfb/schools/arkansas/2009.html" xr:uid="{00000000-0004-0000-0C00-0000C8000000}"/>
    <hyperlink ref="C119" r:id="rId202" display="http://www.sports-reference.com/cfb/conferences/sec/2009.html" xr:uid="{00000000-0004-0000-0C00-0000C9000000}"/>
    <hyperlink ref="B120" r:id="rId203" display="http://www.sports-reference.com/cfb/schools/auburn/2009.html" xr:uid="{00000000-0004-0000-0C00-0000CA000000}"/>
    <hyperlink ref="C120" r:id="rId204" display="http://www.sports-reference.com/cfb/conferences/sec/2009.html" xr:uid="{00000000-0004-0000-0C00-0000CB000000}"/>
    <hyperlink ref="B121" r:id="rId205" display="http://www.sports-reference.com/cfb/schools/mississippi-state/2009.html" xr:uid="{00000000-0004-0000-0C00-0000CC000000}"/>
    <hyperlink ref="C121" r:id="rId206" display="http://www.sports-reference.com/cfb/conferences/sec/2009.html" xr:uid="{00000000-0004-0000-0C00-0000CD000000}"/>
    <hyperlink ref="B124" r:id="rId207" display="http://www.sports-reference.com/cfb/schools/troy/2009.html" xr:uid="{00000000-0004-0000-0C00-0000CE000000}"/>
    <hyperlink ref="C124" r:id="rId208" display="http://www.sports-reference.com/cfb/conferences/sun-belt/2009.html" xr:uid="{00000000-0004-0000-0C00-0000CF000000}"/>
    <hyperlink ref="B125" r:id="rId209" display="http://www.sports-reference.com/cfb/schools/middle-tennessee-state/2009.html" xr:uid="{00000000-0004-0000-0C00-0000D0000000}"/>
    <hyperlink ref="C125" r:id="rId210" display="http://www.sports-reference.com/cfb/conferences/sun-belt/2009.html" xr:uid="{00000000-0004-0000-0C00-0000D1000000}"/>
    <hyperlink ref="B126" r:id="rId211" display="http://www.sports-reference.com/cfb/schools/louisiana-monroe/2009.html" xr:uid="{00000000-0004-0000-0C00-0000D2000000}"/>
    <hyperlink ref="C126" r:id="rId212" display="http://www.sports-reference.com/cfb/conferences/sun-belt/2009.html" xr:uid="{00000000-0004-0000-0C00-0000D3000000}"/>
    <hyperlink ref="B127" r:id="rId213" display="http://www.sports-reference.com/cfb/schools/florida-atlantic/2009.html" xr:uid="{00000000-0004-0000-0C00-0000D4000000}"/>
    <hyperlink ref="C127" r:id="rId214" display="http://www.sports-reference.com/cfb/conferences/sun-belt/2009.html" xr:uid="{00000000-0004-0000-0C00-0000D5000000}"/>
    <hyperlink ref="B128" r:id="rId215" display="http://www.sports-reference.com/cfb/schools/louisiana-lafayette/2009.html" xr:uid="{00000000-0004-0000-0C00-0000D6000000}"/>
    <hyperlink ref="C128" r:id="rId216" display="http://www.sports-reference.com/cfb/conferences/sun-belt/2009.html" xr:uid="{00000000-0004-0000-0C00-0000D7000000}"/>
    <hyperlink ref="B129" r:id="rId217" display="http://www.sports-reference.com/cfb/schools/arkansas-state/2009.html" xr:uid="{00000000-0004-0000-0C00-0000D8000000}"/>
    <hyperlink ref="C129" r:id="rId218" display="http://www.sports-reference.com/cfb/conferences/sun-belt/2009.html" xr:uid="{00000000-0004-0000-0C00-0000D9000000}"/>
    <hyperlink ref="B130" r:id="rId219" display="http://www.sports-reference.com/cfb/schools/florida-international/2009.html" xr:uid="{00000000-0004-0000-0C00-0000DA000000}"/>
    <hyperlink ref="C130" r:id="rId220" display="http://www.sports-reference.com/cfb/conferences/sun-belt/2009.html" xr:uid="{00000000-0004-0000-0C00-0000DB000000}"/>
    <hyperlink ref="B131" r:id="rId221" display="http://www.sports-reference.com/cfb/schools/north-texas/2009.html" xr:uid="{00000000-0004-0000-0C00-0000DC000000}"/>
    <hyperlink ref="C131" r:id="rId222" display="http://www.sports-reference.com/cfb/conferences/sun-belt/2009.html" xr:uid="{00000000-0004-0000-0C00-0000DD000000}"/>
    <hyperlink ref="B132" r:id="rId223" display="http://www.sports-reference.com/cfb/schools/western-kentucky/2009.html" xr:uid="{00000000-0004-0000-0C00-0000DE000000}"/>
    <hyperlink ref="C132" r:id="rId224" display="http://www.sports-reference.com/cfb/conferences/sun-belt/2009.html" xr:uid="{00000000-0004-0000-0C00-0000DF000000}"/>
    <hyperlink ref="B135" r:id="rId225" display="http://www.sports-reference.com/cfb/schools/boise-state/2009.html" xr:uid="{00000000-0004-0000-0C00-0000E0000000}"/>
    <hyperlink ref="C135" r:id="rId226" display="http://www.sports-reference.com/cfb/conferences/wac/2009.html" xr:uid="{00000000-0004-0000-0C00-0000E1000000}"/>
    <hyperlink ref="B136" r:id="rId227" display="http://www.sports-reference.com/cfb/schools/nevada/2009.html" xr:uid="{00000000-0004-0000-0C00-0000E2000000}"/>
    <hyperlink ref="C136" r:id="rId228" display="http://www.sports-reference.com/cfb/conferences/wac/2009.html" xr:uid="{00000000-0004-0000-0C00-0000E3000000}"/>
    <hyperlink ref="B137" r:id="rId229" display="http://www.sports-reference.com/cfb/schools/fresno-state/2009.html" xr:uid="{00000000-0004-0000-0C00-0000E4000000}"/>
    <hyperlink ref="C137" r:id="rId230" display="http://www.sports-reference.com/cfb/conferences/wac/2009.html" xr:uid="{00000000-0004-0000-0C00-0000E5000000}"/>
    <hyperlink ref="B138" r:id="rId231" display="http://www.sports-reference.com/cfb/schools/idaho/2009.html" xr:uid="{00000000-0004-0000-0C00-0000E6000000}"/>
    <hyperlink ref="C138" r:id="rId232" display="http://www.sports-reference.com/cfb/conferences/wac/2009.html" xr:uid="{00000000-0004-0000-0C00-0000E7000000}"/>
    <hyperlink ref="B139" r:id="rId233" display="http://www.sports-reference.com/cfb/schools/hawaii/2009.html" xr:uid="{00000000-0004-0000-0C00-0000E8000000}"/>
    <hyperlink ref="C139" r:id="rId234" display="http://www.sports-reference.com/cfb/conferences/wac/2009.html" xr:uid="{00000000-0004-0000-0C00-0000E9000000}"/>
    <hyperlink ref="B140" r:id="rId235" display="http://www.sports-reference.com/cfb/schools/louisiana-tech/2009.html" xr:uid="{00000000-0004-0000-0C00-0000EA000000}"/>
    <hyperlink ref="C140" r:id="rId236" display="http://www.sports-reference.com/cfb/conferences/wac/2009.html" xr:uid="{00000000-0004-0000-0C00-0000EB000000}"/>
    <hyperlink ref="B141" r:id="rId237" display="http://www.sports-reference.com/cfb/schools/utah-state/2009.html" xr:uid="{00000000-0004-0000-0C00-0000EC000000}"/>
    <hyperlink ref="C141" r:id="rId238" display="http://www.sports-reference.com/cfb/conferences/wac/2009.html" xr:uid="{00000000-0004-0000-0C00-0000ED000000}"/>
    <hyperlink ref="B142" r:id="rId239" display="http://www.sports-reference.com/cfb/schools/new-mexico-state/2009.html" xr:uid="{00000000-0004-0000-0C00-0000EE000000}"/>
    <hyperlink ref="C142" r:id="rId240" display="http://www.sports-reference.com/cfb/conferences/wac/2009.html" xr:uid="{00000000-0004-0000-0C00-0000EF000000}"/>
    <hyperlink ref="B143" r:id="rId241" display="http://www.sports-reference.com/cfb/schools/san-jose-state/2009.html" xr:uid="{00000000-0004-0000-0C00-0000F0000000}"/>
    <hyperlink ref="C143" r:id="rId242" display="http://www.sports-reference.com/cfb/conferences/wac/2009.html" xr:uid="{00000000-0004-0000-0C00-0000F1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143"/>
  <sheetViews>
    <sheetView topLeftCell="A143" workbookViewId="0">
      <selection activeCell="A2" sqref="A2:P143"/>
    </sheetView>
  </sheetViews>
  <sheetFormatPr defaultRowHeight="15"/>
  <sheetData>
    <row r="1" spans="1:17">
      <c r="A1" s="6" t="s">
        <v>152</v>
      </c>
      <c r="B1" s="6" t="s">
        <v>153</v>
      </c>
      <c r="C1" s="6" t="s">
        <v>154</v>
      </c>
      <c r="D1" s="6" t="s">
        <v>155</v>
      </c>
      <c r="E1" s="6" t="s">
        <v>156</v>
      </c>
      <c r="F1" s="6" t="s">
        <v>157</v>
      </c>
      <c r="G1" s="6" t="s">
        <v>155</v>
      </c>
      <c r="H1" s="6" t="s">
        <v>156</v>
      </c>
      <c r="I1" s="6" t="s">
        <v>157</v>
      </c>
      <c r="J1" s="6" t="s">
        <v>158</v>
      </c>
      <c r="K1" s="6" t="s">
        <v>158</v>
      </c>
      <c r="L1" s="6" t="s">
        <v>159</v>
      </c>
      <c r="M1" s="6" t="s">
        <v>160</v>
      </c>
      <c r="N1" s="6" t="s">
        <v>161</v>
      </c>
      <c r="O1" s="6" t="s">
        <v>162</v>
      </c>
      <c r="P1" s="6" t="s">
        <v>163</v>
      </c>
      <c r="Q1" s="6" t="s">
        <v>164</v>
      </c>
    </row>
    <row r="2" spans="1:17" ht="45">
      <c r="A2" s="6">
        <v>1</v>
      </c>
      <c r="B2" s="5" t="s">
        <v>2</v>
      </c>
      <c r="C2" s="5" t="s">
        <v>165</v>
      </c>
      <c r="D2" s="7">
        <v>9</v>
      </c>
      <c r="E2" s="7">
        <v>4</v>
      </c>
      <c r="F2" s="7">
        <v>0.69199999999999995</v>
      </c>
      <c r="G2" s="7">
        <v>5</v>
      </c>
      <c r="H2" s="7">
        <v>3</v>
      </c>
      <c r="I2" s="7">
        <v>0.625</v>
      </c>
      <c r="J2" s="7">
        <v>33.4</v>
      </c>
      <c r="K2" s="7">
        <v>20.2</v>
      </c>
      <c r="L2" s="7">
        <v>10.67</v>
      </c>
      <c r="M2" s="7">
        <v>2.67</v>
      </c>
      <c r="N2" s="7"/>
      <c r="O2" s="7">
        <v>16</v>
      </c>
      <c r="P2" s="7">
        <v>21</v>
      </c>
      <c r="Q2" s="7"/>
    </row>
    <row r="3" spans="1:17" ht="45">
      <c r="A3" s="6">
        <v>2</v>
      </c>
      <c r="B3" s="5" t="s">
        <v>82</v>
      </c>
      <c r="C3" s="5" t="s">
        <v>165</v>
      </c>
      <c r="D3" s="7">
        <v>9</v>
      </c>
      <c r="E3" s="7">
        <v>5</v>
      </c>
      <c r="F3" s="7">
        <v>0.64300000000000002</v>
      </c>
      <c r="G3" s="7">
        <v>5</v>
      </c>
      <c r="H3" s="7">
        <v>3</v>
      </c>
      <c r="I3" s="7">
        <v>0.625</v>
      </c>
      <c r="J3" s="7">
        <v>24.7</v>
      </c>
      <c r="K3" s="7">
        <v>18.399999999999999</v>
      </c>
      <c r="L3" s="7">
        <v>6.72</v>
      </c>
      <c r="M3" s="7">
        <v>2.15</v>
      </c>
      <c r="N3" s="7"/>
      <c r="O3" s="7">
        <v>18</v>
      </c>
      <c r="P3" s="7"/>
      <c r="Q3" s="7"/>
    </row>
    <row r="4" spans="1:17" ht="45">
      <c r="A4" s="6">
        <v>3</v>
      </c>
      <c r="B4" s="5" t="s">
        <v>39</v>
      </c>
      <c r="C4" s="5" t="s">
        <v>165</v>
      </c>
      <c r="D4" s="7">
        <v>8</v>
      </c>
      <c r="E4" s="7">
        <v>5</v>
      </c>
      <c r="F4" s="7">
        <v>0.61499999999999999</v>
      </c>
      <c r="G4" s="7">
        <v>4</v>
      </c>
      <c r="H4" s="7">
        <v>4</v>
      </c>
      <c r="I4" s="7">
        <v>0.5</v>
      </c>
      <c r="J4" s="7">
        <v>21.8</v>
      </c>
      <c r="K4" s="7">
        <v>22.5</v>
      </c>
      <c r="L4" s="7">
        <v>2.96</v>
      </c>
      <c r="M4" s="7">
        <v>1.73</v>
      </c>
      <c r="N4" s="7"/>
      <c r="O4" s="7">
        <v>22</v>
      </c>
      <c r="P4" s="7"/>
      <c r="Q4" s="7"/>
    </row>
    <row r="5" spans="1:17" ht="45">
      <c r="A5" s="6">
        <v>4</v>
      </c>
      <c r="B5" s="5" t="s">
        <v>62</v>
      </c>
      <c r="C5" s="5" t="s">
        <v>165</v>
      </c>
      <c r="D5" s="7">
        <v>8</v>
      </c>
      <c r="E5" s="7">
        <v>5</v>
      </c>
      <c r="F5" s="7">
        <v>0.61499999999999999</v>
      </c>
      <c r="G5" s="7">
        <v>4</v>
      </c>
      <c r="H5" s="7">
        <v>4</v>
      </c>
      <c r="I5" s="7">
        <v>0.5</v>
      </c>
      <c r="J5" s="7">
        <v>21</v>
      </c>
      <c r="K5" s="7">
        <v>18.3</v>
      </c>
      <c r="L5" s="7">
        <v>7.45</v>
      </c>
      <c r="M5" s="7">
        <v>4.68</v>
      </c>
      <c r="N5" s="7">
        <v>23</v>
      </c>
      <c r="O5" s="7">
        <v>16</v>
      </c>
      <c r="P5" s="7"/>
      <c r="Q5" s="7"/>
    </row>
    <row r="6" spans="1:17" ht="45">
      <c r="A6" s="6">
        <v>5</v>
      </c>
      <c r="B6" s="5" t="s">
        <v>6</v>
      </c>
      <c r="C6" s="5" t="s">
        <v>165</v>
      </c>
      <c r="D6" s="7">
        <v>7</v>
      </c>
      <c r="E6" s="7">
        <v>6</v>
      </c>
      <c r="F6" s="7">
        <v>0.53800000000000003</v>
      </c>
      <c r="G6" s="7">
        <v>4</v>
      </c>
      <c r="H6" s="7">
        <v>4</v>
      </c>
      <c r="I6" s="7">
        <v>0.5</v>
      </c>
      <c r="J6" s="7">
        <v>25.2</v>
      </c>
      <c r="K6" s="7">
        <v>17.3</v>
      </c>
      <c r="L6" s="7">
        <v>6.97</v>
      </c>
      <c r="M6" s="7">
        <v>2.5099999999999998</v>
      </c>
      <c r="N6" s="7">
        <v>9</v>
      </c>
      <c r="O6" s="7">
        <v>9</v>
      </c>
      <c r="P6" s="7"/>
      <c r="Q6" s="7"/>
    </row>
    <row r="7" spans="1:17" ht="45.75" thickBot="1">
      <c r="A7" s="6">
        <v>6</v>
      </c>
      <c r="B7" s="5" t="s">
        <v>44</v>
      </c>
      <c r="C7" s="5" t="s">
        <v>165</v>
      </c>
      <c r="D7" s="7">
        <v>6</v>
      </c>
      <c r="E7" s="7">
        <v>7</v>
      </c>
      <c r="F7" s="7">
        <v>0.46200000000000002</v>
      </c>
      <c r="G7" s="7">
        <v>4</v>
      </c>
      <c r="H7" s="7">
        <v>4</v>
      </c>
      <c r="I7" s="7">
        <v>0.5</v>
      </c>
      <c r="J7" s="7">
        <v>23.5</v>
      </c>
      <c r="K7" s="7">
        <v>26.3</v>
      </c>
      <c r="L7" s="7">
        <v>1.41</v>
      </c>
      <c r="M7" s="7">
        <v>3.57</v>
      </c>
      <c r="N7" s="7"/>
      <c r="O7" s="7"/>
      <c r="P7" s="7"/>
      <c r="Q7" s="7"/>
    </row>
    <row r="8" spans="1:17" ht="30.75" thickTop="1">
      <c r="A8" s="8">
        <v>7</v>
      </c>
      <c r="B8" s="10" t="s">
        <v>43</v>
      </c>
      <c r="C8" s="10" t="s">
        <v>166</v>
      </c>
      <c r="D8" s="9">
        <v>10</v>
      </c>
      <c r="E8" s="9">
        <v>4</v>
      </c>
      <c r="F8" s="9">
        <v>0.71399999999999997</v>
      </c>
      <c r="G8" s="9">
        <v>5</v>
      </c>
      <c r="H8" s="9">
        <v>3</v>
      </c>
      <c r="I8" s="9">
        <v>0.625</v>
      </c>
      <c r="J8" s="9">
        <v>22.1</v>
      </c>
      <c r="K8" s="9">
        <v>16.7</v>
      </c>
      <c r="L8" s="9">
        <v>8.14</v>
      </c>
      <c r="M8" s="9">
        <v>2.4300000000000002</v>
      </c>
      <c r="N8" s="9">
        <v>17</v>
      </c>
      <c r="O8" s="9">
        <v>15</v>
      </c>
      <c r="P8" s="9">
        <v>15</v>
      </c>
      <c r="Q8" s="9"/>
    </row>
    <row r="9" spans="1:17" ht="30">
      <c r="A9" s="6">
        <v>8</v>
      </c>
      <c r="B9" s="5" t="s">
        <v>69</v>
      </c>
      <c r="C9" s="5" t="s">
        <v>166</v>
      </c>
      <c r="D9" s="7">
        <v>9</v>
      </c>
      <c r="E9" s="7">
        <v>4</v>
      </c>
      <c r="F9" s="7">
        <v>0.69199999999999995</v>
      </c>
      <c r="G9" s="7">
        <v>5</v>
      </c>
      <c r="H9" s="7">
        <v>3</v>
      </c>
      <c r="I9" s="7">
        <v>0.625</v>
      </c>
      <c r="J9" s="7">
        <v>24.4</v>
      </c>
      <c r="K9" s="7">
        <v>20.3</v>
      </c>
      <c r="L9" s="7">
        <v>6.78</v>
      </c>
      <c r="M9" s="7">
        <v>1.7</v>
      </c>
      <c r="N9" s="7"/>
      <c r="O9" s="7">
        <v>14</v>
      </c>
      <c r="P9" s="7">
        <v>22</v>
      </c>
      <c r="Q9" s="7"/>
    </row>
    <row r="10" spans="1:17" ht="60">
      <c r="A10" s="6">
        <v>9</v>
      </c>
      <c r="B10" s="5" t="s">
        <v>24</v>
      </c>
      <c r="C10" s="5" t="s">
        <v>166</v>
      </c>
      <c r="D10" s="7">
        <v>8</v>
      </c>
      <c r="E10" s="7">
        <v>5</v>
      </c>
      <c r="F10" s="7">
        <v>0.61499999999999999</v>
      </c>
      <c r="G10" s="7">
        <v>4</v>
      </c>
      <c r="H10" s="7">
        <v>4</v>
      </c>
      <c r="I10" s="7">
        <v>0.5</v>
      </c>
      <c r="J10" s="7">
        <v>27.7</v>
      </c>
      <c r="K10" s="7">
        <v>21.2</v>
      </c>
      <c r="L10" s="7">
        <v>7.9</v>
      </c>
      <c r="M10" s="7">
        <v>2.67</v>
      </c>
      <c r="N10" s="7"/>
      <c r="O10" s="7">
        <v>17</v>
      </c>
      <c r="P10" s="7"/>
      <c r="Q10" s="5" t="s">
        <v>199</v>
      </c>
    </row>
    <row r="11" spans="1:17" ht="30">
      <c r="A11" s="6">
        <v>10</v>
      </c>
      <c r="B11" s="5" t="s">
        <v>21</v>
      </c>
      <c r="C11" s="5" t="s">
        <v>166</v>
      </c>
      <c r="D11" s="7">
        <v>7</v>
      </c>
      <c r="E11" s="7">
        <v>6</v>
      </c>
      <c r="F11" s="7">
        <v>0.53800000000000003</v>
      </c>
      <c r="G11" s="7">
        <v>4</v>
      </c>
      <c r="H11" s="7">
        <v>4</v>
      </c>
      <c r="I11" s="7">
        <v>0.5</v>
      </c>
      <c r="J11" s="7">
        <v>27.1</v>
      </c>
      <c r="K11" s="7">
        <v>24.2</v>
      </c>
      <c r="L11" s="7">
        <v>4.8499999999999996</v>
      </c>
      <c r="M11" s="7">
        <v>3.62</v>
      </c>
      <c r="N11" s="7"/>
      <c r="O11" s="7">
        <v>23</v>
      </c>
      <c r="P11" s="7"/>
      <c r="Q11" s="7"/>
    </row>
    <row r="12" spans="1:17" ht="30">
      <c r="A12" s="6">
        <v>11</v>
      </c>
      <c r="B12" s="5" t="s">
        <v>61</v>
      </c>
      <c r="C12" s="5" t="s">
        <v>166</v>
      </c>
      <c r="D12" s="7">
        <v>5</v>
      </c>
      <c r="E12" s="7">
        <v>7</v>
      </c>
      <c r="F12" s="7">
        <v>0.41699999999999998</v>
      </c>
      <c r="G12" s="7">
        <v>3</v>
      </c>
      <c r="H12" s="7">
        <v>5</v>
      </c>
      <c r="I12" s="7">
        <v>0.375</v>
      </c>
      <c r="J12" s="7">
        <v>16.100000000000001</v>
      </c>
      <c r="K12" s="7">
        <v>21.7</v>
      </c>
      <c r="L12" s="7">
        <v>1.4</v>
      </c>
      <c r="M12" s="7">
        <v>4.57</v>
      </c>
      <c r="N12" s="7"/>
      <c r="O12" s="7"/>
      <c r="P12" s="7"/>
      <c r="Q12" s="7"/>
    </row>
    <row r="13" spans="1:17" ht="30">
      <c r="A13" s="6">
        <v>12</v>
      </c>
      <c r="B13" s="5" t="s">
        <v>33</v>
      </c>
      <c r="C13" s="5" t="s">
        <v>166</v>
      </c>
      <c r="D13" s="7">
        <v>4</v>
      </c>
      <c r="E13" s="7">
        <v>8</v>
      </c>
      <c r="F13" s="7">
        <v>0.33300000000000002</v>
      </c>
      <c r="G13" s="7">
        <v>1</v>
      </c>
      <c r="H13" s="7">
        <v>7</v>
      </c>
      <c r="I13" s="7">
        <v>0.125</v>
      </c>
      <c r="J13" s="7">
        <v>20.100000000000001</v>
      </c>
      <c r="K13" s="7">
        <v>23.4</v>
      </c>
      <c r="L13" s="7">
        <v>-0.39</v>
      </c>
      <c r="M13" s="7">
        <v>3.28</v>
      </c>
      <c r="N13" s="7"/>
      <c r="O13" s="7"/>
      <c r="P13" s="7"/>
      <c r="Q13" s="7"/>
    </row>
    <row r="14" spans="1:17" ht="15" customHeight="1">
      <c r="A14" s="21"/>
      <c r="B14" s="21"/>
      <c r="C14" s="21"/>
      <c r="D14" s="21" t="s">
        <v>167</v>
      </c>
      <c r="E14" s="21"/>
      <c r="F14" s="21"/>
      <c r="G14" s="21" t="s">
        <v>168</v>
      </c>
      <c r="H14" s="21"/>
      <c r="I14" s="21"/>
      <c r="J14" s="6"/>
      <c r="K14" s="6"/>
      <c r="L14" s="21" t="s">
        <v>159</v>
      </c>
      <c r="M14" s="21"/>
      <c r="N14" s="21" t="s">
        <v>151</v>
      </c>
      <c r="O14" s="21"/>
      <c r="P14" s="21"/>
      <c r="Q14" s="6"/>
    </row>
    <row r="15" spans="1:17">
      <c r="A15" s="6" t="s">
        <v>152</v>
      </c>
      <c r="B15" s="6" t="s">
        <v>153</v>
      </c>
      <c r="C15" s="6" t="s">
        <v>154</v>
      </c>
      <c r="D15" s="6" t="s">
        <v>155</v>
      </c>
      <c r="E15" s="6" t="s">
        <v>156</v>
      </c>
      <c r="F15" s="6" t="s">
        <v>157</v>
      </c>
      <c r="G15" s="6" t="s">
        <v>155</v>
      </c>
      <c r="H15" s="6" t="s">
        <v>156</v>
      </c>
      <c r="I15" s="6" t="s">
        <v>157</v>
      </c>
      <c r="J15" s="6" t="s">
        <v>158</v>
      </c>
      <c r="K15" s="6" t="s">
        <v>158</v>
      </c>
      <c r="L15" s="6" t="s">
        <v>159</v>
      </c>
      <c r="M15" s="6" t="s">
        <v>160</v>
      </c>
      <c r="N15" s="6" t="s">
        <v>161</v>
      </c>
      <c r="O15" s="6" t="s">
        <v>162</v>
      </c>
      <c r="P15" s="6" t="s">
        <v>163</v>
      </c>
      <c r="Q15" s="6" t="s">
        <v>164</v>
      </c>
    </row>
    <row r="16" spans="1:17" ht="30">
      <c r="A16" s="6">
        <v>13</v>
      </c>
      <c r="B16" s="5" t="s">
        <v>46</v>
      </c>
      <c r="C16" s="5" t="s">
        <v>194</v>
      </c>
      <c r="D16" s="7">
        <v>10</v>
      </c>
      <c r="E16" s="7">
        <v>4</v>
      </c>
      <c r="F16" s="7">
        <v>0.71399999999999997</v>
      </c>
      <c r="G16" s="7">
        <v>5</v>
      </c>
      <c r="H16" s="7">
        <v>3</v>
      </c>
      <c r="I16" s="7">
        <v>0.625</v>
      </c>
      <c r="J16" s="7">
        <v>42.2</v>
      </c>
      <c r="K16" s="7">
        <v>27.2</v>
      </c>
      <c r="L16" s="7">
        <v>13.11</v>
      </c>
      <c r="M16" s="7">
        <v>4.54</v>
      </c>
      <c r="N16" s="7">
        <v>6</v>
      </c>
      <c r="O16" s="7">
        <v>3</v>
      </c>
      <c r="P16" s="7">
        <v>19</v>
      </c>
      <c r="Q16" s="7"/>
    </row>
    <row r="17" spans="1:17" ht="30">
      <c r="A17" s="6">
        <v>14</v>
      </c>
      <c r="B17" s="5" t="s">
        <v>26</v>
      </c>
      <c r="C17" s="5" t="s">
        <v>194</v>
      </c>
      <c r="D17" s="7">
        <v>9</v>
      </c>
      <c r="E17" s="7">
        <v>4</v>
      </c>
      <c r="F17" s="7">
        <v>0.69199999999999995</v>
      </c>
      <c r="G17" s="7">
        <v>5</v>
      </c>
      <c r="H17" s="7">
        <v>3</v>
      </c>
      <c r="I17" s="7">
        <v>0.625</v>
      </c>
      <c r="J17" s="7">
        <v>35.4</v>
      </c>
      <c r="K17" s="7">
        <v>28.5</v>
      </c>
      <c r="L17" s="7">
        <v>10.92</v>
      </c>
      <c r="M17" s="7">
        <v>3.69</v>
      </c>
      <c r="N17" s="7"/>
      <c r="O17" s="7"/>
      <c r="P17" s="7"/>
      <c r="Q17" s="7"/>
    </row>
    <row r="18" spans="1:17" ht="30">
      <c r="A18" s="6">
        <v>15</v>
      </c>
      <c r="B18" s="5" t="s">
        <v>85</v>
      </c>
      <c r="C18" s="5" t="s">
        <v>194</v>
      </c>
      <c r="D18" s="7">
        <v>8</v>
      </c>
      <c r="E18" s="7">
        <v>5</v>
      </c>
      <c r="F18" s="7">
        <v>0.61499999999999999</v>
      </c>
      <c r="G18" s="7">
        <v>4</v>
      </c>
      <c r="H18" s="7">
        <v>4</v>
      </c>
      <c r="I18" s="7">
        <v>0.5</v>
      </c>
      <c r="J18" s="7">
        <v>33.4</v>
      </c>
      <c r="K18" s="7">
        <v>28.8</v>
      </c>
      <c r="L18" s="7">
        <v>9.23</v>
      </c>
      <c r="M18" s="7">
        <v>4</v>
      </c>
      <c r="N18" s="7">
        <v>14</v>
      </c>
      <c r="O18" s="7">
        <v>13</v>
      </c>
      <c r="P18" s="7"/>
      <c r="Q18" s="7"/>
    </row>
    <row r="19" spans="1:17" ht="30">
      <c r="A19" s="6">
        <v>16</v>
      </c>
      <c r="B19" s="5" t="s">
        <v>66</v>
      </c>
      <c r="C19" s="5" t="s">
        <v>194</v>
      </c>
      <c r="D19" s="7">
        <v>5</v>
      </c>
      <c r="E19" s="7">
        <v>7</v>
      </c>
      <c r="F19" s="7">
        <v>0.41699999999999998</v>
      </c>
      <c r="G19" s="7">
        <v>2</v>
      </c>
      <c r="H19" s="7">
        <v>6</v>
      </c>
      <c r="I19" s="7">
        <v>0.25</v>
      </c>
      <c r="J19" s="7">
        <v>20.2</v>
      </c>
      <c r="K19" s="7">
        <v>29.3</v>
      </c>
      <c r="L19" s="7">
        <v>-1.07</v>
      </c>
      <c r="M19" s="7">
        <v>4.0999999999999996</v>
      </c>
      <c r="N19" s="7"/>
      <c r="O19" s="7"/>
      <c r="P19" s="7"/>
      <c r="Q19" s="7"/>
    </row>
    <row r="20" spans="1:17" ht="30">
      <c r="A20" s="6">
        <v>17</v>
      </c>
      <c r="B20" s="5" t="s">
        <v>76</v>
      </c>
      <c r="C20" s="5" t="s">
        <v>194</v>
      </c>
      <c r="D20" s="7">
        <v>5</v>
      </c>
      <c r="E20" s="7">
        <v>7</v>
      </c>
      <c r="F20" s="7">
        <v>0.41699999999999998</v>
      </c>
      <c r="G20" s="7">
        <v>2</v>
      </c>
      <c r="H20" s="7">
        <v>6</v>
      </c>
      <c r="I20" s="7">
        <v>0.25</v>
      </c>
      <c r="J20" s="7">
        <v>34.9</v>
      </c>
      <c r="K20" s="7">
        <v>35.799999999999997</v>
      </c>
      <c r="L20" s="7">
        <v>-3.39</v>
      </c>
      <c r="M20" s="7">
        <v>0.78</v>
      </c>
      <c r="N20" s="7"/>
      <c r="O20" s="7"/>
      <c r="P20" s="7"/>
      <c r="Q20" s="7"/>
    </row>
    <row r="21" spans="1:17" ht="30.75" thickBot="1">
      <c r="A21" s="6">
        <v>18</v>
      </c>
      <c r="B21" s="5" t="s">
        <v>53</v>
      </c>
      <c r="C21" s="5" t="s">
        <v>194</v>
      </c>
      <c r="D21" s="7">
        <v>2</v>
      </c>
      <c r="E21" s="7">
        <v>10</v>
      </c>
      <c r="F21" s="7">
        <v>0.16700000000000001</v>
      </c>
      <c r="G21" s="7">
        <v>0</v>
      </c>
      <c r="H21" s="7">
        <v>8</v>
      </c>
      <c r="I21" s="7">
        <v>0</v>
      </c>
      <c r="J21" s="7">
        <v>25.3</v>
      </c>
      <c r="K21" s="7">
        <v>35.799999999999997</v>
      </c>
      <c r="L21" s="7">
        <v>-7.8</v>
      </c>
      <c r="M21" s="7">
        <v>1.1100000000000001</v>
      </c>
      <c r="N21" s="7"/>
      <c r="O21" s="7"/>
      <c r="P21" s="7"/>
      <c r="Q21" s="7"/>
    </row>
    <row r="22" spans="1:17" ht="30.75" thickTop="1">
      <c r="A22" s="8">
        <v>19</v>
      </c>
      <c r="B22" s="10" t="s">
        <v>7</v>
      </c>
      <c r="C22" s="10" t="s">
        <v>195</v>
      </c>
      <c r="D22" s="9">
        <v>12</v>
      </c>
      <c r="E22" s="9">
        <v>1</v>
      </c>
      <c r="F22" s="9">
        <v>0.92300000000000004</v>
      </c>
      <c r="G22" s="9">
        <v>7</v>
      </c>
      <c r="H22" s="9">
        <v>1</v>
      </c>
      <c r="I22" s="9">
        <v>0.875</v>
      </c>
      <c r="J22" s="9">
        <v>42.4</v>
      </c>
      <c r="K22" s="9">
        <v>18.8</v>
      </c>
      <c r="L22" s="9">
        <v>23.98</v>
      </c>
      <c r="M22" s="9">
        <v>6.05</v>
      </c>
      <c r="N22" s="9">
        <v>11</v>
      </c>
      <c r="O22" s="9">
        <v>1</v>
      </c>
      <c r="P22" s="9">
        <v>4</v>
      </c>
      <c r="Q22" s="9"/>
    </row>
    <row r="23" spans="1:17" ht="30">
      <c r="A23" s="6">
        <v>20</v>
      </c>
      <c r="B23" s="5" t="s">
        <v>16</v>
      </c>
      <c r="C23" s="5" t="s">
        <v>195</v>
      </c>
      <c r="D23" s="7">
        <v>12</v>
      </c>
      <c r="E23" s="7">
        <v>2</v>
      </c>
      <c r="F23" s="7">
        <v>0.85699999999999998</v>
      </c>
      <c r="G23" s="7">
        <v>7</v>
      </c>
      <c r="H23" s="7">
        <v>1</v>
      </c>
      <c r="I23" s="7">
        <v>0.875</v>
      </c>
      <c r="J23" s="7">
        <v>51.1</v>
      </c>
      <c r="K23" s="7">
        <v>24.5</v>
      </c>
      <c r="L23" s="7">
        <v>24.79</v>
      </c>
      <c r="M23" s="7">
        <v>6.72</v>
      </c>
      <c r="N23" s="7">
        <v>4</v>
      </c>
      <c r="O23" s="7">
        <v>1</v>
      </c>
      <c r="P23" s="7">
        <v>5</v>
      </c>
      <c r="Q23" s="7"/>
    </row>
    <row r="24" spans="1:17" ht="30">
      <c r="A24" s="6">
        <v>21</v>
      </c>
      <c r="B24" s="5" t="s">
        <v>47</v>
      </c>
      <c r="C24" s="5" t="s">
        <v>195</v>
      </c>
      <c r="D24" s="7">
        <v>11</v>
      </c>
      <c r="E24" s="7">
        <v>2</v>
      </c>
      <c r="F24" s="7">
        <v>0.84599999999999997</v>
      </c>
      <c r="G24" s="7">
        <v>7</v>
      </c>
      <c r="H24" s="7">
        <v>1</v>
      </c>
      <c r="I24" s="7">
        <v>0.875</v>
      </c>
      <c r="J24" s="7">
        <v>43.8</v>
      </c>
      <c r="K24" s="7">
        <v>27.8</v>
      </c>
      <c r="L24" s="7">
        <v>15.46</v>
      </c>
      <c r="M24" s="7">
        <v>3</v>
      </c>
      <c r="N24" s="7">
        <v>12</v>
      </c>
      <c r="O24" s="7">
        <v>2</v>
      </c>
      <c r="P24" s="7">
        <v>12</v>
      </c>
      <c r="Q24" s="7"/>
    </row>
    <row r="25" spans="1:17" ht="30">
      <c r="A25" s="6">
        <v>22</v>
      </c>
      <c r="B25" s="5" t="s">
        <v>48</v>
      </c>
      <c r="C25" s="5" t="s">
        <v>195</v>
      </c>
      <c r="D25" s="7">
        <v>9</v>
      </c>
      <c r="E25" s="7">
        <v>4</v>
      </c>
      <c r="F25" s="7">
        <v>0.69199999999999995</v>
      </c>
      <c r="G25" s="7">
        <v>5</v>
      </c>
      <c r="H25" s="7">
        <v>3</v>
      </c>
      <c r="I25" s="7">
        <v>0.625</v>
      </c>
      <c r="J25" s="7">
        <v>40.799999999999997</v>
      </c>
      <c r="K25" s="7">
        <v>28.1</v>
      </c>
      <c r="L25" s="7">
        <v>13.09</v>
      </c>
      <c r="M25" s="7">
        <v>3.78</v>
      </c>
      <c r="N25" s="7"/>
      <c r="O25" s="7">
        <v>7</v>
      </c>
      <c r="P25" s="7">
        <v>16</v>
      </c>
      <c r="Q25" s="7"/>
    </row>
    <row r="26" spans="1:17" ht="30">
      <c r="A26" s="6">
        <v>23</v>
      </c>
      <c r="B26" s="5" t="s">
        <v>56</v>
      </c>
      <c r="C26" s="5" t="s">
        <v>195</v>
      </c>
      <c r="D26" s="7">
        <v>4</v>
      </c>
      <c r="E26" s="7">
        <v>8</v>
      </c>
      <c r="F26" s="7">
        <v>0.33300000000000002</v>
      </c>
      <c r="G26" s="7">
        <v>2</v>
      </c>
      <c r="H26" s="7">
        <v>6</v>
      </c>
      <c r="I26" s="7">
        <v>0.25</v>
      </c>
      <c r="J26" s="7">
        <v>28</v>
      </c>
      <c r="K26" s="7">
        <v>29.3</v>
      </c>
      <c r="L26" s="7">
        <v>2.59</v>
      </c>
      <c r="M26" s="7">
        <v>5.68</v>
      </c>
      <c r="N26" s="7"/>
      <c r="O26" s="7"/>
      <c r="P26" s="7"/>
      <c r="Q26" s="7"/>
    </row>
    <row r="27" spans="1:17" ht="30">
      <c r="A27" s="6">
        <v>24</v>
      </c>
      <c r="B27" s="5" t="s">
        <v>17</v>
      </c>
      <c r="C27" s="5" t="s">
        <v>195</v>
      </c>
      <c r="D27" s="7">
        <v>4</v>
      </c>
      <c r="E27" s="7">
        <v>8</v>
      </c>
      <c r="F27" s="7">
        <v>0.33300000000000002</v>
      </c>
      <c r="G27" s="7">
        <v>2</v>
      </c>
      <c r="H27" s="7">
        <v>6</v>
      </c>
      <c r="I27" s="7">
        <v>0.25</v>
      </c>
      <c r="J27" s="7">
        <v>25</v>
      </c>
      <c r="K27" s="7">
        <v>37.4</v>
      </c>
      <c r="L27" s="7">
        <v>-5.38</v>
      </c>
      <c r="M27" s="7">
        <v>4.12</v>
      </c>
      <c r="N27" s="7"/>
      <c r="O27" s="7"/>
      <c r="P27" s="7"/>
      <c r="Q27" s="7"/>
    </row>
    <row r="28" spans="1:17" ht="15" customHeight="1">
      <c r="A28" s="21"/>
      <c r="B28" s="21"/>
      <c r="C28" s="21"/>
      <c r="D28" s="21" t="s">
        <v>167</v>
      </c>
      <c r="E28" s="21"/>
      <c r="F28" s="21"/>
      <c r="G28" s="21" t="s">
        <v>168</v>
      </c>
      <c r="H28" s="21"/>
      <c r="I28" s="21"/>
      <c r="J28" s="6"/>
      <c r="K28" s="6"/>
      <c r="L28" s="21" t="s">
        <v>159</v>
      </c>
      <c r="M28" s="21"/>
      <c r="N28" s="21" t="s">
        <v>151</v>
      </c>
      <c r="O28" s="21"/>
      <c r="P28" s="21"/>
      <c r="Q28" s="6"/>
    </row>
    <row r="29" spans="1:17">
      <c r="A29" s="6" t="s">
        <v>152</v>
      </c>
      <c r="B29" s="6" t="s">
        <v>153</v>
      </c>
      <c r="C29" s="6" t="s">
        <v>154</v>
      </c>
      <c r="D29" s="6" t="s">
        <v>155</v>
      </c>
      <c r="E29" s="6" t="s">
        <v>156</v>
      </c>
      <c r="F29" s="6" t="s">
        <v>157</v>
      </c>
      <c r="G29" s="6" t="s">
        <v>155</v>
      </c>
      <c r="H29" s="6" t="s">
        <v>156</v>
      </c>
      <c r="I29" s="6" t="s">
        <v>157</v>
      </c>
      <c r="J29" s="6" t="s">
        <v>158</v>
      </c>
      <c r="K29" s="6" t="s">
        <v>158</v>
      </c>
      <c r="L29" s="6" t="s">
        <v>159</v>
      </c>
      <c r="M29" s="6" t="s">
        <v>160</v>
      </c>
      <c r="N29" s="6" t="s">
        <v>161</v>
      </c>
      <c r="O29" s="6" t="s">
        <v>162</v>
      </c>
      <c r="P29" s="6" t="s">
        <v>163</v>
      </c>
      <c r="Q29" s="6" t="s">
        <v>164</v>
      </c>
    </row>
    <row r="30" spans="1:17" ht="30">
      <c r="A30" s="6">
        <v>25</v>
      </c>
      <c r="B30" s="5" t="s">
        <v>68</v>
      </c>
      <c r="C30" s="5" t="s">
        <v>192</v>
      </c>
      <c r="D30" s="7">
        <v>11</v>
      </c>
      <c r="E30" s="7">
        <v>3</v>
      </c>
      <c r="F30" s="7">
        <v>0.78600000000000003</v>
      </c>
      <c r="G30" s="7">
        <v>6</v>
      </c>
      <c r="H30" s="7">
        <v>1</v>
      </c>
      <c r="I30" s="7">
        <v>0.85699999999999998</v>
      </c>
      <c r="J30" s="7">
        <v>25.9</v>
      </c>
      <c r="K30" s="7">
        <v>20.100000000000001</v>
      </c>
      <c r="L30" s="7">
        <v>6.03</v>
      </c>
      <c r="M30" s="7">
        <v>-0.19</v>
      </c>
      <c r="N30" s="7"/>
      <c r="O30" s="7">
        <v>12</v>
      </c>
      <c r="P30" s="7">
        <v>17</v>
      </c>
      <c r="Q30" s="7"/>
    </row>
    <row r="31" spans="1:17" ht="30">
      <c r="A31" s="6">
        <v>26</v>
      </c>
      <c r="B31" s="5" t="s">
        <v>31</v>
      </c>
      <c r="C31" s="5" t="s">
        <v>192</v>
      </c>
      <c r="D31" s="7">
        <v>9</v>
      </c>
      <c r="E31" s="7">
        <v>4</v>
      </c>
      <c r="F31" s="7">
        <v>0.69199999999999995</v>
      </c>
      <c r="G31" s="7">
        <v>5</v>
      </c>
      <c r="H31" s="7">
        <v>2</v>
      </c>
      <c r="I31" s="7">
        <v>0.71399999999999997</v>
      </c>
      <c r="J31" s="7">
        <v>27.1</v>
      </c>
      <c r="K31" s="7">
        <v>21.5</v>
      </c>
      <c r="L31" s="7">
        <v>8.8699999999999992</v>
      </c>
      <c r="M31" s="7">
        <v>3.17</v>
      </c>
      <c r="N31" s="7">
        <v>25</v>
      </c>
      <c r="O31" s="7">
        <v>17</v>
      </c>
      <c r="P31" s="7"/>
      <c r="Q31" s="7"/>
    </row>
    <row r="32" spans="1:17" ht="30">
      <c r="A32" s="6">
        <v>27</v>
      </c>
      <c r="B32" s="5" t="s">
        <v>38</v>
      </c>
      <c r="C32" s="5" t="s">
        <v>192</v>
      </c>
      <c r="D32" s="7">
        <v>9</v>
      </c>
      <c r="E32" s="7">
        <v>4</v>
      </c>
      <c r="F32" s="7">
        <v>0.69199999999999995</v>
      </c>
      <c r="G32" s="7">
        <v>5</v>
      </c>
      <c r="H32" s="7">
        <v>2</v>
      </c>
      <c r="I32" s="7">
        <v>0.71399999999999997</v>
      </c>
      <c r="J32" s="7">
        <v>24.5</v>
      </c>
      <c r="K32" s="7">
        <v>17</v>
      </c>
      <c r="L32" s="7">
        <v>7.09</v>
      </c>
      <c r="M32" s="7">
        <v>0.09</v>
      </c>
      <c r="N32" s="7">
        <v>8</v>
      </c>
      <c r="O32" s="7">
        <v>8</v>
      </c>
      <c r="P32" s="7">
        <v>23</v>
      </c>
      <c r="Q32" s="7"/>
    </row>
    <row r="33" spans="1:17">
      <c r="A33" s="6">
        <v>28</v>
      </c>
      <c r="B33" s="5" t="s">
        <v>79</v>
      </c>
      <c r="C33" s="5" t="s">
        <v>192</v>
      </c>
      <c r="D33" s="7">
        <v>8</v>
      </c>
      <c r="E33" s="7">
        <v>5</v>
      </c>
      <c r="F33" s="7">
        <v>0.61499999999999999</v>
      </c>
      <c r="G33" s="7">
        <v>5</v>
      </c>
      <c r="H33" s="7">
        <v>2</v>
      </c>
      <c r="I33" s="7">
        <v>0.71399999999999997</v>
      </c>
      <c r="J33" s="7">
        <v>29</v>
      </c>
      <c r="K33" s="7">
        <v>18.8</v>
      </c>
      <c r="L33" s="7">
        <v>6.35</v>
      </c>
      <c r="M33" s="7">
        <v>-0.26</v>
      </c>
      <c r="N33" s="7"/>
      <c r="O33" s="7"/>
      <c r="P33" s="7"/>
      <c r="Q33" s="7"/>
    </row>
    <row r="34" spans="1:17" ht="30">
      <c r="A34" s="6">
        <v>29</v>
      </c>
      <c r="B34" s="5" t="s">
        <v>117</v>
      </c>
      <c r="C34" s="5" t="s">
        <v>192</v>
      </c>
      <c r="D34" s="7">
        <v>8</v>
      </c>
      <c r="E34" s="7">
        <v>5</v>
      </c>
      <c r="F34" s="7">
        <v>0.61499999999999999</v>
      </c>
      <c r="G34" s="7">
        <v>3</v>
      </c>
      <c r="H34" s="7">
        <v>4</v>
      </c>
      <c r="I34" s="7">
        <v>0.42899999999999999</v>
      </c>
      <c r="J34" s="7">
        <v>24.9</v>
      </c>
      <c r="K34" s="7">
        <v>19.8</v>
      </c>
      <c r="L34" s="7">
        <v>4.67</v>
      </c>
      <c r="M34" s="7">
        <v>0.75</v>
      </c>
      <c r="N34" s="7"/>
      <c r="O34" s="7">
        <v>24</v>
      </c>
      <c r="P34" s="7"/>
      <c r="Q34" s="7"/>
    </row>
    <row r="35" spans="1:17" ht="30">
      <c r="A35" s="6">
        <v>30</v>
      </c>
      <c r="B35" s="5" t="s">
        <v>73</v>
      </c>
      <c r="C35" s="5" t="s">
        <v>192</v>
      </c>
      <c r="D35" s="7">
        <v>8</v>
      </c>
      <c r="E35" s="7">
        <v>5</v>
      </c>
      <c r="F35" s="7">
        <v>0.61499999999999999</v>
      </c>
      <c r="G35" s="7">
        <v>2</v>
      </c>
      <c r="H35" s="7">
        <v>5</v>
      </c>
      <c r="I35" s="7">
        <v>0.28599999999999998</v>
      </c>
      <c r="J35" s="7">
        <v>27.6</v>
      </c>
      <c r="K35" s="7">
        <v>20</v>
      </c>
      <c r="L35" s="7">
        <v>4.45</v>
      </c>
      <c r="M35" s="7">
        <v>-0.62</v>
      </c>
      <c r="N35" s="7">
        <v>19</v>
      </c>
      <c r="O35" s="7">
        <v>10</v>
      </c>
      <c r="P35" s="7"/>
      <c r="Q35" s="7"/>
    </row>
    <row r="36" spans="1:17" ht="30">
      <c r="A36" s="6">
        <v>31</v>
      </c>
      <c r="B36" s="5" t="s">
        <v>36</v>
      </c>
      <c r="C36" s="5" t="s">
        <v>192</v>
      </c>
      <c r="D36" s="7">
        <v>5</v>
      </c>
      <c r="E36" s="7">
        <v>7</v>
      </c>
      <c r="F36" s="7">
        <v>0.41699999999999998</v>
      </c>
      <c r="G36" s="7">
        <v>1</v>
      </c>
      <c r="H36" s="7">
        <v>6</v>
      </c>
      <c r="I36" s="7">
        <v>0.14299999999999999</v>
      </c>
      <c r="J36" s="7">
        <v>24.7</v>
      </c>
      <c r="K36" s="7">
        <v>29.8</v>
      </c>
      <c r="L36" s="7">
        <v>-3.83</v>
      </c>
      <c r="M36" s="7">
        <v>-0.33</v>
      </c>
      <c r="N36" s="7"/>
      <c r="O36" s="7"/>
      <c r="P36" s="7"/>
      <c r="Q36" s="7"/>
    </row>
    <row r="37" spans="1:17">
      <c r="A37" s="6">
        <v>32</v>
      </c>
      <c r="B37" s="5" t="s">
        <v>59</v>
      </c>
      <c r="C37" s="5" t="s">
        <v>192</v>
      </c>
      <c r="D37" s="7">
        <v>3</v>
      </c>
      <c r="E37" s="7">
        <v>9</v>
      </c>
      <c r="F37" s="7">
        <v>0.25</v>
      </c>
      <c r="G37" s="7">
        <v>1</v>
      </c>
      <c r="H37" s="7">
        <v>6</v>
      </c>
      <c r="I37" s="7">
        <v>0.14299999999999999</v>
      </c>
      <c r="J37" s="7">
        <v>18.100000000000001</v>
      </c>
      <c r="K37" s="7">
        <v>32.700000000000003</v>
      </c>
      <c r="L37" s="7">
        <v>-9</v>
      </c>
      <c r="M37" s="7">
        <v>2.84</v>
      </c>
      <c r="N37" s="7"/>
      <c r="O37" s="7"/>
      <c r="P37" s="7"/>
      <c r="Q37" s="7"/>
    </row>
    <row r="38" spans="1:17" ht="15" customHeight="1">
      <c r="A38" s="21"/>
      <c r="B38" s="21"/>
      <c r="C38" s="21"/>
      <c r="D38" s="21" t="s">
        <v>167</v>
      </c>
      <c r="E38" s="21"/>
      <c r="F38" s="21"/>
      <c r="G38" s="21" t="s">
        <v>168</v>
      </c>
      <c r="H38" s="21"/>
      <c r="I38" s="21"/>
      <c r="J38" s="6"/>
      <c r="K38" s="6"/>
      <c r="L38" s="21" t="s">
        <v>159</v>
      </c>
      <c r="M38" s="21"/>
      <c r="N38" s="21" t="s">
        <v>151</v>
      </c>
      <c r="O38" s="21"/>
      <c r="P38" s="21"/>
      <c r="Q38" s="6"/>
    </row>
    <row r="39" spans="1:17">
      <c r="A39" s="6" t="s">
        <v>152</v>
      </c>
      <c r="B39" s="6" t="s">
        <v>153</v>
      </c>
      <c r="C39" s="6" t="s">
        <v>154</v>
      </c>
      <c r="D39" s="6" t="s">
        <v>155</v>
      </c>
      <c r="E39" s="6" t="s">
        <v>156</v>
      </c>
      <c r="F39" s="6" t="s">
        <v>157</v>
      </c>
      <c r="G39" s="6" t="s">
        <v>155</v>
      </c>
      <c r="H39" s="6" t="s">
        <v>156</v>
      </c>
      <c r="I39" s="6" t="s">
        <v>157</v>
      </c>
      <c r="J39" s="6" t="s">
        <v>158</v>
      </c>
      <c r="K39" s="6" t="s">
        <v>158</v>
      </c>
      <c r="L39" s="6" t="s">
        <v>159</v>
      </c>
      <c r="M39" s="6" t="s">
        <v>160</v>
      </c>
      <c r="N39" s="6" t="s">
        <v>161</v>
      </c>
      <c r="O39" s="6" t="s">
        <v>162</v>
      </c>
      <c r="P39" s="6" t="s">
        <v>163</v>
      </c>
      <c r="Q39" s="6" t="s">
        <v>164</v>
      </c>
    </row>
    <row r="40" spans="1:17" ht="30">
      <c r="A40" s="6">
        <v>33</v>
      </c>
      <c r="B40" s="5" t="s">
        <v>23</v>
      </c>
      <c r="C40" s="5" t="s">
        <v>146</v>
      </c>
      <c r="D40" s="7">
        <v>11</v>
      </c>
      <c r="E40" s="7">
        <v>2</v>
      </c>
      <c r="F40" s="7">
        <v>0.84599999999999997</v>
      </c>
      <c r="G40" s="7">
        <v>7</v>
      </c>
      <c r="H40" s="7">
        <v>1</v>
      </c>
      <c r="I40" s="7">
        <v>0.875</v>
      </c>
      <c r="J40" s="7">
        <v>38.9</v>
      </c>
      <c r="K40" s="7">
        <v>14.4</v>
      </c>
      <c r="L40" s="7">
        <v>17.82</v>
      </c>
      <c r="M40" s="7">
        <v>1.97</v>
      </c>
      <c r="N40" s="7">
        <v>22</v>
      </c>
      <c r="O40" s="7">
        <v>3</v>
      </c>
      <c r="P40" s="7">
        <v>8</v>
      </c>
      <c r="Q40" s="7"/>
    </row>
    <row r="41" spans="1:17" ht="30">
      <c r="A41" s="6">
        <v>34</v>
      </c>
      <c r="B41" s="5" t="s">
        <v>3</v>
      </c>
      <c r="C41" s="5" t="s">
        <v>146</v>
      </c>
      <c r="D41" s="7">
        <v>10</v>
      </c>
      <c r="E41" s="7">
        <v>3</v>
      </c>
      <c r="F41" s="7">
        <v>0.76900000000000002</v>
      </c>
      <c r="G41" s="7">
        <v>7</v>
      </c>
      <c r="H41" s="7">
        <v>1</v>
      </c>
      <c r="I41" s="7">
        <v>0.875</v>
      </c>
      <c r="J41" s="7">
        <v>27.6</v>
      </c>
      <c r="K41" s="7">
        <v>13.9</v>
      </c>
      <c r="L41" s="7">
        <v>13.94</v>
      </c>
      <c r="M41" s="7">
        <v>3.87</v>
      </c>
      <c r="N41" s="7">
        <v>2</v>
      </c>
      <c r="O41" s="7">
        <v>2</v>
      </c>
      <c r="P41" s="7">
        <v>9</v>
      </c>
      <c r="Q41" s="7"/>
    </row>
    <row r="42" spans="1:17" ht="30">
      <c r="A42" s="6">
        <v>35</v>
      </c>
      <c r="B42" s="5" t="s">
        <v>18</v>
      </c>
      <c r="C42" s="5" t="s">
        <v>146</v>
      </c>
      <c r="D42" s="7">
        <v>9</v>
      </c>
      <c r="E42" s="7">
        <v>4</v>
      </c>
      <c r="F42" s="7">
        <v>0.69199999999999995</v>
      </c>
      <c r="G42" s="7">
        <v>6</v>
      </c>
      <c r="H42" s="7">
        <v>2</v>
      </c>
      <c r="I42" s="7">
        <v>0.75</v>
      </c>
      <c r="J42" s="7">
        <v>25.1</v>
      </c>
      <c r="K42" s="7">
        <v>22.1</v>
      </c>
      <c r="L42" s="7">
        <v>7.92</v>
      </c>
      <c r="M42" s="7">
        <v>3.15</v>
      </c>
      <c r="N42" s="7"/>
      <c r="O42" s="7">
        <v>17</v>
      </c>
      <c r="P42" s="7">
        <v>24</v>
      </c>
      <c r="Q42" s="7"/>
    </row>
    <row r="43" spans="1:17">
      <c r="A43" s="6">
        <v>36</v>
      </c>
      <c r="B43" s="5" t="s">
        <v>42</v>
      </c>
      <c r="C43" s="5" t="s">
        <v>146</v>
      </c>
      <c r="D43" s="7">
        <v>9</v>
      </c>
      <c r="E43" s="7">
        <v>4</v>
      </c>
      <c r="F43" s="7">
        <v>0.69199999999999995</v>
      </c>
      <c r="G43" s="7">
        <v>5</v>
      </c>
      <c r="H43" s="7">
        <v>3</v>
      </c>
      <c r="I43" s="7">
        <v>0.625</v>
      </c>
      <c r="J43" s="7">
        <v>30.3</v>
      </c>
      <c r="K43" s="7">
        <v>13</v>
      </c>
      <c r="L43" s="7">
        <v>11.11</v>
      </c>
      <c r="M43" s="7">
        <v>0.56999999999999995</v>
      </c>
      <c r="N43" s="7"/>
      <c r="O43" s="7">
        <v>20</v>
      </c>
      <c r="P43" s="7">
        <v>20</v>
      </c>
      <c r="Q43" s="7"/>
    </row>
    <row r="44" spans="1:17" ht="30">
      <c r="A44" s="6">
        <v>37</v>
      </c>
      <c r="B44" s="5" t="s">
        <v>49</v>
      </c>
      <c r="C44" s="5" t="s">
        <v>146</v>
      </c>
      <c r="D44" s="7">
        <v>9</v>
      </c>
      <c r="E44" s="7">
        <v>4</v>
      </c>
      <c r="F44" s="7">
        <v>0.69199999999999995</v>
      </c>
      <c r="G44" s="7">
        <v>5</v>
      </c>
      <c r="H44" s="7">
        <v>3</v>
      </c>
      <c r="I44" s="7">
        <v>0.625</v>
      </c>
      <c r="J44" s="7">
        <v>24.4</v>
      </c>
      <c r="K44" s="7">
        <v>20.2</v>
      </c>
      <c r="L44" s="7">
        <v>4.82</v>
      </c>
      <c r="M44" s="7">
        <v>-0.11</v>
      </c>
      <c r="N44" s="7"/>
      <c r="O44" s="7">
        <v>22</v>
      </c>
      <c r="P44" s="7"/>
      <c r="Q44" s="7"/>
    </row>
    <row r="45" spans="1:17" ht="30">
      <c r="A45" s="6">
        <v>38</v>
      </c>
      <c r="B45" s="5" t="s">
        <v>51</v>
      </c>
      <c r="C45" s="5" t="s">
        <v>146</v>
      </c>
      <c r="D45" s="7">
        <v>7</v>
      </c>
      <c r="E45" s="7">
        <v>6</v>
      </c>
      <c r="F45" s="7">
        <v>0.53800000000000003</v>
      </c>
      <c r="G45" s="7">
        <v>3</v>
      </c>
      <c r="H45" s="7">
        <v>5</v>
      </c>
      <c r="I45" s="7">
        <v>0.375</v>
      </c>
      <c r="J45" s="7">
        <v>23.2</v>
      </c>
      <c r="K45" s="7">
        <v>24.8</v>
      </c>
      <c r="L45" s="7">
        <v>0.01</v>
      </c>
      <c r="M45" s="7">
        <v>0.09</v>
      </c>
      <c r="N45" s="7"/>
      <c r="O45" s="7">
        <v>20</v>
      </c>
      <c r="P45" s="7"/>
      <c r="Q45" s="7"/>
    </row>
    <row r="46" spans="1:17" ht="30">
      <c r="A46" s="6">
        <v>39</v>
      </c>
      <c r="B46" s="5" t="s">
        <v>35</v>
      </c>
      <c r="C46" s="5" t="s">
        <v>146</v>
      </c>
      <c r="D46" s="7">
        <v>7</v>
      </c>
      <c r="E46" s="7">
        <v>6</v>
      </c>
      <c r="F46" s="7">
        <v>0.53800000000000003</v>
      </c>
      <c r="G46" s="7">
        <v>3</v>
      </c>
      <c r="H46" s="7">
        <v>5</v>
      </c>
      <c r="I46" s="7">
        <v>0.375</v>
      </c>
      <c r="J46" s="7">
        <v>27.5</v>
      </c>
      <c r="K46" s="7">
        <v>26.5</v>
      </c>
      <c r="L46" s="7">
        <v>1.82</v>
      </c>
      <c r="M46" s="7">
        <v>1.1299999999999999</v>
      </c>
      <c r="N46" s="7">
        <v>13</v>
      </c>
      <c r="O46" s="7">
        <v>8</v>
      </c>
      <c r="P46" s="7"/>
      <c r="Q46" s="7"/>
    </row>
    <row r="47" spans="1:17">
      <c r="A47" s="6">
        <v>40</v>
      </c>
      <c r="B47" s="5" t="s">
        <v>70</v>
      </c>
      <c r="C47" s="5" t="s">
        <v>146</v>
      </c>
      <c r="D47" s="7">
        <v>5</v>
      </c>
      <c r="E47" s="7">
        <v>7</v>
      </c>
      <c r="F47" s="7">
        <v>0.41699999999999998</v>
      </c>
      <c r="G47" s="7">
        <v>3</v>
      </c>
      <c r="H47" s="7">
        <v>5</v>
      </c>
      <c r="I47" s="7">
        <v>0.375</v>
      </c>
      <c r="J47" s="7">
        <v>28.7</v>
      </c>
      <c r="K47" s="7">
        <v>26.6</v>
      </c>
      <c r="L47" s="7">
        <v>2.96</v>
      </c>
      <c r="M47" s="7">
        <v>2.04</v>
      </c>
      <c r="N47" s="7">
        <v>20</v>
      </c>
      <c r="O47" s="7">
        <v>20</v>
      </c>
      <c r="P47" s="7"/>
      <c r="Q47" s="7"/>
    </row>
    <row r="48" spans="1:17">
      <c r="A48" s="6">
        <v>41</v>
      </c>
      <c r="B48" s="5" t="s">
        <v>74</v>
      </c>
      <c r="C48" s="5" t="s">
        <v>146</v>
      </c>
      <c r="D48" s="7">
        <v>4</v>
      </c>
      <c r="E48" s="7">
        <v>8</v>
      </c>
      <c r="F48" s="7">
        <v>0.33300000000000002</v>
      </c>
      <c r="G48" s="7">
        <v>2</v>
      </c>
      <c r="H48" s="7">
        <v>6</v>
      </c>
      <c r="I48" s="7">
        <v>0.25</v>
      </c>
      <c r="J48" s="7">
        <v>24.7</v>
      </c>
      <c r="K48" s="7">
        <v>25.1</v>
      </c>
      <c r="L48" s="7">
        <v>-0.54</v>
      </c>
      <c r="M48" s="7">
        <v>3.04</v>
      </c>
      <c r="N48" s="7"/>
      <c r="O48" s="7"/>
      <c r="P48" s="7"/>
      <c r="Q48" s="7"/>
    </row>
    <row r="49" spans="1:17">
      <c r="A49" s="6">
        <v>42</v>
      </c>
      <c r="B49" s="5" t="s">
        <v>4</v>
      </c>
      <c r="C49" s="5" t="s">
        <v>146</v>
      </c>
      <c r="D49" s="7">
        <v>3</v>
      </c>
      <c r="E49" s="7">
        <v>9</v>
      </c>
      <c r="F49" s="7">
        <v>0.25</v>
      </c>
      <c r="G49" s="7">
        <v>2</v>
      </c>
      <c r="H49" s="7">
        <v>6</v>
      </c>
      <c r="I49" s="7">
        <v>0.25</v>
      </c>
      <c r="J49" s="7">
        <v>20.3</v>
      </c>
      <c r="K49" s="7">
        <v>28.9</v>
      </c>
      <c r="L49" s="7">
        <v>-4.66</v>
      </c>
      <c r="M49" s="7">
        <v>3</v>
      </c>
      <c r="N49" s="7"/>
      <c r="O49" s="7"/>
      <c r="P49" s="7"/>
      <c r="Q49" s="7"/>
    </row>
    <row r="50" spans="1:17">
      <c r="A50" s="6">
        <v>43</v>
      </c>
      <c r="B50" s="5" t="s">
        <v>58</v>
      </c>
      <c r="C50" s="5" t="s">
        <v>146</v>
      </c>
      <c r="D50" s="7">
        <v>3</v>
      </c>
      <c r="E50" s="7">
        <v>9</v>
      </c>
      <c r="F50" s="7">
        <v>0.25</v>
      </c>
      <c r="G50" s="7">
        <v>1</v>
      </c>
      <c r="H50" s="7">
        <v>7</v>
      </c>
      <c r="I50" s="7">
        <v>0.125</v>
      </c>
      <c r="J50" s="7">
        <v>20.5</v>
      </c>
      <c r="K50" s="7">
        <v>35.299999999999997</v>
      </c>
      <c r="L50" s="7">
        <v>-8.73</v>
      </c>
      <c r="M50" s="7">
        <v>1.44</v>
      </c>
      <c r="N50" s="7"/>
      <c r="O50" s="7"/>
      <c r="P50" s="7"/>
      <c r="Q50" s="7"/>
    </row>
    <row r="51" spans="1:17" ht="15" customHeight="1">
      <c r="A51" s="21"/>
      <c r="B51" s="21"/>
      <c r="C51" s="21"/>
      <c r="D51" s="21" t="s">
        <v>167</v>
      </c>
      <c r="E51" s="21"/>
      <c r="F51" s="21"/>
      <c r="G51" s="21" t="s">
        <v>168</v>
      </c>
      <c r="H51" s="21"/>
      <c r="I51" s="21"/>
      <c r="J51" s="6"/>
      <c r="K51" s="6"/>
      <c r="L51" s="21" t="s">
        <v>159</v>
      </c>
      <c r="M51" s="21"/>
      <c r="N51" s="21" t="s">
        <v>151</v>
      </c>
      <c r="O51" s="21"/>
      <c r="P51" s="21"/>
      <c r="Q51" s="6"/>
    </row>
    <row r="52" spans="1:17">
      <c r="A52" s="6" t="s">
        <v>152</v>
      </c>
      <c r="B52" s="6" t="s">
        <v>153</v>
      </c>
      <c r="C52" s="6" t="s">
        <v>154</v>
      </c>
      <c r="D52" s="6" t="s">
        <v>155</v>
      </c>
      <c r="E52" s="6" t="s">
        <v>156</v>
      </c>
      <c r="F52" s="6" t="s">
        <v>157</v>
      </c>
      <c r="G52" s="6" t="s">
        <v>155</v>
      </c>
      <c r="H52" s="6" t="s">
        <v>156</v>
      </c>
      <c r="I52" s="6" t="s">
        <v>157</v>
      </c>
      <c r="J52" s="6" t="s">
        <v>158</v>
      </c>
      <c r="K52" s="6" t="s">
        <v>158</v>
      </c>
      <c r="L52" s="6" t="s">
        <v>159</v>
      </c>
      <c r="M52" s="6" t="s">
        <v>160</v>
      </c>
      <c r="N52" s="6" t="s">
        <v>161</v>
      </c>
      <c r="O52" s="6" t="s">
        <v>162</v>
      </c>
      <c r="P52" s="6" t="s">
        <v>163</v>
      </c>
      <c r="Q52" s="6" t="s">
        <v>164</v>
      </c>
    </row>
    <row r="53" spans="1:17" ht="30">
      <c r="A53" s="6">
        <v>44</v>
      </c>
      <c r="B53" s="5" t="s">
        <v>81</v>
      </c>
      <c r="C53" s="5" t="s">
        <v>173</v>
      </c>
      <c r="D53" s="7">
        <v>9</v>
      </c>
      <c r="E53" s="7">
        <v>5</v>
      </c>
      <c r="F53" s="7">
        <v>0.64300000000000002</v>
      </c>
      <c r="G53" s="7">
        <v>6</v>
      </c>
      <c r="H53" s="7">
        <v>2</v>
      </c>
      <c r="I53" s="7">
        <v>0.75</v>
      </c>
      <c r="J53" s="7">
        <v>23.4</v>
      </c>
      <c r="K53" s="7">
        <v>21.1</v>
      </c>
      <c r="L53" s="7">
        <v>1.58</v>
      </c>
      <c r="M53" s="7">
        <v>-1.49</v>
      </c>
      <c r="N53" s="7"/>
      <c r="O53" s="7">
        <v>14</v>
      </c>
      <c r="P53" s="7"/>
      <c r="Q53" s="7"/>
    </row>
    <row r="54" spans="1:17" ht="45">
      <c r="A54" s="6">
        <v>45</v>
      </c>
      <c r="B54" s="5" t="s">
        <v>174</v>
      </c>
      <c r="C54" s="5" t="s">
        <v>173</v>
      </c>
      <c r="D54" s="7">
        <v>7</v>
      </c>
      <c r="E54" s="7">
        <v>6</v>
      </c>
      <c r="F54" s="7">
        <v>0.53800000000000003</v>
      </c>
      <c r="G54" s="7">
        <v>4</v>
      </c>
      <c r="H54" s="7">
        <v>4</v>
      </c>
      <c r="I54" s="7">
        <v>0.5</v>
      </c>
      <c r="J54" s="7">
        <v>30.6</v>
      </c>
      <c r="K54" s="7">
        <v>24.1</v>
      </c>
      <c r="L54" s="7">
        <v>0.46</v>
      </c>
      <c r="M54" s="7">
        <v>-3.24</v>
      </c>
      <c r="N54" s="7"/>
      <c r="O54" s="7"/>
      <c r="P54" s="7"/>
      <c r="Q54" s="7"/>
    </row>
    <row r="55" spans="1:17" ht="30">
      <c r="A55" s="6">
        <v>46</v>
      </c>
      <c r="B55" s="5" t="s">
        <v>64</v>
      </c>
      <c r="C55" s="5" t="s">
        <v>173</v>
      </c>
      <c r="D55" s="7">
        <v>6</v>
      </c>
      <c r="E55" s="7">
        <v>7</v>
      </c>
      <c r="F55" s="7">
        <v>0.46200000000000002</v>
      </c>
      <c r="G55" s="7">
        <v>4</v>
      </c>
      <c r="H55" s="7">
        <v>4</v>
      </c>
      <c r="I55" s="7">
        <v>0.5</v>
      </c>
      <c r="J55" s="7">
        <v>27.2</v>
      </c>
      <c r="K55" s="7">
        <v>27.2</v>
      </c>
      <c r="L55" s="7">
        <v>-5.62</v>
      </c>
      <c r="M55" s="7">
        <v>-4.7699999999999996</v>
      </c>
      <c r="N55" s="7"/>
      <c r="O55" s="7"/>
      <c r="P55" s="7"/>
      <c r="Q55" s="7"/>
    </row>
    <row r="56" spans="1:17" ht="45">
      <c r="A56" s="6">
        <v>47</v>
      </c>
      <c r="B56" s="5" t="s">
        <v>189</v>
      </c>
      <c r="C56" s="5" t="s">
        <v>173</v>
      </c>
      <c r="D56" s="7">
        <v>4</v>
      </c>
      <c r="E56" s="7">
        <v>8</v>
      </c>
      <c r="F56" s="7">
        <v>0.33300000000000002</v>
      </c>
      <c r="G56" s="7">
        <v>3</v>
      </c>
      <c r="H56" s="7">
        <v>5</v>
      </c>
      <c r="I56" s="7">
        <v>0.375</v>
      </c>
      <c r="J56" s="7">
        <v>22.8</v>
      </c>
      <c r="K56" s="7">
        <v>31.3</v>
      </c>
      <c r="L56" s="7">
        <v>-9.7799999999999994</v>
      </c>
      <c r="M56" s="7">
        <v>-3.61</v>
      </c>
      <c r="N56" s="7"/>
      <c r="O56" s="7"/>
      <c r="P56" s="7"/>
      <c r="Q56" s="7"/>
    </row>
    <row r="57" spans="1:17" ht="30">
      <c r="A57" s="6">
        <v>48</v>
      </c>
      <c r="B57" s="5" t="s">
        <v>142</v>
      </c>
      <c r="C57" s="5" t="s">
        <v>173</v>
      </c>
      <c r="D57" s="7">
        <v>4</v>
      </c>
      <c r="E57" s="7">
        <v>8</v>
      </c>
      <c r="F57" s="7">
        <v>0.33300000000000002</v>
      </c>
      <c r="G57" s="7">
        <v>3</v>
      </c>
      <c r="H57" s="7">
        <v>5</v>
      </c>
      <c r="I57" s="7">
        <v>0.375</v>
      </c>
      <c r="J57" s="7">
        <v>16.600000000000001</v>
      </c>
      <c r="K57" s="7">
        <v>24.1</v>
      </c>
      <c r="L57" s="7">
        <v>-8.39</v>
      </c>
      <c r="M57" s="7">
        <v>-2.98</v>
      </c>
      <c r="N57" s="7"/>
      <c r="O57" s="7"/>
      <c r="P57" s="7"/>
      <c r="Q57" s="7"/>
    </row>
    <row r="58" spans="1:17" ht="30.75" thickBot="1">
      <c r="A58" s="6">
        <v>49</v>
      </c>
      <c r="B58" s="5" t="s">
        <v>67</v>
      </c>
      <c r="C58" s="5" t="s">
        <v>173</v>
      </c>
      <c r="D58" s="7">
        <v>4</v>
      </c>
      <c r="E58" s="7">
        <v>8</v>
      </c>
      <c r="F58" s="7">
        <v>0.33300000000000002</v>
      </c>
      <c r="G58" s="7">
        <v>3</v>
      </c>
      <c r="H58" s="7">
        <v>5</v>
      </c>
      <c r="I58" s="7">
        <v>0.375</v>
      </c>
      <c r="J58" s="7">
        <v>20.5</v>
      </c>
      <c r="K58" s="7">
        <v>27.7</v>
      </c>
      <c r="L58" s="7">
        <v>-7.66</v>
      </c>
      <c r="M58" s="7">
        <v>-1</v>
      </c>
      <c r="N58" s="7"/>
      <c r="O58" s="7"/>
      <c r="P58" s="7"/>
      <c r="Q58" s="7"/>
    </row>
    <row r="59" spans="1:17" ht="30.75" thickTop="1">
      <c r="A59" s="8">
        <v>50</v>
      </c>
      <c r="B59" s="10" t="s">
        <v>92</v>
      </c>
      <c r="C59" s="10" t="s">
        <v>175</v>
      </c>
      <c r="D59" s="9">
        <v>11</v>
      </c>
      <c r="E59" s="9">
        <v>3</v>
      </c>
      <c r="F59" s="9">
        <v>0.78600000000000003</v>
      </c>
      <c r="G59" s="9">
        <v>7</v>
      </c>
      <c r="H59" s="9">
        <v>1</v>
      </c>
      <c r="I59" s="9">
        <v>0.875</v>
      </c>
      <c r="J59" s="9">
        <v>47.2</v>
      </c>
      <c r="K59" s="9">
        <v>27.9</v>
      </c>
      <c r="L59" s="9">
        <v>7.06</v>
      </c>
      <c r="M59" s="9">
        <v>-6.58</v>
      </c>
      <c r="N59" s="9"/>
      <c r="O59" s="9">
        <v>19</v>
      </c>
      <c r="P59" s="9"/>
      <c r="Q59" s="9"/>
    </row>
    <row r="60" spans="1:17" ht="30">
      <c r="A60" s="6">
        <v>51</v>
      </c>
      <c r="B60" s="5" t="s">
        <v>124</v>
      </c>
      <c r="C60" s="5" t="s">
        <v>175</v>
      </c>
      <c r="D60" s="7">
        <v>10</v>
      </c>
      <c r="E60" s="7">
        <v>3</v>
      </c>
      <c r="F60" s="7">
        <v>0.76900000000000002</v>
      </c>
      <c r="G60" s="7">
        <v>7</v>
      </c>
      <c r="H60" s="7">
        <v>1</v>
      </c>
      <c r="I60" s="7">
        <v>0.875</v>
      </c>
      <c r="J60" s="7">
        <v>41.3</v>
      </c>
      <c r="K60" s="7">
        <v>33.299999999999997</v>
      </c>
      <c r="L60" s="7">
        <v>3.92</v>
      </c>
      <c r="M60" s="7">
        <v>-3.55</v>
      </c>
      <c r="N60" s="7"/>
      <c r="O60" s="7"/>
      <c r="P60" s="7"/>
      <c r="Q60" s="7"/>
    </row>
    <row r="61" spans="1:17" ht="30">
      <c r="A61" s="6">
        <v>52</v>
      </c>
      <c r="B61" s="5" t="s">
        <v>41</v>
      </c>
      <c r="C61" s="5" t="s">
        <v>175</v>
      </c>
      <c r="D61" s="7">
        <v>8</v>
      </c>
      <c r="E61" s="7">
        <v>5</v>
      </c>
      <c r="F61" s="7">
        <v>0.61499999999999999</v>
      </c>
      <c r="G61" s="7">
        <v>6</v>
      </c>
      <c r="H61" s="7">
        <v>2</v>
      </c>
      <c r="I61" s="7">
        <v>0.75</v>
      </c>
      <c r="J61" s="7">
        <v>40.6</v>
      </c>
      <c r="K61" s="7">
        <v>30.9</v>
      </c>
      <c r="L61" s="7">
        <v>2.21</v>
      </c>
      <c r="M61" s="7">
        <v>-3.4</v>
      </c>
      <c r="N61" s="7"/>
      <c r="O61" s="7"/>
      <c r="P61" s="7"/>
      <c r="Q61" s="7"/>
    </row>
    <row r="62" spans="1:17" ht="30">
      <c r="A62" s="6">
        <v>53</v>
      </c>
      <c r="B62" s="5" t="s">
        <v>176</v>
      </c>
      <c r="C62" s="5" t="s">
        <v>175</v>
      </c>
      <c r="D62" s="7">
        <v>5</v>
      </c>
      <c r="E62" s="7">
        <v>7</v>
      </c>
      <c r="F62" s="7">
        <v>0.41699999999999998</v>
      </c>
      <c r="G62" s="7">
        <v>4</v>
      </c>
      <c r="H62" s="7">
        <v>4</v>
      </c>
      <c r="I62" s="7">
        <v>0.5</v>
      </c>
      <c r="J62" s="7">
        <v>32.9</v>
      </c>
      <c r="K62" s="7">
        <v>37</v>
      </c>
      <c r="L62" s="7">
        <v>-4.95</v>
      </c>
      <c r="M62" s="7">
        <v>-1.45</v>
      </c>
      <c r="N62" s="7"/>
      <c r="O62" s="7"/>
      <c r="P62" s="7"/>
      <c r="Q62" s="7"/>
    </row>
    <row r="63" spans="1:17" ht="30">
      <c r="A63" s="6">
        <v>54</v>
      </c>
      <c r="B63" s="5" t="s">
        <v>91</v>
      </c>
      <c r="C63" s="5" t="s">
        <v>175</v>
      </c>
      <c r="D63" s="7">
        <v>2</v>
      </c>
      <c r="E63" s="7">
        <v>10</v>
      </c>
      <c r="F63" s="7">
        <v>0.16700000000000001</v>
      </c>
      <c r="G63" s="7">
        <v>1</v>
      </c>
      <c r="H63" s="7">
        <v>7</v>
      </c>
      <c r="I63" s="7">
        <v>0.125</v>
      </c>
      <c r="J63" s="7">
        <v>16.7</v>
      </c>
      <c r="K63" s="7">
        <v>34.5</v>
      </c>
      <c r="L63" s="7">
        <v>-15.77</v>
      </c>
      <c r="M63" s="7">
        <v>-1.77</v>
      </c>
      <c r="N63" s="7"/>
      <c r="O63" s="7"/>
      <c r="P63" s="7"/>
      <c r="Q63" s="7"/>
    </row>
    <row r="64" spans="1:17" ht="45">
      <c r="A64" s="6">
        <v>55</v>
      </c>
      <c r="B64" s="5" t="s">
        <v>75</v>
      </c>
      <c r="C64" s="5" t="s">
        <v>175</v>
      </c>
      <c r="D64" s="7">
        <v>1</v>
      </c>
      <c r="E64" s="7">
        <v>11</v>
      </c>
      <c r="F64" s="7">
        <v>8.3000000000000004E-2</v>
      </c>
      <c r="G64" s="7">
        <v>0</v>
      </c>
      <c r="H64" s="7">
        <v>8</v>
      </c>
      <c r="I64" s="7">
        <v>0</v>
      </c>
      <c r="J64" s="7">
        <v>21.3</v>
      </c>
      <c r="K64" s="7">
        <v>38.200000000000003</v>
      </c>
      <c r="L64" s="7">
        <v>-14.5</v>
      </c>
      <c r="M64" s="7">
        <v>-0.57999999999999996</v>
      </c>
      <c r="N64" s="7"/>
      <c r="O64" s="7"/>
      <c r="P64" s="7"/>
      <c r="Q64" s="7"/>
    </row>
    <row r="65" spans="1:17" ht="15" customHeight="1">
      <c r="A65" s="21"/>
      <c r="B65" s="21"/>
      <c r="C65" s="21"/>
      <c r="D65" s="21" t="s">
        <v>167</v>
      </c>
      <c r="E65" s="21"/>
      <c r="F65" s="21"/>
      <c r="G65" s="21" t="s">
        <v>168</v>
      </c>
      <c r="H65" s="21"/>
      <c r="I65" s="21"/>
      <c r="J65" s="6"/>
      <c r="K65" s="6"/>
      <c r="L65" s="21" t="s">
        <v>159</v>
      </c>
      <c r="M65" s="21"/>
      <c r="N65" s="21" t="s">
        <v>151</v>
      </c>
      <c r="O65" s="21"/>
      <c r="P65" s="21"/>
      <c r="Q65" s="6"/>
    </row>
    <row r="66" spans="1:17">
      <c r="A66" s="6" t="s">
        <v>152</v>
      </c>
      <c r="B66" s="6" t="s">
        <v>153</v>
      </c>
      <c r="C66" s="6" t="s">
        <v>154</v>
      </c>
      <c r="D66" s="6" t="s">
        <v>155</v>
      </c>
      <c r="E66" s="6" t="s">
        <v>156</v>
      </c>
      <c r="F66" s="6" t="s">
        <v>157</v>
      </c>
      <c r="G66" s="6" t="s">
        <v>155</v>
      </c>
      <c r="H66" s="6" t="s">
        <v>156</v>
      </c>
      <c r="I66" s="6" t="s">
        <v>157</v>
      </c>
      <c r="J66" s="6" t="s">
        <v>158</v>
      </c>
      <c r="K66" s="6" t="s">
        <v>158</v>
      </c>
      <c r="L66" s="6" t="s">
        <v>159</v>
      </c>
      <c r="M66" s="6" t="s">
        <v>160</v>
      </c>
      <c r="N66" s="6" t="s">
        <v>161</v>
      </c>
      <c r="O66" s="6" t="s">
        <v>162</v>
      </c>
      <c r="P66" s="6" t="s">
        <v>163</v>
      </c>
      <c r="Q66" s="6" t="s">
        <v>164</v>
      </c>
    </row>
    <row r="67" spans="1:17">
      <c r="A67" s="6">
        <v>56</v>
      </c>
      <c r="B67" s="5" t="s">
        <v>97</v>
      </c>
      <c r="C67" s="5" t="s">
        <v>148</v>
      </c>
      <c r="D67" s="7">
        <v>8</v>
      </c>
      <c r="E67" s="7">
        <v>5</v>
      </c>
      <c r="F67" s="7">
        <v>0.61499999999999999</v>
      </c>
      <c r="G67" s="7">
        <v>0</v>
      </c>
      <c r="H67" s="7">
        <v>0</v>
      </c>
      <c r="I67" s="7"/>
      <c r="J67" s="7">
        <v>27.2</v>
      </c>
      <c r="K67" s="7">
        <v>22</v>
      </c>
      <c r="L67" s="7">
        <v>3.53</v>
      </c>
      <c r="M67" s="7">
        <v>-0.78</v>
      </c>
      <c r="N67" s="7"/>
      <c r="O67" s="7"/>
      <c r="P67" s="7"/>
      <c r="Q67" s="7"/>
    </row>
    <row r="68" spans="1:17" ht="30">
      <c r="A68" s="6">
        <v>57</v>
      </c>
      <c r="B68" s="5" t="s">
        <v>13</v>
      </c>
      <c r="C68" s="5" t="s">
        <v>148</v>
      </c>
      <c r="D68" s="7">
        <v>7</v>
      </c>
      <c r="E68" s="7">
        <v>6</v>
      </c>
      <c r="F68" s="7">
        <v>0.53800000000000003</v>
      </c>
      <c r="G68" s="7">
        <v>0</v>
      </c>
      <c r="H68" s="7">
        <v>0</v>
      </c>
      <c r="I68" s="7"/>
      <c r="J68" s="7">
        <v>24.7</v>
      </c>
      <c r="K68" s="7">
        <v>22.2</v>
      </c>
      <c r="L68" s="7">
        <v>2.99</v>
      </c>
      <c r="M68" s="7">
        <v>0.91</v>
      </c>
      <c r="N68" s="7"/>
      <c r="O68" s="7"/>
      <c r="P68" s="7"/>
      <c r="Q68" s="7"/>
    </row>
    <row r="69" spans="1:17">
      <c r="A69" s="6">
        <v>58</v>
      </c>
      <c r="B69" s="5" t="s">
        <v>96</v>
      </c>
      <c r="C69" s="5" t="s">
        <v>148</v>
      </c>
      <c r="D69" s="7">
        <v>3</v>
      </c>
      <c r="E69" s="7">
        <v>9</v>
      </c>
      <c r="F69" s="7">
        <v>0.25</v>
      </c>
      <c r="G69" s="7">
        <v>0</v>
      </c>
      <c r="H69" s="7">
        <v>0</v>
      </c>
      <c r="I69" s="7"/>
      <c r="J69" s="7">
        <v>14.8</v>
      </c>
      <c r="K69" s="7">
        <v>23.7</v>
      </c>
      <c r="L69" s="7">
        <v>-12.69</v>
      </c>
      <c r="M69" s="7">
        <v>-4.2699999999999996</v>
      </c>
      <c r="N69" s="7"/>
      <c r="O69" s="7"/>
      <c r="P69" s="7"/>
      <c r="Q69" s="7"/>
    </row>
    <row r="70" spans="1:17" ht="15" customHeight="1">
      <c r="A70" s="21"/>
      <c r="B70" s="21"/>
      <c r="C70" s="21"/>
      <c r="D70" s="21" t="s">
        <v>167</v>
      </c>
      <c r="E70" s="21"/>
      <c r="F70" s="21"/>
      <c r="G70" s="21" t="s">
        <v>168</v>
      </c>
      <c r="H70" s="21"/>
      <c r="I70" s="21"/>
      <c r="J70" s="6"/>
      <c r="K70" s="6"/>
      <c r="L70" s="21" t="s">
        <v>159</v>
      </c>
      <c r="M70" s="21"/>
      <c r="N70" s="21" t="s">
        <v>151</v>
      </c>
      <c r="O70" s="21"/>
      <c r="P70" s="21"/>
      <c r="Q70" s="6"/>
    </row>
    <row r="71" spans="1:17">
      <c r="A71" s="6" t="s">
        <v>152</v>
      </c>
      <c r="B71" s="6" t="s">
        <v>153</v>
      </c>
      <c r="C71" s="6" t="s">
        <v>154</v>
      </c>
      <c r="D71" s="6" t="s">
        <v>155</v>
      </c>
      <c r="E71" s="6" t="s">
        <v>156</v>
      </c>
      <c r="F71" s="6" t="s">
        <v>157</v>
      </c>
      <c r="G71" s="6" t="s">
        <v>155</v>
      </c>
      <c r="H71" s="6" t="s">
        <v>156</v>
      </c>
      <c r="I71" s="6" t="s">
        <v>157</v>
      </c>
      <c r="J71" s="6" t="s">
        <v>158</v>
      </c>
      <c r="K71" s="6" t="s">
        <v>158</v>
      </c>
      <c r="L71" s="6" t="s">
        <v>159</v>
      </c>
      <c r="M71" s="6" t="s">
        <v>160</v>
      </c>
      <c r="N71" s="6" t="s">
        <v>161</v>
      </c>
      <c r="O71" s="6" t="s">
        <v>162</v>
      </c>
      <c r="P71" s="6" t="s">
        <v>163</v>
      </c>
      <c r="Q71" s="6" t="s">
        <v>164</v>
      </c>
    </row>
    <row r="72" spans="1:17" ht="30">
      <c r="A72" s="6">
        <v>59</v>
      </c>
      <c r="B72" s="5" t="s">
        <v>136</v>
      </c>
      <c r="C72" s="5" t="s">
        <v>178</v>
      </c>
      <c r="D72" s="7">
        <v>8</v>
      </c>
      <c r="E72" s="7">
        <v>6</v>
      </c>
      <c r="F72" s="7">
        <v>0.57099999999999995</v>
      </c>
      <c r="G72" s="7">
        <v>5</v>
      </c>
      <c r="H72" s="7">
        <v>3</v>
      </c>
      <c r="I72" s="7">
        <v>0.625</v>
      </c>
      <c r="J72" s="7">
        <v>30.3</v>
      </c>
      <c r="K72" s="7">
        <v>28.2</v>
      </c>
      <c r="L72" s="7">
        <v>-0.41</v>
      </c>
      <c r="M72" s="7">
        <v>-2.7</v>
      </c>
      <c r="N72" s="7"/>
      <c r="O72" s="7"/>
      <c r="P72" s="7"/>
      <c r="Q72" s="7"/>
    </row>
    <row r="73" spans="1:17" ht="45">
      <c r="A73" s="6">
        <v>60</v>
      </c>
      <c r="B73" s="5" t="s">
        <v>177</v>
      </c>
      <c r="C73" s="5" t="s">
        <v>178</v>
      </c>
      <c r="D73" s="7">
        <v>6</v>
      </c>
      <c r="E73" s="7">
        <v>6</v>
      </c>
      <c r="F73" s="7">
        <v>0.5</v>
      </c>
      <c r="G73" s="7">
        <v>4</v>
      </c>
      <c r="H73" s="7">
        <v>4</v>
      </c>
      <c r="I73" s="7">
        <v>0.5</v>
      </c>
      <c r="J73" s="7">
        <v>27.7</v>
      </c>
      <c r="K73" s="7">
        <v>23.2</v>
      </c>
      <c r="L73" s="7">
        <v>-2</v>
      </c>
      <c r="M73" s="7">
        <v>-5.25</v>
      </c>
      <c r="N73" s="7"/>
      <c r="O73" s="7"/>
      <c r="P73" s="7"/>
      <c r="Q73" s="7"/>
    </row>
    <row r="74" spans="1:17" ht="30">
      <c r="A74" s="6">
        <v>61</v>
      </c>
      <c r="B74" s="5" t="s">
        <v>60</v>
      </c>
      <c r="C74" s="5" t="s">
        <v>178</v>
      </c>
      <c r="D74" s="7">
        <v>5</v>
      </c>
      <c r="E74" s="7">
        <v>7</v>
      </c>
      <c r="F74" s="7">
        <v>0.41699999999999998</v>
      </c>
      <c r="G74" s="7">
        <v>4</v>
      </c>
      <c r="H74" s="7">
        <v>4</v>
      </c>
      <c r="I74" s="7">
        <v>0.5</v>
      </c>
      <c r="J74" s="7">
        <v>23.4</v>
      </c>
      <c r="K74" s="7">
        <v>23.1</v>
      </c>
      <c r="L74" s="7">
        <v>-3.38</v>
      </c>
      <c r="M74" s="7">
        <v>-4.05</v>
      </c>
      <c r="N74" s="7"/>
      <c r="O74" s="7"/>
      <c r="P74" s="7"/>
      <c r="Q74" s="7"/>
    </row>
    <row r="75" spans="1:17" ht="30">
      <c r="A75" s="6">
        <v>62</v>
      </c>
      <c r="B75" s="5" t="s">
        <v>135</v>
      </c>
      <c r="C75" s="5" t="s">
        <v>178</v>
      </c>
      <c r="D75" s="7">
        <v>5</v>
      </c>
      <c r="E75" s="7">
        <v>7</v>
      </c>
      <c r="F75" s="7">
        <v>0.41699999999999998</v>
      </c>
      <c r="G75" s="7">
        <v>3</v>
      </c>
      <c r="H75" s="7">
        <v>5</v>
      </c>
      <c r="I75" s="7">
        <v>0.375</v>
      </c>
      <c r="J75" s="7">
        <v>30</v>
      </c>
      <c r="K75" s="7">
        <v>31.3</v>
      </c>
      <c r="L75" s="7">
        <v>-6.87</v>
      </c>
      <c r="M75" s="7">
        <v>-4.95</v>
      </c>
      <c r="N75" s="7"/>
      <c r="O75" s="7"/>
      <c r="P75" s="7"/>
      <c r="Q75" s="7"/>
    </row>
    <row r="76" spans="1:17" ht="30">
      <c r="A76" s="6">
        <v>63</v>
      </c>
      <c r="B76" s="5" t="s">
        <v>131</v>
      </c>
      <c r="C76" s="5" t="s">
        <v>178</v>
      </c>
      <c r="D76" s="7">
        <v>4</v>
      </c>
      <c r="E76" s="7">
        <v>8</v>
      </c>
      <c r="F76" s="7">
        <v>0.33300000000000002</v>
      </c>
      <c r="G76" s="7">
        <v>3</v>
      </c>
      <c r="H76" s="7">
        <v>5</v>
      </c>
      <c r="I76" s="7">
        <v>0.375</v>
      </c>
      <c r="J76" s="7">
        <v>25.7</v>
      </c>
      <c r="K76" s="7">
        <v>31.7</v>
      </c>
      <c r="L76" s="7">
        <v>-11.1</v>
      </c>
      <c r="M76" s="7">
        <v>-5.0199999999999996</v>
      </c>
      <c r="N76" s="7"/>
      <c r="O76" s="7"/>
      <c r="P76" s="7"/>
      <c r="Q76" s="7"/>
    </row>
    <row r="77" spans="1:17" ht="30">
      <c r="A77" s="6">
        <v>64</v>
      </c>
      <c r="B77" s="5" t="s">
        <v>130</v>
      </c>
      <c r="C77" s="5" t="s">
        <v>178</v>
      </c>
      <c r="D77" s="7">
        <v>4</v>
      </c>
      <c r="E77" s="7">
        <v>8</v>
      </c>
      <c r="F77" s="7">
        <v>0.33300000000000002</v>
      </c>
      <c r="G77" s="7">
        <v>3</v>
      </c>
      <c r="H77" s="7">
        <v>5</v>
      </c>
      <c r="I77" s="7">
        <v>0.375</v>
      </c>
      <c r="J77" s="7">
        <v>24.1</v>
      </c>
      <c r="K77" s="7">
        <v>27.3</v>
      </c>
      <c r="L77" s="7">
        <v>-8.8000000000000007</v>
      </c>
      <c r="M77" s="7">
        <v>-4.6399999999999997</v>
      </c>
      <c r="N77" s="7"/>
      <c r="O77" s="7"/>
      <c r="P77" s="7"/>
      <c r="Q77" s="7"/>
    </row>
    <row r="78" spans="1:17" ht="30.75" thickBot="1">
      <c r="A78" s="6">
        <v>65</v>
      </c>
      <c r="B78" s="5" t="s">
        <v>84</v>
      </c>
      <c r="C78" s="5" t="s">
        <v>178</v>
      </c>
      <c r="D78" s="7">
        <v>2</v>
      </c>
      <c r="E78" s="7">
        <v>10</v>
      </c>
      <c r="F78" s="7">
        <v>0.16700000000000001</v>
      </c>
      <c r="G78" s="7">
        <v>1</v>
      </c>
      <c r="H78" s="7">
        <v>7</v>
      </c>
      <c r="I78" s="7">
        <v>0.125</v>
      </c>
      <c r="J78" s="7">
        <v>18.399999999999999</v>
      </c>
      <c r="K78" s="7">
        <v>32.700000000000003</v>
      </c>
      <c r="L78" s="7">
        <v>-17.239999999999998</v>
      </c>
      <c r="M78" s="7">
        <v>-3.91</v>
      </c>
      <c r="N78" s="7"/>
      <c r="O78" s="7"/>
      <c r="P78" s="7"/>
      <c r="Q78" s="7"/>
    </row>
    <row r="79" spans="1:17" ht="30.75" thickTop="1">
      <c r="A79" s="8">
        <v>66</v>
      </c>
      <c r="B79" s="10" t="s">
        <v>125</v>
      </c>
      <c r="C79" s="10" t="s">
        <v>179</v>
      </c>
      <c r="D79" s="9">
        <v>12</v>
      </c>
      <c r="E79" s="9">
        <v>2</v>
      </c>
      <c r="F79" s="9">
        <v>0.85699999999999998</v>
      </c>
      <c r="G79" s="9">
        <v>8</v>
      </c>
      <c r="H79" s="9">
        <v>0</v>
      </c>
      <c r="I79" s="9">
        <v>1</v>
      </c>
      <c r="J79" s="9">
        <v>34.9</v>
      </c>
      <c r="K79" s="9">
        <v>20.5</v>
      </c>
      <c r="L79" s="9">
        <v>6.26</v>
      </c>
      <c r="M79" s="9">
        <v>-7.03</v>
      </c>
      <c r="N79" s="9"/>
      <c r="O79" s="9">
        <v>12</v>
      </c>
      <c r="P79" s="9"/>
      <c r="Q79" s="9"/>
    </row>
    <row r="80" spans="1:17" ht="30">
      <c r="A80" s="6">
        <v>67</v>
      </c>
      <c r="B80" s="5" t="s">
        <v>65</v>
      </c>
      <c r="C80" s="5" t="s">
        <v>179</v>
      </c>
      <c r="D80" s="7">
        <v>9</v>
      </c>
      <c r="E80" s="7">
        <v>4</v>
      </c>
      <c r="F80" s="7">
        <v>0.69199999999999995</v>
      </c>
      <c r="G80" s="7">
        <v>6</v>
      </c>
      <c r="H80" s="7">
        <v>2</v>
      </c>
      <c r="I80" s="7">
        <v>0.75</v>
      </c>
      <c r="J80" s="7">
        <v>28.6</v>
      </c>
      <c r="K80" s="7">
        <v>24.9</v>
      </c>
      <c r="L80" s="7">
        <v>-0.87</v>
      </c>
      <c r="M80" s="7">
        <v>-4.49</v>
      </c>
      <c r="N80" s="7"/>
      <c r="O80" s="7"/>
      <c r="P80" s="7"/>
      <c r="Q80" s="7"/>
    </row>
    <row r="81" spans="1:17" ht="30">
      <c r="A81" s="6">
        <v>68</v>
      </c>
      <c r="B81" s="5" t="s">
        <v>127</v>
      </c>
      <c r="C81" s="5" t="s">
        <v>179</v>
      </c>
      <c r="D81" s="7">
        <v>8</v>
      </c>
      <c r="E81" s="7">
        <v>5</v>
      </c>
      <c r="F81" s="7">
        <v>0.61499999999999999</v>
      </c>
      <c r="G81" s="7">
        <v>6</v>
      </c>
      <c r="H81" s="7">
        <v>2</v>
      </c>
      <c r="I81" s="7">
        <v>0.75</v>
      </c>
      <c r="J81" s="7">
        <v>29.5</v>
      </c>
      <c r="K81" s="7">
        <v>30.2</v>
      </c>
      <c r="L81" s="7">
        <v>-2.75</v>
      </c>
      <c r="M81" s="7">
        <v>-4.4400000000000004</v>
      </c>
      <c r="N81" s="7"/>
      <c r="O81" s="7"/>
      <c r="P81" s="7"/>
      <c r="Q81" s="7"/>
    </row>
    <row r="82" spans="1:17" ht="30">
      <c r="A82" s="6">
        <v>69</v>
      </c>
      <c r="B82" s="5" t="s">
        <v>112</v>
      </c>
      <c r="C82" s="5" t="s">
        <v>179</v>
      </c>
      <c r="D82" s="7">
        <v>6</v>
      </c>
      <c r="E82" s="7">
        <v>7</v>
      </c>
      <c r="F82" s="7">
        <v>0.46200000000000002</v>
      </c>
      <c r="G82" s="7">
        <v>5</v>
      </c>
      <c r="H82" s="7">
        <v>3</v>
      </c>
      <c r="I82" s="7">
        <v>0.625</v>
      </c>
      <c r="J82" s="7">
        <v>24.2</v>
      </c>
      <c r="K82" s="7">
        <v>18</v>
      </c>
      <c r="L82" s="7">
        <v>-2.73</v>
      </c>
      <c r="M82" s="7">
        <v>-5.43</v>
      </c>
      <c r="N82" s="7"/>
      <c r="O82" s="7"/>
      <c r="P82" s="7"/>
      <c r="Q82" s="7"/>
    </row>
    <row r="83" spans="1:17" ht="30">
      <c r="A83" s="6">
        <v>70</v>
      </c>
      <c r="B83" s="5" t="s">
        <v>134</v>
      </c>
      <c r="C83" s="5" t="s">
        <v>179</v>
      </c>
      <c r="D83" s="7">
        <v>3</v>
      </c>
      <c r="E83" s="7">
        <v>9</v>
      </c>
      <c r="F83" s="7">
        <v>0.25</v>
      </c>
      <c r="G83" s="7">
        <v>2</v>
      </c>
      <c r="H83" s="7">
        <v>6</v>
      </c>
      <c r="I83" s="7">
        <v>0.25</v>
      </c>
      <c r="J83" s="7">
        <v>25.8</v>
      </c>
      <c r="K83" s="7">
        <v>35.6</v>
      </c>
      <c r="L83" s="7">
        <v>-13.89</v>
      </c>
      <c r="M83" s="7">
        <v>-3.73</v>
      </c>
      <c r="N83" s="7"/>
      <c r="O83" s="7"/>
      <c r="P83" s="7"/>
      <c r="Q83" s="7"/>
    </row>
    <row r="84" spans="1:17" ht="30">
      <c r="A84" s="6">
        <v>71</v>
      </c>
      <c r="B84" s="5" t="s">
        <v>98</v>
      </c>
      <c r="C84" s="5" t="s">
        <v>179</v>
      </c>
      <c r="D84" s="7">
        <v>3</v>
      </c>
      <c r="E84" s="7">
        <v>9</v>
      </c>
      <c r="F84" s="7">
        <v>0.25</v>
      </c>
      <c r="G84" s="7">
        <v>2</v>
      </c>
      <c r="H84" s="7">
        <v>6</v>
      </c>
      <c r="I84" s="7">
        <v>0.25</v>
      </c>
      <c r="J84" s="7">
        <v>22.4</v>
      </c>
      <c r="K84" s="7">
        <v>31.4</v>
      </c>
      <c r="L84" s="7">
        <v>-12.22</v>
      </c>
      <c r="M84" s="7">
        <v>-3.81</v>
      </c>
      <c r="N84" s="7"/>
      <c r="O84" s="7"/>
      <c r="P84" s="7"/>
      <c r="Q84" s="7"/>
    </row>
    <row r="85" spans="1:17" ht="15" customHeight="1">
      <c r="A85" s="21"/>
      <c r="B85" s="21"/>
      <c r="C85" s="21"/>
      <c r="D85" s="21" t="s">
        <v>167</v>
      </c>
      <c r="E85" s="21"/>
      <c r="F85" s="21"/>
      <c r="G85" s="21" t="s">
        <v>168</v>
      </c>
      <c r="H85" s="21"/>
      <c r="I85" s="21"/>
      <c r="J85" s="6"/>
      <c r="K85" s="6"/>
      <c r="L85" s="21" t="s">
        <v>159</v>
      </c>
      <c r="M85" s="21"/>
      <c r="N85" s="21" t="s">
        <v>151</v>
      </c>
      <c r="O85" s="21"/>
      <c r="P85" s="21"/>
      <c r="Q85" s="6"/>
    </row>
    <row r="86" spans="1:17">
      <c r="A86" s="6" t="s">
        <v>152</v>
      </c>
      <c r="B86" s="6" t="s">
        <v>153</v>
      </c>
      <c r="C86" s="6" t="s">
        <v>154</v>
      </c>
      <c r="D86" s="6" t="s">
        <v>155</v>
      </c>
      <c r="E86" s="6" t="s">
        <v>156</v>
      </c>
      <c r="F86" s="6" t="s">
        <v>157</v>
      </c>
      <c r="G86" s="6" t="s">
        <v>155</v>
      </c>
      <c r="H86" s="6" t="s">
        <v>156</v>
      </c>
      <c r="I86" s="6" t="s">
        <v>157</v>
      </c>
      <c r="J86" s="6" t="s">
        <v>158</v>
      </c>
      <c r="K86" s="6" t="s">
        <v>158</v>
      </c>
      <c r="L86" s="6" t="s">
        <v>159</v>
      </c>
      <c r="M86" s="6" t="s">
        <v>160</v>
      </c>
      <c r="N86" s="6" t="s">
        <v>161</v>
      </c>
      <c r="O86" s="6" t="s">
        <v>162</v>
      </c>
      <c r="P86" s="6" t="s">
        <v>163</v>
      </c>
      <c r="Q86" s="6" t="s">
        <v>164</v>
      </c>
    </row>
    <row r="87" spans="1:17">
      <c r="A87" s="6">
        <v>72</v>
      </c>
      <c r="B87" s="5" t="s">
        <v>34</v>
      </c>
      <c r="C87" s="5" t="s">
        <v>149</v>
      </c>
      <c r="D87" s="7">
        <v>13</v>
      </c>
      <c r="E87" s="7">
        <v>0</v>
      </c>
      <c r="F87" s="7">
        <v>1</v>
      </c>
      <c r="G87" s="7">
        <v>8</v>
      </c>
      <c r="H87" s="7">
        <v>0</v>
      </c>
      <c r="I87" s="7">
        <v>1</v>
      </c>
      <c r="J87" s="7">
        <v>36.9</v>
      </c>
      <c r="K87" s="7">
        <v>17.2</v>
      </c>
      <c r="L87" s="7">
        <v>13.79</v>
      </c>
      <c r="M87" s="7">
        <v>-2.06</v>
      </c>
      <c r="N87" s="7"/>
      <c r="O87" s="7">
        <v>2</v>
      </c>
      <c r="P87" s="7">
        <v>2</v>
      </c>
      <c r="Q87" s="7"/>
    </row>
    <row r="88" spans="1:17" ht="30">
      <c r="A88" s="6">
        <v>73</v>
      </c>
      <c r="B88" s="5" t="s">
        <v>141</v>
      </c>
      <c r="C88" s="5" t="s">
        <v>149</v>
      </c>
      <c r="D88" s="7">
        <v>11</v>
      </c>
      <c r="E88" s="7">
        <v>2</v>
      </c>
      <c r="F88" s="7">
        <v>0.84599999999999997</v>
      </c>
      <c r="G88" s="7">
        <v>7</v>
      </c>
      <c r="H88" s="7">
        <v>1</v>
      </c>
      <c r="I88" s="7">
        <v>0.875</v>
      </c>
      <c r="J88" s="7">
        <v>33.6</v>
      </c>
      <c r="K88" s="7">
        <v>11.3</v>
      </c>
      <c r="L88" s="7">
        <v>13.47</v>
      </c>
      <c r="M88" s="7">
        <v>-1.23</v>
      </c>
      <c r="N88" s="7"/>
      <c r="O88" s="7">
        <v>7</v>
      </c>
      <c r="P88" s="7">
        <v>7</v>
      </c>
      <c r="Q88" s="7"/>
    </row>
    <row r="89" spans="1:17" ht="30">
      <c r="A89" s="6">
        <v>74</v>
      </c>
      <c r="B89" s="5" t="s">
        <v>50</v>
      </c>
      <c r="C89" s="5" t="s">
        <v>149</v>
      </c>
      <c r="D89" s="7">
        <v>10</v>
      </c>
      <c r="E89" s="7">
        <v>3</v>
      </c>
      <c r="F89" s="7">
        <v>0.76900000000000002</v>
      </c>
      <c r="G89" s="7">
        <v>6</v>
      </c>
      <c r="H89" s="7">
        <v>2</v>
      </c>
      <c r="I89" s="7">
        <v>0.75</v>
      </c>
      <c r="J89" s="7">
        <v>34.200000000000003</v>
      </c>
      <c r="K89" s="7">
        <v>21.9</v>
      </c>
      <c r="L89" s="7">
        <v>4.96</v>
      </c>
      <c r="M89" s="7">
        <v>-3.58</v>
      </c>
      <c r="N89" s="7">
        <v>16</v>
      </c>
      <c r="O89" s="7">
        <v>8</v>
      </c>
      <c r="P89" s="7">
        <v>25</v>
      </c>
      <c r="Q89" s="7"/>
    </row>
    <row r="90" spans="1:17">
      <c r="A90" s="6">
        <v>75</v>
      </c>
      <c r="B90" s="5" t="s">
        <v>95</v>
      </c>
      <c r="C90" s="5" t="s">
        <v>149</v>
      </c>
      <c r="D90" s="7">
        <v>8</v>
      </c>
      <c r="E90" s="7">
        <v>5</v>
      </c>
      <c r="F90" s="7">
        <v>0.61499999999999999</v>
      </c>
      <c r="G90" s="7">
        <v>5</v>
      </c>
      <c r="H90" s="7">
        <v>3</v>
      </c>
      <c r="I90" s="7">
        <v>0.625</v>
      </c>
      <c r="J90" s="7">
        <v>26.8</v>
      </c>
      <c r="K90" s="7">
        <v>22.2</v>
      </c>
      <c r="L90" s="7">
        <v>2.5499999999999998</v>
      </c>
      <c r="M90" s="7">
        <v>-2.5299999999999998</v>
      </c>
      <c r="N90" s="7"/>
      <c r="O90" s="7"/>
      <c r="P90" s="7"/>
      <c r="Q90" s="7"/>
    </row>
    <row r="91" spans="1:17" ht="30">
      <c r="A91" s="6">
        <v>76</v>
      </c>
      <c r="B91" s="5" t="s">
        <v>63</v>
      </c>
      <c r="C91" s="5" t="s">
        <v>149</v>
      </c>
      <c r="D91" s="7">
        <v>7</v>
      </c>
      <c r="E91" s="7">
        <v>6</v>
      </c>
      <c r="F91" s="7">
        <v>0.53800000000000003</v>
      </c>
      <c r="G91" s="7">
        <v>4</v>
      </c>
      <c r="H91" s="7">
        <v>4</v>
      </c>
      <c r="I91" s="7">
        <v>0.5</v>
      </c>
      <c r="J91" s="7">
        <v>25.2</v>
      </c>
      <c r="K91" s="7">
        <v>30.2</v>
      </c>
      <c r="L91" s="7">
        <v>-3.96</v>
      </c>
      <c r="M91" s="7">
        <v>-1.04</v>
      </c>
      <c r="N91" s="7"/>
      <c r="O91" s="7"/>
      <c r="P91" s="7"/>
      <c r="Q91" s="7"/>
    </row>
    <row r="92" spans="1:17" ht="45">
      <c r="A92" s="6">
        <v>77</v>
      </c>
      <c r="B92" s="5" t="s">
        <v>182</v>
      </c>
      <c r="C92" s="5" t="s">
        <v>149</v>
      </c>
      <c r="D92" s="7">
        <v>5</v>
      </c>
      <c r="E92" s="7">
        <v>7</v>
      </c>
      <c r="F92" s="7">
        <v>0.41699999999999998</v>
      </c>
      <c r="G92" s="7">
        <v>2</v>
      </c>
      <c r="H92" s="7">
        <v>6</v>
      </c>
      <c r="I92" s="7">
        <v>0.25</v>
      </c>
      <c r="J92" s="7">
        <v>25.6</v>
      </c>
      <c r="K92" s="7">
        <v>32.6</v>
      </c>
      <c r="L92" s="7">
        <v>-7.41</v>
      </c>
      <c r="M92" s="7">
        <v>-1.08</v>
      </c>
      <c r="N92" s="7"/>
      <c r="O92" s="7"/>
      <c r="P92" s="7"/>
      <c r="Q92" s="7"/>
    </row>
    <row r="93" spans="1:17" ht="30">
      <c r="A93" s="6">
        <v>78</v>
      </c>
      <c r="B93" s="5" t="s">
        <v>123</v>
      </c>
      <c r="C93" s="5" t="s">
        <v>149</v>
      </c>
      <c r="D93" s="7">
        <v>4</v>
      </c>
      <c r="E93" s="7">
        <v>8</v>
      </c>
      <c r="F93" s="7">
        <v>0.33300000000000002</v>
      </c>
      <c r="G93" s="7">
        <v>2</v>
      </c>
      <c r="H93" s="7">
        <v>6</v>
      </c>
      <c r="I93" s="7">
        <v>0.25</v>
      </c>
      <c r="J93" s="7">
        <v>21.1</v>
      </c>
      <c r="K93" s="7">
        <v>22.8</v>
      </c>
      <c r="L93" s="7">
        <v>-4.18</v>
      </c>
      <c r="M93" s="7">
        <v>-0.35</v>
      </c>
      <c r="N93" s="7"/>
      <c r="O93" s="7"/>
      <c r="P93" s="7"/>
      <c r="Q93" s="7"/>
    </row>
    <row r="94" spans="1:17" ht="30">
      <c r="A94" s="6">
        <v>79</v>
      </c>
      <c r="B94" s="5" t="s">
        <v>121</v>
      </c>
      <c r="C94" s="5" t="s">
        <v>149</v>
      </c>
      <c r="D94" s="7">
        <v>4</v>
      </c>
      <c r="E94" s="7">
        <v>8</v>
      </c>
      <c r="F94" s="7">
        <v>0.33300000000000002</v>
      </c>
      <c r="G94" s="7">
        <v>1</v>
      </c>
      <c r="H94" s="7">
        <v>7</v>
      </c>
      <c r="I94" s="7">
        <v>0.125</v>
      </c>
      <c r="J94" s="7">
        <v>12.7</v>
      </c>
      <c r="K94" s="7">
        <v>27.8</v>
      </c>
      <c r="L94" s="7">
        <v>-11.44</v>
      </c>
      <c r="M94" s="7">
        <v>-1.94</v>
      </c>
      <c r="N94" s="7"/>
      <c r="O94" s="7"/>
      <c r="P94" s="7"/>
      <c r="Q94" s="7"/>
    </row>
    <row r="95" spans="1:17" ht="45">
      <c r="A95" s="6">
        <v>80</v>
      </c>
      <c r="B95" s="5" t="s">
        <v>72</v>
      </c>
      <c r="C95" s="5" t="s">
        <v>149</v>
      </c>
      <c r="D95" s="7">
        <v>2</v>
      </c>
      <c r="E95" s="7">
        <v>10</v>
      </c>
      <c r="F95" s="7">
        <v>0.16700000000000001</v>
      </c>
      <c r="G95" s="7">
        <v>1</v>
      </c>
      <c r="H95" s="7">
        <v>7</v>
      </c>
      <c r="I95" s="7">
        <v>0.125</v>
      </c>
      <c r="J95" s="7">
        <v>19.3</v>
      </c>
      <c r="K95" s="7">
        <v>37.200000000000003</v>
      </c>
      <c r="L95" s="7">
        <v>-14.97</v>
      </c>
      <c r="M95" s="7">
        <v>-2.89</v>
      </c>
      <c r="N95" s="7"/>
      <c r="O95" s="7"/>
      <c r="P95" s="7"/>
      <c r="Q95" s="7"/>
    </row>
    <row r="96" spans="1:17" ht="15" customHeight="1">
      <c r="A96" s="21"/>
      <c r="B96" s="21"/>
      <c r="C96" s="21"/>
      <c r="D96" s="21" t="s">
        <v>167</v>
      </c>
      <c r="E96" s="21"/>
      <c r="F96" s="21"/>
      <c r="G96" s="21" t="s">
        <v>168</v>
      </c>
      <c r="H96" s="21"/>
      <c r="I96" s="21"/>
      <c r="J96" s="6"/>
      <c r="K96" s="6"/>
      <c r="L96" s="21" t="s">
        <v>159</v>
      </c>
      <c r="M96" s="21"/>
      <c r="N96" s="21" t="s">
        <v>151</v>
      </c>
      <c r="O96" s="21"/>
      <c r="P96" s="21"/>
      <c r="Q96" s="6"/>
    </row>
    <row r="97" spans="1:17">
      <c r="A97" s="6" t="s">
        <v>152</v>
      </c>
      <c r="B97" s="6" t="s">
        <v>153</v>
      </c>
      <c r="C97" s="6" t="s">
        <v>154</v>
      </c>
      <c r="D97" s="6" t="s">
        <v>155</v>
      </c>
      <c r="E97" s="6" t="s">
        <v>156</v>
      </c>
      <c r="F97" s="6" t="s">
        <v>157</v>
      </c>
      <c r="G97" s="6" t="s">
        <v>155</v>
      </c>
      <c r="H97" s="6" t="s">
        <v>156</v>
      </c>
      <c r="I97" s="6" t="s">
        <v>157</v>
      </c>
      <c r="J97" s="6" t="s">
        <v>158</v>
      </c>
      <c r="K97" s="6" t="s">
        <v>158</v>
      </c>
      <c r="L97" s="6" t="s">
        <v>159</v>
      </c>
      <c r="M97" s="6" t="s">
        <v>160</v>
      </c>
      <c r="N97" s="6" t="s">
        <v>161</v>
      </c>
      <c r="O97" s="6" t="s">
        <v>162</v>
      </c>
      <c r="P97" s="6" t="s">
        <v>163</v>
      </c>
      <c r="Q97" s="6" t="s">
        <v>164</v>
      </c>
    </row>
    <row r="98" spans="1:17" ht="45">
      <c r="A98" s="6">
        <v>81</v>
      </c>
      <c r="B98" s="5" t="s">
        <v>185</v>
      </c>
      <c r="C98" s="5" t="s">
        <v>197</v>
      </c>
      <c r="D98" s="7">
        <v>12</v>
      </c>
      <c r="E98" s="7">
        <v>1</v>
      </c>
      <c r="F98" s="7">
        <v>0.92300000000000004</v>
      </c>
      <c r="G98" s="7">
        <v>8</v>
      </c>
      <c r="H98" s="7">
        <v>1</v>
      </c>
      <c r="I98" s="7">
        <v>0.88900000000000001</v>
      </c>
      <c r="J98" s="7">
        <v>37.5</v>
      </c>
      <c r="K98" s="7">
        <v>9</v>
      </c>
      <c r="L98" s="7">
        <v>22.24</v>
      </c>
      <c r="M98" s="7">
        <v>3.86</v>
      </c>
      <c r="N98" s="7">
        <v>3</v>
      </c>
      <c r="O98" s="7">
        <v>1</v>
      </c>
      <c r="P98" s="7">
        <v>3</v>
      </c>
      <c r="Q98" s="7"/>
    </row>
    <row r="99" spans="1:17">
      <c r="A99" s="6">
        <v>82</v>
      </c>
      <c r="B99" s="5" t="s">
        <v>28</v>
      </c>
      <c r="C99" s="5" t="s">
        <v>197</v>
      </c>
      <c r="D99" s="7">
        <v>10</v>
      </c>
      <c r="E99" s="7">
        <v>3</v>
      </c>
      <c r="F99" s="7">
        <v>0.76900000000000002</v>
      </c>
      <c r="G99" s="7">
        <v>7</v>
      </c>
      <c r="H99" s="7">
        <v>2</v>
      </c>
      <c r="I99" s="7">
        <v>0.77800000000000002</v>
      </c>
      <c r="J99" s="7">
        <v>41.9</v>
      </c>
      <c r="K99" s="7">
        <v>28.2</v>
      </c>
      <c r="L99" s="7">
        <v>12.39</v>
      </c>
      <c r="M99" s="7">
        <v>3.08</v>
      </c>
      <c r="N99" s="7">
        <v>21</v>
      </c>
      <c r="O99" s="7">
        <v>10</v>
      </c>
      <c r="P99" s="7">
        <v>10</v>
      </c>
      <c r="Q99" s="7"/>
    </row>
    <row r="100" spans="1:17" ht="30">
      <c r="A100" s="6">
        <v>83</v>
      </c>
      <c r="B100" s="5" t="s">
        <v>40</v>
      </c>
      <c r="C100" s="5" t="s">
        <v>197</v>
      </c>
      <c r="D100" s="7">
        <v>9</v>
      </c>
      <c r="E100" s="7">
        <v>4</v>
      </c>
      <c r="F100" s="7">
        <v>0.69199999999999995</v>
      </c>
      <c r="G100" s="7">
        <v>7</v>
      </c>
      <c r="H100" s="7">
        <v>2</v>
      </c>
      <c r="I100" s="7">
        <v>0.77800000000000002</v>
      </c>
      <c r="J100" s="7">
        <v>30.5</v>
      </c>
      <c r="K100" s="7">
        <v>23.1</v>
      </c>
      <c r="L100" s="7">
        <v>10.26</v>
      </c>
      <c r="M100" s="7">
        <v>4.8</v>
      </c>
      <c r="N100" s="7"/>
      <c r="O100" s="7">
        <v>17</v>
      </c>
      <c r="P100" s="7">
        <v>18</v>
      </c>
      <c r="Q100" s="7"/>
    </row>
    <row r="101" spans="1:17" ht="30">
      <c r="A101" s="6">
        <v>84</v>
      </c>
      <c r="B101" s="5" t="s">
        <v>22</v>
      </c>
      <c r="C101" s="5" t="s">
        <v>197</v>
      </c>
      <c r="D101" s="7">
        <v>9</v>
      </c>
      <c r="E101" s="7">
        <v>4</v>
      </c>
      <c r="F101" s="7">
        <v>0.69199999999999995</v>
      </c>
      <c r="G101" s="7">
        <v>6</v>
      </c>
      <c r="H101" s="7">
        <v>3</v>
      </c>
      <c r="I101" s="7">
        <v>0.66700000000000004</v>
      </c>
      <c r="J101" s="7">
        <v>32.6</v>
      </c>
      <c r="K101" s="7">
        <v>19.899999999999999</v>
      </c>
      <c r="L101" s="7">
        <v>10.43</v>
      </c>
      <c r="M101" s="7">
        <v>2.89</v>
      </c>
      <c r="N101" s="7"/>
      <c r="O101" s="7">
        <v>21</v>
      </c>
      <c r="P101" s="7"/>
      <c r="Q101" s="7"/>
    </row>
    <row r="102" spans="1:17">
      <c r="A102" s="6">
        <v>85</v>
      </c>
      <c r="B102" s="5" t="s">
        <v>45</v>
      </c>
      <c r="C102" s="5" t="s">
        <v>197</v>
      </c>
      <c r="D102" s="7">
        <v>8</v>
      </c>
      <c r="E102" s="7">
        <v>5</v>
      </c>
      <c r="F102" s="7">
        <v>0.61499999999999999</v>
      </c>
      <c r="G102" s="7">
        <v>5</v>
      </c>
      <c r="H102" s="7">
        <v>4</v>
      </c>
      <c r="I102" s="7">
        <v>0.55600000000000005</v>
      </c>
      <c r="J102" s="7">
        <v>36.6</v>
      </c>
      <c r="K102" s="7">
        <v>21.3</v>
      </c>
      <c r="L102" s="7">
        <v>9.2100000000000009</v>
      </c>
      <c r="M102" s="7">
        <v>-0.33</v>
      </c>
      <c r="N102" s="7"/>
      <c r="O102" s="7"/>
      <c r="P102" s="7"/>
      <c r="Q102" s="7"/>
    </row>
    <row r="103" spans="1:17" ht="30">
      <c r="A103" s="6">
        <v>86</v>
      </c>
      <c r="B103" s="5" t="s">
        <v>30</v>
      </c>
      <c r="C103" s="5" t="s">
        <v>197</v>
      </c>
      <c r="D103" s="7">
        <v>5</v>
      </c>
      <c r="E103" s="7">
        <v>7</v>
      </c>
      <c r="F103" s="7">
        <v>0.41699999999999998</v>
      </c>
      <c r="G103" s="7">
        <v>4</v>
      </c>
      <c r="H103" s="7">
        <v>5</v>
      </c>
      <c r="I103" s="7">
        <v>0.44400000000000001</v>
      </c>
      <c r="J103" s="7">
        <v>22.8</v>
      </c>
      <c r="K103" s="7">
        <v>22.7</v>
      </c>
      <c r="L103" s="7">
        <v>1.62</v>
      </c>
      <c r="M103" s="7">
        <v>1.7</v>
      </c>
      <c r="N103" s="7">
        <v>15</v>
      </c>
      <c r="O103" s="7">
        <v>15</v>
      </c>
      <c r="P103" s="7"/>
      <c r="Q103" s="7"/>
    </row>
    <row r="104" spans="1:17">
      <c r="A104" s="6">
        <v>87</v>
      </c>
      <c r="B104" s="5" t="s">
        <v>19</v>
      </c>
      <c r="C104" s="5" t="s">
        <v>197</v>
      </c>
      <c r="D104" s="7">
        <v>5</v>
      </c>
      <c r="E104" s="7">
        <v>7</v>
      </c>
      <c r="F104" s="7">
        <v>0.41699999999999998</v>
      </c>
      <c r="G104" s="7">
        <v>4</v>
      </c>
      <c r="H104" s="7">
        <v>5</v>
      </c>
      <c r="I104" s="7">
        <v>0.44400000000000001</v>
      </c>
      <c r="J104" s="7">
        <v>26.3</v>
      </c>
      <c r="K104" s="7">
        <v>27.4</v>
      </c>
      <c r="L104" s="7">
        <v>-0.04</v>
      </c>
      <c r="M104" s="7">
        <v>3.79</v>
      </c>
      <c r="N104" s="7"/>
      <c r="O104" s="7"/>
      <c r="P104" s="7"/>
      <c r="Q104" s="7"/>
    </row>
    <row r="105" spans="1:17">
      <c r="A105" s="6">
        <v>88</v>
      </c>
      <c r="B105" s="5" t="s">
        <v>10</v>
      </c>
      <c r="C105" s="5" t="s">
        <v>197</v>
      </c>
      <c r="D105" s="7">
        <v>4</v>
      </c>
      <c r="E105" s="7">
        <v>8</v>
      </c>
      <c r="F105" s="7">
        <v>0.33300000000000002</v>
      </c>
      <c r="G105" s="7">
        <v>3</v>
      </c>
      <c r="H105" s="7">
        <v>6</v>
      </c>
      <c r="I105" s="7">
        <v>0.33300000000000002</v>
      </c>
      <c r="J105" s="7">
        <v>17.7</v>
      </c>
      <c r="K105" s="7">
        <v>29</v>
      </c>
      <c r="L105" s="7">
        <v>-3.98</v>
      </c>
      <c r="M105" s="7">
        <v>3.61</v>
      </c>
      <c r="N105" s="7"/>
      <c r="O105" s="7">
        <v>23</v>
      </c>
      <c r="P105" s="7"/>
      <c r="Q105" s="7"/>
    </row>
    <row r="106" spans="1:17" ht="30">
      <c r="A106" s="6">
        <v>89</v>
      </c>
      <c r="B106" s="5" t="s">
        <v>52</v>
      </c>
      <c r="C106" s="5" t="s">
        <v>197</v>
      </c>
      <c r="D106" s="7">
        <v>2</v>
      </c>
      <c r="E106" s="7">
        <v>11</v>
      </c>
      <c r="F106" s="7">
        <v>0.154</v>
      </c>
      <c r="G106" s="7">
        <v>1</v>
      </c>
      <c r="H106" s="7">
        <v>8</v>
      </c>
      <c r="I106" s="7">
        <v>0.111</v>
      </c>
      <c r="J106" s="7">
        <v>12.7</v>
      </c>
      <c r="K106" s="7">
        <v>43.8</v>
      </c>
      <c r="L106" s="7">
        <v>-13.82</v>
      </c>
      <c r="M106" s="7">
        <v>3.33</v>
      </c>
      <c r="N106" s="7"/>
      <c r="O106" s="7"/>
      <c r="P106" s="7"/>
      <c r="Q106" s="7"/>
    </row>
    <row r="107" spans="1:17" ht="30">
      <c r="A107" s="6">
        <v>90</v>
      </c>
      <c r="B107" s="5" t="s">
        <v>37</v>
      </c>
      <c r="C107" s="5" t="s">
        <v>197</v>
      </c>
      <c r="D107" s="7">
        <v>0</v>
      </c>
      <c r="E107" s="7">
        <v>12</v>
      </c>
      <c r="F107" s="7">
        <v>0</v>
      </c>
      <c r="G107" s="7">
        <v>0</v>
      </c>
      <c r="H107" s="7">
        <v>9</v>
      </c>
      <c r="I107" s="7">
        <v>0</v>
      </c>
      <c r="J107" s="7">
        <v>13.3</v>
      </c>
      <c r="K107" s="7">
        <v>38.6</v>
      </c>
      <c r="L107" s="7">
        <v>-12.08</v>
      </c>
      <c r="M107" s="7">
        <v>6.75</v>
      </c>
      <c r="N107" s="7"/>
      <c r="O107" s="7"/>
      <c r="P107" s="7"/>
      <c r="Q107" s="7"/>
    </row>
    <row r="108" spans="1:17" ht="15" customHeight="1">
      <c r="A108" s="21"/>
      <c r="B108" s="21"/>
      <c r="C108" s="21"/>
      <c r="D108" s="21" t="s">
        <v>167</v>
      </c>
      <c r="E108" s="21"/>
      <c r="F108" s="21"/>
      <c r="G108" s="21" t="s">
        <v>168</v>
      </c>
      <c r="H108" s="21"/>
      <c r="I108" s="21"/>
      <c r="J108" s="6"/>
      <c r="K108" s="6"/>
      <c r="L108" s="21" t="s">
        <v>159</v>
      </c>
      <c r="M108" s="21"/>
      <c r="N108" s="21" t="s">
        <v>151</v>
      </c>
      <c r="O108" s="21"/>
      <c r="P108" s="21"/>
      <c r="Q108" s="6"/>
    </row>
    <row r="109" spans="1:17">
      <c r="A109" s="6" t="s">
        <v>152</v>
      </c>
      <c r="B109" s="6" t="s">
        <v>153</v>
      </c>
      <c r="C109" s="6" t="s">
        <v>154</v>
      </c>
      <c r="D109" s="6" t="s">
        <v>155</v>
      </c>
      <c r="E109" s="6" t="s">
        <v>156</v>
      </c>
      <c r="F109" s="6" t="s">
        <v>157</v>
      </c>
      <c r="G109" s="6" t="s">
        <v>155</v>
      </c>
      <c r="H109" s="6" t="s">
        <v>156</v>
      </c>
      <c r="I109" s="6" t="s">
        <v>157</v>
      </c>
      <c r="J109" s="6" t="s">
        <v>158</v>
      </c>
      <c r="K109" s="6" t="s">
        <v>158</v>
      </c>
      <c r="L109" s="6" t="s">
        <v>159</v>
      </c>
      <c r="M109" s="6" t="s">
        <v>160</v>
      </c>
      <c r="N109" s="6" t="s">
        <v>161</v>
      </c>
      <c r="O109" s="6" t="s">
        <v>162</v>
      </c>
      <c r="P109" s="6" t="s">
        <v>163</v>
      </c>
      <c r="Q109" s="6" t="s">
        <v>164</v>
      </c>
    </row>
    <row r="110" spans="1:17" ht="30">
      <c r="A110" s="6">
        <v>91</v>
      </c>
      <c r="B110" s="5" t="s">
        <v>14</v>
      </c>
      <c r="C110" s="5" t="s">
        <v>186</v>
      </c>
      <c r="D110" s="7">
        <v>13</v>
      </c>
      <c r="E110" s="7">
        <v>1</v>
      </c>
      <c r="F110" s="7">
        <v>0.92900000000000005</v>
      </c>
      <c r="G110" s="7">
        <v>7</v>
      </c>
      <c r="H110" s="7">
        <v>1</v>
      </c>
      <c r="I110" s="7">
        <v>0.875</v>
      </c>
      <c r="J110" s="7">
        <v>43.6</v>
      </c>
      <c r="K110" s="7">
        <v>12.9</v>
      </c>
      <c r="L110" s="7">
        <v>25.37</v>
      </c>
      <c r="M110" s="7">
        <v>5.59</v>
      </c>
      <c r="N110" s="7">
        <v>5</v>
      </c>
      <c r="O110" s="7">
        <v>1</v>
      </c>
      <c r="P110" s="7">
        <v>1</v>
      </c>
      <c r="Q110" s="7"/>
    </row>
    <row r="111" spans="1:17" ht="30">
      <c r="A111" s="6">
        <v>92</v>
      </c>
      <c r="B111" s="5" t="s">
        <v>11</v>
      </c>
      <c r="C111" s="5" t="s">
        <v>186</v>
      </c>
      <c r="D111" s="7">
        <v>10</v>
      </c>
      <c r="E111" s="7">
        <v>3</v>
      </c>
      <c r="F111" s="7">
        <v>0.76900000000000002</v>
      </c>
      <c r="G111" s="7">
        <v>6</v>
      </c>
      <c r="H111" s="7">
        <v>2</v>
      </c>
      <c r="I111" s="7">
        <v>0.75</v>
      </c>
      <c r="J111" s="7">
        <v>31.5</v>
      </c>
      <c r="K111" s="7">
        <v>24.5</v>
      </c>
      <c r="L111" s="7">
        <v>11.6</v>
      </c>
      <c r="M111" s="7">
        <v>4.5199999999999996</v>
      </c>
      <c r="N111" s="7">
        <v>1</v>
      </c>
      <c r="O111" s="7">
        <v>1</v>
      </c>
      <c r="P111" s="7">
        <v>13</v>
      </c>
      <c r="Q111" s="7"/>
    </row>
    <row r="112" spans="1:17" ht="30">
      <c r="A112" s="6">
        <v>93</v>
      </c>
      <c r="B112" s="5" t="s">
        <v>27</v>
      </c>
      <c r="C112" s="5" t="s">
        <v>186</v>
      </c>
      <c r="D112" s="7">
        <v>7</v>
      </c>
      <c r="E112" s="7">
        <v>6</v>
      </c>
      <c r="F112" s="7">
        <v>0.53800000000000003</v>
      </c>
      <c r="G112" s="7">
        <v>4</v>
      </c>
      <c r="H112" s="7">
        <v>4</v>
      </c>
      <c r="I112" s="7">
        <v>0.5</v>
      </c>
      <c r="J112" s="7">
        <v>20.8</v>
      </c>
      <c r="K112" s="7">
        <v>21.1</v>
      </c>
      <c r="L112" s="7">
        <v>5.21</v>
      </c>
      <c r="M112" s="7">
        <v>4.28</v>
      </c>
      <c r="N112" s="7"/>
      <c r="O112" s="7">
        <v>24</v>
      </c>
      <c r="P112" s="7"/>
      <c r="Q112" s="7"/>
    </row>
    <row r="113" spans="1:17" ht="30">
      <c r="A113" s="6">
        <v>94</v>
      </c>
      <c r="B113" s="5" t="s">
        <v>54</v>
      </c>
      <c r="C113" s="5" t="s">
        <v>186</v>
      </c>
      <c r="D113" s="7">
        <v>7</v>
      </c>
      <c r="E113" s="7">
        <v>6</v>
      </c>
      <c r="F113" s="7">
        <v>0.53800000000000003</v>
      </c>
      <c r="G113" s="7">
        <v>4</v>
      </c>
      <c r="H113" s="7">
        <v>4</v>
      </c>
      <c r="I113" s="7">
        <v>0.5</v>
      </c>
      <c r="J113" s="7">
        <v>19.2</v>
      </c>
      <c r="K113" s="7">
        <v>19.600000000000001</v>
      </c>
      <c r="L113" s="7">
        <v>4.4800000000000004</v>
      </c>
      <c r="M113" s="7">
        <v>4.32</v>
      </c>
      <c r="N113" s="7"/>
      <c r="O113" s="7">
        <v>13</v>
      </c>
      <c r="P113" s="7"/>
      <c r="Q113" s="7"/>
    </row>
    <row r="114" spans="1:17" ht="30">
      <c r="A114" s="6">
        <v>95</v>
      </c>
      <c r="B114" s="5" t="s">
        <v>15</v>
      </c>
      <c r="C114" s="5" t="s">
        <v>186</v>
      </c>
      <c r="D114" s="7">
        <v>5</v>
      </c>
      <c r="E114" s="7">
        <v>7</v>
      </c>
      <c r="F114" s="7">
        <v>0.41699999999999998</v>
      </c>
      <c r="G114" s="7">
        <v>3</v>
      </c>
      <c r="H114" s="7">
        <v>5</v>
      </c>
      <c r="I114" s="7">
        <v>0.375</v>
      </c>
      <c r="J114" s="7">
        <v>17.3</v>
      </c>
      <c r="K114" s="7">
        <v>16.8</v>
      </c>
      <c r="L114" s="7">
        <v>1.64</v>
      </c>
      <c r="M114" s="7">
        <v>2.89</v>
      </c>
      <c r="N114" s="7">
        <v>18</v>
      </c>
      <c r="O114" s="7">
        <v>18</v>
      </c>
      <c r="P114" s="7"/>
      <c r="Q114" s="7"/>
    </row>
    <row r="115" spans="1:17" ht="30.75" thickBot="1">
      <c r="A115" s="6">
        <v>96</v>
      </c>
      <c r="B115" s="5" t="s">
        <v>29</v>
      </c>
      <c r="C115" s="5" t="s">
        <v>186</v>
      </c>
      <c r="D115" s="7">
        <v>7</v>
      </c>
      <c r="E115" s="7">
        <v>6</v>
      </c>
      <c r="F115" s="7">
        <v>0.53800000000000003</v>
      </c>
      <c r="G115" s="7">
        <v>2</v>
      </c>
      <c r="H115" s="7">
        <v>6</v>
      </c>
      <c r="I115" s="7">
        <v>0.25</v>
      </c>
      <c r="J115" s="7">
        <v>22.6</v>
      </c>
      <c r="K115" s="7">
        <v>21.5</v>
      </c>
      <c r="L115" s="7">
        <v>3.55</v>
      </c>
      <c r="M115" s="7">
        <v>1.24</v>
      </c>
      <c r="N115" s="7"/>
      <c r="O115" s="7"/>
      <c r="P115" s="7"/>
      <c r="Q115" s="7"/>
    </row>
    <row r="116" spans="1:17" ht="30.75" thickTop="1">
      <c r="A116" s="8">
        <v>97</v>
      </c>
      <c r="B116" s="10" t="s">
        <v>1</v>
      </c>
      <c r="C116" s="10" t="s">
        <v>187</v>
      </c>
      <c r="D116" s="9">
        <v>12</v>
      </c>
      <c r="E116" s="9">
        <v>2</v>
      </c>
      <c r="F116" s="9">
        <v>0.85699999999999998</v>
      </c>
      <c r="G116" s="9">
        <v>8</v>
      </c>
      <c r="H116" s="9">
        <v>0</v>
      </c>
      <c r="I116" s="9">
        <v>1</v>
      </c>
      <c r="J116" s="9">
        <v>30.1</v>
      </c>
      <c r="K116" s="9">
        <v>14.3</v>
      </c>
      <c r="L116" s="9">
        <v>16.149999999999999</v>
      </c>
      <c r="M116" s="9">
        <v>2.93</v>
      </c>
      <c r="N116" s="9">
        <v>24</v>
      </c>
      <c r="O116" s="9">
        <v>1</v>
      </c>
      <c r="P116" s="9">
        <v>6</v>
      </c>
      <c r="Q116" s="9"/>
    </row>
    <row r="117" spans="1:17" ht="30">
      <c r="A117" s="6">
        <v>98</v>
      </c>
      <c r="B117" s="5" t="s">
        <v>8</v>
      </c>
      <c r="C117" s="5" t="s">
        <v>187</v>
      </c>
      <c r="D117" s="7">
        <v>9</v>
      </c>
      <c r="E117" s="7">
        <v>4</v>
      </c>
      <c r="F117" s="7">
        <v>0.69199999999999995</v>
      </c>
      <c r="G117" s="7">
        <v>5</v>
      </c>
      <c r="H117" s="7">
        <v>3</v>
      </c>
      <c r="I117" s="7">
        <v>0.625</v>
      </c>
      <c r="J117" s="7">
        <v>32.1</v>
      </c>
      <c r="K117" s="7">
        <v>19</v>
      </c>
      <c r="L117" s="7">
        <v>12.11</v>
      </c>
      <c r="M117" s="7">
        <v>3.18</v>
      </c>
      <c r="N117" s="7"/>
      <c r="O117" s="7">
        <v>14</v>
      </c>
      <c r="P117" s="7">
        <v>14</v>
      </c>
      <c r="Q117" s="7"/>
    </row>
    <row r="118" spans="1:17" ht="30">
      <c r="A118" s="6">
        <v>99</v>
      </c>
      <c r="B118" s="5" t="s">
        <v>188</v>
      </c>
      <c r="C118" s="5" t="s">
        <v>187</v>
      </c>
      <c r="D118" s="7">
        <v>8</v>
      </c>
      <c r="E118" s="7">
        <v>5</v>
      </c>
      <c r="F118" s="7">
        <v>0.61499999999999999</v>
      </c>
      <c r="G118" s="7">
        <v>3</v>
      </c>
      <c r="H118" s="7">
        <v>5</v>
      </c>
      <c r="I118" s="7">
        <v>0.375</v>
      </c>
      <c r="J118" s="7">
        <v>30.9</v>
      </c>
      <c r="K118" s="7">
        <v>24.2</v>
      </c>
      <c r="L118" s="7">
        <v>5.91</v>
      </c>
      <c r="M118" s="7">
        <v>1.37</v>
      </c>
      <c r="N118" s="7">
        <v>7</v>
      </c>
      <c r="O118" s="7">
        <v>3</v>
      </c>
      <c r="P118" s="7"/>
      <c r="Q118" s="7"/>
    </row>
    <row r="119" spans="1:17" ht="30">
      <c r="A119" s="6">
        <v>100</v>
      </c>
      <c r="B119" s="5" t="s">
        <v>32</v>
      </c>
      <c r="C119" s="5" t="s">
        <v>187</v>
      </c>
      <c r="D119" s="7">
        <v>5</v>
      </c>
      <c r="E119" s="7">
        <v>7</v>
      </c>
      <c r="F119" s="7">
        <v>0.41699999999999998</v>
      </c>
      <c r="G119" s="7">
        <v>2</v>
      </c>
      <c r="H119" s="7">
        <v>6</v>
      </c>
      <c r="I119" s="7">
        <v>0.25</v>
      </c>
      <c r="J119" s="7">
        <v>21.9</v>
      </c>
      <c r="K119" s="7">
        <v>31.2</v>
      </c>
      <c r="L119" s="7">
        <v>-0.36</v>
      </c>
      <c r="M119" s="7">
        <v>5.56</v>
      </c>
      <c r="N119" s="7"/>
      <c r="O119" s="7"/>
      <c r="P119" s="7"/>
      <c r="Q119" s="7"/>
    </row>
    <row r="120" spans="1:17" ht="30">
      <c r="A120" s="6">
        <v>101</v>
      </c>
      <c r="B120" s="5" t="s">
        <v>9</v>
      </c>
      <c r="C120" s="5" t="s">
        <v>187</v>
      </c>
      <c r="D120" s="7">
        <v>5</v>
      </c>
      <c r="E120" s="7">
        <v>7</v>
      </c>
      <c r="F120" s="7">
        <v>0.41699999999999998</v>
      </c>
      <c r="G120" s="7">
        <v>2</v>
      </c>
      <c r="H120" s="7">
        <v>6</v>
      </c>
      <c r="I120" s="7">
        <v>0.25</v>
      </c>
      <c r="J120" s="7">
        <v>17.3</v>
      </c>
      <c r="K120" s="7">
        <v>18</v>
      </c>
      <c r="L120" s="7">
        <v>1.26</v>
      </c>
      <c r="M120" s="7">
        <v>2.1</v>
      </c>
      <c r="N120" s="7">
        <v>10</v>
      </c>
      <c r="O120" s="7">
        <v>9</v>
      </c>
      <c r="P120" s="7"/>
      <c r="Q120" s="7"/>
    </row>
    <row r="121" spans="1:17" ht="30">
      <c r="A121" s="6">
        <v>102</v>
      </c>
      <c r="B121" s="5" t="s">
        <v>25</v>
      </c>
      <c r="C121" s="5" t="s">
        <v>187</v>
      </c>
      <c r="D121" s="7">
        <v>4</v>
      </c>
      <c r="E121" s="7">
        <v>8</v>
      </c>
      <c r="F121" s="7">
        <v>0.33300000000000002</v>
      </c>
      <c r="G121" s="7">
        <v>2</v>
      </c>
      <c r="H121" s="7">
        <v>6</v>
      </c>
      <c r="I121" s="7">
        <v>0.25</v>
      </c>
      <c r="J121" s="7">
        <v>15.3</v>
      </c>
      <c r="K121" s="7">
        <v>24.7</v>
      </c>
      <c r="L121" s="7">
        <v>-5</v>
      </c>
      <c r="M121" s="7">
        <v>1.75</v>
      </c>
      <c r="N121" s="7"/>
      <c r="O121" s="7"/>
      <c r="P121" s="7"/>
      <c r="Q121" s="7"/>
    </row>
    <row r="122" spans="1:17" ht="15" customHeight="1">
      <c r="A122" s="21"/>
      <c r="B122" s="21"/>
      <c r="C122" s="21"/>
      <c r="D122" s="21" t="s">
        <v>167</v>
      </c>
      <c r="E122" s="21"/>
      <c r="F122" s="21"/>
      <c r="G122" s="21" t="s">
        <v>168</v>
      </c>
      <c r="H122" s="21"/>
      <c r="I122" s="21"/>
      <c r="J122" s="6"/>
      <c r="K122" s="6"/>
      <c r="L122" s="21" t="s">
        <v>159</v>
      </c>
      <c r="M122" s="21"/>
      <c r="N122" s="21" t="s">
        <v>151</v>
      </c>
      <c r="O122" s="21"/>
      <c r="P122" s="21"/>
      <c r="Q122" s="6"/>
    </row>
    <row r="123" spans="1:17">
      <c r="A123" s="6" t="s">
        <v>152</v>
      </c>
      <c r="B123" s="6" t="s">
        <v>153</v>
      </c>
      <c r="C123" s="6" t="s">
        <v>154</v>
      </c>
      <c r="D123" s="6" t="s">
        <v>155</v>
      </c>
      <c r="E123" s="6" t="s">
        <v>156</v>
      </c>
      <c r="F123" s="6" t="s">
        <v>157</v>
      </c>
      <c r="G123" s="6" t="s">
        <v>155</v>
      </c>
      <c r="H123" s="6" t="s">
        <v>156</v>
      </c>
      <c r="I123" s="6" t="s">
        <v>157</v>
      </c>
      <c r="J123" s="6" t="s">
        <v>158</v>
      </c>
      <c r="K123" s="6" t="s">
        <v>158</v>
      </c>
      <c r="L123" s="6" t="s">
        <v>159</v>
      </c>
      <c r="M123" s="6" t="s">
        <v>160</v>
      </c>
      <c r="N123" s="6" t="s">
        <v>161</v>
      </c>
      <c r="O123" s="6" t="s">
        <v>162</v>
      </c>
      <c r="P123" s="6" t="s">
        <v>163</v>
      </c>
      <c r="Q123" s="6" t="s">
        <v>164</v>
      </c>
    </row>
    <row r="124" spans="1:17">
      <c r="A124" s="6">
        <v>103</v>
      </c>
      <c r="B124" s="5" t="s">
        <v>99</v>
      </c>
      <c r="C124" s="5" t="s">
        <v>150</v>
      </c>
      <c r="D124" s="7">
        <v>8</v>
      </c>
      <c r="E124" s="7">
        <v>5</v>
      </c>
      <c r="F124" s="7">
        <v>0.61499999999999999</v>
      </c>
      <c r="G124" s="7">
        <v>7</v>
      </c>
      <c r="H124" s="7">
        <v>1</v>
      </c>
      <c r="I124" s="7">
        <v>0.875</v>
      </c>
      <c r="J124" s="7">
        <v>32.799999999999997</v>
      </c>
      <c r="K124" s="7">
        <v>21.3</v>
      </c>
      <c r="L124" s="7">
        <v>1.06</v>
      </c>
      <c r="M124" s="7">
        <v>-4.9400000000000004</v>
      </c>
      <c r="N124" s="7"/>
      <c r="O124" s="7"/>
      <c r="P124" s="7"/>
      <c r="Q124" s="7"/>
    </row>
    <row r="125" spans="1:17" ht="60">
      <c r="A125" s="6">
        <v>104</v>
      </c>
      <c r="B125" s="5" t="s">
        <v>114</v>
      </c>
      <c r="C125" s="5" t="s">
        <v>150</v>
      </c>
      <c r="D125" s="7">
        <v>6</v>
      </c>
      <c r="E125" s="7">
        <v>6</v>
      </c>
      <c r="F125" s="7">
        <v>0.5</v>
      </c>
      <c r="G125" s="7">
        <v>5</v>
      </c>
      <c r="H125" s="7">
        <v>2</v>
      </c>
      <c r="I125" s="7">
        <v>0.71399999999999997</v>
      </c>
      <c r="J125" s="7">
        <v>33.1</v>
      </c>
      <c r="K125" s="7">
        <v>33.700000000000003</v>
      </c>
      <c r="L125" s="7">
        <v>-5.57</v>
      </c>
      <c r="M125" s="7">
        <v>-6.24</v>
      </c>
      <c r="N125" s="7"/>
      <c r="O125" s="7"/>
      <c r="P125" s="7"/>
      <c r="Q125" s="7"/>
    </row>
    <row r="126" spans="1:17" ht="30">
      <c r="A126" s="6">
        <v>105</v>
      </c>
      <c r="B126" s="5" t="s">
        <v>83</v>
      </c>
      <c r="C126" s="5" t="s">
        <v>150</v>
      </c>
      <c r="D126" s="7">
        <v>7</v>
      </c>
      <c r="E126" s="7">
        <v>6</v>
      </c>
      <c r="F126" s="7">
        <v>0.53800000000000003</v>
      </c>
      <c r="G126" s="7">
        <v>5</v>
      </c>
      <c r="H126" s="7">
        <v>3</v>
      </c>
      <c r="I126" s="7">
        <v>0.625</v>
      </c>
      <c r="J126" s="7">
        <v>25.1</v>
      </c>
      <c r="K126" s="7">
        <v>28.7</v>
      </c>
      <c r="L126" s="7">
        <v>-5.7</v>
      </c>
      <c r="M126" s="7">
        <v>-4.08</v>
      </c>
      <c r="N126" s="7"/>
      <c r="O126" s="7"/>
      <c r="P126" s="7"/>
      <c r="Q126" s="7"/>
    </row>
    <row r="127" spans="1:17" ht="30">
      <c r="A127" s="6">
        <v>106</v>
      </c>
      <c r="B127" s="5" t="s">
        <v>88</v>
      </c>
      <c r="C127" s="5" t="s">
        <v>150</v>
      </c>
      <c r="D127" s="7">
        <v>6</v>
      </c>
      <c r="E127" s="7">
        <v>6</v>
      </c>
      <c r="F127" s="7">
        <v>0.5</v>
      </c>
      <c r="G127" s="7">
        <v>4</v>
      </c>
      <c r="H127" s="7">
        <v>3</v>
      </c>
      <c r="I127" s="7">
        <v>0.57099999999999995</v>
      </c>
      <c r="J127" s="7">
        <v>27</v>
      </c>
      <c r="K127" s="7">
        <v>23.8</v>
      </c>
      <c r="L127" s="7">
        <v>-6.24</v>
      </c>
      <c r="M127" s="7">
        <v>-5.91</v>
      </c>
      <c r="N127" s="7"/>
      <c r="O127" s="7"/>
      <c r="P127" s="7"/>
      <c r="Q127" s="7"/>
    </row>
    <row r="128" spans="1:17" ht="45">
      <c r="A128" s="6">
        <v>107</v>
      </c>
      <c r="B128" s="5" t="s">
        <v>119</v>
      </c>
      <c r="C128" s="5" t="s">
        <v>150</v>
      </c>
      <c r="D128" s="7">
        <v>5</v>
      </c>
      <c r="E128" s="7">
        <v>7</v>
      </c>
      <c r="F128" s="7">
        <v>0.41699999999999998</v>
      </c>
      <c r="G128" s="7">
        <v>4</v>
      </c>
      <c r="H128" s="7">
        <v>4</v>
      </c>
      <c r="I128" s="7">
        <v>0.5</v>
      </c>
      <c r="J128" s="7">
        <v>24.7</v>
      </c>
      <c r="K128" s="7">
        <v>28.3</v>
      </c>
      <c r="L128" s="7">
        <v>-6.58</v>
      </c>
      <c r="M128" s="7">
        <v>-4.92</v>
      </c>
      <c r="N128" s="7"/>
      <c r="O128" s="7"/>
      <c r="P128" s="7"/>
      <c r="Q128" s="7"/>
    </row>
    <row r="129" spans="1:17" ht="45">
      <c r="A129" s="6">
        <v>108</v>
      </c>
      <c r="B129" s="5" t="s">
        <v>86</v>
      </c>
      <c r="C129" s="5" t="s">
        <v>150</v>
      </c>
      <c r="D129" s="7">
        <v>5</v>
      </c>
      <c r="E129" s="7">
        <v>7</v>
      </c>
      <c r="F129" s="7">
        <v>0.41699999999999998</v>
      </c>
      <c r="G129" s="7">
        <v>4</v>
      </c>
      <c r="H129" s="7">
        <v>4</v>
      </c>
      <c r="I129" s="7">
        <v>0.5</v>
      </c>
      <c r="J129" s="7">
        <v>22.8</v>
      </c>
      <c r="K129" s="7">
        <v>24.9</v>
      </c>
      <c r="L129" s="7">
        <v>-8.58</v>
      </c>
      <c r="M129" s="7">
        <v>-5.99</v>
      </c>
      <c r="N129" s="7"/>
      <c r="O129" s="7"/>
      <c r="P129" s="7"/>
      <c r="Q129" s="7"/>
    </row>
    <row r="130" spans="1:17" ht="45">
      <c r="A130" s="6">
        <v>109</v>
      </c>
      <c r="B130" s="5" t="s">
        <v>120</v>
      </c>
      <c r="C130" s="5" t="s">
        <v>150</v>
      </c>
      <c r="D130" s="7">
        <v>4</v>
      </c>
      <c r="E130" s="7">
        <v>8</v>
      </c>
      <c r="F130" s="7">
        <v>0.33300000000000002</v>
      </c>
      <c r="G130" s="7">
        <v>3</v>
      </c>
      <c r="H130" s="7">
        <v>4</v>
      </c>
      <c r="I130" s="7">
        <v>0.42899999999999999</v>
      </c>
      <c r="J130" s="7">
        <v>23.7</v>
      </c>
      <c r="K130" s="7">
        <v>31.2</v>
      </c>
      <c r="L130" s="7">
        <v>-10.58</v>
      </c>
      <c r="M130" s="7">
        <v>-6.24</v>
      </c>
      <c r="N130" s="7"/>
      <c r="O130" s="7"/>
      <c r="P130" s="7"/>
      <c r="Q130" s="7"/>
    </row>
    <row r="131" spans="1:17" ht="30">
      <c r="A131" s="6">
        <v>110</v>
      </c>
      <c r="B131" s="5" t="s">
        <v>115</v>
      </c>
      <c r="C131" s="5" t="s">
        <v>150</v>
      </c>
      <c r="D131" s="7">
        <v>1</v>
      </c>
      <c r="E131" s="7">
        <v>11</v>
      </c>
      <c r="F131" s="7">
        <v>8.3000000000000004E-2</v>
      </c>
      <c r="G131" s="7">
        <v>1</v>
      </c>
      <c r="H131" s="7">
        <v>7</v>
      </c>
      <c r="I131" s="7">
        <v>0.125</v>
      </c>
      <c r="J131" s="7">
        <v>20</v>
      </c>
      <c r="K131" s="7">
        <v>47.6</v>
      </c>
      <c r="L131" s="7">
        <v>-22.21</v>
      </c>
      <c r="M131" s="7">
        <v>-3.54</v>
      </c>
      <c r="N131" s="7"/>
      <c r="O131" s="7"/>
      <c r="P131" s="7"/>
      <c r="Q131" s="7"/>
    </row>
    <row r="132" spans="1:17" ht="30">
      <c r="A132" s="6">
        <v>111</v>
      </c>
      <c r="B132" s="5" t="s">
        <v>87</v>
      </c>
      <c r="C132" s="5" t="s">
        <v>150</v>
      </c>
      <c r="D132" s="7">
        <v>2</v>
      </c>
      <c r="E132" s="7">
        <v>10</v>
      </c>
      <c r="F132" s="7">
        <v>0.16700000000000001</v>
      </c>
      <c r="G132" s="7">
        <v>0</v>
      </c>
      <c r="H132" s="7">
        <v>5</v>
      </c>
      <c r="I132" s="7">
        <v>0</v>
      </c>
      <c r="J132" s="7">
        <v>17.5</v>
      </c>
      <c r="K132" s="7">
        <v>27.2</v>
      </c>
      <c r="L132" s="7">
        <v>-13.78</v>
      </c>
      <c r="M132" s="7">
        <v>-4.4400000000000004</v>
      </c>
      <c r="N132" s="7"/>
      <c r="O132" s="7"/>
      <c r="P132" s="7"/>
      <c r="Q132" s="7"/>
    </row>
    <row r="133" spans="1:17" ht="15" customHeight="1">
      <c r="A133" s="21"/>
      <c r="B133" s="21"/>
      <c r="C133" s="21"/>
      <c r="D133" s="21" t="s">
        <v>167</v>
      </c>
      <c r="E133" s="21"/>
      <c r="F133" s="21"/>
      <c r="G133" s="21" t="s">
        <v>168</v>
      </c>
      <c r="H133" s="21"/>
      <c r="I133" s="21"/>
      <c r="J133" s="6"/>
      <c r="K133" s="6"/>
      <c r="L133" s="21" t="s">
        <v>159</v>
      </c>
      <c r="M133" s="21"/>
      <c r="N133" s="21" t="s">
        <v>151</v>
      </c>
      <c r="O133" s="21"/>
      <c r="P133" s="21"/>
      <c r="Q133" s="6"/>
    </row>
    <row r="134" spans="1:17">
      <c r="A134" s="6" t="s">
        <v>152</v>
      </c>
      <c r="B134" s="6" t="s">
        <v>153</v>
      </c>
      <c r="C134" s="6" t="s">
        <v>154</v>
      </c>
      <c r="D134" s="6" t="s">
        <v>155</v>
      </c>
      <c r="E134" s="6" t="s">
        <v>156</v>
      </c>
      <c r="F134" s="6" t="s">
        <v>157</v>
      </c>
      <c r="G134" s="6" t="s">
        <v>155</v>
      </c>
      <c r="H134" s="6" t="s">
        <v>156</v>
      </c>
      <c r="I134" s="6" t="s">
        <v>157</v>
      </c>
      <c r="J134" s="6" t="s">
        <v>158</v>
      </c>
      <c r="K134" s="6" t="s">
        <v>158</v>
      </c>
      <c r="L134" s="6" t="s">
        <v>159</v>
      </c>
      <c r="M134" s="6" t="s">
        <v>160</v>
      </c>
      <c r="N134" s="6" t="s">
        <v>161</v>
      </c>
      <c r="O134" s="6" t="s">
        <v>162</v>
      </c>
      <c r="P134" s="6" t="s">
        <v>163</v>
      </c>
      <c r="Q134" s="6" t="s">
        <v>164</v>
      </c>
    </row>
    <row r="135" spans="1:17" ht="30">
      <c r="A135" s="6">
        <v>112</v>
      </c>
      <c r="B135" s="5" t="s">
        <v>57</v>
      </c>
      <c r="C135" s="5" t="s">
        <v>193</v>
      </c>
      <c r="D135" s="7">
        <v>12</v>
      </c>
      <c r="E135" s="7">
        <v>1</v>
      </c>
      <c r="F135" s="7">
        <v>0.92300000000000004</v>
      </c>
      <c r="G135" s="7">
        <v>8</v>
      </c>
      <c r="H135" s="7">
        <v>0</v>
      </c>
      <c r="I135" s="7">
        <v>1</v>
      </c>
      <c r="J135" s="7">
        <v>37.6</v>
      </c>
      <c r="K135" s="7">
        <v>12.6</v>
      </c>
      <c r="L135" s="7">
        <v>12.83</v>
      </c>
      <c r="M135" s="7">
        <v>-3.94</v>
      </c>
      <c r="N135" s="7"/>
      <c r="O135" s="7">
        <v>9</v>
      </c>
      <c r="P135" s="7">
        <v>11</v>
      </c>
      <c r="Q135" s="7"/>
    </row>
    <row r="136" spans="1:17" ht="30">
      <c r="A136" s="6">
        <v>113</v>
      </c>
      <c r="B136" s="5" t="s">
        <v>89</v>
      </c>
      <c r="C136" s="5" t="s">
        <v>193</v>
      </c>
      <c r="D136" s="7">
        <v>8</v>
      </c>
      <c r="E136" s="7">
        <v>5</v>
      </c>
      <c r="F136" s="7">
        <v>0.61499999999999999</v>
      </c>
      <c r="G136" s="7">
        <v>5</v>
      </c>
      <c r="H136" s="7">
        <v>3</v>
      </c>
      <c r="I136" s="7">
        <v>0.625</v>
      </c>
      <c r="J136" s="7">
        <v>24.6</v>
      </c>
      <c r="K136" s="7">
        <v>23.7</v>
      </c>
      <c r="L136" s="7">
        <v>-3.56</v>
      </c>
      <c r="M136" s="7">
        <v>-5.41</v>
      </c>
      <c r="N136" s="7"/>
      <c r="O136" s="7"/>
      <c r="P136" s="7"/>
      <c r="Q136" s="7"/>
    </row>
    <row r="137" spans="1:17">
      <c r="A137" s="6">
        <v>114</v>
      </c>
      <c r="B137" s="5" t="s">
        <v>122</v>
      </c>
      <c r="C137" s="5" t="s">
        <v>193</v>
      </c>
      <c r="D137" s="7">
        <v>7</v>
      </c>
      <c r="E137" s="7">
        <v>6</v>
      </c>
      <c r="F137" s="7">
        <v>0.53800000000000003</v>
      </c>
      <c r="G137" s="7">
        <v>5</v>
      </c>
      <c r="H137" s="7">
        <v>3</v>
      </c>
      <c r="I137" s="7">
        <v>0.625</v>
      </c>
      <c r="J137" s="7">
        <v>37.6</v>
      </c>
      <c r="K137" s="7">
        <v>32.299999999999997</v>
      </c>
      <c r="L137" s="7">
        <v>2.25</v>
      </c>
      <c r="M137" s="7">
        <v>-3.14</v>
      </c>
      <c r="N137" s="7"/>
      <c r="O137" s="7"/>
      <c r="P137" s="7"/>
      <c r="Q137" s="7"/>
    </row>
    <row r="138" spans="1:17">
      <c r="A138" s="6">
        <v>115</v>
      </c>
      <c r="B138" s="5" t="s">
        <v>128</v>
      </c>
      <c r="C138" s="5" t="s">
        <v>193</v>
      </c>
      <c r="D138" s="7">
        <v>7</v>
      </c>
      <c r="E138" s="7">
        <v>7</v>
      </c>
      <c r="F138" s="7">
        <v>0.5</v>
      </c>
      <c r="G138" s="7">
        <v>5</v>
      </c>
      <c r="H138" s="7">
        <v>3</v>
      </c>
      <c r="I138" s="7">
        <v>0.625</v>
      </c>
      <c r="J138" s="7">
        <v>24.6</v>
      </c>
      <c r="K138" s="7">
        <v>28.9</v>
      </c>
      <c r="L138" s="7">
        <v>-4.0599999999999996</v>
      </c>
      <c r="M138" s="7">
        <v>-1.99</v>
      </c>
      <c r="N138" s="7"/>
      <c r="O138" s="7"/>
      <c r="P138" s="7"/>
      <c r="Q138" s="7"/>
    </row>
    <row r="139" spans="1:17" ht="30">
      <c r="A139" s="6">
        <v>116</v>
      </c>
      <c r="B139" s="5" t="s">
        <v>78</v>
      </c>
      <c r="C139" s="5" t="s">
        <v>193</v>
      </c>
      <c r="D139" s="7">
        <v>7</v>
      </c>
      <c r="E139" s="7">
        <v>6</v>
      </c>
      <c r="F139" s="7">
        <v>0.53800000000000003</v>
      </c>
      <c r="G139" s="7">
        <v>4</v>
      </c>
      <c r="H139" s="7">
        <v>4</v>
      </c>
      <c r="I139" s="7">
        <v>0.5</v>
      </c>
      <c r="J139" s="7">
        <v>29.6</v>
      </c>
      <c r="K139" s="7">
        <v>31.1</v>
      </c>
      <c r="L139" s="7">
        <v>-3.53</v>
      </c>
      <c r="M139" s="7">
        <v>-4.0599999999999996</v>
      </c>
      <c r="N139" s="7"/>
      <c r="O139" s="7">
        <v>21</v>
      </c>
      <c r="P139" s="7"/>
      <c r="Q139" s="7"/>
    </row>
    <row r="140" spans="1:17" ht="30">
      <c r="A140" s="6">
        <v>117</v>
      </c>
      <c r="B140" s="5" t="s">
        <v>111</v>
      </c>
      <c r="C140" s="5" t="s">
        <v>193</v>
      </c>
      <c r="D140" s="7">
        <v>6</v>
      </c>
      <c r="E140" s="7">
        <v>6</v>
      </c>
      <c r="F140" s="7">
        <v>0.5</v>
      </c>
      <c r="G140" s="7">
        <v>4</v>
      </c>
      <c r="H140" s="7">
        <v>4</v>
      </c>
      <c r="I140" s="7">
        <v>0.5</v>
      </c>
      <c r="J140" s="7">
        <v>18.7</v>
      </c>
      <c r="K140" s="7">
        <v>21.6</v>
      </c>
      <c r="L140" s="7">
        <v>-7.22</v>
      </c>
      <c r="M140" s="7">
        <v>-4.97</v>
      </c>
      <c r="N140" s="7"/>
      <c r="O140" s="7"/>
      <c r="P140" s="7"/>
      <c r="Q140" s="7"/>
    </row>
    <row r="141" spans="1:17" ht="30">
      <c r="A141" s="6">
        <v>118</v>
      </c>
      <c r="B141" s="5" t="s">
        <v>90</v>
      </c>
      <c r="C141" s="5" t="s">
        <v>193</v>
      </c>
      <c r="D141" s="7">
        <v>3</v>
      </c>
      <c r="E141" s="7">
        <v>9</v>
      </c>
      <c r="F141" s="7">
        <v>0.25</v>
      </c>
      <c r="G141" s="7">
        <v>3</v>
      </c>
      <c r="H141" s="7">
        <v>5</v>
      </c>
      <c r="I141" s="7">
        <v>0.375</v>
      </c>
      <c r="J141" s="7">
        <v>24</v>
      </c>
      <c r="K141" s="7">
        <v>34.700000000000003</v>
      </c>
      <c r="L141" s="7">
        <v>-9.1999999999999993</v>
      </c>
      <c r="M141" s="7">
        <v>-0.95</v>
      </c>
      <c r="N141" s="7"/>
      <c r="O141" s="7"/>
      <c r="P141" s="7"/>
      <c r="Q141" s="7"/>
    </row>
    <row r="142" spans="1:17" ht="45">
      <c r="A142" s="6">
        <v>119</v>
      </c>
      <c r="B142" s="5" t="s">
        <v>133</v>
      </c>
      <c r="C142" s="5" t="s">
        <v>193</v>
      </c>
      <c r="D142" s="7">
        <v>3</v>
      </c>
      <c r="E142" s="7">
        <v>9</v>
      </c>
      <c r="F142" s="7">
        <v>0.25</v>
      </c>
      <c r="G142" s="7">
        <v>1</v>
      </c>
      <c r="H142" s="7">
        <v>7</v>
      </c>
      <c r="I142" s="7">
        <v>0.125</v>
      </c>
      <c r="J142" s="7">
        <v>22.2</v>
      </c>
      <c r="K142" s="7">
        <v>34.1</v>
      </c>
      <c r="L142" s="7">
        <v>-11.99</v>
      </c>
      <c r="M142" s="7">
        <v>-4.08</v>
      </c>
      <c r="N142" s="7"/>
      <c r="O142" s="7"/>
      <c r="P142" s="7"/>
      <c r="Q142" s="7"/>
    </row>
    <row r="143" spans="1:17">
      <c r="A143" s="6">
        <v>120</v>
      </c>
      <c r="B143" s="5" t="s">
        <v>126</v>
      </c>
      <c r="C143" s="5" t="s">
        <v>193</v>
      </c>
      <c r="D143" s="7">
        <v>2</v>
      </c>
      <c r="E143" s="7">
        <v>10</v>
      </c>
      <c r="F143" s="7">
        <v>0.16700000000000001</v>
      </c>
      <c r="G143" s="7">
        <v>1</v>
      </c>
      <c r="H143" s="7">
        <v>7</v>
      </c>
      <c r="I143" s="7">
        <v>0.125</v>
      </c>
      <c r="J143" s="7">
        <v>19.600000000000001</v>
      </c>
      <c r="K143" s="7">
        <v>42.8</v>
      </c>
      <c r="L143" s="7">
        <v>-19.87</v>
      </c>
      <c r="M143" s="7">
        <v>-4.12</v>
      </c>
      <c r="N143" s="7"/>
      <c r="O143" s="1"/>
      <c r="P143" s="1"/>
      <c r="Q143" s="1"/>
    </row>
  </sheetData>
  <mergeCells count="55">
    <mergeCell ref="A133:C133"/>
    <mergeCell ref="D133:F133"/>
    <mergeCell ref="G133:I133"/>
    <mergeCell ref="L133:M133"/>
    <mergeCell ref="N133:P133"/>
    <mergeCell ref="A108:C108"/>
    <mergeCell ref="D108:F108"/>
    <mergeCell ref="G108:I108"/>
    <mergeCell ref="L108:M108"/>
    <mergeCell ref="N108:P108"/>
    <mergeCell ref="A122:C122"/>
    <mergeCell ref="D122:F122"/>
    <mergeCell ref="G122:I122"/>
    <mergeCell ref="L122:M122"/>
    <mergeCell ref="N122:P122"/>
    <mergeCell ref="A85:C85"/>
    <mergeCell ref="D85:F85"/>
    <mergeCell ref="G85:I85"/>
    <mergeCell ref="L85:M85"/>
    <mergeCell ref="N85:P85"/>
    <mergeCell ref="A96:C96"/>
    <mergeCell ref="D96:F96"/>
    <mergeCell ref="G96:I96"/>
    <mergeCell ref="L96:M96"/>
    <mergeCell ref="N96:P96"/>
    <mergeCell ref="A65:C65"/>
    <mergeCell ref="D65:F65"/>
    <mergeCell ref="G65:I65"/>
    <mergeCell ref="L65:M65"/>
    <mergeCell ref="N65:P65"/>
    <mergeCell ref="A70:C70"/>
    <mergeCell ref="D70:F70"/>
    <mergeCell ref="G70:I70"/>
    <mergeCell ref="L70:M70"/>
    <mergeCell ref="N70:P70"/>
    <mergeCell ref="A38:C38"/>
    <mergeCell ref="D38:F38"/>
    <mergeCell ref="G38:I38"/>
    <mergeCell ref="L38:M38"/>
    <mergeCell ref="N38:P38"/>
    <mergeCell ref="A51:C51"/>
    <mergeCell ref="D51:F51"/>
    <mergeCell ref="G51:I51"/>
    <mergeCell ref="L51:M51"/>
    <mergeCell ref="N51:P51"/>
    <mergeCell ref="A14:C14"/>
    <mergeCell ref="D14:F14"/>
    <mergeCell ref="G14:I14"/>
    <mergeCell ref="L14:M14"/>
    <mergeCell ref="N14:P14"/>
    <mergeCell ref="A28:C28"/>
    <mergeCell ref="D28:F28"/>
    <mergeCell ref="G28:I28"/>
    <mergeCell ref="L28:M28"/>
    <mergeCell ref="N28:P28"/>
  </mergeCells>
  <hyperlinks>
    <hyperlink ref="B2" r:id="rId1" display="http://www.sports-reference.com/cfb/schools/florida-state/2008.html" xr:uid="{00000000-0004-0000-0D00-000000000000}"/>
    <hyperlink ref="C2" r:id="rId2" display="http://www.sports-reference.com/cfb/conferences/acc/2008.html" xr:uid="{00000000-0004-0000-0D00-000001000000}"/>
    <hyperlink ref="B3" r:id="rId3" display="http://www.sports-reference.com/cfb/schools/boston-college/2008.html" xr:uid="{00000000-0004-0000-0D00-000002000000}"/>
    <hyperlink ref="C3" r:id="rId4" display="http://www.sports-reference.com/cfb/conferences/acc/2008.html" xr:uid="{00000000-0004-0000-0D00-000003000000}"/>
    <hyperlink ref="B4" r:id="rId5" display="http://www.sports-reference.com/cfb/schools/maryland/2008.html" xr:uid="{00000000-0004-0000-0D00-000004000000}"/>
    <hyperlink ref="C4" r:id="rId6" display="http://www.sports-reference.com/cfb/conferences/acc/2008.html" xr:uid="{00000000-0004-0000-0D00-000005000000}"/>
    <hyperlink ref="B5" r:id="rId7" display="http://www.sports-reference.com/cfb/schools/wake-forest/2008.html" xr:uid="{00000000-0004-0000-0D00-000006000000}"/>
    <hyperlink ref="C5" r:id="rId8" display="http://www.sports-reference.com/cfb/conferences/acc/2008.html" xr:uid="{00000000-0004-0000-0D00-000007000000}"/>
    <hyperlink ref="B6" r:id="rId9" display="http://www.sports-reference.com/cfb/schools/clemson/2008.html" xr:uid="{00000000-0004-0000-0D00-000008000000}"/>
    <hyperlink ref="C6" r:id="rId10" display="http://www.sports-reference.com/cfb/conferences/acc/2008.html" xr:uid="{00000000-0004-0000-0D00-000009000000}"/>
    <hyperlink ref="B7" r:id="rId11" display="http://www.sports-reference.com/cfb/schools/north-carolina-state/2008.html" xr:uid="{00000000-0004-0000-0D00-00000A000000}"/>
    <hyperlink ref="C7" r:id="rId12" display="http://www.sports-reference.com/cfb/conferences/acc/2008.html" xr:uid="{00000000-0004-0000-0D00-00000B000000}"/>
    <hyperlink ref="B8" r:id="rId13" display="http://www.sports-reference.com/cfb/schools/virginia-tech/2008.html" xr:uid="{00000000-0004-0000-0D00-00000C000000}"/>
    <hyperlink ref="C8" r:id="rId14" display="http://www.sports-reference.com/cfb/conferences/acc/2008.html" xr:uid="{00000000-0004-0000-0D00-00000D000000}"/>
    <hyperlink ref="B9" r:id="rId15" display="http://www.sports-reference.com/cfb/schools/georgia-tech/2008.html" xr:uid="{00000000-0004-0000-0D00-00000E000000}"/>
    <hyperlink ref="C9" r:id="rId16" display="http://www.sports-reference.com/cfb/conferences/acc/2008.html" xr:uid="{00000000-0004-0000-0D00-00000F000000}"/>
    <hyperlink ref="B10" r:id="rId17" display="http://www.sports-reference.com/cfb/schools/north-carolina/2008.html" xr:uid="{00000000-0004-0000-0D00-000010000000}"/>
    <hyperlink ref="C10" r:id="rId18" display="http://www.sports-reference.com/cfb/conferences/acc/2008.html" xr:uid="{00000000-0004-0000-0D00-000011000000}"/>
    <hyperlink ref="Q10" r:id="rId19" display="http://www.sports-reference.com/cfb/friv/forfeits.html" xr:uid="{00000000-0004-0000-0D00-000012000000}"/>
    <hyperlink ref="B11" r:id="rId20" display="http://www.sports-reference.com/cfb/schools/miami-fl/2008.html" xr:uid="{00000000-0004-0000-0D00-000013000000}"/>
    <hyperlink ref="C11" r:id="rId21" display="http://www.sports-reference.com/cfb/conferences/acc/2008.html" xr:uid="{00000000-0004-0000-0D00-000014000000}"/>
    <hyperlink ref="B12" r:id="rId22" display="http://www.sports-reference.com/cfb/schools/virginia/2008.html" xr:uid="{00000000-0004-0000-0D00-000015000000}"/>
    <hyperlink ref="C12" r:id="rId23" display="http://www.sports-reference.com/cfb/conferences/acc/2008.html" xr:uid="{00000000-0004-0000-0D00-000016000000}"/>
    <hyperlink ref="B13" r:id="rId24" display="http://www.sports-reference.com/cfb/schools/duke/2008.html" xr:uid="{00000000-0004-0000-0D00-000017000000}"/>
    <hyperlink ref="C13" r:id="rId25" display="http://www.sports-reference.com/cfb/conferences/acc/2008.html" xr:uid="{00000000-0004-0000-0D00-000018000000}"/>
    <hyperlink ref="B16" r:id="rId26" display="http://www.sports-reference.com/cfb/schools/missouri/2008.html" xr:uid="{00000000-0004-0000-0D00-000019000000}"/>
    <hyperlink ref="C16" r:id="rId27" display="http://www.sports-reference.com/cfb/conferences/big-12/2008.html" xr:uid="{00000000-0004-0000-0D00-00001A000000}"/>
    <hyperlink ref="B17" r:id="rId28" display="http://www.sports-reference.com/cfb/schools/nebraska/2008.html" xr:uid="{00000000-0004-0000-0D00-00001B000000}"/>
    <hyperlink ref="C17" r:id="rId29" display="http://www.sports-reference.com/cfb/conferences/big-12/2008.html" xr:uid="{00000000-0004-0000-0D00-00001C000000}"/>
    <hyperlink ref="B18" r:id="rId30" display="http://www.sports-reference.com/cfb/schools/kansas/2008.html" xr:uid="{00000000-0004-0000-0D00-00001D000000}"/>
    <hyperlink ref="C18" r:id="rId31" display="http://www.sports-reference.com/cfb/conferences/big-12/2008.html" xr:uid="{00000000-0004-0000-0D00-00001E000000}"/>
    <hyperlink ref="B19" r:id="rId32" display="http://www.sports-reference.com/cfb/schools/colorado/2008.html" xr:uid="{00000000-0004-0000-0D00-00001F000000}"/>
    <hyperlink ref="C19" r:id="rId33" display="http://www.sports-reference.com/cfb/conferences/big-12/2008.html" xr:uid="{00000000-0004-0000-0D00-000020000000}"/>
    <hyperlink ref="B20" r:id="rId34" display="http://www.sports-reference.com/cfb/schools/kansas-state/2008.html" xr:uid="{00000000-0004-0000-0D00-000021000000}"/>
    <hyperlink ref="C20" r:id="rId35" display="http://www.sports-reference.com/cfb/conferences/big-12/2008.html" xr:uid="{00000000-0004-0000-0D00-000022000000}"/>
    <hyperlink ref="B21" r:id="rId36" display="http://www.sports-reference.com/cfb/schools/iowa-state/2008.html" xr:uid="{00000000-0004-0000-0D00-000023000000}"/>
    <hyperlink ref="C21" r:id="rId37" display="http://www.sports-reference.com/cfb/conferences/big-12/2008.html" xr:uid="{00000000-0004-0000-0D00-000024000000}"/>
    <hyperlink ref="B22" r:id="rId38" display="http://www.sports-reference.com/cfb/schools/texas/2008.html" xr:uid="{00000000-0004-0000-0D00-000025000000}"/>
    <hyperlink ref="C22" r:id="rId39" display="http://www.sports-reference.com/cfb/conferences/big-12/2008.html" xr:uid="{00000000-0004-0000-0D00-000026000000}"/>
    <hyperlink ref="B23" r:id="rId40" display="http://www.sports-reference.com/cfb/schools/oklahoma/2008.html" xr:uid="{00000000-0004-0000-0D00-000027000000}"/>
    <hyperlink ref="C23" r:id="rId41" display="http://www.sports-reference.com/cfb/conferences/big-12/2008.html" xr:uid="{00000000-0004-0000-0D00-000028000000}"/>
    <hyperlink ref="B24" r:id="rId42" display="http://www.sports-reference.com/cfb/schools/texas-tech/2008.html" xr:uid="{00000000-0004-0000-0D00-000029000000}"/>
    <hyperlink ref="C24" r:id="rId43" display="http://www.sports-reference.com/cfb/conferences/big-12/2008.html" xr:uid="{00000000-0004-0000-0D00-00002A000000}"/>
    <hyperlink ref="B25" r:id="rId44" display="http://www.sports-reference.com/cfb/schools/oklahoma-state/2008.html" xr:uid="{00000000-0004-0000-0D00-00002B000000}"/>
    <hyperlink ref="C25" r:id="rId45" display="http://www.sports-reference.com/cfb/conferences/big-12/2008.html" xr:uid="{00000000-0004-0000-0D00-00002C000000}"/>
    <hyperlink ref="B26" r:id="rId46" display="http://www.sports-reference.com/cfb/schools/baylor/2008.html" xr:uid="{00000000-0004-0000-0D00-00002D000000}"/>
    <hyperlink ref="C26" r:id="rId47" display="http://www.sports-reference.com/cfb/conferences/big-12/2008.html" xr:uid="{00000000-0004-0000-0D00-00002E000000}"/>
    <hyperlink ref="B27" r:id="rId48" display="http://www.sports-reference.com/cfb/schools/texas-am/2008.html" xr:uid="{00000000-0004-0000-0D00-00002F000000}"/>
    <hyperlink ref="C27" r:id="rId49" display="http://www.sports-reference.com/cfb/conferences/big-12/2008.html" xr:uid="{00000000-0004-0000-0D00-000030000000}"/>
    <hyperlink ref="B30" r:id="rId50" display="http://www.sports-reference.com/cfb/schools/cincinnati/2008.html" xr:uid="{00000000-0004-0000-0D00-000031000000}"/>
    <hyperlink ref="C30" r:id="rId51" display="http://www.sports-reference.com/cfb/conferences/big-east/2008.html" xr:uid="{00000000-0004-0000-0D00-000032000000}"/>
    <hyperlink ref="B31" r:id="rId52" display="http://www.sports-reference.com/cfb/schools/pittsburgh/2008.html" xr:uid="{00000000-0004-0000-0D00-000033000000}"/>
    <hyperlink ref="C31" r:id="rId53" display="http://www.sports-reference.com/cfb/conferences/big-east/2008.html" xr:uid="{00000000-0004-0000-0D00-000034000000}"/>
    <hyperlink ref="B32" r:id="rId54" display="http://www.sports-reference.com/cfb/schools/west-virginia/2008.html" xr:uid="{00000000-0004-0000-0D00-000035000000}"/>
    <hyperlink ref="C32" r:id="rId55" display="http://www.sports-reference.com/cfb/conferences/big-east/2008.html" xr:uid="{00000000-0004-0000-0D00-000036000000}"/>
    <hyperlink ref="B33" r:id="rId56" display="http://www.sports-reference.com/cfb/schools/rutgers/2008.html" xr:uid="{00000000-0004-0000-0D00-000037000000}"/>
    <hyperlink ref="C33" r:id="rId57" display="http://www.sports-reference.com/cfb/conferences/big-east/2008.html" xr:uid="{00000000-0004-0000-0D00-000038000000}"/>
    <hyperlink ref="B34" r:id="rId58" display="http://www.sports-reference.com/cfb/schools/connecticut/2008.html" xr:uid="{00000000-0004-0000-0D00-000039000000}"/>
    <hyperlink ref="C34" r:id="rId59" display="http://www.sports-reference.com/cfb/conferences/big-east/2008.html" xr:uid="{00000000-0004-0000-0D00-00003A000000}"/>
    <hyperlink ref="B35" r:id="rId60" display="http://www.sports-reference.com/cfb/schools/south-florida/2008.html" xr:uid="{00000000-0004-0000-0D00-00003B000000}"/>
    <hyperlink ref="C35" r:id="rId61" display="http://www.sports-reference.com/cfb/conferences/big-east/2008.html" xr:uid="{00000000-0004-0000-0D00-00003C000000}"/>
    <hyperlink ref="B36" r:id="rId62" display="http://www.sports-reference.com/cfb/schools/louisville/2008.html" xr:uid="{00000000-0004-0000-0D00-00003D000000}"/>
    <hyperlink ref="C36" r:id="rId63" display="http://www.sports-reference.com/cfb/conferences/big-east/2008.html" xr:uid="{00000000-0004-0000-0D00-00003E000000}"/>
    <hyperlink ref="B37" r:id="rId64" display="http://www.sports-reference.com/cfb/schools/syracuse/2008.html" xr:uid="{00000000-0004-0000-0D00-00003F000000}"/>
    <hyperlink ref="C37" r:id="rId65" display="http://www.sports-reference.com/cfb/conferences/big-east/2008.html" xr:uid="{00000000-0004-0000-0D00-000040000000}"/>
    <hyperlink ref="B40" r:id="rId66" display="http://www.sports-reference.com/cfb/schools/penn-state/2008.html" xr:uid="{00000000-0004-0000-0D00-000041000000}"/>
    <hyperlink ref="C40" r:id="rId67" display="http://www.sports-reference.com/cfb/conferences/big-ten/2008.html" xr:uid="{00000000-0004-0000-0D00-000042000000}"/>
    <hyperlink ref="B41" r:id="rId68" display="http://www.sports-reference.com/cfb/schools/ohio-state/2008.html" xr:uid="{00000000-0004-0000-0D00-000043000000}"/>
    <hyperlink ref="C41" r:id="rId69" display="http://www.sports-reference.com/cfb/conferences/big-ten/2008.html" xr:uid="{00000000-0004-0000-0D00-000044000000}"/>
    <hyperlink ref="B42" r:id="rId70" display="http://www.sports-reference.com/cfb/schools/michigan-state/2008.html" xr:uid="{00000000-0004-0000-0D00-000045000000}"/>
    <hyperlink ref="C42" r:id="rId71" display="http://www.sports-reference.com/cfb/conferences/big-ten/2008.html" xr:uid="{00000000-0004-0000-0D00-000046000000}"/>
    <hyperlink ref="B43" r:id="rId72" display="http://www.sports-reference.com/cfb/schools/iowa/2008.html" xr:uid="{00000000-0004-0000-0D00-000047000000}"/>
    <hyperlink ref="C43" r:id="rId73" display="http://www.sports-reference.com/cfb/conferences/big-ten/2008.html" xr:uid="{00000000-0004-0000-0D00-000048000000}"/>
    <hyperlink ref="B44" r:id="rId74" display="http://www.sports-reference.com/cfb/schools/northwestern/2008.html" xr:uid="{00000000-0004-0000-0D00-000049000000}"/>
    <hyperlink ref="C44" r:id="rId75" display="http://www.sports-reference.com/cfb/conferences/big-ten/2008.html" xr:uid="{00000000-0004-0000-0D00-00004A000000}"/>
    <hyperlink ref="B45" r:id="rId76" display="http://www.sports-reference.com/cfb/schools/minnesota/2008.html" xr:uid="{00000000-0004-0000-0D00-00004B000000}"/>
    <hyperlink ref="C45" r:id="rId77" display="http://www.sports-reference.com/cfb/conferences/big-ten/2008.html" xr:uid="{00000000-0004-0000-0D00-00004C000000}"/>
    <hyperlink ref="B46" r:id="rId78" display="http://www.sports-reference.com/cfb/schools/wisconsin/2008.html" xr:uid="{00000000-0004-0000-0D00-00004D000000}"/>
    <hyperlink ref="C46" r:id="rId79" display="http://www.sports-reference.com/cfb/conferences/big-ten/2008.html" xr:uid="{00000000-0004-0000-0D00-00004E000000}"/>
    <hyperlink ref="B47" r:id="rId80" display="http://www.sports-reference.com/cfb/schools/illinois/2008.html" xr:uid="{00000000-0004-0000-0D00-00004F000000}"/>
    <hyperlink ref="C47" r:id="rId81" display="http://www.sports-reference.com/cfb/conferences/big-ten/2008.html" xr:uid="{00000000-0004-0000-0D00-000050000000}"/>
    <hyperlink ref="B48" r:id="rId82" display="http://www.sports-reference.com/cfb/schools/purdue/2008.html" xr:uid="{00000000-0004-0000-0D00-000051000000}"/>
    <hyperlink ref="C48" r:id="rId83" display="http://www.sports-reference.com/cfb/conferences/big-ten/2008.html" xr:uid="{00000000-0004-0000-0D00-000052000000}"/>
    <hyperlink ref="B49" r:id="rId84" display="http://www.sports-reference.com/cfb/schools/michigan/2008.html" xr:uid="{00000000-0004-0000-0D00-000053000000}"/>
    <hyperlink ref="C49" r:id="rId85" display="http://www.sports-reference.com/cfb/conferences/big-ten/2008.html" xr:uid="{00000000-0004-0000-0D00-000054000000}"/>
    <hyperlink ref="B50" r:id="rId86" display="http://www.sports-reference.com/cfb/schools/indiana/2008.html" xr:uid="{00000000-0004-0000-0D00-000055000000}"/>
    <hyperlink ref="C50" r:id="rId87" display="http://www.sports-reference.com/cfb/conferences/big-ten/2008.html" xr:uid="{00000000-0004-0000-0D00-000056000000}"/>
    <hyperlink ref="B53" r:id="rId88" display="http://www.sports-reference.com/cfb/schools/east-carolina/2008.html" xr:uid="{00000000-0004-0000-0D00-000057000000}"/>
    <hyperlink ref="C53" r:id="rId89" display="http://www.sports-reference.com/cfb/conferences/cusa/2008.html" xr:uid="{00000000-0004-0000-0D00-000058000000}"/>
    <hyperlink ref="B54" r:id="rId90" display="http://www.sports-reference.com/cfb/schools/southern-mississippi/2008.html" xr:uid="{00000000-0004-0000-0D00-000059000000}"/>
    <hyperlink ref="C54" r:id="rId91" display="http://www.sports-reference.com/cfb/conferences/cusa/2008.html" xr:uid="{00000000-0004-0000-0D00-00005A000000}"/>
    <hyperlink ref="B55" r:id="rId92" display="http://www.sports-reference.com/cfb/schools/memphis/2008.html" xr:uid="{00000000-0004-0000-0D00-00005B000000}"/>
    <hyperlink ref="C55" r:id="rId93" display="http://www.sports-reference.com/cfb/conferences/cusa/2008.html" xr:uid="{00000000-0004-0000-0D00-00005C000000}"/>
    <hyperlink ref="B56" r:id="rId94" display="http://www.sports-reference.com/cfb/schools/alabama-birmingham/2008.html" xr:uid="{00000000-0004-0000-0D00-00005D000000}"/>
    <hyperlink ref="C56" r:id="rId95" display="http://www.sports-reference.com/cfb/conferences/cusa/2008.html" xr:uid="{00000000-0004-0000-0D00-00005E000000}"/>
    <hyperlink ref="B57" r:id="rId96" display="http://www.sports-reference.com/cfb/schools/central-florida/2008.html" xr:uid="{00000000-0004-0000-0D00-00005F000000}"/>
    <hyperlink ref="C57" r:id="rId97" display="http://www.sports-reference.com/cfb/conferences/cusa/2008.html" xr:uid="{00000000-0004-0000-0D00-000060000000}"/>
    <hyperlink ref="B58" r:id="rId98" display="http://www.sports-reference.com/cfb/schools/marshall/2008.html" xr:uid="{00000000-0004-0000-0D00-000061000000}"/>
    <hyperlink ref="C58" r:id="rId99" display="http://www.sports-reference.com/cfb/conferences/cusa/2008.html" xr:uid="{00000000-0004-0000-0D00-000062000000}"/>
    <hyperlink ref="B59" r:id="rId100" display="http://www.sports-reference.com/cfb/schools/tulsa/2008.html" xr:uid="{00000000-0004-0000-0D00-000063000000}"/>
    <hyperlink ref="C59" r:id="rId101" display="http://www.sports-reference.com/cfb/conferences/cusa/2008.html" xr:uid="{00000000-0004-0000-0D00-000064000000}"/>
    <hyperlink ref="B60" r:id="rId102" display="http://www.sports-reference.com/cfb/schools/rice/2008.html" xr:uid="{00000000-0004-0000-0D00-000065000000}"/>
    <hyperlink ref="C60" r:id="rId103" display="http://www.sports-reference.com/cfb/conferences/cusa/2008.html" xr:uid="{00000000-0004-0000-0D00-000066000000}"/>
    <hyperlink ref="B61" r:id="rId104" display="http://www.sports-reference.com/cfb/schools/houston/2008.html" xr:uid="{00000000-0004-0000-0D00-000067000000}"/>
    <hyperlink ref="C61" r:id="rId105" display="http://www.sports-reference.com/cfb/conferences/cusa/2008.html" xr:uid="{00000000-0004-0000-0D00-000068000000}"/>
    <hyperlink ref="B62" r:id="rId106" display="http://www.sports-reference.com/cfb/schools/texas-el-paso/2008.html" xr:uid="{00000000-0004-0000-0D00-000069000000}"/>
    <hyperlink ref="C62" r:id="rId107" display="http://www.sports-reference.com/cfb/conferences/cusa/2008.html" xr:uid="{00000000-0004-0000-0D00-00006A000000}"/>
    <hyperlink ref="B63" r:id="rId108" display="http://www.sports-reference.com/cfb/schools/tulane/2008.html" xr:uid="{00000000-0004-0000-0D00-00006B000000}"/>
    <hyperlink ref="C63" r:id="rId109" display="http://www.sports-reference.com/cfb/conferences/cusa/2008.html" xr:uid="{00000000-0004-0000-0D00-00006C000000}"/>
    <hyperlink ref="B64" r:id="rId110" display="http://www.sports-reference.com/cfb/schools/southern-methodist/2008.html" xr:uid="{00000000-0004-0000-0D00-00006D000000}"/>
    <hyperlink ref="C64" r:id="rId111" display="http://www.sports-reference.com/cfb/conferences/cusa/2008.html" xr:uid="{00000000-0004-0000-0D00-00006E000000}"/>
    <hyperlink ref="B67" r:id="rId112" display="http://www.sports-reference.com/cfb/schools/navy/2008.html" xr:uid="{00000000-0004-0000-0D00-00006F000000}"/>
    <hyperlink ref="C67" r:id="rId113" display="http://www.sports-reference.com/cfb/conferences/independent/2008.html" xr:uid="{00000000-0004-0000-0D00-000070000000}"/>
    <hyperlink ref="B68" r:id="rId114" display="http://www.sports-reference.com/cfb/schools/notre-dame/2008.html" xr:uid="{00000000-0004-0000-0D00-000071000000}"/>
    <hyperlink ref="C68" r:id="rId115" display="http://www.sports-reference.com/cfb/conferences/independent/2008.html" xr:uid="{00000000-0004-0000-0D00-000072000000}"/>
    <hyperlink ref="B69" r:id="rId116" display="http://www.sports-reference.com/cfb/schools/army/2008.html" xr:uid="{00000000-0004-0000-0D00-000073000000}"/>
    <hyperlink ref="C69" r:id="rId117" display="http://www.sports-reference.com/cfb/conferences/independent/2008.html" xr:uid="{00000000-0004-0000-0D00-000074000000}"/>
    <hyperlink ref="B72" r:id="rId118" display="http://www.sports-reference.com/cfb/schools/buffalo/2008.html" xr:uid="{00000000-0004-0000-0D00-000075000000}"/>
    <hyperlink ref="C72" r:id="rId119" display="http://www.sports-reference.com/cfb/conferences/mac/2008.html" xr:uid="{00000000-0004-0000-0D00-000076000000}"/>
    <hyperlink ref="B73" r:id="rId120" display="http://www.sports-reference.com/cfb/schools/bowling-green-state/2008.html" xr:uid="{00000000-0004-0000-0D00-000077000000}"/>
    <hyperlink ref="C73" r:id="rId121" display="http://www.sports-reference.com/cfb/conferences/mac/2008.html" xr:uid="{00000000-0004-0000-0D00-000078000000}"/>
    <hyperlink ref="B74" r:id="rId122" display="http://www.sports-reference.com/cfb/schools/temple/2008.html" xr:uid="{00000000-0004-0000-0D00-000079000000}"/>
    <hyperlink ref="C74" r:id="rId123" display="http://www.sports-reference.com/cfb/conferences/mac/2008.html" xr:uid="{00000000-0004-0000-0D00-00007A000000}"/>
    <hyperlink ref="B75" r:id="rId124" display="http://www.sports-reference.com/cfb/schools/akron/2008.html" xr:uid="{00000000-0004-0000-0D00-00007B000000}"/>
    <hyperlink ref="C75" r:id="rId125" display="http://www.sports-reference.com/cfb/conferences/mac/2008.html" xr:uid="{00000000-0004-0000-0D00-00007C000000}"/>
    <hyperlink ref="B76" r:id="rId126" display="http://www.sports-reference.com/cfb/schools/kent-state/2008.html" xr:uid="{00000000-0004-0000-0D00-00007D000000}"/>
    <hyperlink ref="C76" r:id="rId127" display="http://www.sports-reference.com/cfb/conferences/mac/2008.html" xr:uid="{00000000-0004-0000-0D00-00007E000000}"/>
    <hyperlink ref="B77" r:id="rId128" display="http://www.sports-reference.com/cfb/schools/ohio/2008.html" xr:uid="{00000000-0004-0000-0D00-00007F000000}"/>
    <hyperlink ref="C77" r:id="rId129" display="http://www.sports-reference.com/cfb/conferences/mac/2008.html" xr:uid="{00000000-0004-0000-0D00-000080000000}"/>
    <hyperlink ref="B78" r:id="rId130" display="http://www.sports-reference.com/cfb/schools/miami-oh/2008.html" xr:uid="{00000000-0004-0000-0D00-000081000000}"/>
    <hyperlink ref="C78" r:id="rId131" display="http://www.sports-reference.com/cfb/conferences/mac/2008.html" xr:uid="{00000000-0004-0000-0D00-000082000000}"/>
    <hyperlink ref="B79" r:id="rId132" display="http://www.sports-reference.com/cfb/schools/ball-state/2008.html" xr:uid="{00000000-0004-0000-0D00-000083000000}"/>
    <hyperlink ref="C79" r:id="rId133" display="http://www.sports-reference.com/cfb/conferences/mac/2008.html" xr:uid="{00000000-0004-0000-0D00-000084000000}"/>
    <hyperlink ref="B80" r:id="rId134" display="http://www.sports-reference.com/cfb/schools/western-michigan/2008.html" xr:uid="{00000000-0004-0000-0D00-000085000000}"/>
    <hyperlink ref="C80" r:id="rId135" display="http://www.sports-reference.com/cfb/conferences/mac/2008.html" xr:uid="{00000000-0004-0000-0D00-000086000000}"/>
    <hyperlink ref="B81" r:id="rId136" display="http://www.sports-reference.com/cfb/schools/central-michigan/2008.html" xr:uid="{00000000-0004-0000-0D00-000087000000}"/>
    <hyperlink ref="C81" r:id="rId137" display="http://www.sports-reference.com/cfb/conferences/mac/2008.html" xr:uid="{00000000-0004-0000-0D00-000088000000}"/>
    <hyperlink ref="B82" r:id="rId138" display="http://www.sports-reference.com/cfb/schools/northern-illinois/2008.html" xr:uid="{00000000-0004-0000-0D00-000089000000}"/>
    <hyperlink ref="C82" r:id="rId139" display="http://www.sports-reference.com/cfb/conferences/mac/2008.html" xr:uid="{00000000-0004-0000-0D00-00008A000000}"/>
    <hyperlink ref="B83" r:id="rId140" display="http://www.sports-reference.com/cfb/schools/eastern-michigan/2008.html" xr:uid="{00000000-0004-0000-0D00-00008B000000}"/>
    <hyperlink ref="C83" r:id="rId141" display="http://www.sports-reference.com/cfb/conferences/mac/2008.html" xr:uid="{00000000-0004-0000-0D00-00008C000000}"/>
    <hyperlink ref="B84" r:id="rId142" display="http://www.sports-reference.com/cfb/schools/toledo/2008.html" xr:uid="{00000000-0004-0000-0D00-00008D000000}"/>
    <hyperlink ref="C84" r:id="rId143" display="http://www.sports-reference.com/cfb/conferences/mac/2008.html" xr:uid="{00000000-0004-0000-0D00-00008E000000}"/>
    <hyperlink ref="B87" r:id="rId144" display="http://www.sports-reference.com/cfb/schools/utah/2008.html" xr:uid="{00000000-0004-0000-0D00-00008F000000}"/>
    <hyperlink ref="C87" r:id="rId145" display="http://www.sports-reference.com/cfb/conferences/mwc/2008.html" xr:uid="{00000000-0004-0000-0D00-000090000000}"/>
    <hyperlink ref="B88" r:id="rId146" display="http://www.sports-reference.com/cfb/schools/texas-christian/2008.html" xr:uid="{00000000-0004-0000-0D00-000091000000}"/>
    <hyperlink ref="C88" r:id="rId147" display="http://www.sports-reference.com/cfb/conferences/mwc/2008.html" xr:uid="{00000000-0004-0000-0D00-000092000000}"/>
    <hyperlink ref="B89" r:id="rId148" display="http://www.sports-reference.com/cfb/schools/brigham-young/2008.html" xr:uid="{00000000-0004-0000-0D00-000093000000}"/>
    <hyperlink ref="C89" r:id="rId149" display="http://www.sports-reference.com/cfb/conferences/mwc/2008.html" xr:uid="{00000000-0004-0000-0D00-000094000000}"/>
    <hyperlink ref="B90" r:id="rId150" display="http://www.sports-reference.com/cfb/schools/air-force/2008.html" xr:uid="{00000000-0004-0000-0D00-000095000000}"/>
    <hyperlink ref="C90" r:id="rId151" display="http://www.sports-reference.com/cfb/conferences/mwc/2008.html" xr:uid="{00000000-0004-0000-0D00-000096000000}"/>
    <hyperlink ref="B91" r:id="rId152" display="http://www.sports-reference.com/cfb/schools/colorado-state/2008.html" xr:uid="{00000000-0004-0000-0D00-000097000000}"/>
    <hyperlink ref="C91" r:id="rId153" display="http://www.sports-reference.com/cfb/conferences/mwc/2008.html" xr:uid="{00000000-0004-0000-0D00-000098000000}"/>
    <hyperlink ref="B92" r:id="rId154" display="http://www.sports-reference.com/cfb/schools/nevada-las-vegas/2008.html" xr:uid="{00000000-0004-0000-0D00-000099000000}"/>
    <hyperlink ref="C92" r:id="rId155" display="http://www.sports-reference.com/cfb/conferences/mwc/2008.html" xr:uid="{00000000-0004-0000-0D00-00009A000000}"/>
    <hyperlink ref="B93" r:id="rId156" display="http://www.sports-reference.com/cfb/schools/new-mexico/2008.html" xr:uid="{00000000-0004-0000-0D00-00009B000000}"/>
    <hyperlink ref="C93" r:id="rId157" display="http://www.sports-reference.com/cfb/conferences/mwc/2008.html" xr:uid="{00000000-0004-0000-0D00-00009C000000}"/>
    <hyperlink ref="B94" r:id="rId158" display="http://www.sports-reference.com/cfb/schools/wyoming/2008.html" xr:uid="{00000000-0004-0000-0D00-00009D000000}"/>
    <hyperlink ref="C94" r:id="rId159" display="http://www.sports-reference.com/cfb/conferences/mwc/2008.html" xr:uid="{00000000-0004-0000-0D00-00009E000000}"/>
    <hyperlink ref="B95" r:id="rId160" display="http://www.sports-reference.com/cfb/schools/san-diego-state/2008.html" xr:uid="{00000000-0004-0000-0D00-00009F000000}"/>
    <hyperlink ref="C95" r:id="rId161" display="http://www.sports-reference.com/cfb/conferences/mwc/2008.html" xr:uid="{00000000-0004-0000-0D00-0000A0000000}"/>
    <hyperlink ref="B98" r:id="rId162" display="http://www.sports-reference.com/cfb/schools/southern-california/2008.html" xr:uid="{00000000-0004-0000-0D00-0000A1000000}"/>
    <hyperlink ref="C98" r:id="rId163" display="http://www.sports-reference.com/cfb/conferences/pac-10/2008.html" xr:uid="{00000000-0004-0000-0D00-0000A2000000}"/>
    <hyperlink ref="B99" r:id="rId164" display="http://www.sports-reference.com/cfb/schools/oregon/2008.html" xr:uid="{00000000-0004-0000-0D00-0000A3000000}"/>
    <hyperlink ref="C99" r:id="rId165" display="http://www.sports-reference.com/cfb/conferences/pac-10/2008.html" xr:uid="{00000000-0004-0000-0D00-0000A4000000}"/>
    <hyperlink ref="B100" r:id="rId166" display="http://www.sports-reference.com/cfb/schools/oregon-state/2008.html" xr:uid="{00000000-0004-0000-0D00-0000A5000000}"/>
    <hyperlink ref="C100" r:id="rId167" display="http://www.sports-reference.com/cfb/conferences/pac-10/2008.html" xr:uid="{00000000-0004-0000-0D00-0000A6000000}"/>
    <hyperlink ref="B101" r:id="rId168" display="http://www.sports-reference.com/cfb/schools/california/2008.html" xr:uid="{00000000-0004-0000-0D00-0000A7000000}"/>
    <hyperlink ref="C101" r:id="rId169" display="http://www.sports-reference.com/cfb/conferences/pac-10/2008.html" xr:uid="{00000000-0004-0000-0D00-0000A8000000}"/>
    <hyperlink ref="B102" r:id="rId170" display="http://www.sports-reference.com/cfb/schools/arizona/2008.html" xr:uid="{00000000-0004-0000-0D00-0000A9000000}"/>
    <hyperlink ref="C102" r:id="rId171" display="http://www.sports-reference.com/cfb/conferences/pac-10/2008.html" xr:uid="{00000000-0004-0000-0D00-0000AA000000}"/>
    <hyperlink ref="B103" r:id="rId172" display="http://www.sports-reference.com/cfb/schools/arizona-state/2008.html" xr:uid="{00000000-0004-0000-0D00-0000AB000000}"/>
    <hyperlink ref="C103" r:id="rId173" display="http://www.sports-reference.com/cfb/conferences/pac-10/2008.html" xr:uid="{00000000-0004-0000-0D00-0000AC000000}"/>
    <hyperlink ref="B104" r:id="rId174" display="http://www.sports-reference.com/cfb/schools/stanford/2008.html" xr:uid="{00000000-0004-0000-0D00-0000AD000000}"/>
    <hyperlink ref="C104" r:id="rId175" display="http://www.sports-reference.com/cfb/conferences/pac-10/2008.html" xr:uid="{00000000-0004-0000-0D00-0000AE000000}"/>
    <hyperlink ref="B105" r:id="rId176" display="http://www.sports-reference.com/cfb/schools/ucla/2008.html" xr:uid="{00000000-0004-0000-0D00-0000AF000000}"/>
    <hyperlink ref="C105" r:id="rId177" display="http://www.sports-reference.com/cfb/conferences/pac-10/2008.html" xr:uid="{00000000-0004-0000-0D00-0000B0000000}"/>
    <hyperlink ref="B106" r:id="rId178" display="http://www.sports-reference.com/cfb/schools/washington-state/2008.html" xr:uid="{00000000-0004-0000-0D00-0000B1000000}"/>
    <hyperlink ref="C106" r:id="rId179" display="http://www.sports-reference.com/cfb/conferences/pac-10/2008.html" xr:uid="{00000000-0004-0000-0D00-0000B2000000}"/>
    <hyperlink ref="B107" r:id="rId180" display="http://www.sports-reference.com/cfb/schools/washington/2008.html" xr:uid="{00000000-0004-0000-0D00-0000B3000000}"/>
    <hyperlink ref="C107" r:id="rId181" display="http://www.sports-reference.com/cfb/conferences/pac-10/2008.html" xr:uid="{00000000-0004-0000-0D00-0000B4000000}"/>
    <hyperlink ref="B110" r:id="rId182" display="http://www.sports-reference.com/cfb/schools/florida/2008.html" xr:uid="{00000000-0004-0000-0D00-0000B5000000}"/>
    <hyperlink ref="C110" r:id="rId183" display="http://www.sports-reference.com/cfb/conferences/sec/2008.html" xr:uid="{00000000-0004-0000-0D00-0000B6000000}"/>
    <hyperlink ref="B111" r:id="rId184" display="http://www.sports-reference.com/cfb/schools/georgia/2008.html" xr:uid="{00000000-0004-0000-0D00-0000B7000000}"/>
    <hyperlink ref="C111" r:id="rId185" display="http://www.sports-reference.com/cfb/conferences/sec/2008.html" xr:uid="{00000000-0004-0000-0D00-0000B8000000}"/>
    <hyperlink ref="B112" r:id="rId186" display="http://www.sports-reference.com/cfb/schools/south-carolina/2008.html" xr:uid="{00000000-0004-0000-0D00-0000B9000000}"/>
    <hyperlink ref="C112" r:id="rId187" display="http://www.sports-reference.com/cfb/conferences/sec/2008.html" xr:uid="{00000000-0004-0000-0D00-0000BA000000}"/>
    <hyperlink ref="B113" r:id="rId188" display="http://www.sports-reference.com/cfb/schools/vanderbilt/2008.html" xr:uid="{00000000-0004-0000-0D00-0000BB000000}"/>
    <hyperlink ref="C113" r:id="rId189" display="http://www.sports-reference.com/cfb/conferences/sec/2008.html" xr:uid="{00000000-0004-0000-0D00-0000BC000000}"/>
    <hyperlink ref="B114" r:id="rId190" display="http://www.sports-reference.com/cfb/schools/tennessee/2008.html" xr:uid="{00000000-0004-0000-0D00-0000BD000000}"/>
    <hyperlink ref="C114" r:id="rId191" display="http://www.sports-reference.com/cfb/conferences/sec/2008.html" xr:uid="{00000000-0004-0000-0D00-0000BE000000}"/>
    <hyperlink ref="B115" r:id="rId192" display="http://www.sports-reference.com/cfb/schools/kentucky/2008.html" xr:uid="{00000000-0004-0000-0D00-0000BF000000}"/>
    <hyperlink ref="C115" r:id="rId193" display="http://www.sports-reference.com/cfb/conferences/sec/2008.html" xr:uid="{00000000-0004-0000-0D00-0000C0000000}"/>
    <hyperlink ref="B116" r:id="rId194" display="http://www.sports-reference.com/cfb/schools/alabama/2008.html" xr:uid="{00000000-0004-0000-0D00-0000C1000000}"/>
    <hyperlink ref="C116" r:id="rId195" display="http://www.sports-reference.com/cfb/conferences/sec/2008.html" xr:uid="{00000000-0004-0000-0D00-0000C2000000}"/>
    <hyperlink ref="B117" r:id="rId196" display="http://www.sports-reference.com/cfb/schools/mississippi/2008.html" xr:uid="{00000000-0004-0000-0D00-0000C3000000}"/>
    <hyperlink ref="C117" r:id="rId197" display="http://www.sports-reference.com/cfb/conferences/sec/2008.html" xr:uid="{00000000-0004-0000-0D00-0000C4000000}"/>
    <hyperlink ref="B118" r:id="rId198" display="http://www.sports-reference.com/cfb/schools/louisiana-state/2008.html" xr:uid="{00000000-0004-0000-0D00-0000C5000000}"/>
    <hyperlink ref="C118" r:id="rId199" display="http://www.sports-reference.com/cfb/conferences/sec/2008.html" xr:uid="{00000000-0004-0000-0D00-0000C6000000}"/>
    <hyperlink ref="B119" r:id="rId200" display="http://www.sports-reference.com/cfb/schools/arkansas/2008.html" xr:uid="{00000000-0004-0000-0D00-0000C7000000}"/>
    <hyperlink ref="C119" r:id="rId201" display="http://www.sports-reference.com/cfb/conferences/sec/2008.html" xr:uid="{00000000-0004-0000-0D00-0000C8000000}"/>
    <hyperlink ref="B120" r:id="rId202" display="http://www.sports-reference.com/cfb/schools/auburn/2008.html" xr:uid="{00000000-0004-0000-0D00-0000C9000000}"/>
    <hyperlink ref="C120" r:id="rId203" display="http://www.sports-reference.com/cfb/conferences/sec/2008.html" xr:uid="{00000000-0004-0000-0D00-0000CA000000}"/>
    <hyperlink ref="B121" r:id="rId204" display="http://www.sports-reference.com/cfb/schools/mississippi-state/2008.html" xr:uid="{00000000-0004-0000-0D00-0000CB000000}"/>
    <hyperlink ref="C121" r:id="rId205" display="http://www.sports-reference.com/cfb/conferences/sec/2008.html" xr:uid="{00000000-0004-0000-0D00-0000CC000000}"/>
    <hyperlink ref="B124" r:id="rId206" display="http://www.sports-reference.com/cfb/schools/troy/2008.html" xr:uid="{00000000-0004-0000-0D00-0000CD000000}"/>
    <hyperlink ref="C124" r:id="rId207" display="http://www.sports-reference.com/cfb/conferences/sun-belt/2008.html" xr:uid="{00000000-0004-0000-0D00-0000CE000000}"/>
    <hyperlink ref="B125" r:id="rId208" display="http://www.sports-reference.com/cfb/schools/louisiana-lafayette/2008.html" xr:uid="{00000000-0004-0000-0D00-0000CF000000}"/>
    <hyperlink ref="C125" r:id="rId209" display="http://www.sports-reference.com/cfb/conferences/sun-belt/2008.html" xr:uid="{00000000-0004-0000-0D00-0000D0000000}"/>
    <hyperlink ref="B126" r:id="rId210" display="http://www.sports-reference.com/cfb/schools/florida-atlantic/2008.html" xr:uid="{00000000-0004-0000-0D00-0000D1000000}"/>
    <hyperlink ref="C126" r:id="rId211" display="http://www.sports-reference.com/cfb/conferences/sun-belt/2008.html" xr:uid="{00000000-0004-0000-0D00-0000D2000000}"/>
    <hyperlink ref="B127" r:id="rId212" display="http://www.sports-reference.com/cfb/schools/arkansas-state/2008.html" xr:uid="{00000000-0004-0000-0D00-0000D3000000}"/>
    <hyperlink ref="C127" r:id="rId213" display="http://www.sports-reference.com/cfb/conferences/sun-belt/2008.html" xr:uid="{00000000-0004-0000-0D00-0000D4000000}"/>
    <hyperlink ref="B128" r:id="rId214" display="http://www.sports-reference.com/cfb/schools/florida-international/2008.html" xr:uid="{00000000-0004-0000-0D00-0000D5000000}"/>
    <hyperlink ref="C128" r:id="rId215" display="http://www.sports-reference.com/cfb/conferences/sun-belt/2008.html" xr:uid="{00000000-0004-0000-0D00-0000D6000000}"/>
    <hyperlink ref="B129" r:id="rId216" display="http://www.sports-reference.com/cfb/schools/middle-tennessee-state/2008.html" xr:uid="{00000000-0004-0000-0D00-0000D7000000}"/>
    <hyperlink ref="C129" r:id="rId217" display="http://www.sports-reference.com/cfb/conferences/sun-belt/2008.html" xr:uid="{00000000-0004-0000-0D00-0000D8000000}"/>
    <hyperlink ref="B130" r:id="rId218" display="http://www.sports-reference.com/cfb/schools/louisiana-monroe/2008.html" xr:uid="{00000000-0004-0000-0D00-0000D9000000}"/>
    <hyperlink ref="C130" r:id="rId219" display="http://www.sports-reference.com/cfb/conferences/sun-belt/2008.html" xr:uid="{00000000-0004-0000-0D00-0000DA000000}"/>
    <hyperlink ref="B131" r:id="rId220" display="http://www.sports-reference.com/cfb/schools/north-texas/2008.html" xr:uid="{00000000-0004-0000-0D00-0000DB000000}"/>
    <hyperlink ref="C131" r:id="rId221" display="http://www.sports-reference.com/cfb/conferences/sun-belt/2008.html" xr:uid="{00000000-0004-0000-0D00-0000DC000000}"/>
    <hyperlink ref="B132" r:id="rId222" display="http://www.sports-reference.com/cfb/schools/western-kentucky/2008.html" xr:uid="{00000000-0004-0000-0D00-0000DD000000}"/>
    <hyperlink ref="C132" r:id="rId223" display="http://www.sports-reference.com/cfb/conferences/sun-belt/2008.html" xr:uid="{00000000-0004-0000-0D00-0000DE000000}"/>
    <hyperlink ref="B135" r:id="rId224" display="http://www.sports-reference.com/cfb/schools/boise-state/2008.html" xr:uid="{00000000-0004-0000-0D00-0000DF000000}"/>
    <hyperlink ref="C135" r:id="rId225" display="http://www.sports-reference.com/cfb/conferences/wac/2008.html" xr:uid="{00000000-0004-0000-0D00-0000E0000000}"/>
    <hyperlink ref="B136" r:id="rId226" display="http://www.sports-reference.com/cfb/schools/louisiana-tech/2008.html" xr:uid="{00000000-0004-0000-0D00-0000E1000000}"/>
    <hyperlink ref="C136" r:id="rId227" display="http://www.sports-reference.com/cfb/conferences/wac/2008.html" xr:uid="{00000000-0004-0000-0D00-0000E2000000}"/>
    <hyperlink ref="B137" r:id="rId228" display="http://www.sports-reference.com/cfb/schools/nevada/2008.html" xr:uid="{00000000-0004-0000-0D00-0000E3000000}"/>
    <hyperlink ref="C137" r:id="rId229" display="http://www.sports-reference.com/cfb/conferences/wac/2008.html" xr:uid="{00000000-0004-0000-0D00-0000E4000000}"/>
    <hyperlink ref="B138" r:id="rId230" display="http://www.sports-reference.com/cfb/schools/hawaii/2008.html" xr:uid="{00000000-0004-0000-0D00-0000E5000000}"/>
    <hyperlink ref="C138" r:id="rId231" display="http://www.sports-reference.com/cfb/conferences/wac/2008.html" xr:uid="{00000000-0004-0000-0D00-0000E6000000}"/>
    <hyperlink ref="B139" r:id="rId232" display="http://www.sports-reference.com/cfb/schools/fresno-state/2008.html" xr:uid="{00000000-0004-0000-0D00-0000E7000000}"/>
    <hyperlink ref="C139" r:id="rId233" display="http://www.sports-reference.com/cfb/conferences/wac/2008.html" xr:uid="{00000000-0004-0000-0D00-0000E8000000}"/>
    <hyperlink ref="B140" r:id="rId234" display="http://www.sports-reference.com/cfb/schools/san-jose-state/2008.html" xr:uid="{00000000-0004-0000-0D00-0000E9000000}"/>
    <hyperlink ref="C140" r:id="rId235" display="http://www.sports-reference.com/cfb/conferences/wac/2008.html" xr:uid="{00000000-0004-0000-0D00-0000EA000000}"/>
    <hyperlink ref="B141" r:id="rId236" display="http://www.sports-reference.com/cfb/schools/utah-state/2008.html" xr:uid="{00000000-0004-0000-0D00-0000EB000000}"/>
    <hyperlink ref="C141" r:id="rId237" display="http://www.sports-reference.com/cfb/conferences/wac/2008.html" xr:uid="{00000000-0004-0000-0D00-0000EC000000}"/>
    <hyperlink ref="B142" r:id="rId238" display="http://www.sports-reference.com/cfb/schools/new-mexico-state/2008.html" xr:uid="{00000000-0004-0000-0D00-0000ED000000}"/>
    <hyperlink ref="C142" r:id="rId239" display="http://www.sports-reference.com/cfb/conferences/wac/2008.html" xr:uid="{00000000-0004-0000-0D00-0000EE000000}"/>
    <hyperlink ref="B143" r:id="rId240" display="http://www.sports-reference.com/cfb/schools/idaho/2008.html" xr:uid="{00000000-0004-0000-0D00-0000EF000000}"/>
    <hyperlink ref="C143" r:id="rId241" display="http://www.sports-reference.com/cfb/conferences/wac/2008.html" xr:uid="{00000000-0004-0000-0D00-0000F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143"/>
  <sheetViews>
    <sheetView topLeftCell="A143" workbookViewId="0">
      <selection activeCell="A2" sqref="A2:P143"/>
    </sheetView>
  </sheetViews>
  <sheetFormatPr defaultRowHeight="15"/>
  <sheetData>
    <row r="1" spans="1:17">
      <c r="A1" s="6" t="s">
        <v>152</v>
      </c>
      <c r="B1" s="6" t="s">
        <v>153</v>
      </c>
      <c r="C1" s="6" t="s">
        <v>154</v>
      </c>
      <c r="D1" s="6" t="s">
        <v>155</v>
      </c>
      <c r="E1" s="6" t="s">
        <v>156</v>
      </c>
      <c r="F1" s="6" t="s">
        <v>157</v>
      </c>
      <c r="G1" s="6" t="s">
        <v>155</v>
      </c>
      <c r="H1" s="6" t="s">
        <v>156</v>
      </c>
      <c r="I1" s="6" t="s">
        <v>157</v>
      </c>
      <c r="J1" s="6" t="s">
        <v>158</v>
      </c>
      <c r="K1" s="6" t="s">
        <v>158</v>
      </c>
      <c r="L1" s="6" t="s">
        <v>159</v>
      </c>
      <c r="M1" s="6" t="s">
        <v>160</v>
      </c>
      <c r="N1" s="6" t="s">
        <v>161</v>
      </c>
      <c r="O1" s="6" t="s">
        <v>162</v>
      </c>
      <c r="P1" s="6" t="s">
        <v>163</v>
      </c>
      <c r="Q1" s="6" t="s">
        <v>164</v>
      </c>
    </row>
    <row r="2" spans="1:17" ht="45">
      <c r="A2" s="6">
        <v>1</v>
      </c>
      <c r="B2" s="5" t="s">
        <v>82</v>
      </c>
      <c r="C2" s="5" t="s">
        <v>165</v>
      </c>
      <c r="D2" s="7">
        <v>11</v>
      </c>
      <c r="E2" s="7">
        <v>3</v>
      </c>
      <c r="F2" s="7">
        <v>0.78600000000000003</v>
      </c>
      <c r="G2" s="7">
        <v>6</v>
      </c>
      <c r="H2" s="7">
        <v>2</v>
      </c>
      <c r="I2" s="7">
        <v>0.75</v>
      </c>
      <c r="J2" s="7">
        <v>28.3</v>
      </c>
      <c r="K2" s="7">
        <v>20.399999999999999</v>
      </c>
      <c r="L2" s="7">
        <v>9.75</v>
      </c>
      <c r="M2" s="7">
        <v>1.54</v>
      </c>
      <c r="N2" s="7"/>
      <c r="O2" s="7">
        <v>2</v>
      </c>
      <c r="P2" s="7">
        <v>10</v>
      </c>
      <c r="Q2" s="7"/>
    </row>
    <row r="3" spans="1:17" ht="45">
      <c r="A3" s="6">
        <v>2</v>
      </c>
      <c r="B3" s="5" t="s">
        <v>6</v>
      </c>
      <c r="C3" s="5" t="s">
        <v>165</v>
      </c>
      <c r="D3" s="7">
        <v>9</v>
      </c>
      <c r="E3" s="7">
        <v>4</v>
      </c>
      <c r="F3" s="7">
        <v>0.69199999999999995</v>
      </c>
      <c r="G3" s="7">
        <v>5</v>
      </c>
      <c r="H3" s="7">
        <v>3</v>
      </c>
      <c r="I3" s="7">
        <v>0.625</v>
      </c>
      <c r="J3" s="7">
        <v>33.1</v>
      </c>
      <c r="K3" s="7">
        <v>18.7</v>
      </c>
      <c r="L3" s="7">
        <v>11.4</v>
      </c>
      <c r="M3" s="7">
        <v>1.71</v>
      </c>
      <c r="N3" s="7"/>
      <c r="O3" s="7">
        <v>13</v>
      </c>
      <c r="P3" s="7">
        <v>21</v>
      </c>
      <c r="Q3" s="7"/>
    </row>
    <row r="4" spans="1:17" ht="45">
      <c r="A4" s="6">
        <v>3</v>
      </c>
      <c r="B4" s="5" t="s">
        <v>62</v>
      </c>
      <c r="C4" s="5" t="s">
        <v>165</v>
      </c>
      <c r="D4" s="7">
        <v>9</v>
      </c>
      <c r="E4" s="7">
        <v>4</v>
      </c>
      <c r="F4" s="7">
        <v>0.69199999999999995</v>
      </c>
      <c r="G4" s="7">
        <v>5</v>
      </c>
      <c r="H4" s="7">
        <v>3</v>
      </c>
      <c r="I4" s="7">
        <v>0.625</v>
      </c>
      <c r="J4" s="7">
        <v>27.8</v>
      </c>
      <c r="K4" s="7">
        <v>22.2</v>
      </c>
      <c r="L4" s="7">
        <v>7.07</v>
      </c>
      <c r="M4" s="7">
        <v>1.22</v>
      </c>
      <c r="N4" s="7"/>
      <c r="O4" s="7">
        <v>21</v>
      </c>
      <c r="P4" s="7"/>
      <c r="Q4" s="7"/>
    </row>
    <row r="5" spans="1:17" ht="60">
      <c r="A5" s="6">
        <v>4</v>
      </c>
      <c r="B5" s="5" t="s">
        <v>2</v>
      </c>
      <c r="C5" s="5" t="s">
        <v>165</v>
      </c>
      <c r="D5" s="7">
        <v>7</v>
      </c>
      <c r="E5" s="7">
        <v>6</v>
      </c>
      <c r="F5" s="7">
        <v>0.53800000000000003</v>
      </c>
      <c r="G5" s="7">
        <v>4</v>
      </c>
      <c r="H5" s="7">
        <v>4</v>
      </c>
      <c r="I5" s="7">
        <v>0.5</v>
      </c>
      <c r="J5" s="7">
        <v>23.3</v>
      </c>
      <c r="K5" s="7">
        <v>22.9</v>
      </c>
      <c r="L5" s="7">
        <v>5.0199999999999996</v>
      </c>
      <c r="M5" s="7">
        <v>4.33</v>
      </c>
      <c r="N5" s="7">
        <v>19</v>
      </c>
      <c r="O5" s="7">
        <v>19</v>
      </c>
      <c r="P5" s="7"/>
      <c r="Q5" s="5" t="s">
        <v>200</v>
      </c>
    </row>
    <row r="6" spans="1:17" ht="45">
      <c r="A6" s="6">
        <v>5</v>
      </c>
      <c r="B6" s="5" t="s">
        <v>39</v>
      </c>
      <c r="C6" s="5" t="s">
        <v>165</v>
      </c>
      <c r="D6" s="7">
        <v>6</v>
      </c>
      <c r="E6" s="7">
        <v>7</v>
      </c>
      <c r="F6" s="7">
        <v>0.46200000000000002</v>
      </c>
      <c r="G6" s="7">
        <v>3</v>
      </c>
      <c r="H6" s="7">
        <v>5</v>
      </c>
      <c r="I6" s="7">
        <v>0.375</v>
      </c>
      <c r="J6" s="7">
        <v>24.1</v>
      </c>
      <c r="K6" s="7">
        <v>21.5</v>
      </c>
      <c r="L6" s="7">
        <v>4.3099999999999996</v>
      </c>
      <c r="M6" s="7">
        <v>3.15</v>
      </c>
      <c r="N6" s="7"/>
      <c r="O6" s="7"/>
      <c r="P6" s="7"/>
      <c r="Q6" s="7"/>
    </row>
    <row r="7" spans="1:17" ht="45.75" thickBot="1">
      <c r="A7" s="6">
        <v>6</v>
      </c>
      <c r="B7" s="5" t="s">
        <v>44</v>
      </c>
      <c r="C7" s="5" t="s">
        <v>165</v>
      </c>
      <c r="D7" s="7">
        <v>5</v>
      </c>
      <c r="E7" s="7">
        <v>7</v>
      </c>
      <c r="F7" s="7">
        <v>0.41699999999999998</v>
      </c>
      <c r="G7" s="7">
        <v>3</v>
      </c>
      <c r="H7" s="7">
        <v>5</v>
      </c>
      <c r="I7" s="7">
        <v>0.375</v>
      </c>
      <c r="J7" s="7">
        <v>20.8</v>
      </c>
      <c r="K7" s="7">
        <v>28.3</v>
      </c>
      <c r="L7" s="7">
        <v>-3.13</v>
      </c>
      <c r="M7" s="7">
        <v>2.96</v>
      </c>
      <c r="N7" s="7"/>
      <c r="O7" s="7"/>
      <c r="P7" s="7"/>
      <c r="Q7" s="7"/>
    </row>
    <row r="8" spans="1:17" ht="30.75" thickTop="1">
      <c r="A8" s="8">
        <v>7</v>
      </c>
      <c r="B8" s="10" t="s">
        <v>43</v>
      </c>
      <c r="C8" s="10" t="s">
        <v>166</v>
      </c>
      <c r="D8" s="9">
        <v>11</v>
      </c>
      <c r="E8" s="9">
        <v>3</v>
      </c>
      <c r="F8" s="9">
        <v>0.78600000000000003</v>
      </c>
      <c r="G8" s="9">
        <v>7</v>
      </c>
      <c r="H8" s="9">
        <v>1</v>
      </c>
      <c r="I8" s="9">
        <v>0.875</v>
      </c>
      <c r="J8" s="9">
        <v>28.7</v>
      </c>
      <c r="K8" s="9">
        <v>16.100000000000001</v>
      </c>
      <c r="L8" s="9">
        <v>14.22</v>
      </c>
      <c r="M8" s="9">
        <v>2.86</v>
      </c>
      <c r="N8" s="9">
        <v>9</v>
      </c>
      <c r="O8" s="9">
        <v>5</v>
      </c>
      <c r="P8" s="9">
        <v>9</v>
      </c>
      <c r="Q8" s="9"/>
    </row>
    <row r="9" spans="1:17" ht="30">
      <c r="A9" s="6">
        <v>8</v>
      </c>
      <c r="B9" s="5" t="s">
        <v>61</v>
      </c>
      <c r="C9" s="5" t="s">
        <v>166</v>
      </c>
      <c r="D9" s="7">
        <v>9</v>
      </c>
      <c r="E9" s="7">
        <v>4</v>
      </c>
      <c r="F9" s="7">
        <v>0.69199999999999995</v>
      </c>
      <c r="G9" s="7">
        <v>6</v>
      </c>
      <c r="H9" s="7">
        <v>2</v>
      </c>
      <c r="I9" s="7">
        <v>0.75</v>
      </c>
      <c r="J9" s="7">
        <v>24.4</v>
      </c>
      <c r="K9" s="7">
        <v>19.7</v>
      </c>
      <c r="L9" s="7">
        <v>5.89</v>
      </c>
      <c r="M9" s="7">
        <v>1.66</v>
      </c>
      <c r="N9" s="7"/>
      <c r="O9" s="7">
        <v>16</v>
      </c>
      <c r="P9" s="7"/>
      <c r="Q9" s="7"/>
    </row>
    <row r="10" spans="1:17" ht="30">
      <c r="A10" s="6">
        <v>9</v>
      </c>
      <c r="B10" s="5" t="s">
        <v>69</v>
      </c>
      <c r="C10" s="5" t="s">
        <v>166</v>
      </c>
      <c r="D10" s="7">
        <v>7</v>
      </c>
      <c r="E10" s="7">
        <v>6</v>
      </c>
      <c r="F10" s="7">
        <v>0.53800000000000003</v>
      </c>
      <c r="G10" s="7">
        <v>4</v>
      </c>
      <c r="H10" s="7">
        <v>4</v>
      </c>
      <c r="I10" s="7">
        <v>0.5</v>
      </c>
      <c r="J10" s="7">
        <v>26.2</v>
      </c>
      <c r="K10" s="7">
        <v>20.8</v>
      </c>
      <c r="L10" s="7">
        <v>3.94</v>
      </c>
      <c r="M10" s="7">
        <v>1.24</v>
      </c>
      <c r="N10" s="7"/>
      <c r="O10" s="7">
        <v>15</v>
      </c>
      <c r="P10" s="7"/>
      <c r="Q10" s="7"/>
    </row>
    <row r="11" spans="1:17" ht="30">
      <c r="A11" s="6">
        <v>10</v>
      </c>
      <c r="B11" s="5" t="s">
        <v>24</v>
      </c>
      <c r="C11" s="5" t="s">
        <v>166</v>
      </c>
      <c r="D11" s="7">
        <v>4</v>
      </c>
      <c r="E11" s="7">
        <v>8</v>
      </c>
      <c r="F11" s="7">
        <v>0.33300000000000002</v>
      </c>
      <c r="G11" s="7">
        <v>3</v>
      </c>
      <c r="H11" s="7">
        <v>5</v>
      </c>
      <c r="I11" s="7">
        <v>0.375</v>
      </c>
      <c r="J11" s="7">
        <v>21.2</v>
      </c>
      <c r="K11" s="7">
        <v>24.5</v>
      </c>
      <c r="L11" s="7">
        <v>-1.82</v>
      </c>
      <c r="M11" s="7">
        <v>2.02</v>
      </c>
      <c r="N11" s="7"/>
      <c r="O11" s="7"/>
      <c r="P11" s="7"/>
      <c r="Q11" s="7"/>
    </row>
    <row r="12" spans="1:17" ht="30">
      <c r="A12" s="6">
        <v>11</v>
      </c>
      <c r="B12" s="5" t="s">
        <v>21</v>
      </c>
      <c r="C12" s="5" t="s">
        <v>166</v>
      </c>
      <c r="D12" s="7">
        <v>5</v>
      </c>
      <c r="E12" s="7">
        <v>7</v>
      </c>
      <c r="F12" s="7">
        <v>0.41699999999999998</v>
      </c>
      <c r="G12" s="7">
        <v>2</v>
      </c>
      <c r="H12" s="7">
        <v>6</v>
      </c>
      <c r="I12" s="7">
        <v>0.25</v>
      </c>
      <c r="J12" s="7">
        <v>20.6</v>
      </c>
      <c r="K12" s="7">
        <v>26</v>
      </c>
      <c r="L12" s="7">
        <v>-1.23</v>
      </c>
      <c r="M12" s="7">
        <v>1.6</v>
      </c>
      <c r="N12" s="7"/>
      <c r="O12" s="7"/>
      <c r="P12" s="7"/>
      <c r="Q12" s="7"/>
    </row>
    <row r="13" spans="1:17" ht="30">
      <c r="A13" s="6">
        <v>12</v>
      </c>
      <c r="B13" s="5" t="s">
        <v>33</v>
      </c>
      <c r="C13" s="5" t="s">
        <v>166</v>
      </c>
      <c r="D13" s="7">
        <v>1</v>
      </c>
      <c r="E13" s="7">
        <v>11</v>
      </c>
      <c r="F13" s="7">
        <v>8.3000000000000004E-2</v>
      </c>
      <c r="G13" s="7">
        <v>0</v>
      </c>
      <c r="H13" s="7">
        <v>8</v>
      </c>
      <c r="I13" s="7">
        <v>0</v>
      </c>
      <c r="J13" s="7">
        <v>17.899999999999999</v>
      </c>
      <c r="K13" s="7">
        <v>33.200000000000003</v>
      </c>
      <c r="L13" s="7">
        <v>-10.34</v>
      </c>
      <c r="M13" s="7">
        <v>3.33</v>
      </c>
      <c r="N13" s="7"/>
      <c r="O13" s="7"/>
      <c r="P13" s="7"/>
      <c r="Q13" s="7"/>
    </row>
    <row r="14" spans="1:17" ht="15" customHeight="1">
      <c r="A14" s="21"/>
      <c r="B14" s="21"/>
      <c r="C14" s="21"/>
      <c r="D14" s="21" t="s">
        <v>167</v>
      </c>
      <c r="E14" s="21"/>
      <c r="F14" s="21"/>
      <c r="G14" s="21" t="s">
        <v>168</v>
      </c>
      <c r="H14" s="21"/>
      <c r="I14" s="21"/>
      <c r="J14" s="6"/>
      <c r="K14" s="6"/>
      <c r="L14" s="21" t="s">
        <v>159</v>
      </c>
      <c r="M14" s="21"/>
      <c r="N14" s="21" t="s">
        <v>151</v>
      </c>
      <c r="O14" s="21"/>
      <c r="P14" s="21"/>
      <c r="Q14" s="6"/>
    </row>
    <row r="15" spans="1:17">
      <c r="A15" s="6" t="s">
        <v>152</v>
      </c>
      <c r="B15" s="6" t="s">
        <v>153</v>
      </c>
      <c r="C15" s="6" t="s">
        <v>154</v>
      </c>
      <c r="D15" s="6" t="s">
        <v>155</v>
      </c>
      <c r="E15" s="6" t="s">
        <v>156</v>
      </c>
      <c r="F15" s="6" t="s">
        <v>157</v>
      </c>
      <c r="G15" s="6" t="s">
        <v>155</v>
      </c>
      <c r="H15" s="6" t="s">
        <v>156</v>
      </c>
      <c r="I15" s="6" t="s">
        <v>157</v>
      </c>
      <c r="J15" s="6" t="s">
        <v>158</v>
      </c>
      <c r="K15" s="6" t="s">
        <v>158</v>
      </c>
      <c r="L15" s="6" t="s">
        <v>159</v>
      </c>
      <c r="M15" s="6" t="s">
        <v>160</v>
      </c>
      <c r="N15" s="6" t="s">
        <v>161</v>
      </c>
      <c r="O15" s="6" t="s">
        <v>162</v>
      </c>
      <c r="P15" s="6" t="s">
        <v>163</v>
      </c>
      <c r="Q15" s="6" t="s">
        <v>164</v>
      </c>
    </row>
    <row r="16" spans="1:17" ht="30">
      <c r="A16" s="6">
        <v>13</v>
      </c>
      <c r="B16" s="5" t="s">
        <v>85</v>
      </c>
      <c r="C16" s="5" t="s">
        <v>194</v>
      </c>
      <c r="D16" s="7">
        <v>12</v>
      </c>
      <c r="E16" s="7">
        <v>1</v>
      </c>
      <c r="F16" s="7">
        <v>0.92300000000000004</v>
      </c>
      <c r="G16" s="7">
        <v>7</v>
      </c>
      <c r="H16" s="7">
        <v>1</v>
      </c>
      <c r="I16" s="7">
        <v>0.875</v>
      </c>
      <c r="J16" s="7">
        <v>42.8</v>
      </c>
      <c r="K16" s="7">
        <v>16.399999999999999</v>
      </c>
      <c r="L16" s="7">
        <v>14.45</v>
      </c>
      <c r="M16" s="7">
        <v>-1.24</v>
      </c>
      <c r="N16" s="7"/>
      <c r="O16" s="7">
        <v>2</v>
      </c>
      <c r="P16" s="7">
        <v>7</v>
      </c>
      <c r="Q16" s="7"/>
    </row>
    <row r="17" spans="1:17" ht="30">
      <c r="A17" s="6">
        <v>14</v>
      </c>
      <c r="B17" s="5" t="s">
        <v>46</v>
      </c>
      <c r="C17" s="5" t="s">
        <v>194</v>
      </c>
      <c r="D17" s="7">
        <v>12</v>
      </c>
      <c r="E17" s="7">
        <v>2</v>
      </c>
      <c r="F17" s="7">
        <v>0.85699999999999998</v>
      </c>
      <c r="G17" s="7">
        <v>7</v>
      </c>
      <c r="H17" s="7">
        <v>1</v>
      </c>
      <c r="I17" s="7">
        <v>0.875</v>
      </c>
      <c r="J17" s="7">
        <v>39.9</v>
      </c>
      <c r="K17" s="7">
        <v>23.3</v>
      </c>
      <c r="L17" s="7">
        <v>16.77</v>
      </c>
      <c r="M17" s="7">
        <v>3.7</v>
      </c>
      <c r="N17" s="7"/>
      <c r="O17" s="7">
        <v>1</v>
      </c>
      <c r="P17" s="7">
        <v>4</v>
      </c>
      <c r="Q17" s="7"/>
    </row>
    <row r="18" spans="1:17" ht="30">
      <c r="A18" s="6">
        <v>15</v>
      </c>
      <c r="B18" s="5" t="s">
        <v>66</v>
      </c>
      <c r="C18" s="5" t="s">
        <v>194</v>
      </c>
      <c r="D18" s="7">
        <v>6</v>
      </c>
      <c r="E18" s="7">
        <v>7</v>
      </c>
      <c r="F18" s="7">
        <v>0.46200000000000002</v>
      </c>
      <c r="G18" s="7">
        <v>4</v>
      </c>
      <c r="H18" s="7">
        <v>4</v>
      </c>
      <c r="I18" s="7">
        <v>0.5</v>
      </c>
      <c r="J18" s="7">
        <v>27.3</v>
      </c>
      <c r="K18" s="7">
        <v>29.5</v>
      </c>
      <c r="L18" s="7">
        <v>2.65</v>
      </c>
      <c r="M18" s="7">
        <v>4.1100000000000003</v>
      </c>
      <c r="N18" s="7"/>
      <c r="O18" s="7"/>
      <c r="P18" s="7"/>
      <c r="Q18" s="7"/>
    </row>
    <row r="19" spans="1:17" ht="30">
      <c r="A19" s="6">
        <v>16</v>
      </c>
      <c r="B19" s="5" t="s">
        <v>76</v>
      </c>
      <c r="C19" s="5" t="s">
        <v>194</v>
      </c>
      <c r="D19" s="7">
        <v>5</v>
      </c>
      <c r="E19" s="7">
        <v>7</v>
      </c>
      <c r="F19" s="7">
        <v>0.41699999999999998</v>
      </c>
      <c r="G19" s="7">
        <v>3</v>
      </c>
      <c r="H19" s="7">
        <v>5</v>
      </c>
      <c r="I19" s="7">
        <v>0.375</v>
      </c>
      <c r="J19" s="7">
        <v>35.200000000000003</v>
      </c>
      <c r="K19" s="7">
        <v>30.8</v>
      </c>
      <c r="L19" s="7">
        <v>3.63</v>
      </c>
      <c r="M19" s="7">
        <v>1.97</v>
      </c>
      <c r="N19" s="7"/>
      <c r="O19" s="7">
        <v>24</v>
      </c>
      <c r="P19" s="7"/>
      <c r="Q19" s="7"/>
    </row>
    <row r="20" spans="1:17" ht="30">
      <c r="A20" s="6">
        <v>17</v>
      </c>
      <c r="B20" s="5" t="s">
        <v>26</v>
      </c>
      <c r="C20" s="5" t="s">
        <v>194</v>
      </c>
      <c r="D20" s="7">
        <v>5</v>
      </c>
      <c r="E20" s="7">
        <v>7</v>
      </c>
      <c r="F20" s="7">
        <v>0.41699999999999998</v>
      </c>
      <c r="G20" s="7">
        <v>2</v>
      </c>
      <c r="H20" s="7">
        <v>6</v>
      </c>
      <c r="I20" s="7">
        <v>0.25</v>
      </c>
      <c r="J20" s="7">
        <v>33.4</v>
      </c>
      <c r="K20" s="7">
        <v>37.9</v>
      </c>
      <c r="L20" s="7">
        <v>1.48</v>
      </c>
      <c r="M20" s="7">
        <v>5.89</v>
      </c>
      <c r="N20" s="7">
        <v>20</v>
      </c>
      <c r="O20" s="7">
        <v>14</v>
      </c>
      <c r="P20" s="7"/>
      <c r="Q20" s="7"/>
    </row>
    <row r="21" spans="1:17" ht="30.75" thickBot="1">
      <c r="A21" s="6">
        <v>18</v>
      </c>
      <c r="B21" s="5" t="s">
        <v>53</v>
      </c>
      <c r="C21" s="5" t="s">
        <v>194</v>
      </c>
      <c r="D21" s="7">
        <v>3</v>
      </c>
      <c r="E21" s="7">
        <v>9</v>
      </c>
      <c r="F21" s="7">
        <v>0.25</v>
      </c>
      <c r="G21" s="7">
        <v>2</v>
      </c>
      <c r="H21" s="7">
        <v>6</v>
      </c>
      <c r="I21" s="7">
        <v>0.25</v>
      </c>
      <c r="J21" s="7">
        <v>18.2</v>
      </c>
      <c r="K21" s="7">
        <v>31.8</v>
      </c>
      <c r="L21" s="7">
        <v>-7.21</v>
      </c>
      <c r="M21" s="7">
        <v>2.4500000000000002</v>
      </c>
      <c r="N21" s="7"/>
      <c r="O21" s="7"/>
      <c r="P21" s="7"/>
      <c r="Q21" s="7"/>
    </row>
    <row r="22" spans="1:17" ht="30.75" thickTop="1">
      <c r="A22" s="8">
        <v>19</v>
      </c>
      <c r="B22" s="10" t="s">
        <v>16</v>
      </c>
      <c r="C22" s="10" t="s">
        <v>195</v>
      </c>
      <c r="D22" s="9">
        <v>11</v>
      </c>
      <c r="E22" s="9">
        <v>3</v>
      </c>
      <c r="F22" s="9">
        <v>0.78600000000000003</v>
      </c>
      <c r="G22" s="9">
        <v>6</v>
      </c>
      <c r="H22" s="9">
        <v>2</v>
      </c>
      <c r="I22" s="9">
        <v>0.75</v>
      </c>
      <c r="J22" s="9">
        <v>42.3</v>
      </c>
      <c r="K22" s="9">
        <v>20.3</v>
      </c>
      <c r="L22" s="9">
        <v>15.87</v>
      </c>
      <c r="M22" s="9">
        <v>2.87</v>
      </c>
      <c r="N22" s="9">
        <v>8</v>
      </c>
      <c r="O22" s="9">
        <v>3</v>
      </c>
      <c r="P22" s="9">
        <v>8</v>
      </c>
      <c r="Q22" s="9"/>
    </row>
    <row r="23" spans="1:17" ht="30">
      <c r="A23" s="6">
        <v>20</v>
      </c>
      <c r="B23" s="5" t="s">
        <v>7</v>
      </c>
      <c r="C23" s="5" t="s">
        <v>195</v>
      </c>
      <c r="D23" s="7">
        <v>10</v>
      </c>
      <c r="E23" s="7">
        <v>3</v>
      </c>
      <c r="F23" s="7">
        <v>0.76900000000000002</v>
      </c>
      <c r="G23" s="7">
        <v>5</v>
      </c>
      <c r="H23" s="7">
        <v>3</v>
      </c>
      <c r="I23" s="7">
        <v>0.625</v>
      </c>
      <c r="J23" s="7">
        <v>37.200000000000003</v>
      </c>
      <c r="K23" s="7">
        <v>25.3</v>
      </c>
      <c r="L23" s="7">
        <v>10.99</v>
      </c>
      <c r="M23" s="7">
        <v>1.91</v>
      </c>
      <c r="N23" s="7">
        <v>4</v>
      </c>
      <c r="O23" s="7">
        <v>4</v>
      </c>
      <c r="P23" s="7">
        <v>10</v>
      </c>
      <c r="Q23" s="7"/>
    </row>
    <row r="24" spans="1:17" ht="30">
      <c r="A24" s="6">
        <v>21</v>
      </c>
      <c r="B24" s="5" t="s">
        <v>47</v>
      </c>
      <c r="C24" s="5" t="s">
        <v>195</v>
      </c>
      <c r="D24" s="7">
        <v>9</v>
      </c>
      <c r="E24" s="7">
        <v>4</v>
      </c>
      <c r="F24" s="7">
        <v>0.69199999999999995</v>
      </c>
      <c r="G24" s="7">
        <v>4</v>
      </c>
      <c r="H24" s="7">
        <v>4</v>
      </c>
      <c r="I24" s="7">
        <v>0.5</v>
      </c>
      <c r="J24" s="7">
        <v>40.9</v>
      </c>
      <c r="K24" s="7">
        <v>25.9</v>
      </c>
      <c r="L24" s="7">
        <v>8.2799999999999994</v>
      </c>
      <c r="M24" s="7">
        <v>-0.8</v>
      </c>
      <c r="N24" s="7"/>
      <c r="O24" s="7">
        <v>22</v>
      </c>
      <c r="P24" s="7">
        <v>22</v>
      </c>
      <c r="Q24" s="7"/>
    </row>
    <row r="25" spans="1:17" ht="30">
      <c r="A25" s="6">
        <v>22</v>
      </c>
      <c r="B25" s="5" t="s">
        <v>48</v>
      </c>
      <c r="C25" s="5" t="s">
        <v>195</v>
      </c>
      <c r="D25" s="7">
        <v>7</v>
      </c>
      <c r="E25" s="7">
        <v>6</v>
      </c>
      <c r="F25" s="7">
        <v>0.53800000000000003</v>
      </c>
      <c r="G25" s="7">
        <v>4</v>
      </c>
      <c r="H25" s="7">
        <v>4</v>
      </c>
      <c r="I25" s="7">
        <v>0.5</v>
      </c>
      <c r="J25" s="7">
        <v>34.6</v>
      </c>
      <c r="K25" s="7">
        <v>29.5</v>
      </c>
      <c r="L25" s="7">
        <v>6.67</v>
      </c>
      <c r="M25" s="7">
        <v>4.0599999999999996</v>
      </c>
      <c r="N25" s="7"/>
      <c r="O25" s="7"/>
      <c r="P25" s="7"/>
      <c r="Q25" s="7"/>
    </row>
    <row r="26" spans="1:17" ht="30">
      <c r="A26" s="6">
        <v>23</v>
      </c>
      <c r="B26" s="5" t="s">
        <v>17</v>
      </c>
      <c r="C26" s="5" t="s">
        <v>195</v>
      </c>
      <c r="D26" s="7">
        <v>7</v>
      </c>
      <c r="E26" s="7">
        <v>6</v>
      </c>
      <c r="F26" s="7">
        <v>0.53800000000000003</v>
      </c>
      <c r="G26" s="7">
        <v>4</v>
      </c>
      <c r="H26" s="7">
        <v>4</v>
      </c>
      <c r="I26" s="7">
        <v>0.5</v>
      </c>
      <c r="J26" s="7">
        <v>27.9</v>
      </c>
      <c r="K26" s="7">
        <v>25.9</v>
      </c>
      <c r="L26" s="7">
        <v>5.56</v>
      </c>
      <c r="M26" s="7">
        <v>3.87</v>
      </c>
      <c r="N26" s="7">
        <v>25</v>
      </c>
      <c r="O26" s="7">
        <v>20</v>
      </c>
      <c r="P26" s="7"/>
      <c r="Q26" s="7"/>
    </row>
    <row r="27" spans="1:17" ht="30">
      <c r="A27" s="6">
        <v>24</v>
      </c>
      <c r="B27" s="5" t="s">
        <v>56</v>
      </c>
      <c r="C27" s="5" t="s">
        <v>195</v>
      </c>
      <c r="D27" s="7">
        <v>3</v>
      </c>
      <c r="E27" s="7">
        <v>9</v>
      </c>
      <c r="F27" s="7">
        <v>0.25</v>
      </c>
      <c r="G27" s="7">
        <v>0</v>
      </c>
      <c r="H27" s="7">
        <v>8</v>
      </c>
      <c r="I27" s="7">
        <v>0</v>
      </c>
      <c r="J27" s="7">
        <v>18.2</v>
      </c>
      <c r="K27" s="7">
        <v>37</v>
      </c>
      <c r="L27" s="7">
        <v>-11.15</v>
      </c>
      <c r="M27" s="7">
        <v>2.6</v>
      </c>
      <c r="N27" s="7"/>
      <c r="O27" s="7"/>
      <c r="P27" s="7"/>
      <c r="Q27" s="7"/>
    </row>
    <row r="28" spans="1:17" ht="15" customHeight="1">
      <c r="A28" s="21"/>
      <c r="B28" s="21"/>
      <c r="C28" s="21"/>
      <c r="D28" s="21" t="s">
        <v>167</v>
      </c>
      <c r="E28" s="21"/>
      <c r="F28" s="21"/>
      <c r="G28" s="21" t="s">
        <v>168</v>
      </c>
      <c r="H28" s="21"/>
      <c r="I28" s="21"/>
      <c r="J28" s="6"/>
      <c r="K28" s="6"/>
      <c r="L28" s="21" t="s">
        <v>159</v>
      </c>
      <c r="M28" s="21"/>
      <c r="N28" s="21" t="s">
        <v>151</v>
      </c>
      <c r="O28" s="21"/>
      <c r="P28" s="21"/>
      <c r="Q28" s="6"/>
    </row>
    <row r="29" spans="1:17">
      <c r="A29" s="6" t="s">
        <v>152</v>
      </c>
      <c r="B29" s="6" t="s">
        <v>153</v>
      </c>
      <c r="C29" s="6" t="s">
        <v>154</v>
      </c>
      <c r="D29" s="6" t="s">
        <v>155</v>
      </c>
      <c r="E29" s="6" t="s">
        <v>156</v>
      </c>
      <c r="F29" s="6" t="s">
        <v>157</v>
      </c>
      <c r="G29" s="6" t="s">
        <v>155</v>
      </c>
      <c r="H29" s="6" t="s">
        <v>156</v>
      </c>
      <c r="I29" s="6" t="s">
        <v>157</v>
      </c>
      <c r="J29" s="6" t="s">
        <v>158</v>
      </c>
      <c r="K29" s="6" t="s">
        <v>158</v>
      </c>
      <c r="L29" s="6" t="s">
        <v>159</v>
      </c>
      <c r="M29" s="6" t="s">
        <v>160</v>
      </c>
      <c r="N29" s="6" t="s">
        <v>161</v>
      </c>
      <c r="O29" s="6" t="s">
        <v>162</v>
      </c>
      <c r="P29" s="6" t="s">
        <v>163</v>
      </c>
      <c r="Q29" s="6" t="s">
        <v>164</v>
      </c>
    </row>
    <row r="30" spans="1:17" ht="30">
      <c r="A30" s="6">
        <v>25</v>
      </c>
      <c r="B30" s="5" t="s">
        <v>38</v>
      </c>
      <c r="C30" s="5" t="s">
        <v>192</v>
      </c>
      <c r="D30" s="7">
        <v>11</v>
      </c>
      <c r="E30" s="7">
        <v>2</v>
      </c>
      <c r="F30" s="7">
        <v>0.84599999999999997</v>
      </c>
      <c r="G30" s="7">
        <v>5</v>
      </c>
      <c r="H30" s="7">
        <v>2</v>
      </c>
      <c r="I30" s="7">
        <v>0.71399999999999997</v>
      </c>
      <c r="J30" s="7">
        <v>39.6</v>
      </c>
      <c r="K30" s="7">
        <v>18.100000000000001</v>
      </c>
      <c r="L30" s="7">
        <v>19.09</v>
      </c>
      <c r="M30" s="7">
        <v>3.4</v>
      </c>
      <c r="N30" s="7">
        <v>3</v>
      </c>
      <c r="O30" s="7">
        <v>2</v>
      </c>
      <c r="P30" s="7">
        <v>6</v>
      </c>
      <c r="Q30" s="7"/>
    </row>
    <row r="31" spans="1:17" ht="30">
      <c r="A31" s="6">
        <v>26</v>
      </c>
      <c r="B31" s="5" t="s">
        <v>117</v>
      </c>
      <c r="C31" s="5" t="s">
        <v>192</v>
      </c>
      <c r="D31" s="7">
        <v>9</v>
      </c>
      <c r="E31" s="7">
        <v>4</v>
      </c>
      <c r="F31" s="7">
        <v>0.69199999999999995</v>
      </c>
      <c r="G31" s="7">
        <v>5</v>
      </c>
      <c r="H31" s="7">
        <v>2</v>
      </c>
      <c r="I31" s="7">
        <v>0.71399999999999997</v>
      </c>
      <c r="J31" s="7">
        <v>26.5</v>
      </c>
      <c r="K31" s="7">
        <v>19</v>
      </c>
      <c r="L31" s="7">
        <v>7.07</v>
      </c>
      <c r="M31" s="7">
        <v>0.45</v>
      </c>
      <c r="N31" s="7"/>
      <c r="O31" s="7">
        <v>16</v>
      </c>
      <c r="P31" s="7"/>
      <c r="Q31" s="7"/>
    </row>
    <row r="32" spans="1:17" ht="30">
      <c r="A32" s="6">
        <v>27</v>
      </c>
      <c r="B32" s="5" t="s">
        <v>68</v>
      </c>
      <c r="C32" s="5" t="s">
        <v>192</v>
      </c>
      <c r="D32" s="7">
        <v>10</v>
      </c>
      <c r="E32" s="7">
        <v>3</v>
      </c>
      <c r="F32" s="7">
        <v>0.76900000000000002</v>
      </c>
      <c r="G32" s="7">
        <v>4</v>
      </c>
      <c r="H32" s="7">
        <v>3</v>
      </c>
      <c r="I32" s="7">
        <v>0.57099999999999995</v>
      </c>
      <c r="J32" s="7">
        <v>36.299999999999997</v>
      </c>
      <c r="K32" s="7">
        <v>18.8</v>
      </c>
      <c r="L32" s="7">
        <v>13.4</v>
      </c>
      <c r="M32" s="7">
        <v>0.48</v>
      </c>
      <c r="N32" s="7"/>
      <c r="O32" s="7">
        <v>15</v>
      </c>
      <c r="P32" s="7">
        <v>17</v>
      </c>
      <c r="Q32" s="7"/>
    </row>
    <row r="33" spans="1:17" ht="30">
      <c r="A33" s="6">
        <v>28</v>
      </c>
      <c r="B33" s="5" t="s">
        <v>73</v>
      </c>
      <c r="C33" s="5" t="s">
        <v>192</v>
      </c>
      <c r="D33" s="7">
        <v>9</v>
      </c>
      <c r="E33" s="7">
        <v>4</v>
      </c>
      <c r="F33" s="7">
        <v>0.69199999999999995</v>
      </c>
      <c r="G33" s="7">
        <v>4</v>
      </c>
      <c r="H33" s="7">
        <v>3</v>
      </c>
      <c r="I33" s="7">
        <v>0.57099999999999995</v>
      </c>
      <c r="J33" s="7">
        <v>34.700000000000003</v>
      </c>
      <c r="K33" s="7">
        <v>23.4</v>
      </c>
      <c r="L33" s="7">
        <v>12.37</v>
      </c>
      <c r="M33" s="7">
        <v>4.37</v>
      </c>
      <c r="N33" s="7"/>
      <c r="O33" s="7">
        <v>2</v>
      </c>
      <c r="P33" s="7"/>
      <c r="Q33" s="7"/>
    </row>
    <row r="34" spans="1:17">
      <c r="A34" s="6">
        <v>29</v>
      </c>
      <c r="B34" s="5" t="s">
        <v>79</v>
      </c>
      <c r="C34" s="5" t="s">
        <v>192</v>
      </c>
      <c r="D34" s="7">
        <v>8</v>
      </c>
      <c r="E34" s="7">
        <v>5</v>
      </c>
      <c r="F34" s="7">
        <v>0.61499999999999999</v>
      </c>
      <c r="G34" s="7">
        <v>3</v>
      </c>
      <c r="H34" s="7">
        <v>4</v>
      </c>
      <c r="I34" s="7">
        <v>0.42899999999999999</v>
      </c>
      <c r="J34" s="7">
        <v>32.799999999999997</v>
      </c>
      <c r="K34" s="7">
        <v>22.5</v>
      </c>
      <c r="L34" s="7">
        <v>6.75</v>
      </c>
      <c r="M34" s="7">
        <v>0.44</v>
      </c>
      <c r="N34" s="7">
        <v>16</v>
      </c>
      <c r="O34" s="7">
        <v>10</v>
      </c>
      <c r="P34" s="7"/>
      <c r="Q34" s="7"/>
    </row>
    <row r="35" spans="1:17" ht="30">
      <c r="A35" s="6">
        <v>30</v>
      </c>
      <c r="B35" s="5" t="s">
        <v>36</v>
      </c>
      <c r="C35" s="5" t="s">
        <v>192</v>
      </c>
      <c r="D35" s="7">
        <v>6</v>
      </c>
      <c r="E35" s="7">
        <v>6</v>
      </c>
      <c r="F35" s="7">
        <v>0.5</v>
      </c>
      <c r="G35" s="7">
        <v>3</v>
      </c>
      <c r="H35" s="7">
        <v>4</v>
      </c>
      <c r="I35" s="7">
        <v>0.42899999999999999</v>
      </c>
      <c r="J35" s="7">
        <v>35.200000000000003</v>
      </c>
      <c r="K35" s="7">
        <v>31.4</v>
      </c>
      <c r="L35" s="7">
        <v>5.0199999999999996</v>
      </c>
      <c r="M35" s="7">
        <v>3.44</v>
      </c>
      <c r="N35" s="7">
        <v>10</v>
      </c>
      <c r="O35" s="7">
        <v>8</v>
      </c>
      <c r="P35" s="7"/>
      <c r="Q35" s="7"/>
    </row>
    <row r="36" spans="1:17" ht="30">
      <c r="A36" s="6">
        <v>31</v>
      </c>
      <c r="B36" s="5" t="s">
        <v>31</v>
      </c>
      <c r="C36" s="5" t="s">
        <v>192</v>
      </c>
      <c r="D36" s="7">
        <v>5</v>
      </c>
      <c r="E36" s="7">
        <v>7</v>
      </c>
      <c r="F36" s="7">
        <v>0.41699999999999998</v>
      </c>
      <c r="G36" s="7">
        <v>3</v>
      </c>
      <c r="H36" s="7">
        <v>4</v>
      </c>
      <c r="I36" s="7">
        <v>0.42899999999999999</v>
      </c>
      <c r="J36" s="7">
        <v>22.8</v>
      </c>
      <c r="K36" s="7">
        <v>24.3</v>
      </c>
      <c r="L36" s="7">
        <v>1.64</v>
      </c>
      <c r="M36" s="7">
        <v>2.81</v>
      </c>
      <c r="N36" s="7"/>
      <c r="O36" s="7"/>
      <c r="P36" s="7"/>
      <c r="Q36" s="7"/>
    </row>
    <row r="37" spans="1:17">
      <c r="A37" s="6">
        <v>32</v>
      </c>
      <c r="B37" s="5" t="s">
        <v>59</v>
      </c>
      <c r="C37" s="5" t="s">
        <v>192</v>
      </c>
      <c r="D37" s="7">
        <v>2</v>
      </c>
      <c r="E37" s="7">
        <v>10</v>
      </c>
      <c r="F37" s="7">
        <v>0.16700000000000001</v>
      </c>
      <c r="G37" s="7">
        <v>1</v>
      </c>
      <c r="H37" s="7">
        <v>6</v>
      </c>
      <c r="I37" s="7">
        <v>0.14299999999999999</v>
      </c>
      <c r="J37" s="7">
        <v>16.399999999999999</v>
      </c>
      <c r="K37" s="7">
        <v>34.799999999999997</v>
      </c>
      <c r="L37" s="7">
        <v>-10.72</v>
      </c>
      <c r="M37" s="7">
        <v>4.62</v>
      </c>
      <c r="N37" s="7"/>
      <c r="O37" s="7"/>
      <c r="P37" s="7"/>
      <c r="Q37" s="7"/>
    </row>
    <row r="38" spans="1:17" ht="15" customHeight="1">
      <c r="A38" s="21"/>
      <c r="B38" s="21"/>
      <c r="C38" s="21"/>
      <c r="D38" s="21" t="s">
        <v>167</v>
      </c>
      <c r="E38" s="21"/>
      <c r="F38" s="21"/>
      <c r="G38" s="21" t="s">
        <v>168</v>
      </c>
      <c r="H38" s="21"/>
      <c r="I38" s="21"/>
      <c r="J38" s="6"/>
      <c r="K38" s="6"/>
      <c r="L38" s="21" t="s">
        <v>159</v>
      </c>
      <c r="M38" s="21"/>
      <c r="N38" s="21" t="s">
        <v>151</v>
      </c>
      <c r="O38" s="21"/>
      <c r="P38" s="21"/>
      <c r="Q38" s="6"/>
    </row>
    <row r="39" spans="1:17">
      <c r="A39" s="6" t="s">
        <v>152</v>
      </c>
      <c r="B39" s="6" t="s">
        <v>153</v>
      </c>
      <c r="C39" s="6" t="s">
        <v>154</v>
      </c>
      <c r="D39" s="6" t="s">
        <v>155</v>
      </c>
      <c r="E39" s="6" t="s">
        <v>156</v>
      </c>
      <c r="F39" s="6" t="s">
        <v>157</v>
      </c>
      <c r="G39" s="6" t="s">
        <v>155</v>
      </c>
      <c r="H39" s="6" t="s">
        <v>156</v>
      </c>
      <c r="I39" s="6" t="s">
        <v>157</v>
      </c>
      <c r="J39" s="6" t="s">
        <v>158</v>
      </c>
      <c r="K39" s="6" t="s">
        <v>158</v>
      </c>
      <c r="L39" s="6" t="s">
        <v>159</v>
      </c>
      <c r="M39" s="6" t="s">
        <v>160</v>
      </c>
      <c r="N39" s="6" t="s">
        <v>161</v>
      </c>
      <c r="O39" s="6" t="s">
        <v>162</v>
      </c>
      <c r="P39" s="6" t="s">
        <v>163</v>
      </c>
      <c r="Q39" s="6" t="s">
        <v>164</v>
      </c>
    </row>
    <row r="40" spans="1:17" ht="30">
      <c r="A40" s="6">
        <v>33</v>
      </c>
      <c r="B40" s="5" t="s">
        <v>3</v>
      </c>
      <c r="C40" s="5" t="s">
        <v>146</v>
      </c>
      <c r="D40" s="7">
        <v>11</v>
      </c>
      <c r="E40" s="7">
        <v>2</v>
      </c>
      <c r="F40" s="7">
        <v>0.84599999999999997</v>
      </c>
      <c r="G40" s="7">
        <v>7</v>
      </c>
      <c r="H40" s="7">
        <v>1</v>
      </c>
      <c r="I40" s="7">
        <v>0.875</v>
      </c>
      <c r="J40" s="7">
        <v>31.4</v>
      </c>
      <c r="K40" s="7">
        <v>12.8</v>
      </c>
      <c r="L40" s="7">
        <v>14.84</v>
      </c>
      <c r="M40" s="7">
        <v>0.53</v>
      </c>
      <c r="N40" s="7">
        <v>11</v>
      </c>
      <c r="O40" s="7">
        <v>1</v>
      </c>
      <c r="P40" s="7">
        <v>5</v>
      </c>
      <c r="Q40" s="7"/>
    </row>
    <row r="41" spans="1:17">
      <c r="A41" s="6">
        <v>34</v>
      </c>
      <c r="B41" s="5" t="s">
        <v>70</v>
      </c>
      <c r="C41" s="5" t="s">
        <v>146</v>
      </c>
      <c r="D41" s="7">
        <v>9</v>
      </c>
      <c r="E41" s="7">
        <v>4</v>
      </c>
      <c r="F41" s="7">
        <v>0.69199999999999995</v>
      </c>
      <c r="G41" s="7">
        <v>6</v>
      </c>
      <c r="H41" s="7">
        <v>2</v>
      </c>
      <c r="I41" s="7">
        <v>0.75</v>
      </c>
      <c r="J41" s="7">
        <v>27.8</v>
      </c>
      <c r="K41" s="7">
        <v>21.8</v>
      </c>
      <c r="L41" s="7">
        <v>8.07</v>
      </c>
      <c r="M41" s="7">
        <v>1.76</v>
      </c>
      <c r="N41" s="7"/>
      <c r="O41" s="7">
        <v>13</v>
      </c>
      <c r="P41" s="7">
        <v>20</v>
      </c>
      <c r="Q41" s="7"/>
    </row>
    <row r="42" spans="1:17">
      <c r="A42" s="6">
        <v>35</v>
      </c>
      <c r="B42" s="5" t="s">
        <v>4</v>
      </c>
      <c r="C42" s="5" t="s">
        <v>146</v>
      </c>
      <c r="D42" s="7">
        <v>9</v>
      </c>
      <c r="E42" s="7">
        <v>4</v>
      </c>
      <c r="F42" s="7">
        <v>0.69199999999999995</v>
      </c>
      <c r="G42" s="7">
        <v>6</v>
      </c>
      <c r="H42" s="7">
        <v>2</v>
      </c>
      <c r="I42" s="7">
        <v>0.75</v>
      </c>
      <c r="J42" s="7">
        <v>27.2</v>
      </c>
      <c r="K42" s="7">
        <v>21.4</v>
      </c>
      <c r="L42" s="7">
        <v>7.91</v>
      </c>
      <c r="M42" s="7">
        <v>2.68</v>
      </c>
      <c r="N42" s="7">
        <v>5</v>
      </c>
      <c r="O42" s="7">
        <v>5</v>
      </c>
      <c r="P42" s="7">
        <v>18</v>
      </c>
      <c r="Q42" s="7"/>
    </row>
    <row r="43" spans="1:17" ht="30">
      <c r="A43" s="6">
        <v>36</v>
      </c>
      <c r="B43" s="5" t="s">
        <v>35</v>
      </c>
      <c r="C43" s="5" t="s">
        <v>146</v>
      </c>
      <c r="D43" s="7">
        <v>9</v>
      </c>
      <c r="E43" s="7">
        <v>4</v>
      </c>
      <c r="F43" s="7">
        <v>0.69199999999999995</v>
      </c>
      <c r="G43" s="7">
        <v>5</v>
      </c>
      <c r="H43" s="7">
        <v>3</v>
      </c>
      <c r="I43" s="7">
        <v>0.625</v>
      </c>
      <c r="J43" s="7">
        <v>29.5</v>
      </c>
      <c r="K43" s="7">
        <v>23.2</v>
      </c>
      <c r="L43" s="7">
        <v>5.31</v>
      </c>
      <c r="M43" s="7">
        <v>0.08</v>
      </c>
      <c r="N43" s="7">
        <v>7</v>
      </c>
      <c r="O43" s="7">
        <v>5</v>
      </c>
      <c r="P43" s="7">
        <v>24</v>
      </c>
      <c r="Q43" s="7"/>
    </row>
    <row r="44" spans="1:17" ht="30">
      <c r="A44" s="6">
        <v>37</v>
      </c>
      <c r="B44" s="5" t="s">
        <v>23</v>
      </c>
      <c r="C44" s="5" t="s">
        <v>146</v>
      </c>
      <c r="D44" s="7">
        <v>9</v>
      </c>
      <c r="E44" s="7">
        <v>4</v>
      </c>
      <c r="F44" s="7">
        <v>0.69199999999999995</v>
      </c>
      <c r="G44" s="7">
        <v>4</v>
      </c>
      <c r="H44" s="7">
        <v>4</v>
      </c>
      <c r="I44" s="7">
        <v>0.5</v>
      </c>
      <c r="J44" s="7">
        <v>30.3</v>
      </c>
      <c r="K44" s="7">
        <v>17.5</v>
      </c>
      <c r="L44" s="7">
        <v>9.09</v>
      </c>
      <c r="M44" s="7">
        <v>0.32</v>
      </c>
      <c r="N44" s="7">
        <v>17</v>
      </c>
      <c r="O44" s="7">
        <v>10</v>
      </c>
      <c r="P44" s="7"/>
      <c r="Q44" s="7"/>
    </row>
    <row r="45" spans="1:17">
      <c r="A45" s="6">
        <v>38</v>
      </c>
      <c r="B45" s="5" t="s">
        <v>42</v>
      </c>
      <c r="C45" s="5" t="s">
        <v>146</v>
      </c>
      <c r="D45" s="7">
        <v>6</v>
      </c>
      <c r="E45" s="7">
        <v>6</v>
      </c>
      <c r="F45" s="7">
        <v>0.5</v>
      </c>
      <c r="G45" s="7">
        <v>4</v>
      </c>
      <c r="H45" s="7">
        <v>4</v>
      </c>
      <c r="I45" s="7">
        <v>0.5</v>
      </c>
      <c r="J45" s="7">
        <v>18.5</v>
      </c>
      <c r="K45" s="7">
        <v>18.8</v>
      </c>
      <c r="L45" s="7">
        <v>-3.43</v>
      </c>
      <c r="M45" s="7">
        <v>-2.1</v>
      </c>
      <c r="N45" s="7"/>
      <c r="O45" s="7"/>
      <c r="P45" s="7"/>
      <c r="Q45" s="7"/>
    </row>
    <row r="46" spans="1:17">
      <c r="A46" s="6">
        <v>39</v>
      </c>
      <c r="B46" s="5" t="s">
        <v>74</v>
      </c>
      <c r="C46" s="5" t="s">
        <v>146</v>
      </c>
      <c r="D46" s="7">
        <v>8</v>
      </c>
      <c r="E46" s="7">
        <v>5</v>
      </c>
      <c r="F46" s="7">
        <v>0.61499999999999999</v>
      </c>
      <c r="G46" s="7">
        <v>3</v>
      </c>
      <c r="H46" s="7">
        <v>5</v>
      </c>
      <c r="I46" s="7">
        <v>0.375</v>
      </c>
      <c r="J46" s="7">
        <v>34.299999999999997</v>
      </c>
      <c r="K46" s="7">
        <v>26.5</v>
      </c>
      <c r="L46" s="7">
        <v>4.24</v>
      </c>
      <c r="M46" s="7">
        <v>-1.69</v>
      </c>
      <c r="N46" s="7"/>
      <c r="O46" s="7">
        <v>23</v>
      </c>
      <c r="P46" s="7"/>
      <c r="Q46" s="7"/>
    </row>
    <row r="47" spans="1:17">
      <c r="A47" s="6">
        <v>40</v>
      </c>
      <c r="B47" s="5" t="s">
        <v>58</v>
      </c>
      <c r="C47" s="5" t="s">
        <v>146</v>
      </c>
      <c r="D47" s="7">
        <v>7</v>
      </c>
      <c r="E47" s="7">
        <v>6</v>
      </c>
      <c r="F47" s="7">
        <v>0.53800000000000003</v>
      </c>
      <c r="G47" s="7">
        <v>3</v>
      </c>
      <c r="H47" s="7">
        <v>5</v>
      </c>
      <c r="I47" s="7">
        <v>0.375</v>
      </c>
      <c r="J47" s="7">
        <v>31.7</v>
      </c>
      <c r="K47" s="7">
        <v>28.5</v>
      </c>
      <c r="L47" s="7">
        <v>0.34</v>
      </c>
      <c r="M47" s="7">
        <v>-1.43</v>
      </c>
      <c r="N47" s="7"/>
      <c r="O47" s="7"/>
      <c r="P47" s="7"/>
      <c r="Q47" s="7"/>
    </row>
    <row r="48" spans="1:17" ht="30">
      <c r="A48" s="6">
        <v>41</v>
      </c>
      <c r="B48" s="5" t="s">
        <v>18</v>
      </c>
      <c r="C48" s="5" t="s">
        <v>146</v>
      </c>
      <c r="D48" s="7">
        <v>7</v>
      </c>
      <c r="E48" s="7">
        <v>6</v>
      </c>
      <c r="F48" s="7">
        <v>0.53800000000000003</v>
      </c>
      <c r="G48" s="7">
        <v>3</v>
      </c>
      <c r="H48" s="7">
        <v>5</v>
      </c>
      <c r="I48" s="7">
        <v>0.375</v>
      </c>
      <c r="J48" s="7">
        <v>33.1</v>
      </c>
      <c r="K48" s="7">
        <v>26.6</v>
      </c>
      <c r="L48" s="7">
        <v>6.69</v>
      </c>
      <c r="M48" s="7">
        <v>1.69</v>
      </c>
      <c r="N48" s="7"/>
      <c r="O48" s="7"/>
      <c r="P48" s="7"/>
      <c r="Q48" s="7"/>
    </row>
    <row r="49" spans="1:17" ht="30">
      <c r="A49" s="6">
        <v>42</v>
      </c>
      <c r="B49" s="5" t="s">
        <v>49</v>
      </c>
      <c r="C49" s="5" t="s">
        <v>146</v>
      </c>
      <c r="D49" s="7">
        <v>6</v>
      </c>
      <c r="E49" s="7">
        <v>6</v>
      </c>
      <c r="F49" s="7">
        <v>0.5</v>
      </c>
      <c r="G49" s="7">
        <v>3</v>
      </c>
      <c r="H49" s="7">
        <v>5</v>
      </c>
      <c r="I49" s="7">
        <v>0.375</v>
      </c>
      <c r="J49" s="7">
        <v>25.8</v>
      </c>
      <c r="K49" s="7">
        <v>31</v>
      </c>
      <c r="L49" s="7">
        <v>-3.7</v>
      </c>
      <c r="M49" s="7">
        <v>-1.45</v>
      </c>
      <c r="N49" s="7"/>
      <c r="O49" s="7"/>
      <c r="P49" s="7"/>
      <c r="Q49" s="7"/>
    </row>
    <row r="50" spans="1:17" ht="30">
      <c r="A50" s="6">
        <v>43</v>
      </c>
      <c r="B50" s="5" t="s">
        <v>51</v>
      </c>
      <c r="C50" s="5" t="s">
        <v>146</v>
      </c>
      <c r="D50" s="7">
        <v>1</v>
      </c>
      <c r="E50" s="7">
        <v>11</v>
      </c>
      <c r="F50" s="7">
        <v>8.3000000000000004E-2</v>
      </c>
      <c r="G50" s="7">
        <v>0</v>
      </c>
      <c r="H50" s="7">
        <v>8</v>
      </c>
      <c r="I50" s="7">
        <v>0</v>
      </c>
      <c r="J50" s="7">
        <v>26.3</v>
      </c>
      <c r="K50" s="7">
        <v>36.700000000000003</v>
      </c>
      <c r="L50" s="7">
        <v>-11.69</v>
      </c>
      <c r="M50" s="7">
        <v>-0.02</v>
      </c>
      <c r="N50" s="7"/>
      <c r="O50" s="7"/>
      <c r="P50" s="7"/>
      <c r="Q50" s="7"/>
    </row>
    <row r="51" spans="1:17" ht="15" customHeight="1">
      <c r="A51" s="21"/>
      <c r="B51" s="21"/>
      <c r="C51" s="21"/>
      <c r="D51" s="21" t="s">
        <v>167</v>
      </c>
      <c r="E51" s="21"/>
      <c r="F51" s="21"/>
      <c r="G51" s="21" t="s">
        <v>168</v>
      </c>
      <c r="H51" s="21"/>
      <c r="I51" s="21"/>
      <c r="J51" s="6"/>
      <c r="K51" s="6"/>
      <c r="L51" s="21" t="s">
        <v>159</v>
      </c>
      <c r="M51" s="21"/>
      <c r="N51" s="21" t="s">
        <v>151</v>
      </c>
      <c r="O51" s="21"/>
      <c r="P51" s="21"/>
      <c r="Q51" s="6"/>
    </row>
    <row r="52" spans="1:17">
      <c r="A52" s="6" t="s">
        <v>152</v>
      </c>
      <c r="B52" s="6" t="s">
        <v>153</v>
      </c>
      <c r="C52" s="6" t="s">
        <v>154</v>
      </c>
      <c r="D52" s="6" t="s">
        <v>155</v>
      </c>
      <c r="E52" s="6" t="s">
        <v>156</v>
      </c>
      <c r="F52" s="6" t="s">
        <v>157</v>
      </c>
      <c r="G52" s="6" t="s">
        <v>155</v>
      </c>
      <c r="H52" s="6" t="s">
        <v>156</v>
      </c>
      <c r="I52" s="6" t="s">
        <v>157</v>
      </c>
      <c r="J52" s="6" t="s">
        <v>158</v>
      </c>
      <c r="K52" s="6" t="s">
        <v>158</v>
      </c>
      <c r="L52" s="6" t="s">
        <v>159</v>
      </c>
      <c r="M52" s="6" t="s">
        <v>160</v>
      </c>
      <c r="N52" s="6" t="s">
        <v>161</v>
      </c>
      <c r="O52" s="6" t="s">
        <v>162</v>
      </c>
      <c r="P52" s="6" t="s">
        <v>163</v>
      </c>
      <c r="Q52" s="6" t="s">
        <v>164</v>
      </c>
    </row>
    <row r="53" spans="1:17" ht="30">
      <c r="A53" s="6">
        <v>44</v>
      </c>
      <c r="B53" s="5" t="s">
        <v>142</v>
      </c>
      <c r="C53" s="5" t="s">
        <v>173</v>
      </c>
      <c r="D53" s="7">
        <v>10</v>
      </c>
      <c r="E53" s="7">
        <v>4</v>
      </c>
      <c r="F53" s="7">
        <v>0.71399999999999997</v>
      </c>
      <c r="G53" s="7">
        <v>7</v>
      </c>
      <c r="H53" s="7">
        <v>1</v>
      </c>
      <c r="I53" s="7">
        <v>0.875</v>
      </c>
      <c r="J53" s="7">
        <v>35.9</v>
      </c>
      <c r="K53" s="7">
        <v>26.6</v>
      </c>
      <c r="L53" s="7">
        <v>6.13</v>
      </c>
      <c r="M53" s="7">
        <v>-3.3</v>
      </c>
      <c r="N53" s="7"/>
      <c r="O53" s="7"/>
      <c r="P53" s="7"/>
      <c r="Q53" s="7"/>
    </row>
    <row r="54" spans="1:17" ht="30">
      <c r="A54" s="6">
        <v>45</v>
      </c>
      <c r="B54" s="5" t="s">
        <v>81</v>
      </c>
      <c r="C54" s="5" t="s">
        <v>173</v>
      </c>
      <c r="D54" s="7">
        <v>8</v>
      </c>
      <c r="E54" s="7">
        <v>5</v>
      </c>
      <c r="F54" s="7">
        <v>0.61499999999999999</v>
      </c>
      <c r="G54" s="7">
        <v>6</v>
      </c>
      <c r="H54" s="7">
        <v>2</v>
      </c>
      <c r="I54" s="7">
        <v>0.75</v>
      </c>
      <c r="J54" s="7">
        <v>31</v>
      </c>
      <c r="K54" s="7">
        <v>30.4</v>
      </c>
      <c r="L54" s="7">
        <v>1</v>
      </c>
      <c r="M54" s="7">
        <v>-1.38</v>
      </c>
      <c r="N54" s="7"/>
      <c r="O54" s="7"/>
      <c r="P54" s="7"/>
      <c r="Q54" s="7"/>
    </row>
    <row r="55" spans="1:17" ht="30">
      <c r="A55" s="6">
        <v>46</v>
      </c>
      <c r="B55" s="5" t="s">
        <v>64</v>
      </c>
      <c r="C55" s="5" t="s">
        <v>173</v>
      </c>
      <c r="D55" s="7">
        <v>7</v>
      </c>
      <c r="E55" s="7">
        <v>6</v>
      </c>
      <c r="F55" s="7">
        <v>0.53800000000000003</v>
      </c>
      <c r="G55" s="7">
        <v>6</v>
      </c>
      <c r="H55" s="7">
        <v>2</v>
      </c>
      <c r="I55" s="7">
        <v>0.75</v>
      </c>
      <c r="J55" s="7">
        <v>29.2</v>
      </c>
      <c r="K55" s="7">
        <v>32.200000000000003</v>
      </c>
      <c r="L55" s="7">
        <v>-8.4</v>
      </c>
      <c r="M55" s="7">
        <v>-7.4</v>
      </c>
      <c r="N55" s="7"/>
      <c r="O55" s="7"/>
      <c r="P55" s="7"/>
      <c r="Q55" s="7"/>
    </row>
    <row r="56" spans="1:17" ht="45">
      <c r="A56" s="6">
        <v>47</v>
      </c>
      <c r="B56" s="5" t="s">
        <v>174</v>
      </c>
      <c r="C56" s="5" t="s">
        <v>173</v>
      </c>
      <c r="D56" s="7">
        <v>7</v>
      </c>
      <c r="E56" s="7">
        <v>6</v>
      </c>
      <c r="F56" s="7">
        <v>0.53800000000000003</v>
      </c>
      <c r="G56" s="7">
        <v>5</v>
      </c>
      <c r="H56" s="7">
        <v>3</v>
      </c>
      <c r="I56" s="7">
        <v>0.625</v>
      </c>
      <c r="J56" s="7">
        <v>27.8</v>
      </c>
      <c r="K56" s="7">
        <v>24.2</v>
      </c>
      <c r="L56" s="7">
        <v>-2.09</v>
      </c>
      <c r="M56" s="7">
        <v>-4.47</v>
      </c>
      <c r="N56" s="7"/>
      <c r="O56" s="7"/>
      <c r="P56" s="7"/>
      <c r="Q56" s="7"/>
    </row>
    <row r="57" spans="1:17" ht="30">
      <c r="A57" s="6">
        <v>48</v>
      </c>
      <c r="B57" s="5" t="s">
        <v>67</v>
      </c>
      <c r="C57" s="5" t="s">
        <v>173</v>
      </c>
      <c r="D57" s="7">
        <v>3</v>
      </c>
      <c r="E57" s="7">
        <v>9</v>
      </c>
      <c r="F57" s="7">
        <v>0.25</v>
      </c>
      <c r="G57" s="7">
        <v>3</v>
      </c>
      <c r="H57" s="7">
        <v>5</v>
      </c>
      <c r="I57" s="7">
        <v>0.375</v>
      </c>
      <c r="J57" s="7">
        <v>24.8</v>
      </c>
      <c r="K57" s="7">
        <v>34.299999999999997</v>
      </c>
      <c r="L57" s="7">
        <v>-9.93</v>
      </c>
      <c r="M57" s="7">
        <v>-1.59</v>
      </c>
      <c r="N57" s="7"/>
      <c r="O57" s="7"/>
      <c r="P57" s="7"/>
      <c r="Q57" s="7"/>
    </row>
    <row r="58" spans="1:17" ht="45.75" thickBot="1">
      <c r="A58" s="6">
        <v>49</v>
      </c>
      <c r="B58" s="5" t="s">
        <v>189</v>
      </c>
      <c r="C58" s="5" t="s">
        <v>173</v>
      </c>
      <c r="D58" s="7">
        <v>2</v>
      </c>
      <c r="E58" s="7">
        <v>10</v>
      </c>
      <c r="F58" s="7">
        <v>0.16700000000000001</v>
      </c>
      <c r="G58" s="7">
        <v>1</v>
      </c>
      <c r="H58" s="7">
        <v>7</v>
      </c>
      <c r="I58" s="7">
        <v>0.125</v>
      </c>
      <c r="J58" s="7">
        <v>19.600000000000001</v>
      </c>
      <c r="K58" s="7">
        <v>35.1</v>
      </c>
      <c r="L58" s="7">
        <v>-13.98</v>
      </c>
      <c r="M58" s="7">
        <v>-2.4</v>
      </c>
      <c r="N58" s="7"/>
      <c r="O58" s="7"/>
      <c r="P58" s="7"/>
      <c r="Q58" s="7"/>
    </row>
    <row r="59" spans="1:17" ht="30.75" thickTop="1">
      <c r="A59" s="8">
        <v>50</v>
      </c>
      <c r="B59" s="10" t="s">
        <v>92</v>
      </c>
      <c r="C59" s="10" t="s">
        <v>175</v>
      </c>
      <c r="D59" s="9">
        <v>10</v>
      </c>
      <c r="E59" s="9">
        <v>4</v>
      </c>
      <c r="F59" s="9">
        <v>0.71399999999999997</v>
      </c>
      <c r="G59" s="9">
        <v>6</v>
      </c>
      <c r="H59" s="9">
        <v>2</v>
      </c>
      <c r="I59" s="9">
        <v>0.75</v>
      </c>
      <c r="J59" s="9">
        <v>41.1</v>
      </c>
      <c r="K59" s="9">
        <v>33.4</v>
      </c>
      <c r="L59" s="9">
        <v>0.1</v>
      </c>
      <c r="M59" s="9">
        <v>-4.62</v>
      </c>
      <c r="N59" s="9"/>
      <c r="O59" s="9"/>
      <c r="P59" s="9"/>
      <c r="Q59" s="9"/>
    </row>
    <row r="60" spans="1:17" ht="30">
      <c r="A60" s="6">
        <v>51</v>
      </c>
      <c r="B60" s="5" t="s">
        <v>41</v>
      </c>
      <c r="C60" s="5" t="s">
        <v>175</v>
      </c>
      <c r="D60" s="7">
        <v>8</v>
      </c>
      <c r="E60" s="7">
        <v>5</v>
      </c>
      <c r="F60" s="7">
        <v>0.61499999999999999</v>
      </c>
      <c r="G60" s="7">
        <v>6</v>
      </c>
      <c r="H60" s="7">
        <v>2</v>
      </c>
      <c r="I60" s="7">
        <v>0.75</v>
      </c>
      <c r="J60" s="7">
        <v>34.5</v>
      </c>
      <c r="K60" s="7">
        <v>29.2</v>
      </c>
      <c r="L60" s="7">
        <v>-1.5</v>
      </c>
      <c r="M60" s="7">
        <v>-5.27</v>
      </c>
      <c r="N60" s="7"/>
      <c r="O60" s="7"/>
      <c r="P60" s="7"/>
      <c r="Q60" s="7"/>
    </row>
    <row r="61" spans="1:17" ht="30">
      <c r="A61" s="6">
        <v>52</v>
      </c>
      <c r="B61" s="5" t="s">
        <v>91</v>
      </c>
      <c r="C61" s="5" t="s">
        <v>175</v>
      </c>
      <c r="D61" s="7">
        <v>4</v>
      </c>
      <c r="E61" s="7">
        <v>8</v>
      </c>
      <c r="F61" s="7">
        <v>0.33300000000000002</v>
      </c>
      <c r="G61" s="7">
        <v>3</v>
      </c>
      <c r="H61" s="7">
        <v>5</v>
      </c>
      <c r="I61" s="7">
        <v>0.375</v>
      </c>
      <c r="J61" s="7">
        <v>24.4</v>
      </c>
      <c r="K61" s="7">
        <v>31.3</v>
      </c>
      <c r="L61" s="7">
        <v>-13.57</v>
      </c>
      <c r="M61" s="7">
        <v>-5.82</v>
      </c>
      <c r="N61" s="7"/>
      <c r="O61" s="7"/>
      <c r="P61" s="7"/>
      <c r="Q61" s="7"/>
    </row>
    <row r="62" spans="1:17" ht="30">
      <c r="A62" s="6">
        <v>53</v>
      </c>
      <c r="B62" s="5" t="s">
        <v>124</v>
      </c>
      <c r="C62" s="5" t="s">
        <v>175</v>
      </c>
      <c r="D62" s="7">
        <v>3</v>
      </c>
      <c r="E62" s="7">
        <v>9</v>
      </c>
      <c r="F62" s="7">
        <v>0.25</v>
      </c>
      <c r="G62" s="7">
        <v>3</v>
      </c>
      <c r="H62" s="7">
        <v>5</v>
      </c>
      <c r="I62" s="7">
        <v>0.375</v>
      </c>
      <c r="J62" s="7">
        <v>31.4</v>
      </c>
      <c r="K62" s="7">
        <v>42.9</v>
      </c>
      <c r="L62" s="7">
        <v>-14.59</v>
      </c>
      <c r="M62" s="7">
        <v>-5.75</v>
      </c>
      <c r="N62" s="7"/>
      <c r="O62" s="7"/>
      <c r="P62" s="7"/>
      <c r="Q62" s="7"/>
    </row>
    <row r="63" spans="1:17" ht="30">
      <c r="A63" s="6">
        <v>54</v>
      </c>
      <c r="B63" s="5" t="s">
        <v>176</v>
      </c>
      <c r="C63" s="5" t="s">
        <v>175</v>
      </c>
      <c r="D63" s="7">
        <v>4</v>
      </c>
      <c r="E63" s="7">
        <v>8</v>
      </c>
      <c r="F63" s="7">
        <v>0.33300000000000002</v>
      </c>
      <c r="G63" s="7">
        <v>2</v>
      </c>
      <c r="H63" s="7">
        <v>6</v>
      </c>
      <c r="I63" s="7">
        <v>0.25</v>
      </c>
      <c r="J63" s="7">
        <v>33.6</v>
      </c>
      <c r="K63" s="7">
        <v>37.1</v>
      </c>
      <c r="L63" s="7">
        <v>-9.3000000000000007</v>
      </c>
      <c r="M63" s="7">
        <v>-4.88</v>
      </c>
      <c r="N63" s="7"/>
      <c r="O63" s="7"/>
      <c r="P63" s="7"/>
      <c r="Q63" s="7"/>
    </row>
    <row r="64" spans="1:17" ht="45">
      <c r="A64" s="6">
        <v>55</v>
      </c>
      <c r="B64" s="5" t="s">
        <v>75</v>
      </c>
      <c r="C64" s="5" t="s">
        <v>175</v>
      </c>
      <c r="D64" s="7">
        <v>1</v>
      </c>
      <c r="E64" s="7">
        <v>11</v>
      </c>
      <c r="F64" s="7">
        <v>8.3000000000000004E-2</v>
      </c>
      <c r="G64" s="7">
        <v>0</v>
      </c>
      <c r="H64" s="7">
        <v>8</v>
      </c>
      <c r="I64" s="7">
        <v>0</v>
      </c>
      <c r="J64" s="7">
        <v>28.3</v>
      </c>
      <c r="K64" s="7">
        <v>39.799999999999997</v>
      </c>
      <c r="L64" s="7">
        <v>-15.44</v>
      </c>
      <c r="M64" s="7">
        <v>-4.53</v>
      </c>
      <c r="N64" s="7"/>
      <c r="O64" s="7"/>
      <c r="P64" s="7"/>
      <c r="Q64" s="7"/>
    </row>
    <row r="65" spans="1:17" ht="15" customHeight="1">
      <c r="A65" s="21"/>
      <c r="B65" s="21"/>
      <c r="C65" s="21"/>
      <c r="D65" s="21" t="s">
        <v>167</v>
      </c>
      <c r="E65" s="21"/>
      <c r="F65" s="21"/>
      <c r="G65" s="21" t="s">
        <v>168</v>
      </c>
      <c r="H65" s="21"/>
      <c r="I65" s="21"/>
      <c r="J65" s="6"/>
      <c r="K65" s="6"/>
      <c r="L65" s="21" t="s">
        <v>159</v>
      </c>
      <c r="M65" s="21"/>
      <c r="N65" s="21" t="s">
        <v>151</v>
      </c>
      <c r="O65" s="21"/>
      <c r="P65" s="21"/>
      <c r="Q65" s="6"/>
    </row>
    <row r="66" spans="1:17">
      <c r="A66" s="6" t="s">
        <v>152</v>
      </c>
      <c r="B66" s="6" t="s">
        <v>153</v>
      </c>
      <c r="C66" s="6" t="s">
        <v>154</v>
      </c>
      <c r="D66" s="6" t="s">
        <v>155</v>
      </c>
      <c r="E66" s="6" t="s">
        <v>156</v>
      </c>
      <c r="F66" s="6" t="s">
        <v>157</v>
      </c>
      <c r="G66" s="6" t="s">
        <v>155</v>
      </c>
      <c r="H66" s="6" t="s">
        <v>156</v>
      </c>
      <c r="I66" s="6" t="s">
        <v>157</v>
      </c>
      <c r="J66" s="6" t="s">
        <v>158</v>
      </c>
      <c r="K66" s="6" t="s">
        <v>158</v>
      </c>
      <c r="L66" s="6" t="s">
        <v>159</v>
      </c>
      <c r="M66" s="6" t="s">
        <v>160</v>
      </c>
      <c r="N66" s="6" t="s">
        <v>161</v>
      </c>
      <c r="O66" s="6" t="s">
        <v>162</v>
      </c>
      <c r="P66" s="6" t="s">
        <v>163</v>
      </c>
      <c r="Q66" s="6" t="s">
        <v>164</v>
      </c>
    </row>
    <row r="67" spans="1:17">
      <c r="A67" s="6">
        <v>56</v>
      </c>
      <c r="B67" s="5" t="s">
        <v>97</v>
      </c>
      <c r="C67" s="5" t="s">
        <v>148</v>
      </c>
      <c r="D67" s="7">
        <v>8</v>
      </c>
      <c r="E67" s="7">
        <v>5</v>
      </c>
      <c r="F67" s="7">
        <v>0.61499999999999999</v>
      </c>
      <c r="G67" s="7">
        <v>0</v>
      </c>
      <c r="H67" s="7">
        <v>0</v>
      </c>
      <c r="I67" s="7"/>
      <c r="J67" s="7">
        <v>39.299999999999997</v>
      </c>
      <c r="K67" s="7">
        <v>36.4</v>
      </c>
      <c r="L67" s="7">
        <v>-2.9</v>
      </c>
      <c r="M67" s="7">
        <v>-5.36</v>
      </c>
      <c r="N67" s="7"/>
      <c r="O67" s="7"/>
      <c r="P67" s="7"/>
      <c r="Q67" s="7"/>
    </row>
    <row r="68" spans="1:17" ht="30">
      <c r="A68" s="6">
        <v>57</v>
      </c>
      <c r="B68" s="5" t="s">
        <v>87</v>
      </c>
      <c r="C68" s="5" t="s">
        <v>148</v>
      </c>
      <c r="D68" s="7">
        <v>7</v>
      </c>
      <c r="E68" s="7">
        <v>5</v>
      </c>
      <c r="F68" s="7">
        <v>0.58299999999999996</v>
      </c>
      <c r="G68" s="7">
        <v>0</v>
      </c>
      <c r="H68" s="7">
        <v>0</v>
      </c>
      <c r="I68" s="7"/>
      <c r="J68" s="7">
        <v>33.200000000000003</v>
      </c>
      <c r="K68" s="7">
        <v>20.8</v>
      </c>
      <c r="L68" s="7">
        <v>-4.8600000000000003</v>
      </c>
      <c r="M68" s="7">
        <v>-8.94</v>
      </c>
      <c r="N68" s="7"/>
      <c r="O68" s="7"/>
      <c r="P68" s="7"/>
      <c r="Q68" s="7"/>
    </row>
    <row r="69" spans="1:17">
      <c r="A69" s="6">
        <v>58</v>
      </c>
      <c r="B69" s="5" t="s">
        <v>96</v>
      </c>
      <c r="C69" s="5" t="s">
        <v>148</v>
      </c>
      <c r="D69" s="7">
        <v>3</v>
      </c>
      <c r="E69" s="7">
        <v>9</v>
      </c>
      <c r="F69" s="7">
        <v>0.25</v>
      </c>
      <c r="G69" s="7">
        <v>0</v>
      </c>
      <c r="H69" s="7">
        <v>0</v>
      </c>
      <c r="I69" s="7"/>
      <c r="J69" s="7">
        <v>16.899999999999999</v>
      </c>
      <c r="K69" s="7">
        <v>30.3</v>
      </c>
      <c r="L69" s="7">
        <v>-13.9</v>
      </c>
      <c r="M69" s="7">
        <v>-2.65</v>
      </c>
      <c r="N69" s="7"/>
      <c r="O69" s="7"/>
      <c r="P69" s="7"/>
      <c r="Q69" s="7"/>
    </row>
    <row r="70" spans="1:17" ht="30">
      <c r="A70" s="6">
        <v>59</v>
      </c>
      <c r="B70" s="5" t="s">
        <v>13</v>
      </c>
      <c r="C70" s="5" t="s">
        <v>148</v>
      </c>
      <c r="D70" s="7">
        <v>3</v>
      </c>
      <c r="E70" s="7">
        <v>9</v>
      </c>
      <c r="F70" s="7">
        <v>0.25</v>
      </c>
      <c r="G70" s="7">
        <v>0</v>
      </c>
      <c r="H70" s="7">
        <v>0</v>
      </c>
      <c r="I70" s="7"/>
      <c r="J70" s="7">
        <v>16.399999999999999</v>
      </c>
      <c r="K70" s="7">
        <v>28.8</v>
      </c>
      <c r="L70" s="7">
        <v>-5.03</v>
      </c>
      <c r="M70" s="7">
        <v>4.8899999999999997</v>
      </c>
      <c r="N70" s="7"/>
      <c r="O70" s="7"/>
      <c r="P70" s="7"/>
      <c r="Q70" s="7"/>
    </row>
    <row r="71" spans="1:17" ht="15" customHeight="1">
      <c r="A71" s="21"/>
      <c r="B71" s="21"/>
      <c r="C71" s="21"/>
      <c r="D71" s="21" t="s">
        <v>167</v>
      </c>
      <c r="E71" s="21"/>
      <c r="F71" s="21"/>
      <c r="G71" s="21" t="s">
        <v>168</v>
      </c>
      <c r="H71" s="21"/>
      <c r="I71" s="21"/>
      <c r="J71" s="6"/>
      <c r="K71" s="6"/>
      <c r="L71" s="21" t="s">
        <v>159</v>
      </c>
      <c r="M71" s="21"/>
      <c r="N71" s="21" t="s">
        <v>151</v>
      </c>
      <c r="O71" s="21"/>
      <c r="P71" s="21"/>
      <c r="Q71" s="6"/>
    </row>
    <row r="72" spans="1:17">
      <c r="A72" s="6" t="s">
        <v>152</v>
      </c>
      <c r="B72" s="6" t="s">
        <v>153</v>
      </c>
      <c r="C72" s="6" t="s">
        <v>154</v>
      </c>
      <c r="D72" s="6" t="s">
        <v>155</v>
      </c>
      <c r="E72" s="6" t="s">
        <v>156</v>
      </c>
      <c r="F72" s="6" t="s">
        <v>157</v>
      </c>
      <c r="G72" s="6" t="s">
        <v>155</v>
      </c>
      <c r="H72" s="6" t="s">
        <v>156</v>
      </c>
      <c r="I72" s="6" t="s">
        <v>157</v>
      </c>
      <c r="J72" s="6" t="s">
        <v>158</v>
      </c>
      <c r="K72" s="6" t="s">
        <v>158</v>
      </c>
      <c r="L72" s="6" t="s">
        <v>159</v>
      </c>
      <c r="M72" s="6" t="s">
        <v>160</v>
      </c>
      <c r="N72" s="6" t="s">
        <v>161</v>
      </c>
      <c r="O72" s="6" t="s">
        <v>162</v>
      </c>
      <c r="P72" s="6" t="s">
        <v>163</v>
      </c>
      <c r="Q72" s="6" t="s">
        <v>164</v>
      </c>
    </row>
    <row r="73" spans="1:17" ht="45">
      <c r="A73" s="6">
        <v>60</v>
      </c>
      <c r="B73" s="5" t="s">
        <v>177</v>
      </c>
      <c r="C73" s="5" t="s">
        <v>178</v>
      </c>
      <c r="D73" s="7">
        <v>8</v>
      </c>
      <c r="E73" s="7">
        <v>5</v>
      </c>
      <c r="F73" s="7">
        <v>0.61499999999999999</v>
      </c>
      <c r="G73" s="7">
        <v>6</v>
      </c>
      <c r="H73" s="7">
        <v>2</v>
      </c>
      <c r="I73" s="7">
        <v>0.75</v>
      </c>
      <c r="J73" s="7">
        <v>30.2</v>
      </c>
      <c r="K73" s="7">
        <v>32.1</v>
      </c>
      <c r="L73" s="7">
        <v>-5.04</v>
      </c>
      <c r="M73" s="7">
        <v>-7.04</v>
      </c>
      <c r="N73" s="7"/>
      <c r="O73" s="7"/>
      <c r="P73" s="7"/>
      <c r="Q73" s="7"/>
    </row>
    <row r="74" spans="1:17" ht="30">
      <c r="A74" s="6">
        <v>61</v>
      </c>
      <c r="B74" s="5" t="s">
        <v>84</v>
      </c>
      <c r="C74" s="5" t="s">
        <v>178</v>
      </c>
      <c r="D74" s="7">
        <v>6</v>
      </c>
      <c r="E74" s="7">
        <v>7</v>
      </c>
      <c r="F74" s="7">
        <v>0.46200000000000002</v>
      </c>
      <c r="G74" s="7">
        <v>5</v>
      </c>
      <c r="H74" s="7">
        <v>2</v>
      </c>
      <c r="I74" s="7">
        <v>0.71399999999999997</v>
      </c>
      <c r="J74" s="7">
        <v>19.2</v>
      </c>
      <c r="K74" s="7">
        <v>25.6</v>
      </c>
      <c r="L74" s="7">
        <v>-9.2799999999999994</v>
      </c>
      <c r="M74" s="7">
        <v>-5.66</v>
      </c>
      <c r="N74" s="7"/>
      <c r="O74" s="7"/>
      <c r="P74" s="7"/>
      <c r="Q74" s="7"/>
    </row>
    <row r="75" spans="1:17" ht="30">
      <c r="A75" s="6">
        <v>62</v>
      </c>
      <c r="B75" s="5" t="s">
        <v>136</v>
      </c>
      <c r="C75" s="5" t="s">
        <v>178</v>
      </c>
      <c r="D75" s="7">
        <v>5</v>
      </c>
      <c r="E75" s="7">
        <v>7</v>
      </c>
      <c r="F75" s="7">
        <v>0.41699999999999998</v>
      </c>
      <c r="G75" s="7">
        <v>5</v>
      </c>
      <c r="H75" s="7">
        <v>3</v>
      </c>
      <c r="I75" s="7">
        <v>0.625</v>
      </c>
      <c r="J75" s="7">
        <v>24.3</v>
      </c>
      <c r="K75" s="7">
        <v>27.6</v>
      </c>
      <c r="L75" s="7">
        <v>-9.73</v>
      </c>
      <c r="M75" s="7">
        <v>-6.98</v>
      </c>
      <c r="N75" s="7"/>
      <c r="O75" s="7"/>
      <c r="P75" s="7"/>
      <c r="Q75" s="7"/>
    </row>
    <row r="76" spans="1:17" ht="30">
      <c r="A76" s="6">
        <v>63</v>
      </c>
      <c r="B76" s="5" t="s">
        <v>130</v>
      </c>
      <c r="C76" s="5" t="s">
        <v>178</v>
      </c>
      <c r="D76" s="7">
        <v>6</v>
      </c>
      <c r="E76" s="7">
        <v>6</v>
      </c>
      <c r="F76" s="7">
        <v>0.5</v>
      </c>
      <c r="G76" s="7">
        <v>4</v>
      </c>
      <c r="H76" s="7">
        <v>4</v>
      </c>
      <c r="I76" s="7">
        <v>0.5</v>
      </c>
      <c r="J76" s="7">
        <v>30.5</v>
      </c>
      <c r="K76" s="7">
        <v>29.9</v>
      </c>
      <c r="L76" s="7">
        <v>-9.09</v>
      </c>
      <c r="M76" s="7">
        <v>-8.92</v>
      </c>
      <c r="N76" s="7"/>
      <c r="O76" s="7"/>
      <c r="P76" s="7"/>
      <c r="Q76" s="7"/>
    </row>
    <row r="77" spans="1:17" ht="30">
      <c r="A77" s="6">
        <v>64</v>
      </c>
      <c r="B77" s="5" t="s">
        <v>60</v>
      </c>
      <c r="C77" s="5" t="s">
        <v>178</v>
      </c>
      <c r="D77" s="7">
        <v>4</v>
      </c>
      <c r="E77" s="7">
        <v>8</v>
      </c>
      <c r="F77" s="7">
        <v>0.33300000000000002</v>
      </c>
      <c r="G77" s="7">
        <v>4</v>
      </c>
      <c r="H77" s="7">
        <v>4</v>
      </c>
      <c r="I77" s="7">
        <v>0.5</v>
      </c>
      <c r="J77" s="7">
        <v>16.399999999999999</v>
      </c>
      <c r="K77" s="7">
        <v>26.3</v>
      </c>
      <c r="L77" s="7">
        <v>-14.76</v>
      </c>
      <c r="M77" s="7">
        <v>-7.01</v>
      </c>
      <c r="N77" s="7"/>
      <c r="O77" s="7"/>
      <c r="P77" s="7"/>
      <c r="Q77" s="7"/>
    </row>
    <row r="78" spans="1:17" ht="30">
      <c r="A78" s="6">
        <v>65</v>
      </c>
      <c r="B78" s="5" t="s">
        <v>135</v>
      </c>
      <c r="C78" s="5" t="s">
        <v>178</v>
      </c>
      <c r="D78" s="7">
        <v>4</v>
      </c>
      <c r="E78" s="7">
        <v>8</v>
      </c>
      <c r="F78" s="7">
        <v>0.33300000000000002</v>
      </c>
      <c r="G78" s="7">
        <v>3</v>
      </c>
      <c r="H78" s="7">
        <v>5</v>
      </c>
      <c r="I78" s="7">
        <v>0.375</v>
      </c>
      <c r="J78" s="7">
        <v>21.2</v>
      </c>
      <c r="K78" s="7">
        <v>29.2</v>
      </c>
      <c r="L78" s="7">
        <v>-12.52</v>
      </c>
      <c r="M78" s="7">
        <v>-5.27</v>
      </c>
      <c r="N78" s="7"/>
      <c r="O78" s="7"/>
      <c r="P78" s="7"/>
      <c r="Q78" s="7"/>
    </row>
    <row r="79" spans="1:17" ht="30.75" thickBot="1">
      <c r="A79" s="6">
        <v>66</v>
      </c>
      <c r="B79" s="5" t="s">
        <v>131</v>
      </c>
      <c r="C79" s="5" t="s">
        <v>178</v>
      </c>
      <c r="D79" s="7">
        <v>3</v>
      </c>
      <c r="E79" s="7">
        <v>9</v>
      </c>
      <c r="F79" s="7">
        <v>0.25</v>
      </c>
      <c r="G79" s="7">
        <v>1</v>
      </c>
      <c r="H79" s="7">
        <v>7</v>
      </c>
      <c r="I79" s="7">
        <v>0.125</v>
      </c>
      <c r="J79" s="7">
        <v>21.6</v>
      </c>
      <c r="K79" s="7">
        <v>29.2</v>
      </c>
      <c r="L79" s="7">
        <v>-12.29</v>
      </c>
      <c r="M79" s="7">
        <v>-6.88</v>
      </c>
      <c r="N79" s="7"/>
      <c r="O79" s="7"/>
      <c r="P79" s="7"/>
      <c r="Q79" s="7"/>
    </row>
    <row r="80" spans="1:17" ht="30.75" thickTop="1">
      <c r="A80" s="8">
        <v>67</v>
      </c>
      <c r="B80" s="10" t="s">
        <v>127</v>
      </c>
      <c r="C80" s="10" t="s">
        <v>179</v>
      </c>
      <c r="D80" s="9">
        <v>8</v>
      </c>
      <c r="E80" s="9">
        <v>6</v>
      </c>
      <c r="F80" s="9">
        <v>0.57099999999999995</v>
      </c>
      <c r="G80" s="9">
        <v>6</v>
      </c>
      <c r="H80" s="9">
        <v>1</v>
      </c>
      <c r="I80" s="9">
        <v>0.85699999999999998</v>
      </c>
      <c r="J80" s="9">
        <v>34.799999999999997</v>
      </c>
      <c r="K80" s="9">
        <v>36.9</v>
      </c>
      <c r="L80" s="9">
        <v>-3.99</v>
      </c>
      <c r="M80" s="9">
        <v>-5.92</v>
      </c>
      <c r="N80" s="9"/>
      <c r="O80" s="9"/>
      <c r="P80" s="9"/>
      <c r="Q80" s="9"/>
    </row>
    <row r="81" spans="1:17" ht="30">
      <c r="A81" s="6">
        <v>68</v>
      </c>
      <c r="B81" s="5" t="s">
        <v>125</v>
      </c>
      <c r="C81" s="5" t="s">
        <v>179</v>
      </c>
      <c r="D81" s="7">
        <v>7</v>
      </c>
      <c r="E81" s="7">
        <v>6</v>
      </c>
      <c r="F81" s="7">
        <v>0.53800000000000003</v>
      </c>
      <c r="G81" s="7">
        <v>5</v>
      </c>
      <c r="H81" s="7">
        <v>2</v>
      </c>
      <c r="I81" s="7">
        <v>0.71399999999999997</v>
      </c>
      <c r="J81" s="7">
        <v>31.5</v>
      </c>
      <c r="K81" s="7">
        <v>28.3</v>
      </c>
      <c r="L81" s="7">
        <v>-2.88</v>
      </c>
      <c r="M81" s="7">
        <v>-4.88</v>
      </c>
      <c r="N81" s="7"/>
      <c r="O81" s="7"/>
      <c r="P81" s="7"/>
      <c r="Q81" s="7"/>
    </row>
    <row r="82" spans="1:17" ht="30">
      <c r="A82" s="6">
        <v>69</v>
      </c>
      <c r="B82" s="5" t="s">
        <v>65</v>
      </c>
      <c r="C82" s="5" t="s">
        <v>179</v>
      </c>
      <c r="D82" s="7">
        <v>5</v>
      </c>
      <c r="E82" s="7">
        <v>7</v>
      </c>
      <c r="F82" s="7">
        <v>0.41699999999999998</v>
      </c>
      <c r="G82" s="7">
        <v>3</v>
      </c>
      <c r="H82" s="7">
        <v>4</v>
      </c>
      <c r="I82" s="7">
        <v>0.42899999999999999</v>
      </c>
      <c r="J82" s="7">
        <v>26.9</v>
      </c>
      <c r="K82" s="7">
        <v>28.9</v>
      </c>
      <c r="L82" s="7">
        <v>-7.44</v>
      </c>
      <c r="M82" s="7">
        <v>-5.03</v>
      </c>
      <c r="N82" s="7"/>
      <c r="O82" s="7"/>
      <c r="P82" s="7"/>
      <c r="Q82" s="7"/>
    </row>
    <row r="83" spans="1:17" ht="30">
      <c r="A83" s="6">
        <v>70</v>
      </c>
      <c r="B83" s="5" t="s">
        <v>134</v>
      </c>
      <c r="C83" s="5" t="s">
        <v>179</v>
      </c>
      <c r="D83" s="7">
        <v>4</v>
      </c>
      <c r="E83" s="7">
        <v>8</v>
      </c>
      <c r="F83" s="7">
        <v>0.33300000000000002</v>
      </c>
      <c r="G83" s="7">
        <v>3</v>
      </c>
      <c r="H83" s="7">
        <v>4</v>
      </c>
      <c r="I83" s="7">
        <v>0.42899999999999999</v>
      </c>
      <c r="J83" s="7">
        <v>24.2</v>
      </c>
      <c r="K83" s="7">
        <v>31.2</v>
      </c>
      <c r="L83" s="7">
        <v>-11.88</v>
      </c>
      <c r="M83" s="7">
        <v>-5.55</v>
      </c>
      <c r="N83" s="7"/>
      <c r="O83" s="7"/>
      <c r="P83" s="7"/>
      <c r="Q83" s="7"/>
    </row>
    <row r="84" spans="1:17" ht="30">
      <c r="A84" s="6">
        <v>71</v>
      </c>
      <c r="B84" s="5" t="s">
        <v>98</v>
      </c>
      <c r="C84" s="5" t="s">
        <v>179</v>
      </c>
      <c r="D84" s="7">
        <v>5</v>
      </c>
      <c r="E84" s="7">
        <v>7</v>
      </c>
      <c r="F84" s="7">
        <v>0.41699999999999998</v>
      </c>
      <c r="G84" s="7">
        <v>3</v>
      </c>
      <c r="H84" s="7">
        <v>5</v>
      </c>
      <c r="I84" s="7">
        <v>0.375</v>
      </c>
      <c r="J84" s="7">
        <v>32.9</v>
      </c>
      <c r="K84" s="7">
        <v>39.200000000000003</v>
      </c>
      <c r="L84" s="7">
        <v>-11.89</v>
      </c>
      <c r="M84" s="7">
        <v>-6.14</v>
      </c>
      <c r="N84" s="7"/>
      <c r="O84" s="7"/>
      <c r="P84" s="7"/>
      <c r="Q84" s="7"/>
    </row>
    <row r="85" spans="1:17" ht="30">
      <c r="A85" s="6">
        <v>72</v>
      </c>
      <c r="B85" s="5" t="s">
        <v>112</v>
      </c>
      <c r="C85" s="5" t="s">
        <v>179</v>
      </c>
      <c r="D85" s="7">
        <v>2</v>
      </c>
      <c r="E85" s="7">
        <v>10</v>
      </c>
      <c r="F85" s="7">
        <v>0.16700000000000001</v>
      </c>
      <c r="G85" s="7">
        <v>1</v>
      </c>
      <c r="H85" s="7">
        <v>6</v>
      </c>
      <c r="I85" s="7">
        <v>0.14299999999999999</v>
      </c>
      <c r="J85" s="7">
        <v>19.100000000000001</v>
      </c>
      <c r="K85" s="7">
        <v>30.8</v>
      </c>
      <c r="L85" s="7">
        <v>-18.11</v>
      </c>
      <c r="M85" s="7">
        <v>-8.36</v>
      </c>
      <c r="N85" s="7"/>
      <c r="O85" s="7"/>
      <c r="P85" s="7"/>
      <c r="Q85" s="7"/>
    </row>
    <row r="86" spans="1:17" ht="15" customHeight="1">
      <c r="A86" s="21"/>
      <c r="B86" s="21"/>
      <c r="C86" s="21"/>
      <c r="D86" s="21" t="s">
        <v>167</v>
      </c>
      <c r="E86" s="21"/>
      <c r="F86" s="21"/>
      <c r="G86" s="21" t="s">
        <v>168</v>
      </c>
      <c r="H86" s="21"/>
      <c r="I86" s="21"/>
      <c r="J86" s="6"/>
      <c r="K86" s="6"/>
      <c r="L86" s="21" t="s">
        <v>159</v>
      </c>
      <c r="M86" s="21"/>
      <c r="N86" s="21" t="s">
        <v>151</v>
      </c>
      <c r="O86" s="21"/>
      <c r="P86" s="21"/>
      <c r="Q86" s="6"/>
    </row>
    <row r="87" spans="1:17">
      <c r="A87" s="6" t="s">
        <v>152</v>
      </c>
      <c r="B87" s="6" t="s">
        <v>153</v>
      </c>
      <c r="C87" s="6" t="s">
        <v>154</v>
      </c>
      <c r="D87" s="6" t="s">
        <v>155</v>
      </c>
      <c r="E87" s="6" t="s">
        <v>156</v>
      </c>
      <c r="F87" s="6" t="s">
        <v>157</v>
      </c>
      <c r="G87" s="6" t="s">
        <v>155</v>
      </c>
      <c r="H87" s="6" t="s">
        <v>156</v>
      </c>
      <c r="I87" s="6" t="s">
        <v>157</v>
      </c>
      <c r="J87" s="6" t="s">
        <v>158</v>
      </c>
      <c r="K87" s="6" t="s">
        <v>158</v>
      </c>
      <c r="L87" s="6" t="s">
        <v>159</v>
      </c>
      <c r="M87" s="6" t="s">
        <v>160</v>
      </c>
      <c r="N87" s="6" t="s">
        <v>161</v>
      </c>
      <c r="O87" s="6" t="s">
        <v>162</v>
      </c>
      <c r="P87" s="6" t="s">
        <v>163</v>
      </c>
      <c r="Q87" s="6" t="s">
        <v>164</v>
      </c>
    </row>
    <row r="88" spans="1:17" ht="30">
      <c r="A88" s="6">
        <v>73</v>
      </c>
      <c r="B88" s="5" t="s">
        <v>50</v>
      </c>
      <c r="C88" s="5" t="s">
        <v>149</v>
      </c>
      <c r="D88" s="7">
        <v>11</v>
      </c>
      <c r="E88" s="7">
        <v>2</v>
      </c>
      <c r="F88" s="7">
        <v>0.84599999999999997</v>
      </c>
      <c r="G88" s="7">
        <v>8</v>
      </c>
      <c r="H88" s="7">
        <v>0</v>
      </c>
      <c r="I88" s="7">
        <v>1</v>
      </c>
      <c r="J88" s="7">
        <v>30.1</v>
      </c>
      <c r="K88" s="7">
        <v>18.5</v>
      </c>
      <c r="L88" s="7">
        <v>11.11</v>
      </c>
      <c r="M88" s="7">
        <v>-0.05</v>
      </c>
      <c r="N88" s="7"/>
      <c r="O88" s="7">
        <v>14</v>
      </c>
      <c r="P88" s="7">
        <v>14</v>
      </c>
      <c r="Q88" s="7"/>
    </row>
    <row r="89" spans="1:17">
      <c r="A89" s="6">
        <v>74</v>
      </c>
      <c r="B89" s="5" t="s">
        <v>95</v>
      </c>
      <c r="C89" s="5" t="s">
        <v>149</v>
      </c>
      <c r="D89" s="7">
        <v>9</v>
      </c>
      <c r="E89" s="7">
        <v>4</v>
      </c>
      <c r="F89" s="7">
        <v>0.69199999999999995</v>
      </c>
      <c r="G89" s="7">
        <v>6</v>
      </c>
      <c r="H89" s="7">
        <v>2</v>
      </c>
      <c r="I89" s="7">
        <v>0.75</v>
      </c>
      <c r="J89" s="7">
        <v>29.9</v>
      </c>
      <c r="K89" s="7">
        <v>21.1</v>
      </c>
      <c r="L89" s="7">
        <v>5.36</v>
      </c>
      <c r="M89" s="7">
        <v>-2.33</v>
      </c>
      <c r="N89" s="7"/>
      <c r="O89" s="7"/>
      <c r="P89" s="7"/>
      <c r="Q89" s="7"/>
    </row>
    <row r="90" spans="1:17" ht="30">
      <c r="A90" s="6">
        <v>75</v>
      </c>
      <c r="B90" s="5" t="s">
        <v>123</v>
      </c>
      <c r="C90" s="5" t="s">
        <v>149</v>
      </c>
      <c r="D90" s="7">
        <v>9</v>
      </c>
      <c r="E90" s="7">
        <v>4</v>
      </c>
      <c r="F90" s="7">
        <v>0.69199999999999995</v>
      </c>
      <c r="G90" s="7">
        <v>5</v>
      </c>
      <c r="H90" s="7">
        <v>3</v>
      </c>
      <c r="I90" s="7">
        <v>0.625</v>
      </c>
      <c r="J90" s="7">
        <v>24.7</v>
      </c>
      <c r="K90" s="7">
        <v>19</v>
      </c>
      <c r="L90" s="7">
        <v>2.4900000000000002</v>
      </c>
      <c r="M90" s="7">
        <v>-2.67</v>
      </c>
      <c r="N90" s="7"/>
      <c r="O90" s="7"/>
      <c r="P90" s="7"/>
      <c r="Q90" s="7"/>
    </row>
    <row r="91" spans="1:17">
      <c r="A91" s="6">
        <v>76</v>
      </c>
      <c r="B91" s="5" t="s">
        <v>34</v>
      </c>
      <c r="C91" s="5" t="s">
        <v>149</v>
      </c>
      <c r="D91" s="7">
        <v>9</v>
      </c>
      <c r="E91" s="7">
        <v>4</v>
      </c>
      <c r="F91" s="7">
        <v>0.69199999999999995</v>
      </c>
      <c r="G91" s="7">
        <v>5</v>
      </c>
      <c r="H91" s="7">
        <v>3</v>
      </c>
      <c r="I91" s="7">
        <v>0.625</v>
      </c>
      <c r="J91" s="7">
        <v>26.2</v>
      </c>
      <c r="K91" s="7">
        <v>16.8</v>
      </c>
      <c r="L91" s="7">
        <v>7.37</v>
      </c>
      <c r="M91" s="7">
        <v>0.53</v>
      </c>
      <c r="N91" s="7"/>
      <c r="O91" s="7"/>
      <c r="P91" s="7"/>
      <c r="Q91" s="7"/>
    </row>
    <row r="92" spans="1:17" ht="30">
      <c r="A92" s="6">
        <v>77</v>
      </c>
      <c r="B92" s="5" t="s">
        <v>141</v>
      </c>
      <c r="C92" s="5" t="s">
        <v>149</v>
      </c>
      <c r="D92" s="7">
        <v>8</v>
      </c>
      <c r="E92" s="7">
        <v>5</v>
      </c>
      <c r="F92" s="7">
        <v>0.61499999999999999</v>
      </c>
      <c r="G92" s="7">
        <v>4</v>
      </c>
      <c r="H92" s="7">
        <v>4</v>
      </c>
      <c r="I92" s="7">
        <v>0.5</v>
      </c>
      <c r="J92" s="7">
        <v>26.1</v>
      </c>
      <c r="K92" s="7">
        <v>18.7</v>
      </c>
      <c r="L92" s="7">
        <v>4.45</v>
      </c>
      <c r="M92" s="7">
        <v>-1.32</v>
      </c>
      <c r="N92" s="7">
        <v>22</v>
      </c>
      <c r="O92" s="7">
        <v>19</v>
      </c>
      <c r="P92" s="7"/>
      <c r="Q92" s="7"/>
    </row>
    <row r="93" spans="1:17" ht="45">
      <c r="A93" s="6">
        <v>78</v>
      </c>
      <c r="B93" s="5" t="s">
        <v>72</v>
      </c>
      <c r="C93" s="5" t="s">
        <v>149</v>
      </c>
      <c r="D93" s="7">
        <v>4</v>
      </c>
      <c r="E93" s="7">
        <v>8</v>
      </c>
      <c r="F93" s="7">
        <v>0.33300000000000002</v>
      </c>
      <c r="G93" s="7">
        <v>3</v>
      </c>
      <c r="H93" s="7">
        <v>5</v>
      </c>
      <c r="I93" s="7">
        <v>0.375</v>
      </c>
      <c r="J93" s="7">
        <v>25.1</v>
      </c>
      <c r="K93" s="7">
        <v>34.4</v>
      </c>
      <c r="L93" s="7">
        <v>-6.6</v>
      </c>
      <c r="M93" s="7">
        <v>1.98</v>
      </c>
      <c r="N93" s="7"/>
      <c r="O93" s="7"/>
      <c r="P93" s="7"/>
      <c r="Q93" s="7"/>
    </row>
    <row r="94" spans="1:17" ht="30">
      <c r="A94" s="6">
        <v>79</v>
      </c>
      <c r="B94" s="5" t="s">
        <v>121</v>
      </c>
      <c r="C94" s="5" t="s">
        <v>149</v>
      </c>
      <c r="D94" s="7">
        <v>5</v>
      </c>
      <c r="E94" s="7">
        <v>7</v>
      </c>
      <c r="F94" s="7">
        <v>0.41699999999999998</v>
      </c>
      <c r="G94" s="7">
        <v>2</v>
      </c>
      <c r="H94" s="7">
        <v>6</v>
      </c>
      <c r="I94" s="7">
        <v>0.25</v>
      </c>
      <c r="J94" s="7">
        <v>19.399999999999999</v>
      </c>
      <c r="K94" s="7">
        <v>25.9</v>
      </c>
      <c r="L94" s="7">
        <v>-3.51</v>
      </c>
      <c r="M94" s="7">
        <v>7.0000000000000007E-2</v>
      </c>
      <c r="N94" s="7"/>
      <c r="O94" s="7"/>
      <c r="P94" s="7"/>
      <c r="Q94" s="7"/>
    </row>
    <row r="95" spans="1:17" ht="30">
      <c r="A95" s="6">
        <v>80</v>
      </c>
      <c r="B95" s="5" t="s">
        <v>63</v>
      </c>
      <c r="C95" s="5" t="s">
        <v>149</v>
      </c>
      <c r="D95" s="7">
        <v>3</v>
      </c>
      <c r="E95" s="7">
        <v>9</v>
      </c>
      <c r="F95" s="7">
        <v>0.25</v>
      </c>
      <c r="G95" s="7">
        <v>2</v>
      </c>
      <c r="H95" s="7">
        <v>6</v>
      </c>
      <c r="I95" s="7">
        <v>0.25</v>
      </c>
      <c r="J95" s="7">
        <v>25.3</v>
      </c>
      <c r="K95" s="7">
        <v>30.8</v>
      </c>
      <c r="L95" s="7">
        <v>-6.15</v>
      </c>
      <c r="M95" s="7">
        <v>0.35</v>
      </c>
      <c r="N95" s="7"/>
      <c r="O95" s="7"/>
      <c r="P95" s="7"/>
      <c r="Q95" s="7"/>
    </row>
    <row r="96" spans="1:17" ht="45">
      <c r="A96" s="6">
        <v>81</v>
      </c>
      <c r="B96" s="5" t="s">
        <v>182</v>
      </c>
      <c r="C96" s="5" t="s">
        <v>149</v>
      </c>
      <c r="D96" s="7">
        <v>2</v>
      </c>
      <c r="E96" s="7">
        <v>10</v>
      </c>
      <c r="F96" s="7">
        <v>0.16700000000000001</v>
      </c>
      <c r="G96" s="7">
        <v>1</v>
      </c>
      <c r="H96" s="7">
        <v>7</v>
      </c>
      <c r="I96" s="7">
        <v>0.125</v>
      </c>
      <c r="J96" s="7">
        <v>18.2</v>
      </c>
      <c r="K96" s="7">
        <v>28.6</v>
      </c>
      <c r="L96" s="7">
        <v>-9.02</v>
      </c>
      <c r="M96" s="7">
        <v>0.82</v>
      </c>
      <c r="N96" s="7"/>
      <c r="O96" s="7"/>
      <c r="P96" s="7"/>
      <c r="Q96" s="7"/>
    </row>
    <row r="97" spans="1:17" ht="15" customHeight="1">
      <c r="A97" s="21"/>
      <c r="B97" s="21"/>
      <c r="C97" s="21"/>
      <c r="D97" s="21" t="s">
        <v>167</v>
      </c>
      <c r="E97" s="21"/>
      <c r="F97" s="21"/>
      <c r="G97" s="21" t="s">
        <v>168</v>
      </c>
      <c r="H97" s="21"/>
      <c r="I97" s="21"/>
      <c r="J97" s="6"/>
      <c r="K97" s="6"/>
      <c r="L97" s="21" t="s">
        <v>159</v>
      </c>
      <c r="M97" s="21"/>
      <c r="N97" s="21" t="s">
        <v>151</v>
      </c>
      <c r="O97" s="21"/>
      <c r="P97" s="21"/>
      <c r="Q97" s="6"/>
    </row>
    <row r="98" spans="1:17">
      <c r="A98" s="6" t="s">
        <v>152</v>
      </c>
      <c r="B98" s="6" t="s">
        <v>153</v>
      </c>
      <c r="C98" s="6" t="s">
        <v>154</v>
      </c>
      <c r="D98" s="6" t="s">
        <v>155</v>
      </c>
      <c r="E98" s="6" t="s">
        <v>156</v>
      </c>
      <c r="F98" s="6" t="s">
        <v>157</v>
      </c>
      <c r="G98" s="6" t="s">
        <v>155</v>
      </c>
      <c r="H98" s="6" t="s">
        <v>156</v>
      </c>
      <c r="I98" s="6" t="s">
        <v>157</v>
      </c>
      <c r="J98" s="6" t="s">
        <v>158</v>
      </c>
      <c r="K98" s="6" t="s">
        <v>158</v>
      </c>
      <c r="L98" s="6" t="s">
        <v>159</v>
      </c>
      <c r="M98" s="6" t="s">
        <v>160</v>
      </c>
      <c r="N98" s="6" t="s">
        <v>161</v>
      </c>
      <c r="O98" s="6" t="s">
        <v>162</v>
      </c>
      <c r="P98" s="6" t="s">
        <v>163</v>
      </c>
      <c r="Q98" s="6" t="s">
        <v>164</v>
      </c>
    </row>
    <row r="99" spans="1:17" ht="45">
      <c r="A99" s="6">
        <v>82</v>
      </c>
      <c r="B99" s="5" t="s">
        <v>185</v>
      </c>
      <c r="C99" s="5" t="s">
        <v>197</v>
      </c>
      <c r="D99" s="7">
        <v>11</v>
      </c>
      <c r="E99" s="7">
        <v>2</v>
      </c>
      <c r="F99" s="7">
        <v>0.84599999999999997</v>
      </c>
      <c r="G99" s="7">
        <v>7</v>
      </c>
      <c r="H99" s="7">
        <v>2</v>
      </c>
      <c r="I99" s="7">
        <v>0.77800000000000002</v>
      </c>
      <c r="J99" s="7">
        <v>32.6</v>
      </c>
      <c r="K99" s="7">
        <v>16</v>
      </c>
      <c r="L99" s="7">
        <v>18.100000000000001</v>
      </c>
      <c r="M99" s="7">
        <v>4.33</v>
      </c>
      <c r="N99" s="7">
        <v>1</v>
      </c>
      <c r="O99" s="7">
        <v>1</v>
      </c>
      <c r="P99" s="7">
        <v>3</v>
      </c>
      <c r="Q99" s="7"/>
    </row>
    <row r="100" spans="1:17" ht="30">
      <c r="A100" s="6">
        <v>83</v>
      </c>
      <c r="B100" s="5" t="s">
        <v>30</v>
      </c>
      <c r="C100" s="5" t="s">
        <v>197</v>
      </c>
      <c r="D100" s="7">
        <v>10</v>
      </c>
      <c r="E100" s="7">
        <v>3</v>
      </c>
      <c r="F100" s="7">
        <v>0.76900000000000002</v>
      </c>
      <c r="G100" s="7">
        <v>7</v>
      </c>
      <c r="H100" s="7">
        <v>2</v>
      </c>
      <c r="I100" s="7">
        <v>0.77800000000000002</v>
      </c>
      <c r="J100" s="7">
        <v>32.299999999999997</v>
      </c>
      <c r="K100" s="7">
        <v>22.5</v>
      </c>
      <c r="L100" s="7">
        <v>13.67</v>
      </c>
      <c r="M100" s="7">
        <v>5.51</v>
      </c>
      <c r="N100" s="7"/>
      <c r="O100" s="7">
        <v>6</v>
      </c>
      <c r="P100" s="7">
        <v>16</v>
      </c>
      <c r="Q100" s="7"/>
    </row>
    <row r="101" spans="1:17" ht="30">
      <c r="A101" s="6">
        <v>84</v>
      </c>
      <c r="B101" s="5" t="s">
        <v>40</v>
      </c>
      <c r="C101" s="5" t="s">
        <v>197</v>
      </c>
      <c r="D101" s="7">
        <v>9</v>
      </c>
      <c r="E101" s="7">
        <v>4</v>
      </c>
      <c r="F101" s="7">
        <v>0.69199999999999995</v>
      </c>
      <c r="G101" s="7">
        <v>6</v>
      </c>
      <c r="H101" s="7">
        <v>3</v>
      </c>
      <c r="I101" s="7">
        <v>0.66700000000000004</v>
      </c>
      <c r="J101" s="7">
        <v>27.8</v>
      </c>
      <c r="K101" s="7">
        <v>22.6</v>
      </c>
      <c r="L101" s="7">
        <v>9.93</v>
      </c>
      <c r="M101" s="7">
        <v>6.54</v>
      </c>
      <c r="N101" s="7"/>
      <c r="O101" s="7">
        <v>25</v>
      </c>
      <c r="P101" s="7">
        <v>25</v>
      </c>
      <c r="Q101" s="7"/>
    </row>
    <row r="102" spans="1:17">
      <c r="A102" s="6">
        <v>85</v>
      </c>
      <c r="B102" s="5" t="s">
        <v>28</v>
      </c>
      <c r="C102" s="5" t="s">
        <v>197</v>
      </c>
      <c r="D102" s="7">
        <v>9</v>
      </c>
      <c r="E102" s="7">
        <v>4</v>
      </c>
      <c r="F102" s="7">
        <v>0.69199999999999995</v>
      </c>
      <c r="G102" s="7">
        <v>5</v>
      </c>
      <c r="H102" s="7">
        <v>4</v>
      </c>
      <c r="I102" s="7">
        <v>0.55600000000000005</v>
      </c>
      <c r="J102" s="7">
        <v>38.200000000000003</v>
      </c>
      <c r="K102" s="7">
        <v>23.6</v>
      </c>
      <c r="L102" s="7">
        <v>17.82</v>
      </c>
      <c r="M102" s="7">
        <v>6.97</v>
      </c>
      <c r="N102" s="7"/>
      <c r="O102" s="7">
        <v>2</v>
      </c>
      <c r="P102" s="7">
        <v>23</v>
      </c>
      <c r="Q102" s="7"/>
    </row>
    <row r="103" spans="1:17">
      <c r="A103" s="6">
        <v>86</v>
      </c>
      <c r="B103" s="5" t="s">
        <v>10</v>
      </c>
      <c r="C103" s="5" t="s">
        <v>197</v>
      </c>
      <c r="D103" s="7">
        <v>6</v>
      </c>
      <c r="E103" s="7">
        <v>7</v>
      </c>
      <c r="F103" s="7">
        <v>0.46200000000000002</v>
      </c>
      <c r="G103" s="7">
        <v>5</v>
      </c>
      <c r="H103" s="7">
        <v>4</v>
      </c>
      <c r="I103" s="7">
        <v>0.55600000000000005</v>
      </c>
      <c r="J103" s="7">
        <v>22.4</v>
      </c>
      <c r="K103" s="7">
        <v>22.3</v>
      </c>
      <c r="L103" s="7">
        <v>7.97</v>
      </c>
      <c r="M103" s="7">
        <v>7.97</v>
      </c>
      <c r="N103" s="7">
        <v>14</v>
      </c>
      <c r="O103" s="7">
        <v>11</v>
      </c>
      <c r="P103" s="7"/>
      <c r="Q103" s="7"/>
    </row>
    <row r="104" spans="1:17">
      <c r="A104" s="6">
        <v>87</v>
      </c>
      <c r="B104" s="5" t="s">
        <v>45</v>
      </c>
      <c r="C104" s="5" t="s">
        <v>197</v>
      </c>
      <c r="D104" s="7">
        <v>5</v>
      </c>
      <c r="E104" s="7">
        <v>7</v>
      </c>
      <c r="F104" s="7">
        <v>0.41699999999999998</v>
      </c>
      <c r="G104" s="7">
        <v>4</v>
      </c>
      <c r="H104" s="7">
        <v>5</v>
      </c>
      <c r="I104" s="7">
        <v>0.44400000000000001</v>
      </c>
      <c r="J104" s="7">
        <v>28</v>
      </c>
      <c r="K104" s="7">
        <v>26.8</v>
      </c>
      <c r="L104" s="7">
        <v>6.04</v>
      </c>
      <c r="M104" s="7">
        <v>6.46</v>
      </c>
      <c r="N104" s="7"/>
      <c r="O104" s="7"/>
      <c r="P104" s="7"/>
      <c r="Q104" s="7"/>
    </row>
    <row r="105" spans="1:17" ht="30">
      <c r="A105" s="6">
        <v>88</v>
      </c>
      <c r="B105" s="5" t="s">
        <v>22</v>
      </c>
      <c r="C105" s="5" t="s">
        <v>197</v>
      </c>
      <c r="D105" s="7">
        <v>7</v>
      </c>
      <c r="E105" s="7">
        <v>6</v>
      </c>
      <c r="F105" s="7">
        <v>0.53800000000000003</v>
      </c>
      <c r="G105" s="7">
        <v>3</v>
      </c>
      <c r="H105" s="7">
        <v>6</v>
      </c>
      <c r="I105" s="7">
        <v>0.33300000000000002</v>
      </c>
      <c r="J105" s="7">
        <v>29.3</v>
      </c>
      <c r="K105" s="7">
        <v>26.8</v>
      </c>
      <c r="L105" s="7">
        <v>8.4600000000000009</v>
      </c>
      <c r="M105" s="7">
        <v>6.23</v>
      </c>
      <c r="N105" s="7">
        <v>12</v>
      </c>
      <c r="O105" s="7">
        <v>2</v>
      </c>
      <c r="P105" s="7"/>
      <c r="Q105" s="7"/>
    </row>
    <row r="106" spans="1:17" ht="30">
      <c r="A106" s="6">
        <v>89</v>
      </c>
      <c r="B106" s="5" t="s">
        <v>52</v>
      </c>
      <c r="C106" s="5" t="s">
        <v>197</v>
      </c>
      <c r="D106" s="7">
        <v>5</v>
      </c>
      <c r="E106" s="7">
        <v>7</v>
      </c>
      <c r="F106" s="7">
        <v>0.41699999999999998</v>
      </c>
      <c r="G106" s="7">
        <v>3</v>
      </c>
      <c r="H106" s="7">
        <v>6</v>
      </c>
      <c r="I106" s="7">
        <v>0.33300000000000002</v>
      </c>
      <c r="J106" s="7">
        <v>25.7</v>
      </c>
      <c r="K106" s="7">
        <v>32.4</v>
      </c>
      <c r="L106" s="7">
        <v>1.66</v>
      </c>
      <c r="M106" s="7">
        <v>5.58</v>
      </c>
      <c r="N106" s="7"/>
      <c r="O106" s="7"/>
      <c r="P106" s="7"/>
      <c r="Q106" s="7"/>
    </row>
    <row r="107" spans="1:17">
      <c r="A107" s="6">
        <v>90</v>
      </c>
      <c r="B107" s="5" t="s">
        <v>19</v>
      </c>
      <c r="C107" s="5" t="s">
        <v>197</v>
      </c>
      <c r="D107" s="7">
        <v>4</v>
      </c>
      <c r="E107" s="7">
        <v>8</v>
      </c>
      <c r="F107" s="7">
        <v>0.33300000000000002</v>
      </c>
      <c r="G107" s="7">
        <v>3</v>
      </c>
      <c r="H107" s="7">
        <v>6</v>
      </c>
      <c r="I107" s="7">
        <v>0.33300000000000002</v>
      </c>
      <c r="J107" s="7">
        <v>19.600000000000001</v>
      </c>
      <c r="K107" s="7">
        <v>28.3</v>
      </c>
      <c r="L107" s="7">
        <v>-1.1000000000000001</v>
      </c>
      <c r="M107" s="7">
        <v>6.57</v>
      </c>
      <c r="N107" s="7"/>
      <c r="O107" s="7"/>
      <c r="P107" s="7"/>
      <c r="Q107" s="7"/>
    </row>
    <row r="108" spans="1:17" ht="30">
      <c r="A108" s="6">
        <v>91</v>
      </c>
      <c r="B108" s="5" t="s">
        <v>37</v>
      </c>
      <c r="C108" s="5" t="s">
        <v>197</v>
      </c>
      <c r="D108" s="7">
        <v>4</v>
      </c>
      <c r="E108" s="7">
        <v>9</v>
      </c>
      <c r="F108" s="7">
        <v>0.308</v>
      </c>
      <c r="G108" s="7">
        <v>2</v>
      </c>
      <c r="H108" s="7">
        <v>7</v>
      </c>
      <c r="I108" s="7">
        <v>0.222</v>
      </c>
      <c r="J108" s="7">
        <v>29.2</v>
      </c>
      <c r="K108" s="7">
        <v>31.6</v>
      </c>
      <c r="L108" s="7">
        <v>4.41</v>
      </c>
      <c r="M108" s="7">
        <v>7.64</v>
      </c>
      <c r="N108" s="7"/>
      <c r="O108" s="7"/>
      <c r="P108" s="7"/>
      <c r="Q108" s="7"/>
    </row>
    <row r="109" spans="1:17" ht="15" customHeight="1">
      <c r="A109" s="21"/>
      <c r="B109" s="21"/>
      <c r="C109" s="21"/>
      <c r="D109" s="21" t="s">
        <v>167</v>
      </c>
      <c r="E109" s="21"/>
      <c r="F109" s="21"/>
      <c r="G109" s="21" t="s">
        <v>168</v>
      </c>
      <c r="H109" s="21"/>
      <c r="I109" s="21"/>
      <c r="J109" s="6"/>
      <c r="K109" s="6"/>
      <c r="L109" s="21" t="s">
        <v>159</v>
      </c>
      <c r="M109" s="21"/>
      <c r="N109" s="21" t="s">
        <v>151</v>
      </c>
      <c r="O109" s="21"/>
      <c r="P109" s="21"/>
      <c r="Q109" s="6"/>
    </row>
    <row r="110" spans="1:17">
      <c r="A110" s="6" t="s">
        <v>152</v>
      </c>
      <c r="B110" s="6" t="s">
        <v>153</v>
      </c>
      <c r="C110" s="6" t="s">
        <v>154</v>
      </c>
      <c r="D110" s="6" t="s">
        <v>155</v>
      </c>
      <c r="E110" s="6" t="s">
        <v>156</v>
      </c>
      <c r="F110" s="6" t="s">
        <v>157</v>
      </c>
      <c r="G110" s="6" t="s">
        <v>155</v>
      </c>
      <c r="H110" s="6" t="s">
        <v>156</v>
      </c>
      <c r="I110" s="6" t="s">
        <v>157</v>
      </c>
      <c r="J110" s="6" t="s">
        <v>158</v>
      </c>
      <c r="K110" s="6" t="s">
        <v>158</v>
      </c>
      <c r="L110" s="6" t="s">
        <v>159</v>
      </c>
      <c r="M110" s="6" t="s">
        <v>160</v>
      </c>
      <c r="N110" s="6" t="s">
        <v>161</v>
      </c>
      <c r="O110" s="6" t="s">
        <v>162</v>
      </c>
      <c r="P110" s="6" t="s">
        <v>163</v>
      </c>
      <c r="Q110" s="6" t="s">
        <v>164</v>
      </c>
    </row>
    <row r="111" spans="1:17" ht="30">
      <c r="A111" s="6">
        <v>92</v>
      </c>
      <c r="B111" s="5" t="s">
        <v>11</v>
      </c>
      <c r="C111" s="5" t="s">
        <v>186</v>
      </c>
      <c r="D111" s="7">
        <v>11</v>
      </c>
      <c r="E111" s="7">
        <v>2</v>
      </c>
      <c r="F111" s="7">
        <v>0.84599999999999997</v>
      </c>
      <c r="G111" s="7">
        <v>6</v>
      </c>
      <c r="H111" s="7">
        <v>2</v>
      </c>
      <c r="I111" s="7">
        <v>0.75</v>
      </c>
      <c r="J111" s="7">
        <v>32.6</v>
      </c>
      <c r="K111" s="7">
        <v>20.2</v>
      </c>
      <c r="L111" s="7">
        <v>17.2</v>
      </c>
      <c r="M111" s="7">
        <v>5.66</v>
      </c>
      <c r="N111" s="7">
        <v>13</v>
      </c>
      <c r="O111" s="7">
        <v>2</v>
      </c>
      <c r="P111" s="7">
        <v>2</v>
      </c>
      <c r="Q111" s="7"/>
    </row>
    <row r="112" spans="1:17" ht="30">
      <c r="A112" s="6">
        <v>93</v>
      </c>
      <c r="B112" s="5" t="s">
        <v>15</v>
      </c>
      <c r="C112" s="5" t="s">
        <v>186</v>
      </c>
      <c r="D112" s="7">
        <v>10</v>
      </c>
      <c r="E112" s="7">
        <v>4</v>
      </c>
      <c r="F112" s="7">
        <v>0.71399999999999997</v>
      </c>
      <c r="G112" s="7">
        <v>6</v>
      </c>
      <c r="H112" s="7">
        <v>2</v>
      </c>
      <c r="I112" s="7">
        <v>0.75</v>
      </c>
      <c r="J112" s="7">
        <v>32.5</v>
      </c>
      <c r="K112" s="7">
        <v>27.3</v>
      </c>
      <c r="L112" s="7">
        <v>11.68</v>
      </c>
      <c r="M112" s="7">
        <v>6.11</v>
      </c>
      <c r="N112" s="7">
        <v>15</v>
      </c>
      <c r="O112" s="7">
        <v>12</v>
      </c>
      <c r="P112" s="7">
        <v>12</v>
      </c>
      <c r="Q112" s="7"/>
    </row>
    <row r="113" spans="1:17" ht="30">
      <c r="A113" s="6">
        <v>94</v>
      </c>
      <c r="B113" s="5" t="s">
        <v>14</v>
      </c>
      <c r="C113" s="5" t="s">
        <v>186</v>
      </c>
      <c r="D113" s="7">
        <v>9</v>
      </c>
      <c r="E113" s="7">
        <v>4</v>
      </c>
      <c r="F113" s="7">
        <v>0.69199999999999995</v>
      </c>
      <c r="G113" s="7">
        <v>5</v>
      </c>
      <c r="H113" s="7">
        <v>3</v>
      </c>
      <c r="I113" s="7">
        <v>0.625</v>
      </c>
      <c r="J113" s="7">
        <v>42.5</v>
      </c>
      <c r="K113" s="7">
        <v>25.5</v>
      </c>
      <c r="L113" s="7">
        <v>18.059999999999999</v>
      </c>
      <c r="M113" s="7">
        <v>6.83</v>
      </c>
      <c r="N113" s="7">
        <v>6</v>
      </c>
      <c r="O113" s="7">
        <v>3</v>
      </c>
      <c r="P113" s="7">
        <v>13</v>
      </c>
      <c r="Q113" s="7"/>
    </row>
    <row r="114" spans="1:17" ht="30">
      <c r="A114" s="6">
        <v>95</v>
      </c>
      <c r="B114" s="5" t="s">
        <v>29</v>
      </c>
      <c r="C114" s="5" t="s">
        <v>186</v>
      </c>
      <c r="D114" s="7">
        <v>8</v>
      </c>
      <c r="E114" s="7">
        <v>5</v>
      </c>
      <c r="F114" s="7">
        <v>0.61499999999999999</v>
      </c>
      <c r="G114" s="7">
        <v>3</v>
      </c>
      <c r="H114" s="7">
        <v>5</v>
      </c>
      <c r="I114" s="7">
        <v>0.375</v>
      </c>
      <c r="J114" s="7">
        <v>36.5</v>
      </c>
      <c r="K114" s="7">
        <v>29.6</v>
      </c>
      <c r="L114" s="7">
        <v>9.43</v>
      </c>
      <c r="M114" s="7">
        <v>5.2</v>
      </c>
      <c r="N114" s="7"/>
      <c r="O114" s="7">
        <v>8</v>
      </c>
      <c r="P114" s="7"/>
      <c r="Q114" s="7"/>
    </row>
    <row r="115" spans="1:17" ht="30">
      <c r="A115" s="6">
        <v>96</v>
      </c>
      <c r="B115" s="5" t="s">
        <v>27</v>
      </c>
      <c r="C115" s="5" t="s">
        <v>186</v>
      </c>
      <c r="D115" s="7">
        <v>6</v>
      </c>
      <c r="E115" s="7">
        <v>6</v>
      </c>
      <c r="F115" s="7">
        <v>0.5</v>
      </c>
      <c r="G115" s="7">
        <v>3</v>
      </c>
      <c r="H115" s="7">
        <v>5</v>
      </c>
      <c r="I115" s="7">
        <v>0.375</v>
      </c>
      <c r="J115" s="7">
        <v>26.1</v>
      </c>
      <c r="K115" s="7">
        <v>23.5</v>
      </c>
      <c r="L115" s="7">
        <v>7.15</v>
      </c>
      <c r="M115" s="7">
        <v>5.9</v>
      </c>
      <c r="N115" s="7"/>
      <c r="O115" s="7">
        <v>6</v>
      </c>
      <c r="P115" s="7"/>
      <c r="Q115" s="7"/>
    </row>
    <row r="116" spans="1:17" ht="30.75" thickBot="1">
      <c r="A116" s="6">
        <v>97</v>
      </c>
      <c r="B116" s="5" t="s">
        <v>54</v>
      </c>
      <c r="C116" s="5" t="s">
        <v>186</v>
      </c>
      <c r="D116" s="7">
        <v>5</v>
      </c>
      <c r="E116" s="7">
        <v>7</v>
      </c>
      <c r="F116" s="7">
        <v>0.41699999999999998</v>
      </c>
      <c r="G116" s="7">
        <v>2</v>
      </c>
      <c r="H116" s="7">
        <v>6</v>
      </c>
      <c r="I116" s="7">
        <v>0.25</v>
      </c>
      <c r="J116" s="7">
        <v>21.7</v>
      </c>
      <c r="K116" s="7">
        <v>22.6</v>
      </c>
      <c r="L116" s="7">
        <v>3.09</v>
      </c>
      <c r="M116" s="7">
        <v>4.25</v>
      </c>
      <c r="N116" s="7"/>
      <c r="O116" s="7"/>
      <c r="P116" s="7"/>
      <c r="Q116" s="7"/>
    </row>
    <row r="117" spans="1:17" ht="30.75" thickTop="1">
      <c r="A117" s="8">
        <v>98</v>
      </c>
      <c r="B117" s="10" t="s">
        <v>188</v>
      </c>
      <c r="C117" s="10" t="s">
        <v>187</v>
      </c>
      <c r="D117" s="9">
        <v>12</v>
      </c>
      <c r="E117" s="9">
        <v>2</v>
      </c>
      <c r="F117" s="9">
        <v>0.85699999999999998</v>
      </c>
      <c r="G117" s="9">
        <v>6</v>
      </c>
      <c r="H117" s="9">
        <v>2</v>
      </c>
      <c r="I117" s="9">
        <v>0.75</v>
      </c>
      <c r="J117" s="9">
        <v>38.6</v>
      </c>
      <c r="K117" s="9">
        <v>19.899999999999999</v>
      </c>
      <c r="L117" s="9">
        <v>18.41</v>
      </c>
      <c r="M117" s="9">
        <v>5.77</v>
      </c>
      <c r="N117" s="9">
        <v>2</v>
      </c>
      <c r="O117" s="9">
        <v>1</v>
      </c>
      <c r="P117" s="9">
        <v>1</v>
      </c>
      <c r="Q117" s="9"/>
    </row>
    <row r="118" spans="1:17" ht="30">
      <c r="A118" s="6">
        <v>99</v>
      </c>
      <c r="B118" s="5" t="s">
        <v>9</v>
      </c>
      <c r="C118" s="5" t="s">
        <v>187</v>
      </c>
      <c r="D118" s="7">
        <v>9</v>
      </c>
      <c r="E118" s="7">
        <v>4</v>
      </c>
      <c r="F118" s="7">
        <v>0.69199999999999995</v>
      </c>
      <c r="G118" s="7">
        <v>5</v>
      </c>
      <c r="H118" s="7">
        <v>3</v>
      </c>
      <c r="I118" s="7">
        <v>0.625</v>
      </c>
      <c r="J118" s="7">
        <v>24.2</v>
      </c>
      <c r="K118" s="7">
        <v>16.899999999999999</v>
      </c>
      <c r="L118" s="7">
        <v>11.87</v>
      </c>
      <c r="M118" s="7">
        <v>5.79</v>
      </c>
      <c r="N118" s="7">
        <v>18</v>
      </c>
      <c r="O118" s="7">
        <v>15</v>
      </c>
      <c r="P118" s="7">
        <v>15</v>
      </c>
      <c r="Q118" s="7"/>
    </row>
    <row r="119" spans="1:17" ht="30">
      <c r="A119" s="6">
        <v>100</v>
      </c>
      <c r="B119" s="5" t="s">
        <v>32</v>
      </c>
      <c r="C119" s="5" t="s">
        <v>187</v>
      </c>
      <c r="D119" s="7">
        <v>8</v>
      </c>
      <c r="E119" s="7">
        <v>5</v>
      </c>
      <c r="F119" s="7">
        <v>0.61499999999999999</v>
      </c>
      <c r="G119" s="7">
        <v>4</v>
      </c>
      <c r="H119" s="7">
        <v>4</v>
      </c>
      <c r="I119" s="7">
        <v>0.5</v>
      </c>
      <c r="J119" s="7">
        <v>37.299999999999997</v>
      </c>
      <c r="K119" s="7">
        <v>26.5</v>
      </c>
      <c r="L119" s="7">
        <v>8.91</v>
      </c>
      <c r="M119" s="7">
        <v>3.37</v>
      </c>
      <c r="N119" s="7">
        <v>21</v>
      </c>
      <c r="O119" s="7">
        <v>16</v>
      </c>
      <c r="P119" s="7"/>
      <c r="Q119" s="7"/>
    </row>
    <row r="120" spans="1:17" ht="30">
      <c r="A120" s="6">
        <v>101</v>
      </c>
      <c r="B120" s="5" t="s">
        <v>25</v>
      </c>
      <c r="C120" s="5" t="s">
        <v>187</v>
      </c>
      <c r="D120" s="7">
        <v>8</v>
      </c>
      <c r="E120" s="7">
        <v>5</v>
      </c>
      <c r="F120" s="7">
        <v>0.61499999999999999</v>
      </c>
      <c r="G120" s="7">
        <v>4</v>
      </c>
      <c r="H120" s="7">
        <v>4</v>
      </c>
      <c r="I120" s="7">
        <v>0.5</v>
      </c>
      <c r="J120" s="7">
        <v>21.5</v>
      </c>
      <c r="K120" s="7">
        <v>23.2</v>
      </c>
      <c r="L120" s="7">
        <v>4.84</v>
      </c>
      <c r="M120" s="7">
        <v>4.22</v>
      </c>
      <c r="N120" s="7"/>
      <c r="O120" s="7"/>
      <c r="P120" s="7"/>
      <c r="Q120" s="7"/>
    </row>
    <row r="121" spans="1:17" ht="60">
      <c r="A121" s="6">
        <v>102</v>
      </c>
      <c r="B121" s="5" t="s">
        <v>1</v>
      </c>
      <c r="C121" s="5" t="s">
        <v>187</v>
      </c>
      <c r="D121" s="7">
        <v>7</v>
      </c>
      <c r="E121" s="7">
        <v>6</v>
      </c>
      <c r="F121" s="7">
        <v>0.53800000000000003</v>
      </c>
      <c r="G121" s="7">
        <v>4</v>
      </c>
      <c r="H121" s="7">
        <v>4</v>
      </c>
      <c r="I121" s="7">
        <v>0.5</v>
      </c>
      <c r="J121" s="7">
        <v>27.1</v>
      </c>
      <c r="K121" s="7">
        <v>22</v>
      </c>
      <c r="L121" s="7">
        <v>8.09</v>
      </c>
      <c r="M121" s="7">
        <v>4.4000000000000004</v>
      </c>
      <c r="N121" s="7"/>
      <c r="O121" s="7">
        <v>16</v>
      </c>
      <c r="P121" s="7"/>
      <c r="Q121" s="5" t="s">
        <v>201</v>
      </c>
    </row>
    <row r="122" spans="1:17" ht="30">
      <c r="A122" s="6">
        <v>103</v>
      </c>
      <c r="B122" s="5" t="s">
        <v>8</v>
      </c>
      <c r="C122" s="5" t="s">
        <v>187</v>
      </c>
      <c r="D122" s="7">
        <v>3</v>
      </c>
      <c r="E122" s="7">
        <v>9</v>
      </c>
      <c r="F122" s="7">
        <v>0.25</v>
      </c>
      <c r="G122" s="7">
        <v>0</v>
      </c>
      <c r="H122" s="7">
        <v>8</v>
      </c>
      <c r="I122" s="7">
        <v>0</v>
      </c>
      <c r="J122" s="7">
        <v>20.100000000000001</v>
      </c>
      <c r="K122" s="7">
        <v>28.5</v>
      </c>
      <c r="L122" s="7">
        <v>-1.31</v>
      </c>
      <c r="M122" s="7">
        <v>6.11</v>
      </c>
      <c r="N122" s="7"/>
      <c r="O122" s="7"/>
      <c r="P122" s="7"/>
      <c r="Q122" s="7"/>
    </row>
    <row r="123" spans="1:17" ht="15" customHeight="1">
      <c r="A123" s="21"/>
      <c r="B123" s="21"/>
      <c r="C123" s="21"/>
      <c r="D123" s="21" t="s">
        <v>167</v>
      </c>
      <c r="E123" s="21"/>
      <c r="F123" s="21"/>
      <c r="G123" s="21" t="s">
        <v>168</v>
      </c>
      <c r="H123" s="21"/>
      <c r="I123" s="21"/>
      <c r="J123" s="6"/>
      <c r="K123" s="6"/>
      <c r="L123" s="21" t="s">
        <v>159</v>
      </c>
      <c r="M123" s="21"/>
      <c r="N123" s="21" t="s">
        <v>151</v>
      </c>
      <c r="O123" s="21"/>
      <c r="P123" s="21"/>
      <c r="Q123" s="6"/>
    </row>
    <row r="124" spans="1:17">
      <c r="A124" s="6" t="s">
        <v>152</v>
      </c>
      <c r="B124" s="6" t="s">
        <v>153</v>
      </c>
      <c r="C124" s="6" t="s">
        <v>154</v>
      </c>
      <c r="D124" s="6" t="s">
        <v>155</v>
      </c>
      <c r="E124" s="6" t="s">
        <v>156</v>
      </c>
      <c r="F124" s="6" t="s">
        <v>157</v>
      </c>
      <c r="G124" s="6" t="s">
        <v>155</v>
      </c>
      <c r="H124" s="6" t="s">
        <v>156</v>
      </c>
      <c r="I124" s="6" t="s">
        <v>157</v>
      </c>
      <c r="J124" s="6" t="s">
        <v>158</v>
      </c>
      <c r="K124" s="6" t="s">
        <v>158</v>
      </c>
      <c r="L124" s="6" t="s">
        <v>159</v>
      </c>
      <c r="M124" s="6" t="s">
        <v>160</v>
      </c>
      <c r="N124" s="6" t="s">
        <v>161</v>
      </c>
      <c r="O124" s="6" t="s">
        <v>162</v>
      </c>
      <c r="P124" s="6" t="s">
        <v>163</v>
      </c>
      <c r="Q124" s="6" t="s">
        <v>164</v>
      </c>
    </row>
    <row r="125" spans="1:17">
      <c r="A125" s="6">
        <v>104</v>
      </c>
      <c r="B125" s="5" t="s">
        <v>99</v>
      </c>
      <c r="C125" s="5" t="s">
        <v>150</v>
      </c>
      <c r="D125" s="7">
        <v>8</v>
      </c>
      <c r="E125" s="7">
        <v>4</v>
      </c>
      <c r="F125" s="7">
        <v>0.66700000000000004</v>
      </c>
      <c r="G125" s="7">
        <v>6</v>
      </c>
      <c r="H125" s="7">
        <v>1</v>
      </c>
      <c r="I125" s="7">
        <v>0.85699999999999998</v>
      </c>
      <c r="J125" s="7">
        <v>34</v>
      </c>
      <c r="K125" s="7">
        <v>24.6</v>
      </c>
      <c r="L125" s="7">
        <v>5.58</v>
      </c>
      <c r="M125" s="7">
        <v>-1.76</v>
      </c>
      <c r="N125" s="7"/>
      <c r="O125" s="7"/>
      <c r="P125" s="7"/>
      <c r="Q125" s="7"/>
    </row>
    <row r="126" spans="1:17" ht="30">
      <c r="A126" s="6">
        <v>105</v>
      </c>
      <c r="B126" s="5" t="s">
        <v>83</v>
      </c>
      <c r="C126" s="5" t="s">
        <v>150</v>
      </c>
      <c r="D126" s="7">
        <v>8</v>
      </c>
      <c r="E126" s="7">
        <v>5</v>
      </c>
      <c r="F126" s="7">
        <v>0.61499999999999999</v>
      </c>
      <c r="G126" s="7">
        <v>6</v>
      </c>
      <c r="H126" s="7">
        <v>1</v>
      </c>
      <c r="I126" s="7">
        <v>0.85699999999999998</v>
      </c>
      <c r="J126" s="7">
        <v>31.2</v>
      </c>
      <c r="K126" s="7">
        <v>33.200000000000003</v>
      </c>
      <c r="L126" s="7">
        <v>-2.4300000000000002</v>
      </c>
      <c r="M126" s="7">
        <v>-2.5099999999999998</v>
      </c>
      <c r="N126" s="7"/>
      <c r="O126" s="7"/>
      <c r="P126" s="7"/>
      <c r="Q126" s="7"/>
    </row>
    <row r="127" spans="1:17" ht="45">
      <c r="A127" s="6">
        <v>106</v>
      </c>
      <c r="B127" s="5" t="s">
        <v>120</v>
      </c>
      <c r="C127" s="5" t="s">
        <v>150</v>
      </c>
      <c r="D127" s="7">
        <v>6</v>
      </c>
      <c r="E127" s="7">
        <v>6</v>
      </c>
      <c r="F127" s="7">
        <v>0.5</v>
      </c>
      <c r="G127" s="7">
        <v>4</v>
      </c>
      <c r="H127" s="7">
        <v>3</v>
      </c>
      <c r="I127" s="7">
        <v>0.57099999999999995</v>
      </c>
      <c r="J127" s="7">
        <v>23.5</v>
      </c>
      <c r="K127" s="7">
        <v>27.7</v>
      </c>
      <c r="L127" s="7">
        <v>-6.64</v>
      </c>
      <c r="M127" s="7">
        <v>-3.89</v>
      </c>
      <c r="N127" s="7"/>
      <c r="O127" s="7"/>
      <c r="P127" s="7"/>
      <c r="Q127" s="7"/>
    </row>
    <row r="128" spans="1:17" ht="45">
      <c r="A128" s="6">
        <v>107</v>
      </c>
      <c r="B128" s="5" t="s">
        <v>86</v>
      </c>
      <c r="C128" s="5" t="s">
        <v>150</v>
      </c>
      <c r="D128" s="7">
        <v>5</v>
      </c>
      <c r="E128" s="7">
        <v>7</v>
      </c>
      <c r="F128" s="7">
        <v>0.41699999999999998</v>
      </c>
      <c r="G128" s="7">
        <v>4</v>
      </c>
      <c r="H128" s="7">
        <v>3</v>
      </c>
      <c r="I128" s="7">
        <v>0.57099999999999995</v>
      </c>
      <c r="J128" s="7">
        <v>25.7</v>
      </c>
      <c r="K128" s="7">
        <v>28.3</v>
      </c>
      <c r="L128" s="7">
        <v>-4.95</v>
      </c>
      <c r="M128" s="7">
        <v>-3.37</v>
      </c>
      <c r="N128" s="7"/>
      <c r="O128" s="7"/>
      <c r="P128" s="7"/>
      <c r="Q128" s="7"/>
    </row>
    <row r="129" spans="1:17" ht="30">
      <c r="A129" s="6">
        <v>108</v>
      </c>
      <c r="B129" s="5" t="s">
        <v>88</v>
      </c>
      <c r="C129" s="5" t="s">
        <v>150</v>
      </c>
      <c r="D129" s="7">
        <v>5</v>
      </c>
      <c r="E129" s="7">
        <v>7</v>
      </c>
      <c r="F129" s="7">
        <v>0.41699999999999998</v>
      </c>
      <c r="G129" s="7">
        <v>3</v>
      </c>
      <c r="H129" s="7">
        <v>4</v>
      </c>
      <c r="I129" s="7">
        <v>0.42899999999999999</v>
      </c>
      <c r="J129" s="7">
        <v>24.3</v>
      </c>
      <c r="K129" s="7">
        <v>27.6</v>
      </c>
      <c r="L129" s="7">
        <v>-7.98</v>
      </c>
      <c r="M129" s="7">
        <v>-4.7300000000000004</v>
      </c>
      <c r="N129" s="7"/>
      <c r="O129" s="7"/>
      <c r="P129" s="7"/>
      <c r="Q129" s="7"/>
    </row>
    <row r="130" spans="1:17" ht="60">
      <c r="A130" s="6">
        <v>109</v>
      </c>
      <c r="B130" s="5" t="s">
        <v>114</v>
      </c>
      <c r="C130" s="5" t="s">
        <v>150</v>
      </c>
      <c r="D130" s="7">
        <v>3</v>
      </c>
      <c r="E130" s="7">
        <v>9</v>
      </c>
      <c r="F130" s="7">
        <v>0.25</v>
      </c>
      <c r="G130" s="7">
        <v>3</v>
      </c>
      <c r="H130" s="7">
        <v>4</v>
      </c>
      <c r="I130" s="7">
        <v>0.42899999999999999</v>
      </c>
      <c r="J130" s="7">
        <v>23.8</v>
      </c>
      <c r="K130" s="7">
        <v>35.799999999999997</v>
      </c>
      <c r="L130" s="7">
        <v>-13.36</v>
      </c>
      <c r="M130" s="7">
        <v>-4.1100000000000003</v>
      </c>
      <c r="N130" s="7"/>
      <c r="O130" s="7"/>
      <c r="P130" s="7"/>
      <c r="Q130" s="7"/>
    </row>
    <row r="131" spans="1:17" ht="30">
      <c r="A131" s="6">
        <v>110</v>
      </c>
      <c r="B131" s="5" t="s">
        <v>115</v>
      </c>
      <c r="C131" s="5" t="s">
        <v>150</v>
      </c>
      <c r="D131" s="7">
        <v>2</v>
      </c>
      <c r="E131" s="7">
        <v>10</v>
      </c>
      <c r="F131" s="7">
        <v>0.16700000000000001</v>
      </c>
      <c r="G131" s="7">
        <v>1</v>
      </c>
      <c r="H131" s="7">
        <v>6</v>
      </c>
      <c r="I131" s="7">
        <v>0.14299999999999999</v>
      </c>
      <c r="J131" s="7">
        <v>24.8</v>
      </c>
      <c r="K131" s="7">
        <v>45.1</v>
      </c>
      <c r="L131" s="7">
        <v>-15.84</v>
      </c>
      <c r="M131" s="7">
        <v>-3.67</v>
      </c>
      <c r="N131" s="7"/>
      <c r="O131" s="7"/>
      <c r="P131" s="7"/>
      <c r="Q131" s="7"/>
    </row>
    <row r="132" spans="1:17" ht="45">
      <c r="A132" s="6">
        <v>111</v>
      </c>
      <c r="B132" s="5" t="s">
        <v>119</v>
      </c>
      <c r="C132" s="5" t="s">
        <v>150</v>
      </c>
      <c r="D132" s="7">
        <v>1</v>
      </c>
      <c r="E132" s="7">
        <v>11</v>
      </c>
      <c r="F132" s="7">
        <v>8.3000000000000004E-2</v>
      </c>
      <c r="G132" s="7">
        <v>1</v>
      </c>
      <c r="H132" s="7">
        <v>6</v>
      </c>
      <c r="I132" s="7">
        <v>0.14299999999999999</v>
      </c>
      <c r="J132" s="7">
        <v>15.1</v>
      </c>
      <c r="K132" s="7">
        <v>39.1</v>
      </c>
      <c r="L132" s="7">
        <v>-15.84</v>
      </c>
      <c r="M132" s="7">
        <v>-0.84</v>
      </c>
      <c r="N132" s="7"/>
      <c r="O132" s="7"/>
      <c r="P132" s="7"/>
      <c r="Q132" s="7"/>
    </row>
    <row r="133" spans="1:17" ht="15" customHeight="1">
      <c r="A133" s="21"/>
      <c r="B133" s="21"/>
      <c r="C133" s="21"/>
      <c r="D133" s="21" t="s">
        <v>167</v>
      </c>
      <c r="E133" s="21"/>
      <c r="F133" s="21"/>
      <c r="G133" s="21" t="s">
        <v>168</v>
      </c>
      <c r="H133" s="21"/>
      <c r="I133" s="21"/>
      <c r="J133" s="6"/>
      <c r="K133" s="6"/>
      <c r="L133" s="21" t="s">
        <v>159</v>
      </c>
      <c r="M133" s="21"/>
      <c r="N133" s="21" t="s">
        <v>151</v>
      </c>
      <c r="O133" s="21"/>
      <c r="P133" s="21"/>
      <c r="Q133" s="6"/>
    </row>
    <row r="134" spans="1:17">
      <c r="A134" s="6" t="s">
        <v>152</v>
      </c>
      <c r="B134" s="6" t="s">
        <v>153</v>
      </c>
      <c r="C134" s="6" t="s">
        <v>154</v>
      </c>
      <c r="D134" s="6" t="s">
        <v>155</v>
      </c>
      <c r="E134" s="6" t="s">
        <v>156</v>
      </c>
      <c r="F134" s="6" t="s">
        <v>157</v>
      </c>
      <c r="G134" s="6" t="s">
        <v>155</v>
      </c>
      <c r="H134" s="6" t="s">
        <v>156</v>
      </c>
      <c r="I134" s="6" t="s">
        <v>157</v>
      </c>
      <c r="J134" s="6" t="s">
        <v>158</v>
      </c>
      <c r="K134" s="6" t="s">
        <v>158</v>
      </c>
      <c r="L134" s="6" t="s">
        <v>159</v>
      </c>
      <c r="M134" s="6" t="s">
        <v>160</v>
      </c>
      <c r="N134" s="6" t="s">
        <v>161</v>
      </c>
      <c r="O134" s="6" t="s">
        <v>162</v>
      </c>
      <c r="P134" s="6" t="s">
        <v>163</v>
      </c>
      <c r="Q134" s="6" t="s">
        <v>164</v>
      </c>
    </row>
    <row r="135" spans="1:17">
      <c r="A135" s="6">
        <v>112</v>
      </c>
      <c r="B135" s="5" t="s">
        <v>128</v>
      </c>
      <c r="C135" s="5" t="s">
        <v>193</v>
      </c>
      <c r="D135" s="7">
        <v>12</v>
      </c>
      <c r="E135" s="7">
        <v>1</v>
      </c>
      <c r="F135" s="7">
        <v>0.92300000000000004</v>
      </c>
      <c r="G135" s="7">
        <v>8</v>
      </c>
      <c r="H135" s="7">
        <v>0</v>
      </c>
      <c r="I135" s="7">
        <v>1</v>
      </c>
      <c r="J135" s="7">
        <v>43.4</v>
      </c>
      <c r="K135" s="7">
        <v>25.5</v>
      </c>
      <c r="L135" s="7">
        <v>6.36</v>
      </c>
      <c r="M135" s="7">
        <v>-5.79</v>
      </c>
      <c r="N135" s="7">
        <v>23</v>
      </c>
      <c r="O135" s="7">
        <v>10</v>
      </c>
      <c r="P135" s="7">
        <v>19</v>
      </c>
      <c r="Q135" s="7"/>
    </row>
    <row r="136" spans="1:17" ht="30">
      <c r="A136" s="6">
        <v>113</v>
      </c>
      <c r="B136" s="5" t="s">
        <v>57</v>
      </c>
      <c r="C136" s="5" t="s">
        <v>193</v>
      </c>
      <c r="D136" s="7">
        <v>10</v>
      </c>
      <c r="E136" s="7">
        <v>3</v>
      </c>
      <c r="F136" s="7">
        <v>0.76900000000000002</v>
      </c>
      <c r="G136" s="7">
        <v>7</v>
      </c>
      <c r="H136" s="7">
        <v>1</v>
      </c>
      <c r="I136" s="7">
        <v>0.875</v>
      </c>
      <c r="J136" s="7">
        <v>42.4</v>
      </c>
      <c r="K136" s="7">
        <v>21.6</v>
      </c>
      <c r="L136" s="7">
        <v>6.31</v>
      </c>
      <c r="M136" s="7">
        <v>-5.46</v>
      </c>
      <c r="N136" s="7">
        <v>24</v>
      </c>
      <c r="O136" s="7">
        <v>17</v>
      </c>
      <c r="P136" s="7"/>
      <c r="Q136" s="7"/>
    </row>
    <row r="137" spans="1:17" ht="30">
      <c r="A137" s="6">
        <v>114</v>
      </c>
      <c r="B137" s="5" t="s">
        <v>78</v>
      </c>
      <c r="C137" s="5" t="s">
        <v>193</v>
      </c>
      <c r="D137" s="7">
        <v>9</v>
      </c>
      <c r="E137" s="7">
        <v>4</v>
      </c>
      <c r="F137" s="7">
        <v>0.69199999999999995</v>
      </c>
      <c r="G137" s="7">
        <v>6</v>
      </c>
      <c r="H137" s="7">
        <v>2</v>
      </c>
      <c r="I137" s="7">
        <v>0.75</v>
      </c>
      <c r="J137" s="7">
        <v>32.799999999999997</v>
      </c>
      <c r="K137" s="7">
        <v>27</v>
      </c>
      <c r="L137" s="7">
        <v>2.75</v>
      </c>
      <c r="M137" s="7">
        <v>-2.79</v>
      </c>
      <c r="N137" s="7"/>
      <c r="O137" s="7"/>
      <c r="P137" s="7"/>
      <c r="Q137" s="7"/>
    </row>
    <row r="138" spans="1:17">
      <c r="A138" s="6">
        <v>115</v>
      </c>
      <c r="B138" s="5" t="s">
        <v>122</v>
      </c>
      <c r="C138" s="5" t="s">
        <v>193</v>
      </c>
      <c r="D138" s="7">
        <v>6</v>
      </c>
      <c r="E138" s="7">
        <v>7</v>
      </c>
      <c r="F138" s="7">
        <v>0.46200000000000002</v>
      </c>
      <c r="G138" s="7">
        <v>4</v>
      </c>
      <c r="H138" s="7">
        <v>4</v>
      </c>
      <c r="I138" s="7">
        <v>0.5</v>
      </c>
      <c r="J138" s="7">
        <v>33.5</v>
      </c>
      <c r="K138" s="7">
        <v>32.200000000000003</v>
      </c>
      <c r="L138" s="7">
        <v>-5.09</v>
      </c>
      <c r="M138" s="7">
        <v>-5.24</v>
      </c>
      <c r="N138" s="7"/>
      <c r="O138" s="7"/>
      <c r="P138" s="7"/>
      <c r="Q138" s="7"/>
    </row>
    <row r="139" spans="1:17" ht="30">
      <c r="A139" s="6">
        <v>116</v>
      </c>
      <c r="B139" s="5" t="s">
        <v>89</v>
      </c>
      <c r="C139" s="5" t="s">
        <v>193</v>
      </c>
      <c r="D139" s="7">
        <v>5</v>
      </c>
      <c r="E139" s="7">
        <v>7</v>
      </c>
      <c r="F139" s="7">
        <v>0.41699999999999998</v>
      </c>
      <c r="G139" s="7">
        <v>4</v>
      </c>
      <c r="H139" s="7">
        <v>4</v>
      </c>
      <c r="I139" s="7">
        <v>0.5</v>
      </c>
      <c r="J139" s="7">
        <v>20.8</v>
      </c>
      <c r="K139" s="7">
        <v>30.7</v>
      </c>
      <c r="L139" s="7">
        <v>-8.4499999999999993</v>
      </c>
      <c r="M139" s="7">
        <v>-2.54</v>
      </c>
      <c r="N139" s="7"/>
      <c r="O139" s="7"/>
      <c r="P139" s="7"/>
      <c r="Q139" s="7"/>
    </row>
    <row r="140" spans="1:17" ht="30">
      <c r="A140" s="6">
        <v>117</v>
      </c>
      <c r="B140" s="5" t="s">
        <v>111</v>
      </c>
      <c r="C140" s="5" t="s">
        <v>193</v>
      </c>
      <c r="D140" s="7">
        <v>5</v>
      </c>
      <c r="E140" s="7">
        <v>7</v>
      </c>
      <c r="F140" s="7">
        <v>0.41699999999999998</v>
      </c>
      <c r="G140" s="7">
        <v>4</v>
      </c>
      <c r="H140" s="7">
        <v>4</v>
      </c>
      <c r="I140" s="7">
        <v>0.5</v>
      </c>
      <c r="J140" s="7">
        <v>20.399999999999999</v>
      </c>
      <c r="K140" s="7">
        <v>29.3</v>
      </c>
      <c r="L140" s="7">
        <v>-8.64</v>
      </c>
      <c r="M140" s="7">
        <v>-3.3</v>
      </c>
      <c r="N140" s="7"/>
      <c r="O140" s="7"/>
      <c r="P140" s="7"/>
      <c r="Q140" s="7"/>
    </row>
    <row r="141" spans="1:17" ht="30">
      <c r="A141" s="6">
        <v>118</v>
      </c>
      <c r="B141" s="5" t="s">
        <v>90</v>
      </c>
      <c r="C141" s="5" t="s">
        <v>193</v>
      </c>
      <c r="D141" s="7">
        <v>2</v>
      </c>
      <c r="E141" s="7">
        <v>10</v>
      </c>
      <c r="F141" s="7">
        <v>0.16700000000000001</v>
      </c>
      <c r="G141" s="7">
        <v>2</v>
      </c>
      <c r="H141" s="7">
        <v>6</v>
      </c>
      <c r="I141" s="7">
        <v>0.25</v>
      </c>
      <c r="J141" s="7">
        <v>20.6</v>
      </c>
      <c r="K141" s="7">
        <v>33.799999999999997</v>
      </c>
      <c r="L141" s="7">
        <v>-11.29</v>
      </c>
      <c r="M141" s="7">
        <v>-2.12</v>
      </c>
      <c r="N141" s="7"/>
      <c r="O141" s="7"/>
      <c r="P141" s="7"/>
      <c r="Q141" s="7"/>
    </row>
    <row r="142" spans="1:17" ht="45">
      <c r="A142" s="6">
        <v>119</v>
      </c>
      <c r="B142" s="5" t="s">
        <v>133</v>
      </c>
      <c r="C142" s="5" t="s">
        <v>193</v>
      </c>
      <c r="D142" s="7">
        <v>4</v>
      </c>
      <c r="E142" s="7">
        <v>9</v>
      </c>
      <c r="F142" s="7">
        <v>0.308</v>
      </c>
      <c r="G142" s="7">
        <v>1</v>
      </c>
      <c r="H142" s="7">
        <v>7</v>
      </c>
      <c r="I142" s="7">
        <v>0.125</v>
      </c>
      <c r="J142" s="7">
        <v>24</v>
      </c>
      <c r="K142" s="7">
        <v>36.200000000000003</v>
      </c>
      <c r="L142" s="7">
        <v>-12.32</v>
      </c>
      <c r="M142" s="7">
        <v>-4.93</v>
      </c>
      <c r="N142" s="7"/>
      <c r="O142" s="7"/>
      <c r="P142" s="7"/>
      <c r="Q142" s="7"/>
    </row>
    <row r="143" spans="1:17">
      <c r="A143" s="6">
        <v>120</v>
      </c>
      <c r="B143" s="5" t="s">
        <v>126</v>
      </c>
      <c r="C143" s="5" t="s">
        <v>193</v>
      </c>
      <c r="D143" s="7">
        <v>1</v>
      </c>
      <c r="E143" s="7">
        <v>11</v>
      </c>
      <c r="F143" s="7">
        <v>8.3000000000000004E-2</v>
      </c>
      <c r="G143" s="7">
        <v>0</v>
      </c>
      <c r="H143" s="7">
        <v>8</v>
      </c>
      <c r="I143" s="7">
        <v>0</v>
      </c>
      <c r="J143" s="7">
        <v>21.5</v>
      </c>
      <c r="K143" s="7">
        <v>36.9</v>
      </c>
      <c r="L143" s="7">
        <v>-17.059999999999999</v>
      </c>
      <c r="M143" s="7">
        <v>-3.81</v>
      </c>
      <c r="N143" s="7"/>
      <c r="O143" s="7"/>
      <c r="P143" s="1"/>
      <c r="Q143" s="1"/>
    </row>
  </sheetData>
  <mergeCells count="55">
    <mergeCell ref="A133:C133"/>
    <mergeCell ref="D133:F133"/>
    <mergeCell ref="G133:I133"/>
    <mergeCell ref="L133:M133"/>
    <mergeCell ref="N133:P133"/>
    <mergeCell ref="A109:C109"/>
    <mergeCell ref="D109:F109"/>
    <mergeCell ref="G109:I109"/>
    <mergeCell ref="L109:M109"/>
    <mergeCell ref="N109:P109"/>
    <mergeCell ref="A123:C123"/>
    <mergeCell ref="D123:F123"/>
    <mergeCell ref="G123:I123"/>
    <mergeCell ref="L123:M123"/>
    <mergeCell ref="N123:P123"/>
    <mergeCell ref="A86:C86"/>
    <mergeCell ref="D86:F86"/>
    <mergeCell ref="G86:I86"/>
    <mergeCell ref="L86:M86"/>
    <mergeCell ref="N86:P86"/>
    <mergeCell ref="A97:C97"/>
    <mergeCell ref="D97:F97"/>
    <mergeCell ref="G97:I97"/>
    <mergeCell ref="L97:M97"/>
    <mergeCell ref="N97:P97"/>
    <mergeCell ref="A65:C65"/>
    <mergeCell ref="D65:F65"/>
    <mergeCell ref="G65:I65"/>
    <mergeCell ref="L65:M65"/>
    <mergeCell ref="N65:P65"/>
    <mergeCell ref="A71:C71"/>
    <mergeCell ref="D71:F71"/>
    <mergeCell ref="G71:I71"/>
    <mergeCell ref="L71:M71"/>
    <mergeCell ref="N71:P71"/>
    <mergeCell ref="A38:C38"/>
    <mergeCell ref="D38:F38"/>
    <mergeCell ref="G38:I38"/>
    <mergeCell ref="L38:M38"/>
    <mergeCell ref="N38:P38"/>
    <mergeCell ref="A51:C51"/>
    <mergeCell ref="D51:F51"/>
    <mergeCell ref="G51:I51"/>
    <mergeCell ref="L51:M51"/>
    <mergeCell ref="N51:P51"/>
    <mergeCell ref="A14:C14"/>
    <mergeCell ref="D14:F14"/>
    <mergeCell ref="G14:I14"/>
    <mergeCell ref="L14:M14"/>
    <mergeCell ref="N14:P14"/>
    <mergeCell ref="A28:C28"/>
    <mergeCell ref="D28:F28"/>
    <mergeCell ref="G28:I28"/>
    <mergeCell ref="L28:M28"/>
    <mergeCell ref="N28:P28"/>
  </mergeCells>
  <hyperlinks>
    <hyperlink ref="B2" r:id="rId1" display="http://www.sports-reference.com/cfb/schools/boston-college/2007.html" xr:uid="{00000000-0004-0000-0E00-000000000000}"/>
    <hyperlink ref="C2" r:id="rId2" display="http://www.sports-reference.com/cfb/conferences/acc/2007.html" xr:uid="{00000000-0004-0000-0E00-000001000000}"/>
    <hyperlink ref="B3" r:id="rId3" display="http://www.sports-reference.com/cfb/schools/clemson/2007.html" xr:uid="{00000000-0004-0000-0E00-000002000000}"/>
    <hyperlink ref="C3" r:id="rId4" display="http://www.sports-reference.com/cfb/conferences/acc/2007.html" xr:uid="{00000000-0004-0000-0E00-000003000000}"/>
    <hyperlink ref="B4" r:id="rId5" display="http://www.sports-reference.com/cfb/schools/wake-forest/2007.html" xr:uid="{00000000-0004-0000-0E00-000004000000}"/>
    <hyperlink ref="C4" r:id="rId6" display="http://www.sports-reference.com/cfb/conferences/acc/2007.html" xr:uid="{00000000-0004-0000-0E00-000005000000}"/>
    <hyperlink ref="B5" r:id="rId7" display="http://www.sports-reference.com/cfb/schools/florida-state/2007.html" xr:uid="{00000000-0004-0000-0E00-000006000000}"/>
    <hyperlink ref="C5" r:id="rId8" display="http://www.sports-reference.com/cfb/conferences/acc/2007.html" xr:uid="{00000000-0004-0000-0E00-000007000000}"/>
    <hyperlink ref="Q5" r:id="rId9" display="http://www.sports-reference.com/cfb/friv/forfeits.html" xr:uid="{00000000-0004-0000-0E00-000008000000}"/>
    <hyperlink ref="B6" r:id="rId10" display="http://www.sports-reference.com/cfb/schools/maryland/2007.html" xr:uid="{00000000-0004-0000-0E00-000009000000}"/>
    <hyperlink ref="C6" r:id="rId11" display="http://www.sports-reference.com/cfb/conferences/acc/2007.html" xr:uid="{00000000-0004-0000-0E00-00000A000000}"/>
    <hyperlink ref="B7" r:id="rId12" display="http://www.sports-reference.com/cfb/schools/north-carolina-state/2007.html" xr:uid="{00000000-0004-0000-0E00-00000B000000}"/>
    <hyperlink ref="C7" r:id="rId13" display="http://www.sports-reference.com/cfb/conferences/acc/2007.html" xr:uid="{00000000-0004-0000-0E00-00000C000000}"/>
    <hyperlink ref="B8" r:id="rId14" display="http://www.sports-reference.com/cfb/schools/virginia-tech/2007.html" xr:uid="{00000000-0004-0000-0E00-00000D000000}"/>
    <hyperlink ref="C8" r:id="rId15" display="http://www.sports-reference.com/cfb/conferences/acc/2007.html" xr:uid="{00000000-0004-0000-0E00-00000E000000}"/>
    <hyperlink ref="B9" r:id="rId16" display="http://www.sports-reference.com/cfb/schools/virginia/2007.html" xr:uid="{00000000-0004-0000-0E00-00000F000000}"/>
    <hyperlink ref="C9" r:id="rId17" display="http://www.sports-reference.com/cfb/conferences/acc/2007.html" xr:uid="{00000000-0004-0000-0E00-000010000000}"/>
    <hyperlink ref="B10" r:id="rId18" display="http://www.sports-reference.com/cfb/schools/georgia-tech/2007.html" xr:uid="{00000000-0004-0000-0E00-000011000000}"/>
    <hyperlink ref="C10" r:id="rId19" display="http://www.sports-reference.com/cfb/conferences/acc/2007.html" xr:uid="{00000000-0004-0000-0E00-000012000000}"/>
    <hyperlink ref="B11" r:id="rId20" display="http://www.sports-reference.com/cfb/schools/north-carolina/2007.html" xr:uid="{00000000-0004-0000-0E00-000013000000}"/>
    <hyperlink ref="C11" r:id="rId21" display="http://www.sports-reference.com/cfb/conferences/acc/2007.html" xr:uid="{00000000-0004-0000-0E00-000014000000}"/>
    <hyperlink ref="B12" r:id="rId22" display="http://www.sports-reference.com/cfb/schools/miami-fl/2007.html" xr:uid="{00000000-0004-0000-0E00-000015000000}"/>
    <hyperlink ref="C12" r:id="rId23" display="http://www.sports-reference.com/cfb/conferences/acc/2007.html" xr:uid="{00000000-0004-0000-0E00-000016000000}"/>
    <hyperlink ref="B13" r:id="rId24" display="http://www.sports-reference.com/cfb/schools/duke/2007.html" xr:uid="{00000000-0004-0000-0E00-000017000000}"/>
    <hyperlink ref="C13" r:id="rId25" display="http://www.sports-reference.com/cfb/conferences/acc/2007.html" xr:uid="{00000000-0004-0000-0E00-000018000000}"/>
    <hyperlink ref="B16" r:id="rId26" display="http://www.sports-reference.com/cfb/schools/kansas/2007.html" xr:uid="{00000000-0004-0000-0E00-000019000000}"/>
    <hyperlink ref="C16" r:id="rId27" display="http://www.sports-reference.com/cfb/conferences/big-12/2007.html" xr:uid="{00000000-0004-0000-0E00-00001A000000}"/>
    <hyperlink ref="B17" r:id="rId28" display="http://www.sports-reference.com/cfb/schools/missouri/2007.html" xr:uid="{00000000-0004-0000-0E00-00001B000000}"/>
    <hyperlink ref="C17" r:id="rId29" display="http://www.sports-reference.com/cfb/conferences/big-12/2007.html" xr:uid="{00000000-0004-0000-0E00-00001C000000}"/>
    <hyperlink ref="B18" r:id="rId30" display="http://www.sports-reference.com/cfb/schools/colorado/2007.html" xr:uid="{00000000-0004-0000-0E00-00001D000000}"/>
    <hyperlink ref="C18" r:id="rId31" display="http://www.sports-reference.com/cfb/conferences/big-12/2007.html" xr:uid="{00000000-0004-0000-0E00-00001E000000}"/>
    <hyperlink ref="B19" r:id="rId32" display="http://www.sports-reference.com/cfb/schools/kansas-state/2007.html" xr:uid="{00000000-0004-0000-0E00-00001F000000}"/>
    <hyperlink ref="C19" r:id="rId33" display="http://www.sports-reference.com/cfb/conferences/big-12/2007.html" xr:uid="{00000000-0004-0000-0E00-000020000000}"/>
    <hyperlink ref="B20" r:id="rId34" display="http://www.sports-reference.com/cfb/schools/nebraska/2007.html" xr:uid="{00000000-0004-0000-0E00-000021000000}"/>
    <hyperlink ref="C20" r:id="rId35" display="http://www.sports-reference.com/cfb/conferences/big-12/2007.html" xr:uid="{00000000-0004-0000-0E00-000022000000}"/>
    <hyperlink ref="B21" r:id="rId36" display="http://www.sports-reference.com/cfb/schools/iowa-state/2007.html" xr:uid="{00000000-0004-0000-0E00-000023000000}"/>
    <hyperlink ref="C21" r:id="rId37" display="http://www.sports-reference.com/cfb/conferences/big-12/2007.html" xr:uid="{00000000-0004-0000-0E00-000024000000}"/>
    <hyperlink ref="B22" r:id="rId38" display="http://www.sports-reference.com/cfb/schools/oklahoma/2007.html" xr:uid="{00000000-0004-0000-0E00-000025000000}"/>
    <hyperlink ref="C22" r:id="rId39" display="http://www.sports-reference.com/cfb/conferences/big-12/2007.html" xr:uid="{00000000-0004-0000-0E00-000026000000}"/>
    <hyperlink ref="B23" r:id="rId40" display="http://www.sports-reference.com/cfb/schools/texas/2007.html" xr:uid="{00000000-0004-0000-0E00-000027000000}"/>
    <hyperlink ref="C23" r:id="rId41" display="http://www.sports-reference.com/cfb/conferences/big-12/2007.html" xr:uid="{00000000-0004-0000-0E00-000028000000}"/>
    <hyperlink ref="B24" r:id="rId42" display="http://www.sports-reference.com/cfb/schools/texas-tech/2007.html" xr:uid="{00000000-0004-0000-0E00-000029000000}"/>
    <hyperlink ref="C24" r:id="rId43" display="http://www.sports-reference.com/cfb/conferences/big-12/2007.html" xr:uid="{00000000-0004-0000-0E00-00002A000000}"/>
    <hyperlink ref="B25" r:id="rId44" display="http://www.sports-reference.com/cfb/schools/oklahoma-state/2007.html" xr:uid="{00000000-0004-0000-0E00-00002B000000}"/>
    <hyperlink ref="C25" r:id="rId45" display="http://www.sports-reference.com/cfb/conferences/big-12/2007.html" xr:uid="{00000000-0004-0000-0E00-00002C000000}"/>
    <hyperlink ref="B26" r:id="rId46" display="http://www.sports-reference.com/cfb/schools/texas-am/2007.html" xr:uid="{00000000-0004-0000-0E00-00002D000000}"/>
    <hyperlink ref="C26" r:id="rId47" display="http://www.sports-reference.com/cfb/conferences/big-12/2007.html" xr:uid="{00000000-0004-0000-0E00-00002E000000}"/>
    <hyperlink ref="B27" r:id="rId48" display="http://www.sports-reference.com/cfb/schools/baylor/2007.html" xr:uid="{00000000-0004-0000-0E00-00002F000000}"/>
    <hyperlink ref="C27" r:id="rId49" display="http://www.sports-reference.com/cfb/conferences/big-12/2007.html" xr:uid="{00000000-0004-0000-0E00-000030000000}"/>
    <hyperlink ref="B30" r:id="rId50" display="http://www.sports-reference.com/cfb/schools/west-virginia/2007.html" xr:uid="{00000000-0004-0000-0E00-000031000000}"/>
    <hyperlink ref="C30" r:id="rId51" display="http://www.sports-reference.com/cfb/conferences/big-east/2007.html" xr:uid="{00000000-0004-0000-0E00-000032000000}"/>
    <hyperlink ref="B31" r:id="rId52" display="http://www.sports-reference.com/cfb/schools/connecticut/2007.html" xr:uid="{00000000-0004-0000-0E00-000033000000}"/>
    <hyperlink ref="C31" r:id="rId53" display="http://www.sports-reference.com/cfb/conferences/big-east/2007.html" xr:uid="{00000000-0004-0000-0E00-000034000000}"/>
    <hyperlink ref="B32" r:id="rId54" display="http://www.sports-reference.com/cfb/schools/cincinnati/2007.html" xr:uid="{00000000-0004-0000-0E00-000035000000}"/>
    <hyperlink ref="C32" r:id="rId55" display="http://www.sports-reference.com/cfb/conferences/big-east/2007.html" xr:uid="{00000000-0004-0000-0E00-000036000000}"/>
    <hyperlink ref="B33" r:id="rId56" display="http://www.sports-reference.com/cfb/schools/south-florida/2007.html" xr:uid="{00000000-0004-0000-0E00-000037000000}"/>
    <hyperlink ref="C33" r:id="rId57" display="http://www.sports-reference.com/cfb/conferences/big-east/2007.html" xr:uid="{00000000-0004-0000-0E00-000038000000}"/>
    <hyperlink ref="B34" r:id="rId58" display="http://www.sports-reference.com/cfb/schools/rutgers/2007.html" xr:uid="{00000000-0004-0000-0E00-000039000000}"/>
    <hyperlink ref="C34" r:id="rId59" display="http://www.sports-reference.com/cfb/conferences/big-east/2007.html" xr:uid="{00000000-0004-0000-0E00-00003A000000}"/>
    <hyperlink ref="B35" r:id="rId60" display="http://www.sports-reference.com/cfb/schools/louisville/2007.html" xr:uid="{00000000-0004-0000-0E00-00003B000000}"/>
    <hyperlink ref="C35" r:id="rId61" display="http://www.sports-reference.com/cfb/conferences/big-east/2007.html" xr:uid="{00000000-0004-0000-0E00-00003C000000}"/>
    <hyperlink ref="B36" r:id="rId62" display="http://www.sports-reference.com/cfb/schools/pittsburgh/2007.html" xr:uid="{00000000-0004-0000-0E00-00003D000000}"/>
    <hyperlink ref="C36" r:id="rId63" display="http://www.sports-reference.com/cfb/conferences/big-east/2007.html" xr:uid="{00000000-0004-0000-0E00-00003E000000}"/>
    <hyperlink ref="B37" r:id="rId64" display="http://www.sports-reference.com/cfb/schools/syracuse/2007.html" xr:uid="{00000000-0004-0000-0E00-00003F000000}"/>
    <hyperlink ref="C37" r:id="rId65" display="http://www.sports-reference.com/cfb/conferences/big-east/2007.html" xr:uid="{00000000-0004-0000-0E00-000040000000}"/>
    <hyperlink ref="B40" r:id="rId66" display="http://www.sports-reference.com/cfb/schools/ohio-state/2007.html" xr:uid="{00000000-0004-0000-0E00-000041000000}"/>
    <hyperlink ref="C40" r:id="rId67" display="http://www.sports-reference.com/cfb/conferences/big-ten/2007.html" xr:uid="{00000000-0004-0000-0E00-000042000000}"/>
    <hyperlink ref="B41" r:id="rId68" display="http://www.sports-reference.com/cfb/schools/illinois/2007.html" xr:uid="{00000000-0004-0000-0E00-000043000000}"/>
    <hyperlink ref="C41" r:id="rId69" display="http://www.sports-reference.com/cfb/conferences/big-ten/2007.html" xr:uid="{00000000-0004-0000-0E00-000044000000}"/>
    <hyperlink ref="B42" r:id="rId70" display="http://www.sports-reference.com/cfb/schools/michigan/2007.html" xr:uid="{00000000-0004-0000-0E00-000045000000}"/>
    <hyperlink ref="C42" r:id="rId71" display="http://www.sports-reference.com/cfb/conferences/big-ten/2007.html" xr:uid="{00000000-0004-0000-0E00-000046000000}"/>
    <hyperlink ref="B43" r:id="rId72" display="http://www.sports-reference.com/cfb/schools/wisconsin/2007.html" xr:uid="{00000000-0004-0000-0E00-000047000000}"/>
    <hyperlink ref="C43" r:id="rId73" display="http://www.sports-reference.com/cfb/conferences/big-ten/2007.html" xr:uid="{00000000-0004-0000-0E00-000048000000}"/>
    <hyperlink ref="B44" r:id="rId74" display="http://www.sports-reference.com/cfb/schools/penn-state/2007.html" xr:uid="{00000000-0004-0000-0E00-000049000000}"/>
    <hyperlink ref="C44" r:id="rId75" display="http://www.sports-reference.com/cfb/conferences/big-ten/2007.html" xr:uid="{00000000-0004-0000-0E00-00004A000000}"/>
    <hyperlink ref="B45" r:id="rId76" display="http://www.sports-reference.com/cfb/schools/iowa/2007.html" xr:uid="{00000000-0004-0000-0E00-00004B000000}"/>
    <hyperlink ref="C45" r:id="rId77" display="http://www.sports-reference.com/cfb/conferences/big-ten/2007.html" xr:uid="{00000000-0004-0000-0E00-00004C000000}"/>
    <hyperlink ref="B46" r:id="rId78" display="http://www.sports-reference.com/cfb/schools/purdue/2007.html" xr:uid="{00000000-0004-0000-0E00-00004D000000}"/>
    <hyperlink ref="C46" r:id="rId79" display="http://www.sports-reference.com/cfb/conferences/big-ten/2007.html" xr:uid="{00000000-0004-0000-0E00-00004E000000}"/>
    <hyperlink ref="B47" r:id="rId80" display="http://www.sports-reference.com/cfb/schools/indiana/2007.html" xr:uid="{00000000-0004-0000-0E00-00004F000000}"/>
    <hyperlink ref="C47" r:id="rId81" display="http://www.sports-reference.com/cfb/conferences/big-ten/2007.html" xr:uid="{00000000-0004-0000-0E00-000050000000}"/>
    <hyperlink ref="B48" r:id="rId82" display="http://www.sports-reference.com/cfb/schools/michigan-state/2007.html" xr:uid="{00000000-0004-0000-0E00-000051000000}"/>
    <hyperlink ref="C48" r:id="rId83" display="http://www.sports-reference.com/cfb/conferences/big-ten/2007.html" xr:uid="{00000000-0004-0000-0E00-000052000000}"/>
    <hyperlink ref="B49" r:id="rId84" display="http://www.sports-reference.com/cfb/schools/northwestern/2007.html" xr:uid="{00000000-0004-0000-0E00-000053000000}"/>
    <hyperlink ref="C49" r:id="rId85" display="http://www.sports-reference.com/cfb/conferences/big-ten/2007.html" xr:uid="{00000000-0004-0000-0E00-000054000000}"/>
    <hyperlink ref="B50" r:id="rId86" display="http://www.sports-reference.com/cfb/schools/minnesota/2007.html" xr:uid="{00000000-0004-0000-0E00-000055000000}"/>
    <hyperlink ref="C50" r:id="rId87" display="http://www.sports-reference.com/cfb/conferences/big-ten/2007.html" xr:uid="{00000000-0004-0000-0E00-000056000000}"/>
    <hyperlink ref="B53" r:id="rId88" display="http://www.sports-reference.com/cfb/schools/central-florida/2007.html" xr:uid="{00000000-0004-0000-0E00-000057000000}"/>
    <hyperlink ref="C53" r:id="rId89" display="http://www.sports-reference.com/cfb/conferences/cusa/2007.html" xr:uid="{00000000-0004-0000-0E00-000058000000}"/>
    <hyperlink ref="B54" r:id="rId90" display="http://www.sports-reference.com/cfb/schools/east-carolina/2007.html" xr:uid="{00000000-0004-0000-0E00-000059000000}"/>
    <hyperlink ref="C54" r:id="rId91" display="http://www.sports-reference.com/cfb/conferences/cusa/2007.html" xr:uid="{00000000-0004-0000-0E00-00005A000000}"/>
    <hyperlink ref="B55" r:id="rId92" display="http://www.sports-reference.com/cfb/schools/memphis/2007.html" xr:uid="{00000000-0004-0000-0E00-00005B000000}"/>
    <hyperlink ref="C55" r:id="rId93" display="http://www.sports-reference.com/cfb/conferences/cusa/2007.html" xr:uid="{00000000-0004-0000-0E00-00005C000000}"/>
    <hyperlink ref="B56" r:id="rId94" display="http://www.sports-reference.com/cfb/schools/southern-mississippi/2007.html" xr:uid="{00000000-0004-0000-0E00-00005D000000}"/>
    <hyperlink ref="C56" r:id="rId95" display="http://www.sports-reference.com/cfb/conferences/cusa/2007.html" xr:uid="{00000000-0004-0000-0E00-00005E000000}"/>
    <hyperlink ref="B57" r:id="rId96" display="http://www.sports-reference.com/cfb/schools/marshall/2007.html" xr:uid="{00000000-0004-0000-0E00-00005F000000}"/>
    <hyperlink ref="C57" r:id="rId97" display="http://www.sports-reference.com/cfb/conferences/cusa/2007.html" xr:uid="{00000000-0004-0000-0E00-000060000000}"/>
    <hyperlink ref="B58" r:id="rId98" display="http://www.sports-reference.com/cfb/schools/alabama-birmingham/2007.html" xr:uid="{00000000-0004-0000-0E00-000061000000}"/>
    <hyperlink ref="C58" r:id="rId99" display="http://www.sports-reference.com/cfb/conferences/cusa/2007.html" xr:uid="{00000000-0004-0000-0E00-000062000000}"/>
    <hyperlink ref="B59" r:id="rId100" display="http://www.sports-reference.com/cfb/schools/tulsa/2007.html" xr:uid="{00000000-0004-0000-0E00-000063000000}"/>
    <hyperlink ref="C59" r:id="rId101" display="http://www.sports-reference.com/cfb/conferences/cusa/2007.html" xr:uid="{00000000-0004-0000-0E00-000064000000}"/>
    <hyperlink ref="B60" r:id="rId102" display="http://www.sports-reference.com/cfb/schools/houston/2007.html" xr:uid="{00000000-0004-0000-0E00-000065000000}"/>
    <hyperlink ref="C60" r:id="rId103" display="http://www.sports-reference.com/cfb/conferences/cusa/2007.html" xr:uid="{00000000-0004-0000-0E00-000066000000}"/>
    <hyperlink ref="B61" r:id="rId104" display="http://www.sports-reference.com/cfb/schools/tulane/2007.html" xr:uid="{00000000-0004-0000-0E00-000067000000}"/>
    <hyperlink ref="C61" r:id="rId105" display="http://www.sports-reference.com/cfb/conferences/cusa/2007.html" xr:uid="{00000000-0004-0000-0E00-000068000000}"/>
    <hyperlink ref="B62" r:id="rId106" display="http://www.sports-reference.com/cfb/schools/rice/2007.html" xr:uid="{00000000-0004-0000-0E00-000069000000}"/>
    <hyperlink ref="C62" r:id="rId107" display="http://www.sports-reference.com/cfb/conferences/cusa/2007.html" xr:uid="{00000000-0004-0000-0E00-00006A000000}"/>
    <hyperlink ref="B63" r:id="rId108" display="http://www.sports-reference.com/cfb/schools/texas-el-paso/2007.html" xr:uid="{00000000-0004-0000-0E00-00006B000000}"/>
    <hyperlink ref="C63" r:id="rId109" display="http://www.sports-reference.com/cfb/conferences/cusa/2007.html" xr:uid="{00000000-0004-0000-0E00-00006C000000}"/>
    <hyperlink ref="B64" r:id="rId110" display="http://www.sports-reference.com/cfb/schools/southern-methodist/2007.html" xr:uid="{00000000-0004-0000-0E00-00006D000000}"/>
    <hyperlink ref="C64" r:id="rId111" display="http://www.sports-reference.com/cfb/conferences/cusa/2007.html" xr:uid="{00000000-0004-0000-0E00-00006E000000}"/>
    <hyperlink ref="B67" r:id="rId112" display="http://www.sports-reference.com/cfb/schools/navy/2007.html" xr:uid="{00000000-0004-0000-0E00-00006F000000}"/>
    <hyperlink ref="C67" r:id="rId113" display="http://www.sports-reference.com/cfb/conferences/independent/2007.html" xr:uid="{00000000-0004-0000-0E00-000070000000}"/>
    <hyperlink ref="B68" r:id="rId114" display="http://www.sports-reference.com/cfb/schools/western-kentucky/2007.html" xr:uid="{00000000-0004-0000-0E00-000071000000}"/>
    <hyperlink ref="C68" r:id="rId115" display="http://www.sports-reference.com/cfb/conferences/independent/2007.html" xr:uid="{00000000-0004-0000-0E00-000072000000}"/>
    <hyperlink ref="B69" r:id="rId116" display="http://www.sports-reference.com/cfb/schools/army/2007.html" xr:uid="{00000000-0004-0000-0E00-000073000000}"/>
    <hyperlink ref="C69" r:id="rId117" display="http://www.sports-reference.com/cfb/conferences/independent/2007.html" xr:uid="{00000000-0004-0000-0E00-000074000000}"/>
    <hyperlink ref="B70" r:id="rId118" display="http://www.sports-reference.com/cfb/schools/notre-dame/2007.html" xr:uid="{00000000-0004-0000-0E00-000075000000}"/>
    <hyperlink ref="C70" r:id="rId119" display="http://www.sports-reference.com/cfb/conferences/independent/2007.html" xr:uid="{00000000-0004-0000-0E00-000076000000}"/>
    <hyperlink ref="B73" r:id="rId120" display="http://www.sports-reference.com/cfb/schools/bowling-green-state/2007.html" xr:uid="{00000000-0004-0000-0E00-000077000000}"/>
    <hyperlink ref="C73" r:id="rId121" display="http://www.sports-reference.com/cfb/conferences/mac/2007.html" xr:uid="{00000000-0004-0000-0E00-000078000000}"/>
    <hyperlink ref="B74" r:id="rId122" display="http://www.sports-reference.com/cfb/schools/miami-oh/2007.html" xr:uid="{00000000-0004-0000-0E00-000079000000}"/>
    <hyperlink ref="C74" r:id="rId123" display="http://www.sports-reference.com/cfb/conferences/mac/2007.html" xr:uid="{00000000-0004-0000-0E00-00007A000000}"/>
    <hyperlink ref="B75" r:id="rId124" display="http://www.sports-reference.com/cfb/schools/buffalo/2007.html" xr:uid="{00000000-0004-0000-0E00-00007B000000}"/>
    <hyperlink ref="C75" r:id="rId125" display="http://www.sports-reference.com/cfb/conferences/mac/2007.html" xr:uid="{00000000-0004-0000-0E00-00007C000000}"/>
    <hyperlink ref="B76" r:id="rId126" display="http://www.sports-reference.com/cfb/schools/ohio/2007.html" xr:uid="{00000000-0004-0000-0E00-00007D000000}"/>
    <hyperlink ref="C76" r:id="rId127" display="http://www.sports-reference.com/cfb/conferences/mac/2007.html" xr:uid="{00000000-0004-0000-0E00-00007E000000}"/>
    <hyperlink ref="B77" r:id="rId128" display="http://www.sports-reference.com/cfb/schools/temple/2007.html" xr:uid="{00000000-0004-0000-0E00-00007F000000}"/>
    <hyperlink ref="C77" r:id="rId129" display="http://www.sports-reference.com/cfb/conferences/mac/2007.html" xr:uid="{00000000-0004-0000-0E00-000080000000}"/>
    <hyperlink ref="B78" r:id="rId130" display="http://www.sports-reference.com/cfb/schools/akron/2007.html" xr:uid="{00000000-0004-0000-0E00-000081000000}"/>
    <hyperlink ref="C78" r:id="rId131" display="http://www.sports-reference.com/cfb/conferences/mac/2007.html" xr:uid="{00000000-0004-0000-0E00-000082000000}"/>
    <hyperlink ref="B79" r:id="rId132" display="http://www.sports-reference.com/cfb/schools/kent-state/2007.html" xr:uid="{00000000-0004-0000-0E00-000083000000}"/>
    <hyperlink ref="C79" r:id="rId133" display="http://www.sports-reference.com/cfb/conferences/mac/2007.html" xr:uid="{00000000-0004-0000-0E00-000084000000}"/>
    <hyperlink ref="B80" r:id="rId134" display="http://www.sports-reference.com/cfb/schools/central-michigan/2007.html" xr:uid="{00000000-0004-0000-0E00-000085000000}"/>
    <hyperlink ref="C80" r:id="rId135" display="http://www.sports-reference.com/cfb/conferences/mac/2007.html" xr:uid="{00000000-0004-0000-0E00-000086000000}"/>
    <hyperlink ref="B81" r:id="rId136" display="http://www.sports-reference.com/cfb/schools/ball-state/2007.html" xr:uid="{00000000-0004-0000-0E00-000087000000}"/>
    <hyperlink ref="C81" r:id="rId137" display="http://www.sports-reference.com/cfb/conferences/mac/2007.html" xr:uid="{00000000-0004-0000-0E00-000088000000}"/>
    <hyperlink ref="B82" r:id="rId138" display="http://www.sports-reference.com/cfb/schools/western-michigan/2007.html" xr:uid="{00000000-0004-0000-0E00-000089000000}"/>
    <hyperlink ref="C82" r:id="rId139" display="http://www.sports-reference.com/cfb/conferences/mac/2007.html" xr:uid="{00000000-0004-0000-0E00-00008A000000}"/>
    <hyperlink ref="B83" r:id="rId140" display="http://www.sports-reference.com/cfb/schools/eastern-michigan/2007.html" xr:uid="{00000000-0004-0000-0E00-00008B000000}"/>
    <hyperlink ref="C83" r:id="rId141" display="http://www.sports-reference.com/cfb/conferences/mac/2007.html" xr:uid="{00000000-0004-0000-0E00-00008C000000}"/>
    <hyperlink ref="B84" r:id="rId142" display="http://www.sports-reference.com/cfb/schools/toledo/2007.html" xr:uid="{00000000-0004-0000-0E00-00008D000000}"/>
    <hyperlink ref="C84" r:id="rId143" display="http://www.sports-reference.com/cfb/conferences/mac/2007.html" xr:uid="{00000000-0004-0000-0E00-00008E000000}"/>
    <hyperlink ref="B85" r:id="rId144" display="http://www.sports-reference.com/cfb/schools/northern-illinois/2007.html" xr:uid="{00000000-0004-0000-0E00-00008F000000}"/>
    <hyperlink ref="C85" r:id="rId145" display="http://www.sports-reference.com/cfb/conferences/mac/2007.html" xr:uid="{00000000-0004-0000-0E00-000090000000}"/>
    <hyperlink ref="B88" r:id="rId146" display="http://www.sports-reference.com/cfb/schools/brigham-young/2007.html" xr:uid="{00000000-0004-0000-0E00-000091000000}"/>
    <hyperlink ref="C88" r:id="rId147" display="http://www.sports-reference.com/cfb/conferences/mwc/2007.html" xr:uid="{00000000-0004-0000-0E00-000092000000}"/>
    <hyperlink ref="B89" r:id="rId148" display="http://www.sports-reference.com/cfb/schools/air-force/2007.html" xr:uid="{00000000-0004-0000-0E00-000093000000}"/>
    <hyperlink ref="C89" r:id="rId149" display="http://www.sports-reference.com/cfb/conferences/mwc/2007.html" xr:uid="{00000000-0004-0000-0E00-000094000000}"/>
    <hyperlink ref="B90" r:id="rId150" display="http://www.sports-reference.com/cfb/schools/new-mexico/2007.html" xr:uid="{00000000-0004-0000-0E00-000095000000}"/>
    <hyperlink ref="C90" r:id="rId151" display="http://www.sports-reference.com/cfb/conferences/mwc/2007.html" xr:uid="{00000000-0004-0000-0E00-000096000000}"/>
    <hyperlink ref="B91" r:id="rId152" display="http://www.sports-reference.com/cfb/schools/utah/2007.html" xr:uid="{00000000-0004-0000-0E00-000097000000}"/>
    <hyperlink ref="C91" r:id="rId153" display="http://www.sports-reference.com/cfb/conferences/mwc/2007.html" xr:uid="{00000000-0004-0000-0E00-000098000000}"/>
    <hyperlink ref="B92" r:id="rId154" display="http://www.sports-reference.com/cfb/schools/texas-christian/2007.html" xr:uid="{00000000-0004-0000-0E00-000099000000}"/>
    <hyperlink ref="C92" r:id="rId155" display="http://www.sports-reference.com/cfb/conferences/mwc/2007.html" xr:uid="{00000000-0004-0000-0E00-00009A000000}"/>
    <hyperlink ref="B93" r:id="rId156" display="http://www.sports-reference.com/cfb/schools/san-diego-state/2007.html" xr:uid="{00000000-0004-0000-0E00-00009B000000}"/>
    <hyperlink ref="C93" r:id="rId157" display="http://www.sports-reference.com/cfb/conferences/mwc/2007.html" xr:uid="{00000000-0004-0000-0E00-00009C000000}"/>
    <hyperlink ref="B94" r:id="rId158" display="http://www.sports-reference.com/cfb/schools/wyoming/2007.html" xr:uid="{00000000-0004-0000-0E00-00009D000000}"/>
    <hyperlink ref="C94" r:id="rId159" display="http://www.sports-reference.com/cfb/conferences/mwc/2007.html" xr:uid="{00000000-0004-0000-0E00-00009E000000}"/>
    <hyperlink ref="B95" r:id="rId160" display="http://www.sports-reference.com/cfb/schools/colorado-state/2007.html" xr:uid="{00000000-0004-0000-0E00-00009F000000}"/>
    <hyperlink ref="C95" r:id="rId161" display="http://www.sports-reference.com/cfb/conferences/mwc/2007.html" xr:uid="{00000000-0004-0000-0E00-0000A0000000}"/>
    <hyperlink ref="B96" r:id="rId162" display="http://www.sports-reference.com/cfb/schools/nevada-las-vegas/2007.html" xr:uid="{00000000-0004-0000-0E00-0000A1000000}"/>
    <hyperlink ref="C96" r:id="rId163" display="http://www.sports-reference.com/cfb/conferences/mwc/2007.html" xr:uid="{00000000-0004-0000-0E00-0000A2000000}"/>
    <hyperlink ref="B99" r:id="rId164" display="http://www.sports-reference.com/cfb/schools/southern-california/2007.html" xr:uid="{00000000-0004-0000-0E00-0000A3000000}"/>
    <hyperlink ref="C99" r:id="rId165" display="http://www.sports-reference.com/cfb/conferences/pac-10/2007.html" xr:uid="{00000000-0004-0000-0E00-0000A4000000}"/>
    <hyperlink ref="B100" r:id="rId166" display="http://www.sports-reference.com/cfb/schools/arizona-state/2007.html" xr:uid="{00000000-0004-0000-0E00-0000A5000000}"/>
    <hyperlink ref="C100" r:id="rId167" display="http://www.sports-reference.com/cfb/conferences/pac-10/2007.html" xr:uid="{00000000-0004-0000-0E00-0000A6000000}"/>
    <hyperlink ref="B101" r:id="rId168" display="http://www.sports-reference.com/cfb/schools/oregon-state/2007.html" xr:uid="{00000000-0004-0000-0E00-0000A7000000}"/>
    <hyperlink ref="C101" r:id="rId169" display="http://www.sports-reference.com/cfb/conferences/pac-10/2007.html" xr:uid="{00000000-0004-0000-0E00-0000A8000000}"/>
    <hyperlink ref="B102" r:id="rId170" display="http://www.sports-reference.com/cfb/schools/oregon/2007.html" xr:uid="{00000000-0004-0000-0E00-0000A9000000}"/>
    <hyperlink ref="C102" r:id="rId171" display="http://www.sports-reference.com/cfb/conferences/pac-10/2007.html" xr:uid="{00000000-0004-0000-0E00-0000AA000000}"/>
    <hyperlink ref="B103" r:id="rId172" display="http://www.sports-reference.com/cfb/schools/ucla/2007.html" xr:uid="{00000000-0004-0000-0E00-0000AB000000}"/>
    <hyperlink ref="C103" r:id="rId173" display="http://www.sports-reference.com/cfb/conferences/pac-10/2007.html" xr:uid="{00000000-0004-0000-0E00-0000AC000000}"/>
    <hyperlink ref="B104" r:id="rId174" display="http://www.sports-reference.com/cfb/schools/arizona/2007.html" xr:uid="{00000000-0004-0000-0E00-0000AD000000}"/>
    <hyperlink ref="C104" r:id="rId175" display="http://www.sports-reference.com/cfb/conferences/pac-10/2007.html" xr:uid="{00000000-0004-0000-0E00-0000AE000000}"/>
    <hyperlink ref="B105" r:id="rId176" display="http://www.sports-reference.com/cfb/schools/california/2007.html" xr:uid="{00000000-0004-0000-0E00-0000AF000000}"/>
    <hyperlink ref="C105" r:id="rId177" display="http://www.sports-reference.com/cfb/conferences/pac-10/2007.html" xr:uid="{00000000-0004-0000-0E00-0000B0000000}"/>
    <hyperlink ref="B106" r:id="rId178" display="http://www.sports-reference.com/cfb/schools/washington-state/2007.html" xr:uid="{00000000-0004-0000-0E00-0000B1000000}"/>
    <hyperlink ref="C106" r:id="rId179" display="http://www.sports-reference.com/cfb/conferences/pac-10/2007.html" xr:uid="{00000000-0004-0000-0E00-0000B2000000}"/>
    <hyperlink ref="B107" r:id="rId180" display="http://www.sports-reference.com/cfb/schools/stanford/2007.html" xr:uid="{00000000-0004-0000-0E00-0000B3000000}"/>
    <hyperlink ref="C107" r:id="rId181" display="http://www.sports-reference.com/cfb/conferences/pac-10/2007.html" xr:uid="{00000000-0004-0000-0E00-0000B4000000}"/>
    <hyperlink ref="B108" r:id="rId182" display="http://www.sports-reference.com/cfb/schools/washington/2007.html" xr:uid="{00000000-0004-0000-0E00-0000B5000000}"/>
    <hyperlink ref="C108" r:id="rId183" display="http://www.sports-reference.com/cfb/conferences/pac-10/2007.html" xr:uid="{00000000-0004-0000-0E00-0000B6000000}"/>
    <hyperlink ref="B111" r:id="rId184" display="http://www.sports-reference.com/cfb/schools/georgia/2007.html" xr:uid="{00000000-0004-0000-0E00-0000B7000000}"/>
    <hyperlink ref="C111" r:id="rId185" display="http://www.sports-reference.com/cfb/conferences/sec/2007.html" xr:uid="{00000000-0004-0000-0E00-0000B8000000}"/>
    <hyperlink ref="B112" r:id="rId186" display="http://www.sports-reference.com/cfb/schools/tennessee/2007.html" xr:uid="{00000000-0004-0000-0E00-0000B9000000}"/>
    <hyperlink ref="C112" r:id="rId187" display="http://www.sports-reference.com/cfb/conferences/sec/2007.html" xr:uid="{00000000-0004-0000-0E00-0000BA000000}"/>
    <hyperlink ref="B113" r:id="rId188" display="http://www.sports-reference.com/cfb/schools/florida/2007.html" xr:uid="{00000000-0004-0000-0E00-0000BB000000}"/>
    <hyperlink ref="C113" r:id="rId189" display="http://www.sports-reference.com/cfb/conferences/sec/2007.html" xr:uid="{00000000-0004-0000-0E00-0000BC000000}"/>
    <hyperlink ref="B114" r:id="rId190" display="http://www.sports-reference.com/cfb/schools/kentucky/2007.html" xr:uid="{00000000-0004-0000-0E00-0000BD000000}"/>
    <hyperlink ref="C114" r:id="rId191" display="http://www.sports-reference.com/cfb/conferences/sec/2007.html" xr:uid="{00000000-0004-0000-0E00-0000BE000000}"/>
    <hyperlink ref="B115" r:id="rId192" display="http://www.sports-reference.com/cfb/schools/south-carolina/2007.html" xr:uid="{00000000-0004-0000-0E00-0000BF000000}"/>
    <hyperlink ref="C115" r:id="rId193" display="http://www.sports-reference.com/cfb/conferences/sec/2007.html" xr:uid="{00000000-0004-0000-0E00-0000C0000000}"/>
    <hyperlink ref="B116" r:id="rId194" display="http://www.sports-reference.com/cfb/schools/vanderbilt/2007.html" xr:uid="{00000000-0004-0000-0E00-0000C1000000}"/>
    <hyperlink ref="C116" r:id="rId195" display="http://www.sports-reference.com/cfb/conferences/sec/2007.html" xr:uid="{00000000-0004-0000-0E00-0000C2000000}"/>
    <hyperlink ref="B117" r:id="rId196" display="http://www.sports-reference.com/cfb/schools/louisiana-state/2007.html" xr:uid="{00000000-0004-0000-0E00-0000C3000000}"/>
    <hyperlink ref="C117" r:id="rId197" display="http://www.sports-reference.com/cfb/conferences/sec/2007.html" xr:uid="{00000000-0004-0000-0E00-0000C4000000}"/>
    <hyperlink ref="B118" r:id="rId198" display="http://www.sports-reference.com/cfb/schools/auburn/2007.html" xr:uid="{00000000-0004-0000-0E00-0000C5000000}"/>
    <hyperlink ref="C118" r:id="rId199" display="http://www.sports-reference.com/cfb/conferences/sec/2007.html" xr:uid="{00000000-0004-0000-0E00-0000C6000000}"/>
    <hyperlink ref="B119" r:id="rId200" display="http://www.sports-reference.com/cfb/schools/arkansas/2007.html" xr:uid="{00000000-0004-0000-0E00-0000C7000000}"/>
    <hyperlink ref="C119" r:id="rId201" display="http://www.sports-reference.com/cfb/conferences/sec/2007.html" xr:uid="{00000000-0004-0000-0E00-0000C8000000}"/>
    <hyperlink ref="B120" r:id="rId202" display="http://www.sports-reference.com/cfb/schools/mississippi-state/2007.html" xr:uid="{00000000-0004-0000-0E00-0000C9000000}"/>
    <hyperlink ref="C120" r:id="rId203" display="http://www.sports-reference.com/cfb/conferences/sec/2007.html" xr:uid="{00000000-0004-0000-0E00-0000CA000000}"/>
    <hyperlink ref="B121" r:id="rId204" display="http://www.sports-reference.com/cfb/schools/alabama/2007.html" xr:uid="{00000000-0004-0000-0E00-0000CB000000}"/>
    <hyperlink ref="C121" r:id="rId205" display="http://www.sports-reference.com/cfb/conferences/sec/2007.html" xr:uid="{00000000-0004-0000-0E00-0000CC000000}"/>
    <hyperlink ref="Q121" r:id="rId206" display="http://www.sports-reference.com/cfb/friv/forfeits.html" xr:uid="{00000000-0004-0000-0E00-0000CD000000}"/>
    <hyperlink ref="B122" r:id="rId207" display="http://www.sports-reference.com/cfb/schools/mississippi/2007.html" xr:uid="{00000000-0004-0000-0E00-0000CE000000}"/>
    <hyperlink ref="C122" r:id="rId208" display="http://www.sports-reference.com/cfb/conferences/sec/2007.html" xr:uid="{00000000-0004-0000-0E00-0000CF000000}"/>
    <hyperlink ref="B125" r:id="rId209" display="http://www.sports-reference.com/cfb/schools/troy/2007.html" xr:uid="{00000000-0004-0000-0E00-0000D0000000}"/>
    <hyperlink ref="C125" r:id="rId210" display="http://www.sports-reference.com/cfb/conferences/sun-belt/2007.html" xr:uid="{00000000-0004-0000-0E00-0000D1000000}"/>
    <hyperlink ref="B126" r:id="rId211" display="http://www.sports-reference.com/cfb/schools/florida-atlantic/2007.html" xr:uid="{00000000-0004-0000-0E00-0000D2000000}"/>
    <hyperlink ref="C126" r:id="rId212" display="http://www.sports-reference.com/cfb/conferences/sun-belt/2007.html" xr:uid="{00000000-0004-0000-0E00-0000D3000000}"/>
    <hyperlink ref="B127" r:id="rId213" display="http://www.sports-reference.com/cfb/schools/louisiana-monroe/2007.html" xr:uid="{00000000-0004-0000-0E00-0000D4000000}"/>
    <hyperlink ref="C127" r:id="rId214" display="http://www.sports-reference.com/cfb/conferences/sun-belt/2007.html" xr:uid="{00000000-0004-0000-0E00-0000D5000000}"/>
    <hyperlink ref="B128" r:id="rId215" display="http://www.sports-reference.com/cfb/schools/middle-tennessee-state/2007.html" xr:uid="{00000000-0004-0000-0E00-0000D6000000}"/>
    <hyperlink ref="C128" r:id="rId216" display="http://www.sports-reference.com/cfb/conferences/sun-belt/2007.html" xr:uid="{00000000-0004-0000-0E00-0000D7000000}"/>
    <hyperlink ref="B129" r:id="rId217" display="http://www.sports-reference.com/cfb/schools/arkansas-state/2007.html" xr:uid="{00000000-0004-0000-0E00-0000D8000000}"/>
    <hyperlink ref="C129" r:id="rId218" display="http://www.sports-reference.com/cfb/conferences/sun-belt/2007.html" xr:uid="{00000000-0004-0000-0E00-0000D9000000}"/>
    <hyperlink ref="B130" r:id="rId219" display="http://www.sports-reference.com/cfb/schools/louisiana-lafayette/2007.html" xr:uid="{00000000-0004-0000-0E00-0000DA000000}"/>
    <hyperlink ref="C130" r:id="rId220" display="http://www.sports-reference.com/cfb/conferences/sun-belt/2007.html" xr:uid="{00000000-0004-0000-0E00-0000DB000000}"/>
    <hyperlink ref="B131" r:id="rId221" display="http://www.sports-reference.com/cfb/schools/north-texas/2007.html" xr:uid="{00000000-0004-0000-0E00-0000DC000000}"/>
    <hyperlink ref="C131" r:id="rId222" display="http://www.sports-reference.com/cfb/conferences/sun-belt/2007.html" xr:uid="{00000000-0004-0000-0E00-0000DD000000}"/>
    <hyperlink ref="B132" r:id="rId223" display="http://www.sports-reference.com/cfb/schools/florida-international/2007.html" xr:uid="{00000000-0004-0000-0E00-0000DE000000}"/>
    <hyperlink ref="C132" r:id="rId224" display="http://www.sports-reference.com/cfb/conferences/sun-belt/2007.html" xr:uid="{00000000-0004-0000-0E00-0000DF000000}"/>
    <hyperlink ref="B135" r:id="rId225" display="http://www.sports-reference.com/cfb/schools/hawaii/2007.html" xr:uid="{00000000-0004-0000-0E00-0000E0000000}"/>
    <hyperlink ref="C135" r:id="rId226" display="http://www.sports-reference.com/cfb/conferences/wac/2007.html" xr:uid="{00000000-0004-0000-0E00-0000E1000000}"/>
    <hyperlink ref="B136" r:id="rId227" display="http://www.sports-reference.com/cfb/schools/boise-state/2007.html" xr:uid="{00000000-0004-0000-0E00-0000E2000000}"/>
    <hyperlink ref="C136" r:id="rId228" display="http://www.sports-reference.com/cfb/conferences/wac/2007.html" xr:uid="{00000000-0004-0000-0E00-0000E3000000}"/>
    <hyperlink ref="B137" r:id="rId229" display="http://www.sports-reference.com/cfb/schools/fresno-state/2007.html" xr:uid="{00000000-0004-0000-0E00-0000E4000000}"/>
    <hyperlink ref="C137" r:id="rId230" display="http://www.sports-reference.com/cfb/conferences/wac/2007.html" xr:uid="{00000000-0004-0000-0E00-0000E5000000}"/>
    <hyperlink ref="B138" r:id="rId231" display="http://www.sports-reference.com/cfb/schools/nevada/2007.html" xr:uid="{00000000-0004-0000-0E00-0000E6000000}"/>
    <hyperlink ref="C138" r:id="rId232" display="http://www.sports-reference.com/cfb/conferences/wac/2007.html" xr:uid="{00000000-0004-0000-0E00-0000E7000000}"/>
    <hyperlink ref="B139" r:id="rId233" display="http://www.sports-reference.com/cfb/schools/louisiana-tech/2007.html" xr:uid="{00000000-0004-0000-0E00-0000E8000000}"/>
    <hyperlink ref="C139" r:id="rId234" display="http://www.sports-reference.com/cfb/conferences/wac/2007.html" xr:uid="{00000000-0004-0000-0E00-0000E9000000}"/>
    <hyperlink ref="B140" r:id="rId235" display="http://www.sports-reference.com/cfb/schools/san-jose-state/2007.html" xr:uid="{00000000-0004-0000-0E00-0000EA000000}"/>
    <hyperlink ref="C140" r:id="rId236" display="http://www.sports-reference.com/cfb/conferences/wac/2007.html" xr:uid="{00000000-0004-0000-0E00-0000EB000000}"/>
    <hyperlink ref="B141" r:id="rId237" display="http://www.sports-reference.com/cfb/schools/utah-state/2007.html" xr:uid="{00000000-0004-0000-0E00-0000EC000000}"/>
    <hyperlink ref="C141" r:id="rId238" display="http://www.sports-reference.com/cfb/conferences/wac/2007.html" xr:uid="{00000000-0004-0000-0E00-0000ED000000}"/>
    <hyperlink ref="B142" r:id="rId239" display="http://www.sports-reference.com/cfb/schools/new-mexico-state/2007.html" xr:uid="{00000000-0004-0000-0E00-0000EE000000}"/>
    <hyperlink ref="C142" r:id="rId240" display="http://www.sports-reference.com/cfb/conferences/wac/2007.html" xr:uid="{00000000-0004-0000-0E00-0000EF000000}"/>
    <hyperlink ref="B143" r:id="rId241" display="http://www.sports-reference.com/cfb/schools/idaho/2007.html" xr:uid="{00000000-0004-0000-0E00-0000F0000000}"/>
    <hyperlink ref="C143" r:id="rId242" display="http://www.sports-reference.com/cfb/conferences/wac/2007.html" xr:uid="{00000000-0004-0000-0E00-0000F1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142"/>
  <sheetViews>
    <sheetView topLeftCell="A142" workbookViewId="0">
      <selection activeCell="A2" sqref="A2:P143"/>
    </sheetView>
  </sheetViews>
  <sheetFormatPr defaultRowHeight="15"/>
  <sheetData>
    <row r="1" spans="1:17">
      <c r="A1" s="6" t="s">
        <v>152</v>
      </c>
      <c r="B1" s="6" t="s">
        <v>153</v>
      </c>
      <c r="C1" s="6" t="s">
        <v>154</v>
      </c>
      <c r="D1" s="6" t="s">
        <v>155</v>
      </c>
      <c r="E1" s="6" t="s">
        <v>156</v>
      </c>
      <c r="F1" s="6" t="s">
        <v>157</v>
      </c>
      <c r="G1" s="6" t="s">
        <v>155</v>
      </c>
      <c r="H1" s="6" t="s">
        <v>156</v>
      </c>
      <c r="I1" s="6" t="s">
        <v>157</v>
      </c>
      <c r="J1" s="6" t="s">
        <v>158</v>
      </c>
      <c r="K1" s="6" t="s">
        <v>158</v>
      </c>
      <c r="L1" s="6" t="s">
        <v>159</v>
      </c>
      <c r="M1" s="6" t="s">
        <v>160</v>
      </c>
      <c r="N1" s="6" t="s">
        <v>161</v>
      </c>
      <c r="O1" s="6" t="s">
        <v>162</v>
      </c>
      <c r="P1" s="6" t="s">
        <v>163</v>
      </c>
      <c r="Q1" s="6" t="s">
        <v>164</v>
      </c>
    </row>
    <row r="2" spans="1:17" ht="45">
      <c r="A2" s="6">
        <v>1</v>
      </c>
      <c r="B2" s="5" t="s">
        <v>62</v>
      </c>
      <c r="C2" s="5" t="s">
        <v>165</v>
      </c>
      <c r="D2" s="7">
        <v>11</v>
      </c>
      <c r="E2" s="7">
        <v>3</v>
      </c>
      <c r="F2" s="7">
        <v>0.78600000000000003</v>
      </c>
      <c r="G2" s="7">
        <v>6</v>
      </c>
      <c r="H2" s="7">
        <v>2</v>
      </c>
      <c r="I2" s="7">
        <v>0.75</v>
      </c>
      <c r="J2" s="7">
        <v>21.6</v>
      </c>
      <c r="K2" s="7">
        <v>15.4</v>
      </c>
      <c r="L2" s="7">
        <v>7.95</v>
      </c>
      <c r="M2" s="7">
        <v>1.1000000000000001</v>
      </c>
      <c r="N2" s="7"/>
      <c r="O2" s="7">
        <v>14</v>
      </c>
      <c r="P2" s="7">
        <v>18</v>
      </c>
      <c r="Q2" s="7"/>
    </row>
    <row r="3" spans="1:17" ht="45">
      <c r="A3" s="6">
        <v>2</v>
      </c>
      <c r="B3" s="5" t="s">
        <v>82</v>
      </c>
      <c r="C3" s="5" t="s">
        <v>165</v>
      </c>
      <c r="D3" s="7">
        <v>10</v>
      </c>
      <c r="E3" s="7">
        <v>3</v>
      </c>
      <c r="F3" s="7">
        <v>0.76900000000000002</v>
      </c>
      <c r="G3" s="7">
        <v>5</v>
      </c>
      <c r="H3" s="7">
        <v>3</v>
      </c>
      <c r="I3" s="7">
        <v>0.625</v>
      </c>
      <c r="J3" s="7">
        <v>26</v>
      </c>
      <c r="K3" s="7">
        <v>15.7</v>
      </c>
      <c r="L3" s="7">
        <v>9.9600000000000009</v>
      </c>
      <c r="M3" s="7">
        <v>0.57999999999999996</v>
      </c>
      <c r="N3" s="7"/>
      <c r="O3" s="7">
        <v>16</v>
      </c>
      <c r="P3" s="7">
        <v>20</v>
      </c>
      <c r="Q3" s="7"/>
    </row>
    <row r="4" spans="1:17" ht="45">
      <c r="A4" s="6">
        <v>3</v>
      </c>
      <c r="B4" s="5" t="s">
        <v>39</v>
      </c>
      <c r="C4" s="5" t="s">
        <v>165</v>
      </c>
      <c r="D4" s="7">
        <v>9</v>
      </c>
      <c r="E4" s="7">
        <v>4</v>
      </c>
      <c r="F4" s="7">
        <v>0.69199999999999995</v>
      </c>
      <c r="G4" s="7">
        <v>5</v>
      </c>
      <c r="H4" s="7">
        <v>3</v>
      </c>
      <c r="I4" s="7">
        <v>0.625</v>
      </c>
      <c r="J4" s="7">
        <v>21.8</v>
      </c>
      <c r="K4" s="7">
        <v>21.8</v>
      </c>
      <c r="L4" s="7">
        <v>2.7</v>
      </c>
      <c r="M4" s="7">
        <v>1.01</v>
      </c>
      <c r="N4" s="7"/>
      <c r="O4" s="7">
        <v>21</v>
      </c>
      <c r="P4" s="7"/>
      <c r="Q4" s="7"/>
    </row>
    <row r="5" spans="1:17" ht="45">
      <c r="A5" s="6">
        <v>4</v>
      </c>
      <c r="B5" s="5" t="s">
        <v>6</v>
      </c>
      <c r="C5" s="5" t="s">
        <v>165</v>
      </c>
      <c r="D5" s="7">
        <v>8</v>
      </c>
      <c r="E5" s="7">
        <v>5</v>
      </c>
      <c r="F5" s="7">
        <v>0.61499999999999999</v>
      </c>
      <c r="G5" s="7">
        <v>5</v>
      </c>
      <c r="H5" s="7">
        <v>3</v>
      </c>
      <c r="I5" s="7">
        <v>0.625</v>
      </c>
      <c r="J5" s="7">
        <v>32.700000000000003</v>
      </c>
      <c r="K5" s="7">
        <v>16.2</v>
      </c>
      <c r="L5" s="7">
        <v>8.19</v>
      </c>
      <c r="M5" s="7">
        <v>0.65</v>
      </c>
      <c r="N5" s="7">
        <v>18</v>
      </c>
      <c r="O5" s="7">
        <v>10</v>
      </c>
      <c r="P5" s="7"/>
      <c r="Q5" s="7"/>
    </row>
    <row r="6" spans="1:17" ht="60">
      <c r="A6" s="6">
        <v>5</v>
      </c>
      <c r="B6" s="5" t="s">
        <v>2</v>
      </c>
      <c r="C6" s="5" t="s">
        <v>165</v>
      </c>
      <c r="D6" s="7">
        <v>7</v>
      </c>
      <c r="E6" s="7">
        <v>6</v>
      </c>
      <c r="F6" s="7">
        <v>0.53800000000000003</v>
      </c>
      <c r="G6" s="7">
        <v>3</v>
      </c>
      <c r="H6" s="7">
        <v>5</v>
      </c>
      <c r="I6" s="7">
        <v>0.375</v>
      </c>
      <c r="J6" s="7">
        <v>26.5</v>
      </c>
      <c r="K6" s="7">
        <v>19.8</v>
      </c>
      <c r="L6" s="7">
        <v>6.19</v>
      </c>
      <c r="M6" s="7">
        <v>2.19</v>
      </c>
      <c r="N6" s="7">
        <v>11</v>
      </c>
      <c r="O6" s="7">
        <v>9</v>
      </c>
      <c r="P6" s="7"/>
      <c r="Q6" s="5" t="s">
        <v>201</v>
      </c>
    </row>
    <row r="7" spans="1:17" ht="45.75" thickBot="1">
      <c r="A7" s="6">
        <v>6</v>
      </c>
      <c r="B7" s="5" t="s">
        <v>44</v>
      </c>
      <c r="C7" s="5" t="s">
        <v>165</v>
      </c>
      <c r="D7" s="7">
        <v>3</v>
      </c>
      <c r="E7" s="7">
        <v>9</v>
      </c>
      <c r="F7" s="7">
        <v>0.25</v>
      </c>
      <c r="G7" s="7">
        <v>2</v>
      </c>
      <c r="H7" s="7">
        <v>6</v>
      </c>
      <c r="I7" s="7">
        <v>0.25</v>
      </c>
      <c r="J7" s="7">
        <v>17.5</v>
      </c>
      <c r="K7" s="7">
        <v>21.8</v>
      </c>
      <c r="L7" s="7">
        <v>-4.1100000000000003</v>
      </c>
      <c r="M7" s="7">
        <v>0.64</v>
      </c>
      <c r="N7" s="7"/>
      <c r="O7" s="7"/>
      <c r="P7" s="7"/>
      <c r="Q7" s="7"/>
    </row>
    <row r="8" spans="1:17" ht="30.75" thickTop="1">
      <c r="A8" s="8">
        <v>7</v>
      </c>
      <c r="B8" s="10" t="s">
        <v>69</v>
      </c>
      <c r="C8" s="10" t="s">
        <v>166</v>
      </c>
      <c r="D8" s="9">
        <v>9</v>
      </c>
      <c r="E8" s="9">
        <v>5</v>
      </c>
      <c r="F8" s="9">
        <v>0.64300000000000002</v>
      </c>
      <c r="G8" s="9">
        <v>7</v>
      </c>
      <c r="H8" s="9">
        <v>1</v>
      </c>
      <c r="I8" s="9">
        <v>0.875</v>
      </c>
      <c r="J8" s="9">
        <v>24.9</v>
      </c>
      <c r="K8" s="9">
        <v>18.399999999999999</v>
      </c>
      <c r="L8" s="9">
        <v>6.5</v>
      </c>
      <c r="M8" s="9">
        <v>1.64</v>
      </c>
      <c r="N8" s="9"/>
      <c r="O8" s="9">
        <v>13</v>
      </c>
      <c r="P8" s="9"/>
      <c r="Q8" s="9"/>
    </row>
    <row r="9" spans="1:17" ht="30">
      <c r="A9" s="6">
        <v>8</v>
      </c>
      <c r="B9" s="5" t="s">
        <v>43</v>
      </c>
      <c r="C9" s="5" t="s">
        <v>166</v>
      </c>
      <c r="D9" s="7">
        <v>10</v>
      </c>
      <c r="E9" s="7">
        <v>3</v>
      </c>
      <c r="F9" s="7">
        <v>0.76900000000000002</v>
      </c>
      <c r="G9" s="7">
        <v>6</v>
      </c>
      <c r="H9" s="7">
        <v>2</v>
      </c>
      <c r="I9" s="7">
        <v>0.75</v>
      </c>
      <c r="J9" s="7">
        <v>25.8</v>
      </c>
      <c r="K9" s="7">
        <v>11</v>
      </c>
      <c r="L9" s="7">
        <v>12.47</v>
      </c>
      <c r="M9" s="7">
        <v>0.16</v>
      </c>
      <c r="N9" s="7">
        <v>17</v>
      </c>
      <c r="O9" s="7">
        <v>11</v>
      </c>
      <c r="P9" s="7">
        <v>19</v>
      </c>
      <c r="Q9" s="7"/>
    </row>
    <row r="10" spans="1:17" ht="30">
      <c r="A10" s="6">
        <v>9</v>
      </c>
      <c r="B10" s="5" t="s">
        <v>61</v>
      </c>
      <c r="C10" s="5" t="s">
        <v>166</v>
      </c>
      <c r="D10" s="7">
        <v>5</v>
      </c>
      <c r="E10" s="7">
        <v>7</v>
      </c>
      <c r="F10" s="7">
        <v>0.41699999999999998</v>
      </c>
      <c r="G10" s="7">
        <v>4</v>
      </c>
      <c r="H10" s="7">
        <v>4</v>
      </c>
      <c r="I10" s="7">
        <v>0.5</v>
      </c>
      <c r="J10" s="7">
        <v>15.1</v>
      </c>
      <c r="K10" s="7">
        <v>17.8</v>
      </c>
      <c r="L10" s="7">
        <v>-2.5</v>
      </c>
      <c r="M10" s="7">
        <v>0.42</v>
      </c>
      <c r="N10" s="7"/>
      <c r="O10" s="7"/>
      <c r="P10" s="7"/>
      <c r="Q10" s="7"/>
    </row>
    <row r="11" spans="1:17" ht="30">
      <c r="A11" s="6">
        <v>10</v>
      </c>
      <c r="B11" s="5" t="s">
        <v>21</v>
      </c>
      <c r="C11" s="5" t="s">
        <v>166</v>
      </c>
      <c r="D11" s="7">
        <v>7</v>
      </c>
      <c r="E11" s="7">
        <v>6</v>
      </c>
      <c r="F11" s="7">
        <v>0.53800000000000003</v>
      </c>
      <c r="G11" s="7">
        <v>3</v>
      </c>
      <c r="H11" s="7">
        <v>5</v>
      </c>
      <c r="I11" s="7">
        <v>0.375</v>
      </c>
      <c r="J11" s="7">
        <v>19.600000000000001</v>
      </c>
      <c r="K11" s="7">
        <v>15.5</v>
      </c>
      <c r="L11" s="7">
        <v>3.02</v>
      </c>
      <c r="M11" s="7">
        <v>0.4</v>
      </c>
      <c r="N11" s="7">
        <v>12</v>
      </c>
      <c r="O11" s="7">
        <v>12</v>
      </c>
      <c r="P11" s="7"/>
      <c r="Q11" s="7"/>
    </row>
    <row r="12" spans="1:17" ht="30">
      <c r="A12" s="6">
        <v>11</v>
      </c>
      <c r="B12" s="5" t="s">
        <v>24</v>
      </c>
      <c r="C12" s="5" t="s">
        <v>166</v>
      </c>
      <c r="D12" s="7">
        <v>3</v>
      </c>
      <c r="E12" s="7">
        <v>9</v>
      </c>
      <c r="F12" s="7">
        <v>0.25</v>
      </c>
      <c r="G12" s="7">
        <v>2</v>
      </c>
      <c r="H12" s="7">
        <v>6</v>
      </c>
      <c r="I12" s="7">
        <v>0.25</v>
      </c>
      <c r="J12" s="7">
        <v>18</v>
      </c>
      <c r="K12" s="7">
        <v>30.5</v>
      </c>
      <c r="L12" s="7">
        <v>-7.54</v>
      </c>
      <c r="M12" s="7">
        <v>2.46</v>
      </c>
      <c r="N12" s="7"/>
      <c r="O12" s="7"/>
      <c r="P12" s="7"/>
      <c r="Q12" s="7"/>
    </row>
    <row r="13" spans="1:17" ht="30">
      <c r="A13" s="6">
        <v>12</v>
      </c>
      <c r="B13" s="5" t="s">
        <v>33</v>
      </c>
      <c r="C13" s="5" t="s">
        <v>166</v>
      </c>
      <c r="D13" s="7">
        <v>0</v>
      </c>
      <c r="E13" s="7">
        <v>12</v>
      </c>
      <c r="F13" s="7">
        <v>0</v>
      </c>
      <c r="G13" s="7">
        <v>0</v>
      </c>
      <c r="H13" s="7">
        <v>8</v>
      </c>
      <c r="I13" s="7">
        <v>0</v>
      </c>
      <c r="J13" s="7">
        <v>14.9</v>
      </c>
      <c r="K13" s="7">
        <v>33.799999999999997</v>
      </c>
      <c r="L13" s="7">
        <v>-14.98</v>
      </c>
      <c r="M13" s="7">
        <v>2.36</v>
      </c>
      <c r="N13" s="7"/>
      <c r="O13" s="7"/>
      <c r="P13" s="7"/>
      <c r="Q13" s="7"/>
    </row>
    <row r="14" spans="1:17" ht="15" customHeight="1">
      <c r="A14" s="21"/>
      <c r="B14" s="21"/>
      <c r="C14" s="21"/>
      <c r="D14" s="21" t="s">
        <v>167</v>
      </c>
      <c r="E14" s="21"/>
      <c r="F14" s="21"/>
      <c r="G14" s="21" t="s">
        <v>168</v>
      </c>
      <c r="H14" s="21"/>
      <c r="I14" s="21"/>
      <c r="J14" s="6"/>
      <c r="K14" s="6"/>
      <c r="L14" s="21" t="s">
        <v>159</v>
      </c>
      <c r="M14" s="21"/>
      <c r="N14" s="21" t="s">
        <v>151</v>
      </c>
      <c r="O14" s="21"/>
      <c r="P14" s="21"/>
      <c r="Q14" s="6"/>
    </row>
    <row r="15" spans="1:17">
      <c r="A15" s="6" t="s">
        <v>152</v>
      </c>
      <c r="B15" s="6" t="s">
        <v>153</v>
      </c>
      <c r="C15" s="6" t="s">
        <v>154</v>
      </c>
      <c r="D15" s="6" t="s">
        <v>155</v>
      </c>
      <c r="E15" s="6" t="s">
        <v>156</v>
      </c>
      <c r="F15" s="6" t="s">
        <v>157</v>
      </c>
      <c r="G15" s="6" t="s">
        <v>155</v>
      </c>
      <c r="H15" s="6" t="s">
        <v>156</v>
      </c>
      <c r="I15" s="6" t="s">
        <v>157</v>
      </c>
      <c r="J15" s="6" t="s">
        <v>158</v>
      </c>
      <c r="K15" s="6" t="s">
        <v>158</v>
      </c>
      <c r="L15" s="6" t="s">
        <v>159</v>
      </c>
      <c r="M15" s="6" t="s">
        <v>160</v>
      </c>
      <c r="N15" s="6" t="s">
        <v>161</v>
      </c>
      <c r="O15" s="6" t="s">
        <v>162</v>
      </c>
      <c r="P15" s="6" t="s">
        <v>163</v>
      </c>
      <c r="Q15" s="6" t="s">
        <v>164</v>
      </c>
    </row>
    <row r="16" spans="1:17" ht="30">
      <c r="A16" s="6">
        <v>13</v>
      </c>
      <c r="B16" s="5" t="s">
        <v>26</v>
      </c>
      <c r="C16" s="5" t="s">
        <v>194</v>
      </c>
      <c r="D16" s="7">
        <v>9</v>
      </c>
      <c r="E16" s="7">
        <v>5</v>
      </c>
      <c r="F16" s="7">
        <v>0.64300000000000002</v>
      </c>
      <c r="G16" s="7">
        <v>6</v>
      </c>
      <c r="H16" s="7">
        <v>2</v>
      </c>
      <c r="I16" s="7">
        <v>0.75</v>
      </c>
      <c r="J16" s="7">
        <v>30.6</v>
      </c>
      <c r="K16" s="7">
        <v>18.3</v>
      </c>
      <c r="L16" s="7">
        <v>8.92</v>
      </c>
      <c r="M16" s="7">
        <v>1.99</v>
      </c>
      <c r="N16" s="7">
        <v>20</v>
      </c>
      <c r="O16" s="7">
        <v>17</v>
      </c>
      <c r="P16" s="7"/>
      <c r="Q16" s="7"/>
    </row>
    <row r="17" spans="1:17" ht="30">
      <c r="A17" s="6">
        <v>14</v>
      </c>
      <c r="B17" s="5" t="s">
        <v>46</v>
      </c>
      <c r="C17" s="5" t="s">
        <v>194</v>
      </c>
      <c r="D17" s="7">
        <v>8</v>
      </c>
      <c r="E17" s="7">
        <v>5</v>
      </c>
      <c r="F17" s="7">
        <v>0.61499999999999999</v>
      </c>
      <c r="G17" s="7">
        <v>4</v>
      </c>
      <c r="H17" s="7">
        <v>4</v>
      </c>
      <c r="I17" s="7">
        <v>0.5</v>
      </c>
      <c r="J17" s="7">
        <v>30.1</v>
      </c>
      <c r="K17" s="7">
        <v>19.5</v>
      </c>
      <c r="L17" s="7">
        <v>8.15</v>
      </c>
      <c r="M17" s="7">
        <v>-0.09</v>
      </c>
      <c r="N17" s="7"/>
      <c r="O17" s="7">
        <v>19</v>
      </c>
      <c r="P17" s="7"/>
      <c r="Q17" s="7"/>
    </row>
    <row r="18" spans="1:17" ht="30">
      <c r="A18" s="6">
        <v>15</v>
      </c>
      <c r="B18" s="5" t="s">
        <v>76</v>
      </c>
      <c r="C18" s="5" t="s">
        <v>194</v>
      </c>
      <c r="D18" s="7">
        <v>7</v>
      </c>
      <c r="E18" s="7">
        <v>6</v>
      </c>
      <c r="F18" s="7">
        <v>0.53800000000000003</v>
      </c>
      <c r="G18" s="7">
        <v>4</v>
      </c>
      <c r="H18" s="7">
        <v>4</v>
      </c>
      <c r="I18" s="7">
        <v>0.5</v>
      </c>
      <c r="J18" s="7">
        <v>22.8</v>
      </c>
      <c r="K18" s="7">
        <v>23.8</v>
      </c>
      <c r="L18" s="7">
        <v>-7.0000000000000007E-2</v>
      </c>
      <c r="M18" s="7">
        <v>1.32</v>
      </c>
      <c r="N18" s="7"/>
      <c r="O18" s="7"/>
      <c r="P18" s="7"/>
      <c r="Q18" s="7"/>
    </row>
    <row r="19" spans="1:17" ht="30">
      <c r="A19" s="6">
        <v>16</v>
      </c>
      <c r="B19" s="5" t="s">
        <v>85</v>
      </c>
      <c r="C19" s="5" t="s">
        <v>194</v>
      </c>
      <c r="D19" s="7">
        <v>6</v>
      </c>
      <c r="E19" s="7">
        <v>6</v>
      </c>
      <c r="F19" s="7">
        <v>0.5</v>
      </c>
      <c r="G19" s="7">
        <v>3</v>
      </c>
      <c r="H19" s="7">
        <v>5</v>
      </c>
      <c r="I19" s="7">
        <v>0.375</v>
      </c>
      <c r="J19" s="7">
        <v>29</v>
      </c>
      <c r="K19" s="7">
        <v>25.5</v>
      </c>
      <c r="L19" s="7">
        <v>0.53</v>
      </c>
      <c r="M19" s="7">
        <v>-1.64</v>
      </c>
      <c r="N19" s="7"/>
      <c r="O19" s="7"/>
      <c r="P19" s="7"/>
      <c r="Q19" s="7"/>
    </row>
    <row r="20" spans="1:17" ht="30">
      <c r="A20" s="6">
        <v>17</v>
      </c>
      <c r="B20" s="5" t="s">
        <v>66</v>
      </c>
      <c r="C20" s="5" t="s">
        <v>194</v>
      </c>
      <c r="D20" s="7">
        <v>2</v>
      </c>
      <c r="E20" s="7">
        <v>10</v>
      </c>
      <c r="F20" s="7">
        <v>0.16700000000000001</v>
      </c>
      <c r="G20" s="7">
        <v>2</v>
      </c>
      <c r="H20" s="7">
        <v>6</v>
      </c>
      <c r="I20" s="7">
        <v>0.25</v>
      </c>
      <c r="J20" s="7">
        <v>16.3</v>
      </c>
      <c r="K20" s="7">
        <v>22.3</v>
      </c>
      <c r="L20" s="7">
        <v>-6.18</v>
      </c>
      <c r="M20" s="7">
        <v>0.99</v>
      </c>
      <c r="N20" s="7"/>
      <c r="O20" s="7"/>
      <c r="P20" s="7"/>
      <c r="Q20" s="7"/>
    </row>
    <row r="21" spans="1:17" ht="30.75" thickBot="1">
      <c r="A21" s="6">
        <v>18</v>
      </c>
      <c r="B21" s="5" t="s">
        <v>53</v>
      </c>
      <c r="C21" s="5" t="s">
        <v>194</v>
      </c>
      <c r="D21" s="7">
        <v>4</v>
      </c>
      <c r="E21" s="7">
        <v>8</v>
      </c>
      <c r="F21" s="7">
        <v>0.33300000000000002</v>
      </c>
      <c r="G21" s="7">
        <v>1</v>
      </c>
      <c r="H21" s="7">
        <v>7</v>
      </c>
      <c r="I21" s="7">
        <v>0.125</v>
      </c>
      <c r="J21" s="7">
        <v>18.8</v>
      </c>
      <c r="K21" s="7">
        <v>30.8</v>
      </c>
      <c r="L21" s="7">
        <v>-9.91</v>
      </c>
      <c r="M21" s="7">
        <v>0.17</v>
      </c>
      <c r="N21" s="7"/>
      <c r="O21" s="7"/>
      <c r="P21" s="7"/>
      <c r="Q21" s="7"/>
    </row>
    <row r="22" spans="1:17" ht="30.75" thickTop="1">
      <c r="A22" s="8">
        <v>19</v>
      </c>
      <c r="B22" s="10" t="s">
        <v>16</v>
      </c>
      <c r="C22" s="10" t="s">
        <v>195</v>
      </c>
      <c r="D22" s="9">
        <v>11</v>
      </c>
      <c r="E22" s="9">
        <v>3</v>
      </c>
      <c r="F22" s="9">
        <v>0.78600000000000003</v>
      </c>
      <c r="G22" s="9">
        <v>7</v>
      </c>
      <c r="H22" s="9">
        <v>1</v>
      </c>
      <c r="I22" s="9">
        <v>0.875</v>
      </c>
      <c r="J22" s="9">
        <v>30.3</v>
      </c>
      <c r="K22" s="9">
        <v>17.3</v>
      </c>
      <c r="L22" s="9">
        <v>12.75</v>
      </c>
      <c r="M22" s="9">
        <v>2.83</v>
      </c>
      <c r="N22" s="9">
        <v>10</v>
      </c>
      <c r="O22" s="9">
        <v>7</v>
      </c>
      <c r="P22" s="9">
        <v>11</v>
      </c>
      <c r="Q22" s="9"/>
    </row>
    <row r="23" spans="1:17" ht="30">
      <c r="A23" s="6">
        <v>20</v>
      </c>
      <c r="B23" s="5" t="s">
        <v>7</v>
      </c>
      <c r="C23" s="5" t="s">
        <v>195</v>
      </c>
      <c r="D23" s="7">
        <v>10</v>
      </c>
      <c r="E23" s="7">
        <v>3</v>
      </c>
      <c r="F23" s="7">
        <v>0.76900000000000002</v>
      </c>
      <c r="G23" s="7">
        <v>6</v>
      </c>
      <c r="H23" s="7">
        <v>2</v>
      </c>
      <c r="I23" s="7">
        <v>0.75</v>
      </c>
      <c r="J23" s="7">
        <v>35.9</v>
      </c>
      <c r="K23" s="7">
        <v>18.3</v>
      </c>
      <c r="L23" s="7">
        <v>12.18</v>
      </c>
      <c r="M23" s="7">
        <v>0.56999999999999995</v>
      </c>
      <c r="N23" s="7">
        <v>3</v>
      </c>
      <c r="O23" s="7">
        <v>2</v>
      </c>
      <c r="P23" s="7">
        <v>13</v>
      </c>
      <c r="Q23" s="7"/>
    </row>
    <row r="24" spans="1:17" ht="30">
      <c r="A24" s="6">
        <v>21</v>
      </c>
      <c r="B24" s="5" t="s">
        <v>17</v>
      </c>
      <c r="C24" s="5" t="s">
        <v>195</v>
      </c>
      <c r="D24" s="7">
        <v>9</v>
      </c>
      <c r="E24" s="7">
        <v>4</v>
      </c>
      <c r="F24" s="7">
        <v>0.69199999999999995</v>
      </c>
      <c r="G24" s="7">
        <v>5</v>
      </c>
      <c r="H24" s="7">
        <v>3</v>
      </c>
      <c r="I24" s="7">
        <v>0.625</v>
      </c>
      <c r="J24" s="7">
        <v>27.8</v>
      </c>
      <c r="K24" s="7">
        <v>20.5</v>
      </c>
      <c r="L24" s="7">
        <v>6.53</v>
      </c>
      <c r="M24" s="7">
        <v>0.99</v>
      </c>
      <c r="N24" s="7"/>
      <c r="O24" s="7">
        <v>21</v>
      </c>
      <c r="P24" s="7"/>
      <c r="Q24" s="7"/>
    </row>
    <row r="25" spans="1:17" ht="30">
      <c r="A25" s="6">
        <v>22</v>
      </c>
      <c r="B25" s="5" t="s">
        <v>47</v>
      </c>
      <c r="C25" s="5" t="s">
        <v>195</v>
      </c>
      <c r="D25" s="7">
        <v>8</v>
      </c>
      <c r="E25" s="7">
        <v>5</v>
      </c>
      <c r="F25" s="7">
        <v>0.61499999999999999</v>
      </c>
      <c r="G25" s="7">
        <v>4</v>
      </c>
      <c r="H25" s="7">
        <v>4</v>
      </c>
      <c r="I25" s="7">
        <v>0.5</v>
      </c>
      <c r="J25" s="7">
        <v>32.5</v>
      </c>
      <c r="K25" s="7">
        <v>25.1</v>
      </c>
      <c r="L25" s="7">
        <v>4.2</v>
      </c>
      <c r="M25" s="7">
        <v>0.43</v>
      </c>
      <c r="N25" s="7">
        <v>25</v>
      </c>
      <c r="O25" s="7">
        <v>24</v>
      </c>
      <c r="P25" s="7"/>
      <c r="Q25" s="7"/>
    </row>
    <row r="26" spans="1:17" ht="30">
      <c r="A26" s="6">
        <v>23</v>
      </c>
      <c r="B26" s="5" t="s">
        <v>48</v>
      </c>
      <c r="C26" s="5" t="s">
        <v>195</v>
      </c>
      <c r="D26" s="7">
        <v>7</v>
      </c>
      <c r="E26" s="7">
        <v>6</v>
      </c>
      <c r="F26" s="7">
        <v>0.53800000000000003</v>
      </c>
      <c r="G26" s="7">
        <v>3</v>
      </c>
      <c r="H26" s="7">
        <v>5</v>
      </c>
      <c r="I26" s="7">
        <v>0.375</v>
      </c>
      <c r="J26" s="7">
        <v>35.200000000000003</v>
      </c>
      <c r="K26" s="7">
        <v>25.6</v>
      </c>
      <c r="L26" s="7">
        <v>6.04</v>
      </c>
      <c r="M26" s="7">
        <v>1.1200000000000001</v>
      </c>
      <c r="N26" s="7"/>
      <c r="O26" s="7"/>
      <c r="P26" s="7"/>
      <c r="Q26" s="7"/>
    </row>
    <row r="27" spans="1:17" ht="30">
      <c r="A27" s="6">
        <v>24</v>
      </c>
      <c r="B27" s="5" t="s">
        <v>56</v>
      </c>
      <c r="C27" s="5" t="s">
        <v>195</v>
      </c>
      <c r="D27" s="7">
        <v>4</v>
      </c>
      <c r="E27" s="7">
        <v>8</v>
      </c>
      <c r="F27" s="7">
        <v>0.33300000000000002</v>
      </c>
      <c r="G27" s="7">
        <v>3</v>
      </c>
      <c r="H27" s="7">
        <v>5</v>
      </c>
      <c r="I27" s="7">
        <v>0.375</v>
      </c>
      <c r="J27" s="7">
        <v>23.6</v>
      </c>
      <c r="K27" s="7">
        <v>32.6</v>
      </c>
      <c r="L27" s="7">
        <v>-4.62</v>
      </c>
      <c r="M27" s="7">
        <v>1.88</v>
      </c>
      <c r="N27" s="7"/>
      <c r="O27" s="7"/>
      <c r="P27" s="7"/>
      <c r="Q27" s="7"/>
    </row>
    <row r="28" spans="1:17" ht="15" customHeight="1">
      <c r="A28" s="21"/>
      <c r="B28" s="21"/>
      <c r="C28" s="21"/>
      <c r="D28" s="21" t="s">
        <v>167</v>
      </c>
      <c r="E28" s="21"/>
      <c r="F28" s="21"/>
      <c r="G28" s="21" t="s">
        <v>168</v>
      </c>
      <c r="H28" s="21"/>
      <c r="I28" s="21"/>
      <c r="J28" s="6"/>
      <c r="K28" s="6"/>
      <c r="L28" s="21" t="s">
        <v>159</v>
      </c>
      <c r="M28" s="21"/>
      <c r="N28" s="21" t="s">
        <v>151</v>
      </c>
      <c r="O28" s="21"/>
      <c r="P28" s="21"/>
      <c r="Q28" s="6"/>
    </row>
    <row r="29" spans="1:17">
      <c r="A29" s="6" t="s">
        <v>152</v>
      </c>
      <c r="B29" s="6" t="s">
        <v>153</v>
      </c>
      <c r="C29" s="6" t="s">
        <v>154</v>
      </c>
      <c r="D29" s="6" t="s">
        <v>155</v>
      </c>
      <c r="E29" s="6" t="s">
        <v>156</v>
      </c>
      <c r="F29" s="6" t="s">
        <v>157</v>
      </c>
      <c r="G29" s="6" t="s">
        <v>155</v>
      </c>
      <c r="H29" s="6" t="s">
        <v>156</v>
      </c>
      <c r="I29" s="6" t="s">
        <v>157</v>
      </c>
      <c r="J29" s="6" t="s">
        <v>158</v>
      </c>
      <c r="K29" s="6" t="s">
        <v>158</v>
      </c>
      <c r="L29" s="6" t="s">
        <v>159</v>
      </c>
      <c r="M29" s="6" t="s">
        <v>160</v>
      </c>
      <c r="N29" s="6" t="s">
        <v>161</v>
      </c>
      <c r="O29" s="6" t="s">
        <v>162</v>
      </c>
      <c r="P29" s="6" t="s">
        <v>163</v>
      </c>
      <c r="Q29" s="6" t="s">
        <v>164</v>
      </c>
    </row>
    <row r="30" spans="1:17" ht="30">
      <c r="A30" s="6">
        <v>25</v>
      </c>
      <c r="B30" s="5" t="s">
        <v>36</v>
      </c>
      <c r="C30" s="5" t="s">
        <v>192</v>
      </c>
      <c r="D30" s="7">
        <v>12</v>
      </c>
      <c r="E30" s="7">
        <v>1</v>
      </c>
      <c r="F30" s="7">
        <v>0.92300000000000004</v>
      </c>
      <c r="G30" s="7">
        <v>6</v>
      </c>
      <c r="H30" s="7">
        <v>1</v>
      </c>
      <c r="I30" s="7">
        <v>0.85699999999999998</v>
      </c>
      <c r="J30" s="7">
        <v>37.799999999999997</v>
      </c>
      <c r="K30" s="7">
        <v>16.3</v>
      </c>
      <c r="L30" s="7">
        <v>19.940000000000001</v>
      </c>
      <c r="M30" s="7">
        <v>2.94</v>
      </c>
      <c r="N30" s="7">
        <v>13</v>
      </c>
      <c r="O30" s="7">
        <v>3</v>
      </c>
      <c r="P30" s="7">
        <v>6</v>
      </c>
      <c r="Q30" s="7"/>
    </row>
    <row r="31" spans="1:17">
      <c r="A31" s="6">
        <v>26</v>
      </c>
      <c r="B31" s="5" t="s">
        <v>79</v>
      </c>
      <c r="C31" s="5" t="s">
        <v>192</v>
      </c>
      <c r="D31" s="7">
        <v>11</v>
      </c>
      <c r="E31" s="7">
        <v>2</v>
      </c>
      <c r="F31" s="7">
        <v>0.84599999999999997</v>
      </c>
      <c r="G31" s="7">
        <v>5</v>
      </c>
      <c r="H31" s="7">
        <v>2</v>
      </c>
      <c r="I31" s="7">
        <v>0.71399999999999997</v>
      </c>
      <c r="J31" s="7">
        <v>29.8</v>
      </c>
      <c r="K31" s="7">
        <v>14.3</v>
      </c>
      <c r="L31" s="7">
        <v>12.88</v>
      </c>
      <c r="M31" s="7">
        <v>1.1100000000000001</v>
      </c>
      <c r="N31" s="7"/>
      <c r="O31" s="7">
        <v>7</v>
      </c>
      <c r="P31" s="7">
        <v>12</v>
      </c>
      <c r="Q31" s="7"/>
    </row>
    <row r="32" spans="1:17" ht="30">
      <c r="A32" s="6">
        <v>27</v>
      </c>
      <c r="B32" s="5" t="s">
        <v>38</v>
      </c>
      <c r="C32" s="5" t="s">
        <v>192</v>
      </c>
      <c r="D32" s="7">
        <v>11</v>
      </c>
      <c r="E32" s="7">
        <v>2</v>
      </c>
      <c r="F32" s="7">
        <v>0.84599999999999997</v>
      </c>
      <c r="G32" s="7">
        <v>5</v>
      </c>
      <c r="H32" s="7">
        <v>2</v>
      </c>
      <c r="I32" s="7">
        <v>0.71399999999999997</v>
      </c>
      <c r="J32" s="7">
        <v>38.799999999999997</v>
      </c>
      <c r="K32" s="7">
        <v>21.7</v>
      </c>
      <c r="L32" s="7">
        <v>16.8</v>
      </c>
      <c r="M32" s="7">
        <v>2.1</v>
      </c>
      <c r="N32" s="7">
        <v>5</v>
      </c>
      <c r="O32" s="7">
        <v>3</v>
      </c>
      <c r="P32" s="7">
        <v>10</v>
      </c>
      <c r="Q32" s="7"/>
    </row>
    <row r="33" spans="1:17" ht="30">
      <c r="A33" s="6">
        <v>28</v>
      </c>
      <c r="B33" s="5" t="s">
        <v>73</v>
      </c>
      <c r="C33" s="5" t="s">
        <v>192</v>
      </c>
      <c r="D33" s="7">
        <v>9</v>
      </c>
      <c r="E33" s="7">
        <v>4</v>
      </c>
      <c r="F33" s="7">
        <v>0.69199999999999995</v>
      </c>
      <c r="G33" s="7">
        <v>4</v>
      </c>
      <c r="H33" s="7">
        <v>3</v>
      </c>
      <c r="I33" s="7">
        <v>0.57099999999999995</v>
      </c>
      <c r="J33" s="7">
        <v>23</v>
      </c>
      <c r="K33" s="7">
        <v>16.899999999999999</v>
      </c>
      <c r="L33" s="7">
        <v>5.94</v>
      </c>
      <c r="M33" s="7">
        <v>0.25</v>
      </c>
      <c r="N33" s="7"/>
      <c r="O33" s="7"/>
      <c r="P33" s="7"/>
      <c r="Q33" s="7"/>
    </row>
    <row r="34" spans="1:17" ht="30">
      <c r="A34" s="6">
        <v>29</v>
      </c>
      <c r="B34" s="5" t="s">
        <v>68</v>
      </c>
      <c r="C34" s="5" t="s">
        <v>192</v>
      </c>
      <c r="D34" s="7">
        <v>8</v>
      </c>
      <c r="E34" s="7">
        <v>5</v>
      </c>
      <c r="F34" s="7">
        <v>0.61499999999999999</v>
      </c>
      <c r="G34" s="7">
        <v>4</v>
      </c>
      <c r="H34" s="7">
        <v>3</v>
      </c>
      <c r="I34" s="7">
        <v>0.57099999999999995</v>
      </c>
      <c r="J34" s="7">
        <v>21.1</v>
      </c>
      <c r="K34" s="7">
        <v>19.600000000000001</v>
      </c>
      <c r="L34" s="7">
        <v>5.29</v>
      </c>
      <c r="M34" s="7">
        <v>3.29</v>
      </c>
      <c r="N34" s="7"/>
      <c r="O34" s="7"/>
      <c r="P34" s="7"/>
      <c r="Q34" s="7"/>
    </row>
    <row r="35" spans="1:17" ht="30">
      <c r="A35" s="6">
        <v>30</v>
      </c>
      <c r="B35" s="5" t="s">
        <v>31</v>
      </c>
      <c r="C35" s="5" t="s">
        <v>192</v>
      </c>
      <c r="D35" s="7">
        <v>6</v>
      </c>
      <c r="E35" s="7">
        <v>6</v>
      </c>
      <c r="F35" s="7">
        <v>0.5</v>
      </c>
      <c r="G35" s="7">
        <v>2</v>
      </c>
      <c r="H35" s="7">
        <v>5</v>
      </c>
      <c r="I35" s="7">
        <v>0.28599999999999998</v>
      </c>
      <c r="J35" s="7">
        <v>31.8</v>
      </c>
      <c r="K35" s="7">
        <v>22.8</v>
      </c>
      <c r="L35" s="7">
        <v>4.57</v>
      </c>
      <c r="M35" s="7">
        <v>1.23</v>
      </c>
      <c r="N35" s="7"/>
      <c r="O35" s="7"/>
      <c r="P35" s="7"/>
      <c r="Q35" s="7"/>
    </row>
    <row r="36" spans="1:17" ht="30">
      <c r="A36" s="6">
        <v>31</v>
      </c>
      <c r="B36" s="5" t="s">
        <v>117</v>
      </c>
      <c r="C36" s="5" t="s">
        <v>192</v>
      </c>
      <c r="D36" s="7">
        <v>4</v>
      </c>
      <c r="E36" s="7">
        <v>8</v>
      </c>
      <c r="F36" s="7">
        <v>0.33300000000000002</v>
      </c>
      <c r="G36" s="7">
        <v>1</v>
      </c>
      <c r="H36" s="7">
        <v>6</v>
      </c>
      <c r="I36" s="7">
        <v>0.14299999999999999</v>
      </c>
      <c r="J36" s="7">
        <v>21.4</v>
      </c>
      <c r="K36" s="7">
        <v>27</v>
      </c>
      <c r="L36" s="7">
        <v>-3.02</v>
      </c>
      <c r="M36" s="7">
        <v>3.48</v>
      </c>
      <c r="N36" s="7"/>
      <c r="O36" s="7"/>
      <c r="P36" s="7"/>
      <c r="Q36" s="7"/>
    </row>
    <row r="37" spans="1:17">
      <c r="A37" s="6">
        <v>32</v>
      </c>
      <c r="B37" s="5" t="s">
        <v>59</v>
      </c>
      <c r="C37" s="5" t="s">
        <v>192</v>
      </c>
      <c r="D37" s="7">
        <v>4</v>
      </c>
      <c r="E37" s="7">
        <v>8</v>
      </c>
      <c r="F37" s="7">
        <v>0.33300000000000002</v>
      </c>
      <c r="G37" s="7">
        <v>1</v>
      </c>
      <c r="H37" s="7">
        <v>6</v>
      </c>
      <c r="I37" s="7">
        <v>0.14299999999999999</v>
      </c>
      <c r="J37" s="7">
        <v>17.399999999999999</v>
      </c>
      <c r="K37" s="7">
        <v>24.6</v>
      </c>
      <c r="L37" s="7">
        <v>-2.08</v>
      </c>
      <c r="M37" s="7">
        <v>4.34</v>
      </c>
      <c r="N37" s="7"/>
      <c r="O37" s="7"/>
      <c r="P37" s="7"/>
      <c r="Q37" s="7"/>
    </row>
    <row r="38" spans="1:17" ht="15" customHeight="1">
      <c r="A38" s="21"/>
      <c r="B38" s="21"/>
      <c r="C38" s="21"/>
      <c r="D38" s="21" t="s">
        <v>167</v>
      </c>
      <c r="E38" s="21"/>
      <c r="F38" s="21"/>
      <c r="G38" s="21" t="s">
        <v>168</v>
      </c>
      <c r="H38" s="21"/>
      <c r="I38" s="21"/>
      <c r="J38" s="6"/>
      <c r="K38" s="6"/>
      <c r="L38" s="21" t="s">
        <v>159</v>
      </c>
      <c r="M38" s="21"/>
      <c r="N38" s="21" t="s">
        <v>151</v>
      </c>
      <c r="O38" s="21"/>
      <c r="P38" s="21"/>
      <c r="Q38" s="6"/>
    </row>
    <row r="39" spans="1:17">
      <c r="A39" s="6" t="s">
        <v>152</v>
      </c>
      <c r="B39" s="6" t="s">
        <v>153</v>
      </c>
      <c r="C39" s="6" t="s">
        <v>154</v>
      </c>
      <c r="D39" s="6" t="s">
        <v>155</v>
      </c>
      <c r="E39" s="6" t="s">
        <v>156</v>
      </c>
      <c r="F39" s="6" t="s">
        <v>157</v>
      </c>
      <c r="G39" s="6" t="s">
        <v>155</v>
      </c>
      <c r="H39" s="6" t="s">
        <v>156</v>
      </c>
      <c r="I39" s="6" t="s">
        <v>157</v>
      </c>
      <c r="J39" s="6" t="s">
        <v>158</v>
      </c>
      <c r="K39" s="6" t="s">
        <v>158</v>
      </c>
      <c r="L39" s="6" t="s">
        <v>159</v>
      </c>
      <c r="M39" s="6" t="s">
        <v>160</v>
      </c>
      <c r="N39" s="6" t="s">
        <v>161</v>
      </c>
      <c r="O39" s="6" t="s">
        <v>162</v>
      </c>
      <c r="P39" s="6" t="s">
        <v>163</v>
      </c>
      <c r="Q39" s="6" t="s">
        <v>164</v>
      </c>
    </row>
    <row r="40" spans="1:17" ht="30">
      <c r="A40" s="6">
        <v>33</v>
      </c>
      <c r="B40" s="5" t="s">
        <v>3</v>
      </c>
      <c r="C40" s="5" t="s">
        <v>146</v>
      </c>
      <c r="D40" s="7">
        <v>12</v>
      </c>
      <c r="E40" s="7">
        <v>1</v>
      </c>
      <c r="F40" s="7">
        <v>0.92300000000000004</v>
      </c>
      <c r="G40" s="7">
        <v>8</v>
      </c>
      <c r="H40" s="7">
        <v>0</v>
      </c>
      <c r="I40" s="7">
        <v>1</v>
      </c>
      <c r="J40" s="7">
        <v>34.6</v>
      </c>
      <c r="K40" s="7">
        <v>12.8</v>
      </c>
      <c r="L40" s="7">
        <v>18.760000000000002</v>
      </c>
      <c r="M40" s="7">
        <v>2.0699999999999998</v>
      </c>
      <c r="N40" s="7">
        <v>1</v>
      </c>
      <c r="O40" s="7">
        <v>1</v>
      </c>
      <c r="P40" s="7">
        <v>2</v>
      </c>
      <c r="Q40" s="7"/>
    </row>
    <row r="41" spans="1:17" ht="30">
      <c r="A41" s="6">
        <v>34</v>
      </c>
      <c r="B41" s="5" t="s">
        <v>35</v>
      </c>
      <c r="C41" s="5" t="s">
        <v>146</v>
      </c>
      <c r="D41" s="7">
        <v>12</v>
      </c>
      <c r="E41" s="7">
        <v>1</v>
      </c>
      <c r="F41" s="7">
        <v>0.92300000000000004</v>
      </c>
      <c r="G41" s="7">
        <v>7</v>
      </c>
      <c r="H41" s="7">
        <v>1</v>
      </c>
      <c r="I41" s="7">
        <v>0.875</v>
      </c>
      <c r="J41" s="7">
        <v>29.2</v>
      </c>
      <c r="K41" s="7">
        <v>12.1</v>
      </c>
      <c r="L41" s="7">
        <v>11.97</v>
      </c>
      <c r="M41" s="7">
        <v>-2.88</v>
      </c>
      <c r="N41" s="7"/>
      <c r="O41" s="7">
        <v>6</v>
      </c>
      <c r="P41" s="7">
        <v>7</v>
      </c>
      <c r="Q41" s="7"/>
    </row>
    <row r="42" spans="1:17">
      <c r="A42" s="6">
        <v>35</v>
      </c>
      <c r="B42" s="5" t="s">
        <v>4</v>
      </c>
      <c r="C42" s="5" t="s">
        <v>146</v>
      </c>
      <c r="D42" s="7">
        <v>11</v>
      </c>
      <c r="E42" s="7">
        <v>2</v>
      </c>
      <c r="F42" s="7">
        <v>0.84599999999999997</v>
      </c>
      <c r="G42" s="7">
        <v>7</v>
      </c>
      <c r="H42" s="7">
        <v>1</v>
      </c>
      <c r="I42" s="7">
        <v>0.875</v>
      </c>
      <c r="J42" s="7">
        <v>29.2</v>
      </c>
      <c r="K42" s="7">
        <v>15.9</v>
      </c>
      <c r="L42" s="7">
        <v>16.66</v>
      </c>
      <c r="M42" s="7">
        <v>4.3499999999999996</v>
      </c>
      <c r="N42" s="7">
        <v>14</v>
      </c>
      <c r="O42" s="7">
        <v>2</v>
      </c>
      <c r="P42" s="7">
        <v>8</v>
      </c>
      <c r="Q42" s="7"/>
    </row>
    <row r="43" spans="1:17" ht="30">
      <c r="A43" s="6">
        <v>36</v>
      </c>
      <c r="B43" s="5" t="s">
        <v>23</v>
      </c>
      <c r="C43" s="5" t="s">
        <v>146</v>
      </c>
      <c r="D43" s="7">
        <v>9</v>
      </c>
      <c r="E43" s="7">
        <v>4</v>
      </c>
      <c r="F43" s="7">
        <v>0.69199999999999995</v>
      </c>
      <c r="G43" s="7">
        <v>5</v>
      </c>
      <c r="H43" s="7">
        <v>3</v>
      </c>
      <c r="I43" s="7">
        <v>0.625</v>
      </c>
      <c r="J43" s="7">
        <v>22.3</v>
      </c>
      <c r="K43" s="7">
        <v>14.4</v>
      </c>
      <c r="L43" s="7">
        <v>6.89</v>
      </c>
      <c r="M43" s="7">
        <v>0.97</v>
      </c>
      <c r="N43" s="7">
        <v>19</v>
      </c>
      <c r="O43" s="7">
        <v>19</v>
      </c>
      <c r="P43" s="7">
        <v>24</v>
      </c>
      <c r="Q43" s="7"/>
    </row>
    <row r="44" spans="1:17">
      <c r="A44" s="6">
        <v>37</v>
      </c>
      <c r="B44" s="5" t="s">
        <v>74</v>
      </c>
      <c r="C44" s="5" t="s">
        <v>146</v>
      </c>
      <c r="D44" s="7">
        <v>8</v>
      </c>
      <c r="E44" s="7">
        <v>6</v>
      </c>
      <c r="F44" s="7">
        <v>0.57099999999999995</v>
      </c>
      <c r="G44" s="7">
        <v>5</v>
      </c>
      <c r="H44" s="7">
        <v>3</v>
      </c>
      <c r="I44" s="7">
        <v>0.625</v>
      </c>
      <c r="J44" s="7">
        <v>26</v>
      </c>
      <c r="K44" s="7">
        <v>26.7</v>
      </c>
      <c r="L44" s="7">
        <v>-0.61</v>
      </c>
      <c r="M44" s="7">
        <v>-0.68</v>
      </c>
      <c r="N44" s="7"/>
      <c r="O44" s="7"/>
      <c r="P44" s="7"/>
      <c r="Q44" s="7"/>
    </row>
    <row r="45" spans="1:17" ht="30">
      <c r="A45" s="6">
        <v>38</v>
      </c>
      <c r="B45" s="5" t="s">
        <v>51</v>
      </c>
      <c r="C45" s="5" t="s">
        <v>146</v>
      </c>
      <c r="D45" s="7">
        <v>6</v>
      </c>
      <c r="E45" s="7">
        <v>7</v>
      </c>
      <c r="F45" s="7">
        <v>0.46200000000000002</v>
      </c>
      <c r="G45" s="7">
        <v>3</v>
      </c>
      <c r="H45" s="7">
        <v>5</v>
      </c>
      <c r="I45" s="7">
        <v>0.375</v>
      </c>
      <c r="J45" s="7">
        <v>28.9</v>
      </c>
      <c r="K45" s="7">
        <v>26</v>
      </c>
      <c r="L45" s="7">
        <v>1.45</v>
      </c>
      <c r="M45" s="7">
        <v>1.84</v>
      </c>
      <c r="N45" s="7"/>
      <c r="O45" s="7"/>
      <c r="P45" s="7"/>
      <c r="Q45" s="7"/>
    </row>
    <row r="46" spans="1:17">
      <c r="A46" s="6">
        <v>39</v>
      </c>
      <c r="B46" s="5" t="s">
        <v>58</v>
      </c>
      <c r="C46" s="5" t="s">
        <v>146</v>
      </c>
      <c r="D46" s="7">
        <v>5</v>
      </c>
      <c r="E46" s="7">
        <v>7</v>
      </c>
      <c r="F46" s="7">
        <v>0.41699999999999998</v>
      </c>
      <c r="G46" s="7">
        <v>3</v>
      </c>
      <c r="H46" s="7">
        <v>5</v>
      </c>
      <c r="I46" s="7">
        <v>0.375</v>
      </c>
      <c r="J46" s="7">
        <v>23.1</v>
      </c>
      <c r="K46" s="7">
        <v>32.799999999999997</v>
      </c>
      <c r="L46" s="7">
        <v>-3.53</v>
      </c>
      <c r="M46" s="7">
        <v>1.05</v>
      </c>
      <c r="N46" s="7"/>
      <c r="O46" s="7"/>
      <c r="P46" s="7"/>
      <c r="Q46" s="7"/>
    </row>
    <row r="47" spans="1:17">
      <c r="A47" s="6">
        <v>40</v>
      </c>
      <c r="B47" s="5" t="s">
        <v>42</v>
      </c>
      <c r="C47" s="5" t="s">
        <v>146</v>
      </c>
      <c r="D47" s="7">
        <v>6</v>
      </c>
      <c r="E47" s="7">
        <v>7</v>
      </c>
      <c r="F47" s="7">
        <v>0.46200000000000002</v>
      </c>
      <c r="G47" s="7">
        <v>2</v>
      </c>
      <c r="H47" s="7">
        <v>6</v>
      </c>
      <c r="I47" s="7">
        <v>0.25</v>
      </c>
      <c r="J47" s="7">
        <v>23.8</v>
      </c>
      <c r="K47" s="7">
        <v>20.7</v>
      </c>
      <c r="L47" s="7">
        <v>1.86</v>
      </c>
      <c r="M47" s="7">
        <v>0.93</v>
      </c>
      <c r="N47" s="7">
        <v>16</v>
      </c>
      <c r="O47" s="7">
        <v>13</v>
      </c>
      <c r="P47" s="7"/>
      <c r="Q47" s="7"/>
    </row>
    <row r="48" spans="1:17" ht="30">
      <c r="A48" s="6">
        <v>41</v>
      </c>
      <c r="B48" s="5" t="s">
        <v>49</v>
      </c>
      <c r="C48" s="5" t="s">
        <v>146</v>
      </c>
      <c r="D48" s="7">
        <v>4</v>
      </c>
      <c r="E48" s="7">
        <v>8</v>
      </c>
      <c r="F48" s="7">
        <v>0.33300000000000002</v>
      </c>
      <c r="G48" s="7">
        <v>2</v>
      </c>
      <c r="H48" s="7">
        <v>6</v>
      </c>
      <c r="I48" s="7">
        <v>0.25</v>
      </c>
      <c r="J48" s="7">
        <v>16.5</v>
      </c>
      <c r="K48" s="7">
        <v>26.2</v>
      </c>
      <c r="L48" s="7">
        <v>-7.39</v>
      </c>
      <c r="M48" s="7">
        <v>0.11</v>
      </c>
      <c r="N48" s="7"/>
      <c r="O48" s="7"/>
      <c r="P48" s="7"/>
      <c r="Q48" s="7"/>
    </row>
    <row r="49" spans="1:17" ht="30">
      <c r="A49" s="6">
        <v>42</v>
      </c>
      <c r="B49" s="5" t="s">
        <v>18</v>
      </c>
      <c r="C49" s="5" t="s">
        <v>146</v>
      </c>
      <c r="D49" s="7">
        <v>4</v>
      </c>
      <c r="E49" s="7">
        <v>8</v>
      </c>
      <c r="F49" s="7">
        <v>0.33300000000000002</v>
      </c>
      <c r="G49" s="7">
        <v>1</v>
      </c>
      <c r="H49" s="7">
        <v>7</v>
      </c>
      <c r="I49" s="7">
        <v>0.125</v>
      </c>
      <c r="J49" s="7">
        <v>25.2</v>
      </c>
      <c r="K49" s="7">
        <v>28.4</v>
      </c>
      <c r="L49" s="7">
        <v>-3.14</v>
      </c>
      <c r="M49" s="7">
        <v>1.1100000000000001</v>
      </c>
      <c r="N49" s="7"/>
      <c r="O49" s="7"/>
      <c r="P49" s="7"/>
      <c r="Q49" s="7"/>
    </row>
    <row r="50" spans="1:17">
      <c r="A50" s="6">
        <v>43</v>
      </c>
      <c r="B50" s="5" t="s">
        <v>70</v>
      </c>
      <c r="C50" s="5" t="s">
        <v>146</v>
      </c>
      <c r="D50" s="7">
        <v>2</v>
      </c>
      <c r="E50" s="7">
        <v>10</v>
      </c>
      <c r="F50" s="7">
        <v>0.16700000000000001</v>
      </c>
      <c r="G50" s="7">
        <v>1</v>
      </c>
      <c r="H50" s="7">
        <v>7</v>
      </c>
      <c r="I50" s="7">
        <v>0.125</v>
      </c>
      <c r="J50" s="7">
        <v>19.600000000000001</v>
      </c>
      <c r="K50" s="7">
        <v>26.8</v>
      </c>
      <c r="L50" s="7">
        <v>-5.87</v>
      </c>
      <c r="M50" s="7">
        <v>1.1299999999999999</v>
      </c>
      <c r="N50" s="7"/>
      <c r="O50" s="7"/>
      <c r="P50" s="7"/>
      <c r="Q50" s="7"/>
    </row>
    <row r="51" spans="1:17" ht="15" customHeight="1">
      <c r="A51" s="21"/>
      <c r="B51" s="21"/>
      <c r="C51" s="21"/>
      <c r="D51" s="21" t="s">
        <v>167</v>
      </c>
      <c r="E51" s="21"/>
      <c r="F51" s="21"/>
      <c r="G51" s="21" t="s">
        <v>168</v>
      </c>
      <c r="H51" s="21"/>
      <c r="I51" s="21"/>
      <c r="J51" s="6"/>
      <c r="K51" s="6"/>
      <c r="L51" s="21" t="s">
        <v>159</v>
      </c>
      <c r="M51" s="21"/>
      <c r="N51" s="21" t="s">
        <v>151</v>
      </c>
      <c r="O51" s="21"/>
      <c r="P51" s="21"/>
      <c r="Q51" s="6"/>
    </row>
    <row r="52" spans="1:17">
      <c r="A52" s="6" t="s">
        <v>152</v>
      </c>
      <c r="B52" s="6" t="s">
        <v>153</v>
      </c>
      <c r="C52" s="6" t="s">
        <v>154</v>
      </c>
      <c r="D52" s="6" t="s">
        <v>155</v>
      </c>
      <c r="E52" s="6" t="s">
        <v>156</v>
      </c>
      <c r="F52" s="6" t="s">
        <v>157</v>
      </c>
      <c r="G52" s="6" t="s">
        <v>155</v>
      </c>
      <c r="H52" s="6" t="s">
        <v>156</v>
      </c>
      <c r="I52" s="6" t="s">
        <v>157</v>
      </c>
      <c r="J52" s="6" t="s">
        <v>158</v>
      </c>
      <c r="K52" s="6" t="s">
        <v>158</v>
      </c>
      <c r="L52" s="6" t="s">
        <v>159</v>
      </c>
      <c r="M52" s="6" t="s">
        <v>160</v>
      </c>
      <c r="N52" s="6" t="s">
        <v>161</v>
      </c>
      <c r="O52" s="6" t="s">
        <v>162</v>
      </c>
      <c r="P52" s="6" t="s">
        <v>163</v>
      </c>
      <c r="Q52" s="6" t="s">
        <v>164</v>
      </c>
    </row>
    <row r="53" spans="1:17" ht="45">
      <c r="A53" s="6">
        <v>44</v>
      </c>
      <c r="B53" s="5" t="s">
        <v>174</v>
      </c>
      <c r="C53" s="5" t="s">
        <v>173</v>
      </c>
      <c r="D53" s="7">
        <v>9</v>
      </c>
      <c r="E53" s="7">
        <v>5</v>
      </c>
      <c r="F53" s="7">
        <v>0.64300000000000002</v>
      </c>
      <c r="G53" s="7">
        <v>6</v>
      </c>
      <c r="H53" s="7">
        <v>2</v>
      </c>
      <c r="I53" s="7">
        <v>0.75</v>
      </c>
      <c r="J53" s="7">
        <v>25.4</v>
      </c>
      <c r="K53" s="7">
        <v>18.600000000000001</v>
      </c>
      <c r="L53" s="7">
        <v>3.65</v>
      </c>
      <c r="M53" s="7">
        <v>-1.49</v>
      </c>
      <c r="N53" s="7"/>
      <c r="O53" s="7"/>
      <c r="P53" s="7"/>
      <c r="Q53" s="7"/>
    </row>
    <row r="54" spans="1:17" ht="30">
      <c r="A54" s="6">
        <v>45</v>
      </c>
      <c r="B54" s="5" t="s">
        <v>81</v>
      </c>
      <c r="C54" s="5" t="s">
        <v>173</v>
      </c>
      <c r="D54" s="7">
        <v>7</v>
      </c>
      <c r="E54" s="7">
        <v>6</v>
      </c>
      <c r="F54" s="7">
        <v>0.53800000000000003</v>
      </c>
      <c r="G54" s="7">
        <v>5</v>
      </c>
      <c r="H54" s="7">
        <v>3</v>
      </c>
      <c r="I54" s="7">
        <v>0.625</v>
      </c>
      <c r="J54" s="7">
        <v>21.5</v>
      </c>
      <c r="K54" s="7">
        <v>20.8</v>
      </c>
      <c r="L54" s="7">
        <v>-0.6</v>
      </c>
      <c r="M54" s="7">
        <v>-1.06</v>
      </c>
      <c r="N54" s="7"/>
      <c r="O54" s="7"/>
      <c r="P54" s="7"/>
      <c r="Q54" s="7"/>
    </row>
    <row r="55" spans="1:17" ht="30">
      <c r="A55" s="6">
        <v>46</v>
      </c>
      <c r="B55" s="5" t="s">
        <v>67</v>
      </c>
      <c r="C55" s="5" t="s">
        <v>173</v>
      </c>
      <c r="D55" s="7">
        <v>5</v>
      </c>
      <c r="E55" s="7">
        <v>7</v>
      </c>
      <c r="F55" s="7">
        <v>0.41699999999999998</v>
      </c>
      <c r="G55" s="7">
        <v>4</v>
      </c>
      <c r="H55" s="7">
        <v>4</v>
      </c>
      <c r="I55" s="7">
        <v>0.5</v>
      </c>
      <c r="J55" s="7">
        <v>25.9</v>
      </c>
      <c r="K55" s="7">
        <v>29.3</v>
      </c>
      <c r="L55" s="7">
        <v>-4.9800000000000004</v>
      </c>
      <c r="M55" s="7">
        <v>-2.57</v>
      </c>
      <c r="N55" s="7"/>
      <c r="O55" s="7"/>
      <c r="P55" s="7"/>
      <c r="Q55" s="7"/>
    </row>
    <row r="56" spans="1:17" ht="30">
      <c r="A56" s="6">
        <v>47</v>
      </c>
      <c r="B56" s="5" t="s">
        <v>142</v>
      </c>
      <c r="C56" s="5" t="s">
        <v>173</v>
      </c>
      <c r="D56" s="7">
        <v>4</v>
      </c>
      <c r="E56" s="7">
        <v>8</v>
      </c>
      <c r="F56" s="7">
        <v>0.33300000000000002</v>
      </c>
      <c r="G56" s="7">
        <v>3</v>
      </c>
      <c r="H56" s="7">
        <v>5</v>
      </c>
      <c r="I56" s="7">
        <v>0.375</v>
      </c>
      <c r="J56" s="7">
        <v>19.3</v>
      </c>
      <c r="K56" s="7">
        <v>28.8</v>
      </c>
      <c r="L56" s="7">
        <v>-7.16</v>
      </c>
      <c r="M56" s="7">
        <v>-1.24</v>
      </c>
      <c r="N56" s="7"/>
      <c r="O56" s="7"/>
      <c r="P56" s="7"/>
      <c r="Q56" s="7"/>
    </row>
    <row r="57" spans="1:17" ht="45">
      <c r="A57" s="6">
        <v>48</v>
      </c>
      <c r="B57" s="5" t="s">
        <v>189</v>
      </c>
      <c r="C57" s="5" t="s">
        <v>173</v>
      </c>
      <c r="D57" s="7">
        <v>3</v>
      </c>
      <c r="E57" s="7">
        <v>9</v>
      </c>
      <c r="F57" s="7">
        <v>0.25</v>
      </c>
      <c r="G57" s="7">
        <v>2</v>
      </c>
      <c r="H57" s="7">
        <v>6</v>
      </c>
      <c r="I57" s="7">
        <v>0.25</v>
      </c>
      <c r="J57" s="7">
        <v>18.8</v>
      </c>
      <c r="K57" s="7">
        <v>24.8</v>
      </c>
      <c r="L57" s="7">
        <v>-7.28</v>
      </c>
      <c r="M57" s="7">
        <v>-1.61</v>
      </c>
      <c r="N57" s="7"/>
      <c r="O57" s="7"/>
      <c r="P57" s="7"/>
      <c r="Q57" s="7"/>
    </row>
    <row r="58" spans="1:17" ht="30.75" thickBot="1">
      <c r="A58" s="6">
        <v>49</v>
      </c>
      <c r="B58" s="5" t="s">
        <v>64</v>
      </c>
      <c r="C58" s="5" t="s">
        <v>173</v>
      </c>
      <c r="D58" s="7">
        <v>2</v>
      </c>
      <c r="E58" s="7">
        <v>10</v>
      </c>
      <c r="F58" s="7">
        <v>0.16700000000000001</v>
      </c>
      <c r="G58" s="7">
        <v>1</v>
      </c>
      <c r="H58" s="7">
        <v>7</v>
      </c>
      <c r="I58" s="7">
        <v>0.125</v>
      </c>
      <c r="J58" s="7">
        <v>23.4</v>
      </c>
      <c r="K58" s="7">
        <v>30.4</v>
      </c>
      <c r="L58" s="7">
        <v>-10.33</v>
      </c>
      <c r="M58" s="7">
        <v>-2.67</v>
      </c>
      <c r="N58" s="7"/>
      <c r="O58" s="7"/>
      <c r="P58" s="7"/>
      <c r="Q58" s="7"/>
    </row>
    <row r="59" spans="1:17" ht="30.75" thickTop="1">
      <c r="A59" s="8">
        <v>50</v>
      </c>
      <c r="B59" s="10" t="s">
        <v>41</v>
      </c>
      <c r="C59" s="10" t="s">
        <v>175</v>
      </c>
      <c r="D59" s="9">
        <v>10</v>
      </c>
      <c r="E59" s="9">
        <v>4</v>
      </c>
      <c r="F59" s="9">
        <v>0.71399999999999997</v>
      </c>
      <c r="G59" s="9">
        <v>7</v>
      </c>
      <c r="H59" s="9">
        <v>1</v>
      </c>
      <c r="I59" s="9">
        <v>0.875</v>
      </c>
      <c r="J59" s="9">
        <v>33</v>
      </c>
      <c r="K59" s="9">
        <v>23.5</v>
      </c>
      <c r="L59" s="9">
        <v>5.4</v>
      </c>
      <c r="M59" s="9">
        <v>-2.89</v>
      </c>
      <c r="N59" s="9"/>
      <c r="O59" s="9"/>
      <c r="P59" s="9"/>
      <c r="Q59" s="9"/>
    </row>
    <row r="60" spans="1:17" ht="30">
      <c r="A60" s="6">
        <v>51</v>
      </c>
      <c r="B60" s="5" t="s">
        <v>124</v>
      </c>
      <c r="C60" s="5" t="s">
        <v>175</v>
      </c>
      <c r="D60" s="7">
        <v>7</v>
      </c>
      <c r="E60" s="7">
        <v>6</v>
      </c>
      <c r="F60" s="7">
        <v>0.53800000000000003</v>
      </c>
      <c r="G60" s="7">
        <v>6</v>
      </c>
      <c r="H60" s="7">
        <v>2</v>
      </c>
      <c r="I60" s="7">
        <v>0.75</v>
      </c>
      <c r="J60" s="7">
        <v>26.9</v>
      </c>
      <c r="K60" s="7">
        <v>33.200000000000003</v>
      </c>
      <c r="L60" s="7">
        <v>-3.89</v>
      </c>
      <c r="M60" s="7">
        <v>-1.35</v>
      </c>
      <c r="N60" s="7"/>
      <c r="O60" s="7"/>
      <c r="P60" s="7"/>
      <c r="Q60" s="7"/>
    </row>
    <row r="61" spans="1:17" ht="30">
      <c r="A61" s="6">
        <v>52</v>
      </c>
      <c r="B61" s="5" t="s">
        <v>92</v>
      </c>
      <c r="C61" s="5" t="s">
        <v>175</v>
      </c>
      <c r="D61" s="7">
        <v>8</v>
      </c>
      <c r="E61" s="7">
        <v>5</v>
      </c>
      <c r="F61" s="7">
        <v>0.61499999999999999</v>
      </c>
      <c r="G61" s="7">
        <v>5</v>
      </c>
      <c r="H61" s="7">
        <v>3</v>
      </c>
      <c r="I61" s="7">
        <v>0.625</v>
      </c>
      <c r="J61" s="7">
        <v>27.7</v>
      </c>
      <c r="K61" s="7">
        <v>20.2</v>
      </c>
      <c r="L61" s="7">
        <v>2.64</v>
      </c>
      <c r="M61" s="7">
        <v>-3.13</v>
      </c>
      <c r="N61" s="7"/>
      <c r="O61" s="7"/>
      <c r="P61" s="7"/>
      <c r="Q61" s="7"/>
    </row>
    <row r="62" spans="1:17" ht="45">
      <c r="A62" s="6">
        <v>53</v>
      </c>
      <c r="B62" s="5" t="s">
        <v>75</v>
      </c>
      <c r="C62" s="5" t="s">
        <v>175</v>
      </c>
      <c r="D62" s="7">
        <v>6</v>
      </c>
      <c r="E62" s="7">
        <v>6</v>
      </c>
      <c r="F62" s="7">
        <v>0.5</v>
      </c>
      <c r="G62" s="7">
        <v>4</v>
      </c>
      <c r="H62" s="7">
        <v>4</v>
      </c>
      <c r="I62" s="7">
        <v>0.5</v>
      </c>
      <c r="J62" s="7">
        <v>27.1</v>
      </c>
      <c r="K62" s="7">
        <v>24.5</v>
      </c>
      <c r="L62" s="7">
        <v>-5.13</v>
      </c>
      <c r="M62" s="7">
        <v>-5.55</v>
      </c>
      <c r="N62" s="7"/>
      <c r="O62" s="7"/>
      <c r="P62" s="7"/>
      <c r="Q62" s="7"/>
    </row>
    <row r="63" spans="1:17" ht="30">
      <c r="A63" s="6">
        <v>54</v>
      </c>
      <c r="B63" s="5" t="s">
        <v>176</v>
      </c>
      <c r="C63" s="5" t="s">
        <v>175</v>
      </c>
      <c r="D63" s="7">
        <v>5</v>
      </c>
      <c r="E63" s="7">
        <v>7</v>
      </c>
      <c r="F63" s="7">
        <v>0.41699999999999998</v>
      </c>
      <c r="G63" s="7">
        <v>3</v>
      </c>
      <c r="H63" s="7">
        <v>5</v>
      </c>
      <c r="I63" s="7">
        <v>0.375</v>
      </c>
      <c r="J63" s="7">
        <v>27.3</v>
      </c>
      <c r="K63" s="7">
        <v>31.3</v>
      </c>
      <c r="L63" s="7">
        <v>-7.78</v>
      </c>
      <c r="M63" s="7">
        <v>-4.2</v>
      </c>
      <c r="N63" s="7"/>
      <c r="O63" s="7"/>
      <c r="P63" s="7"/>
      <c r="Q63" s="7"/>
    </row>
    <row r="64" spans="1:17" ht="30">
      <c r="A64" s="6">
        <v>55</v>
      </c>
      <c r="B64" s="5" t="s">
        <v>91</v>
      </c>
      <c r="C64" s="5" t="s">
        <v>175</v>
      </c>
      <c r="D64" s="7">
        <v>4</v>
      </c>
      <c r="E64" s="7">
        <v>8</v>
      </c>
      <c r="F64" s="7">
        <v>0.33300000000000002</v>
      </c>
      <c r="G64" s="7">
        <v>2</v>
      </c>
      <c r="H64" s="7">
        <v>6</v>
      </c>
      <c r="I64" s="7">
        <v>0.25</v>
      </c>
      <c r="J64" s="7">
        <v>18.7</v>
      </c>
      <c r="K64" s="7">
        <v>33.299999999999997</v>
      </c>
      <c r="L64" s="7">
        <v>-9.91</v>
      </c>
      <c r="M64" s="7">
        <v>0.09</v>
      </c>
      <c r="N64" s="7"/>
      <c r="O64" s="7"/>
      <c r="P64" s="7"/>
      <c r="Q64" s="7"/>
    </row>
    <row r="65" spans="1:17" ht="15" customHeight="1">
      <c r="A65" s="21"/>
      <c r="B65" s="21"/>
      <c r="C65" s="21"/>
      <c r="D65" s="21" t="s">
        <v>167</v>
      </c>
      <c r="E65" s="21"/>
      <c r="F65" s="21"/>
      <c r="G65" s="21" t="s">
        <v>168</v>
      </c>
      <c r="H65" s="21"/>
      <c r="I65" s="21"/>
      <c r="J65" s="6"/>
      <c r="K65" s="6"/>
      <c r="L65" s="21" t="s">
        <v>159</v>
      </c>
      <c r="M65" s="21"/>
      <c r="N65" s="21" t="s">
        <v>151</v>
      </c>
      <c r="O65" s="21"/>
      <c r="P65" s="21"/>
      <c r="Q65" s="6"/>
    </row>
    <row r="66" spans="1:17">
      <c r="A66" s="6" t="s">
        <v>152</v>
      </c>
      <c r="B66" s="6" t="s">
        <v>153</v>
      </c>
      <c r="C66" s="6" t="s">
        <v>154</v>
      </c>
      <c r="D66" s="6" t="s">
        <v>155</v>
      </c>
      <c r="E66" s="6" t="s">
        <v>156</v>
      </c>
      <c r="F66" s="6" t="s">
        <v>157</v>
      </c>
      <c r="G66" s="6" t="s">
        <v>155</v>
      </c>
      <c r="H66" s="6" t="s">
        <v>156</v>
      </c>
      <c r="I66" s="6" t="s">
        <v>157</v>
      </c>
      <c r="J66" s="6" t="s">
        <v>158</v>
      </c>
      <c r="K66" s="6" t="s">
        <v>158</v>
      </c>
      <c r="L66" s="6" t="s">
        <v>159</v>
      </c>
      <c r="M66" s="6" t="s">
        <v>160</v>
      </c>
      <c r="N66" s="6" t="s">
        <v>161</v>
      </c>
      <c r="O66" s="6" t="s">
        <v>162</v>
      </c>
      <c r="P66" s="6" t="s">
        <v>163</v>
      </c>
      <c r="Q66" s="6" t="s">
        <v>164</v>
      </c>
    </row>
    <row r="67" spans="1:17" ht="30">
      <c r="A67" s="6">
        <v>56</v>
      </c>
      <c r="B67" s="5" t="s">
        <v>13</v>
      </c>
      <c r="C67" s="5" t="s">
        <v>148</v>
      </c>
      <c r="D67" s="7">
        <v>10</v>
      </c>
      <c r="E67" s="7">
        <v>3</v>
      </c>
      <c r="F67" s="7">
        <v>0.76900000000000002</v>
      </c>
      <c r="G67" s="7">
        <v>0</v>
      </c>
      <c r="H67" s="7">
        <v>0</v>
      </c>
      <c r="I67" s="7"/>
      <c r="J67" s="7">
        <v>31</v>
      </c>
      <c r="K67" s="7">
        <v>23.8</v>
      </c>
      <c r="L67" s="7">
        <v>11.32</v>
      </c>
      <c r="M67" s="7">
        <v>3.56</v>
      </c>
      <c r="N67" s="7">
        <v>2</v>
      </c>
      <c r="O67" s="7">
        <v>2</v>
      </c>
      <c r="P67" s="7">
        <v>17</v>
      </c>
      <c r="Q67" s="7"/>
    </row>
    <row r="68" spans="1:17">
      <c r="A68" s="6">
        <v>57</v>
      </c>
      <c r="B68" s="5" t="s">
        <v>97</v>
      </c>
      <c r="C68" s="5" t="s">
        <v>148</v>
      </c>
      <c r="D68" s="7">
        <v>9</v>
      </c>
      <c r="E68" s="7">
        <v>4</v>
      </c>
      <c r="F68" s="7">
        <v>0.69199999999999995</v>
      </c>
      <c r="G68" s="7">
        <v>0</v>
      </c>
      <c r="H68" s="7">
        <v>0</v>
      </c>
      <c r="I68" s="7"/>
      <c r="J68" s="7">
        <v>28.2</v>
      </c>
      <c r="K68" s="7">
        <v>20.100000000000001</v>
      </c>
      <c r="L68" s="7">
        <v>2.58</v>
      </c>
      <c r="M68" s="7">
        <v>-4.42</v>
      </c>
      <c r="N68" s="7"/>
      <c r="O68" s="7"/>
      <c r="P68" s="7"/>
      <c r="Q68" s="7"/>
    </row>
    <row r="69" spans="1:17">
      <c r="A69" s="6">
        <v>58</v>
      </c>
      <c r="B69" s="5" t="s">
        <v>96</v>
      </c>
      <c r="C69" s="5" t="s">
        <v>148</v>
      </c>
      <c r="D69" s="7">
        <v>3</v>
      </c>
      <c r="E69" s="7">
        <v>9</v>
      </c>
      <c r="F69" s="7">
        <v>0.25</v>
      </c>
      <c r="G69" s="7">
        <v>0</v>
      </c>
      <c r="H69" s="7">
        <v>0</v>
      </c>
      <c r="I69" s="7"/>
      <c r="J69" s="7">
        <v>19.3</v>
      </c>
      <c r="K69" s="7">
        <v>27.9</v>
      </c>
      <c r="L69" s="7">
        <v>-11.37</v>
      </c>
      <c r="M69" s="7">
        <v>-2.79</v>
      </c>
      <c r="N69" s="7"/>
      <c r="O69" s="7"/>
      <c r="P69" s="7"/>
      <c r="Q69" s="7"/>
    </row>
    <row r="70" spans="1:17">
      <c r="A70" s="6">
        <v>59</v>
      </c>
      <c r="B70" s="5" t="s">
        <v>60</v>
      </c>
      <c r="C70" s="5" t="s">
        <v>148</v>
      </c>
      <c r="D70" s="7">
        <v>1</v>
      </c>
      <c r="E70" s="7">
        <v>11</v>
      </c>
      <c r="F70" s="7">
        <v>8.3000000000000004E-2</v>
      </c>
      <c r="G70" s="7">
        <v>0</v>
      </c>
      <c r="H70" s="7">
        <v>0</v>
      </c>
      <c r="I70" s="7"/>
      <c r="J70" s="7">
        <v>10.9</v>
      </c>
      <c r="K70" s="7">
        <v>41.3</v>
      </c>
      <c r="L70" s="7">
        <v>-17.899999999999999</v>
      </c>
      <c r="M70" s="7">
        <v>-0.4</v>
      </c>
      <c r="N70" s="7"/>
      <c r="O70" s="7"/>
      <c r="P70" s="7"/>
      <c r="Q70" s="7"/>
    </row>
    <row r="71" spans="1:17" ht="15" customHeight="1">
      <c r="A71" s="21"/>
      <c r="B71" s="21"/>
      <c r="C71" s="21"/>
      <c r="D71" s="21" t="s">
        <v>167</v>
      </c>
      <c r="E71" s="21"/>
      <c r="F71" s="21"/>
      <c r="G71" s="21" t="s">
        <v>168</v>
      </c>
      <c r="H71" s="21"/>
      <c r="I71" s="21"/>
      <c r="J71" s="6"/>
      <c r="K71" s="6"/>
      <c r="L71" s="21" t="s">
        <v>159</v>
      </c>
      <c r="M71" s="21"/>
      <c r="N71" s="21" t="s">
        <v>151</v>
      </c>
      <c r="O71" s="21"/>
      <c r="P71" s="21"/>
      <c r="Q71" s="6"/>
    </row>
    <row r="72" spans="1:17">
      <c r="A72" s="6" t="s">
        <v>152</v>
      </c>
      <c r="B72" s="6" t="s">
        <v>153</v>
      </c>
      <c r="C72" s="6" t="s">
        <v>154</v>
      </c>
      <c r="D72" s="6" t="s">
        <v>155</v>
      </c>
      <c r="E72" s="6" t="s">
        <v>156</v>
      </c>
      <c r="F72" s="6" t="s">
        <v>157</v>
      </c>
      <c r="G72" s="6" t="s">
        <v>155</v>
      </c>
      <c r="H72" s="6" t="s">
        <v>156</v>
      </c>
      <c r="I72" s="6" t="s">
        <v>157</v>
      </c>
      <c r="J72" s="6" t="s">
        <v>158</v>
      </c>
      <c r="K72" s="6" t="s">
        <v>158</v>
      </c>
      <c r="L72" s="6" t="s">
        <v>159</v>
      </c>
      <c r="M72" s="6" t="s">
        <v>160</v>
      </c>
      <c r="N72" s="6" t="s">
        <v>161</v>
      </c>
      <c r="O72" s="6" t="s">
        <v>162</v>
      </c>
      <c r="P72" s="6" t="s">
        <v>163</v>
      </c>
      <c r="Q72" s="6" t="s">
        <v>164</v>
      </c>
    </row>
    <row r="73" spans="1:17" ht="30">
      <c r="A73" s="6">
        <v>60</v>
      </c>
      <c r="B73" s="5" t="s">
        <v>130</v>
      </c>
      <c r="C73" s="5" t="s">
        <v>178</v>
      </c>
      <c r="D73" s="7">
        <v>9</v>
      </c>
      <c r="E73" s="7">
        <v>5</v>
      </c>
      <c r="F73" s="7">
        <v>0.64300000000000002</v>
      </c>
      <c r="G73" s="7">
        <v>7</v>
      </c>
      <c r="H73" s="7">
        <v>1</v>
      </c>
      <c r="I73" s="7">
        <v>0.875</v>
      </c>
      <c r="J73" s="7">
        <v>19.7</v>
      </c>
      <c r="K73" s="7">
        <v>18.100000000000001</v>
      </c>
      <c r="L73" s="7">
        <v>-4.8899999999999997</v>
      </c>
      <c r="M73" s="7">
        <v>-6.03</v>
      </c>
      <c r="N73" s="7"/>
      <c r="O73" s="7"/>
      <c r="P73" s="7"/>
      <c r="Q73" s="7"/>
    </row>
    <row r="74" spans="1:17" ht="30">
      <c r="A74" s="6">
        <v>61</v>
      </c>
      <c r="B74" s="5" t="s">
        <v>131</v>
      </c>
      <c r="C74" s="5" t="s">
        <v>178</v>
      </c>
      <c r="D74" s="7">
        <v>6</v>
      </c>
      <c r="E74" s="7">
        <v>6</v>
      </c>
      <c r="F74" s="7">
        <v>0.5</v>
      </c>
      <c r="G74" s="7">
        <v>5</v>
      </c>
      <c r="H74" s="7">
        <v>3</v>
      </c>
      <c r="I74" s="7">
        <v>0.625</v>
      </c>
      <c r="J74" s="7">
        <v>17.8</v>
      </c>
      <c r="K74" s="7">
        <v>20.100000000000001</v>
      </c>
      <c r="L74" s="7">
        <v>-10.47</v>
      </c>
      <c r="M74" s="7">
        <v>-9.14</v>
      </c>
      <c r="N74" s="7"/>
      <c r="O74" s="7"/>
      <c r="P74" s="7"/>
      <c r="Q74" s="7"/>
    </row>
    <row r="75" spans="1:17" ht="30">
      <c r="A75" s="6">
        <v>62</v>
      </c>
      <c r="B75" s="5" t="s">
        <v>135</v>
      </c>
      <c r="C75" s="5" t="s">
        <v>178</v>
      </c>
      <c r="D75" s="7">
        <v>5</v>
      </c>
      <c r="E75" s="7">
        <v>7</v>
      </c>
      <c r="F75" s="7">
        <v>0.41699999999999998</v>
      </c>
      <c r="G75" s="7">
        <v>3</v>
      </c>
      <c r="H75" s="7">
        <v>5</v>
      </c>
      <c r="I75" s="7">
        <v>0.375</v>
      </c>
      <c r="J75" s="7">
        <v>19.7</v>
      </c>
      <c r="K75" s="7">
        <v>22.6</v>
      </c>
      <c r="L75" s="7">
        <v>-9.6999999999999993</v>
      </c>
      <c r="M75" s="7">
        <v>-6.7</v>
      </c>
      <c r="N75" s="7"/>
      <c r="O75" s="7"/>
      <c r="P75" s="7"/>
      <c r="Q75" s="7"/>
    </row>
    <row r="76" spans="1:17" ht="45">
      <c r="A76" s="6">
        <v>63</v>
      </c>
      <c r="B76" s="5" t="s">
        <v>177</v>
      </c>
      <c r="C76" s="5" t="s">
        <v>178</v>
      </c>
      <c r="D76" s="7">
        <v>4</v>
      </c>
      <c r="E76" s="7">
        <v>8</v>
      </c>
      <c r="F76" s="7">
        <v>0.33300000000000002</v>
      </c>
      <c r="G76" s="7">
        <v>3</v>
      </c>
      <c r="H76" s="7">
        <v>5</v>
      </c>
      <c r="I76" s="7">
        <v>0.375</v>
      </c>
      <c r="J76" s="7">
        <v>19.5</v>
      </c>
      <c r="K76" s="7">
        <v>28.3</v>
      </c>
      <c r="L76" s="7">
        <v>-14.87</v>
      </c>
      <c r="M76" s="7">
        <v>-7.37</v>
      </c>
      <c r="N76" s="7"/>
      <c r="O76" s="7"/>
      <c r="P76" s="7"/>
      <c r="Q76" s="7"/>
    </row>
    <row r="77" spans="1:17" ht="30">
      <c r="A77" s="6">
        <v>64</v>
      </c>
      <c r="B77" s="5" t="s">
        <v>84</v>
      </c>
      <c r="C77" s="5" t="s">
        <v>178</v>
      </c>
      <c r="D77" s="7">
        <v>2</v>
      </c>
      <c r="E77" s="7">
        <v>10</v>
      </c>
      <c r="F77" s="7">
        <v>0.16700000000000001</v>
      </c>
      <c r="G77" s="7">
        <v>2</v>
      </c>
      <c r="H77" s="7">
        <v>6</v>
      </c>
      <c r="I77" s="7">
        <v>0.25</v>
      </c>
      <c r="J77" s="7">
        <v>18.5</v>
      </c>
      <c r="K77" s="7">
        <v>25.3</v>
      </c>
      <c r="L77" s="7">
        <v>-13.85</v>
      </c>
      <c r="M77" s="7">
        <v>-6.02</v>
      </c>
      <c r="N77" s="7"/>
      <c r="O77" s="7"/>
      <c r="P77" s="7"/>
      <c r="Q77" s="7"/>
    </row>
    <row r="78" spans="1:17" ht="30.75" thickBot="1">
      <c r="A78" s="6">
        <v>65</v>
      </c>
      <c r="B78" s="5" t="s">
        <v>136</v>
      </c>
      <c r="C78" s="5" t="s">
        <v>178</v>
      </c>
      <c r="D78" s="7">
        <v>2</v>
      </c>
      <c r="E78" s="7">
        <v>10</v>
      </c>
      <c r="F78" s="7">
        <v>0.16700000000000001</v>
      </c>
      <c r="G78" s="7">
        <v>1</v>
      </c>
      <c r="H78" s="7">
        <v>7</v>
      </c>
      <c r="I78" s="7">
        <v>0.125</v>
      </c>
      <c r="J78" s="7">
        <v>18.3</v>
      </c>
      <c r="K78" s="7">
        <v>35.9</v>
      </c>
      <c r="L78" s="7">
        <v>-16.89</v>
      </c>
      <c r="M78" s="7">
        <v>-3.48</v>
      </c>
      <c r="N78" s="7"/>
      <c r="O78" s="7"/>
      <c r="P78" s="7"/>
      <c r="Q78" s="7"/>
    </row>
    <row r="79" spans="1:17" ht="30.75" thickTop="1">
      <c r="A79" s="8">
        <v>66</v>
      </c>
      <c r="B79" s="10" t="s">
        <v>127</v>
      </c>
      <c r="C79" s="10" t="s">
        <v>179</v>
      </c>
      <c r="D79" s="9">
        <v>10</v>
      </c>
      <c r="E79" s="9">
        <v>4</v>
      </c>
      <c r="F79" s="9">
        <v>0.71399999999999997</v>
      </c>
      <c r="G79" s="9">
        <v>7</v>
      </c>
      <c r="H79" s="9">
        <v>1</v>
      </c>
      <c r="I79" s="9">
        <v>0.875</v>
      </c>
      <c r="J79" s="9">
        <v>29.7</v>
      </c>
      <c r="K79" s="9">
        <v>22.3</v>
      </c>
      <c r="L79" s="9">
        <v>2.35</v>
      </c>
      <c r="M79" s="9">
        <v>-5.15</v>
      </c>
      <c r="N79" s="9"/>
      <c r="O79" s="9"/>
      <c r="P79" s="9"/>
      <c r="Q79" s="9"/>
    </row>
    <row r="80" spans="1:17" ht="30">
      <c r="A80" s="6">
        <v>67</v>
      </c>
      <c r="B80" s="5" t="s">
        <v>65</v>
      </c>
      <c r="C80" s="5" t="s">
        <v>179</v>
      </c>
      <c r="D80" s="7">
        <v>8</v>
      </c>
      <c r="E80" s="7">
        <v>5</v>
      </c>
      <c r="F80" s="7">
        <v>0.61499999999999999</v>
      </c>
      <c r="G80" s="7">
        <v>6</v>
      </c>
      <c r="H80" s="7">
        <v>2</v>
      </c>
      <c r="I80" s="7">
        <v>0.75</v>
      </c>
      <c r="J80" s="7">
        <v>23</v>
      </c>
      <c r="K80" s="7">
        <v>19.899999999999999</v>
      </c>
      <c r="L80" s="7">
        <v>-2.77</v>
      </c>
      <c r="M80" s="7">
        <v>-5.77</v>
      </c>
      <c r="N80" s="7"/>
      <c r="O80" s="7"/>
      <c r="P80" s="7"/>
      <c r="Q80" s="7"/>
    </row>
    <row r="81" spans="1:17" ht="30">
      <c r="A81" s="6">
        <v>68</v>
      </c>
      <c r="B81" s="5" t="s">
        <v>112</v>
      </c>
      <c r="C81" s="5" t="s">
        <v>179</v>
      </c>
      <c r="D81" s="7">
        <v>7</v>
      </c>
      <c r="E81" s="7">
        <v>6</v>
      </c>
      <c r="F81" s="7">
        <v>0.53800000000000003</v>
      </c>
      <c r="G81" s="7">
        <v>5</v>
      </c>
      <c r="H81" s="7">
        <v>3</v>
      </c>
      <c r="I81" s="7">
        <v>0.625</v>
      </c>
      <c r="J81" s="7">
        <v>25.5</v>
      </c>
      <c r="K81" s="7">
        <v>21.2</v>
      </c>
      <c r="L81" s="7">
        <v>-2.33</v>
      </c>
      <c r="M81" s="7">
        <v>-5.79</v>
      </c>
      <c r="N81" s="7"/>
      <c r="O81" s="7"/>
      <c r="P81" s="7"/>
      <c r="Q81" s="7"/>
    </row>
    <row r="82" spans="1:17" ht="30">
      <c r="A82" s="6">
        <v>69</v>
      </c>
      <c r="B82" s="5" t="s">
        <v>125</v>
      </c>
      <c r="C82" s="5" t="s">
        <v>179</v>
      </c>
      <c r="D82" s="7">
        <v>5</v>
      </c>
      <c r="E82" s="7">
        <v>7</v>
      </c>
      <c r="F82" s="7">
        <v>0.41699999999999998</v>
      </c>
      <c r="G82" s="7">
        <v>5</v>
      </c>
      <c r="H82" s="7">
        <v>3</v>
      </c>
      <c r="I82" s="7">
        <v>0.625</v>
      </c>
      <c r="J82" s="7">
        <v>27.2</v>
      </c>
      <c r="K82" s="7">
        <v>25.8</v>
      </c>
      <c r="L82" s="7">
        <v>-5.52</v>
      </c>
      <c r="M82" s="7">
        <v>-6.43</v>
      </c>
      <c r="N82" s="7"/>
      <c r="O82" s="7"/>
      <c r="P82" s="7"/>
      <c r="Q82" s="7"/>
    </row>
    <row r="83" spans="1:17" ht="30">
      <c r="A83" s="6">
        <v>70</v>
      </c>
      <c r="B83" s="5" t="s">
        <v>98</v>
      </c>
      <c r="C83" s="5" t="s">
        <v>179</v>
      </c>
      <c r="D83" s="7">
        <v>5</v>
      </c>
      <c r="E83" s="7">
        <v>7</v>
      </c>
      <c r="F83" s="7">
        <v>0.41699999999999998</v>
      </c>
      <c r="G83" s="7">
        <v>3</v>
      </c>
      <c r="H83" s="7">
        <v>5</v>
      </c>
      <c r="I83" s="7">
        <v>0.375</v>
      </c>
      <c r="J83" s="7">
        <v>23.4</v>
      </c>
      <c r="K83" s="7">
        <v>27.7</v>
      </c>
      <c r="L83" s="7">
        <v>-10.99</v>
      </c>
      <c r="M83" s="7">
        <v>-6.91</v>
      </c>
      <c r="N83" s="7"/>
      <c r="O83" s="7"/>
      <c r="P83" s="7"/>
      <c r="Q83" s="7"/>
    </row>
    <row r="84" spans="1:17" ht="30">
      <c r="A84" s="6">
        <v>71</v>
      </c>
      <c r="B84" s="5" t="s">
        <v>134</v>
      </c>
      <c r="C84" s="5" t="s">
        <v>179</v>
      </c>
      <c r="D84" s="7">
        <v>1</v>
      </c>
      <c r="E84" s="7">
        <v>11</v>
      </c>
      <c r="F84" s="7">
        <v>8.3000000000000004E-2</v>
      </c>
      <c r="G84" s="7">
        <v>1</v>
      </c>
      <c r="H84" s="7">
        <v>7</v>
      </c>
      <c r="I84" s="7">
        <v>0.125</v>
      </c>
      <c r="J84" s="7">
        <v>13.9</v>
      </c>
      <c r="K84" s="7">
        <v>26.8</v>
      </c>
      <c r="L84" s="7">
        <v>-17.600000000000001</v>
      </c>
      <c r="M84" s="7">
        <v>-5.43</v>
      </c>
      <c r="N84" s="7"/>
      <c r="O84" s="7"/>
      <c r="P84" s="7"/>
      <c r="Q84" s="7"/>
    </row>
    <row r="85" spans="1:17" ht="15" customHeight="1">
      <c r="A85" s="21"/>
      <c r="B85" s="21"/>
      <c r="C85" s="21"/>
      <c r="D85" s="21" t="s">
        <v>167</v>
      </c>
      <c r="E85" s="21"/>
      <c r="F85" s="21"/>
      <c r="G85" s="21" t="s">
        <v>168</v>
      </c>
      <c r="H85" s="21"/>
      <c r="I85" s="21"/>
      <c r="J85" s="6"/>
      <c r="K85" s="6"/>
      <c r="L85" s="21" t="s">
        <v>159</v>
      </c>
      <c r="M85" s="21"/>
      <c r="N85" s="21" t="s">
        <v>151</v>
      </c>
      <c r="O85" s="21"/>
      <c r="P85" s="21"/>
      <c r="Q85" s="6"/>
    </row>
    <row r="86" spans="1:17">
      <c r="A86" s="6" t="s">
        <v>152</v>
      </c>
      <c r="B86" s="6" t="s">
        <v>153</v>
      </c>
      <c r="C86" s="6" t="s">
        <v>154</v>
      </c>
      <c r="D86" s="6" t="s">
        <v>155</v>
      </c>
      <c r="E86" s="6" t="s">
        <v>156</v>
      </c>
      <c r="F86" s="6" t="s">
        <v>157</v>
      </c>
      <c r="G86" s="6" t="s">
        <v>155</v>
      </c>
      <c r="H86" s="6" t="s">
        <v>156</v>
      </c>
      <c r="I86" s="6" t="s">
        <v>157</v>
      </c>
      <c r="J86" s="6" t="s">
        <v>158</v>
      </c>
      <c r="K86" s="6" t="s">
        <v>158</v>
      </c>
      <c r="L86" s="6" t="s">
        <v>159</v>
      </c>
      <c r="M86" s="6" t="s">
        <v>160</v>
      </c>
      <c r="N86" s="6" t="s">
        <v>161</v>
      </c>
      <c r="O86" s="6" t="s">
        <v>162</v>
      </c>
      <c r="P86" s="6" t="s">
        <v>163</v>
      </c>
      <c r="Q86" s="6" t="s">
        <v>164</v>
      </c>
    </row>
    <row r="87" spans="1:17" ht="30">
      <c r="A87" s="6">
        <v>72</v>
      </c>
      <c r="B87" s="5" t="s">
        <v>50</v>
      </c>
      <c r="C87" s="5" t="s">
        <v>149</v>
      </c>
      <c r="D87" s="7">
        <v>11</v>
      </c>
      <c r="E87" s="7">
        <v>2</v>
      </c>
      <c r="F87" s="7">
        <v>0.84599999999999997</v>
      </c>
      <c r="G87" s="7">
        <v>8</v>
      </c>
      <c r="H87" s="7">
        <v>0</v>
      </c>
      <c r="I87" s="7">
        <v>1</v>
      </c>
      <c r="J87" s="7">
        <v>36.799999999999997</v>
      </c>
      <c r="K87" s="7">
        <v>14.7</v>
      </c>
      <c r="L87" s="7">
        <v>15.21</v>
      </c>
      <c r="M87" s="7">
        <v>-1.33</v>
      </c>
      <c r="N87" s="7"/>
      <c r="O87" s="7">
        <v>16</v>
      </c>
      <c r="P87" s="7">
        <v>16</v>
      </c>
      <c r="Q87" s="7"/>
    </row>
    <row r="88" spans="1:17" ht="30">
      <c r="A88" s="6">
        <v>73</v>
      </c>
      <c r="B88" s="5" t="s">
        <v>141</v>
      </c>
      <c r="C88" s="5" t="s">
        <v>149</v>
      </c>
      <c r="D88" s="7">
        <v>11</v>
      </c>
      <c r="E88" s="7">
        <v>2</v>
      </c>
      <c r="F88" s="7">
        <v>0.84599999999999997</v>
      </c>
      <c r="G88" s="7">
        <v>6</v>
      </c>
      <c r="H88" s="7">
        <v>2</v>
      </c>
      <c r="I88" s="7">
        <v>0.75</v>
      </c>
      <c r="J88" s="7">
        <v>29.2</v>
      </c>
      <c r="K88" s="7">
        <v>12.3</v>
      </c>
      <c r="L88" s="7">
        <v>9.27</v>
      </c>
      <c r="M88" s="7">
        <v>-3.88</v>
      </c>
      <c r="N88" s="7">
        <v>22</v>
      </c>
      <c r="O88" s="7">
        <v>16</v>
      </c>
      <c r="P88" s="7">
        <v>22</v>
      </c>
      <c r="Q88" s="7"/>
    </row>
    <row r="89" spans="1:17">
      <c r="A89" s="6">
        <v>74</v>
      </c>
      <c r="B89" s="5" t="s">
        <v>34</v>
      </c>
      <c r="C89" s="5" t="s">
        <v>149</v>
      </c>
      <c r="D89" s="7">
        <v>8</v>
      </c>
      <c r="E89" s="7">
        <v>5</v>
      </c>
      <c r="F89" s="7">
        <v>0.61499999999999999</v>
      </c>
      <c r="G89" s="7">
        <v>5</v>
      </c>
      <c r="H89" s="7">
        <v>3</v>
      </c>
      <c r="I89" s="7">
        <v>0.625</v>
      </c>
      <c r="J89" s="7">
        <v>27.9</v>
      </c>
      <c r="K89" s="7">
        <v>19.8</v>
      </c>
      <c r="L89" s="7">
        <v>3.32</v>
      </c>
      <c r="M89" s="7">
        <v>-1.61</v>
      </c>
      <c r="N89" s="7"/>
      <c r="O89" s="7"/>
      <c r="P89" s="7"/>
      <c r="Q89" s="7"/>
    </row>
    <row r="90" spans="1:17" ht="30">
      <c r="A90" s="6">
        <v>75</v>
      </c>
      <c r="B90" s="5" t="s">
        <v>121</v>
      </c>
      <c r="C90" s="5" t="s">
        <v>149</v>
      </c>
      <c r="D90" s="7">
        <v>6</v>
      </c>
      <c r="E90" s="7">
        <v>6</v>
      </c>
      <c r="F90" s="7">
        <v>0.5</v>
      </c>
      <c r="G90" s="7">
        <v>5</v>
      </c>
      <c r="H90" s="7">
        <v>3</v>
      </c>
      <c r="I90" s="7">
        <v>0.625</v>
      </c>
      <c r="J90" s="7">
        <v>21.5</v>
      </c>
      <c r="K90" s="7">
        <v>22</v>
      </c>
      <c r="L90" s="7">
        <v>-0.41</v>
      </c>
      <c r="M90" s="7">
        <v>-1.33</v>
      </c>
      <c r="N90" s="7"/>
      <c r="O90" s="7"/>
      <c r="P90" s="7"/>
      <c r="Q90" s="7"/>
    </row>
    <row r="91" spans="1:17" ht="30">
      <c r="A91" s="6">
        <v>76</v>
      </c>
      <c r="B91" s="5" t="s">
        <v>123</v>
      </c>
      <c r="C91" s="5" t="s">
        <v>149</v>
      </c>
      <c r="D91" s="7">
        <v>6</v>
      </c>
      <c r="E91" s="7">
        <v>7</v>
      </c>
      <c r="F91" s="7">
        <v>0.46200000000000002</v>
      </c>
      <c r="G91" s="7">
        <v>4</v>
      </c>
      <c r="H91" s="7">
        <v>4</v>
      </c>
      <c r="I91" s="7">
        <v>0.5</v>
      </c>
      <c r="J91" s="7">
        <v>21.8</v>
      </c>
      <c r="K91" s="7">
        <v>24</v>
      </c>
      <c r="L91" s="7">
        <v>-3.75</v>
      </c>
      <c r="M91" s="7">
        <v>-2.29</v>
      </c>
      <c r="N91" s="7"/>
      <c r="O91" s="7"/>
      <c r="P91" s="7"/>
      <c r="Q91" s="7"/>
    </row>
    <row r="92" spans="1:17">
      <c r="A92" s="6">
        <v>77</v>
      </c>
      <c r="B92" s="5" t="s">
        <v>95</v>
      </c>
      <c r="C92" s="5" t="s">
        <v>149</v>
      </c>
      <c r="D92" s="7">
        <v>4</v>
      </c>
      <c r="E92" s="7">
        <v>8</v>
      </c>
      <c r="F92" s="7">
        <v>0.33300000000000002</v>
      </c>
      <c r="G92" s="7">
        <v>3</v>
      </c>
      <c r="H92" s="7">
        <v>5</v>
      </c>
      <c r="I92" s="7">
        <v>0.375</v>
      </c>
      <c r="J92" s="7">
        <v>23.3</v>
      </c>
      <c r="K92" s="7">
        <v>25.2</v>
      </c>
      <c r="L92" s="7">
        <v>-2.94</v>
      </c>
      <c r="M92" s="7">
        <v>0.81</v>
      </c>
      <c r="N92" s="7"/>
      <c r="O92" s="7"/>
      <c r="P92" s="7"/>
      <c r="Q92" s="7"/>
    </row>
    <row r="93" spans="1:17" ht="45">
      <c r="A93" s="6">
        <v>78</v>
      </c>
      <c r="B93" s="5" t="s">
        <v>72</v>
      </c>
      <c r="C93" s="5" t="s">
        <v>149</v>
      </c>
      <c r="D93" s="7">
        <v>3</v>
      </c>
      <c r="E93" s="7">
        <v>9</v>
      </c>
      <c r="F93" s="7">
        <v>0.25</v>
      </c>
      <c r="G93" s="7">
        <v>3</v>
      </c>
      <c r="H93" s="7">
        <v>5</v>
      </c>
      <c r="I93" s="7">
        <v>0.375</v>
      </c>
      <c r="J93" s="7">
        <v>14.2</v>
      </c>
      <c r="K93" s="7">
        <v>27.1</v>
      </c>
      <c r="L93" s="7">
        <v>-11.03</v>
      </c>
      <c r="M93" s="7">
        <v>-1.03</v>
      </c>
      <c r="N93" s="7"/>
      <c r="O93" s="7"/>
      <c r="P93" s="7"/>
      <c r="Q93" s="7"/>
    </row>
    <row r="94" spans="1:17" ht="30">
      <c r="A94" s="6">
        <v>79</v>
      </c>
      <c r="B94" s="5" t="s">
        <v>63</v>
      </c>
      <c r="C94" s="5" t="s">
        <v>149</v>
      </c>
      <c r="D94" s="7">
        <v>4</v>
      </c>
      <c r="E94" s="7">
        <v>8</v>
      </c>
      <c r="F94" s="7">
        <v>0.33300000000000002</v>
      </c>
      <c r="G94" s="7">
        <v>1</v>
      </c>
      <c r="H94" s="7">
        <v>7</v>
      </c>
      <c r="I94" s="7">
        <v>0.125</v>
      </c>
      <c r="J94" s="7">
        <v>16.8</v>
      </c>
      <c r="K94" s="7">
        <v>21.9</v>
      </c>
      <c r="L94" s="7">
        <v>-7.43</v>
      </c>
      <c r="M94" s="7">
        <v>-2.34</v>
      </c>
      <c r="N94" s="7"/>
      <c r="O94" s="7"/>
      <c r="P94" s="7"/>
      <c r="Q94" s="7"/>
    </row>
    <row r="95" spans="1:17" ht="45">
      <c r="A95" s="6">
        <v>80</v>
      </c>
      <c r="B95" s="5" t="s">
        <v>182</v>
      </c>
      <c r="C95" s="5" t="s">
        <v>149</v>
      </c>
      <c r="D95" s="7">
        <v>2</v>
      </c>
      <c r="E95" s="7">
        <v>10</v>
      </c>
      <c r="F95" s="7">
        <v>0.16700000000000001</v>
      </c>
      <c r="G95" s="7">
        <v>1</v>
      </c>
      <c r="H95" s="7">
        <v>7</v>
      </c>
      <c r="I95" s="7">
        <v>0.125</v>
      </c>
      <c r="J95" s="7">
        <v>19.8</v>
      </c>
      <c r="K95" s="7">
        <v>31.8</v>
      </c>
      <c r="L95" s="7">
        <v>-12.14</v>
      </c>
      <c r="M95" s="7">
        <v>-0.89</v>
      </c>
      <c r="N95" s="7"/>
      <c r="O95" s="7"/>
      <c r="P95" s="7"/>
      <c r="Q95" s="7"/>
    </row>
    <row r="96" spans="1:17" ht="15" customHeight="1">
      <c r="A96" s="21"/>
      <c r="B96" s="21"/>
      <c r="C96" s="21"/>
      <c r="D96" s="21" t="s">
        <v>167</v>
      </c>
      <c r="E96" s="21"/>
      <c r="F96" s="21"/>
      <c r="G96" s="21" t="s">
        <v>168</v>
      </c>
      <c r="H96" s="21"/>
      <c r="I96" s="21"/>
      <c r="J96" s="6"/>
      <c r="K96" s="6"/>
      <c r="L96" s="21" t="s">
        <v>159</v>
      </c>
      <c r="M96" s="21"/>
      <c r="N96" s="21" t="s">
        <v>151</v>
      </c>
      <c r="O96" s="21"/>
      <c r="P96" s="21"/>
      <c r="Q96" s="6"/>
    </row>
    <row r="97" spans="1:17">
      <c r="A97" s="6" t="s">
        <v>152</v>
      </c>
      <c r="B97" s="6" t="s">
        <v>153</v>
      </c>
      <c r="C97" s="6" t="s">
        <v>154</v>
      </c>
      <c r="D97" s="6" t="s">
        <v>155</v>
      </c>
      <c r="E97" s="6" t="s">
        <v>156</v>
      </c>
      <c r="F97" s="6" t="s">
        <v>157</v>
      </c>
      <c r="G97" s="6" t="s">
        <v>155</v>
      </c>
      <c r="H97" s="6" t="s">
        <v>156</v>
      </c>
      <c r="I97" s="6" t="s">
        <v>157</v>
      </c>
      <c r="J97" s="6" t="s">
        <v>158</v>
      </c>
      <c r="K97" s="6" t="s">
        <v>158</v>
      </c>
      <c r="L97" s="6" t="s">
        <v>159</v>
      </c>
      <c r="M97" s="6" t="s">
        <v>160</v>
      </c>
      <c r="N97" s="6" t="s">
        <v>161</v>
      </c>
      <c r="O97" s="6" t="s">
        <v>162</v>
      </c>
      <c r="P97" s="6" t="s">
        <v>163</v>
      </c>
      <c r="Q97" s="6" t="s">
        <v>164</v>
      </c>
    </row>
    <row r="98" spans="1:17" ht="45">
      <c r="A98" s="6">
        <v>81</v>
      </c>
      <c r="B98" s="5" t="s">
        <v>185</v>
      </c>
      <c r="C98" s="5" t="s">
        <v>197</v>
      </c>
      <c r="D98" s="7">
        <v>11</v>
      </c>
      <c r="E98" s="7">
        <v>2</v>
      </c>
      <c r="F98" s="7">
        <v>0.84599999999999997</v>
      </c>
      <c r="G98" s="7">
        <v>7</v>
      </c>
      <c r="H98" s="7">
        <v>2</v>
      </c>
      <c r="I98" s="7">
        <v>0.77800000000000002</v>
      </c>
      <c r="J98" s="7">
        <v>30.5</v>
      </c>
      <c r="K98" s="7">
        <v>15.2</v>
      </c>
      <c r="L98" s="7">
        <v>20.36</v>
      </c>
      <c r="M98" s="7">
        <v>7.9</v>
      </c>
      <c r="N98" s="7">
        <v>6</v>
      </c>
      <c r="O98" s="7">
        <v>2</v>
      </c>
      <c r="P98" s="7">
        <v>4</v>
      </c>
      <c r="Q98" s="7"/>
    </row>
    <row r="99" spans="1:17" ht="30">
      <c r="A99" s="6">
        <v>82</v>
      </c>
      <c r="B99" s="5" t="s">
        <v>22</v>
      </c>
      <c r="C99" s="5" t="s">
        <v>197</v>
      </c>
      <c r="D99" s="7">
        <v>10</v>
      </c>
      <c r="E99" s="7">
        <v>3</v>
      </c>
      <c r="F99" s="7">
        <v>0.76900000000000002</v>
      </c>
      <c r="G99" s="7">
        <v>7</v>
      </c>
      <c r="H99" s="7">
        <v>2</v>
      </c>
      <c r="I99" s="7">
        <v>0.77800000000000002</v>
      </c>
      <c r="J99" s="7">
        <v>32.799999999999997</v>
      </c>
      <c r="K99" s="7">
        <v>19.3</v>
      </c>
      <c r="L99" s="7">
        <v>16.36</v>
      </c>
      <c r="M99" s="7">
        <v>4.74</v>
      </c>
      <c r="N99" s="7">
        <v>9</v>
      </c>
      <c r="O99" s="7">
        <v>8</v>
      </c>
      <c r="P99" s="7">
        <v>14</v>
      </c>
      <c r="Q99" s="7"/>
    </row>
    <row r="100" spans="1:17" ht="30">
      <c r="A100" s="6">
        <v>83</v>
      </c>
      <c r="B100" s="5" t="s">
        <v>40</v>
      </c>
      <c r="C100" s="5" t="s">
        <v>197</v>
      </c>
      <c r="D100" s="7">
        <v>10</v>
      </c>
      <c r="E100" s="7">
        <v>4</v>
      </c>
      <c r="F100" s="7">
        <v>0.71399999999999997</v>
      </c>
      <c r="G100" s="7">
        <v>6</v>
      </c>
      <c r="H100" s="7">
        <v>3</v>
      </c>
      <c r="I100" s="7">
        <v>0.66700000000000004</v>
      </c>
      <c r="J100" s="7">
        <v>27.8</v>
      </c>
      <c r="K100" s="7">
        <v>22.2</v>
      </c>
      <c r="L100" s="7">
        <v>9.67</v>
      </c>
      <c r="M100" s="7">
        <v>4.88</v>
      </c>
      <c r="N100" s="7"/>
      <c r="O100" s="7">
        <v>21</v>
      </c>
      <c r="P100" s="7">
        <v>21</v>
      </c>
      <c r="Q100" s="7"/>
    </row>
    <row r="101" spans="1:17">
      <c r="A101" s="6">
        <v>84</v>
      </c>
      <c r="B101" s="5" t="s">
        <v>10</v>
      </c>
      <c r="C101" s="5" t="s">
        <v>197</v>
      </c>
      <c r="D101" s="7">
        <v>7</v>
      </c>
      <c r="E101" s="7">
        <v>6</v>
      </c>
      <c r="F101" s="7">
        <v>0.53800000000000003</v>
      </c>
      <c r="G101" s="7">
        <v>5</v>
      </c>
      <c r="H101" s="7">
        <v>4</v>
      </c>
      <c r="I101" s="7">
        <v>0.55600000000000005</v>
      </c>
      <c r="J101" s="7">
        <v>23</v>
      </c>
      <c r="K101" s="7">
        <v>19.899999999999999</v>
      </c>
      <c r="L101" s="7">
        <v>8.7100000000000009</v>
      </c>
      <c r="M101" s="7">
        <v>6.25</v>
      </c>
      <c r="N101" s="7"/>
      <c r="O101" s="7"/>
      <c r="P101" s="7"/>
      <c r="Q101" s="7"/>
    </row>
    <row r="102" spans="1:17" ht="30">
      <c r="A102" s="6">
        <v>85</v>
      </c>
      <c r="B102" s="5" t="s">
        <v>30</v>
      </c>
      <c r="C102" s="5" t="s">
        <v>197</v>
      </c>
      <c r="D102" s="7">
        <v>7</v>
      </c>
      <c r="E102" s="7">
        <v>6</v>
      </c>
      <c r="F102" s="7">
        <v>0.53800000000000003</v>
      </c>
      <c r="G102" s="7">
        <v>4</v>
      </c>
      <c r="H102" s="7">
        <v>5</v>
      </c>
      <c r="I102" s="7">
        <v>0.44400000000000001</v>
      </c>
      <c r="J102" s="7">
        <v>26.8</v>
      </c>
      <c r="K102" s="7">
        <v>25.1</v>
      </c>
      <c r="L102" s="7">
        <v>6.28</v>
      </c>
      <c r="M102" s="7">
        <v>4.43</v>
      </c>
      <c r="N102" s="7">
        <v>24</v>
      </c>
      <c r="O102" s="7">
        <v>22</v>
      </c>
      <c r="P102" s="7"/>
      <c r="Q102" s="7"/>
    </row>
    <row r="103" spans="1:17">
      <c r="A103" s="6">
        <v>86</v>
      </c>
      <c r="B103" s="5" t="s">
        <v>28</v>
      </c>
      <c r="C103" s="5" t="s">
        <v>197</v>
      </c>
      <c r="D103" s="7">
        <v>7</v>
      </c>
      <c r="E103" s="7">
        <v>6</v>
      </c>
      <c r="F103" s="7">
        <v>0.53800000000000003</v>
      </c>
      <c r="G103" s="7">
        <v>4</v>
      </c>
      <c r="H103" s="7">
        <v>5</v>
      </c>
      <c r="I103" s="7">
        <v>0.44400000000000001</v>
      </c>
      <c r="J103" s="7">
        <v>29.5</v>
      </c>
      <c r="K103" s="7">
        <v>26.5</v>
      </c>
      <c r="L103" s="7">
        <v>5.94</v>
      </c>
      <c r="M103" s="7">
        <v>5.55</v>
      </c>
      <c r="N103" s="7">
        <v>21</v>
      </c>
      <c r="O103" s="7">
        <v>11</v>
      </c>
      <c r="P103" s="7"/>
      <c r="Q103" s="7"/>
    </row>
    <row r="104" spans="1:17">
      <c r="A104" s="6">
        <v>87</v>
      </c>
      <c r="B104" s="5" t="s">
        <v>45</v>
      </c>
      <c r="C104" s="5" t="s">
        <v>197</v>
      </c>
      <c r="D104" s="7">
        <v>6</v>
      </c>
      <c r="E104" s="7">
        <v>6</v>
      </c>
      <c r="F104" s="7">
        <v>0.5</v>
      </c>
      <c r="G104" s="7">
        <v>4</v>
      </c>
      <c r="H104" s="7">
        <v>5</v>
      </c>
      <c r="I104" s="7">
        <v>0.44400000000000001</v>
      </c>
      <c r="J104" s="7">
        <v>16.600000000000001</v>
      </c>
      <c r="K104" s="7">
        <v>19.600000000000001</v>
      </c>
      <c r="L104" s="7">
        <v>5.84</v>
      </c>
      <c r="M104" s="7">
        <v>7.01</v>
      </c>
      <c r="N104" s="7"/>
      <c r="O104" s="7"/>
      <c r="P104" s="7"/>
      <c r="Q104" s="7"/>
    </row>
    <row r="105" spans="1:17" ht="30">
      <c r="A105" s="6">
        <v>88</v>
      </c>
      <c r="B105" s="5" t="s">
        <v>52</v>
      </c>
      <c r="C105" s="5" t="s">
        <v>197</v>
      </c>
      <c r="D105" s="7">
        <v>6</v>
      </c>
      <c r="E105" s="7">
        <v>6</v>
      </c>
      <c r="F105" s="7">
        <v>0.5</v>
      </c>
      <c r="G105" s="7">
        <v>4</v>
      </c>
      <c r="H105" s="7">
        <v>5</v>
      </c>
      <c r="I105" s="7">
        <v>0.44400000000000001</v>
      </c>
      <c r="J105" s="7">
        <v>24.6</v>
      </c>
      <c r="K105" s="7">
        <v>23.1</v>
      </c>
      <c r="L105" s="7">
        <v>5.81</v>
      </c>
      <c r="M105" s="7">
        <v>5.4</v>
      </c>
      <c r="N105" s="7"/>
      <c r="O105" s="7">
        <v>25</v>
      </c>
      <c r="P105" s="7"/>
      <c r="Q105" s="7"/>
    </row>
    <row r="106" spans="1:17" ht="30">
      <c r="A106" s="6">
        <v>89</v>
      </c>
      <c r="B106" s="5" t="s">
        <v>37</v>
      </c>
      <c r="C106" s="5" t="s">
        <v>197</v>
      </c>
      <c r="D106" s="7">
        <v>5</v>
      </c>
      <c r="E106" s="7">
        <v>7</v>
      </c>
      <c r="F106" s="7">
        <v>0.41699999999999998</v>
      </c>
      <c r="G106" s="7">
        <v>3</v>
      </c>
      <c r="H106" s="7">
        <v>6</v>
      </c>
      <c r="I106" s="7">
        <v>0.33300000000000002</v>
      </c>
      <c r="J106" s="7">
        <v>21.8</v>
      </c>
      <c r="K106" s="7">
        <v>25.9</v>
      </c>
      <c r="L106" s="7">
        <v>2.81</v>
      </c>
      <c r="M106" s="7">
        <v>6.39</v>
      </c>
      <c r="N106" s="7"/>
      <c r="O106" s="7"/>
      <c r="P106" s="7"/>
      <c r="Q106" s="7"/>
    </row>
    <row r="107" spans="1:17">
      <c r="A107" s="6">
        <v>90</v>
      </c>
      <c r="B107" s="5" t="s">
        <v>19</v>
      </c>
      <c r="C107" s="5" t="s">
        <v>197</v>
      </c>
      <c r="D107" s="7">
        <v>1</v>
      </c>
      <c r="E107" s="7">
        <v>11</v>
      </c>
      <c r="F107" s="7">
        <v>8.3000000000000004E-2</v>
      </c>
      <c r="G107" s="7">
        <v>1</v>
      </c>
      <c r="H107" s="7">
        <v>8</v>
      </c>
      <c r="I107" s="7">
        <v>0.111</v>
      </c>
      <c r="J107" s="7">
        <v>10.6</v>
      </c>
      <c r="K107" s="7">
        <v>31.4</v>
      </c>
      <c r="L107" s="7">
        <v>-8.73</v>
      </c>
      <c r="M107" s="7">
        <v>7.93</v>
      </c>
      <c r="N107" s="7"/>
      <c r="O107" s="7"/>
      <c r="P107" s="7"/>
      <c r="Q107" s="7"/>
    </row>
    <row r="108" spans="1:17" ht="15" customHeight="1">
      <c r="A108" s="21"/>
      <c r="B108" s="21"/>
      <c r="C108" s="21"/>
      <c r="D108" s="21" t="s">
        <v>167</v>
      </c>
      <c r="E108" s="21"/>
      <c r="F108" s="21"/>
      <c r="G108" s="21" t="s">
        <v>168</v>
      </c>
      <c r="H108" s="21"/>
      <c r="I108" s="21"/>
      <c r="J108" s="6"/>
      <c r="K108" s="6"/>
      <c r="L108" s="21" t="s">
        <v>159</v>
      </c>
      <c r="M108" s="21"/>
      <c r="N108" s="21" t="s">
        <v>151</v>
      </c>
      <c r="O108" s="21"/>
      <c r="P108" s="21"/>
      <c r="Q108" s="6"/>
    </row>
    <row r="109" spans="1:17">
      <c r="A109" s="6" t="s">
        <v>152</v>
      </c>
      <c r="B109" s="6" t="s">
        <v>153</v>
      </c>
      <c r="C109" s="6" t="s">
        <v>154</v>
      </c>
      <c r="D109" s="6" t="s">
        <v>155</v>
      </c>
      <c r="E109" s="6" t="s">
        <v>156</v>
      </c>
      <c r="F109" s="6" t="s">
        <v>157</v>
      </c>
      <c r="G109" s="6" t="s">
        <v>155</v>
      </c>
      <c r="H109" s="6" t="s">
        <v>156</v>
      </c>
      <c r="I109" s="6" t="s">
        <v>157</v>
      </c>
      <c r="J109" s="6" t="s">
        <v>158</v>
      </c>
      <c r="K109" s="6" t="s">
        <v>158</v>
      </c>
      <c r="L109" s="6" t="s">
        <v>159</v>
      </c>
      <c r="M109" s="6" t="s">
        <v>160</v>
      </c>
      <c r="N109" s="6" t="s">
        <v>161</v>
      </c>
      <c r="O109" s="6" t="s">
        <v>162</v>
      </c>
      <c r="P109" s="6" t="s">
        <v>163</v>
      </c>
      <c r="Q109" s="6" t="s">
        <v>164</v>
      </c>
    </row>
    <row r="110" spans="1:17" ht="30">
      <c r="A110" s="6">
        <v>91</v>
      </c>
      <c r="B110" s="5" t="s">
        <v>14</v>
      </c>
      <c r="C110" s="5" t="s">
        <v>186</v>
      </c>
      <c r="D110" s="7">
        <v>13</v>
      </c>
      <c r="E110" s="7">
        <v>1</v>
      </c>
      <c r="F110" s="7">
        <v>0.92900000000000005</v>
      </c>
      <c r="G110" s="7">
        <v>7</v>
      </c>
      <c r="H110" s="7">
        <v>1</v>
      </c>
      <c r="I110" s="7">
        <v>0.875</v>
      </c>
      <c r="J110" s="7">
        <v>29.7</v>
      </c>
      <c r="K110" s="7">
        <v>13.5</v>
      </c>
      <c r="L110" s="7">
        <v>19.66</v>
      </c>
      <c r="M110" s="7">
        <v>6.95</v>
      </c>
      <c r="N110" s="7">
        <v>7</v>
      </c>
      <c r="O110" s="7">
        <v>1</v>
      </c>
      <c r="P110" s="7">
        <v>1</v>
      </c>
      <c r="Q110" s="7"/>
    </row>
    <row r="111" spans="1:17" ht="30">
      <c r="A111" s="6">
        <v>92</v>
      </c>
      <c r="B111" s="5" t="s">
        <v>15</v>
      </c>
      <c r="C111" s="5" t="s">
        <v>186</v>
      </c>
      <c r="D111" s="7">
        <v>9</v>
      </c>
      <c r="E111" s="7">
        <v>4</v>
      </c>
      <c r="F111" s="7">
        <v>0.69199999999999995</v>
      </c>
      <c r="G111" s="7">
        <v>5</v>
      </c>
      <c r="H111" s="7">
        <v>3</v>
      </c>
      <c r="I111" s="7">
        <v>0.625</v>
      </c>
      <c r="J111" s="7">
        <v>27.8</v>
      </c>
      <c r="K111" s="7">
        <v>19.5</v>
      </c>
      <c r="L111" s="7">
        <v>14.15</v>
      </c>
      <c r="M111" s="7">
        <v>6.92</v>
      </c>
      <c r="N111" s="7">
        <v>23</v>
      </c>
      <c r="O111" s="7">
        <v>7</v>
      </c>
      <c r="P111" s="7">
        <v>25</v>
      </c>
      <c r="Q111" s="7"/>
    </row>
    <row r="112" spans="1:17" ht="30">
      <c r="A112" s="6">
        <v>93</v>
      </c>
      <c r="B112" s="5" t="s">
        <v>11</v>
      </c>
      <c r="C112" s="5" t="s">
        <v>186</v>
      </c>
      <c r="D112" s="7">
        <v>9</v>
      </c>
      <c r="E112" s="7">
        <v>4</v>
      </c>
      <c r="F112" s="7">
        <v>0.69199999999999995</v>
      </c>
      <c r="G112" s="7">
        <v>4</v>
      </c>
      <c r="H112" s="7">
        <v>4</v>
      </c>
      <c r="I112" s="7">
        <v>0.5</v>
      </c>
      <c r="J112" s="7">
        <v>25.2</v>
      </c>
      <c r="K112" s="7">
        <v>17.600000000000001</v>
      </c>
      <c r="L112" s="7">
        <v>10.210000000000001</v>
      </c>
      <c r="M112" s="7">
        <v>3.75</v>
      </c>
      <c r="N112" s="7">
        <v>15</v>
      </c>
      <c r="O112" s="7">
        <v>9</v>
      </c>
      <c r="P112" s="7">
        <v>23</v>
      </c>
      <c r="Q112" s="7"/>
    </row>
    <row r="113" spans="1:17" ht="30">
      <c r="A113" s="6">
        <v>94</v>
      </c>
      <c r="B113" s="5" t="s">
        <v>29</v>
      </c>
      <c r="C113" s="5" t="s">
        <v>186</v>
      </c>
      <c r="D113" s="7">
        <v>8</v>
      </c>
      <c r="E113" s="7">
        <v>5</v>
      </c>
      <c r="F113" s="7">
        <v>0.61499999999999999</v>
      </c>
      <c r="G113" s="7">
        <v>4</v>
      </c>
      <c r="H113" s="7">
        <v>4</v>
      </c>
      <c r="I113" s="7">
        <v>0.5</v>
      </c>
      <c r="J113" s="7">
        <v>26.7</v>
      </c>
      <c r="K113" s="7">
        <v>28.4</v>
      </c>
      <c r="L113" s="7">
        <v>6.65</v>
      </c>
      <c r="M113" s="7">
        <v>5.88</v>
      </c>
      <c r="N113" s="7"/>
      <c r="O113" s="7"/>
      <c r="P113" s="7"/>
      <c r="Q113" s="7"/>
    </row>
    <row r="114" spans="1:17" ht="30">
      <c r="A114" s="6">
        <v>95</v>
      </c>
      <c r="B114" s="5" t="s">
        <v>27</v>
      </c>
      <c r="C114" s="5" t="s">
        <v>186</v>
      </c>
      <c r="D114" s="7">
        <v>8</v>
      </c>
      <c r="E114" s="7">
        <v>5</v>
      </c>
      <c r="F114" s="7">
        <v>0.61499999999999999</v>
      </c>
      <c r="G114" s="7">
        <v>3</v>
      </c>
      <c r="H114" s="7">
        <v>5</v>
      </c>
      <c r="I114" s="7">
        <v>0.375</v>
      </c>
      <c r="J114" s="7">
        <v>26.6</v>
      </c>
      <c r="K114" s="7">
        <v>18.7</v>
      </c>
      <c r="L114" s="7">
        <v>9.67</v>
      </c>
      <c r="M114" s="7">
        <v>4.75</v>
      </c>
      <c r="N114" s="7"/>
      <c r="O114" s="7"/>
      <c r="P114" s="7"/>
      <c r="Q114" s="7"/>
    </row>
    <row r="115" spans="1:17" ht="30.75" thickBot="1">
      <c r="A115" s="6">
        <v>96</v>
      </c>
      <c r="B115" s="5" t="s">
        <v>54</v>
      </c>
      <c r="C115" s="5" t="s">
        <v>186</v>
      </c>
      <c r="D115" s="7">
        <v>4</v>
      </c>
      <c r="E115" s="7">
        <v>8</v>
      </c>
      <c r="F115" s="7">
        <v>0.33300000000000002</v>
      </c>
      <c r="G115" s="7">
        <v>1</v>
      </c>
      <c r="H115" s="7">
        <v>7</v>
      </c>
      <c r="I115" s="7">
        <v>0.125</v>
      </c>
      <c r="J115" s="7">
        <v>22</v>
      </c>
      <c r="K115" s="7">
        <v>23.7</v>
      </c>
      <c r="L115" s="7">
        <v>1.17</v>
      </c>
      <c r="M115" s="7">
        <v>3.67</v>
      </c>
      <c r="N115" s="7"/>
      <c r="O115" s="7"/>
      <c r="P115" s="7"/>
      <c r="Q115" s="7"/>
    </row>
    <row r="116" spans="1:17" ht="30.75" thickTop="1">
      <c r="A116" s="8">
        <v>97</v>
      </c>
      <c r="B116" s="10" t="s">
        <v>32</v>
      </c>
      <c r="C116" s="10" t="s">
        <v>187</v>
      </c>
      <c r="D116" s="9">
        <v>10</v>
      </c>
      <c r="E116" s="9">
        <v>4</v>
      </c>
      <c r="F116" s="9">
        <v>0.71399999999999997</v>
      </c>
      <c r="G116" s="9">
        <v>7</v>
      </c>
      <c r="H116" s="9">
        <v>1</v>
      </c>
      <c r="I116" s="9">
        <v>0.875</v>
      </c>
      <c r="J116" s="9">
        <v>28.9</v>
      </c>
      <c r="K116" s="9">
        <v>18.3</v>
      </c>
      <c r="L116" s="9">
        <v>13.12</v>
      </c>
      <c r="M116" s="9">
        <v>5.05</v>
      </c>
      <c r="N116" s="9"/>
      <c r="O116" s="9">
        <v>5</v>
      </c>
      <c r="P116" s="9">
        <v>15</v>
      </c>
      <c r="Q116" s="9"/>
    </row>
    <row r="117" spans="1:17" ht="30">
      <c r="A117" s="6">
        <v>98</v>
      </c>
      <c r="B117" s="5" t="s">
        <v>9</v>
      </c>
      <c r="C117" s="5" t="s">
        <v>187</v>
      </c>
      <c r="D117" s="7">
        <v>11</v>
      </c>
      <c r="E117" s="7">
        <v>2</v>
      </c>
      <c r="F117" s="7">
        <v>0.84599999999999997</v>
      </c>
      <c r="G117" s="7">
        <v>6</v>
      </c>
      <c r="H117" s="7">
        <v>2</v>
      </c>
      <c r="I117" s="7">
        <v>0.75</v>
      </c>
      <c r="J117" s="7">
        <v>24.8</v>
      </c>
      <c r="K117" s="7">
        <v>13.9</v>
      </c>
      <c r="L117" s="7">
        <v>13.51</v>
      </c>
      <c r="M117" s="7">
        <v>3.81</v>
      </c>
      <c r="N117" s="7">
        <v>4</v>
      </c>
      <c r="O117" s="7">
        <v>2</v>
      </c>
      <c r="P117" s="7">
        <v>9</v>
      </c>
      <c r="Q117" s="7"/>
    </row>
    <row r="118" spans="1:17" ht="30">
      <c r="A118" s="6">
        <v>99</v>
      </c>
      <c r="B118" s="5" t="s">
        <v>188</v>
      </c>
      <c r="C118" s="5" t="s">
        <v>187</v>
      </c>
      <c r="D118" s="7">
        <v>11</v>
      </c>
      <c r="E118" s="7">
        <v>2</v>
      </c>
      <c r="F118" s="7">
        <v>0.84599999999999997</v>
      </c>
      <c r="G118" s="7">
        <v>6</v>
      </c>
      <c r="H118" s="7">
        <v>2</v>
      </c>
      <c r="I118" s="7">
        <v>0.75</v>
      </c>
      <c r="J118" s="7">
        <v>33.700000000000003</v>
      </c>
      <c r="K118" s="7">
        <v>12.6</v>
      </c>
      <c r="L118" s="7">
        <v>18.86</v>
      </c>
      <c r="M118" s="7">
        <v>4.78</v>
      </c>
      <c r="N118" s="7">
        <v>8</v>
      </c>
      <c r="O118" s="7">
        <v>3</v>
      </c>
      <c r="P118" s="7">
        <v>3</v>
      </c>
      <c r="Q118" s="7"/>
    </row>
    <row r="119" spans="1:17" ht="60">
      <c r="A119" s="6">
        <v>100</v>
      </c>
      <c r="B119" s="5" t="s">
        <v>1</v>
      </c>
      <c r="C119" s="5" t="s">
        <v>187</v>
      </c>
      <c r="D119" s="7">
        <v>6</v>
      </c>
      <c r="E119" s="7">
        <v>7</v>
      </c>
      <c r="F119" s="7">
        <v>0.46200000000000002</v>
      </c>
      <c r="G119" s="7">
        <v>2</v>
      </c>
      <c r="H119" s="7">
        <v>6</v>
      </c>
      <c r="I119" s="7">
        <v>0.25</v>
      </c>
      <c r="J119" s="7">
        <v>22.9</v>
      </c>
      <c r="K119" s="7">
        <v>19.2</v>
      </c>
      <c r="L119" s="7">
        <v>5.64</v>
      </c>
      <c r="M119" s="7">
        <v>4.03</v>
      </c>
      <c r="N119" s="7"/>
      <c r="O119" s="7"/>
      <c r="P119" s="7"/>
      <c r="Q119" s="5" t="s">
        <v>202</v>
      </c>
    </row>
    <row r="120" spans="1:17" ht="30">
      <c r="A120" s="6">
        <v>101</v>
      </c>
      <c r="B120" s="5" t="s">
        <v>8</v>
      </c>
      <c r="C120" s="5" t="s">
        <v>187</v>
      </c>
      <c r="D120" s="7">
        <v>4</v>
      </c>
      <c r="E120" s="7">
        <v>8</v>
      </c>
      <c r="F120" s="7">
        <v>0.33300000000000002</v>
      </c>
      <c r="G120" s="7">
        <v>2</v>
      </c>
      <c r="H120" s="7">
        <v>6</v>
      </c>
      <c r="I120" s="7">
        <v>0.25</v>
      </c>
      <c r="J120" s="7">
        <v>15.7</v>
      </c>
      <c r="K120" s="7">
        <v>22.9</v>
      </c>
      <c r="L120" s="7">
        <v>-1.74</v>
      </c>
      <c r="M120" s="7">
        <v>4.59</v>
      </c>
      <c r="N120" s="7"/>
      <c r="O120" s="7"/>
      <c r="P120" s="7"/>
      <c r="Q120" s="7"/>
    </row>
    <row r="121" spans="1:17" ht="30">
      <c r="A121" s="6">
        <v>102</v>
      </c>
      <c r="B121" s="5" t="s">
        <v>25</v>
      </c>
      <c r="C121" s="5" t="s">
        <v>187</v>
      </c>
      <c r="D121" s="7">
        <v>3</v>
      </c>
      <c r="E121" s="7">
        <v>9</v>
      </c>
      <c r="F121" s="7">
        <v>0.25</v>
      </c>
      <c r="G121" s="7">
        <v>1</v>
      </c>
      <c r="H121" s="7">
        <v>7</v>
      </c>
      <c r="I121" s="7">
        <v>0.125</v>
      </c>
      <c r="J121" s="7">
        <v>18.399999999999999</v>
      </c>
      <c r="K121" s="7">
        <v>25.8</v>
      </c>
      <c r="L121" s="7">
        <v>-2.64</v>
      </c>
      <c r="M121" s="7">
        <v>4.8600000000000003</v>
      </c>
      <c r="N121" s="7"/>
      <c r="O121" s="7"/>
      <c r="P121" s="7"/>
      <c r="Q121" s="7"/>
    </row>
    <row r="122" spans="1:17" ht="15" customHeight="1">
      <c r="A122" s="21"/>
      <c r="B122" s="21"/>
      <c r="C122" s="21"/>
      <c r="D122" s="21" t="s">
        <v>167</v>
      </c>
      <c r="E122" s="21"/>
      <c r="F122" s="21"/>
      <c r="G122" s="21" t="s">
        <v>168</v>
      </c>
      <c r="H122" s="21"/>
      <c r="I122" s="21"/>
      <c r="J122" s="6"/>
      <c r="K122" s="6"/>
      <c r="L122" s="21" t="s">
        <v>159</v>
      </c>
      <c r="M122" s="21"/>
      <c r="N122" s="21" t="s">
        <v>151</v>
      </c>
      <c r="O122" s="21"/>
      <c r="P122" s="21"/>
      <c r="Q122" s="6"/>
    </row>
    <row r="123" spans="1:17">
      <c r="A123" s="6" t="s">
        <v>152</v>
      </c>
      <c r="B123" s="6" t="s">
        <v>153</v>
      </c>
      <c r="C123" s="6" t="s">
        <v>154</v>
      </c>
      <c r="D123" s="6" t="s">
        <v>155</v>
      </c>
      <c r="E123" s="6" t="s">
        <v>156</v>
      </c>
      <c r="F123" s="6" t="s">
        <v>157</v>
      </c>
      <c r="G123" s="6" t="s">
        <v>155</v>
      </c>
      <c r="H123" s="6" t="s">
        <v>156</v>
      </c>
      <c r="I123" s="6" t="s">
        <v>157</v>
      </c>
      <c r="J123" s="6" t="s">
        <v>158</v>
      </c>
      <c r="K123" s="6" t="s">
        <v>158</v>
      </c>
      <c r="L123" s="6" t="s">
        <v>159</v>
      </c>
      <c r="M123" s="6" t="s">
        <v>160</v>
      </c>
      <c r="N123" s="6" t="s">
        <v>161</v>
      </c>
      <c r="O123" s="6" t="s">
        <v>162</v>
      </c>
      <c r="P123" s="6" t="s">
        <v>163</v>
      </c>
      <c r="Q123" s="6" t="s">
        <v>164</v>
      </c>
    </row>
    <row r="124" spans="1:17">
      <c r="A124" s="6">
        <v>103</v>
      </c>
      <c r="B124" s="5" t="s">
        <v>99</v>
      </c>
      <c r="C124" s="5" t="s">
        <v>150</v>
      </c>
      <c r="D124" s="7">
        <v>8</v>
      </c>
      <c r="E124" s="7">
        <v>5</v>
      </c>
      <c r="F124" s="7">
        <v>0.61499999999999999</v>
      </c>
      <c r="G124" s="7">
        <v>6</v>
      </c>
      <c r="H124" s="7">
        <v>1</v>
      </c>
      <c r="I124" s="7">
        <v>0.85699999999999998</v>
      </c>
      <c r="J124" s="7">
        <v>22.8</v>
      </c>
      <c r="K124" s="7">
        <v>22.2</v>
      </c>
      <c r="L124" s="7">
        <v>-3.44</v>
      </c>
      <c r="M124" s="7">
        <v>-5.97</v>
      </c>
      <c r="N124" s="7"/>
      <c r="O124" s="7"/>
      <c r="P124" s="7"/>
      <c r="Q124" s="7"/>
    </row>
    <row r="125" spans="1:17" ht="45">
      <c r="A125" s="6">
        <v>104</v>
      </c>
      <c r="B125" s="5" t="s">
        <v>86</v>
      </c>
      <c r="C125" s="5" t="s">
        <v>150</v>
      </c>
      <c r="D125" s="7">
        <v>7</v>
      </c>
      <c r="E125" s="7">
        <v>6</v>
      </c>
      <c r="F125" s="7">
        <v>0.53800000000000003</v>
      </c>
      <c r="G125" s="7">
        <v>6</v>
      </c>
      <c r="H125" s="7">
        <v>1</v>
      </c>
      <c r="I125" s="7">
        <v>0.85699999999999998</v>
      </c>
      <c r="J125" s="7">
        <v>22.8</v>
      </c>
      <c r="K125" s="7">
        <v>23.2</v>
      </c>
      <c r="L125" s="7">
        <v>-1.87</v>
      </c>
      <c r="M125" s="7">
        <v>-3.25</v>
      </c>
      <c r="N125" s="7"/>
      <c r="O125" s="7"/>
      <c r="P125" s="7"/>
      <c r="Q125" s="7"/>
    </row>
    <row r="126" spans="1:17" ht="60">
      <c r="A126" s="6">
        <v>105</v>
      </c>
      <c r="B126" s="5" t="s">
        <v>88</v>
      </c>
      <c r="C126" s="5" t="s">
        <v>150</v>
      </c>
      <c r="D126" s="7">
        <v>6</v>
      </c>
      <c r="E126" s="7">
        <v>6</v>
      </c>
      <c r="F126" s="7">
        <v>0.5</v>
      </c>
      <c r="G126" s="7">
        <v>4</v>
      </c>
      <c r="H126" s="7">
        <v>3</v>
      </c>
      <c r="I126" s="7">
        <v>0.57099999999999995</v>
      </c>
      <c r="J126" s="7">
        <v>15.2</v>
      </c>
      <c r="K126" s="7">
        <v>24.1</v>
      </c>
      <c r="L126" s="7">
        <v>-11.13</v>
      </c>
      <c r="M126" s="7">
        <v>-5.88</v>
      </c>
      <c r="N126" s="7"/>
      <c r="O126" s="7"/>
      <c r="P126" s="7"/>
      <c r="Q126" s="5" t="s">
        <v>200</v>
      </c>
    </row>
    <row r="127" spans="1:17" ht="30">
      <c r="A127" s="6">
        <v>106</v>
      </c>
      <c r="B127" s="5" t="s">
        <v>83</v>
      </c>
      <c r="C127" s="5" t="s">
        <v>150</v>
      </c>
      <c r="D127" s="7">
        <v>5</v>
      </c>
      <c r="E127" s="7">
        <v>7</v>
      </c>
      <c r="F127" s="7">
        <v>0.41699999999999998</v>
      </c>
      <c r="G127" s="7">
        <v>4</v>
      </c>
      <c r="H127" s="7">
        <v>3</v>
      </c>
      <c r="I127" s="7">
        <v>0.57099999999999995</v>
      </c>
      <c r="J127" s="7">
        <v>15.1</v>
      </c>
      <c r="K127" s="7">
        <v>24.9</v>
      </c>
      <c r="L127" s="7">
        <v>-8.67</v>
      </c>
      <c r="M127" s="7">
        <v>-4.92</v>
      </c>
      <c r="N127" s="7"/>
      <c r="O127" s="7"/>
      <c r="P127" s="7"/>
      <c r="Q127" s="7"/>
    </row>
    <row r="128" spans="1:17" ht="60">
      <c r="A128" s="6">
        <v>107</v>
      </c>
      <c r="B128" s="5" t="s">
        <v>114</v>
      </c>
      <c r="C128" s="5" t="s">
        <v>150</v>
      </c>
      <c r="D128" s="7">
        <v>6</v>
      </c>
      <c r="E128" s="7">
        <v>6</v>
      </c>
      <c r="F128" s="7">
        <v>0.5</v>
      </c>
      <c r="G128" s="7">
        <v>3</v>
      </c>
      <c r="H128" s="7">
        <v>4</v>
      </c>
      <c r="I128" s="7">
        <v>0.42899999999999999</v>
      </c>
      <c r="J128" s="7">
        <v>20.7</v>
      </c>
      <c r="K128" s="7">
        <v>24.7</v>
      </c>
      <c r="L128" s="7">
        <v>-7.72</v>
      </c>
      <c r="M128" s="7">
        <v>-5.89</v>
      </c>
      <c r="N128" s="7"/>
      <c r="O128" s="7"/>
      <c r="P128" s="7"/>
      <c r="Q128" s="7"/>
    </row>
    <row r="129" spans="1:17" ht="45">
      <c r="A129" s="6">
        <v>108</v>
      </c>
      <c r="B129" s="5" t="s">
        <v>120</v>
      </c>
      <c r="C129" s="5" t="s">
        <v>150</v>
      </c>
      <c r="D129" s="7">
        <v>4</v>
      </c>
      <c r="E129" s="7">
        <v>8</v>
      </c>
      <c r="F129" s="7">
        <v>0.33300000000000002</v>
      </c>
      <c r="G129" s="7">
        <v>3</v>
      </c>
      <c r="H129" s="7">
        <v>4</v>
      </c>
      <c r="I129" s="7">
        <v>0.42899999999999999</v>
      </c>
      <c r="J129" s="7">
        <v>21.8</v>
      </c>
      <c r="K129" s="7">
        <v>22.3</v>
      </c>
      <c r="L129" s="7">
        <v>-6.28</v>
      </c>
      <c r="M129" s="7">
        <v>-4.95</v>
      </c>
      <c r="N129" s="7"/>
      <c r="O129" s="7"/>
      <c r="P129" s="7"/>
      <c r="Q129" s="7"/>
    </row>
    <row r="130" spans="1:17" ht="30">
      <c r="A130" s="6">
        <v>109</v>
      </c>
      <c r="B130" s="5" t="s">
        <v>115</v>
      </c>
      <c r="C130" s="5" t="s">
        <v>150</v>
      </c>
      <c r="D130" s="7">
        <v>3</v>
      </c>
      <c r="E130" s="7">
        <v>9</v>
      </c>
      <c r="F130" s="7">
        <v>0.25</v>
      </c>
      <c r="G130" s="7">
        <v>2</v>
      </c>
      <c r="H130" s="7">
        <v>5</v>
      </c>
      <c r="I130" s="7">
        <v>0.28599999999999998</v>
      </c>
      <c r="J130" s="7">
        <v>12.8</v>
      </c>
      <c r="K130" s="7">
        <v>25.3</v>
      </c>
      <c r="L130" s="7">
        <v>-16.059999999999999</v>
      </c>
      <c r="M130" s="7">
        <v>-6.15</v>
      </c>
      <c r="N130" s="7"/>
      <c r="O130" s="7"/>
      <c r="P130" s="7"/>
      <c r="Q130" s="7"/>
    </row>
    <row r="131" spans="1:17" ht="45">
      <c r="A131" s="6">
        <v>110</v>
      </c>
      <c r="B131" s="5" t="s">
        <v>119</v>
      </c>
      <c r="C131" s="5" t="s">
        <v>150</v>
      </c>
      <c r="D131" s="7">
        <v>0</v>
      </c>
      <c r="E131" s="7">
        <v>12</v>
      </c>
      <c r="F131" s="7">
        <v>0</v>
      </c>
      <c r="G131" s="7">
        <v>0</v>
      </c>
      <c r="H131" s="7">
        <v>7</v>
      </c>
      <c r="I131" s="7">
        <v>0</v>
      </c>
      <c r="J131" s="7">
        <v>9.6</v>
      </c>
      <c r="K131" s="7">
        <v>26.1</v>
      </c>
      <c r="L131" s="7">
        <v>-19.23</v>
      </c>
      <c r="M131" s="7">
        <v>-4.3899999999999997</v>
      </c>
      <c r="N131" s="7"/>
      <c r="O131" s="7"/>
      <c r="P131" s="7"/>
      <c r="Q131" s="7"/>
    </row>
    <row r="132" spans="1:17" ht="15" customHeight="1">
      <c r="A132" s="21"/>
      <c r="B132" s="21"/>
      <c r="C132" s="21"/>
      <c r="D132" s="21" t="s">
        <v>167</v>
      </c>
      <c r="E132" s="21"/>
      <c r="F132" s="21"/>
      <c r="G132" s="21" t="s">
        <v>168</v>
      </c>
      <c r="H132" s="21"/>
      <c r="I132" s="21"/>
      <c r="J132" s="6"/>
      <c r="K132" s="6"/>
      <c r="L132" s="21" t="s">
        <v>159</v>
      </c>
      <c r="M132" s="21"/>
      <c r="N132" s="21" t="s">
        <v>151</v>
      </c>
      <c r="O132" s="21"/>
      <c r="P132" s="21"/>
      <c r="Q132" s="6"/>
    </row>
    <row r="133" spans="1:17">
      <c r="A133" s="6" t="s">
        <v>152</v>
      </c>
      <c r="B133" s="6" t="s">
        <v>153</v>
      </c>
      <c r="C133" s="6" t="s">
        <v>154</v>
      </c>
      <c r="D133" s="6" t="s">
        <v>155</v>
      </c>
      <c r="E133" s="6" t="s">
        <v>156</v>
      </c>
      <c r="F133" s="6" t="s">
        <v>157</v>
      </c>
      <c r="G133" s="6" t="s">
        <v>155</v>
      </c>
      <c r="H133" s="6" t="s">
        <v>156</v>
      </c>
      <c r="I133" s="6" t="s">
        <v>157</v>
      </c>
      <c r="J133" s="6" t="s">
        <v>158</v>
      </c>
      <c r="K133" s="6" t="s">
        <v>158</v>
      </c>
      <c r="L133" s="6" t="s">
        <v>159</v>
      </c>
      <c r="M133" s="6" t="s">
        <v>160</v>
      </c>
      <c r="N133" s="6" t="s">
        <v>161</v>
      </c>
      <c r="O133" s="6" t="s">
        <v>162</v>
      </c>
      <c r="P133" s="6" t="s">
        <v>163</v>
      </c>
      <c r="Q133" s="6" t="s">
        <v>164</v>
      </c>
    </row>
    <row r="134" spans="1:17" ht="30">
      <c r="A134" s="6">
        <v>111</v>
      </c>
      <c r="B134" s="5" t="s">
        <v>57</v>
      </c>
      <c r="C134" s="5" t="s">
        <v>193</v>
      </c>
      <c r="D134" s="7">
        <v>13</v>
      </c>
      <c r="E134" s="7">
        <v>0</v>
      </c>
      <c r="F134" s="7">
        <v>1</v>
      </c>
      <c r="G134" s="7">
        <v>8</v>
      </c>
      <c r="H134" s="7">
        <v>0</v>
      </c>
      <c r="I134" s="7">
        <v>1</v>
      </c>
      <c r="J134" s="7">
        <v>39.700000000000003</v>
      </c>
      <c r="K134" s="7">
        <v>17.600000000000001</v>
      </c>
      <c r="L134" s="7">
        <v>14.65</v>
      </c>
      <c r="M134" s="7">
        <v>-2.58</v>
      </c>
      <c r="N134" s="7"/>
      <c r="O134" s="7">
        <v>5</v>
      </c>
      <c r="P134" s="7">
        <v>5</v>
      </c>
      <c r="Q134" s="7"/>
    </row>
    <row r="135" spans="1:17">
      <c r="A135" s="6">
        <v>112</v>
      </c>
      <c r="B135" s="5" t="s">
        <v>128</v>
      </c>
      <c r="C135" s="5" t="s">
        <v>193</v>
      </c>
      <c r="D135" s="7">
        <v>11</v>
      </c>
      <c r="E135" s="7">
        <v>3</v>
      </c>
      <c r="F135" s="7">
        <v>0.78600000000000003</v>
      </c>
      <c r="G135" s="7">
        <v>7</v>
      </c>
      <c r="H135" s="7">
        <v>1</v>
      </c>
      <c r="I135" s="7">
        <v>0.875</v>
      </c>
      <c r="J135" s="7">
        <v>46.9</v>
      </c>
      <c r="K135" s="7">
        <v>24.1</v>
      </c>
      <c r="L135" s="7">
        <v>10.71</v>
      </c>
      <c r="M135" s="7">
        <v>-3.29</v>
      </c>
      <c r="N135" s="7"/>
      <c r="O135" s="7">
        <v>24</v>
      </c>
      <c r="P135" s="7"/>
      <c r="Q135" s="7"/>
    </row>
    <row r="136" spans="1:17" ht="30">
      <c r="A136" s="6">
        <v>113</v>
      </c>
      <c r="B136" s="5" t="s">
        <v>111</v>
      </c>
      <c r="C136" s="5" t="s">
        <v>193</v>
      </c>
      <c r="D136" s="7">
        <v>9</v>
      </c>
      <c r="E136" s="7">
        <v>4</v>
      </c>
      <c r="F136" s="7">
        <v>0.69199999999999995</v>
      </c>
      <c r="G136" s="7">
        <v>5</v>
      </c>
      <c r="H136" s="7">
        <v>3</v>
      </c>
      <c r="I136" s="7">
        <v>0.625</v>
      </c>
      <c r="J136" s="7">
        <v>24.9</v>
      </c>
      <c r="K136" s="7">
        <v>20.8</v>
      </c>
      <c r="L136" s="7">
        <v>-0.49</v>
      </c>
      <c r="M136" s="7">
        <v>-4.95</v>
      </c>
      <c r="N136" s="7"/>
      <c r="O136" s="7"/>
      <c r="P136" s="7"/>
      <c r="Q136" s="7"/>
    </row>
    <row r="137" spans="1:17">
      <c r="A137" s="6">
        <v>114</v>
      </c>
      <c r="B137" s="5" t="s">
        <v>122</v>
      </c>
      <c r="C137" s="5" t="s">
        <v>193</v>
      </c>
      <c r="D137" s="7">
        <v>8</v>
      </c>
      <c r="E137" s="7">
        <v>5</v>
      </c>
      <c r="F137" s="7">
        <v>0.61499999999999999</v>
      </c>
      <c r="G137" s="7">
        <v>5</v>
      </c>
      <c r="H137" s="7">
        <v>3</v>
      </c>
      <c r="I137" s="7">
        <v>0.625</v>
      </c>
      <c r="J137" s="7">
        <v>30.1</v>
      </c>
      <c r="K137" s="7">
        <v>19.2</v>
      </c>
      <c r="L137" s="7">
        <v>3.45</v>
      </c>
      <c r="M137" s="7">
        <v>-3.7</v>
      </c>
      <c r="N137" s="7"/>
      <c r="O137" s="7"/>
      <c r="P137" s="7"/>
      <c r="Q137" s="7"/>
    </row>
    <row r="138" spans="1:17" ht="30">
      <c r="A138" s="6">
        <v>115</v>
      </c>
      <c r="B138" s="5" t="s">
        <v>78</v>
      </c>
      <c r="C138" s="5" t="s">
        <v>193</v>
      </c>
      <c r="D138" s="7">
        <v>4</v>
      </c>
      <c r="E138" s="7">
        <v>8</v>
      </c>
      <c r="F138" s="7">
        <v>0.33300000000000002</v>
      </c>
      <c r="G138" s="7">
        <v>4</v>
      </c>
      <c r="H138" s="7">
        <v>4</v>
      </c>
      <c r="I138" s="7">
        <v>0.5</v>
      </c>
      <c r="J138" s="7">
        <v>23</v>
      </c>
      <c r="K138" s="7">
        <v>28.3</v>
      </c>
      <c r="L138" s="7">
        <v>-5.76</v>
      </c>
      <c r="M138" s="7">
        <v>-0.09</v>
      </c>
      <c r="N138" s="7"/>
      <c r="O138" s="7"/>
      <c r="P138" s="7"/>
      <c r="Q138" s="7"/>
    </row>
    <row r="139" spans="1:17">
      <c r="A139" s="6">
        <v>116</v>
      </c>
      <c r="B139" s="5" t="s">
        <v>126</v>
      </c>
      <c r="C139" s="5" t="s">
        <v>193</v>
      </c>
      <c r="D139" s="7">
        <v>4</v>
      </c>
      <c r="E139" s="7">
        <v>8</v>
      </c>
      <c r="F139" s="7">
        <v>0.33300000000000002</v>
      </c>
      <c r="G139" s="7">
        <v>3</v>
      </c>
      <c r="H139" s="7">
        <v>5</v>
      </c>
      <c r="I139" s="7">
        <v>0.375</v>
      </c>
      <c r="J139" s="7">
        <v>16.899999999999999</v>
      </c>
      <c r="K139" s="7">
        <v>34.799999999999997</v>
      </c>
      <c r="L139" s="7">
        <v>-11.37</v>
      </c>
      <c r="M139" s="7">
        <v>-1.71</v>
      </c>
      <c r="N139" s="7"/>
      <c r="O139" s="7"/>
      <c r="P139" s="7"/>
      <c r="Q139" s="7"/>
    </row>
    <row r="140" spans="1:17" ht="45">
      <c r="A140" s="6">
        <v>117</v>
      </c>
      <c r="B140" s="5" t="s">
        <v>133</v>
      </c>
      <c r="C140" s="5" t="s">
        <v>193</v>
      </c>
      <c r="D140" s="7">
        <v>4</v>
      </c>
      <c r="E140" s="7">
        <v>8</v>
      </c>
      <c r="F140" s="7">
        <v>0.33300000000000002</v>
      </c>
      <c r="G140" s="7">
        <v>2</v>
      </c>
      <c r="H140" s="7">
        <v>6</v>
      </c>
      <c r="I140" s="7">
        <v>0.25</v>
      </c>
      <c r="J140" s="7">
        <v>31.2</v>
      </c>
      <c r="K140" s="7">
        <v>30.8</v>
      </c>
      <c r="L140" s="7">
        <v>-6.3</v>
      </c>
      <c r="M140" s="7">
        <v>-5.55</v>
      </c>
      <c r="N140" s="7"/>
      <c r="O140" s="7"/>
      <c r="P140" s="7"/>
      <c r="Q140" s="7"/>
    </row>
    <row r="141" spans="1:17" ht="30">
      <c r="A141" s="6">
        <v>118</v>
      </c>
      <c r="B141" s="5" t="s">
        <v>89</v>
      </c>
      <c r="C141" s="5" t="s">
        <v>193</v>
      </c>
      <c r="D141" s="7">
        <v>3</v>
      </c>
      <c r="E141" s="7">
        <v>10</v>
      </c>
      <c r="F141" s="7">
        <v>0.23100000000000001</v>
      </c>
      <c r="G141" s="7">
        <v>1</v>
      </c>
      <c r="H141" s="7">
        <v>7</v>
      </c>
      <c r="I141" s="7">
        <v>0.125</v>
      </c>
      <c r="J141" s="7">
        <v>18.600000000000001</v>
      </c>
      <c r="K141" s="7">
        <v>41.7</v>
      </c>
      <c r="L141" s="7">
        <v>-15.4</v>
      </c>
      <c r="M141" s="7">
        <v>-1.63</v>
      </c>
      <c r="N141" s="7"/>
      <c r="O141" s="7"/>
      <c r="P141" s="7"/>
      <c r="Q141" s="7"/>
    </row>
    <row r="142" spans="1:17" ht="30">
      <c r="A142" s="6">
        <v>119</v>
      </c>
      <c r="B142" s="5" t="s">
        <v>90</v>
      </c>
      <c r="C142" s="5" t="s">
        <v>193</v>
      </c>
      <c r="D142" s="7">
        <v>1</v>
      </c>
      <c r="E142" s="7">
        <v>11</v>
      </c>
      <c r="F142" s="7">
        <v>8.3000000000000004E-2</v>
      </c>
      <c r="G142" s="7">
        <v>1</v>
      </c>
      <c r="H142" s="7">
        <v>7</v>
      </c>
      <c r="I142" s="7">
        <v>0.125</v>
      </c>
      <c r="J142" s="7">
        <v>10.8</v>
      </c>
      <c r="K142" s="7">
        <v>38.5</v>
      </c>
      <c r="L142" s="7">
        <v>-16.52</v>
      </c>
      <c r="M142" s="7">
        <v>1.73</v>
      </c>
      <c r="N142" s="7"/>
      <c r="O142" s="1"/>
      <c r="P142" s="1"/>
      <c r="Q142" s="1"/>
    </row>
  </sheetData>
  <mergeCells count="55">
    <mergeCell ref="A132:C132"/>
    <mergeCell ref="D132:F132"/>
    <mergeCell ref="G132:I132"/>
    <mergeCell ref="L132:M132"/>
    <mergeCell ref="N132:P132"/>
    <mergeCell ref="A108:C108"/>
    <mergeCell ref="D108:F108"/>
    <mergeCell ref="G108:I108"/>
    <mergeCell ref="L108:M108"/>
    <mergeCell ref="N108:P108"/>
    <mergeCell ref="A122:C122"/>
    <mergeCell ref="D122:F122"/>
    <mergeCell ref="G122:I122"/>
    <mergeCell ref="L122:M122"/>
    <mergeCell ref="N122:P122"/>
    <mergeCell ref="A85:C85"/>
    <mergeCell ref="D85:F85"/>
    <mergeCell ref="G85:I85"/>
    <mergeCell ref="L85:M85"/>
    <mergeCell ref="N85:P85"/>
    <mergeCell ref="A96:C96"/>
    <mergeCell ref="D96:F96"/>
    <mergeCell ref="G96:I96"/>
    <mergeCell ref="L96:M96"/>
    <mergeCell ref="N96:P96"/>
    <mergeCell ref="A65:C65"/>
    <mergeCell ref="D65:F65"/>
    <mergeCell ref="G65:I65"/>
    <mergeCell ref="L65:M65"/>
    <mergeCell ref="N65:P65"/>
    <mergeCell ref="A71:C71"/>
    <mergeCell ref="D71:F71"/>
    <mergeCell ref="G71:I71"/>
    <mergeCell ref="L71:M71"/>
    <mergeCell ref="N71:P71"/>
    <mergeCell ref="A38:C38"/>
    <mergeCell ref="D38:F38"/>
    <mergeCell ref="G38:I38"/>
    <mergeCell ref="L38:M38"/>
    <mergeCell ref="N38:P38"/>
    <mergeCell ref="A51:C51"/>
    <mergeCell ref="D51:F51"/>
    <mergeCell ref="G51:I51"/>
    <mergeCell ref="L51:M51"/>
    <mergeCell ref="N51:P51"/>
    <mergeCell ref="A14:C14"/>
    <mergeCell ref="D14:F14"/>
    <mergeCell ref="G14:I14"/>
    <mergeCell ref="L14:M14"/>
    <mergeCell ref="N14:P14"/>
    <mergeCell ref="A28:C28"/>
    <mergeCell ref="D28:F28"/>
    <mergeCell ref="G28:I28"/>
    <mergeCell ref="L28:M28"/>
    <mergeCell ref="N28:P28"/>
  </mergeCells>
  <hyperlinks>
    <hyperlink ref="B2" r:id="rId1" display="http://www.sports-reference.com/cfb/schools/wake-forest/2006.html" xr:uid="{00000000-0004-0000-0F00-000000000000}"/>
    <hyperlink ref="C2" r:id="rId2" display="http://www.sports-reference.com/cfb/conferences/acc/2006.html" xr:uid="{00000000-0004-0000-0F00-000001000000}"/>
    <hyperlink ref="B3" r:id="rId3" display="http://www.sports-reference.com/cfb/schools/boston-college/2006.html" xr:uid="{00000000-0004-0000-0F00-000002000000}"/>
    <hyperlink ref="C3" r:id="rId4" display="http://www.sports-reference.com/cfb/conferences/acc/2006.html" xr:uid="{00000000-0004-0000-0F00-000003000000}"/>
    <hyperlink ref="B4" r:id="rId5" display="http://www.sports-reference.com/cfb/schools/maryland/2006.html" xr:uid="{00000000-0004-0000-0F00-000004000000}"/>
    <hyperlink ref="C4" r:id="rId6" display="http://www.sports-reference.com/cfb/conferences/acc/2006.html" xr:uid="{00000000-0004-0000-0F00-000005000000}"/>
    <hyperlink ref="B5" r:id="rId7" display="http://www.sports-reference.com/cfb/schools/clemson/2006.html" xr:uid="{00000000-0004-0000-0F00-000006000000}"/>
    <hyperlink ref="C5" r:id="rId8" display="http://www.sports-reference.com/cfb/conferences/acc/2006.html" xr:uid="{00000000-0004-0000-0F00-000007000000}"/>
    <hyperlink ref="B6" r:id="rId9" display="http://www.sports-reference.com/cfb/schools/florida-state/2006.html" xr:uid="{00000000-0004-0000-0F00-000008000000}"/>
    <hyperlink ref="C6" r:id="rId10" display="http://www.sports-reference.com/cfb/conferences/acc/2006.html" xr:uid="{00000000-0004-0000-0F00-000009000000}"/>
    <hyperlink ref="Q6" r:id="rId11" display="http://www.sports-reference.com/cfb/friv/forfeits.html" xr:uid="{00000000-0004-0000-0F00-00000A000000}"/>
    <hyperlink ref="B7" r:id="rId12" display="http://www.sports-reference.com/cfb/schools/north-carolina-state/2006.html" xr:uid="{00000000-0004-0000-0F00-00000B000000}"/>
    <hyperlink ref="C7" r:id="rId13" display="http://www.sports-reference.com/cfb/conferences/acc/2006.html" xr:uid="{00000000-0004-0000-0F00-00000C000000}"/>
    <hyperlink ref="B8" r:id="rId14" display="http://www.sports-reference.com/cfb/schools/georgia-tech/2006.html" xr:uid="{00000000-0004-0000-0F00-00000D000000}"/>
    <hyperlink ref="C8" r:id="rId15" display="http://www.sports-reference.com/cfb/conferences/acc/2006.html" xr:uid="{00000000-0004-0000-0F00-00000E000000}"/>
    <hyperlink ref="B9" r:id="rId16" display="http://www.sports-reference.com/cfb/schools/virginia-tech/2006.html" xr:uid="{00000000-0004-0000-0F00-00000F000000}"/>
    <hyperlink ref="C9" r:id="rId17" display="http://www.sports-reference.com/cfb/conferences/acc/2006.html" xr:uid="{00000000-0004-0000-0F00-000010000000}"/>
    <hyperlink ref="B10" r:id="rId18" display="http://www.sports-reference.com/cfb/schools/virginia/2006.html" xr:uid="{00000000-0004-0000-0F00-000011000000}"/>
    <hyperlink ref="C10" r:id="rId19" display="http://www.sports-reference.com/cfb/conferences/acc/2006.html" xr:uid="{00000000-0004-0000-0F00-000012000000}"/>
    <hyperlink ref="B11" r:id="rId20" display="http://www.sports-reference.com/cfb/schools/miami-fl/2006.html" xr:uid="{00000000-0004-0000-0F00-000013000000}"/>
    <hyperlink ref="C11" r:id="rId21" display="http://www.sports-reference.com/cfb/conferences/acc/2006.html" xr:uid="{00000000-0004-0000-0F00-000014000000}"/>
    <hyperlink ref="B12" r:id="rId22" display="http://www.sports-reference.com/cfb/schools/north-carolina/2006.html" xr:uid="{00000000-0004-0000-0F00-000015000000}"/>
    <hyperlink ref="C12" r:id="rId23" display="http://www.sports-reference.com/cfb/conferences/acc/2006.html" xr:uid="{00000000-0004-0000-0F00-000016000000}"/>
    <hyperlink ref="B13" r:id="rId24" display="http://www.sports-reference.com/cfb/schools/duke/2006.html" xr:uid="{00000000-0004-0000-0F00-000017000000}"/>
    <hyperlink ref="C13" r:id="rId25" display="http://www.sports-reference.com/cfb/conferences/acc/2006.html" xr:uid="{00000000-0004-0000-0F00-000018000000}"/>
    <hyperlink ref="B16" r:id="rId26" display="http://www.sports-reference.com/cfb/schools/nebraska/2006.html" xr:uid="{00000000-0004-0000-0F00-000019000000}"/>
    <hyperlink ref="C16" r:id="rId27" display="http://www.sports-reference.com/cfb/conferences/big-12/2006.html" xr:uid="{00000000-0004-0000-0F00-00001A000000}"/>
    <hyperlink ref="B17" r:id="rId28" display="http://www.sports-reference.com/cfb/schools/missouri/2006.html" xr:uid="{00000000-0004-0000-0F00-00001B000000}"/>
    <hyperlink ref="C17" r:id="rId29" display="http://www.sports-reference.com/cfb/conferences/big-12/2006.html" xr:uid="{00000000-0004-0000-0F00-00001C000000}"/>
    <hyperlink ref="B18" r:id="rId30" display="http://www.sports-reference.com/cfb/schools/kansas-state/2006.html" xr:uid="{00000000-0004-0000-0F00-00001D000000}"/>
    <hyperlink ref="C18" r:id="rId31" display="http://www.sports-reference.com/cfb/conferences/big-12/2006.html" xr:uid="{00000000-0004-0000-0F00-00001E000000}"/>
    <hyperlink ref="B19" r:id="rId32" display="http://www.sports-reference.com/cfb/schools/kansas/2006.html" xr:uid="{00000000-0004-0000-0F00-00001F000000}"/>
    <hyperlink ref="C19" r:id="rId33" display="http://www.sports-reference.com/cfb/conferences/big-12/2006.html" xr:uid="{00000000-0004-0000-0F00-000020000000}"/>
    <hyperlink ref="B20" r:id="rId34" display="http://www.sports-reference.com/cfb/schools/colorado/2006.html" xr:uid="{00000000-0004-0000-0F00-000021000000}"/>
    <hyperlink ref="C20" r:id="rId35" display="http://www.sports-reference.com/cfb/conferences/big-12/2006.html" xr:uid="{00000000-0004-0000-0F00-000022000000}"/>
    <hyperlink ref="B21" r:id="rId36" display="http://www.sports-reference.com/cfb/schools/iowa-state/2006.html" xr:uid="{00000000-0004-0000-0F00-000023000000}"/>
    <hyperlink ref="C21" r:id="rId37" display="http://www.sports-reference.com/cfb/conferences/big-12/2006.html" xr:uid="{00000000-0004-0000-0F00-000024000000}"/>
    <hyperlink ref="B22" r:id="rId38" display="http://www.sports-reference.com/cfb/schools/oklahoma/2006.html" xr:uid="{00000000-0004-0000-0F00-000025000000}"/>
    <hyperlink ref="C22" r:id="rId39" display="http://www.sports-reference.com/cfb/conferences/big-12/2006.html" xr:uid="{00000000-0004-0000-0F00-000026000000}"/>
    <hyperlink ref="B23" r:id="rId40" display="http://www.sports-reference.com/cfb/schools/texas/2006.html" xr:uid="{00000000-0004-0000-0F00-000027000000}"/>
    <hyperlink ref="C23" r:id="rId41" display="http://www.sports-reference.com/cfb/conferences/big-12/2006.html" xr:uid="{00000000-0004-0000-0F00-000028000000}"/>
    <hyperlink ref="B24" r:id="rId42" display="http://www.sports-reference.com/cfb/schools/texas-am/2006.html" xr:uid="{00000000-0004-0000-0F00-000029000000}"/>
    <hyperlink ref="C24" r:id="rId43" display="http://www.sports-reference.com/cfb/conferences/big-12/2006.html" xr:uid="{00000000-0004-0000-0F00-00002A000000}"/>
    <hyperlink ref="B25" r:id="rId44" display="http://www.sports-reference.com/cfb/schools/texas-tech/2006.html" xr:uid="{00000000-0004-0000-0F00-00002B000000}"/>
    <hyperlink ref="C25" r:id="rId45" display="http://www.sports-reference.com/cfb/conferences/big-12/2006.html" xr:uid="{00000000-0004-0000-0F00-00002C000000}"/>
    <hyperlink ref="B26" r:id="rId46" display="http://www.sports-reference.com/cfb/schools/oklahoma-state/2006.html" xr:uid="{00000000-0004-0000-0F00-00002D000000}"/>
    <hyperlink ref="C26" r:id="rId47" display="http://www.sports-reference.com/cfb/conferences/big-12/2006.html" xr:uid="{00000000-0004-0000-0F00-00002E000000}"/>
    <hyperlink ref="B27" r:id="rId48" display="http://www.sports-reference.com/cfb/schools/baylor/2006.html" xr:uid="{00000000-0004-0000-0F00-00002F000000}"/>
    <hyperlink ref="C27" r:id="rId49" display="http://www.sports-reference.com/cfb/conferences/big-12/2006.html" xr:uid="{00000000-0004-0000-0F00-000030000000}"/>
    <hyperlink ref="B30" r:id="rId50" display="http://www.sports-reference.com/cfb/schools/louisville/2006.html" xr:uid="{00000000-0004-0000-0F00-000031000000}"/>
    <hyperlink ref="C30" r:id="rId51" display="http://www.sports-reference.com/cfb/conferences/big-east/2006.html" xr:uid="{00000000-0004-0000-0F00-000032000000}"/>
    <hyperlink ref="B31" r:id="rId52" display="http://www.sports-reference.com/cfb/schools/rutgers/2006.html" xr:uid="{00000000-0004-0000-0F00-000033000000}"/>
    <hyperlink ref="C31" r:id="rId53" display="http://www.sports-reference.com/cfb/conferences/big-east/2006.html" xr:uid="{00000000-0004-0000-0F00-000034000000}"/>
    <hyperlink ref="B32" r:id="rId54" display="http://www.sports-reference.com/cfb/schools/west-virginia/2006.html" xr:uid="{00000000-0004-0000-0F00-000035000000}"/>
    <hyperlink ref="C32" r:id="rId55" display="http://www.sports-reference.com/cfb/conferences/big-east/2006.html" xr:uid="{00000000-0004-0000-0F00-000036000000}"/>
    <hyperlink ref="B33" r:id="rId56" display="http://www.sports-reference.com/cfb/schools/south-florida/2006.html" xr:uid="{00000000-0004-0000-0F00-000037000000}"/>
    <hyperlink ref="C33" r:id="rId57" display="http://www.sports-reference.com/cfb/conferences/big-east/2006.html" xr:uid="{00000000-0004-0000-0F00-000038000000}"/>
    <hyperlink ref="B34" r:id="rId58" display="http://www.sports-reference.com/cfb/schools/cincinnati/2006.html" xr:uid="{00000000-0004-0000-0F00-000039000000}"/>
    <hyperlink ref="C34" r:id="rId59" display="http://www.sports-reference.com/cfb/conferences/big-east/2006.html" xr:uid="{00000000-0004-0000-0F00-00003A000000}"/>
    <hyperlink ref="B35" r:id="rId60" display="http://www.sports-reference.com/cfb/schools/pittsburgh/2006.html" xr:uid="{00000000-0004-0000-0F00-00003B000000}"/>
    <hyperlink ref="C35" r:id="rId61" display="http://www.sports-reference.com/cfb/conferences/big-east/2006.html" xr:uid="{00000000-0004-0000-0F00-00003C000000}"/>
    <hyperlink ref="B36" r:id="rId62" display="http://www.sports-reference.com/cfb/schools/connecticut/2006.html" xr:uid="{00000000-0004-0000-0F00-00003D000000}"/>
    <hyperlink ref="C36" r:id="rId63" display="http://www.sports-reference.com/cfb/conferences/big-east/2006.html" xr:uid="{00000000-0004-0000-0F00-00003E000000}"/>
    <hyperlink ref="B37" r:id="rId64" display="http://www.sports-reference.com/cfb/schools/syracuse/2006.html" xr:uid="{00000000-0004-0000-0F00-00003F000000}"/>
    <hyperlink ref="C37" r:id="rId65" display="http://www.sports-reference.com/cfb/conferences/big-east/2006.html" xr:uid="{00000000-0004-0000-0F00-000040000000}"/>
    <hyperlink ref="B40" r:id="rId66" display="http://www.sports-reference.com/cfb/schools/ohio-state/2006.html" xr:uid="{00000000-0004-0000-0F00-000041000000}"/>
    <hyperlink ref="C40" r:id="rId67" display="http://www.sports-reference.com/cfb/conferences/big-ten/2006.html" xr:uid="{00000000-0004-0000-0F00-000042000000}"/>
    <hyperlink ref="B41" r:id="rId68" display="http://www.sports-reference.com/cfb/schools/wisconsin/2006.html" xr:uid="{00000000-0004-0000-0F00-000043000000}"/>
    <hyperlink ref="C41" r:id="rId69" display="http://www.sports-reference.com/cfb/conferences/big-ten/2006.html" xr:uid="{00000000-0004-0000-0F00-000044000000}"/>
    <hyperlink ref="B42" r:id="rId70" display="http://www.sports-reference.com/cfb/schools/michigan/2006.html" xr:uid="{00000000-0004-0000-0F00-000045000000}"/>
    <hyperlink ref="C42" r:id="rId71" display="http://www.sports-reference.com/cfb/conferences/big-ten/2006.html" xr:uid="{00000000-0004-0000-0F00-000046000000}"/>
    <hyperlink ref="B43" r:id="rId72" display="http://www.sports-reference.com/cfb/schools/penn-state/2006.html" xr:uid="{00000000-0004-0000-0F00-000047000000}"/>
    <hyperlink ref="C43" r:id="rId73" display="http://www.sports-reference.com/cfb/conferences/big-ten/2006.html" xr:uid="{00000000-0004-0000-0F00-000048000000}"/>
    <hyperlink ref="B44" r:id="rId74" display="http://www.sports-reference.com/cfb/schools/purdue/2006.html" xr:uid="{00000000-0004-0000-0F00-000049000000}"/>
    <hyperlink ref="C44" r:id="rId75" display="http://www.sports-reference.com/cfb/conferences/big-ten/2006.html" xr:uid="{00000000-0004-0000-0F00-00004A000000}"/>
    <hyperlink ref="B45" r:id="rId76" display="http://www.sports-reference.com/cfb/schools/minnesota/2006.html" xr:uid="{00000000-0004-0000-0F00-00004B000000}"/>
    <hyperlink ref="C45" r:id="rId77" display="http://www.sports-reference.com/cfb/conferences/big-ten/2006.html" xr:uid="{00000000-0004-0000-0F00-00004C000000}"/>
    <hyperlink ref="B46" r:id="rId78" display="http://www.sports-reference.com/cfb/schools/indiana/2006.html" xr:uid="{00000000-0004-0000-0F00-00004D000000}"/>
    <hyperlink ref="C46" r:id="rId79" display="http://www.sports-reference.com/cfb/conferences/big-ten/2006.html" xr:uid="{00000000-0004-0000-0F00-00004E000000}"/>
    <hyperlink ref="B47" r:id="rId80" display="http://www.sports-reference.com/cfb/schools/iowa/2006.html" xr:uid="{00000000-0004-0000-0F00-00004F000000}"/>
    <hyperlink ref="C47" r:id="rId81" display="http://www.sports-reference.com/cfb/conferences/big-ten/2006.html" xr:uid="{00000000-0004-0000-0F00-000050000000}"/>
    <hyperlink ref="B48" r:id="rId82" display="http://www.sports-reference.com/cfb/schools/northwestern/2006.html" xr:uid="{00000000-0004-0000-0F00-000051000000}"/>
    <hyperlink ref="C48" r:id="rId83" display="http://www.sports-reference.com/cfb/conferences/big-ten/2006.html" xr:uid="{00000000-0004-0000-0F00-000052000000}"/>
    <hyperlink ref="B49" r:id="rId84" display="http://www.sports-reference.com/cfb/schools/michigan-state/2006.html" xr:uid="{00000000-0004-0000-0F00-000053000000}"/>
    <hyperlink ref="C49" r:id="rId85" display="http://www.sports-reference.com/cfb/conferences/big-ten/2006.html" xr:uid="{00000000-0004-0000-0F00-000054000000}"/>
    <hyperlink ref="B50" r:id="rId86" display="http://www.sports-reference.com/cfb/schools/illinois/2006.html" xr:uid="{00000000-0004-0000-0F00-000055000000}"/>
    <hyperlink ref="C50" r:id="rId87" display="http://www.sports-reference.com/cfb/conferences/big-ten/2006.html" xr:uid="{00000000-0004-0000-0F00-000056000000}"/>
    <hyperlink ref="B53" r:id="rId88" display="http://www.sports-reference.com/cfb/schools/southern-mississippi/2006.html" xr:uid="{00000000-0004-0000-0F00-000057000000}"/>
    <hyperlink ref="C53" r:id="rId89" display="http://www.sports-reference.com/cfb/conferences/cusa/2006.html" xr:uid="{00000000-0004-0000-0F00-000058000000}"/>
    <hyperlink ref="B54" r:id="rId90" display="http://www.sports-reference.com/cfb/schools/east-carolina/2006.html" xr:uid="{00000000-0004-0000-0F00-000059000000}"/>
    <hyperlink ref="C54" r:id="rId91" display="http://www.sports-reference.com/cfb/conferences/cusa/2006.html" xr:uid="{00000000-0004-0000-0F00-00005A000000}"/>
    <hyperlink ref="B55" r:id="rId92" display="http://www.sports-reference.com/cfb/schools/marshall/2006.html" xr:uid="{00000000-0004-0000-0F00-00005B000000}"/>
    <hyperlink ref="C55" r:id="rId93" display="http://www.sports-reference.com/cfb/conferences/cusa/2006.html" xr:uid="{00000000-0004-0000-0F00-00005C000000}"/>
    <hyperlink ref="B56" r:id="rId94" display="http://www.sports-reference.com/cfb/schools/central-florida/2006.html" xr:uid="{00000000-0004-0000-0F00-00005D000000}"/>
    <hyperlink ref="C56" r:id="rId95" display="http://www.sports-reference.com/cfb/conferences/cusa/2006.html" xr:uid="{00000000-0004-0000-0F00-00005E000000}"/>
    <hyperlink ref="B57" r:id="rId96" display="http://www.sports-reference.com/cfb/schools/alabama-birmingham/2006.html" xr:uid="{00000000-0004-0000-0F00-00005F000000}"/>
    <hyperlink ref="C57" r:id="rId97" display="http://www.sports-reference.com/cfb/conferences/cusa/2006.html" xr:uid="{00000000-0004-0000-0F00-000060000000}"/>
    <hyperlink ref="B58" r:id="rId98" display="http://www.sports-reference.com/cfb/schools/memphis/2006.html" xr:uid="{00000000-0004-0000-0F00-000061000000}"/>
    <hyperlink ref="C58" r:id="rId99" display="http://www.sports-reference.com/cfb/conferences/cusa/2006.html" xr:uid="{00000000-0004-0000-0F00-000062000000}"/>
    <hyperlink ref="B59" r:id="rId100" display="http://www.sports-reference.com/cfb/schools/houston/2006.html" xr:uid="{00000000-0004-0000-0F00-000063000000}"/>
    <hyperlink ref="C59" r:id="rId101" display="http://www.sports-reference.com/cfb/conferences/cusa/2006.html" xr:uid="{00000000-0004-0000-0F00-000064000000}"/>
    <hyperlink ref="B60" r:id="rId102" display="http://www.sports-reference.com/cfb/schools/rice/2006.html" xr:uid="{00000000-0004-0000-0F00-000065000000}"/>
    <hyperlink ref="C60" r:id="rId103" display="http://www.sports-reference.com/cfb/conferences/cusa/2006.html" xr:uid="{00000000-0004-0000-0F00-000066000000}"/>
    <hyperlink ref="B61" r:id="rId104" display="http://www.sports-reference.com/cfb/schools/tulsa/2006.html" xr:uid="{00000000-0004-0000-0F00-000067000000}"/>
    <hyperlink ref="C61" r:id="rId105" display="http://www.sports-reference.com/cfb/conferences/cusa/2006.html" xr:uid="{00000000-0004-0000-0F00-000068000000}"/>
    <hyperlink ref="B62" r:id="rId106" display="http://www.sports-reference.com/cfb/schools/southern-methodist/2006.html" xr:uid="{00000000-0004-0000-0F00-000069000000}"/>
    <hyperlink ref="C62" r:id="rId107" display="http://www.sports-reference.com/cfb/conferences/cusa/2006.html" xr:uid="{00000000-0004-0000-0F00-00006A000000}"/>
    <hyperlink ref="B63" r:id="rId108" display="http://www.sports-reference.com/cfb/schools/texas-el-paso/2006.html" xr:uid="{00000000-0004-0000-0F00-00006B000000}"/>
    <hyperlink ref="C63" r:id="rId109" display="http://www.sports-reference.com/cfb/conferences/cusa/2006.html" xr:uid="{00000000-0004-0000-0F00-00006C000000}"/>
    <hyperlink ref="B64" r:id="rId110" display="http://www.sports-reference.com/cfb/schools/tulane/2006.html" xr:uid="{00000000-0004-0000-0F00-00006D000000}"/>
    <hyperlink ref="C64" r:id="rId111" display="http://www.sports-reference.com/cfb/conferences/cusa/2006.html" xr:uid="{00000000-0004-0000-0F00-00006E000000}"/>
    <hyperlink ref="B67" r:id="rId112" display="http://www.sports-reference.com/cfb/schools/notre-dame/2006.html" xr:uid="{00000000-0004-0000-0F00-00006F000000}"/>
    <hyperlink ref="C67" r:id="rId113" display="http://www.sports-reference.com/cfb/conferences/independent/2006.html" xr:uid="{00000000-0004-0000-0F00-000070000000}"/>
    <hyperlink ref="B68" r:id="rId114" display="http://www.sports-reference.com/cfb/schools/navy/2006.html" xr:uid="{00000000-0004-0000-0F00-000071000000}"/>
    <hyperlink ref="C68" r:id="rId115" display="http://www.sports-reference.com/cfb/conferences/independent/2006.html" xr:uid="{00000000-0004-0000-0F00-000072000000}"/>
    <hyperlink ref="B69" r:id="rId116" display="http://www.sports-reference.com/cfb/schools/army/2006.html" xr:uid="{00000000-0004-0000-0F00-000073000000}"/>
    <hyperlink ref="C69" r:id="rId117" display="http://www.sports-reference.com/cfb/conferences/independent/2006.html" xr:uid="{00000000-0004-0000-0F00-000074000000}"/>
    <hyperlink ref="B70" r:id="rId118" display="http://www.sports-reference.com/cfb/schools/temple/2006.html" xr:uid="{00000000-0004-0000-0F00-000075000000}"/>
    <hyperlink ref="C70" r:id="rId119" display="http://www.sports-reference.com/cfb/conferences/independent/2006.html" xr:uid="{00000000-0004-0000-0F00-000076000000}"/>
    <hyperlink ref="B73" r:id="rId120" display="http://www.sports-reference.com/cfb/schools/ohio/2006.html" xr:uid="{00000000-0004-0000-0F00-000077000000}"/>
    <hyperlink ref="C73" r:id="rId121" display="http://www.sports-reference.com/cfb/conferences/mac/2006.html" xr:uid="{00000000-0004-0000-0F00-000078000000}"/>
    <hyperlink ref="B74" r:id="rId122" display="http://www.sports-reference.com/cfb/schools/kent-state/2006.html" xr:uid="{00000000-0004-0000-0F00-000079000000}"/>
    <hyperlink ref="C74" r:id="rId123" display="http://www.sports-reference.com/cfb/conferences/mac/2006.html" xr:uid="{00000000-0004-0000-0F00-00007A000000}"/>
    <hyperlink ref="B75" r:id="rId124" display="http://www.sports-reference.com/cfb/schools/akron/2006.html" xr:uid="{00000000-0004-0000-0F00-00007B000000}"/>
    <hyperlink ref="C75" r:id="rId125" display="http://www.sports-reference.com/cfb/conferences/mac/2006.html" xr:uid="{00000000-0004-0000-0F00-00007C000000}"/>
    <hyperlink ref="B76" r:id="rId126" display="http://www.sports-reference.com/cfb/schools/bowling-green-state/2006.html" xr:uid="{00000000-0004-0000-0F00-00007D000000}"/>
    <hyperlink ref="C76" r:id="rId127" display="http://www.sports-reference.com/cfb/conferences/mac/2006.html" xr:uid="{00000000-0004-0000-0F00-00007E000000}"/>
    <hyperlink ref="B77" r:id="rId128" display="http://www.sports-reference.com/cfb/schools/miami-oh/2006.html" xr:uid="{00000000-0004-0000-0F00-00007F000000}"/>
    <hyperlink ref="C77" r:id="rId129" display="http://www.sports-reference.com/cfb/conferences/mac/2006.html" xr:uid="{00000000-0004-0000-0F00-000080000000}"/>
    <hyperlink ref="B78" r:id="rId130" display="http://www.sports-reference.com/cfb/schools/buffalo/2006.html" xr:uid="{00000000-0004-0000-0F00-000081000000}"/>
    <hyperlink ref="C78" r:id="rId131" display="http://www.sports-reference.com/cfb/conferences/mac/2006.html" xr:uid="{00000000-0004-0000-0F00-000082000000}"/>
    <hyperlink ref="B79" r:id="rId132" display="http://www.sports-reference.com/cfb/schools/central-michigan/2006.html" xr:uid="{00000000-0004-0000-0F00-000083000000}"/>
    <hyperlink ref="C79" r:id="rId133" display="http://www.sports-reference.com/cfb/conferences/mac/2006.html" xr:uid="{00000000-0004-0000-0F00-000084000000}"/>
    <hyperlink ref="B80" r:id="rId134" display="http://www.sports-reference.com/cfb/schools/western-michigan/2006.html" xr:uid="{00000000-0004-0000-0F00-000085000000}"/>
    <hyperlink ref="C80" r:id="rId135" display="http://www.sports-reference.com/cfb/conferences/mac/2006.html" xr:uid="{00000000-0004-0000-0F00-000086000000}"/>
    <hyperlink ref="B81" r:id="rId136" display="http://www.sports-reference.com/cfb/schools/northern-illinois/2006.html" xr:uid="{00000000-0004-0000-0F00-000087000000}"/>
    <hyperlink ref="C81" r:id="rId137" display="http://www.sports-reference.com/cfb/conferences/mac/2006.html" xr:uid="{00000000-0004-0000-0F00-000088000000}"/>
    <hyperlink ref="B82" r:id="rId138" display="http://www.sports-reference.com/cfb/schools/ball-state/2006.html" xr:uid="{00000000-0004-0000-0F00-000089000000}"/>
    <hyperlink ref="C82" r:id="rId139" display="http://www.sports-reference.com/cfb/conferences/mac/2006.html" xr:uid="{00000000-0004-0000-0F00-00008A000000}"/>
    <hyperlink ref="B83" r:id="rId140" display="http://www.sports-reference.com/cfb/schools/toledo/2006.html" xr:uid="{00000000-0004-0000-0F00-00008B000000}"/>
    <hyperlink ref="C83" r:id="rId141" display="http://www.sports-reference.com/cfb/conferences/mac/2006.html" xr:uid="{00000000-0004-0000-0F00-00008C000000}"/>
    <hyperlink ref="B84" r:id="rId142" display="http://www.sports-reference.com/cfb/schools/eastern-michigan/2006.html" xr:uid="{00000000-0004-0000-0F00-00008D000000}"/>
    <hyperlink ref="C84" r:id="rId143" display="http://www.sports-reference.com/cfb/conferences/mac/2006.html" xr:uid="{00000000-0004-0000-0F00-00008E000000}"/>
    <hyperlink ref="B87" r:id="rId144" display="http://www.sports-reference.com/cfb/schools/brigham-young/2006.html" xr:uid="{00000000-0004-0000-0F00-00008F000000}"/>
    <hyperlink ref="C87" r:id="rId145" display="http://www.sports-reference.com/cfb/conferences/mwc/2006.html" xr:uid="{00000000-0004-0000-0F00-000090000000}"/>
    <hyperlink ref="B88" r:id="rId146" display="http://www.sports-reference.com/cfb/schools/texas-christian/2006.html" xr:uid="{00000000-0004-0000-0F00-000091000000}"/>
    <hyperlink ref="C88" r:id="rId147" display="http://www.sports-reference.com/cfb/conferences/mwc/2006.html" xr:uid="{00000000-0004-0000-0F00-000092000000}"/>
    <hyperlink ref="B89" r:id="rId148" display="http://www.sports-reference.com/cfb/schools/utah/2006.html" xr:uid="{00000000-0004-0000-0F00-000093000000}"/>
    <hyperlink ref="C89" r:id="rId149" display="http://www.sports-reference.com/cfb/conferences/mwc/2006.html" xr:uid="{00000000-0004-0000-0F00-000094000000}"/>
    <hyperlink ref="B90" r:id="rId150" display="http://www.sports-reference.com/cfb/schools/wyoming/2006.html" xr:uid="{00000000-0004-0000-0F00-000095000000}"/>
    <hyperlink ref="C90" r:id="rId151" display="http://www.sports-reference.com/cfb/conferences/mwc/2006.html" xr:uid="{00000000-0004-0000-0F00-000096000000}"/>
    <hyperlink ref="B91" r:id="rId152" display="http://www.sports-reference.com/cfb/schools/new-mexico/2006.html" xr:uid="{00000000-0004-0000-0F00-000097000000}"/>
    <hyperlink ref="C91" r:id="rId153" display="http://www.sports-reference.com/cfb/conferences/mwc/2006.html" xr:uid="{00000000-0004-0000-0F00-000098000000}"/>
    <hyperlink ref="B92" r:id="rId154" display="http://www.sports-reference.com/cfb/schools/air-force/2006.html" xr:uid="{00000000-0004-0000-0F00-000099000000}"/>
    <hyperlink ref="C92" r:id="rId155" display="http://www.sports-reference.com/cfb/conferences/mwc/2006.html" xr:uid="{00000000-0004-0000-0F00-00009A000000}"/>
    <hyperlink ref="B93" r:id="rId156" display="http://www.sports-reference.com/cfb/schools/san-diego-state/2006.html" xr:uid="{00000000-0004-0000-0F00-00009B000000}"/>
    <hyperlink ref="C93" r:id="rId157" display="http://www.sports-reference.com/cfb/conferences/mwc/2006.html" xr:uid="{00000000-0004-0000-0F00-00009C000000}"/>
    <hyperlink ref="B94" r:id="rId158" display="http://www.sports-reference.com/cfb/schools/colorado-state/2006.html" xr:uid="{00000000-0004-0000-0F00-00009D000000}"/>
    <hyperlink ref="C94" r:id="rId159" display="http://www.sports-reference.com/cfb/conferences/mwc/2006.html" xr:uid="{00000000-0004-0000-0F00-00009E000000}"/>
    <hyperlink ref="B95" r:id="rId160" display="http://www.sports-reference.com/cfb/schools/nevada-las-vegas/2006.html" xr:uid="{00000000-0004-0000-0F00-00009F000000}"/>
    <hyperlink ref="C95" r:id="rId161" display="http://www.sports-reference.com/cfb/conferences/mwc/2006.html" xr:uid="{00000000-0004-0000-0F00-0000A0000000}"/>
    <hyperlink ref="B98" r:id="rId162" display="http://www.sports-reference.com/cfb/schools/southern-california/2006.html" xr:uid="{00000000-0004-0000-0F00-0000A1000000}"/>
    <hyperlink ref="C98" r:id="rId163" display="http://www.sports-reference.com/cfb/conferences/pac-10/2006.html" xr:uid="{00000000-0004-0000-0F00-0000A2000000}"/>
    <hyperlink ref="B99" r:id="rId164" display="http://www.sports-reference.com/cfb/schools/california/2006.html" xr:uid="{00000000-0004-0000-0F00-0000A3000000}"/>
    <hyperlink ref="C99" r:id="rId165" display="http://www.sports-reference.com/cfb/conferences/pac-10/2006.html" xr:uid="{00000000-0004-0000-0F00-0000A4000000}"/>
    <hyperlink ref="B100" r:id="rId166" display="http://www.sports-reference.com/cfb/schools/oregon-state/2006.html" xr:uid="{00000000-0004-0000-0F00-0000A5000000}"/>
    <hyperlink ref="C100" r:id="rId167" display="http://www.sports-reference.com/cfb/conferences/pac-10/2006.html" xr:uid="{00000000-0004-0000-0F00-0000A6000000}"/>
    <hyperlink ref="B101" r:id="rId168" display="http://www.sports-reference.com/cfb/schools/ucla/2006.html" xr:uid="{00000000-0004-0000-0F00-0000A7000000}"/>
    <hyperlink ref="C101" r:id="rId169" display="http://www.sports-reference.com/cfb/conferences/pac-10/2006.html" xr:uid="{00000000-0004-0000-0F00-0000A8000000}"/>
    <hyperlink ref="B102" r:id="rId170" display="http://www.sports-reference.com/cfb/schools/arizona-state/2006.html" xr:uid="{00000000-0004-0000-0F00-0000A9000000}"/>
    <hyperlink ref="C102" r:id="rId171" display="http://www.sports-reference.com/cfb/conferences/pac-10/2006.html" xr:uid="{00000000-0004-0000-0F00-0000AA000000}"/>
    <hyperlink ref="B103" r:id="rId172" display="http://www.sports-reference.com/cfb/schools/oregon/2006.html" xr:uid="{00000000-0004-0000-0F00-0000AB000000}"/>
    <hyperlink ref="C103" r:id="rId173" display="http://www.sports-reference.com/cfb/conferences/pac-10/2006.html" xr:uid="{00000000-0004-0000-0F00-0000AC000000}"/>
    <hyperlink ref="B104" r:id="rId174" display="http://www.sports-reference.com/cfb/schools/arizona/2006.html" xr:uid="{00000000-0004-0000-0F00-0000AD000000}"/>
    <hyperlink ref="C104" r:id="rId175" display="http://www.sports-reference.com/cfb/conferences/pac-10/2006.html" xr:uid="{00000000-0004-0000-0F00-0000AE000000}"/>
    <hyperlink ref="B105" r:id="rId176" display="http://www.sports-reference.com/cfb/schools/washington-state/2006.html" xr:uid="{00000000-0004-0000-0F00-0000AF000000}"/>
    <hyperlink ref="C105" r:id="rId177" display="http://www.sports-reference.com/cfb/conferences/pac-10/2006.html" xr:uid="{00000000-0004-0000-0F00-0000B0000000}"/>
    <hyperlink ref="B106" r:id="rId178" display="http://www.sports-reference.com/cfb/schools/washington/2006.html" xr:uid="{00000000-0004-0000-0F00-0000B1000000}"/>
    <hyperlink ref="C106" r:id="rId179" display="http://www.sports-reference.com/cfb/conferences/pac-10/2006.html" xr:uid="{00000000-0004-0000-0F00-0000B2000000}"/>
    <hyperlink ref="B107" r:id="rId180" display="http://www.sports-reference.com/cfb/schools/stanford/2006.html" xr:uid="{00000000-0004-0000-0F00-0000B3000000}"/>
    <hyperlink ref="C107" r:id="rId181" display="http://www.sports-reference.com/cfb/conferences/pac-10/2006.html" xr:uid="{00000000-0004-0000-0F00-0000B4000000}"/>
    <hyperlink ref="B110" r:id="rId182" display="http://www.sports-reference.com/cfb/schools/florida/2006.html" xr:uid="{00000000-0004-0000-0F00-0000B5000000}"/>
    <hyperlink ref="C110" r:id="rId183" display="http://www.sports-reference.com/cfb/conferences/sec/2006.html" xr:uid="{00000000-0004-0000-0F00-0000B6000000}"/>
    <hyperlink ref="B111" r:id="rId184" display="http://www.sports-reference.com/cfb/schools/tennessee/2006.html" xr:uid="{00000000-0004-0000-0F00-0000B7000000}"/>
    <hyperlink ref="C111" r:id="rId185" display="http://www.sports-reference.com/cfb/conferences/sec/2006.html" xr:uid="{00000000-0004-0000-0F00-0000B8000000}"/>
    <hyperlink ref="B112" r:id="rId186" display="http://www.sports-reference.com/cfb/schools/georgia/2006.html" xr:uid="{00000000-0004-0000-0F00-0000B9000000}"/>
    <hyperlink ref="C112" r:id="rId187" display="http://www.sports-reference.com/cfb/conferences/sec/2006.html" xr:uid="{00000000-0004-0000-0F00-0000BA000000}"/>
    <hyperlink ref="B113" r:id="rId188" display="http://www.sports-reference.com/cfb/schools/kentucky/2006.html" xr:uid="{00000000-0004-0000-0F00-0000BB000000}"/>
    <hyperlink ref="C113" r:id="rId189" display="http://www.sports-reference.com/cfb/conferences/sec/2006.html" xr:uid="{00000000-0004-0000-0F00-0000BC000000}"/>
    <hyperlink ref="B114" r:id="rId190" display="http://www.sports-reference.com/cfb/schools/south-carolina/2006.html" xr:uid="{00000000-0004-0000-0F00-0000BD000000}"/>
    <hyperlink ref="C114" r:id="rId191" display="http://www.sports-reference.com/cfb/conferences/sec/2006.html" xr:uid="{00000000-0004-0000-0F00-0000BE000000}"/>
    <hyperlink ref="B115" r:id="rId192" display="http://www.sports-reference.com/cfb/schools/vanderbilt/2006.html" xr:uid="{00000000-0004-0000-0F00-0000BF000000}"/>
    <hyperlink ref="C115" r:id="rId193" display="http://www.sports-reference.com/cfb/conferences/sec/2006.html" xr:uid="{00000000-0004-0000-0F00-0000C0000000}"/>
    <hyperlink ref="B116" r:id="rId194" display="http://www.sports-reference.com/cfb/schools/arkansas/2006.html" xr:uid="{00000000-0004-0000-0F00-0000C1000000}"/>
    <hyperlink ref="C116" r:id="rId195" display="http://www.sports-reference.com/cfb/conferences/sec/2006.html" xr:uid="{00000000-0004-0000-0F00-0000C2000000}"/>
    <hyperlink ref="B117" r:id="rId196" display="http://www.sports-reference.com/cfb/schools/auburn/2006.html" xr:uid="{00000000-0004-0000-0F00-0000C3000000}"/>
    <hyperlink ref="C117" r:id="rId197" display="http://www.sports-reference.com/cfb/conferences/sec/2006.html" xr:uid="{00000000-0004-0000-0F00-0000C4000000}"/>
    <hyperlink ref="B118" r:id="rId198" display="http://www.sports-reference.com/cfb/schools/louisiana-state/2006.html" xr:uid="{00000000-0004-0000-0F00-0000C5000000}"/>
    <hyperlink ref="C118" r:id="rId199" display="http://www.sports-reference.com/cfb/conferences/sec/2006.html" xr:uid="{00000000-0004-0000-0F00-0000C6000000}"/>
    <hyperlink ref="B119" r:id="rId200" display="http://www.sports-reference.com/cfb/schools/alabama/2006.html" xr:uid="{00000000-0004-0000-0F00-0000C7000000}"/>
    <hyperlink ref="C119" r:id="rId201" display="http://www.sports-reference.com/cfb/conferences/sec/2006.html" xr:uid="{00000000-0004-0000-0F00-0000C8000000}"/>
    <hyperlink ref="Q119" r:id="rId202" display="http://www.sports-reference.com/cfb/friv/forfeits.html" xr:uid="{00000000-0004-0000-0F00-0000C9000000}"/>
    <hyperlink ref="B120" r:id="rId203" display="http://www.sports-reference.com/cfb/schools/mississippi/2006.html" xr:uid="{00000000-0004-0000-0F00-0000CA000000}"/>
    <hyperlink ref="C120" r:id="rId204" display="http://www.sports-reference.com/cfb/conferences/sec/2006.html" xr:uid="{00000000-0004-0000-0F00-0000CB000000}"/>
    <hyperlink ref="B121" r:id="rId205" display="http://www.sports-reference.com/cfb/schools/mississippi-state/2006.html" xr:uid="{00000000-0004-0000-0F00-0000CC000000}"/>
    <hyperlink ref="C121" r:id="rId206" display="http://www.sports-reference.com/cfb/conferences/sec/2006.html" xr:uid="{00000000-0004-0000-0F00-0000CD000000}"/>
    <hyperlink ref="B124" r:id="rId207" display="http://www.sports-reference.com/cfb/schools/troy/2006.html" xr:uid="{00000000-0004-0000-0F00-0000CE000000}"/>
    <hyperlink ref="C124" r:id="rId208" display="http://www.sports-reference.com/cfb/conferences/sun-belt/2006.html" xr:uid="{00000000-0004-0000-0F00-0000CF000000}"/>
    <hyperlink ref="B125" r:id="rId209" display="http://www.sports-reference.com/cfb/schools/middle-tennessee-state/2006.html" xr:uid="{00000000-0004-0000-0F00-0000D0000000}"/>
    <hyperlink ref="C125" r:id="rId210" display="http://www.sports-reference.com/cfb/conferences/sun-belt/2006.html" xr:uid="{00000000-0004-0000-0F00-0000D1000000}"/>
    <hyperlink ref="B126" r:id="rId211" display="http://www.sports-reference.com/cfb/schools/arkansas-state/2006.html" xr:uid="{00000000-0004-0000-0F00-0000D2000000}"/>
    <hyperlink ref="C126" r:id="rId212" display="http://www.sports-reference.com/cfb/conferences/sun-belt/2006.html" xr:uid="{00000000-0004-0000-0F00-0000D3000000}"/>
    <hyperlink ref="Q126" r:id="rId213" display="http://www.sports-reference.com/cfb/friv/forfeits.html" xr:uid="{00000000-0004-0000-0F00-0000D4000000}"/>
    <hyperlink ref="B127" r:id="rId214" display="http://www.sports-reference.com/cfb/schools/florida-atlantic/2006.html" xr:uid="{00000000-0004-0000-0F00-0000D5000000}"/>
    <hyperlink ref="C127" r:id="rId215" display="http://www.sports-reference.com/cfb/conferences/sun-belt/2006.html" xr:uid="{00000000-0004-0000-0F00-0000D6000000}"/>
    <hyperlink ref="B128" r:id="rId216" display="http://www.sports-reference.com/cfb/schools/louisiana-lafayette/2006.html" xr:uid="{00000000-0004-0000-0F00-0000D7000000}"/>
    <hyperlink ref="C128" r:id="rId217" display="http://www.sports-reference.com/cfb/conferences/sun-belt/2006.html" xr:uid="{00000000-0004-0000-0F00-0000D8000000}"/>
    <hyperlink ref="B129" r:id="rId218" display="http://www.sports-reference.com/cfb/schools/louisiana-monroe/2006.html" xr:uid="{00000000-0004-0000-0F00-0000D9000000}"/>
    <hyperlink ref="C129" r:id="rId219" display="http://www.sports-reference.com/cfb/conferences/sun-belt/2006.html" xr:uid="{00000000-0004-0000-0F00-0000DA000000}"/>
    <hyperlink ref="B130" r:id="rId220" display="http://www.sports-reference.com/cfb/schools/north-texas/2006.html" xr:uid="{00000000-0004-0000-0F00-0000DB000000}"/>
    <hyperlink ref="C130" r:id="rId221" display="http://www.sports-reference.com/cfb/conferences/sun-belt/2006.html" xr:uid="{00000000-0004-0000-0F00-0000DC000000}"/>
    <hyperlink ref="B131" r:id="rId222" display="http://www.sports-reference.com/cfb/schools/florida-international/2006.html" xr:uid="{00000000-0004-0000-0F00-0000DD000000}"/>
    <hyperlink ref="C131" r:id="rId223" display="http://www.sports-reference.com/cfb/conferences/sun-belt/2006.html" xr:uid="{00000000-0004-0000-0F00-0000DE000000}"/>
    <hyperlink ref="B134" r:id="rId224" display="http://www.sports-reference.com/cfb/schools/boise-state/2006.html" xr:uid="{00000000-0004-0000-0F00-0000DF000000}"/>
    <hyperlink ref="C134" r:id="rId225" display="http://www.sports-reference.com/cfb/conferences/wac/2006.html" xr:uid="{00000000-0004-0000-0F00-0000E0000000}"/>
    <hyperlink ref="B135" r:id="rId226" display="http://www.sports-reference.com/cfb/schools/hawaii/2006.html" xr:uid="{00000000-0004-0000-0F00-0000E1000000}"/>
    <hyperlink ref="C135" r:id="rId227" display="http://www.sports-reference.com/cfb/conferences/wac/2006.html" xr:uid="{00000000-0004-0000-0F00-0000E2000000}"/>
    <hyperlink ref="B136" r:id="rId228" display="http://www.sports-reference.com/cfb/schools/san-jose-state/2006.html" xr:uid="{00000000-0004-0000-0F00-0000E3000000}"/>
    <hyperlink ref="C136" r:id="rId229" display="http://www.sports-reference.com/cfb/conferences/wac/2006.html" xr:uid="{00000000-0004-0000-0F00-0000E4000000}"/>
    <hyperlink ref="B137" r:id="rId230" display="http://www.sports-reference.com/cfb/schools/nevada/2006.html" xr:uid="{00000000-0004-0000-0F00-0000E5000000}"/>
    <hyperlink ref="C137" r:id="rId231" display="http://www.sports-reference.com/cfb/conferences/wac/2006.html" xr:uid="{00000000-0004-0000-0F00-0000E6000000}"/>
    <hyperlink ref="B138" r:id="rId232" display="http://www.sports-reference.com/cfb/schools/fresno-state/2006.html" xr:uid="{00000000-0004-0000-0F00-0000E7000000}"/>
    <hyperlink ref="C138" r:id="rId233" display="http://www.sports-reference.com/cfb/conferences/wac/2006.html" xr:uid="{00000000-0004-0000-0F00-0000E8000000}"/>
    <hyperlink ref="B139" r:id="rId234" display="http://www.sports-reference.com/cfb/schools/idaho/2006.html" xr:uid="{00000000-0004-0000-0F00-0000E9000000}"/>
    <hyperlink ref="C139" r:id="rId235" display="http://www.sports-reference.com/cfb/conferences/wac/2006.html" xr:uid="{00000000-0004-0000-0F00-0000EA000000}"/>
    <hyperlink ref="B140" r:id="rId236" display="http://www.sports-reference.com/cfb/schools/new-mexico-state/2006.html" xr:uid="{00000000-0004-0000-0F00-0000EB000000}"/>
    <hyperlink ref="C140" r:id="rId237" display="http://www.sports-reference.com/cfb/conferences/wac/2006.html" xr:uid="{00000000-0004-0000-0F00-0000EC000000}"/>
    <hyperlink ref="B141" r:id="rId238" display="http://www.sports-reference.com/cfb/schools/louisiana-tech/2006.html" xr:uid="{00000000-0004-0000-0F00-0000ED000000}"/>
    <hyperlink ref="C141" r:id="rId239" display="http://www.sports-reference.com/cfb/conferences/wac/2006.html" xr:uid="{00000000-0004-0000-0F00-0000EE000000}"/>
    <hyperlink ref="B142" r:id="rId240" display="http://www.sports-reference.com/cfb/schools/utah-state/2006.html" xr:uid="{00000000-0004-0000-0F00-0000EF000000}"/>
    <hyperlink ref="C142" r:id="rId241" display="http://www.sports-reference.com/cfb/conferences/wac/2006.html" xr:uid="{00000000-0004-0000-0F00-0000F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142"/>
  <sheetViews>
    <sheetView topLeftCell="A142" workbookViewId="0">
      <selection activeCell="A2" sqref="A2:P143"/>
    </sheetView>
  </sheetViews>
  <sheetFormatPr defaultRowHeight="15"/>
  <sheetData>
    <row r="1" spans="1:17">
      <c r="A1" s="6" t="s">
        <v>152</v>
      </c>
      <c r="B1" s="6" t="s">
        <v>153</v>
      </c>
      <c r="C1" s="6" t="s">
        <v>154</v>
      </c>
      <c r="D1" s="6" t="s">
        <v>155</v>
      </c>
      <c r="E1" s="6" t="s">
        <v>156</v>
      </c>
      <c r="F1" s="6" t="s">
        <v>157</v>
      </c>
      <c r="G1" s="6" t="s">
        <v>155</v>
      </c>
      <c r="H1" s="6" t="s">
        <v>156</v>
      </c>
      <c r="I1" s="6" t="s">
        <v>157</v>
      </c>
      <c r="J1" s="6" t="s">
        <v>158</v>
      </c>
      <c r="K1" s="6" t="s">
        <v>158</v>
      </c>
      <c r="L1" s="6" t="s">
        <v>159</v>
      </c>
      <c r="M1" s="6" t="s">
        <v>160</v>
      </c>
      <c r="N1" s="6" t="s">
        <v>161</v>
      </c>
      <c r="O1" s="6" t="s">
        <v>162</v>
      </c>
      <c r="P1" s="6" t="s">
        <v>163</v>
      </c>
      <c r="Q1" s="6" t="s">
        <v>164</v>
      </c>
    </row>
    <row r="2" spans="1:17" ht="45">
      <c r="A2" s="6">
        <v>1</v>
      </c>
      <c r="B2" s="5" t="s">
        <v>82</v>
      </c>
      <c r="C2" s="5" t="s">
        <v>165</v>
      </c>
      <c r="D2" s="7">
        <v>9</v>
      </c>
      <c r="E2" s="7">
        <v>3</v>
      </c>
      <c r="F2" s="7">
        <v>0.75</v>
      </c>
      <c r="G2" s="7">
        <v>5</v>
      </c>
      <c r="H2" s="7">
        <v>3</v>
      </c>
      <c r="I2" s="7">
        <v>0.625</v>
      </c>
      <c r="J2" s="7">
        <v>25.8</v>
      </c>
      <c r="K2" s="7">
        <v>15.9</v>
      </c>
      <c r="L2" s="7">
        <v>12.01</v>
      </c>
      <c r="M2" s="7">
        <v>4.17</v>
      </c>
      <c r="N2" s="7">
        <v>22</v>
      </c>
      <c r="O2" s="7">
        <v>13</v>
      </c>
      <c r="P2" s="7">
        <v>18</v>
      </c>
      <c r="Q2" s="7"/>
    </row>
    <row r="3" spans="1:17" ht="45">
      <c r="A3" s="6">
        <v>2</v>
      </c>
      <c r="B3" s="5" t="s">
        <v>2</v>
      </c>
      <c r="C3" s="5" t="s">
        <v>165</v>
      </c>
      <c r="D3" s="7">
        <v>8</v>
      </c>
      <c r="E3" s="7">
        <v>5</v>
      </c>
      <c r="F3" s="7">
        <v>0.61499999999999999</v>
      </c>
      <c r="G3" s="7">
        <v>5</v>
      </c>
      <c r="H3" s="7">
        <v>3</v>
      </c>
      <c r="I3" s="7">
        <v>0.625</v>
      </c>
      <c r="J3" s="7">
        <v>28.9</v>
      </c>
      <c r="K3" s="7">
        <v>22</v>
      </c>
      <c r="L3" s="7">
        <v>9.36</v>
      </c>
      <c r="M3" s="7">
        <v>5.05</v>
      </c>
      <c r="N3" s="7">
        <v>14</v>
      </c>
      <c r="O3" s="7">
        <v>4</v>
      </c>
      <c r="P3" s="7">
        <v>23</v>
      </c>
      <c r="Q3" s="7"/>
    </row>
    <row r="4" spans="1:17" ht="45">
      <c r="A4" s="6">
        <v>3</v>
      </c>
      <c r="B4" s="5" t="s">
        <v>6</v>
      </c>
      <c r="C4" s="5" t="s">
        <v>165</v>
      </c>
      <c r="D4" s="7">
        <v>8</v>
      </c>
      <c r="E4" s="7">
        <v>4</v>
      </c>
      <c r="F4" s="7">
        <v>0.66700000000000004</v>
      </c>
      <c r="G4" s="7">
        <v>4</v>
      </c>
      <c r="H4" s="7">
        <v>4</v>
      </c>
      <c r="I4" s="7">
        <v>0.5</v>
      </c>
      <c r="J4" s="7">
        <v>26.3</v>
      </c>
      <c r="K4" s="7">
        <v>17.600000000000001</v>
      </c>
      <c r="L4" s="7">
        <v>11.09</v>
      </c>
      <c r="M4" s="7">
        <v>3.42</v>
      </c>
      <c r="N4" s="7"/>
      <c r="O4" s="7">
        <v>20</v>
      </c>
      <c r="P4" s="7">
        <v>21</v>
      </c>
      <c r="Q4" s="7"/>
    </row>
    <row r="5" spans="1:17" ht="45">
      <c r="A5" s="6">
        <v>4</v>
      </c>
      <c r="B5" s="5" t="s">
        <v>44</v>
      </c>
      <c r="C5" s="5" t="s">
        <v>165</v>
      </c>
      <c r="D5" s="7">
        <v>7</v>
      </c>
      <c r="E5" s="7">
        <v>5</v>
      </c>
      <c r="F5" s="7">
        <v>0.58299999999999996</v>
      </c>
      <c r="G5" s="7">
        <v>3</v>
      </c>
      <c r="H5" s="7">
        <v>5</v>
      </c>
      <c r="I5" s="7">
        <v>0.375</v>
      </c>
      <c r="J5" s="7">
        <v>20.8</v>
      </c>
      <c r="K5" s="7">
        <v>17.7</v>
      </c>
      <c r="L5" s="7">
        <v>5.73</v>
      </c>
      <c r="M5" s="7">
        <v>3.73</v>
      </c>
      <c r="N5" s="7"/>
      <c r="O5" s="7"/>
      <c r="P5" s="7"/>
      <c r="Q5" s="7"/>
    </row>
    <row r="6" spans="1:17" ht="45">
      <c r="A6" s="6">
        <v>5</v>
      </c>
      <c r="B6" s="5" t="s">
        <v>39</v>
      </c>
      <c r="C6" s="5" t="s">
        <v>165</v>
      </c>
      <c r="D6" s="7">
        <v>5</v>
      </c>
      <c r="E6" s="7">
        <v>6</v>
      </c>
      <c r="F6" s="7">
        <v>0.45500000000000002</v>
      </c>
      <c r="G6" s="7">
        <v>3</v>
      </c>
      <c r="H6" s="7">
        <v>5</v>
      </c>
      <c r="I6" s="7">
        <v>0.375</v>
      </c>
      <c r="J6" s="7">
        <v>24.5</v>
      </c>
      <c r="K6" s="7">
        <v>25</v>
      </c>
      <c r="L6" s="7">
        <v>5.1100000000000003</v>
      </c>
      <c r="M6" s="7">
        <v>5.83</v>
      </c>
      <c r="N6" s="7"/>
      <c r="O6" s="7"/>
      <c r="P6" s="7"/>
      <c r="Q6" s="7"/>
    </row>
    <row r="7" spans="1:17" ht="45.75" thickBot="1">
      <c r="A7" s="6">
        <v>6</v>
      </c>
      <c r="B7" s="5" t="s">
        <v>62</v>
      </c>
      <c r="C7" s="5" t="s">
        <v>165</v>
      </c>
      <c r="D7" s="7">
        <v>4</v>
      </c>
      <c r="E7" s="7">
        <v>7</v>
      </c>
      <c r="F7" s="7">
        <v>0.36399999999999999</v>
      </c>
      <c r="G7" s="7">
        <v>3</v>
      </c>
      <c r="H7" s="7">
        <v>5</v>
      </c>
      <c r="I7" s="7">
        <v>0.375</v>
      </c>
      <c r="J7" s="7">
        <v>24.5</v>
      </c>
      <c r="K7" s="7">
        <v>28.7</v>
      </c>
      <c r="L7" s="7">
        <v>0.21</v>
      </c>
      <c r="M7" s="7">
        <v>5.03</v>
      </c>
      <c r="N7" s="7"/>
      <c r="O7" s="7"/>
      <c r="P7" s="7"/>
      <c r="Q7" s="7"/>
    </row>
    <row r="8" spans="1:17" ht="30.75" thickTop="1">
      <c r="A8" s="8">
        <v>7</v>
      </c>
      <c r="B8" s="10" t="s">
        <v>43</v>
      </c>
      <c r="C8" s="10" t="s">
        <v>166</v>
      </c>
      <c r="D8" s="9">
        <v>11</v>
      </c>
      <c r="E8" s="9">
        <v>2</v>
      </c>
      <c r="F8" s="9">
        <v>0.84599999999999997</v>
      </c>
      <c r="G8" s="9">
        <v>7</v>
      </c>
      <c r="H8" s="9">
        <v>1</v>
      </c>
      <c r="I8" s="9">
        <v>0.875</v>
      </c>
      <c r="J8" s="9">
        <v>33.799999999999997</v>
      </c>
      <c r="K8" s="9">
        <v>12.9</v>
      </c>
      <c r="L8" s="9">
        <v>18.96</v>
      </c>
      <c r="M8" s="9">
        <v>4.2699999999999996</v>
      </c>
      <c r="N8" s="9">
        <v>8</v>
      </c>
      <c r="O8" s="9">
        <v>3</v>
      </c>
      <c r="P8" s="9">
        <v>7</v>
      </c>
      <c r="Q8" s="9"/>
    </row>
    <row r="9" spans="1:17" ht="30">
      <c r="A9" s="6">
        <v>8</v>
      </c>
      <c r="B9" s="5" t="s">
        <v>21</v>
      </c>
      <c r="C9" s="5" t="s">
        <v>166</v>
      </c>
      <c r="D9" s="7">
        <v>9</v>
      </c>
      <c r="E9" s="7">
        <v>3</v>
      </c>
      <c r="F9" s="7">
        <v>0.75</v>
      </c>
      <c r="G9" s="7">
        <v>6</v>
      </c>
      <c r="H9" s="7">
        <v>2</v>
      </c>
      <c r="I9" s="7">
        <v>0.75</v>
      </c>
      <c r="J9" s="7">
        <v>27.1</v>
      </c>
      <c r="K9" s="7">
        <v>14.3</v>
      </c>
      <c r="L9" s="7">
        <v>15.09</v>
      </c>
      <c r="M9" s="7">
        <v>4.5</v>
      </c>
      <c r="N9" s="7">
        <v>9</v>
      </c>
      <c r="O9" s="7">
        <v>3</v>
      </c>
      <c r="P9" s="7">
        <v>17</v>
      </c>
      <c r="Q9" s="7"/>
    </row>
    <row r="10" spans="1:17" ht="30">
      <c r="A10" s="6">
        <v>9</v>
      </c>
      <c r="B10" s="5" t="s">
        <v>69</v>
      </c>
      <c r="C10" s="5" t="s">
        <v>166</v>
      </c>
      <c r="D10" s="7">
        <v>7</v>
      </c>
      <c r="E10" s="7">
        <v>5</v>
      </c>
      <c r="F10" s="7">
        <v>0.58299999999999996</v>
      </c>
      <c r="G10" s="7">
        <v>5</v>
      </c>
      <c r="H10" s="7">
        <v>3</v>
      </c>
      <c r="I10" s="7">
        <v>0.625</v>
      </c>
      <c r="J10" s="7">
        <v>18.5</v>
      </c>
      <c r="K10" s="7">
        <v>20.100000000000001</v>
      </c>
      <c r="L10" s="7">
        <v>7.31</v>
      </c>
      <c r="M10" s="7">
        <v>6.48</v>
      </c>
      <c r="N10" s="7"/>
      <c r="O10" s="7">
        <v>15</v>
      </c>
      <c r="P10" s="7"/>
      <c r="Q10" s="7"/>
    </row>
    <row r="11" spans="1:17" ht="30">
      <c r="A11" s="6">
        <v>10</v>
      </c>
      <c r="B11" s="5" t="s">
        <v>24</v>
      </c>
      <c r="C11" s="5" t="s">
        <v>166</v>
      </c>
      <c r="D11" s="7">
        <v>5</v>
      </c>
      <c r="E11" s="7">
        <v>6</v>
      </c>
      <c r="F11" s="7">
        <v>0.45500000000000002</v>
      </c>
      <c r="G11" s="7">
        <v>4</v>
      </c>
      <c r="H11" s="7">
        <v>4</v>
      </c>
      <c r="I11" s="7">
        <v>0.5</v>
      </c>
      <c r="J11" s="7">
        <v>18</v>
      </c>
      <c r="K11" s="7">
        <v>26.2</v>
      </c>
      <c r="L11" s="7">
        <v>3.44</v>
      </c>
      <c r="M11" s="7">
        <v>7.71</v>
      </c>
      <c r="N11" s="7"/>
      <c r="O11" s="7"/>
      <c r="P11" s="7"/>
      <c r="Q11" s="7"/>
    </row>
    <row r="12" spans="1:17" ht="30">
      <c r="A12" s="6">
        <v>11</v>
      </c>
      <c r="B12" s="5" t="s">
        <v>61</v>
      </c>
      <c r="C12" s="5" t="s">
        <v>166</v>
      </c>
      <c r="D12" s="7">
        <v>7</v>
      </c>
      <c r="E12" s="7">
        <v>5</v>
      </c>
      <c r="F12" s="7">
        <v>0.58299999999999996</v>
      </c>
      <c r="G12" s="7">
        <v>3</v>
      </c>
      <c r="H12" s="7">
        <v>5</v>
      </c>
      <c r="I12" s="7">
        <v>0.375</v>
      </c>
      <c r="J12" s="7">
        <v>26.7</v>
      </c>
      <c r="K12" s="7">
        <v>23.3</v>
      </c>
      <c r="L12" s="7">
        <v>5.61</v>
      </c>
      <c r="M12" s="7">
        <v>3.19</v>
      </c>
      <c r="N12" s="7">
        <v>25</v>
      </c>
      <c r="O12" s="7">
        <v>19</v>
      </c>
      <c r="P12" s="7"/>
      <c r="Q12" s="7"/>
    </row>
    <row r="13" spans="1:17" ht="30">
      <c r="A13" s="6">
        <v>12</v>
      </c>
      <c r="B13" s="5" t="s">
        <v>33</v>
      </c>
      <c r="C13" s="5" t="s">
        <v>166</v>
      </c>
      <c r="D13" s="7">
        <v>1</v>
      </c>
      <c r="E13" s="7">
        <v>10</v>
      </c>
      <c r="F13" s="7">
        <v>9.0999999999999998E-2</v>
      </c>
      <c r="G13" s="7">
        <v>0</v>
      </c>
      <c r="H13" s="7">
        <v>8</v>
      </c>
      <c r="I13" s="7">
        <v>0</v>
      </c>
      <c r="J13" s="7">
        <v>16.100000000000001</v>
      </c>
      <c r="K13" s="7">
        <v>37.1</v>
      </c>
      <c r="L13" s="7">
        <v>-10.71</v>
      </c>
      <c r="M13" s="7">
        <v>4.29</v>
      </c>
      <c r="N13" s="7"/>
      <c r="O13" s="7"/>
      <c r="P13" s="7"/>
      <c r="Q13" s="7"/>
    </row>
    <row r="14" spans="1:17" ht="15" customHeight="1">
      <c r="A14" s="21"/>
      <c r="B14" s="21"/>
      <c r="C14" s="21"/>
      <c r="D14" s="21" t="s">
        <v>167</v>
      </c>
      <c r="E14" s="21"/>
      <c r="F14" s="21"/>
      <c r="G14" s="21" t="s">
        <v>168</v>
      </c>
      <c r="H14" s="21"/>
      <c r="I14" s="21"/>
      <c r="J14" s="6"/>
      <c r="K14" s="6"/>
      <c r="L14" s="21" t="s">
        <v>159</v>
      </c>
      <c r="M14" s="21"/>
      <c r="N14" s="21" t="s">
        <v>151</v>
      </c>
      <c r="O14" s="21"/>
      <c r="P14" s="21"/>
      <c r="Q14" s="6"/>
    </row>
    <row r="15" spans="1:17">
      <c r="A15" s="6" t="s">
        <v>152</v>
      </c>
      <c r="B15" s="6" t="s">
        <v>153</v>
      </c>
      <c r="C15" s="6" t="s">
        <v>154</v>
      </c>
      <c r="D15" s="6" t="s">
        <v>155</v>
      </c>
      <c r="E15" s="6" t="s">
        <v>156</v>
      </c>
      <c r="F15" s="6" t="s">
        <v>157</v>
      </c>
      <c r="G15" s="6" t="s">
        <v>155</v>
      </c>
      <c r="H15" s="6" t="s">
        <v>156</v>
      </c>
      <c r="I15" s="6" t="s">
        <v>157</v>
      </c>
      <c r="J15" s="6" t="s">
        <v>158</v>
      </c>
      <c r="K15" s="6" t="s">
        <v>158</v>
      </c>
      <c r="L15" s="6" t="s">
        <v>159</v>
      </c>
      <c r="M15" s="6" t="s">
        <v>160</v>
      </c>
      <c r="N15" s="6" t="s">
        <v>161</v>
      </c>
      <c r="O15" s="6" t="s">
        <v>162</v>
      </c>
      <c r="P15" s="6" t="s">
        <v>163</v>
      </c>
      <c r="Q15" s="6" t="s">
        <v>164</v>
      </c>
    </row>
    <row r="16" spans="1:17" ht="30">
      <c r="A16" s="6">
        <v>13</v>
      </c>
      <c r="B16" s="5" t="s">
        <v>66</v>
      </c>
      <c r="C16" s="5" t="s">
        <v>194</v>
      </c>
      <c r="D16" s="7">
        <v>7</v>
      </c>
      <c r="E16" s="7">
        <v>6</v>
      </c>
      <c r="F16" s="7">
        <v>0.53800000000000003</v>
      </c>
      <c r="G16" s="7">
        <v>5</v>
      </c>
      <c r="H16" s="7">
        <v>3</v>
      </c>
      <c r="I16" s="7">
        <v>0.625</v>
      </c>
      <c r="J16" s="7">
        <v>23.5</v>
      </c>
      <c r="K16" s="7">
        <v>23.6</v>
      </c>
      <c r="L16" s="7">
        <v>6.6</v>
      </c>
      <c r="M16" s="7">
        <v>5.37</v>
      </c>
      <c r="N16" s="7"/>
      <c r="O16" s="7">
        <v>22</v>
      </c>
      <c r="P16" s="7"/>
      <c r="Q16" s="7"/>
    </row>
    <row r="17" spans="1:17" ht="30">
      <c r="A17" s="6">
        <v>14</v>
      </c>
      <c r="B17" s="5" t="s">
        <v>26</v>
      </c>
      <c r="C17" s="5" t="s">
        <v>194</v>
      </c>
      <c r="D17" s="7">
        <v>8</v>
      </c>
      <c r="E17" s="7">
        <v>4</v>
      </c>
      <c r="F17" s="7">
        <v>0.66700000000000004</v>
      </c>
      <c r="G17" s="7">
        <v>4</v>
      </c>
      <c r="H17" s="7">
        <v>4</v>
      </c>
      <c r="I17" s="7">
        <v>0.5</v>
      </c>
      <c r="J17" s="7">
        <v>24.7</v>
      </c>
      <c r="K17" s="7">
        <v>21</v>
      </c>
      <c r="L17" s="7">
        <v>7.57</v>
      </c>
      <c r="M17" s="7">
        <v>3.57</v>
      </c>
      <c r="N17" s="7"/>
      <c r="O17" s="7">
        <v>24</v>
      </c>
      <c r="P17" s="7">
        <v>24</v>
      </c>
      <c r="Q17" s="7"/>
    </row>
    <row r="18" spans="1:17" ht="30">
      <c r="A18" s="6">
        <v>15</v>
      </c>
      <c r="B18" s="5" t="s">
        <v>53</v>
      </c>
      <c r="C18" s="5" t="s">
        <v>194</v>
      </c>
      <c r="D18" s="7">
        <v>7</v>
      </c>
      <c r="E18" s="7">
        <v>5</v>
      </c>
      <c r="F18" s="7">
        <v>0.58299999999999996</v>
      </c>
      <c r="G18" s="7">
        <v>4</v>
      </c>
      <c r="H18" s="7">
        <v>4</v>
      </c>
      <c r="I18" s="7">
        <v>0.5</v>
      </c>
      <c r="J18" s="7">
        <v>28.3</v>
      </c>
      <c r="K18" s="7">
        <v>19.2</v>
      </c>
      <c r="L18" s="7">
        <v>8.48</v>
      </c>
      <c r="M18" s="7">
        <v>1.32</v>
      </c>
      <c r="N18" s="7"/>
      <c r="O18" s="7">
        <v>22</v>
      </c>
      <c r="P18" s="7"/>
      <c r="Q18" s="7"/>
    </row>
    <row r="19" spans="1:17" ht="30">
      <c r="A19" s="6">
        <v>16</v>
      </c>
      <c r="B19" s="5" t="s">
        <v>46</v>
      </c>
      <c r="C19" s="5" t="s">
        <v>194</v>
      </c>
      <c r="D19" s="7">
        <v>7</v>
      </c>
      <c r="E19" s="7">
        <v>5</v>
      </c>
      <c r="F19" s="7">
        <v>0.58299999999999996</v>
      </c>
      <c r="G19" s="7">
        <v>4</v>
      </c>
      <c r="H19" s="7">
        <v>4</v>
      </c>
      <c r="I19" s="7">
        <v>0.5</v>
      </c>
      <c r="J19" s="7">
        <v>30.8</v>
      </c>
      <c r="K19" s="7">
        <v>29.2</v>
      </c>
      <c r="L19" s="7">
        <v>3.68</v>
      </c>
      <c r="M19" s="7">
        <v>1.59</v>
      </c>
      <c r="N19" s="7"/>
      <c r="O19" s="7"/>
      <c r="P19" s="7"/>
      <c r="Q19" s="7"/>
    </row>
    <row r="20" spans="1:17" ht="30">
      <c r="A20" s="6">
        <v>17</v>
      </c>
      <c r="B20" s="5" t="s">
        <v>85</v>
      </c>
      <c r="C20" s="5" t="s">
        <v>194</v>
      </c>
      <c r="D20" s="7">
        <v>7</v>
      </c>
      <c r="E20" s="7">
        <v>5</v>
      </c>
      <c r="F20" s="7">
        <v>0.58299999999999996</v>
      </c>
      <c r="G20" s="7">
        <v>3</v>
      </c>
      <c r="H20" s="7">
        <v>5</v>
      </c>
      <c r="I20" s="7">
        <v>0.375</v>
      </c>
      <c r="J20" s="7">
        <v>22.4</v>
      </c>
      <c r="K20" s="7">
        <v>22</v>
      </c>
      <c r="L20" s="7">
        <v>5.22</v>
      </c>
      <c r="M20" s="7">
        <v>2.39</v>
      </c>
      <c r="N20" s="7"/>
      <c r="O20" s="7"/>
      <c r="P20" s="7"/>
      <c r="Q20" s="7"/>
    </row>
    <row r="21" spans="1:17" ht="30.75" thickBot="1">
      <c r="A21" s="6">
        <v>18</v>
      </c>
      <c r="B21" s="5" t="s">
        <v>76</v>
      </c>
      <c r="C21" s="5" t="s">
        <v>194</v>
      </c>
      <c r="D21" s="7">
        <v>5</v>
      </c>
      <c r="E21" s="7">
        <v>6</v>
      </c>
      <c r="F21" s="7">
        <v>0.45500000000000002</v>
      </c>
      <c r="G21" s="7">
        <v>2</v>
      </c>
      <c r="H21" s="7">
        <v>6</v>
      </c>
      <c r="I21" s="7">
        <v>0.25</v>
      </c>
      <c r="J21" s="7">
        <v>26.3</v>
      </c>
      <c r="K21" s="7">
        <v>27.7</v>
      </c>
      <c r="L21" s="7">
        <v>-1.42</v>
      </c>
      <c r="M21" s="7">
        <v>1.22</v>
      </c>
      <c r="N21" s="7"/>
      <c r="O21" s="7"/>
      <c r="P21" s="7"/>
      <c r="Q21" s="7"/>
    </row>
    <row r="22" spans="1:17" ht="30.75" thickTop="1">
      <c r="A22" s="8">
        <v>19</v>
      </c>
      <c r="B22" s="10" t="s">
        <v>7</v>
      </c>
      <c r="C22" s="10" t="s">
        <v>195</v>
      </c>
      <c r="D22" s="9">
        <v>13</v>
      </c>
      <c r="E22" s="9">
        <v>0</v>
      </c>
      <c r="F22" s="9">
        <v>1</v>
      </c>
      <c r="G22" s="9">
        <v>8</v>
      </c>
      <c r="H22" s="9">
        <v>0</v>
      </c>
      <c r="I22" s="9">
        <v>1</v>
      </c>
      <c r="J22" s="9">
        <v>50.2</v>
      </c>
      <c r="K22" s="9">
        <v>16.399999999999999</v>
      </c>
      <c r="L22" s="9">
        <v>24.98</v>
      </c>
      <c r="M22" s="9">
        <v>4.9800000000000004</v>
      </c>
      <c r="N22" s="9">
        <v>2</v>
      </c>
      <c r="O22" s="9">
        <v>1</v>
      </c>
      <c r="P22" s="9">
        <v>1</v>
      </c>
      <c r="Q22" s="9"/>
    </row>
    <row r="23" spans="1:17" ht="30">
      <c r="A23" s="6">
        <v>20</v>
      </c>
      <c r="B23" s="5" t="s">
        <v>47</v>
      </c>
      <c r="C23" s="5" t="s">
        <v>195</v>
      </c>
      <c r="D23" s="7">
        <v>9</v>
      </c>
      <c r="E23" s="7">
        <v>3</v>
      </c>
      <c r="F23" s="7">
        <v>0.75</v>
      </c>
      <c r="G23" s="7">
        <v>6</v>
      </c>
      <c r="H23" s="7">
        <v>2</v>
      </c>
      <c r="I23" s="7">
        <v>0.75</v>
      </c>
      <c r="J23" s="7">
        <v>39.4</v>
      </c>
      <c r="K23" s="7">
        <v>18.8</v>
      </c>
      <c r="L23" s="7">
        <v>11.4</v>
      </c>
      <c r="M23" s="7">
        <v>0.32</v>
      </c>
      <c r="N23" s="7">
        <v>21</v>
      </c>
      <c r="O23" s="7">
        <v>10</v>
      </c>
      <c r="P23" s="7">
        <v>20</v>
      </c>
      <c r="Q23" s="7"/>
    </row>
    <row r="24" spans="1:17" ht="30">
      <c r="A24" s="6">
        <v>21</v>
      </c>
      <c r="B24" s="5" t="s">
        <v>16</v>
      </c>
      <c r="C24" s="5" t="s">
        <v>195</v>
      </c>
      <c r="D24" s="7">
        <v>8</v>
      </c>
      <c r="E24" s="7">
        <v>4</v>
      </c>
      <c r="F24" s="7">
        <v>0.66700000000000004</v>
      </c>
      <c r="G24" s="7">
        <v>6</v>
      </c>
      <c r="H24" s="7">
        <v>2</v>
      </c>
      <c r="I24" s="7">
        <v>0.75</v>
      </c>
      <c r="J24" s="7">
        <v>26.9</v>
      </c>
      <c r="K24" s="7">
        <v>23.1</v>
      </c>
      <c r="L24" s="7">
        <v>11.24</v>
      </c>
      <c r="M24" s="7">
        <v>6.99</v>
      </c>
      <c r="N24" s="7">
        <v>7</v>
      </c>
      <c r="O24" s="7">
        <v>7</v>
      </c>
      <c r="P24" s="7">
        <v>22</v>
      </c>
      <c r="Q24" s="7"/>
    </row>
    <row r="25" spans="1:17" ht="30">
      <c r="A25" s="6">
        <v>22</v>
      </c>
      <c r="B25" s="5" t="s">
        <v>17</v>
      </c>
      <c r="C25" s="5" t="s">
        <v>195</v>
      </c>
      <c r="D25" s="7">
        <v>5</v>
      </c>
      <c r="E25" s="7">
        <v>6</v>
      </c>
      <c r="F25" s="7">
        <v>0.45500000000000002</v>
      </c>
      <c r="G25" s="7">
        <v>3</v>
      </c>
      <c r="H25" s="7">
        <v>5</v>
      </c>
      <c r="I25" s="7">
        <v>0.375</v>
      </c>
      <c r="J25" s="7">
        <v>32</v>
      </c>
      <c r="K25" s="7">
        <v>31.2</v>
      </c>
      <c r="L25" s="7">
        <v>2.16</v>
      </c>
      <c r="M25" s="7">
        <v>3.89</v>
      </c>
      <c r="N25" s="7">
        <v>17</v>
      </c>
      <c r="O25" s="7">
        <v>17</v>
      </c>
      <c r="P25" s="7"/>
      <c r="Q25" s="7"/>
    </row>
    <row r="26" spans="1:17" ht="30">
      <c r="A26" s="6">
        <v>23</v>
      </c>
      <c r="B26" s="5" t="s">
        <v>56</v>
      </c>
      <c r="C26" s="5" t="s">
        <v>195</v>
      </c>
      <c r="D26" s="7">
        <v>5</v>
      </c>
      <c r="E26" s="7">
        <v>6</v>
      </c>
      <c r="F26" s="7">
        <v>0.45500000000000002</v>
      </c>
      <c r="G26" s="7">
        <v>2</v>
      </c>
      <c r="H26" s="7">
        <v>6</v>
      </c>
      <c r="I26" s="7">
        <v>0.25</v>
      </c>
      <c r="J26" s="7">
        <v>21.5</v>
      </c>
      <c r="K26" s="7">
        <v>26.5</v>
      </c>
      <c r="L26" s="7">
        <v>0.76</v>
      </c>
      <c r="M26" s="7">
        <v>3.03</v>
      </c>
      <c r="N26" s="7"/>
      <c r="O26" s="7"/>
      <c r="P26" s="7"/>
      <c r="Q26" s="7"/>
    </row>
    <row r="27" spans="1:17" ht="30">
      <c r="A27" s="6">
        <v>24</v>
      </c>
      <c r="B27" s="5" t="s">
        <v>48</v>
      </c>
      <c r="C27" s="5" t="s">
        <v>195</v>
      </c>
      <c r="D27" s="7">
        <v>4</v>
      </c>
      <c r="E27" s="7">
        <v>7</v>
      </c>
      <c r="F27" s="7">
        <v>0.36399999999999999</v>
      </c>
      <c r="G27" s="7">
        <v>1</v>
      </c>
      <c r="H27" s="7">
        <v>7</v>
      </c>
      <c r="I27" s="7">
        <v>0.125</v>
      </c>
      <c r="J27" s="7">
        <v>20.2</v>
      </c>
      <c r="K27" s="7">
        <v>31.3</v>
      </c>
      <c r="L27" s="7">
        <v>-6.28</v>
      </c>
      <c r="M27" s="7">
        <v>1.72</v>
      </c>
      <c r="N27" s="7"/>
      <c r="O27" s="7"/>
      <c r="P27" s="7"/>
      <c r="Q27" s="7"/>
    </row>
    <row r="28" spans="1:17" ht="15" customHeight="1">
      <c r="A28" s="21"/>
      <c r="B28" s="21"/>
      <c r="C28" s="21"/>
      <c r="D28" s="21" t="s">
        <v>167</v>
      </c>
      <c r="E28" s="21"/>
      <c r="F28" s="21"/>
      <c r="G28" s="21" t="s">
        <v>168</v>
      </c>
      <c r="H28" s="21"/>
      <c r="I28" s="21"/>
      <c r="J28" s="6"/>
      <c r="K28" s="6"/>
      <c r="L28" s="21" t="s">
        <v>159</v>
      </c>
      <c r="M28" s="21"/>
      <c r="N28" s="21" t="s">
        <v>151</v>
      </c>
      <c r="O28" s="21"/>
      <c r="P28" s="21"/>
      <c r="Q28" s="6"/>
    </row>
    <row r="29" spans="1:17">
      <c r="A29" s="6" t="s">
        <v>152</v>
      </c>
      <c r="B29" s="6" t="s">
        <v>153</v>
      </c>
      <c r="C29" s="6" t="s">
        <v>154</v>
      </c>
      <c r="D29" s="6" t="s">
        <v>155</v>
      </c>
      <c r="E29" s="6" t="s">
        <v>156</v>
      </c>
      <c r="F29" s="6" t="s">
        <v>157</v>
      </c>
      <c r="G29" s="6" t="s">
        <v>155</v>
      </c>
      <c r="H29" s="6" t="s">
        <v>156</v>
      </c>
      <c r="I29" s="6" t="s">
        <v>157</v>
      </c>
      <c r="J29" s="6" t="s">
        <v>158</v>
      </c>
      <c r="K29" s="6" t="s">
        <v>158</v>
      </c>
      <c r="L29" s="6" t="s">
        <v>159</v>
      </c>
      <c r="M29" s="6" t="s">
        <v>160</v>
      </c>
      <c r="N29" s="6" t="s">
        <v>161</v>
      </c>
      <c r="O29" s="6" t="s">
        <v>162</v>
      </c>
      <c r="P29" s="6" t="s">
        <v>163</v>
      </c>
      <c r="Q29" s="6" t="s">
        <v>164</v>
      </c>
    </row>
    <row r="30" spans="1:17" ht="30">
      <c r="A30" s="6">
        <v>25</v>
      </c>
      <c r="B30" s="5" t="s">
        <v>38</v>
      </c>
      <c r="C30" s="5" t="s">
        <v>192</v>
      </c>
      <c r="D30" s="7">
        <v>11</v>
      </c>
      <c r="E30" s="7">
        <v>1</v>
      </c>
      <c r="F30" s="7">
        <v>0.91700000000000004</v>
      </c>
      <c r="G30" s="7">
        <v>7</v>
      </c>
      <c r="H30" s="7">
        <v>0</v>
      </c>
      <c r="I30" s="7">
        <v>1</v>
      </c>
      <c r="J30" s="7">
        <v>32.1</v>
      </c>
      <c r="K30" s="7">
        <v>17.8</v>
      </c>
      <c r="L30" s="7">
        <v>13.05</v>
      </c>
      <c r="M30" s="7">
        <v>0.71</v>
      </c>
      <c r="N30" s="7"/>
      <c r="O30" s="7">
        <v>5</v>
      </c>
      <c r="P30" s="7">
        <v>5</v>
      </c>
      <c r="Q30" s="7"/>
    </row>
    <row r="31" spans="1:17" ht="30">
      <c r="A31" s="6">
        <v>26</v>
      </c>
      <c r="B31" s="5" t="s">
        <v>36</v>
      </c>
      <c r="C31" s="5" t="s">
        <v>192</v>
      </c>
      <c r="D31" s="7">
        <v>9</v>
      </c>
      <c r="E31" s="7">
        <v>3</v>
      </c>
      <c r="F31" s="7">
        <v>0.75</v>
      </c>
      <c r="G31" s="7">
        <v>5</v>
      </c>
      <c r="H31" s="7">
        <v>2</v>
      </c>
      <c r="I31" s="7">
        <v>0.71399999999999997</v>
      </c>
      <c r="J31" s="7">
        <v>43.4</v>
      </c>
      <c r="K31" s="7">
        <v>23.8</v>
      </c>
      <c r="L31" s="7">
        <v>11.12</v>
      </c>
      <c r="M31" s="7">
        <v>-0.63</v>
      </c>
      <c r="N31" s="7">
        <v>12</v>
      </c>
      <c r="O31" s="7">
        <v>9</v>
      </c>
      <c r="P31" s="7">
        <v>19</v>
      </c>
      <c r="Q31" s="7"/>
    </row>
    <row r="32" spans="1:17">
      <c r="A32" s="6">
        <v>27</v>
      </c>
      <c r="B32" s="5" t="s">
        <v>79</v>
      </c>
      <c r="C32" s="5" t="s">
        <v>192</v>
      </c>
      <c r="D32" s="7">
        <v>7</v>
      </c>
      <c r="E32" s="7">
        <v>5</v>
      </c>
      <c r="F32" s="7">
        <v>0.58299999999999996</v>
      </c>
      <c r="G32" s="7">
        <v>4</v>
      </c>
      <c r="H32" s="7">
        <v>3</v>
      </c>
      <c r="I32" s="7">
        <v>0.57099999999999995</v>
      </c>
      <c r="J32" s="7">
        <v>28.7</v>
      </c>
      <c r="K32" s="7">
        <v>25.6</v>
      </c>
      <c r="L32" s="7">
        <v>1.3</v>
      </c>
      <c r="M32" s="7">
        <v>-2.37</v>
      </c>
      <c r="N32" s="7"/>
      <c r="O32" s="7"/>
      <c r="P32" s="7"/>
      <c r="Q32" s="7"/>
    </row>
    <row r="33" spans="1:17" ht="30">
      <c r="A33" s="6">
        <v>28</v>
      </c>
      <c r="B33" s="5" t="s">
        <v>73</v>
      </c>
      <c r="C33" s="5" t="s">
        <v>192</v>
      </c>
      <c r="D33" s="7">
        <v>6</v>
      </c>
      <c r="E33" s="7">
        <v>6</v>
      </c>
      <c r="F33" s="7">
        <v>0.5</v>
      </c>
      <c r="G33" s="7">
        <v>4</v>
      </c>
      <c r="H33" s="7">
        <v>3</v>
      </c>
      <c r="I33" s="7">
        <v>0.57099999999999995</v>
      </c>
      <c r="J33" s="7">
        <v>23</v>
      </c>
      <c r="K33" s="7">
        <v>18</v>
      </c>
      <c r="L33" s="7">
        <v>5.07</v>
      </c>
      <c r="M33" s="7">
        <v>1.9</v>
      </c>
      <c r="N33" s="7"/>
      <c r="O33" s="7"/>
      <c r="P33" s="7"/>
      <c r="Q33" s="7"/>
    </row>
    <row r="34" spans="1:17" ht="30">
      <c r="A34" s="6">
        <v>29</v>
      </c>
      <c r="B34" s="5" t="s">
        <v>31</v>
      </c>
      <c r="C34" s="5" t="s">
        <v>192</v>
      </c>
      <c r="D34" s="7">
        <v>5</v>
      </c>
      <c r="E34" s="7">
        <v>6</v>
      </c>
      <c r="F34" s="7">
        <v>0.45500000000000002</v>
      </c>
      <c r="G34" s="7">
        <v>4</v>
      </c>
      <c r="H34" s="7">
        <v>3</v>
      </c>
      <c r="I34" s="7">
        <v>0.57099999999999995</v>
      </c>
      <c r="J34" s="7">
        <v>24.3</v>
      </c>
      <c r="K34" s="7">
        <v>22.1</v>
      </c>
      <c r="L34" s="7">
        <v>0.97</v>
      </c>
      <c r="M34" s="7">
        <v>0.24</v>
      </c>
      <c r="N34" s="7">
        <v>23</v>
      </c>
      <c r="O34" s="7">
        <v>23</v>
      </c>
      <c r="P34" s="7"/>
      <c r="Q34" s="7"/>
    </row>
    <row r="35" spans="1:17" ht="30">
      <c r="A35" s="6">
        <v>30</v>
      </c>
      <c r="B35" s="5" t="s">
        <v>117</v>
      </c>
      <c r="C35" s="5" t="s">
        <v>192</v>
      </c>
      <c r="D35" s="7">
        <v>5</v>
      </c>
      <c r="E35" s="7">
        <v>6</v>
      </c>
      <c r="F35" s="7">
        <v>0.45500000000000002</v>
      </c>
      <c r="G35" s="7">
        <v>2</v>
      </c>
      <c r="H35" s="7">
        <v>5</v>
      </c>
      <c r="I35" s="7">
        <v>0.28599999999999998</v>
      </c>
      <c r="J35" s="7">
        <v>24.7</v>
      </c>
      <c r="K35" s="7">
        <v>19.2</v>
      </c>
      <c r="L35" s="7">
        <v>-1.88</v>
      </c>
      <c r="M35" s="7">
        <v>-2.5099999999999998</v>
      </c>
      <c r="N35" s="7"/>
      <c r="O35" s="7"/>
      <c r="P35" s="7"/>
      <c r="Q35" s="7"/>
    </row>
    <row r="36" spans="1:17" ht="30">
      <c r="A36" s="6">
        <v>31</v>
      </c>
      <c r="B36" s="5" t="s">
        <v>68</v>
      </c>
      <c r="C36" s="5" t="s">
        <v>192</v>
      </c>
      <c r="D36" s="7">
        <v>4</v>
      </c>
      <c r="E36" s="7">
        <v>7</v>
      </c>
      <c r="F36" s="7">
        <v>0.36399999999999999</v>
      </c>
      <c r="G36" s="7">
        <v>2</v>
      </c>
      <c r="H36" s="7">
        <v>5</v>
      </c>
      <c r="I36" s="7">
        <v>0.28599999999999998</v>
      </c>
      <c r="J36" s="7">
        <v>17.5</v>
      </c>
      <c r="K36" s="7">
        <v>31.4</v>
      </c>
      <c r="L36" s="7">
        <v>-9.1999999999999993</v>
      </c>
      <c r="M36" s="7">
        <v>1.26</v>
      </c>
      <c r="N36" s="7"/>
      <c r="O36" s="7"/>
      <c r="P36" s="7"/>
      <c r="Q36" s="7"/>
    </row>
    <row r="37" spans="1:17">
      <c r="A37" s="6">
        <v>32</v>
      </c>
      <c r="B37" s="5" t="s">
        <v>59</v>
      </c>
      <c r="C37" s="5" t="s">
        <v>192</v>
      </c>
      <c r="D37" s="7">
        <v>1</v>
      </c>
      <c r="E37" s="7">
        <v>10</v>
      </c>
      <c r="F37" s="7">
        <v>9.0999999999999998E-2</v>
      </c>
      <c r="G37" s="7">
        <v>0</v>
      </c>
      <c r="H37" s="7">
        <v>7</v>
      </c>
      <c r="I37" s="7">
        <v>0</v>
      </c>
      <c r="J37" s="7">
        <v>13.8</v>
      </c>
      <c r="K37" s="7">
        <v>26.8</v>
      </c>
      <c r="L37" s="7">
        <v>-10.95</v>
      </c>
      <c r="M37" s="7">
        <v>2.87</v>
      </c>
      <c r="N37" s="7"/>
      <c r="O37" s="7"/>
      <c r="P37" s="7"/>
      <c r="Q37" s="7"/>
    </row>
    <row r="38" spans="1:17" ht="15" customHeight="1">
      <c r="A38" s="21"/>
      <c r="B38" s="21"/>
      <c r="C38" s="21"/>
      <c r="D38" s="21" t="s">
        <v>167</v>
      </c>
      <c r="E38" s="21"/>
      <c r="F38" s="21"/>
      <c r="G38" s="21" t="s">
        <v>168</v>
      </c>
      <c r="H38" s="21"/>
      <c r="I38" s="21"/>
      <c r="J38" s="6"/>
      <c r="K38" s="6"/>
      <c r="L38" s="21" t="s">
        <v>159</v>
      </c>
      <c r="M38" s="21"/>
      <c r="N38" s="21" t="s">
        <v>151</v>
      </c>
      <c r="O38" s="21"/>
      <c r="P38" s="21"/>
      <c r="Q38" s="6"/>
    </row>
    <row r="39" spans="1:17">
      <c r="A39" s="6" t="s">
        <v>152</v>
      </c>
      <c r="B39" s="6" t="s">
        <v>153</v>
      </c>
      <c r="C39" s="6" t="s">
        <v>154</v>
      </c>
      <c r="D39" s="6" t="s">
        <v>155</v>
      </c>
      <c r="E39" s="6" t="s">
        <v>156</v>
      </c>
      <c r="F39" s="6" t="s">
        <v>157</v>
      </c>
      <c r="G39" s="6" t="s">
        <v>155</v>
      </c>
      <c r="H39" s="6" t="s">
        <v>156</v>
      </c>
      <c r="I39" s="6" t="s">
        <v>157</v>
      </c>
      <c r="J39" s="6" t="s">
        <v>158</v>
      </c>
      <c r="K39" s="6" t="s">
        <v>158</v>
      </c>
      <c r="L39" s="6" t="s">
        <v>159</v>
      </c>
      <c r="M39" s="6" t="s">
        <v>160</v>
      </c>
      <c r="N39" s="6" t="s">
        <v>161</v>
      </c>
      <c r="O39" s="6" t="s">
        <v>162</v>
      </c>
      <c r="P39" s="6" t="s">
        <v>163</v>
      </c>
      <c r="Q39" s="6" t="s">
        <v>164</v>
      </c>
    </row>
    <row r="40" spans="1:17" ht="30">
      <c r="A40" s="6">
        <v>33</v>
      </c>
      <c r="B40" s="5" t="s">
        <v>23</v>
      </c>
      <c r="C40" s="5" t="s">
        <v>146</v>
      </c>
      <c r="D40" s="7">
        <v>11</v>
      </c>
      <c r="E40" s="7">
        <v>1</v>
      </c>
      <c r="F40" s="7">
        <v>0.91700000000000004</v>
      </c>
      <c r="G40" s="7">
        <v>7</v>
      </c>
      <c r="H40" s="7">
        <v>1</v>
      </c>
      <c r="I40" s="7">
        <v>0.875</v>
      </c>
      <c r="J40" s="7">
        <v>34.4</v>
      </c>
      <c r="K40" s="7">
        <v>17</v>
      </c>
      <c r="L40" s="7">
        <v>20.41</v>
      </c>
      <c r="M40" s="7">
        <v>6.91</v>
      </c>
      <c r="N40" s="7"/>
      <c r="O40" s="7">
        <v>3</v>
      </c>
      <c r="P40" s="7">
        <v>3</v>
      </c>
      <c r="Q40" s="7"/>
    </row>
    <row r="41" spans="1:17" ht="30">
      <c r="A41" s="6">
        <v>34</v>
      </c>
      <c r="B41" s="5" t="s">
        <v>3</v>
      </c>
      <c r="C41" s="5" t="s">
        <v>146</v>
      </c>
      <c r="D41" s="7">
        <v>10</v>
      </c>
      <c r="E41" s="7">
        <v>2</v>
      </c>
      <c r="F41" s="7">
        <v>0.83299999999999996</v>
      </c>
      <c r="G41" s="7">
        <v>7</v>
      </c>
      <c r="H41" s="7">
        <v>1</v>
      </c>
      <c r="I41" s="7">
        <v>0.875</v>
      </c>
      <c r="J41" s="7">
        <v>32.700000000000003</v>
      </c>
      <c r="K41" s="7">
        <v>15.3</v>
      </c>
      <c r="L41" s="7">
        <v>22.97</v>
      </c>
      <c r="M41" s="7">
        <v>8.89</v>
      </c>
      <c r="N41" s="7">
        <v>6</v>
      </c>
      <c r="O41" s="7">
        <v>4</v>
      </c>
      <c r="P41" s="7">
        <v>4</v>
      </c>
      <c r="Q41" s="7"/>
    </row>
    <row r="42" spans="1:17" ht="30">
      <c r="A42" s="6">
        <v>35</v>
      </c>
      <c r="B42" s="5" t="s">
        <v>35</v>
      </c>
      <c r="C42" s="5" t="s">
        <v>146</v>
      </c>
      <c r="D42" s="7">
        <v>10</v>
      </c>
      <c r="E42" s="7">
        <v>3</v>
      </c>
      <c r="F42" s="7">
        <v>0.76900000000000002</v>
      </c>
      <c r="G42" s="7">
        <v>5</v>
      </c>
      <c r="H42" s="7">
        <v>3</v>
      </c>
      <c r="I42" s="7">
        <v>0.625</v>
      </c>
      <c r="J42" s="7">
        <v>34.299999999999997</v>
      </c>
      <c r="K42" s="7">
        <v>23.8</v>
      </c>
      <c r="L42" s="7">
        <v>11.81</v>
      </c>
      <c r="M42" s="7">
        <v>4.1900000000000004</v>
      </c>
      <c r="N42" s="7"/>
      <c r="O42" s="7">
        <v>14</v>
      </c>
      <c r="P42" s="7">
        <v>15</v>
      </c>
      <c r="Q42" s="7"/>
    </row>
    <row r="43" spans="1:17">
      <c r="A43" s="6">
        <v>36</v>
      </c>
      <c r="B43" s="5" t="s">
        <v>42</v>
      </c>
      <c r="C43" s="5" t="s">
        <v>146</v>
      </c>
      <c r="D43" s="7">
        <v>7</v>
      </c>
      <c r="E43" s="7">
        <v>5</v>
      </c>
      <c r="F43" s="7">
        <v>0.58299999999999996</v>
      </c>
      <c r="G43" s="7">
        <v>5</v>
      </c>
      <c r="H43" s="7">
        <v>3</v>
      </c>
      <c r="I43" s="7">
        <v>0.625</v>
      </c>
      <c r="J43" s="7">
        <v>30</v>
      </c>
      <c r="K43" s="7">
        <v>20</v>
      </c>
      <c r="L43" s="7">
        <v>11.3</v>
      </c>
      <c r="M43" s="7">
        <v>5.05</v>
      </c>
      <c r="N43" s="7">
        <v>11</v>
      </c>
      <c r="O43" s="7">
        <v>8</v>
      </c>
      <c r="P43" s="7"/>
      <c r="Q43" s="7"/>
    </row>
    <row r="44" spans="1:17">
      <c r="A44" s="6">
        <v>37</v>
      </c>
      <c r="B44" s="5" t="s">
        <v>4</v>
      </c>
      <c r="C44" s="5" t="s">
        <v>146</v>
      </c>
      <c r="D44" s="7">
        <v>7</v>
      </c>
      <c r="E44" s="7">
        <v>5</v>
      </c>
      <c r="F44" s="7">
        <v>0.58299999999999996</v>
      </c>
      <c r="G44" s="7">
        <v>5</v>
      </c>
      <c r="H44" s="7">
        <v>3</v>
      </c>
      <c r="I44" s="7">
        <v>0.625</v>
      </c>
      <c r="J44" s="7">
        <v>28.8</v>
      </c>
      <c r="K44" s="7">
        <v>20.3</v>
      </c>
      <c r="L44" s="7">
        <v>14.86</v>
      </c>
      <c r="M44" s="7">
        <v>9.36</v>
      </c>
      <c r="N44" s="7">
        <v>4</v>
      </c>
      <c r="O44" s="7">
        <v>3</v>
      </c>
      <c r="P44" s="7"/>
      <c r="Q44" s="7"/>
    </row>
    <row r="45" spans="1:17" ht="30">
      <c r="A45" s="6">
        <v>38</v>
      </c>
      <c r="B45" s="5" t="s">
        <v>49</v>
      </c>
      <c r="C45" s="5" t="s">
        <v>146</v>
      </c>
      <c r="D45" s="7">
        <v>7</v>
      </c>
      <c r="E45" s="7">
        <v>5</v>
      </c>
      <c r="F45" s="7">
        <v>0.58299999999999996</v>
      </c>
      <c r="G45" s="7">
        <v>5</v>
      </c>
      <c r="H45" s="7">
        <v>3</v>
      </c>
      <c r="I45" s="7">
        <v>0.625</v>
      </c>
      <c r="J45" s="7">
        <v>32.299999999999997</v>
      </c>
      <c r="K45" s="7">
        <v>33.9</v>
      </c>
      <c r="L45" s="7">
        <v>9.27</v>
      </c>
      <c r="M45" s="7">
        <v>8.44</v>
      </c>
      <c r="N45" s="7"/>
      <c r="O45" s="7">
        <v>21</v>
      </c>
      <c r="P45" s="7"/>
      <c r="Q45" s="7"/>
    </row>
    <row r="46" spans="1:17" ht="30">
      <c r="A46" s="6">
        <v>39</v>
      </c>
      <c r="B46" s="5" t="s">
        <v>51</v>
      </c>
      <c r="C46" s="5" t="s">
        <v>146</v>
      </c>
      <c r="D46" s="7">
        <v>7</v>
      </c>
      <c r="E46" s="7">
        <v>5</v>
      </c>
      <c r="F46" s="7">
        <v>0.58299999999999996</v>
      </c>
      <c r="G46" s="7">
        <v>4</v>
      </c>
      <c r="H46" s="7">
        <v>4</v>
      </c>
      <c r="I46" s="7">
        <v>0.5</v>
      </c>
      <c r="J46" s="7">
        <v>35.799999999999997</v>
      </c>
      <c r="K46" s="7">
        <v>29</v>
      </c>
      <c r="L46" s="7">
        <v>11.31</v>
      </c>
      <c r="M46" s="7">
        <v>6.81</v>
      </c>
      <c r="N46" s="7"/>
      <c r="O46" s="7">
        <v>18</v>
      </c>
      <c r="P46" s="7"/>
      <c r="Q46" s="7"/>
    </row>
    <row r="47" spans="1:17">
      <c r="A47" s="6">
        <v>40</v>
      </c>
      <c r="B47" s="5" t="s">
        <v>74</v>
      </c>
      <c r="C47" s="5" t="s">
        <v>146</v>
      </c>
      <c r="D47" s="7">
        <v>5</v>
      </c>
      <c r="E47" s="7">
        <v>6</v>
      </c>
      <c r="F47" s="7">
        <v>0.45500000000000002</v>
      </c>
      <c r="G47" s="7">
        <v>3</v>
      </c>
      <c r="H47" s="7">
        <v>5</v>
      </c>
      <c r="I47" s="7">
        <v>0.375</v>
      </c>
      <c r="J47" s="7">
        <v>30</v>
      </c>
      <c r="K47" s="7">
        <v>28.1</v>
      </c>
      <c r="L47" s="7">
        <v>7.13</v>
      </c>
      <c r="M47" s="7">
        <v>6.68</v>
      </c>
      <c r="N47" s="7">
        <v>15</v>
      </c>
      <c r="O47" s="7">
        <v>11</v>
      </c>
      <c r="P47" s="7"/>
      <c r="Q47" s="7"/>
    </row>
    <row r="48" spans="1:17" ht="30">
      <c r="A48" s="6">
        <v>41</v>
      </c>
      <c r="B48" s="5" t="s">
        <v>18</v>
      </c>
      <c r="C48" s="5" t="s">
        <v>146</v>
      </c>
      <c r="D48" s="7">
        <v>5</v>
      </c>
      <c r="E48" s="7">
        <v>6</v>
      </c>
      <c r="F48" s="7">
        <v>0.45500000000000002</v>
      </c>
      <c r="G48" s="7">
        <v>2</v>
      </c>
      <c r="H48" s="7">
        <v>6</v>
      </c>
      <c r="I48" s="7">
        <v>0.25</v>
      </c>
      <c r="J48" s="7">
        <v>33.799999999999997</v>
      </c>
      <c r="K48" s="7">
        <v>28.7</v>
      </c>
      <c r="L48" s="7">
        <v>8.32</v>
      </c>
      <c r="M48" s="7">
        <v>6.32</v>
      </c>
      <c r="N48" s="7"/>
      <c r="O48" s="7">
        <v>11</v>
      </c>
      <c r="P48" s="7"/>
      <c r="Q48" s="7"/>
    </row>
    <row r="49" spans="1:17">
      <c r="A49" s="6">
        <v>42</v>
      </c>
      <c r="B49" s="5" t="s">
        <v>58</v>
      </c>
      <c r="C49" s="5" t="s">
        <v>146</v>
      </c>
      <c r="D49" s="7">
        <v>4</v>
      </c>
      <c r="E49" s="7">
        <v>7</v>
      </c>
      <c r="F49" s="7">
        <v>0.36399999999999999</v>
      </c>
      <c r="G49" s="7">
        <v>1</v>
      </c>
      <c r="H49" s="7">
        <v>7</v>
      </c>
      <c r="I49" s="7">
        <v>0.125</v>
      </c>
      <c r="J49" s="7">
        <v>22.5</v>
      </c>
      <c r="K49" s="7">
        <v>32.799999999999997</v>
      </c>
      <c r="L49" s="7">
        <v>-3.5</v>
      </c>
      <c r="M49" s="7">
        <v>4.68</v>
      </c>
      <c r="N49" s="7"/>
      <c r="O49" s="7"/>
      <c r="P49" s="7"/>
      <c r="Q49" s="7"/>
    </row>
    <row r="50" spans="1:17">
      <c r="A50" s="6">
        <v>43</v>
      </c>
      <c r="B50" s="5" t="s">
        <v>70</v>
      </c>
      <c r="C50" s="5" t="s">
        <v>146</v>
      </c>
      <c r="D50" s="7">
        <v>2</v>
      </c>
      <c r="E50" s="7">
        <v>9</v>
      </c>
      <c r="F50" s="7">
        <v>0.182</v>
      </c>
      <c r="G50" s="7">
        <v>0</v>
      </c>
      <c r="H50" s="7">
        <v>8</v>
      </c>
      <c r="I50" s="7">
        <v>0</v>
      </c>
      <c r="J50" s="7">
        <v>17</v>
      </c>
      <c r="K50" s="7">
        <v>39.5</v>
      </c>
      <c r="L50" s="7">
        <v>-7.54</v>
      </c>
      <c r="M50" s="7">
        <v>7.37</v>
      </c>
      <c r="N50" s="7"/>
      <c r="O50" s="7"/>
      <c r="P50" s="7"/>
      <c r="Q50" s="7"/>
    </row>
    <row r="51" spans="1:17" ht="15" customHeight="1">
      <c r="A51" s="21"/>
      <c r="B51" s="21"/>
      <c r="C51" s="21"/>
      <c r="D51" s="21" t="s">
        <v>167</v>
      </c>
      <c r="E51" s="21"/>
      <c r="F51" s="21"/>
      <c r="G51" s="21" t="s">
        <v>168</v>
      </c>
      <c r="H51" s="21"/>
      <c r="I51" s="21"/>
      <c r="J51" s="6"/>
      <c r="K51" s="6"/>
      <c r="L51" s="21" t="s">
        <v>159</v>
      </c>
      <c r="M51" s="21"/>
      <c r="N51" s="21" t="s">
        <v>151</v>
      </c>
      <c r="O51" s="21"/>
      <c r="P51" s="21"/>
      <c r="Q51" s="6"/>
    </row>
    <row r="52" spans="1:17">
      <c r="A52" s="6" t="s">
        <v>152</v>
      </c>
      <c r="B52" s="6" t="s">
        <v>153</v>
      </c>
      <c r="C52" s="6" t="s">
        <v>154</v>
      </c>
      <c r="D52" s="6" t="s">
        <v>155</v>
      </c>
      <c r="E52" s="6" t="s">
        <v>156</v>
      </c>
      <c r="F52" s="6" t="s">
        <v>157</v>
      </c>
      <c r="G52" s="6" t="s">
        <v>155</v>
      </c>
      <c r="H52" s="6" t="s">
        <v>156</v>
      </c>
      <c r="I52" s="6" t="s">
        <v>157</v>
      </c>
      <c r="J52" s="6" t="s">
        <v>158</v>
      </c>
      <c r="K52" s="6" t="s">
        <v>158</v>
      </c>
      <c r="L52" s="6" t="s">
        <v>159</v>
      </c>
      <c r="M52" s="6" t="s">
        <v>160</v>
      </c>
      <c r="N52" s="6" t="s">
        <v>161</v>
      </c>
      <c r="O52" s="6" t="s">
        <v>162</v>
      </c>
      <c r="P52" s="6" t="s">
        <v>163</v>
      </c>
      <c r="Q52" s="6" t="s">
        <v>164</v>
      </c>
    </row>
    <row r="53" spans="1:17" ht="30">
      <c r="A53" s="6">
        <v>44</v>
      </c>
      <c r="B53" s="5" t="s">
        <v>142</v>
      </c>
      <c r="C53" s="5" t="s">
        <v>173</v>
      </c>
      <c r="D53" s="7">
        <v>8</v>
      </c>
      <c r="E53" s="7">
        <v>5</v>
      </c>
      <c r="F53" s="7">
        <v>0.61499999999999999</v>
      </c>
      <c r="G53" s="7">
        <v>7</v>
      </c>
      <c r="H53" s="7">
        <v>1</v>
      </c>
      <c r="I53" s="7">
        <v>0.875</v>
      </c>
      <c r="J53" s="7">
        <v>28.7</v>
      </c>
      <c r="K53" s="7">
        <v>28.7</v>
      </c>
      <c r="L53" s="7">
        <v>-3.6</v>
      </c>
      <c r="M53" s="7">
        <v>-4.22</v>
      </c>
      <c r="N53" s="7"/>
      <c r="O53" s="7"/>
      <c r="P53" s="7"/>
      <c r="Q53" s="7"/>
    </row>
    <row r="54" spans="1:17" ht="30">
      <c r="A54" s="6">
        <v>45</v>
      </c>
      <c r="B54" s="5" t="s">
        <v>64</v>
      </c>
      <c r="C54" s="5" t="s">
        <v>173</v>
      </c>
      <c r="D54" s="7">
        <v>7</v>
      </c>
      <c r="E54" s="7">
        <v>5</v>
      </c>
      <c r="F54" s="7">
        <v>0.58299999999999996</v>
      </c>
      <c r="G54" s="7">
        <v>5</v>
      </c>
      <c r="H54" s="7">
        <v>3</v>
      </c>
      <c r="I54" s="7">
        <v>0.625</v>
      </c>
      <c r="J54" s="7">
        <v>27.2</v>
      </c>
      <c r="K54" s="7">
        <v>23</v>
      </c>
      <c r="L54" s="7">
        <v>-1.76</v>
      </c>
      <c r="M54" s="7">
        <v>-4.34</v>
      </c>
      <c r="N54" s="7"/>
      <c r="O54" s="7"/>
      <c r="P54" s="7"/>
      <c r="Q54" s="7"/>
    </row>
    <row r="55" spans="1:17" ht="45">
      <c r="A55" s="6">
        <v>46</v>
      </c>
      <c r="B55" s="5" t="s">
        <v>174</v>
      </c>
      <c r="C55" s="5" t="s">
        <v>173</v>
      </c>
      <c r="D55" s="7">
        <v>7</v>
      </c>
      <c r="E55" s="7">
        <v>5</v>
      </c>
      <c r="F55" s="7">
        <v>0.58299999999999996</v>
      </c>
      <c r="G55" s="7">
        <v>5</v>
      </c>
      <c r="H55" s="7">
        <v>3</v>
      </c>
      <c r="I55" s="7">
        <v>0.625</v>
      </c>
      <c r="J55" s="7">
        <v>29.6</v>
      </c>
      <c r="K55" s="7">
        <v>22.7</v>
      </c>
      <c r="L55" s="7">
        <v>1.26</v>
      </c>
      <c r="M55" s="7">
        <v>-4.49</v>
      </c>
      <c r="N55" s="7"/>
      <c r="O55" s="7"/>
      <c r="P55" s="7"/>
      <c r="Q55" s="7"/>
    </row>
    <row r="56" spans="1:17" ht="30">
      <c r="A56" s="6">
        <v>47</v>
      </c>
      <c r="B56" s="5" t="s">
        <v>81</v>
      </c>
      <c r="C56" s="5" t="s">
        <v>173</v>
      </c>
      <c r="D56" s="7">
        <v>5</v>
      </c>
      <c r="E56" s="7">
        <v>6</v>
      </c>
      <c r="F56" s="7">
        <v>0.45500000000000002</v>
      </c>
      <c r="G56" s="7">
        <v>4</v>
      </c>
      <c r="H56" s="7">
        <v>4</v>
      </c>
      <c r="I56" s="7">
        <v>0.5</v>
      </c>
      <c r="J56" s="7">
        <v>24.3</v>
      </c>
      <c r="K56" s="7">
        <v>28.8</v>
      </c>
      <c r="L56" s="7">
        <v>-6.49</v>
      </c>
      <c r="M56" s="7">
        <v>-2.86</v>
      </c>
      <c r="N56" s="7"/>
      <c r="O56" s="7"/>
      <c r="P56" s="7"/>
      <c r="Q56" s="7"/>
    </row>
    <row r="57" spans="1:17" ht="45">
      <c r="A57" s="6">
        <v>48</v>
      </c>
      <c r="B57" s="5" t="s">
        <v>189</v>
      </c>
      <c r="C57" s="5" t="s">
        <v>173</v>
      </c>
      <c r="D57" s="7">
        <v>5</v>
      </c>
      <c r="E57" s="7">
        <v>6</v>
      </c>
      <c r="F57" s="7">
        <v>0.45500000000000002</v>
      </c>
      <c r="G57" s="7">
        <v>3</v>
      </c>
      <c r="H57" s="7">
        <v>5</v>
      </c>
      <c r="I57" s="7">
        <v>0.375</v>
      </c>
      <c r="J57" s="7">
        <v>27.9</v>
      </c>
      <c r="K57" s="7">
        <v>24</v>
      </c>
      <c r="L57" s="7">
        <v>-4.04</v>
      </c>
      <c r="M57" s="7">
        <v>-6.77</v>
      </c>
      <c r="N57" s="7"/>
      <c r="O57" s="7"/>
      <c r="P57" s="7"/>
      <c r="Q57" s="7"/>
    </row>
    <row r="58" spans="1:17" ht="30.75" thickBot="1">
      <c r="A58" s="6">
        <v>49</v>
      </c>
      <c r="B58" s="5" t="s">
        <v>67</v>
      </c>
      <c r="C58" s="5" t="s">
        <v>173</v>
      </c>
      <c r="D58" s="7">
        <v>4</v>
      </c>
      <c r="E58" s="7">
        <v>7</v>
      </c>
      <c r="F58" s="7">
        <v>0.36399999999999999</v>
      </c>
      <c r="G58" s="7">
        <v>3</v>
      </c>
      <c r="H58" s="7">
        <v>5</v>
      </c>
      <c r="I58" s="7">
        <v>0.375</v>
      </c>
      <c r="J58" s="7">
        <v>18.5</v>
      </c>
      <c r="K58" s="7">
        <v>25.9</v>
      </c>
      <c r="L58" s="7">
        <v>-9.86</v>
      </c>
      <c r="M58" s="7">
        <v>-3.58</v>
      </c>
      <c r="N58" s="7"/>
      <c r="O58" s="7"/>
      <c r="P58" s="7"/>
      <c r="Q58" s="7"/>
    </row>
    <row r="59" spans="1:17" ht="30.75" thickTop="1">
      <c r="A59" s="8">
        <v>50</v>
      </c>
      <c r="B59" s="10" t="s">
        <v>92</v>
      </c>
      <c r="C59" s="10" t="s">
        <v>175</v>
      </c>
      <c r="D59" s="9">
        <v>9</v>
      </c>
      <c r="E59" s="9">
        <v>4</v>
      </c>
      <c r="F59" s="9">
        <v>0.69199999999999995</v>
      </c>
      <c r="G59" s="9">
        <v>6</v>
      </c>
      <c r="H59" s="9">
        <v>2</v>
      </c>
      <c r="I59" s="9">
        <v>0.75</v>
      </c>
      <c r="J59" s="9">
        <v>33.1</v>
      </c>
      <c r="K59" s="9">
        <v>23.5</v>
      </c>
      <c r="L59" s="9">
        <v>3.95</v>
      </c>
      <c r="M59" s="9">
        <v>-3.2</v>
      </c>
      <c r="N59" s="9"/>
      <c r="O59" s="9"/>
      <c r="P59" s="9"/>
      <c r="Q59" s="9"/>
    </row>
    <row r="60" spans="1:17" ht="30">
      <c r="A60" s="6">
        <v>51</v>
      </c>
      <c r="B60" s="5" t="s">
        <v>176</v>
      </c>
      <c r="C60" s="5" t="s">
        <v>175</v>
      </c>
      <c r="D60" s="7">
        <v>8</v>
      </c>
      <c r="E60" s="7">
        <v>4</v>
      </c>
      <c r="F60" s="7">
        <v>0.66700000000000004</v>
      </c>
      <c r="G60" s="7">
        <v>5</v>
      </c>
      <c r="H60" s="7">
        <v>3</v>
      </c>
      <c r="I60" s="7">
        <v>0.625</v>
      </c>
      <c r="J60" s="7">
        <v>31.8</v>
      </c>
      <c r="K60" s="7">
        <v>25.9</v>
      </c>
      <c r="L60" s="7">
        <v>-2.4500000000000002</v>
      </c>
      <c r="M60" s="7">
        <v>-7.62</v>
      </c>
      <c r="N60" s="7"/>
      <c r="O60" s="7">
        <v>24</v>
      </c>
      <c r="P60" s="7"/>
      <c r="Q60" s="7"/>
    </row>
    <row r="61" spans="1:17" ht="30">
      <c r="A61" s="6">
        <v>52</v>
      </c>
      <c r="B61" s="5" t="s">
        <v>41</v>
      </c>
      <c r="C61" s="5" t="s">
        <v>175</v>
      </c>
      <c r="D61" s="7">
        <v>6</v>
      </c>
      <c r="E61" s="7">
        <v>6</v>
      </c>
      <c r="F61" s="7">
        <v>0.5</v>
      </c>
      <c r="G61" s="7">
        <v>4</v>
      </c>
      <c r="H61" s="7">
        <v>4</v>
      </c>
      <c r="I61" s="7">
        <v>0.5</v>
      </c>
      <c r="J61" s="7">
        <v>28.1</v>
      </c>
      <c r="K61" s="7">
        <v>27</v>
      </c>
      <c r="L61" s="7">
        <v>-2.93</v>
      </c>
      <c r="M61" s="7">
        <v>-3.85</v>
      </c>
      <c r="N61" s="7"/>
      <c r="O61" s="7"/>
      <c r="P61" s="7"/>
      <c r="Q61" s="7"/>
    </row>
    <row r="62" spans="1:17" ht="45">
      <c r="A62" s="6">
        <v>53</v>
      </c>
      <c r="B62" s="5" t="s">
        <v>75</v>
      </c>
      <c r="C62" s="5" t="s">
        <v>175</v>
      </c>
      <c r="D62" s="7">
        <v>5</v>
      </c>
      <c r="E62" s="7">
        <v>6</v>
      </c>
      <c r="F62" s="7">
        <v>0.45500000000000002</v>
      </c>
      <c r="G62" s="7">
        <v>4</v>
      </c>
      <c r="H62" s="7">
        <v>4</v>
      </c>
      <c r="I62" s="7">
        <v>0.5</v>
      </c>
      <c r="J62" s="7">
        <v>20.8</v>
      </c>
      <c r="K62" s="7">
        <v>25.5</v>
      </c>
      <c r="L62" s="7">
        <v>-4.87</v>
      </c>
      <c r="M62" s="7">
        <v>-3.5</v>
      </c>
      <c r="N62" s="7"/>
      <c r="O62" s="7"/>
      <c r="P62" s="7"/>
      <c r="Q62" s="7"/>
    </row>
    <row r="63" spans="1:17" ht="30">
      <c r="A63" s="6">
        <v>54</v>
      </c>
      <c r="B63" s="5" t="s">
        <v>91</v>
      </c>
      <c r="C63" s="5" t="s">
        <v>175</v>
      </c>
      <c r="D63" s="7">
        <v>2</v>
      </c>
      <c r="E63" s="7">
        <v>9</v>
      </c>
      <c r="F63" s="7">
        <v>0.182</v>
      </c>
      <c r="G63" s="7">
        <v>1</v>
      </c>
      <c r="H63" s="7">
        <v>7</v>
      </c>
      <c r="I63" s="7">
        <v>0.125</v>
      </c>
      <c r="J63" s="7">
        <v>21.3</v>
      </c>
      <c r="K63" s="7">
        <v>31.6</v>
      </c>
      <c r="L63" s="7">
        <v>-15.82</v>
      </c>
      <c r="M63" s="7">
        <v>-5.27</v>
      </c>
      <c r="N63" s="7"/>
      <c r="O63" s="7"/>
      <c r="P63" s="7"/>
      <c r="Q63" s="7"/>
    </row>
    <row r="64" spans="1:17" ht="30">
      <c r="A64" s="6">
        <v>55</v>
      </c>
      <c r="B64" s="5" t="s">
        <v>124</v>
      </c>
      <c r="C64" s="5" t="s">
        <v>175</v>
      </c>
      <c r="D64" s="7">
        <v>1</v>
      </c>
      <c r="E64" s="7">
        <v>10</v>
      </c>
      <c r="F64" s="7">
        <v>9.0999999999999998E-2</v>
      </c>
      <c r="G64" s="7">
        <v>1</v>
      </c>
      <c r="H64" s="7">
        <v>7</v>
      </c>
      <c r="I64" s="7">
        <v>0.125</v>
      </c>
      <c r="J64" s="7">
        <v>21.9</v>
      </c>
      <c r="K64" s="7">
        <v>40.6</v>
      </c>
      <c r="L64" s="7">
        <v>-15.03</v>
      </c>
      <c r="M64" s="7">
        <v>0.16</v>
      </c>
      <c r="N64" s="7"/>
      <c r="O64" s="7"/>
      <c r="P64" s="7"/>
      <c r="Q64" s="7"/>
    </row>
    <row r="65" spans="1:17" ht="15" customHeight="1">
      <c r="A65" s="21"/>
      <c r="B65" s="21"/>
      <c r="C65" s="21"/>
      <c r="D65" s="21" t="s">
        <v>167</v>
      </c>
      <c r="E65" s="21"/>
      <c r="F65" s="21"/>
      <c r="G65" s="21" t="s">
        <v>168</v>
      </c>
      <c r="H65" s="21"/>
      <c r="I65" s="21"/>
      <c r="J65" s="6"/>
      <c r="K65" s="6"/>
      <c r="L65" s="21" t="s">
        <v>159</v>
      </c>
      <c r="M65" s="21"/>
      <c r="N65" s="21" t="s">
        <v>151</v>
      </c>
      <c r="O65" s="21"/>
      <c r="P65" s="21"/>
      <c r="Q65" s="6"/>
    </row>
    <row r="66" spans="1:17">
      <c r="A66" s="6" t="s">
        <v>152</v>
      </c>
      <c r="B66" s="6" t="s">
        <v>153</v>
      </c>
      <c r="C66" s="6" t="s">
        <v>154</v>
      </c>
      <c r="D66" s="6" t="s">
        <v>155</v>
      </c>
      <c r="E66" s="6" t="s">
        <v>156</v>
      </c>
      <c r="F66" s="6" t="s">
        <v>157</v>
      </c>
      <c r="G66" s="6" t="s">
        <v>155</v>
      </c>
      <c r="H66" s="6" t="s">
        <v>156</v>
      </c>
      <c r="I66" s="6" t="s">
        <v>157</v>
      </c>
      <c r="J66" s="6" t="s">
        <v>158</v>
      </c>
      <c r="K66" s="6" t="s">
        <v>158</v>
      </c>
      <c r="L66" s="6" t="s">
        <v>159</v>
      </c>
      <c r="M66" s="6" t="s">
        <v>160</v>
      </c>
      <c r="N66" s="6" t="s">
        <v>161</v>
      </c>
      <c r="O66" s="6" t="s">
        <v>162</v>
      </c>
      <c r="P66" s="6" t="s">
        <v>163</v>
      </c>
      <c r="Q66" s="6" t="s">
        <v>164</v>
      </c>
    </row>
    <row r="67" spans="1:17" ht="30">
      <c r="A67" s="6">
        <v>56</v>
      </c>
      <c r="B67" s="5" t="s">
        <v>13</v>
      </c>
      <c r="C67" s="5" t="s">
        <v>148</v>
      </c>
      <c r="D67" s="7">
        <v>9</v>
      </c>
      <c r="E67" s="7">
        <v>3</v>
      </c>
      <c r="F67" s="7">
        <v>0.75</v>
      </c>
      <c r="G67" s="7">
        <v>0</v>
      </c>
      <c r="H67" s="7">
        <v>0</v>
      </c>
      <c r="I67" s="7"/>
      <c r="J67" s="7">
        <v>36.700000000000003</v>
      </c>
      <c r="K67" s="7">
        <v>24.5</v>
      </c>
      <c r="L67" s="7">
        <v>17.46</v>
      </c>
      <c r="M67" s="7">
        <v>6.13</v>
      </c>
      <c r="N67" s="7"/>
      <c r="O67" s="7">
        <v>5</v>
      </c>
      <c r="P67" s="7">
        <v>9</v>
      </c>
      <c r="Q67" s="7"/>
    </row>
    <row r="68" spans="1:17">
      <c r="A68" s="6">
        <v>57</v>
      </c>
      <c r="B68" s="5" t="s">
        <v>97</v>
      </c>
      <c r="C68" s="5" t="s">
        <v>148</v>
      </c>
      <c r="D68" s="7">
        <v>8</v>
      </c>
      <c r="E68" s="7">
        <v>4</v>
      </c>
      <c r="F68" s="7">
        <v>0.66700000000000004</v>
      </c>
      <c r="G68" s="7">
        <v>0</v>
      </c>
      <c r="H68" s="7">
        <v>0</v>
      </c>
      <c r="I68" s="7"/>
      <c r="J68" s="7">
        <v>34.200000000000003</v>
      </c>
      <c r="K68" s="7">
        <v>26.1</v>
      </c>
      <c r="L68" s="7">
        <v>1.77</v>
      </c>
      <c r="M68" s="7">
        <v>-5.31</v>
      </c>
      <c r="N68" s="7"/>
      <c r="O68" s="7"/>
      <c r="P68" s="7"/>
      <c r="Q68" s="7"/>
    </row>
    <row r="69" spans="1:17">
      <c r="A69" s="6">
        <v>58</v>
      </c>
      <c r="B69" s="5" t="s">
        <v>96</v>
      </c>
      <c r="C69" s="5" t="s">
        <v>148</v>
      </c>
      <c r="D69" s="7">
        <v>4</v>
      </c>
      <c r="E69" s="7">
        <v>7</v>
      </c>
      <c r="F69" s="7">
        <v>0.36399999999999999</v>
      </c>
      <c r="G69" s="7">
        <v>0</v>
      </c>
      <c r="H69" s="7">
        <v>0</v>
      </c>
      <c r="I69" s="7"/>
      <c r="J69" s="7">
        <v>20</v>
      </c>
      <c r="K69" s="7">
        <v>26.7</v>
      </c>
      <c r="L69" s="7">
        <v>-5.81</v>
      </c>
      <c r="M69" s="7">
        <v>-0.9</v>
      </c>
      <c r="N69" s="7"/>
      <c r="O69" s="7"/>
      <c r="P69" s="7"/>
      <c r="Q69" s="7"/>
    </row>
    <row r="70" spans="1:17">
      <c r="A70" s="6">
        <v>59</v>
      </c>
      <c r="B70" s="5" t="s">
        <v>60</v>
      </c>
      <c r="C70" s="5" t="s">
        <v>148</v>
      </c>
      <c r="D70" s="7">
        <v>0</v>
      </c>
      <c r="E70" s="7">
        <v>11</v>
      </c>
      <c r="F70" s="7">
        <v>0</v>
      </c>
      <c r="G70" s="7">
        <v>0</v>
      </c>
      <c r="H70" s="7">
        <v>0</v>
      </c>
      <c r="I70" s="7"/>
      <c r="J70" s="7">
        <v>9.6999999999999993</v>
      </c>
      <c r="K70" s="7">
        <v>45.3</v>
      </c>
      <c r="L70" s="7">
        <v>-17.059999999999999</v>
      </c>
      <c r="M70" s="7">
        <v>5.12</v>
      </c>
      <c r="N70" s="7"/>
      <c r="O70" s="7"/>
      <c r="P70" s="7"/>
      <c r="Q70" s="7"/>
    </row>
    <row r="71" spans="1:17" ht="15" customHeight="1">
      <c r="A71" s="21"/>
      <c r="B71" s="21"/>
      <c r="C71" s="21"/>
      <c r="D71" s="21" t="s">
        <v>167</v>
      </c>
      <c r="E71" s="21"/>
      <c r="F71" s="21"/>
      <c r="G71" s="21" t="s">
        <v>168</v>
      </c>
      <c r="H71" s="21"/>
      <c r="I71" s="21"/>
      <c r="J71" s="6"/>
      <c r="K71" s="6"/>
      <c r="L71" s="21" t="s">
        <v>159</v>
      </c>
      <c r="M71" s="21"/>
      <c r="N71" s="21" t="s">
        <v>151</v>
      </c>
      <c r="O71" s="21"/>
      <c r="P71" s="21"/>
      <c r="Q71" s="6"/>
    </row>
    <row r="72" spans="1:17">
      <c r="A72" s="6" t="s">
        <v>152</v>
      </c>
      <c r="B72" s="6" t="s">
        <v>153</v>
      </c>
      <c r="C72" s="6" t="s">
        <v>154</v>
      </c>
      <c r="D72" s="6" t="s">
        <v>155</v>
      </c>
      <c r="E72" s="6" t="s">
        <v>156</v>
      </c>
      <c r="F72" s="6" t="s">
        <v>157</v>
      </c>
      <c r="G72" s="6" t="s">
        <v>155</v>
      </c>
      <c r="H72" s="6" t="s">
        <v>156</v>
      </c>
      <c r="I72" s="6" t="s">
        <v>157</v>
      </c>
      <c r="J72" s="6" t="s">
        <v>158</v>
      </c>
      <c r="K72" s="6" t="s">
        <v>158</v>
      </c>
      <c r="L72" s="6" t="s">
        <v>159</v>
      </c>
      <c r="M72" s="6" t="s">
        <v>160</v>
      </c>
      <c r="N72" s="6" t="s">
        <v>161</v>
      </c>
      <c r="O72" s="6" t="s">
        <v>162</v>
      </c>
      <c r="P72" s="6" t="s">
        <v>163</v>
      </c>
      <c r="Q72" s="6" t="s">
        <v>164</v>
      </c>
    </row>
    <row r="73" spans="1:17" ht="30">
      <c r="A73" s="6">
        <v>60</v>
      </c>
      <c r="B73" s="5" t="s">
        <v>84</v>
      </c>
      <c r="C73" s="5" t="s">
        <v>178</v>
      </c>
      <c r="D73" s="7">
        <v>7</v>
      </c>
      <c r="E73" s="7">
        <v>4</v>
      </c>
      <c r="F73" s="7">
        <v>0.63600000000000001</v>
      </c>
      <c r="G73" s="7">
        <v>5</v>
      </c>
      <c r="H73" s="7">
        <v>3</v>
      </c>
      <c r="I73" s="7">
        <v>0.625</v>
      </c>
      <c r="J73" s="7">
        <v>33.700000000000003</v>
      </c>
      <c r="K73" s="7">
        <v>23.5</v>
      </c>
      <c r="L73" s="7">
        <v>1.35</v>
      </c>
      <c r="M73" s="7">
        <v>-6.11</v>
      </c>
      <c r="N73" s="7"/>
      <c r="O73" s="7"/>
      <c r="P73" s="7"/>
      <c r="Q73" s="7"/>
    </row>
    <row r="74" spans="1:17" ht="45">
      <c r="A74" s="6">
        <v>61</v>
      </c>
      <c r="B74" s="5" t="s">
        <v>177</v>
      </c>
      <c r="C74" s="5" t="s">
        <v>178</v>
      </c>
      <c r="D74" s="7">
        <v>6</v>
      </c>
      <c r="E74" s="7">
        <v>5</v>
      </c>
      <c r="F74" s="7">
        <v>0.54500000000000004</v>
      </c>
      <c r="G74" s="7">
        <v>5</v>
      </c>
      <c r="H74" s="7">
        <v>3</v>
      </c>
      <c r="I74" s="7">
        <v>0.625</v>
      </c>
      <c r="J74" s="7">
        <v>33.799999999999997</v>
      </c>
      <c r="K74" s="7">
        <v>27.6</v>
      </c>
      <c r="L74" s="7">
        <v>-3.17</v>
      </c>
      <c r="M74" s="7">
        <v>-6.07</v>
      </c>
      <c r="N74" s="7"/>
      <c r="O74" s="7"/>
      <c r="P74" s="7"/>
      <c r="Q74" s="7"/>
    </row>
    <row r="75" spans="1:17" ht="30">
      <c r="A75" s="6">
        <v>62</v>
      </c>
      <c r="B75" s="5" t="s">
        <v>135</v>
      </c>
      <c r="C75" s="5" t="s">
        <v>178</v>
      </c>
      <c r="D75" s="7">
        <v>7</v>
      </c>
      <c r="E75" s="7">
        <v>6</v>
      </c>
      <c r="F75" s="7">
        <v>0.53800000000000003</v>
      </c>
      <c r="G75" s="7">
        <v>5</v>
      </c>
      <c r="H75" s="7">
        <v>3</v>
      </c>
      <c r="I75" s="7">
        <v>0.625</v>
      </c>
      <c r="J75" s="7">
        <v>23.6</v>
      </c>
      <c r="K75" s="7">
        <v>24.5</v>
      </c>
      <c r="L75" s="7">
        <v>-5.5</v>
      </c>
      <c r="M75" s="7">
        <v>-4.96</v>
      </c>
      <c r="N75" s="7"/>
      <c r="O75" s="7"/>
      <c r="P75" s="7"/>
      <c r="Q75" s="7"/>
    </row>
    <row r="76" spans="1:17" ht="30">
      <c r="A76" s="6">
        <v>63</v>
      </c>
      <c r="B76" s="5" t="s">
        <v>130</v>
      </c>
      <c r="C76" s="5" t="s">
        <v>178</v>
      </c>
      <c r="D76" s="7">
        <v>4</v>
      </c>
      <c r="E76" s="7">
        <v>7</v>
      </c>
      <c r="F76" s="7">
        <v>0.36399999999999999</v>
      </c>
      <c r="G76" s="7">
        <v>3</v>
      </c>
      <c r="H76" s="7">
        <v>5</v>
      </c>
      <c r="I76" s="7">
        <v>0.375</v>
      </c>
      <c r="J76" s="7">
        <v>17.5</v>
      </c>
      <c r="K76" s="7">
        <v>30.5</v>
      </c>
      <c r="L76" s="7">
        <v>-11.71</v>
      </c>
      <c r="M76" s="7">
        <v>-1.89</v>
      </c>
      <c r="N76" s="7"/>
      <c r="O76" s="7"/>
      <c r="P76" s="7"/>
      <c r="Q76" s="7"/>
    </row>
    <row r="77" spans="1:17" ht="30">
      <c r="A77" s="6">
        <v>64</v>
      </c>
      <c r="B77" s="5" t="s">
        <v>136</v>
      </c>
      <c r="C77" s="5" t="s">
        <v>178</v>
      </c>
      <c r="D77" s="7">
        <v>1</v>
      </c>
      <c r="E77" s="7">
        <v>10</v>
      </c>
      <c r="F77" s="7">
        <v>9.0999999999999998E-2</v>
      </c>
      <c r="G77" s="7">
        <v>1</v>
      </c>
      <c r="H77" s="7">
        <v>7</v>
      </c>
      <c r="I77" s="7">
        <v>0.125</v>
      </c>
      <c r="J77" s="7">
        <v>10</v>
      </c>
      <c r="K77" s="7">
        <v>29.7</v>
      </c>
      <c r="L77" s="7">
        <v>-21.29</v>
      </c>
      <c r="M77" s="7">
        <v>-5.2</v>
      </c>
      <c r="N77" s="7"/>
      <c r="O77" s="7"/>
      <c r="P77" s="7"/>
      <c r="Q77" s="7"/>
    </row>
    <row r="78" spans="1:17" ht="30.75" thickBot="1">
      <c r="A78" s="6">
        <v>65</v>
      </c>
      <c r="B78" s="5" t="s">
        <v>131</v>
      </c>
      <c r="C78" s="5" t="s">
        <v>178</v>
      </c>
      <c r="D78" s="7">
        <v>1</v>
      </c>
      <c r="E78" s="7">
        <v>10</v>
      </c>
      <c r="F78" s="7">
        <v>9.0999999999999998E-2</v>
      </c>
      <c r="G78" s="7">
        <v>0</v>
      </c>
      <c r="H78" s="7">
        <v>8</v>
      </c>
      <c r="I78" s="7">
        <v>0</v>
      </c>
      <c r="J78" s="7">
        <v>16.399999999999999</v>
      </c>
      <c r="K78" s="7">
        <v>30.1</v>
      </c>
      <c r="L78" s="7">
        <v>-17.23</v>
      </c>
      <c r="M78" s="7">
        <v>-5.42</v>
      </c>
      <c r="N78" s="7"/>
      <c r="O78" s="7"/>
      <c r="P78" s="7"/>
      <c r="Q78" s="7"/>
    </row>
    <row r="79" spans="1:17" ht="30.75" thickTop="1">
      <c r="A79" s="8">
        <v>66</v>
      </c>
      <c r="B79" s="10" t="s">
        <v>98</v>
      </c>
      <c r="C79" s="10" t="s">
        <v>179</v>
      </c>
      <c r="D79" s="9">
        <v>9</v>
      </c>
      <c r="E79" s="9">
        <v>3</v>
      </c>
      <c r="F79" s="9">
        <v>0.75</v>
      </c>
      <c r="G79" s="9">
        <v>6</v>
      </c>
      <c r="H79" s="9">
        <v>2</v>
      </c>
      <c r="I79" s="9">
        <v>0.75</v>
      </c>
      <c r="J79" s="9">
        <v>35.799999999999997</v>
      </c>
      <c r="K79" s="9">
        <v>21.8</v>
      </c>
      <c r="L79" s="9">
        <v>3.58</v>
      </c>
      <c r="M79" s="9">
        <v>-7.25</v>
      </c>
      <c r="N79" s="9"/>
      <c r="O79" s="9"/>
      <c r="P79" s="9"/>
      <c r="Q79" s="9"/>
    </row>
    <row r="80" spans="1:17" ht="30">
      <c r="A80" s="6">
        <v>67</v>
      </c>
      <c r="B80" s="5" t="s">
        <v>112</v>
      </c>
      <c r="C80" s="5" t="s">
        <v>179</v>
      </c>
      <c r="D80" s="7">
        <v>7</v>
      </c>
      <c r="E80" s="7">
        <v>5</v>
      </c>
      <c r="F80" s="7">
        <v>0.58299999999999996</v>
      </c>
      <c r="G80" s="7">
        <v>6</v>
      </c>
      <c r="H80" s="7">
        <v>2</v>
      </c>
      <c r="I80" s="7">
        <v>0.75</v>
      </c>
      <c r="J80" s="7">
        <v>32.4</v>
      </c>
      <c r="K80" s="7">
        <v>22.8</v>
      </c>
      <c r="L80" s="7">
        <v>2.83</v>
      </c>
      <c r="M80" s="7">
        <v>-3.26</v>
      </c>
      <c r="N80" s="7"/>
      <c r="O80" s="7"/>
      <c r="P80" s="7"/>
      <c r="Q80" s="7"/>
    </row>
    <row r="81" spans="1:17" ht="30">
      <c r="A81" s="6">
        <v>68</v>
      </c>
      <c r="B81" s="5" t="s">
        <v>65</v>
      </c>
      <c r="C81" s="5" t="s">
        <v>179</v>
      </c>
      <c r="D81" s="7">
        <v>7</v>
      </c>
      <c r="E81" s="7">
        <v>4</v>
      </c>
      <c r="F81" s="7">
        <v>0.63600000000000001</v>
      </c>
      <c r="G81" s="7">
        <v>5</v>
      </c>
      <c r="H81" s="7">
        <v>3</v>
      </c>
      <c r="I81" s="7">
        <v>0.625</v>
      </c>
      <c r="J81" s="7">
        <v>32.200000000000003</v>
      </c>
      <c r="K81" s="7">
        <v>31.1</v>
      </c>
      <c r="L81" s="7">
        <v>-5.55</v>
      </c>
      <c r="M81" s="7">
        <v>-7.37</v>
      </c>
      <c r="N81" s="7"/>
      <c r="O81" s="7"/>
      <c r="P81" s="7"/>
      <c r="Q81" s="7"/>
    </row>
    <row r="82" spans="1:17" ht="30">
      <c r="A82" s="6">
        <v>69</v>
      </c>
      <c r="B82" s="5" t="s">
        <v>127</v>
      </c>
      <c r="C82" s="5" t="s">
        <v>179</v>
      </c>
      <c r="D82" s="7">
        <v>6</v>
      </c>
      <c r="E82" s="7">
        <v>5</v>
      </c>
      <c r="F82" s="7">
        <v>0.54500000000000004</v>
      </c>
      <c r="G82" s="7">
        <v>5</v>
      </c>
      <c r="H82" s="7">
        <v>3</v>
      </c>
      <c r="I82" s="7">
        <v>0.625</v>
      </c>
      <c r="J82" s="7">
        <v>23.6</v>
      </c>
      <c r="K82" s="7">
        <v>23.6</v>
      </c>
      <c r="L82" s="7">
        <v>-0.42</v>
      </c>
      <c r="M82" s="7">
        <v>-1.69</v>
      </c>
      <c r="N82" s="7"/>
      <c r="O82" s="7"/>
      <c r="P82" s="7"/>
      <c r="Q82" s="7"/>
    </row>
    <row r="83" spans="1:17" ht="30">
      <c r="A83" s="6">
        <v>70</v>
      </c>
      <c r="B83" s="5" t="s">
        <v>125</v>
      </c>
      <c r="C83" s="5" t="s">
        <v>179</v>
      </c>
      <c r="D83" s="7">
        <v>4</v>
      </c>
      <c r="E83" s="7">
        <v>7</v>
      </c>
      <c r="F83" s="7">
        <v>0.36399999999999999</v>
      </c>
      <c r="G83" s="7">
        <v>4</v>
      </c>
      <c r="H83" s="7">
        <v>4</v>
      </c>
      <c r="I83" s="7">
        <v>0.5</v>
      </c>
      <c r="J83" s="7">
        <v>21.2</v>
      </c>
      <c r="K83" s="7">
        <v>37.799999999999997</v>
      </c>
      <c r="L83" s="7">
        <v>-7.31</v>
      </c>
      <c r="M83" s="7">
        <v>0.87</v>
      </c>
      <c r="N83" s="7"/>
      <c r="O83" s="7"/>
      <c r="P83" s="7"/>
      <c r="Q83" s="7"/>
    </row>
    <row r="84" spans="1:17" ht="30">
      <c r="A84" s="6">
        <v>71</v>
      </c>
      <c r="B84" s="5" t="s">
        <v>134</v>
      </c>
      <c r="C84" s="5" t="s">
        <v>179</v>
      </c>
      <c r="D84" s="7">
        <v>4</v>
      </c>
      <c r="E84" s="7">
        <v>7</v>
      </c>
      <c r="F84" s="7">
        <v>0.36399999999999999</v>
      </c>
      <c r="G84" s="7">
        <v>3</v>
      </c>
      <c r="H84" s="7">
        <v>5</v>
      </c>
      <c r="I84" s="7">
        <v>0.375</v>
      </c>
      <c r="J84" s="7">
        <v>21.8</v>
      </c>
      <c r="K84" s="7">
        <v>26.8</v>
      </c>
      <c r="L84" s="7">
        <v>-7.42</v>
      </c>
      <c r="M84" s="7">
        <v>-4.33</v>
      </c>
      <c r="N84" s="7"/>
      <c r="O84" s="7"/>
      <c r="P84" s="7"/>
      <c r="Q84" s="7"/>
    </row>
    <row r="85" spans="1:17" ht="15" customHeight="1">
      <c r="A85" s="21"/>
      <c r="B85" s="21"/>
      <c r="C85" s="21"/>
      <c r="D85" s="21" t="s">
        <v>167</v>
      </c>
      <c r="E85" s="21"/>
      <c r="F85" s="21"/>
      <c r="G85" s="21" t="s">
        <v>168</v>
      </c>
      <c r="H85" s="21"/>
      <c r="I85" s="21"/>
      <c r="J85" s="6"/>
      <c r="K85" s="6"/>
      <c r="L85" s="21" t="s">
        <v>159</v>
      </c>
      <c r="M85" s="21"/>
      <c r="N85" s="21" t="s">
        <v>151</v>
      </c>
      <c r="O85" s="21"/>
      <c r="P85" s="21"/>
      <c r="Q85" s="6"/>
    </row>
    <row r="86" spans="1:17">
      <c r="A86" s="6" t="s">
        <v>152</v>
      </c>
      <c r="B86" s="6" t="s">
        <v>153</v>
      </c>
      <c r="C86" s="6" t="s">
        <v>154</v>
      </c>
      <c r="D86" s="6" t="s">
        <v>155</v>
      </c>
      <c r="E86" s="6" t="s">
        <v>156</v>
      </c>
      <c r="F86" s="6" t="s">
        <v>157</v>
      </c>
      <c r="G86" s="6" t="s">
        <v>155</v>
      </c>
      <c r="H86" s="6" t="s">
        <v>156</v>
      </c>
      <c r="I86" s="6" t="s">
        <v>157</v>
      </c>
      <c r="J86" s="6" t="s">
        <v>158</v>
      </c>
      <c r="K86" s="6" t="s">
        <v>158</v>
      </c>
      <c r="L86" s="6" t="s">
        <v>159</v>
      </c>
      <c r="M86" s="6" t="s">
        <v>160</v>
      </c>
      <c r="N86" s="6" t="s">
        <v>161</v>
      </c>
      <c r="O86" s="6" t="s">
        <v>162</v>
      </c>
      <c r="P86" s="6" t="s">
        <v>163</v>
      </c>
      <c r="Q86" s="6" t="s">
        <v>164</v>
      </c>
    </row>
    <row r="87" spans="1:17" ht="30">
      <c r="A87" s="6">
        <v>72</v>
      </c>
      <c r="B87" s="5" t="s">
        <v>141</v>
      </c>
      <c r="C87" s="5" t="s">
        <v>149</v>
      </c>
      <c r="D87" s="7">
        <v>11</v>
      </c>
      <c r="E87" s="7">
        <v>1</v>
      </c>
      <c r="F87" s="7">
        <v>0.91700000000000004</v>
      </c>
      <c r="G87" s="7">
        <v>8</v>
      </c>
      <c r="H87" s="7">
        <v>0</v>
      </c>
      <c r="I87" s="7">
        <v>1</v>
      </c>
      <c r="J87" s="7">
        <v>33.200000000000003</v>
      </c>
      <c r="K87" s="7">
        <v>18.600000000000001</v>
      </c>
      <c r="L87" s="7">
        <v>11.21</v>
      </c>
      <c r="M87" s="7">
        <v>-1.46</v>
      </c>
      <c r="N87" s="7"/>
      <c r="O87" s="7">
        <v>11</v>
      </c>
      <c r="P87" s="7">
        <v>11</v>
      </c>
      <c r="Q87" s="7"/>
    </row>
    <row r="88" spans="1:17" ht="30">
      <c r="A88" s="6">
        <v>73</v>
      </c>
      <c r="B88" s="5" t="s">
        <v>50</v>
      </c>
      <c r="C88" s="5" t="s">
        <v>149</v>
      </c>
      <c r="D88" s="7">
        <v>6</v>
      </c>
      <c r="E88" s="7">
        <v>6</v>
      </c>
      <c r="F88" s="7">
        <v>0.5</v>
      </c>
      <c r="G88" s="7">
        <v>5</v>
      </c>
      <c r="H88" s="7">
        <v>3</v>
      </c>
      <c r="I88" s="7">
        <v>0.625</v>
      </c>
      <c r="J88" s="7">
        <v>33</v>
      </c>
      <c r="K88" s="7">
        <v>29.3</v>
      </c>
      <c r="L88" s="7">
        <v>1.58</v>
      </c>
      <c r="M88" s="7">
        <v>0.17</v>
      </c>
      <c r="N88" s="7"/>
      <c r="O88" s="7"/>
      <c r="P88" s="7"/>
      <c r="Q88" s="7"/>
    </row>
    <row r="89" spans="1:17" ht="30">
      <c r="A89" s="6">
        <v>74</v>
      </c>
      <c r="B89" s="5" t="s">
        <v>63</v>
      </c>
      <c r="C89" s="5" t="s">
        <v>149</v>
      </c>
      <c r="D89" s="7">
        <v>6</v>
      </c>
      <c r="E89" s="7">
        <v>6</v>
      </c>
      <c r="F89" s="7">
        <v>0.5</v>
      </c>
      <c r="G89" s="7">
        <v>5</v>
      </c>
      <c r="H89" s="7">
        <v>3</v>
      </c>
      <c r="I89" s="7">
        <v>0.625</v>
      </c>
      <c r="J89" s="7">
        <v>26.8</v>
      </c>
      <c r="K89" s="7">
        <v>30.8</v>
      </c>
      <c r="L89" s="7">
        <v>-2.76</v>
      </c>
      <c r="M89" s="7">
        <v>0.16</v>
      </c>
      <c r="N89" s="7"/>
      <c r="O89" s="7"/>
      <c r="P89" s="7"/>
      <c r="Q89" s="7"/>
    </row>
    <row r="90" spans="1:17">
      <c r="A90" s="6">
        <v>75</v>
      </c>
      <c r="B90" s="5" t="s">
        <v>34</v>
      </c>
      <c r="C90" s="5" t="s">
        <v>149</v>
      </c>
      <c r="D90" s="7">
        <v>7</v>
      </c>
      <c r="E90" s="7">
        <v>5</v>
      </c>
      <c r="F90" s="7">
        <v>0.58299999999999996</v>
      </c>
      <c r="G90" s="7">
        <v>4</v>
      </c>
      <c r="H90" s="7">
        <v>4</v>
      </c>
      <c r="I90" s="7">
        <v>0.5</v>
      </c>
      <c r="J90" s="7">
        <v>30</v>
      </c>
      <c r="K90" s="7">
        <v>24.1</v>
      </c>
      <c r="L90" s="7">
        <v>2.83</v>
      </c>
      <c r="M90" s="7">
        <v>-2.08</v>
      </c>
      <c r="N90" s="7"/>
      <c r="O90" s="7"/>
      <c r="P90" s="7"/>
      <c r="Q90" s="7"/>
    </row>
    <row r="91" spans="1:17" ht="30">
      <c r="A91" s="6">
        <v>76</v>
      </c>
      <c r="B91" s="5" t="s">
        <v>123</v>
      </c>
      <c r="C91" s="5" t="s">
        <v>149</v>
      </c>
      <c r="D91" s="7">
        <v>6</v>
      </c>
      <c r="E91" s="7">
        <v>5</v>
      </c>
      <c r="F91" s="7">
        <v>0.54500000000000004</v>
      </c>
      <c r="G91" s="7">
        <v>4</v>
      </c>
      <c r="H91" s="7">
        <v>4</v>
      </c>
      <c r="I91" s="7">
        <v>0.5</v>
      </c>
      <c r="J91" s="7">
        <v>29.6</v>
      </c>
      <c r="K91" s="7">
        <v>29.7</v>
      </c>
      <c r="L91" s="7">
        <v>-2.5099999999999998</v>
      </c>
      <c r="M91" s="7">
        <v>-3.15</v>
      </c>
      <c r="N91" s="7"/>
      <c r="O91" s="7"/>
      <c r="P91" s="7"/>
      <c r="Q91" s="7"/>
    </row>
    <row r="92" spans="1:17" ht="45">
      <c r="A92" s="6">
        <v>77</v>
      </c>
      <c r="B92" s="5" t="s">
        <v>72</v>
      </c>
      <c r="C92" s="5" t="s">
        <v>149</v>
      </c>
      <c r="D92" s="7">
        <v>5</v>
      </c>
      <c r="E92" s="7">
        <v>7</v>
      </c>
      <c r="F92" s="7">
        <v>0.41699999999999998</v>
      </c>
      <c r="G92" s="7">
        <v>4</v>
      </c>
      <c r="H92" s="7">
        <v>4</v>
      </c>
      <c r="I92" s="7">
        <v>0.5</v>
      </c>
      <c r="J92" s="7">
        <v>26.9</v>
      </c>
      <c r="K92" s="7">
        <v>27.1</v>
      </c>
      <c r="L92" s="7">
        <v>-1.57</v>
      </c>
      <c r="M92" s="7">
        <v>-0.15</v>
      </c>
      <c r="N92" s="7"/>
      <c r="O92" s="7"/>
      <c r="P92" s="7"/>
      <c r="Q92" s="7"/>
    </row>
    <row r="93" spans="1:17">
      <c r="A93" s="6">
        <v>78</v>
      </c>
      <c r="B93" s="5" t="s">
        <v>95</v>
      </c>
      <c r="C93" s="5" t="s">
        <v>149</v>
      </c>
      <c r="D93" s="7">
        <v>4</v>
      </c>
      <c r="E93" s="7">
        <v>7</v>
      </c>
      <c r="F93" s="7">
        <v>0.36399999999999999</v>
      </c>
      <c r="G93" s="7">
        <v>3</v>
      </c>
      <c r="H93" s="7">
        <v>5</v>
      </c>
      <c r="I93" s="7">
        <v>0.375</v>
      </c>
      <c r="J93" s="7">
        <v>30</v>
      </c>
      <c r="K93" s="7">
        <v>31.7</v>
      </c>
      <c r="L93" s="7">
        <v>-4.38</v>
      </c>
      <c r="M93" s="7">
        <v>-1.65</v>
      </c>
      <c r="N93" s="7"/>
      <c r="O93" s="7"/>
      <c r="P93" s="7"/>
      <c r="Q93" s="7"/>
    </row>
    <row r="94" spans="1:17" ht="30">
      <c r="A94" s="6">
        <v>79</v>
      </c>
      <c r="B94" s="5" t="s">
        <v>121</v>
      </c>
      <c r="C94" s="5" t="s">
        <v>149</v>
      </c>
      <c r="D94" s="7">
        <v>4</v>
      </c>
      <c r="E94" s="7">
        <v>7</v>
      </c>
      <c r="F94" s="7">
        <v>0.36399999999999999</v>
      </c>
      <c r="G94" s="7">
        <v>2</v>
      </c>
      <c r="H94" s="7">
        <v>6</v>
      </c>
      <c r="I94" s="7">
        <v>0.25</v>
      </c>
      <c r="J94" s="7">
        <v>24.6</v>
      </c>
      <c r="K94" s="7">
        <v>27</v>
      </c>
      <c r="L94" s="7">
        <v>-4.88</v>
      </c>
      <c r="M94" s="7">
        <v>-1.88</v>
      </c>
      <c r="N94" s="7"/>
      <c r="O94" s="7"/>
      <c r="P94" s="7"/>
      <c r="Q94" s="7"/>
    </row>
    <row r="95" spans="1:17" ht="45">
      <c r="A95" s="6">
        <v>80</v>
      </c>
      <c r="B95" s="5" t="s">
        <v>182</v>
      </c>
      <c r="C95" s="5" t="s">
        <v>149</v>
      </c>
      <c r="D95" s="7">
        <v>2</v>
      </c>
      <c r="E95" s="7">
        <v>9</v>
      </c>
      <c r="F95" s="7">
        <v>0.182</v>
      </c>
      <c r="G95" s="7">
        <v>1</v>
      </c>
      <c r="H95" s="7">
        <v>7</v>
      </c>
      <c r="I95" s="7">
        <v>0.125</v>
      </c>
      <c r="J95" s="7">
        <v>18.8</v>
      </c>
      <c r="K95" s="7">
        <v>34.6</v>
      </c>
      <c r="L95" s="7">
        <v>-14.88</v>
      </c>
      <c r="M95" s="7">
        <v>-3.88</v>
      </c>
      <c r="N95" s="7"/>
      <c r="O95" s="7"/>
      <c r="P95" s="7"/>
      <c r="Q95" s="7"/>
    </row>
    <row r="96" spans="1:17" ht="15" customHeight="1">
      <c r="A96" s="21"/>
      <c r="B96" s="21"/>
      <c r="C96" s="21"/>
      <c r="D96" s="21" t="s">
        <v>167</v>
      </c>
      <c r="E96" s="21"/>
      <c r="F96" s="21"/>
      <c r="G96" s="21" t="s">
        <v>168</v>
      </c>
      <c r="H96" s="21"/>
      <c r="I96" s="21"/>
      <c r="J96" s="6"/>
      <c r="K96" s="6"/>
      <c r="L96" s="21" t="s">
        <v>159</v>
      </c>
      <c r="M96" s="21"/>
      <c r="N96" s="21" t="s">
        <v>151</v>
      </c>
      <c r="O96" s="21"/>
      <c r="P96" s="21"/>
      <c r="Q96" s="6"/>
    </row>
    <row r="97" spans="1:17">
      <c r="A97" s="6" t="s">
        <v>152</v>
      </c>
      <c r="B97" s="6" t="s">
        <v>153</v>
      </c>
      <c r="C97" s="6" t="s">
        <v>154</v>
      </c>
      <c r="D97" s="6" t="s">
        <v>155</v>
      </c>
      <c r="E97" s="6" t="s">
        <v>156</v>
      </c>
      <c r="F97" s="6" t="s">
        <v>157</v>
      </c>
      <c r="G97" s="6" t="s">
        <v>155</v>
      </c>
      <c r="H97" s="6" t="s">
        <v>156</v>
      </c>
      <c r="I97" s="6" t="s">
        <v>157</v>
      </c>
      <c r="J97" s="6" t="s">
        <v>158</v>
      </c>
      <c r="K97" s="6" t="s">
        <v>158</v>
      </c>
      <c r="L97" s="6" t="s">
        <v>159</v>
      </c>
      <c r="M97" s="6" t="s">
        <v>160</v>
      </c>
      <c r="N97" s="6" t="s">
        <v>161</v>
      </c>
      <c r="O97" s="6" t="s">
        <v>162</v>
      </c>
      <c r="P97" s="6" t="s">
        <v>163</v>
      </c>
      <c r="Q97" s="6" t="s">
        <v>164</v>
      </c>
    </row>
    <row r="98" spans="1:17" ht="60">
      <c r="A98" s="6">
        <v>81</v>
      </c>
      <c r="B98" s="5" t="s">
        <v>185</v>
      </c>
      <c r="C98" s="5" t="s">
        <v>197</v>
      </c>
      <c r="D98" s="7">
        <v>12</v>
      </c>
      <c r="E98" s="7">
        <v>1</v>
      </c>
      <c r="F98" s="7">
        <v>0.92300000000000004</v>
      </c>
      <c r="G98" s="7">
        <v>8</v>
      </c>
      <c r="H98" s="7">
        <v>0</v>
      </c>
      <c r="I98" s="7">
        <v>1</v>
      </c>
      <c r="J98" s="7">
        <v>49.1</v>
      </c>
      <c r="K98" s="7">
        <v>22.8</v>
      </c>
      <c r="L98" s="7">
        <v>24.57</v>
      </c>
      <c r="M98" s="7">
        <v>6.8</v>
      </c>
      <c r="N98" s="7">
        <v>1</v>
      </c>
      <c r="O98" s="7">
        <v>1</v>
      </c>
      <c r="P98" s="7">
        <v>2</v>
      </c>
      <c r="Q98" s="5" t="s">
        <v>203</v>
      </c>
    </row>
    <row r="99" spans="1:17">
      <c r="A99" s="6">
        <v>82</v>
      </c>
      <c r="B99" s="5" t="s">
        <v>28</v>
      </c>
      <c r="C99" s="5" t="s">
        <v>197</v>
      </c>
      <c r="D99" s="7">
        <v>10</v>
      </c>
      <c r="E99" s="7">
        <v>2</v>
      </c>
      <c r="F99" s="7">
        <v>0.83299999999999996</v>
      </c>
      <c r="G99" s="7">
        <v>7</v>
      </c>
      <c r="H99" s="7">
        <v>1</v>
      </c>
      <c r="I99" s="7">
        <v>0.875</v>
      </c>
      <c r="J99" s="7">
        <v>34.5</v>
      </c>
      <c r="K99" s="7">
        <v>23.2</v>
      </c>
      <c r="L99" s="7">
        <v>13.13</v>
      </c>
      <c r="M99" s="7">
        <v>3.05</v>
      </c>
      <c r="N99" s="7"/>
      <c r="O99" s="7">
        <v>6</v>
      </c>
      <c r="P99" s="7">
        <v>12</v>
      </c>
      <c r="Q99" s="7"/>
    </row>
    <row r="100" spans="1:17">
      <c r="A100" s="6">
        <v>83</v>
      </c>
      <c r="B100" s="5" t="s">
        <v>10</v>
      </c>
      <c r="C100" s="5" t="s">
        <v>197</v>
      </c>
      <c r="D100" s="7">
        <v>10</v>
      </c>
      <c r="E100" s="7">
        <v>2</v>
      </c>
      <c r="F100" s="7">
        <v>0.83299999999999996</v>
      </c>
      <c r="G100" s="7">
        <v>6</v>
      </c>
      <c r="H100" s="7">
        <v>2</v>
      </c>
      <c r="I100" s="7">
        <v>0.75</v>
      </c>
      <c r="J100" s="7">
        <v>39.1</v>
      </c>
      <c r="K100" s="7">
        <v>34.200000000000003</v>
      </c>
      <c r="L100" s="7">
        <v>11.22</v>
      </c>
      <c r="M100" s="7">
        <v>3.81</v>
      </c>
      <c r="N100" s="7"/>
      <c r="O100" s="7">
        <v>7</v>
      </c>
      <c r="P100" s="7">
        <v>16</v>
      </c>
      <c r="Q100" s="7"/>
    </row>
    <row r="101" spans="1:17" ht="30">
      <c r="A101" s="6">
        <v>84</v>
      </c>
      <c r="B101" s="5" t="s">
        <v>22</v>
      </c>
      <c r="C101" s="5" t="s">
        <v>197</v>
      </c>
      <c r="D101" s="7">
        <v>8</v>
      </c>
      <c r="E101" s="7">
        <v>4</v>
      </c>
      <c r="F101" s="7">
        <v>0.66700000000000004</v>
      </c>
      <c r="G101" s="7">
        <v>4</v>
      </c>
      <c r="H101" s="7">
        <v>4</v>
      </c>
      <c r="I101" s="7">
        <v>0.5</v>
      </c>
      <c r="J101" s="7">
        <v>32.9</v>
      </c>
      <c r="K101" s="7">
        <v>21.2</v>
      </c>
      <c r="L101" s="7">
        <v>8.64</v>
      </c>
      <c r="M101" s="7">
        <v>-0.03</v>
      </c>
      <c r="N101" s="7">
        <v>19</v>
      </c>
      <c r="O101" s="7">
        <v>10</v>
      </c>
      <c r="P101" s="7">
        <v>25</v>
      </c>
      <c r="Q101" s="7"/>
    </row>
    <row r="102" spans="1:17" ht="30">
      <c r="A102" s="6">
        <v>85</v>
      </c>
      <c r="B102" s="5" t="s">
        <v>30</v>
      </c>
      <c r="C102" s="5" t="s">
        <v>197</v>
      </c>
      <c r="D102" s="7">
        <v>7</v>
      </c>
      <c r="E102" s="7">
        <v>5</v>
      </c>
      <c r="F102" s="7">
        <v>0.58299999999999996</v>
      </c>
      <c r="G102" s="7">
        <v>4</v>
      </c>
      <c r="H102" s="7">
        <v>4</v>
      </c>
      <c r="I102" s="7">
        <v>0.5</v>
      </c>
      <c r="J102" s="7">
        <v>36.799999999999997</v>
      </c>
      <c r="K102" s="7">
        <v>29.9</v>
      </c>
      <c r="L102" s="7">
        <v>9.6300000000000008</v>
      </c>
      <c r="M102" s="7">
        <v>4.63</v>
      </c>
      <c r="N102" s="7">
        <v>20</v>
      </c>
      <c r="O102" s="7">
        <v>14</v>
      </c>
      <c r="P102" s="7"/>
      <c r="Q102" s="7"/>
    </row>
    <row r="103" spans="1:17">
      <c r="A103" s="6">
        <v>86</v>
      </c>
      <c r="B103" s="5" t="s">
        <v>19</v>
      </c>
      <c r="C103" s="5" t="s">
        <v>197</v>
      </c>
      <c r="D103" s="7">
        <v>5</v>
      </c>
      <c r="E103" s="7">
        <v>6</v>
      </c>
      <c r="F103" s="7">
        <v>0.45500000000000002</v>
      </c>
      <c r="G103" s="7">
        <v>4</v>
      </c>
      <c r="H103" s="7">
        <v>4</v>
      </c>
      <c r="I103" s="7">
        <v>0.5</v>
      </c>
      <c r="J103" s="7">
        <v>24.5</v>
      </c>
      <c r="K103" s="7">
        <v>30.6</v>
      </c>
      <c r="L103" s="7">
        <v>1.19</v>
      </c>
      <c r="M103" s="7">
        <v>6.19</v>
      </c>
      <c r="N103" s="7"/>
      <c r="O103" s="7"/>
      <c r="P103" s="7"/>
      <c r="Q103" s="7"/>
    </row>
    <row r="104" spans="1:17" ht="30">
      <c r="A104" s="6">
        <v>87</v>
      </c>
      <c r="B104" s="5" t="s">
        <v>40</v>
      </c>
      <c r="C104" s="5" t="s">
        <v>197</v>
      </c>
      <c r="D104" s="7">
        <v>5</v>
      </c>
      <c r="E104" s="7">
        <v>6</v>
      </c>
      <c r="F104" s="7">
        <v>0.45500000000000002</v>
      </c>
      <c r="G104" s="7">
        <v>3</v>
      </c>
      <c r="H104" s="7">
        <v>5</v>
      </c>
      <c r="I104" s="7">
        <v>0.375</v>
      </c>
      <c r="J104" s="7">
        <v>26.6</v>
      </c>
      <c r="K104" s="7">
        <v>33.200000000000003</v>
      </c>
      <c r="L104" s="7">
        <v>-0.87</v>
      </c>
      <c r="M104" s="7">
        <v>3.31</v>
      </c>
      <c r="N104" s="7"/>
      <c r="O104" s="7"/>
      <c r="P104" s="7"/>
      <c r="Q104" s="7"/>
    </row>
    <row r="105" spans="1:17">
      <c r="A105" s="6">
        <v>88</v>
      </c>
      <c r="B105" s="5" t="s">
        <v>45</v>
      </c>
      <c r="C105" s="5" t="s">
        <v>197</v>
      </c>
      <c r="D105" s="7">
        <v>3</v>
      </c>
      <c r="E105" s="7">
        <v>8</v>
      </c>
      <c r="F105" s="7">
        <v>0.27300000000000002</v>
      </c>
      <c r="G105" s="7">
        <v>2</v>
      </c>
      <c r="H105" s="7">
        <v>6</v>
      </c>
      <c r="I105" s="7">
        <v>0.25</v>
      </c>
      <c r="J105" s="7">
        <v>22.9</v>
      </c>
      <c r="K105" s="7">
        <v>26.4</v>
      </c>
      <c r="L105" s="7">
        <v>0.11</v>
      </c>
      <c r="M105" s="7">
        <v>5.01</v>
      </c>
      <c r="N105" s="7"/>
      <c r="O105" s="7"/>
      <c r="P105" s="7"/>
      <c r="Q105" s="7"/>
    </row>
    <row r="106" spans="1:17" ht="30">
      <c r="A106" s="6">
        <v>89</v>
      </c>
      <c r="B106" s="5" t="s">
        <v>52</v>
      </c>
      <c r="C106" s="5" t="s">
        <v>197</v>
      </c>
      <c r="D106" s="7">
        <v>4</v>
      </c>
      <c r="E106" s="7">
        <v>7</v>
      </c>
      <c r="F106" s="7">
        <v>0.36399999999999999</v>
      </c>
      <c r="G106" s="7">
        <v>1</v>
      </c>
      <c r="H106" s="7">
        <v>7</v>
      </c>
      <c r="I106" s="7">
        <v>0.125</v>
      </c>
      <c r="J106" s="7">
        <v>33.5</v>
      </c>
      <c r="K106" s="7">
        <v>31.5</v>
      </c>
      <c r="L106" s="7">
        <v>1.6</v>
      </c>
      <c r="M106" s="7">
        <v>1.88</v>
      </c>
      <c r="N106" s="7"/>
      <c r="O106" s="7"/>
      <c r="P106" s="7"/>
      <c r="Q106" s="7"/>
    </row>
    <row r="107" spans="1:17" ht="30">
      <c r="A107" s="6">
        <v>90</v>
      </c>
      <c r="B107" s="5" t="s">
        <v>37</v>
      </c>
      <c r="C107" s="5" t="s">
        <v>197</v>
      </c>
      <c r="D107" s="7">
        <v>2</v>
      </c>
      <c r="E107" s="7">
        <v>9</v>
      </c>
      <c r="F107" s="7">
        <v>0.182</v>
      </c>
      <c r="G107" s="7">
        <v>1</v>
      </c>
      <c r="H107" s="7">
        <v>7</v>
      </c>
      <c r="I107" s="7">
        <v>0.125</v>
      </c>
      <c r="J107" s="7">
        <v>21.5</v>
      </c>
      <c r="K107" s="7">
        <v>30.6</v>
      </c>
      <c r="L107" s="7">
        <v>-3.11</v>
      </c>
      <c r="M107" s="7">
        <v>5.61</v>
      </c>
      <c r="N107" s="7"/>
      <c r="O107" s="7"/>
      <c r="P107" s="7"/>
      <c r="Q107" s="7"/>
    </row>
    <row r="108" spans="1:17" ht="15" customHeight="1">
      <c r="A108" s="21"/>
      <c r="B108" s="21"/>
      <c r="C108" s="21"/>
      <c r="D108" s="21" t="s">
        <v>167</v>
      </c>
      <c r="E108" s="21"/>
      <c r="F108" s="21"/>
      <c r="G108" s="21" t="s">
        <v>168</v>
      </c>
      <c r="H108" s="21"/>
      <c r="I108" s="21"/>
      <c r="J108" s="6"/>
      <c r="K108" s="6"/>
      <c r="L108" s="21" t="s">
        <v>159</v>
      </c>
      <c r="M108" s="21"/>
      <c r="N108" s="21" t="s">
        <v>151</v>
      </c>
      <c r="O108" s="21"/>
      <c r="P108" s="21"/>
      <c r="Q108" s="6"/>
    </row>
    <row r="109" spans="1:17">
      <c r="A109" s="6" t="s">
        <v>152</v>
      </c>
      <c r="B109" s="6" t="s">
        <v>153</v>
      </c>
      <c r="C109" s="6" t="s">
        <v>154</v>
      </c>
      <c r="D109" s="6" t="s">
        <v>155</v>
      </c>
      <c r="E109" s="6" t="s">
        <v>156</v>
      </c>
      <c r="F109" s="6" t="s">
        <v>157</v>
      </c>
      <c r="G109" s="6" t="s">
        <v>155</v>
      </c>
      <c r="H109" s="6" t="s">
        <v>156</v>
      </c>
      <c r="I109" s="6" t="s">
        <v>157</v>
      </c>
      <c r="J109" s="6" t="s">
        <v>158</v>
      </c>
      <c r="K109" s="6" t="s">
        <v>158</v>
      </c>
      <c r="L109" s="6" t="s">
        <v>159</v>
      </c>
      <c r="M109" s="6" t="s">
        <v>160</v>
      </c>
      <c r="N109" s="6" t="s">
        <v>161</v>
      </c>
      <c r="O109" s="6" t="s">
        <v>162</v>
      </c>
      <c r="P109" s="6" t="s">
        <v>163</v>
      </c>
      <c r="Q109" s="6" t="s">
        <v>164</v>
      </c>
    </row>
    <row r="110" spans="1:17" ht="30">
      <c r="A110" s="6">
        <v>91</v>
      </c>
      <c r="B110" s="5" t="s">
        <v>11</v>
      </c>
      <c r="C110" s="5" t="s">
        <v>186</v>
      </c>
      <c r="D110" s="7">
        <v>10</v>
      </c>
      <c r="E110" s="7">
        <v>3</v>
      </c>
      <c r="F110" s="7">
        <v>0.76900000000000002</v>
      </c>
      <c r="G110" s="7">
        <v>6</v>
      </c>
      <c r="H110" s="7">
        <v>2</v>
      </c>
      <c r="I110" s="7">
        <v>0.75</v>
      </c>
      <c r="J110" s="7">
        <v>29.5</v>
      </c>
      <c r="K110" s="7">
        <v>16.399999999999999</v>
      </c>
      <c r="L110" s="7">
        <v>13.75</v>
      </c>
      <c r="M110" s="7">
        <v>3.36</v>
      </c>
      <c r="N110" s="7">
        <v>13</v>
      </c>
      <c r="O110" s="7">
        <v>4</v>
      </c>
      <c r="P110" s="7">
        <v>10</v>
      </c>
      <c r="Q110" s="7"/>
    </row>
    <row r="111" spans="1:17" ht="30">
      <c r="A111" s="6">
        <v>92</v>
      </c>
      <c r="B111" s="5" t="s">
        <v>14</v>
      </c>
      <c r="C111" s="5" t="s">
        <v>186</v>
      </c>
      <c r="D111" s="7">
        <v>9</v>
      </c>
      <c r="E111" s="7">
        <v>3</v>
      </c>
      <c r="F111" s="7">
        <v>0.75</v>
      </c>
      <c r="G111" s="7">
        <v>5</v>
      </c>
      <c r="H111" s="7">
        <v>3</v>
      </c>
      <c r="I111" s="7">
        <v>0.625</v>
      </c>
      <c r="J111" s="7">
        <v>28.6</v>
      </c>
      <c r="K111" s="7">
        <v>18.8</v>
      </c>
      <c r="L111" s="7">
        <v>12.32</v>
      </c>
      <c r="M111" s="7">
        <v>3.82</v>
      </c>
      <c r="N111" s="7">
        <v>10</v>
      </c>
      <c r="O111" s="7">
        <v>5</v>
      </c>
      <c r="P111" s="7">
        <v>12</v>
      </c>
      <c r="Q111" s="7"/>
    </row>
    <row r="112" spans="1:17" ht="30">
      <c r="A112" s="6">
        <v>93</v>
      </c>
      <c r="B112" s="5" t="s">
        <v>27</v>
      </c>
      <c r="C112" s="5" t="s">
        <v>186</v>
      </c>
      <c r="D112" s="7">
        <v>7</v>
      </c>
      <c r="E112" s="7">
        <v>5</v>
      </c>
      <c r="F112" s="7">
        <v>0.58299999999999996</v>
      </c>
      <c r="G112" s="7">
        <v>5</v>
      </c>
      <c r="H112" s="7">
        <v>3</v>
      </c>
      <c r="I112" s="7">
        <v>0.625</v>
      </c>
      <c r="J112" s="7">
        <v>23.7</v>
      </c>
      <c r="K112" s="7">
        <v>23.3</v>
      </c>
      <c r="L112" s="7">
        <v>5.24</v>
      </c>
      <c r="M112" s="7">
        <v>3.74</v>
      </c>
      <c r="N112" s="7"/>
      <c r="O112" s="7">
        <v>19</v>
      </c>
      <c r="P112" s="7"/>
      <c r="Q112" s="7"/>
    </row>
    <row r="113" spans="1:17" ht="30">
      <c r="A113" s="6">
        <v>94</v>
      </c>
      <c r="B113" s="5" t="s">
        <v>15</v>
      </c>
      <c r="C113" s="5" t="s">
        <v>186</v>
      </c>
      <c r="D113" s="7">
        <v>5</v>
      </c>
      <c r="E113" s="7">
        <v>6</v>
      </c>
      <c r="F113" s="7">
        <v>0.45500000000000002</v>
      </c>
      <c r="G113" s="7">
        <v>3</v>
      </c>
      <c r="H113" s="7">
        <v>5</v>
      </c>
      <c r="I113" s="7">
        <v>0.375</v>
      </c>
      <c r="J113" s="7">
        <v>18.600000000000001</v>
      </c>
      <c r="K113" s="7">
        <v>18.600000000000001</v>
      </c>
      <c r="L113" s="7">
        <v>4.25</v>
      </c>
      <c r="M113" s="7">
        <v>4.8</v>
      </c>
      <c r="N113" s="7">
        <v>3</v>
      </c>
      <c r="O113" s="7">
        <v>3</v>
      </c>
      <c r="P113" s="7"/>
      <c r="Q113" s="7"/>
    </row>
    <row r="114" spans="1:17" ht="30">
      <c r="A114" s="6">
        <v>95</v>
      </c>
      <c r="B114" s="5" t="s">
        <v>54</v>
      </c>
      <c r="C114" s="5" t="s">
        <v>186</v>
      </c>
      <c r="D114" s="7">
        <v>5</v>
      </c>
      <c r="E114" s="7">
        <v>6</v>
      </c>
      <c r="F114" s="7">
        <v>0.45500000000000002</v>
      </c>
      <c r="G114" s="7">
        <v>3</v>
      </c>
      <c r="H114" s="7">
        <v>5</v>
      </c>
      <c r="I114" s="7">
        <v>0.375</v>
      </c>
      <c r="J114" s="7">
        <v>27.2</v>
      </c>
      <c r="K114" s="7">
        <v>29.2</v>
      </c>
      <c r="L114" s="7">
        <v>-0.75</v>
      </c>
      <c r="M114" s="7">
        <v>0.71</v>
      </c>
      <c r="N114" s="7"/>
      <c r="O114" s="7"/>
      <c r="P114" s="7"/>
      <c r="Q114" s="7"/>
    </row>
    <row r="115" spans="1:17" ht="30.75" thickBot="1">
      <c r="A115" s="6">
        <v>96</v>
      </c>
      <c r="B115" s="5" t="s">
        <v>29</v>
      </c>
      <c r="C115" s="5" t="s">
        <v>186</v>
      </c>
      <c r="D115" s="7">
        <v>3</v>
      </c>
      <c r="E115" s="7">
        <v>8</v>
      </c>
      <c r="F115" s="7">
        <v>0.27300000000000002</v>
      </c>
      <c r="G115" s="7">
        <v>2</v>
      </c>
      <c r="H115" s="7">
        <v>6</v>
      </c>
      <c r="I115" s="7">
        <v>0.25</v>
      </c>
      <c r="J115" s="7">
        <v>21.7</v>
      </c>
      <c r="K115" s="7">
        <v>34.1</v>
      </c>
      <c r="L115" s="7">
        <v>-9.06</v>
      </c>
      <c r="M115" s="7">
        <v>2.0299999999999998</v>
      </c>
      <c r="N115" s="7"/>
      <c r="O115" s="7"/>
      <c r="P115" s="7"/>
      <c r="Q115" s="7"/>
    </row>
    <row r="116" spans="1:17" ht="30.75" thickTop="1">
      <c r="A116" s="8">
        <v>97</v>
      </c>
      <c r="B116" s="10" t="s">
        <v>188</v>
      </c>
      <c r="C116" s="10" t="s">
        <v>187</v>
      </c>
      <c r="D116" s="9">
        <v>11</v>
      </c>
      <c r="E116" s="9">
        <v>2</v>
      </c>
      <c r="F116" s="9">
        <v>0.84599999999999997</v>
      </c>
      <c r="G116" s="9">
        <v>7</v>
      </c>
      <c r="H116" s="9">
        <v>1</v>
      </c>
      <c r="I116" s="9">
        <v>0.875</v>
      </c>
      <c r="J116" s="9">
        <v>29.5</v>
      </c>
      <c r="K116" s="9">
        <v>14.2</v>
      </c>
      <c r="L116" s="9">
        <v>14.18</v>
      </c>
      <c r="M116" s="9">
        <v>2.48</v>
      </c>
      <c r="N116" s="9">
        <v>5</v>
      </c>
      <c r="O116" s="9">
        <v>3</v>
      </c>
      <c r="P116" s="9">
        <v>6</v>
      </c>
      <c r="Q116" s="9"/>
    </row>
    <row r="117" spans="1:17" ht="30">
      <c r="A117" s="6">
        <v>98</v>
      </c>
      <c r="B117" s="5" t="s">
        <v>9</v>
      </c>
      <c r="C117" s="5" t="s">
        <v>187</v>
      </c>
      <c r="D117" s="7">
        <v>9</v>
      </c>
      <c r="E117" s="7">
        <v>3</v>
      </c>
      <c r="F117" s="7">
        <v>0.75</v>
      </c>
      <c r="G117" s="7">
        <v>7</v>
      </c>
      <c r="H117" s="7">
        <v>1</v>
      </c>
      <c r="I117" s="7">
        <v>0.875</v>
      </c>
      <c r="J117" s="7">
        <v>32.200000000000003</v>
      </c>
      <c r="K117" s="7">
        <v>15.5</v>
      </c>
      <c r="L117" s="7">
        <v>13.63</v>
      </c>
      <c r="M117" s="7">
        <v>1.54</v>
      </c>
      <c r="N117" s="7">
        <v>16</v>
      </c>
      <c r="O117" s="7">
        <v>7</v>
      </c>
      <c r="P117" s="7">
        <v>14</v>
      </c>
      <c r="Q117" s="7"/>
    </row>
    <row r="118" spans="1:17" ht="60">
      <c r="A118" s="6">
        <v>99</v>
      </c>
      <c r="B118" s="5" t="s">
        <v>1</v>
      </c>
      <c r="C118" s="5" t="s">
        <v>187</v>
      </c>
      <c r="D118" s="7">
        <v>10</v>
      </c>
      <c r="E118" s="7">
        <v>2</v>
      </c>
      <c r="F118" s="7">
        <v>0.83299999999999996</v>
      </c>
      <c r="G118" s="7">
        <v>6</v>
      </c>
      <c r="H118" s="7">
        <v>2</v>
      </c>
      <c r="I118" s="7">
        <v>0.75</v>
      </c>
      <c r="J118" s="7">
        <v>21.9</v>
      </c>
      <c r="K118" s="7">
        <v>10.7</v>
      </c>
      <c r="L118" s="7">
        <v>12.89</v>
      </c>
      <c r="M118" s="7">
        <v>1.97</v>
      </c>
      <c r="N118" s="7"/>
      <c r="O118" s="7">
        <v>4</v>
      </c>
      <c r="P118" s="7">
        <v>8</v>
      </c>
      <c r="Q118" s="5" t="s">
        <v>204</v>
      </c>
    </row>
    <row r="119" spans="1:17" ht="30">
      <c r="A119" s="6">
        <v>100</v>
      </c>
      <c r="B119" s="5" t="s">
        <v>32</v>
      </c>
      <c r="C119" s="5" t="s">
        <v>187</v>
      </c>
      <c r="D119" s="7">
        <v>4</v>
      </c>
      <c r="E119" s="7">
        <v>7</v>
      </c>
      <c r="F119" s="7">
        <v>0.36399999999999999</v>
      </c>
      <c r="G119" s="7">
        <v>2</v>
      </c>
      <c r="H119" s="7">
        <v>6</v>
      </c>
      <c r="I119" s="7">
        <v>0.25</v>
      </c>
      <c r="J119" s="7">
        <v>25.7</v>
      </c>
      <c r="K119" s="7">
        <v>24.6</v>
      </c>
      <c r="L119" s="7">
        <v>3.44</v>
      </c>
      <c r="M119" s="7">
        <v>3.16</v>
      </c>
      <c r="N119" s="7"/>
      <c r="O119" s="7"/>
      <c r="P119" s="7"/>
      <c r="Q119" s="7"/>
    </row>
    <row r="120" spans="1:17" ht="30">
      <c r="A120" s="6">
        <v>101</v>
      </c>
      <c r="B120" s="5" t="s">
        <v>8</v>
      </c>
      <c r="C120" s="5" t="s">
        <v>187</v>
      </c>
      <c r="D120" s="7">
        <v>3</v>
      </c>
      <c r="E120" s="7">
        <v>8</v>
      </c>
      <c r="F120" s="7">
        <v>0.27300000000000002</v>
      </c>
      <c r="G120" s="7">
        <v>1</v>
      </c>
      <c r="H120" s="7">
        <v>7</v>
      </c>
      <c r="I120" s="7">
        <v>0.125</v>
      </c>
      <c r="J120" s="7">
        <v>13.5</v>
      </c>
      <c r="K120" s="7">
        <v>22.3</v>
      </c>
      <c r="L120" s="7">
        <v>-7.48</v>
      </c>
      <c r="M120" s="7">
        <v>0.52</v>
      </c>
      <c r="N120" s="7"/>
      <c r="O120" s="7"/>
      <c r="P120" s="7"/>
      <c r="Q120" s="7"/>
    </row>
    <row r="121" spans="1:17" ht="30">
      <c r="A121" s="6">
        <v>102</v>
      </c>
      <c r="B121" s="5" t="s">
        <v>25</v>
      </c>
      <c r="C121" s="5" t="s">
        <v>187</v>
      </c>
      <c r="D121" s="7">
        <v>3</v>
      </c>
      <c r="E121" s="7">
        <v>8</v>
      </c>
      <c r="F121" s="7">
        <v>0.27300000000000002</v>
      </c>
      <c r="G121" s="7">
        <v>1</v>
      </c>
      <c r="H121" s="7">
        <v>7</v>
      </c>
      <c r="I121" s="7">
        <v>0.125</v>
      </c>
      <c r="J121" s="7">
        <v>13.9</v>
      </c>
      <c r="K121" s="7">
        <v>23.5</v>
      </c>
      <c r="L121" s="7">
        <v>-7.03</v>
      </c>
      <c r="M121" s="7">
        <v>1.43</v>
      </c>
      <c r="N121" s="7"/>
      <c r="O121" s="7"/>
      <c r="P121" s="7"/>
      <c r="Q121" s="7"/>
    </row>
    <row r="122" spans="1:17" ht="15" customHeight="1">
      <c r="A122" s="21"/>
      <c r="B122" s="21"/>
      <c r="C122" s="21"/>
      <c r="D122" s="21" t="s">
        <v>167</v>
      </c>
      <c r="E122" s="21"/>
      <c r="F122" s="21"/>
      <c r="G122" s="21" t="s">
        <v>168</v>
      </c>
      <c r="H122" s="21"/>
      <c r="I122" s="21"/>
      <c r="J122" s="6"/>
      <c r="K122" s="6"/>
      <c r="L122" s="21" t="s">
        <v>159</v>
      </c>
      <c r="M122" s="21"/>
      <c r="N122" s="21" t="s">
        <v>151</v>
      </c>
      <c r="O122" s="21"/>
      <c r="P122" s="21"/>
      <c r="Q122" s="6"/>
    </row>
    <row r="123" spans="1:17">
      <c r="A123" s="6" t="s">
        <v>152</v>
      </c>
      <c r="B123" s="6" t="s">
        <v>153</v>
      </c>
      <c r="C123" s="6" t="s">
        <v>154</v>
      </c>
      <c r="D123" s="6" t="s">
        <v>155</v>
      </c>
      <c r="E123" s="6" t="s">
        <v>156</v>
      </c>
      <c r="F123" s="6" t="s">
        <v>157</v>
      </c>
      <c r="G123" s="6" t="s">
        <v>155</v>
      </c>
      <c r="H123" s="6" t="s">
        <v>156</v>
      </c>
      <c r="I123" s="6" t="s">
        <v>157</v>
      </c>
      <c r="J123" s="6" t="s">
        <v>158</v>
      </c>
      <c r="K123" s="6" t="s">
        <v>158</v>
      </c>
      <c r="L123" s="6" t="s">
        <v>159</v>
      </c>
      <c r="M123" s="6" t="s">
        <v>160</v>
      </c>
      <c r="N123" s="6" t="s">
        <v>161</v>
      </c>
      <c r="O123" s="6" t="s">
        <v>162</v>
      </c>
      <c r="P123" s="6" t="s">
        <v>163</v>
      </c>
      <c r="Q123" s="6" t="s">
        <v>164</v>
      </c>
    </row>
    <row r="124" spans="1:17" ht="60">
      <c r="A124" s="6">
        <v>103</v>
      </c>
      <c r="B124" s="5" t="s">
        <v>114</v>
      </c>
      <c r="C124" s="5" t="s">
        <v>150</v>
      </c>
      <c r="D124" s="7">
        <v>6</v>
      </c>
      <c r="E124" s="7">
        <v>5</v>
      </c>
      <c r="F124" s="7">
        <v>0.54500000000000004</v>
      </c>
      <c r="G124" s="7">
        <v>5</v>
      </c>
      <c r="H124" s="7">
        <v>2</v>
      </c>
      <c r="I124" s="7">
        <v>0.71399999999999997</v>
      </c>
      <c r="J124" s="7">
        <v>26</v>
      </c>
      <c r="K124" s="7">
        <v>27.6</v>
      </c>
      <c r="L124" s="7">
        <v>-9.19</v>
      </c>
      <c r="M124" s="7">
        <v>-10.1</v>
      </c>
      <c r="N124" s="7"/>
      <c r="O124" s="7"/>
      <c r="P124" s="7"/>
      <c r="Q124" s="7"/>
    </row>
    <row r="125" spans="1:17" ht="60">
      <c r="A125" s="6">
        <v>104</v>
      </c>
      <c r="B125" s="5" t="s">
        <v>88</v>
      </c>
      <c r="C125" s="5" t="s">
        <v>150</v>
      </c>
      <c r="D125" s="7">
        <v>6</v>
      </c>
      <c r="E125" s="7">
        <v>6</v>
      </c>
      <c r="F125" s="7">
        <v>0.5</v>
      </c>
      <c r="G125" s="7">
        <v>5</v>
      </c>
      <c r="H125" s="7">
        <v>2</v>
      </c>
      <c r="I125" s="7">
        <v>0.71399999999999997</v>
      </c>
      <c r="J125" s="7">
        <v>24.5</v>
      </c>
      <c r="K125" s="7">
        <v>25.3</v>
      </c>
      <c r="L125" s="7">
        <v>-12.8</v>
      </c>
      <c r="M125" s="7">
        <v>-10.72</v>
      </c>
      <c r="N125" s="7"/>
      <c r="O125" s="7"/>
      <c r="P125" s="7"/>
      <c r="Q125" s="5" t="s">
        <v>201</v>
      </c>
    </row>
    <row r="126" spans="1:17" ht="45">
      <c r="A126" s="6">
        <v>105</v>
      </c>
      <c r="B126" s="5" t="s">
        <v>120</v>
      </c>
      <c r="C126" s="5" t="s">
        <v>150</v>
      </c>
      <c r="D126" s="7">
        <v>5</v>
      </c>
      <c r="E126" s="7">
        <v>6</v>
      </c>
      <c r="F126" s="7">
        <v>0.45500000000000002</v>
      </c>
      <c r="G126" s="7">
        <v>5</v>
      </c>
      <c r="H126" s="7">
        <v>2</v>
      </c>
      <c r="I126" s="7">
        <v>0.71399999999999997</v>
      </c>
      <c r="J126" s="7">
        <v>21.7</v>
      </c>
      <c r="K126" s="7">
        <v>30.8</v>
      </c>
      <c r="L126" s="7">
        <v>-15</v>
      </c>
      <c r="M126" s="7">
        <v>-9.73</v>
      </c>
      <c r="N126" s="7"/>
      <c r="O126" s="7"/>
      <c r="P126" s="7"/>
      <c r="Q126" s="7"/>
    </row>
    <row r="127" spans="1:17" ht="45">
      <c r="A127" s="6">
        <v>106</v>
      </c>
      <c r="B127" s="5" t="s">
        <v>119</v>
      </c>
      <c r="C127" s="5" t="s">
        <v>150</v>
      </c>
      <c r="D127" s="7">
        <v>5</v>
      </c>
      <c r="E127" s="7">
        <v>6</v>
      </c>
      <c r="F127" s="7">
        <v>0.45500000000000002</v>
      </c>
      <c r="G127" s="7">
        <v>3</v>
      </c>
      <c r="H127" s="7">
        <v>4</v>
      </c>
      <c r="I127" s="7">
        <v>0.42899999999999999</v>
      </c>
      <c r="J127" s="7">
        <v>23.4</v>
      </c>
      <c r="K127" s="7">
        <v>29.4</v>
      </c>
      <c r="L127" s="7">
        <v>-14.88</v>
      </c>
      <c r="M127" s="7">
        <v>-11.69</v>
      </c>
      <c r="N127" s="7"/>
      <c r="O127" s="7"/>
      <c r="P127" s="7"/>
      <c r="Q127" s="7"/>
    </row>
    <row r="128" spans="1:17" ht="45">
      <c r="A128" s="6">
        <v>107</v>
      </c>
      <c r="B128" s="5" t="s">
        <v>86</v>
      </c>
      <c r="C128" s="5" t="s">
        <v>150</v>
      </c>
      <c r="D128" s="7">
        <v>4</v>
      </c>
      <c r="E128" s="7">
        <v>7</v>
      </c>
      <c r="F128" s="7">
        <v>0.36399999999999999</v>
      </c>
      <c r="G128" s="7">
        <v>3</v>
      </c>
      <c r="H128" s="7">
        <v>4</v>
      </c>
      <c r="I128" s="7">
        <v>0.42899999999999999</v>
      </c>
      <c r="J128" s="7">
        <v>19.100000000000001</v>
      </c>
      <c r="K128" s="7">
        <v>18.7</v>
      </c>
      <c r="L128" s="7">
        <v>-9.89</v>
      </c>
      <c r="M128" s="7">
        <v>-8.44</v>
      </c>
      <c r="N128" s="7"/>
      <c r="O128" s="7"/>
      <c r="P128" s="7"/>
      <c r="Q128" s="7"/>
    </row>
    <row r="129" spans="1:17">
      <c r="A129" s="6">
        <v>108</v>
      </c>
      <c r="B129" s="5" t="s">
        <v>99</v>
      </c>
      <c r="C129" s="5" t="s">
        <v>150</v>
      </c>
      <c r="D129" s="7">
        <v>4</v>
      </c>
      <c r="E129" s="7">
        <v>7</v>
      </c>
      <c r="F129" s="7">
        <v>0.36399999999999999</v>
      </c>
      <c r="G129" s="7">
        <v>3</v>
      </c>
      <c r="H129" s="7">
        <v>4</v>
      </c>
      <c r="I129" s="7">
        <v>0.42899999999999999</v>
      </c>
      <c r="J129" s="7">
        <v>15.9</v>
      </c>
      <c r="K129" s="7">
        <v>23.2</v>
      </c>
      <c r="L129" s="7">
        <v>-16.7</v>
      </c>
      <c r="M129" s="7">
        <v>-10.25</v>
      </c>
      <c r="N129" s="7"/>
      <c r="O129" s="7"/>
      <c r="P129" s="7"/>
      <c r="Q129" s="7"/>
    </row>
    <row r="130" spans="1:17" ht="30">
      <c r="A130" s="6">
        <v>109</v>
      </c>
      <c r="B130" s="5" t="s">
        <v>83</v>
      </c>
      <c r="C130" s="5" t="s">
        <v>150</v>
      </c>
      <c r="D130" s="7">
        <v>2</v>
      </c>
      <c r="E130" s="7">
        <v>9</v>
      </c>
      <c r="F130" s="7">
        <v>0.182</v>
      </c>
      <c r="G130" s="7">
        <v>2</v>
      </c>
      <c r="H130" s="7">
        <v>5</v>
      </c>
      <c r="I130" s="7">
        <v>0.28599999999999998</v>
      </c>
      <c r="J130" s="7">
        <v>13.5</v>
      </c>
      <c r="K130" s="7">
        <v>30.8</v>
      </c>
      <c r="L130" s="7">
        <v>-18.39</v>
      </c>
      <c r="M130" s="7">
        <v>-6.85</v>
      </c>
      <c r="N130" s="7"/>
      <c r="O130" s="7"/>
      <c r="P130" s="7"/>
      <c r="Q130" s="7"/>
    </row>
    <row r="131" spans="1:17" ht="30">
      <c r="A131" s="6">
        <v>110</v>
      </c>
      <c r="B131" s="5" t="s">
        <v>115</v>
      </c>
      <c r="C131" s="5" t="s">
        <v>150</v>
      </c>
      <c r="D131" s="7">
        <v>2</v>
      </c>
      <c r="E131" s="7">
        <v>9</v>
      </c>
      <c r="F131" s="7">
        <v>0.182</v>
      </c>
      <c r="G131" s="7">
        <v>2</v>
      </c>
      <c r="H131" s="7">
        <v>5</v>
      </c>
      <c r="I131" s="7">
        <v>0.28599999999999998</v>
      </c>
      <c r="J131" s="7">
        <v>14.3</v>
      </c>
      <c r="K131" s="7">
        <v>31.5</v>
      </c>
      <c r="L131" s="7">
        <v>-18.23</v>
      </c>
      <c r="M131" s="7">
        <v>-7.6</v>
      </c>
      <c r="N131" s="7"/>
      <c r="O131" s="7"/>
      <c r="P131" s="7"/>
      <c r="Q131" s="7"/>
    </row>
    <row r="132" spans="1:17" ht="15" customHeight="1">
      <c r="A132" s="21"/>
      <c r="B132" s="21"/>
      <c r="C132" s="21"/>
      <c r="D132" s="21" t="s">
        <v>167</v>
      </c>
      <c r="E132" s="21"/>
      <c r="F132" s="21"/>
      <c r="G132" s="21" t="s">
        <v>168</v>
      </c>
      <c r="H132" s="21"/>
      <c r="I132" s="21"/>
      <c r="J132" s="6"/>
      <c r="K132" s="6"/>
      <c r="L132" s="21" t="s">
        <v>159</v>
      </c>
      <c r="M132" s="21"/>
      <c r="N132" s="21" t="s">
        <v>151</v>
      </c>
      <c r="O132" s="21"/>
      <c r="P132" s="21"/>
      <c r="Q132" s="6"/>
    </row>
    <row r="133" spans="1:17">
      <c r="A133" s="6" t="s">
        <v>152</v>
      </c>
      <c r="B133" s="6" t="s">
        <v>153</v>
      </c>
      <c r="C133" s="6" t="s">
        <v>154</v>
      </c>
      <c r="D133" s="6" t="s">
        <v>155</v>
      </c>
      <c r="E133" s="6" t="s">
        <v>156</v>
      </c>
      <c r="F133" s="6" t="s">
        <v>157</v>
      </c>
      <c r="G133" s="6" t="s">
        <v>155</v>
      </c>
      <c r="H133" s="6" t="s">
        <v>156</v>
      </c>
      <c r="I133" s="6" t="s">
        <v>157</v>
      </c>
      <c r="J133" s="6" t="s">
        <v>158</v>
      </c>
      <c r="K133" s="6" t="s">
        <v>158</v>
      </c>
      <c r="L133" s="6" t="s">
        <v>159</v>
      </c>
      <c r="M133" s="6" t="s">
        <v>160</v>
      </c>
      <c r="N133" s="6" t="s">
        <v>161</v>
      </c>
      <c r="O133" s="6" t="s">
        <v>162</v>
      </c>
      <c r="P133" s="6" t="s">
        <v>163</v>
      </c>
      <c r="Q133" s="6" t="s">
        <v>164</v>
      </c>
    </row>
    <row r="134" spans="1:17">
      <c r="A134" s="6">
        <v>111</v>
      </c>
      <c r="B134" s="5" t="s">
        <v>122</v>
      </c>
      <c r="C134" s="5" t="s">
        <v>193</v>
      </c>
      <c r="D134" s="7">
        <v>9</v>
      </c>
      <c r="E134" s="7">
        <v>3</v>
      </c>
      <c r="F134" s="7">
        <v>0.75</v>
      </c>
      <c r="G134" s="7">
        <v>7</v>
      </c>
      <c r="H134" s="7">
        <v>1</v>
      </c>
      <c r="I134" s="7">
        <v>0.875</v>
      </c>
      <c r="J134" s="7">
        <v>34.200000000000003</v>
      </c>
      <c r="K134" s="7">
        <v>31.9</v>
      </c>
      <c r="L134" s="7">
        <v>-5.21</v>
      </c>
      <c r="M134" s="7">
        <v>-8.1199999999999992</v>
      </c>
      <c r="N134" s="7"/>
      <c r="O134" s="7"/>
      <c r="P134" s="7"/>
      <c r="Q134" s="7"/>
    </row>
    <row r="135" spans="1:17" ht="30">
      <c r="A135" s="6">
        <v>112</v>
      </c>
      <c r="B135" s="5" t="s">
        <v>57</v>
      </c>
      <c r="C135" s="5" t="s">
        <v>193</v>
      </c>
      <c r="D135" s="7">
        <v>9</v>
      </c>
      <c r="E135" s="7">
        <v>4</v>
      </c>
      <c r="F135" s="7">
        <v>0.69199999999999995</v>
      </c>
      <c r="G135" s="7">
        <v>7</v>
      </c>
      <c r="H135" s="7">
        <v>1</v>
      </c>
      <c r="I135" s="7">
        <v>0.875</v>
      </c>
      <c r="J135" s="7">
        <v>36.1</v>
      </c>
      <c r="K135" s="7">
        <v>24.4</v>
      </c>
      <c r="L135" s="7">
        <v>2.11</v>
      </c>
      <c r="M135" s="7">
        <v>-6.36</v>
      </c>
      <c r="N135" s="7">
        <v>18</v>
      </c>
      <c r="O135" s="7">
        <v>18</v>
      </c>
      <c r="P135" s="7"/>
      <c r="Q135" s="7"/>
    </row>
    <row r="136" spans="1:17" ht="30">
      <c r="A136" s="6">
        <v>113</v>
      </c>
      <c r="B136" s="5" t="s">
        <v>89</v>
      </c>
      <c r="C136" s="5" t="s">
        <v>193</v>
      </c>
      <c r="D136" s="7">
        <v>7</v>
      </c>
      <c r="E136" s="7">
        <v>4</v>
      </c>
      <c r="F136" s="7">
        <v>0.63600000000000001</v>
      </c>
      <c r="G136" s="7">
        <v>6</v>
      </c>
      <c r="H136" s="7">
        <v>2</v>
      </c>
      <c r="I136" s="7">
        <v>0.75</v>
      </c>
      <c r="J136" s="7">
        <v>28.7</v>
      </c>
      <c r="K136" s="7">
        <v>25.5</v>
      </c>
      <c r="L136" s="7">
        <v>-3.39</v>
      </c>
      <c r="M136" s="7">
        <v>-7.3</v>
      </c>
      <c r="N136" s="7"/>
      <c r="O136" s="7"/>
      <c r="P136" s="7"/>
      <c r="Q136" s="7"/>
    </row>
    <row r="137" spans="1:17" ht="30">
      <c r="A137" s="6">
        <v>114</v>
      </c>
      <c r="B137" s="5" t="s">
        <v>78</v>
      </c>
      <c r="C137" s="5" t="s">
        <v>193</v>
      </c>
      <c r="D137" s="7">
        <v>8</v>
      </c>
      <c r="E137" s="7">
        <v>5</v>
      </c>
      <c r="F137" s="7">
        <v>0.61499999999999999</v>
      </c>
      <c r="G137" s="7">
        <v>6</v>
      </c>
      <c r="H137" s="7">
        <v>2</v>
      </c>
      <c r="I137" s="7">
        <v>0.75</v>
      </c>
      <c r="J137" s="7">
        <v>37.799999999999997</v>
      </c>
      <c r="K137" s="7">
        <v>22.5</v>
      </c>
      <c r="L137" s="7">
        <v>5.72</v>
      </c>
      <c r="M137" s="7">
        <v>-4.82</v>
      </c>
      <c r="N137" s="7">
        <v>24</v>
      </c>
      <c r="O137" s="7">
        <v>16</v>
      </c>
      <c r="P137" s="7"/>
      <c r="Q137" s="7"/>
    </row>
    <row r="138" spans="1:17">
      <c r="A138" s="6">
        <v>115</v>
      </c>
      <c r="B138" s="5" t="s">
        <v>128</v>
      </c>
      <c r="C138" s="5" t="s">
        <v>193</v>
      </c>
      <c r="D138" s="7">
        <v>5</v>
      </c>
      <c r="E138" s="7">
        <v>7</v>
      </c>
      <c r="F138" s="7">
        <v>0.41699999999999998</v>
      </c>
      <c r="G138" s="7">
        <v>4</v>
      </c>
      <c r="H138" s="7">
        <v>4</v>
      </c>
      <c r="I138" s="7">
        <v>0.5</v>
      </c>
      <c r="J138" s="7">
        <v>30.7</v>
      </c>
      <c r="K138" s="7">
        <v>35.700000000000003</v>
      </c>
      <c r="L138" s="7">
        <v>-5.61</v>
      </c>
      <c r="M138" s="7">
        <v>-2.86</v>
      </c>
      <c r="N138" s="7"/>
      <c r="O138" s="7"/>
      <c r="P138" s="7"/>
      <c r="Q138" s="7"/>
    </row>
    <row r="139" spans="1:17" ht="30">
      <c r="A139" s="6">
        <v>116</v>
      </c>
      <c r="B139" s="5" t="s">
        <v>111</v>
      </c>
      <c r="C139" s="5" t="s">
        <v>193</v>
      </c>
      <c r="D139" s="7">
        <v>3</v>
      </c>
      <c r="E139" s="7">
        <v>8</v>
      </c>
      <c r="F139" s="7">
        <v>0.27300000000000002</v>
      </c>
      <c r="G139" s="7">
        <v>2</v>
      </c>
      <c r="H139" s="7">
        <v>6</v>
      </c>
      <c r="I139" s="7">
        <v>0.25</v>
      </c>
      <c r="J139" s="7">
        <v>22.5</v>
      </c>
      <c r="K139" s="7">
        <v>32.5</v>
      </c>
      <c r="L139" s="7">
        <v>-16.61</v>
      </c>
      <c r="M139" s="7">
        <v>-8.61</v>
      </c>
      <c r="N139" s="7"/>
      <c r="O139" s="7"/>
      <c r="P139" s="7"/>
      <c r="Q139" s="7"/>
    </row>
    <row r="140" spans="1:17" ht="30">
      <c r="A140" s="6">
        <v>117</v>
      </c>
      <c r="B140" s="5" t="s">
        <v>90</v>
      </c>
      <c r="C140" s="5" t="s">
        <v>193</v>
      </c>
      <c r="D140" s="7">
        <v>3</v>
      </c>
      <c r="E140" s="7">
        <v>8</v>
      </c>
      <c r="F140" s="7">
        <v>0.27300000000000002</v>
      </c>
      <c r="G140" s="7">
        <v>2</v>
      </c>
      <c r="H140" s="7">
        <v>6</v>
      </c>
      <c r="I140" s="7">
        <v>0.25</v>
      </c>
      <c r="J140" s="7">
        <v>18.899999999999999</v>
      </c>
      <c r="K140" s="7">
        <v>32.700000000000003</v>
      </c>
      <c r="L140" s="7">
        <v>-17.68</v>
      </c>
      <c r="M140" s="7">
        <v>-5.87</v>
      </c>
      <c r="N140" s="7"/>
      <c r="O140" s="7"/>
      <c r="P140" s="7"/>
      <c r="Q140" s="7"/>
    </row>
    <row r="141" spans="1:17">
      <c r="A141" s="6">
        <v>118</v>
      </c>
      <c r="B141" s="5" t="s">
        <v>126</v>
      </c>
      <c r="C141" s="5" t="s">
        <v>193</v>
      </c>
      <c r="D141" s="7">
        <v>2</v>
      </c>
      <c r="E141" s="7">
        <v>9</v>
      </c>
      <c r="F141" s="7">
        <v>0.182</v>
      </c>
      <c r="G141" s="7">
        <v>2</v>
      </c>
      <c r="H141" s="7">
        <v>6</v>
      </c>
      <c r="I141" s="7">
        <v>0.25</v>
      </c>
      <c r="J141" s="7">
        <v>22.1</v>
      </c>
      <c r="K141" s="7">
        <v>38.1</v>
      </c>
      <c r="L141" s="7">
        <v>-19.37</v>
      </c>
      <c r="M141" s="7">
        <v>-7.28</v>
      </c>
      <c r="N141" s="7"/>
      <c r="O141" s="7"/>
      <c r="P141" s="7"/>
      <c r="Q141" s="7"/>
    </row>
    <row r="142" spans="1:17" ht="45">
      <c r="A142" s="6">
        <v>119</v>
      </c>
      <c r="B142" s="5" t="s">
        <v>133</v>
      </c>
      <c r="C142" s="5" t="s">
        <v>193</v>
      </c>
      <c r="D142" s="7">
        <v>0</v>
      </c>
      <c r="E142" s="7">
        <v>12</v>
      </c>
      <c r="F142" s="7">
        <v>0</v>
      </c>
      <c r="G142" s="7">
        <v>0</v>
      </c>
      <c r="H142" s="7">
        <v>8</v>
      </c>
      <c r="I142" s="7">
        <v>0</v>
      </c>
      <c r="J142" s="7">
        <v>16.5</v>
      </c>
      <c r="K142" s="7">
        <v>38.799999999999997</v>
      </c>
      <c r="L142" s="7">
        <v>-22.98</v>
      </c>
      <c r="M142" s="7">
        <v>-4.1500000000000004</v>
      </c>
      <c r="N142" s="1"/>
      <c r="O142" s="1"/>
      <c r="P142" s="1"/>
      <c r="Q142" s="1"/>
    </row>
  </sheetData>
  <mergeCells count="55">
    <mergeCell ref="A132:C132"/>
    <mergeCell ref="D132:F132"/>
    <mergeCell ref="G132:I132"/>
    <mergeCell ref="L132:M132"/>
    <mergeCell ref="N132:P132"/>
    <mergeCell ref="A108:C108"/>
    <mergeCell ref="D108:F108"/>
    <mergeCell ref="G108:I108"/>
    <mergeCell ref="L108:M108"/>
    <mergeCell ref="N108:P108"/>
    <mergeCell ref="A122:C122"/>
    <mergeCell ref="D122:F122"/>
    <mergeCell ref="G122:I122"/>
    <mergeCell ref="L122:M122"/>
    <mergeCell ref="N122:P122"/>
    <mergeCell ref="A85:C85"/>
    <mergeCell ref="D85:F85"/>
    <mergeCell ref="G85:I85"/>
    <mergeCell ref="L85:M85"/>
    <mergeCell ref="N85:P85"/>
    <mergeCell ref="A96:C96"/>
    <mergeCell ref="D96:F96"/>
    <mergeCell ref="G96:I96"/>
    <mergeCell ref="L96:M96"/>
    <mergeCell ref="N96:P96"/>
    <mergeCell ref="A65:C65"/>
    <mergeCell ref="D65:F65"/>
    <mergeCell ref="G65:I65"/>
    <mergeCell ref="L65:M65"/>
    <mergeCell ref="N65:P65"/>
    <mergeCell ref="A71:C71"/>
    <mergeCell ref="D71:F71"/>
    <mergeCell ref="G71:I71"/>
    <mergeCell ref="L71:M71"/>
    <mergeCell ref="N71:P71"/>
    <mergeCell ref="A38:C38"/>
    <mergeCell ref="D38:F38"/>
    <mergeCell ref="G38:I38"/>
    <mergeCell ref="L38:M38"/>
    <mergeCell ref="N38:P38"/>
    <mergeCell ref="A51:C51"/>
    <mergeCell ref="D51:F51"/>
    <mergeCell ref="G51:I51"/>
    <mergeCell ref="L51:M51"/>
    <mergeCell ref="N51:P51"/>
    <mergeCell ref="A14:C14"/>
    <mergeCell ref="D14:F14"/>
    <mergeCell ref="G14:I14"/>
    <mergeCell ref="L14:M14"/>
    <mergeCell ref="N14:P14"/>
    <mergeCell ref="A28:C28"/>
    <mergeCell ref="D28:F28"/>
    <mergeCell ref="G28:I28"/>
    <mergeCell ref="L28:M28"/>
    <mergeCell ref="N28:P28"/>
  </mergeCells>
  <hyperlinks>
    <hyperlink ref="B2" r:id="rId1" display="http://www.sports-reference.com/cfb/schools/boston-college/2005.html" xr:uid="{00000000-0004-0000-1000-000000000000}"/>
    <hyperlink ref="C2" r:id="rId2" display="http://www.sports-reference.com/cfb/conferences/acc/2005.html" xr:uid="{00000000-0004-0000-1000-000001000000}"/>
    <hyperlink ref="B3" r:id="rId3" display="http://www.sports-reference.com/cfb/schools/florida-state/2005.html" xr:uid="{00000000-0004-0000-1000-000002000000}"/>
    <hyperlink ref="C3" r:id="rId4" display="http://www.sports-reference.com/cfb/conferences/acc/2005.html" xr:uid="{00000000-0004-0000-1000-000003000000}"/>
    <hyperlink ref="B4" r:id="rId5" display="http://www.sports-reference.com/cfb/schools/clemson/2005.html" xr:uid="{00000000-0004-0000-1000-000004000000}"/>
    <hyperlink ref="C4" r:id="rId6" display="http://www.sports-reference.com/cfb/conferences/acc/2005.html" xr:uid="{00000000-0004-0000-1000-000005000000}"/>
    <hyperlink ref="B5" r:id="rId7" display="http://www.sports-reference.com/cfb/schools/north-carolina-state/2005.html" xr:uid="{00000000-0004-0000-1000-000006000000}"/>
    <hyperlink ref="C5" r:id="rId8" display="http://www.sports-reference.com/cfb/conferences/acc/2005.html" xr:uid="{00000000-0004-0000-1000-000007000000}"/>
    <hyperlink ref="B6" r:id="rId9" display="http://www.sports-reference.com/cfb/schools/maryland/2005.html" xr:uid="{00000000-0004-0000-1000-000008000000}"/>
    <hyperlink ref="C6" r:id="rId10" display="http://www.sports-reference.com/cfb/conferences/acc/2005.html" xr:uid="{00000000-0004-0000-1000-000009000000}"/>
    <hyperlink ref="B7" r:id="rId11" display="http://www.sports-reference.com/cfb/schools/wake-forest/2005.html" xr:uid="{00000000-0004-0000-1000-00000A000000}"/>
    <hyperlink ref="C7" r:id="rId12" display="http://www.sports-reference.com/cfb/conferences/acc/2005.html" xr:uid="{00000000-0004-0000-1000-00000B000000}"/>
    <hyperlink ref="B8" r:id="rId13" display="http://www.sports-reference.com/cfb/schools/virginia-tech/2005.html" xr:uid="{00000000-0004-0000-1000-00000C000000}"/>
    <hyperlink ref="C8" r:id="rId14" display="http://www.sports-reference.com/cfb/conferences/acc/2005.html" xr:uid="{00000000-0004-0000-1000-00000D000000}"/>
    <hyperlink ref="B9" r:id="rId15" display="http://www.sports-reference.com/cfb/schools/miami-fl/2005.html" xr:uid="{00000000-0004-0000-1000-00000E000000}"/>
    <hyperlink ref="C9" r:id="rId16" display="http://www.sports-reference.com/cfb/conferences/acc/2005.html" xr:uid="{00000000-0004-0000-1000-00000F000000}"/>
    <hyperlink ref="B10" r:id="rId17" display="http://www.sports-reference.com/cfb/schools/georgia-tech/2005.html" xr:uid="{00000000-0004-0000-1000-000010000000}"/>
    <hyperlink ref="C10" r:id="rId18" display="http://www.sports-reference.com/cfb/conferences/acc/2005.html" xr:uid="{00000000-0004-0000-1000-000011000000}"/>
    <hyperlink ref="B11" r:id="rId19" display="http://www.sports-reference.com/cfb/schools/north-carolina/2005.html" xr:uid="{00000000-0004-0000-1000-000012000000}"/>
    <hyperlink ref="C11" r:id="rId20" display="http://www.sports-reference.com/cfb/conferences/acc/2005.html" xr:uid="{00000000-0004-0000-1000-000013000000}"/>
    <hyperlink ref="B12" r:id="rId21" display="http://www.sports-reference.com/cfb/schools/virginia/2005.html" xr:uid="{00000000-0004-0000-1000-000014000000}"/>
    <hyperlink ref="C12" r:id="rId22" display="http://www.sports-reference.com/cfb/conferences/acc/2005.html" xr:uid="{00000000-0004-0000-1000-000015000000}"/>
    <hyperlink ref="B13" r:id="rId23" display="http://www.sports-reference.com/cfb/schools/duke/2005.html" xr:uid="{00000000-0004-0000-1000-000016000000}"/>
    <hyperlink ref="C13" r:id="rId24" display="http://www.sports-reference.com/cfb/conferences/acc/2005.html" xr:uid="{00000000-0004-0000-1000-000017000000}"/>
    <hyperlink ref="B16" r:id="rId25" display="http://www.sports-reference.com/cfb/schools/colorado/2005.html" xr:uid="{00000000-0004-0000-1000-000018000000}"/>
    <hyperlink ref="C16" r:id="rId26" display="http://www.sports-reference.com/cfb/conferences/big-12/2005.html" xr:uid="{00000000-0004-0000-1000-000019000000}"/>
    <hyperlink ref="B17" r:id="rId27" display="http://www.sports-reference.com/cfb/schools/nebraska/2005.html" xr:uid="{00000000-0004-0000-1000-00001A000000}"/>
    <hyperlink ref="C17" r:id="rId28" display="http://www.sports-reference.com/cfb/conferences/big-12/2005.html" xr:uid="{00000000-0004-0000-1000-00001B000000}"/>
    <hyperlink ref="B18" r:id="rId29" display="http://www.sports-reference.com/cfb/schools/iowa-state/2005.html" xr:uid="{00000000-0004-0000-1000-00001C000000}"/>
    <hyperlink ref="C18" r:id="rId30" display="http://www.sports-reference.com/cfb/conferences/big-12/2005.html" xr:uid="{00000000-0004-0000-1000-00001D000000}"/>
    <hyperlink ref="B19" r:id="rId31" display="http://www.sports-reference.com/cfb/schools/missouri/2005.html" xr:uid="{00000000-0004-0000-1000-00001E000000}"/>
    <hyperlink ref="C19" r:id="rId32" display="http://www.sports-reference.com/cfb/conferences/big-12/2005.html" xr:uid="{00000000-0004-0000-1000-00001F000000}"/>
    <hyperlink ref="B20" r:id="rId33" display="http://www.sports-reference.com/cfb/schools/kansas/2005.html" xr:uid="{00000000-0004-0000-1000-000020000000}"/>
    <hyperlink ref="C20" r:id="rId34" display="http://www.sports-reference.com/cfb/conferences/big-12/2005.html" xr:uid="{00000000-0004-0000-1000-000021000000}"/>
    <hyperlink ref="B21" r:id="rId35" display="http://www.sports-reference.com/cfb/schools/kansas-state/2005.html" xr:uid="{00000000-0004-0000-1000-000022000000}"/>
    <hyperlink ref="C21" r:id="rId36" display="http://www.sports-reference.com/cfb/conferences/big-12/2005.html" xr:uid="{00000000-0004-0000-1000-000023000000}"/>
    <hyperlink ref="B22" r:id="rId37" display="http://www.sports-reference.com/cfb/schools/texas/2005.html" xr:uid="{00000000-0004-0000-1000-000024000000}"/>
    <hyperlink ref="C22" r:id="rId38" display="http://www.sports-reference.com/cfb/conferences/big-12/2005.html" xr:uid="{00000000-0004-0000-1000-000025000000}"/>
    <hyperlink ref="B23" r:id="rId39" display="http://www.sports-reference.com/cfb/schools/texas-tech/2005.html" xr:uid="{00000000-0004-0000-1000-000026000000}"/>
    <hyperlink ref="C23" r:id="rId40" display="http://www.sports-reference.com/cfb/conferences/big-12/2005.html" xr:uid="{00000000-0004-0000-1000-000027000000}"/>
    <hyperlink ref="B24" r:id="rId41" display="http://www.sports-reference.com/cfb/schools/oklahoma/2005.html" xr:uid="{00000000-0004-0000-1000-000028000000}"/>
    <hyperlink ref="C24" r:id="rId42" display="http://www.sports-reference.com/cfb/conferences/big-12/2005.html" xr:uid="{00000000-0004-0000-1000-000029000000}"/>
    <hyperlink ref="B25" r:id="rId43" display="http://www.sports-reference.com/cfb/schools/texas-am/2005.html" xr:uid="{00000000-0004-0000-1000-00002A000000}"/>
    <hyperlink ref="C25" r:id="rId44" display="http://www.sports-reference.com/cfb/conferences/big-12/2005.html" xr:uid="{00000000-0004-0000-1000-00002B000000}"/>
    <hyperlink ref="B26" r:id="rId45" display="http://www.sports-reference.com/cfb/schools/baylor/2005.html" xr:uid="{00000000-0004-0000-1000-00002C000000}"/>
    <hyperlink ref="C26" r:id="rId46" display="http://www.sports-reference.com/cfb/conferences/big-12/2005.html" xr:uid="{00000000-0004-0000-1000-00002D000000}"/>
    <hyperlink ref="B27" r:id="rId47" display="http://www.sports-reference.com/cfb/schools/oklahoma-state/2005.html" xr:uid="{00000000-0004-0000-1000-00002E000000}"/>
    <hyperlink ref="C27" r:id="rId48" display="http://www.sports-reference.com/cfb/conferences/big-12/2005.html" xr:uid="{00000000-0004-0000-1000-00002F000000}"/>
    <hyperlink ref="B30" r:id="rId49" display="http://www.sports-reference.com/cfb/schools/west-virginia/2005.html" xr:uid="{00000000-0004-0000-1000-000030000000}"/>
    <hyperlink ref="C30" r:id="rId50" display="http://www.sports-reference.com/cfb/conferences/big-east/2005.html" xr:uid="{00000000-0004-0000-1000-000031000000}"/>
    <hyperlink ref="B31" r:id="rId51" display="http://www.sports-reference.com/cfb/schools/louisville/2005.html" xr:uid="{00000000-0004-0000-1000-000032000000}"/>
    <hyperlink ref="C31" r:id="rId52" display="http://www.sports-reference.com/cfb/conferences/big-east/2005.html" xr:uid="{00000000-0004-0000-1000-000033000000}"/>
    <hyperlink ref="B32" r:id="rId53" display="http://www.sports-reference.com/cfb/schools/rutgers/2005.html" xr:uid="{00000000-0004-0000-1000-000034000000}"/>
    <hyperlink ref="C32" r:id="rId54" display="http://www.sports-reference.com/cfb/conferences/big-east/2005.html" xr:uid="{00000000-0004-0000-1000-000035000000}"/>
    <hyperlink ref="B33" r:id="rId55" display="http://www.sports-reference.com/cfb/schools/south-florida/2005.html" xr:uid="{00000000-0004-0000-1000-000036000000}"/>
    <hyperlink ref="C33" r:id="rId56" display="http://www.sports-reference.com/cfb/conferences/big-east/2005.html" xr:uid="{00000000-0004-0000-1000-000037000000}"/>
    <hyperlink ref="B34" r:id="rId57" display="http://www.sports-reference.com/cfb/schools/pittsburgh/2005.html" xr:uid="{00000000-0004-0000-1000-000038000000}"/>
    <hyperlink ref="C34" r:id="rId58" display="http://www.sports-reference.com/cfb/conferences/big-east/2005.html" xr:uid="{00000000-0004-0000-1000-000039000000}"/>
    <hyperlink ref="B35" r:id="rId59" display="http://www.sports-reference.com/cfb/schools/connecticut/2005.html" xr:uid="{00000000-0004-0000-1000-00003A000000}"/>
    <hyperlink ref="C35" r:id="rId60" display="http://www.sports-reference.com/cfb/conferences/big-east/2005.html" xr:uid="{00000000-0004-0000-1000-00003B000000}"/>
    <hyperlink ref="B36" r:id="rId61" display="http://www.sports-reference.com/cfb/schools/cincinnati/2005.html" xr:uid="{00000000-0004-0000-1000-00003C000000}"/>
    <hyperlink ref="C36" r:id="rId62" display="http://www.sports-reference.com/cfb/conferences/big-east/2005.html" xr:uid="{00000000-0004-0000-1000-00003D000000}"/>
    <hyperlink ref="B37" r:id="rId63" display="http://www.sports-reference.com/cfb/schools/syracuse/2005.html" xr:uid="{00000000-0004-0000-1000-00003E000000}"/>
    <hyperlink ref="C37" r:id="rId64" display="http://www.sports-reference.com/cfb/conferences/big-east/2005.html" xr:uid="{00000000-0004-0000-1000-00003F000000}"/>
    <hyperlink ref="B40" r:id="rId65" display="http://www.sports-reference.com/cfb/schools/penn-state/2005.html" xr:uid="{00000000-0004-0000-1000-000040000000}"/>
    <hyperlink ref="C40" r:id="rId66" display="http://www.sports-reference.com/cfb/conferences/big-ten/2005.html" xr:uid="{00000000-0004-0000-1000-000041000000}"/>
    <hyperlink ref="B41" r:id="rId67" display="http://www.sports-reference.com/cfb/schools/ohio-state/2005.html" xr:uid="{00000000-0004-0000-1000-000042000000}"/>
    <hyperlink ref="C41" r:id="rId68" display="http://www.sports-reference.com/cfb/conferences/big-ten/2005.html" xr:uid="{00000000-0004-0000-1000-000043000000}"/>
    <hyperlink ref="B42" r:id="rId69" display="http://www.sports-reference.com/cfb/schools/wisconsin/2005.html" xr:uid="{00000000-0004-0000-1000-000044000000}"/>
    <hyperlink ref="C42" r:id="rId70" display="http://www.sports-reference.com/cfb/conferences/big-ten/2005.html" xr:uid="{00000000-0004-0000-1000-000045000000}"/>
    <hyperlink ref="B43" r:id="rId71" display="http://www.sports-reference.com/cfb/schools/iowa/2005.html" xr:uid="{00000000-0004-0000-1000-000046000000}"/>
    <hyperlink ref="C43" r:id="rId72" display="http://www.sports-reference.com/cfb/conferences/big-ten/2005.html" xr:uid="{00000000-0004-0000-1000-000047000000}"/>
    <hyperlink ref="B44" r:id="rId73" display="http://www.sports-reference.com/cfb/schools/michigan/2005.html" xr:uid="{00000000-0004-0000-1000-000048000000}"/>
    <hyperlink ref="C44" r:id="rId74" display="http://www.sports-reference.com/cfb/conferences/big-ten/2005.html" xr:uid="{00000000-0004-0000-1000-000049000000}"/>
    <hyperlink ref="B45" r:id="rId75" display="http://www.sports-reference.com/cfb/schools/northwestern/2005.html" xr:uid="{00000000-0004-0000-1000-00004A000000}"/>
    <hyperlink ref="C45" r:id="rId76" display="http://www.sports-reference.com/cfb/conferences/big-ten/2005.html" xr:uid="{00000000-0004-0000-1000-00004B000000}"/>
    <hyperlink ref="B46" r:id="rId77" display="http://www.sports-reference.com/cfb/schools/minnesota/2005.html" xr:uid="{00000000-0004-0000-1000-00004C000000}"/>
    <hyperlink ref="C46" r:id="rId78" display="http://www.sports-reference.com/cfb/conferences/big-ten/2005.html" xr:uid="{00000000-0004-0000-1000-00004D000000}"/>
    <hyperlink ref="B47" r:id="rId79" display="http://www.sports-reference.com/cfb/schools/purdue/2005.html" xr:uid="{00000000-0004-0000-1000-00004E000000}"/>
    <hyperlink ref="C47" r:id="rId80" display="http://www.sports-reference.com/cfb/conferences/big-ten/2005.html" xr:uid="{00000000-0004-0000-1000-00004F000000}"/>
    <hyperlink ref="B48" r:id="rId81" display="http://www.sports-reference.com/cfb/schools/michigan-state/2005.html" xr:uid="{00000000-0004-0000-1000-000050000000}"/>
    <hyperlink ref="C48" r:id="rId82" display="http://www.sports-reference.com/cfb/conferences/big-ten/2005.html" xr:uid="{00000000-0004-0000-1000-000051000000}"/>
    <hyperlink ref="B49" r:id="rId83" display="http://www.sports-reference.com/cfb/schools/indiana/2005.html" xr:uid="{00000000-0004-0000-1000-000052000000}"/>
    <hyperlink ref="C49" r:id="rId84" display="http://www.sports-reference.com/cfb/conferences/big-ten/2005.html" xr:uid="{00000000-0004-0000-1000-000053000000}"/>
    <hyperlink ref="B50" r:id="rId85" display="http://www.sports-reference.com/cfb/schools/illinois/2005.html" xr:uid="{00000000-0004-0000-1000-000054000000}"/>
    <hyperlink ref="C50" r:id="rId86" display="http://www.sports-reference.com/cfb/conferences/big-ten/2005.html" xr:uid="{00000000-0004-0000-1000-000055000000}"/>
    <hyperlink ref="B53" r:id="rId87" display="http://www.sports-reference.com/cfb/schools/central-florida/2005.html" xr:uid="{00000000-0004-0000-1000-000056000000}"/>
    <hyperlink ref="C53" r:id="rId88" display="http://www.sports-reference.com/cfb/conferences/cusa/2005.html" xr:uid="{00000000-0004-0000-1000-000057000000}"/>
    <hyperlink ref="B54" r:id="rId89" display="http://www.sports-reference.com/cfb/schools/memphis/2005.html" xr:uid="{00000000-0004-0000-1000-000058000000}"/>
    <hyperlink ref="C54" r:id="rId90" display="http://www.sports-reference.com/cfb/conferences/cusa/2005.html" xr:uid="{00000000-0004-0000-1000-000059000000}"/>
    <hyperlink ref="B55" r:id="rId91" display="http://www.sports-reference.com/cfb/schools/southern-mississippi/2005.html" xr:uid="{00000000-0004-0000-1000-00005A000000}"/>
    <hyperlink ref="C55" r:id="rId92" display="http://www.sports-reference.com/cfb/conferences/cusa/2005.html" xr:uid="{00000000-0004-0000-1000-00005B000000}"/>
    <hyperlink ref="B56" r:id="rId93" display="http://www.sports-reference.com/cfb/schools/east-carolina/2005.html" xr:uid="{00000000-0004-0000-1000-00005C000000}"/>
    <hyperlink ref="C56" r:id="rId94" display="http://www.sports-reference.com/cfb/conferences/cusa/2005.html" xr:uid="{00000000-0004-0000-1000-00005D000000}"/>
    <hyperlink ref="B57" r:id="rId95" display="http://www.sports-reference.com/cfb/schools/alabama-birmingham/2005.html" xr:uid="{00000000-0004-0000-1000-00005E000000}"/>
    <hyperlink ref="C57" r:id="rId96" display="http://www.sports-reference.com/cfb/conferences/cusa/2005.html" xr:uid="{00000000-0004-0000-1000-00005F000000}"/>
    <hyperlink ref="B58" r:id="rId97" display="http://www.sports-reference.com/cfb/schools/marshall/2005.html" xr:uid="{00000000-0004-0000-1000-000060000000}"/>
    <hyperlink ref="C58" r:id="rId98" display="http://www.sports-reference.com/cfb/conferences/cusa/2005.html" xr:uid="{00000000-0004-0000-1000-000061000000}"/>
    <hyperlink ref="B59" r:id="rId99" display="http://www.sports-reference.com/cfb/schools/tulsa/2005.html" xr:uid="{00000000-0004-0000-1000-000062000000}"/>
    <hyperlink ref="C59" r:id="rId100" display="http://www.sports-reference.com/cfb/conferences/cusa/2005.html" xr:uid="{00000000-0004-0000-1000-000063000000}"/>
    <hyperlink ref="B60" r:id="rId101" display="http://www.sports-reference.com/cfb/schools/texas-el-paso/2005.html" xr:uid="{00000000-0004-0000-1000-000064000000}"/>
    <hyperlink ref="C60" r:id="rId102" display="http://www.sports-reference.com/cfb/conferences/cusa/2005.html" xr:uid="{00000000-0004-0000-1000-000065000000}"/>
    <hyperlink ref="B61" r:id="rId103" display="http://www.sports-reference.com/cfb/schools/houston/2005.html" xr:uid="{00000000-0004-0000-1000-000066000000}"/>
    <hyperlink ref="C61" r:id="rId104" display="http://www.sports-reference.com/cfb/conferences/cusa/2005.html" xr:uid="{00000000-0004-0000-1000-000067000000}"/>
    <hyperlink ref="B62" r:id="rId105" display="http://www.sports-reference.com/cfb/schools/southern-methodist/2005.html" xr:uid="{00000000-0004-0000-1000-000068000000}"/>
    <hyperlink ref="C62" r:id="rId106" display="http://www.sports-reference.com/cfb/conferences/cusa/2005.html" xr:uid="{00000000-0004-0000-1000-000069000000}"/>
    <hyperlink ref="B63" r:id="rId107" display="http://www.sports-reference.com/cfb/schools/tulane/2005.html" xr:uid="{00000000-0004-0000-1000-00006A000000}"/>
    <hyperlink ref="C63" r:id="rId108" display="http://www.sports-reference.com/cfb/conferences/cusa/2005.html" xr:uid="{00000000-0004-0000-1000-00006B000000}"/>
    <hyperlink ref="B64" r:id="rId109" display="http://www.sports-reference.com/cfb/schools/rice/2005.html" xr:uid="{00000000-0004-0000-1000-00006C000000}"/>
    <hyperlink ref="C64" r:id="rId110" display="http://www.sports-reference.com/cfb/conferences/cusa/2005.html" xr:uid="{00000000-0004-0000-1000-00006D000000}"/>
    <hyperlink ref="B67" r:id="rId111" display="http://www.sports-reference.com/cfb/schools/notre-dame/2005.html" xr:uid="{00000000-0004-0000-1000-00006E000000}"/>
    <hyperlink ref="C67" r:id="rId112" display="http://www.sports-reference.com/cfb/conferences/independent/2005.html" xr:uid="{00000000-0004-0000-1000-00006F000000}"/>
    <hyperlink ref="B68" r:id="rId113" display="http://www.sports-reference.com/cfb/schools/navy/2005.html" xr:uid="{00000000-0004-0000-1000-000070000000}"/>
    <hyperlink ref="C68" r:id="rId114" display="http://www.sports-reference.com/cfb/conferences/independent/2005.html" xr:uid="{00000000-0004-0000-1000-000071000000}"/>
    <hyperlink ref="B69" r:id="rId115" display="http://www.sports-reference.com/cfb/schools/army/2005.html" xr:uid="{00000000-0004-0000-1000-000072000000}"/>
    <hyperlink ref="C69" r:id="rId116" display="http://www.sports-reference.com/cfb/conferences/independent/2005.html" xr:uid="{00000000-0004-0000-1000-000073000000}"/>
    <hyperlink ref="B70" r:id="rId117" display="http://www.sports-reference.com/cfb/schools/temple/2005.html" xr:uid="{00000000-0004-0000-1000-000074000000}"/>
    <hyperlink ref="C70" r:id="rId118" display="http://www.sports-reference.com/cfb/conferences/independent/2005.html" xr:uid="{00000000-0004-0000-1000-000075000000}"/>
    <hyperlink ref="B73" r:id="rId119" display="http://www.sports-reference.com/cfb/schools/miami-oh/2005.html" xr:uid="{00000000-0004-0000-1000-000076000000}"/>
    <hyperlink ref="C73" r:id="rId120" display="http://www.sports-reference.com/cfb/conferences/mac/2005.html" xr:uid="{00000000-0004-0000-1000-000077000000}"/>
    <hyperlink ref="B74" r:id="rId121" display="http://www.sports-reference.com/cfb/schools/bowling-green-state/2005.html" xr:uid="{00000000-0004-0000-1000-000078000000}"/>
    <hyperlink ref="C74" r:id="rId122" display="http://www.sports-reference.com/cfb/conferences/mac/2005.html" xr:uid="{00000000-0004-0000-1000-000079000000}"/>
    <hyperlink ref="B75" r:id="rId123" display="http://www.sports-reference.com/cfb/schools/akron/2005.html" xr:uid="{00000000-0004-0000-1000-00007A000000}"/>
    <hyperlink ref="C75" r:id="rId124" display="http://www.sports-reference.com/cfb/conferences/mac/2005.html" xr:uid="{00000000-0004-0000-1000-00007B000000}"/>
    <hyperlink ref="B76" r:id="rId125" display="http://www.sports-reference.com/cfb/schools/ohio/2005.html" xr:uid="{00000000-0004-0000-1000-00007C000000}"/>
    <hyperlink ref="C76" r:id="rId126" display="http://www.sports-reference.com/cfb/conferences/mac/2005.html" xr:uid="{00000000-0004-0000-1000-00007D000000}"/>
    <hyperlink ref="B77" r:id="rId127" display="http://www.sports-reference.com/cfb/schools/buffalo/2005.html" xr:uid="{00000000-0004-0000-1000-00007E000000}"/>
    <hyperlink ref="C77" r:id="rId128" display="http://www.sports-reference.com/cfb/conferences/mac/2005.html" xr:uid="{00000000-0004-0000-1000-00007F000000}"/>
    <hyperlink ref="B78" r:id="rId129" display="http://www.sports-reference.com/cfb/schools/kent-state/2005.html" xr:uid="{00000000-0004-0000-1000-000080000000}"/>
    <hyperlink ref="C78" r:id="rId130" display="http://www.sports-reference.com/cfb/conferences/mac/2005.html" xr:uid="{00000000-0004-0000-1000-000081000000}"/>
    <hyperlink ref="B79" r:id="rId131" display="http://www.sports-reference.com/cfb/schools/toledo/2005.html" xr:uid="{00000000-0004-0000-1000-000082000000}"/>
    <hyperlink ref="C79" r:id="rId132" display="http://www.sports-reference.com/cfb/conferences/mac/2005.html" xr:uid="{00000000-0004-0000-1000-000083000000}"/>
    <hyperlink ref="B80" r:id="rId133" display="http://www.sports-reference.com/cfb/schools/northern-illinois/2005.html" xr:uid="{00000000-0004-0000-1000-000084000000}"/>
    <hyperlink ref="C80" r:id="rId134" display="http://www.sports-reference.com/cfb/conferences/mac/2005.html" xr:uid="{00000000-0004-0000-1000-000085000000}"/>
    <hyperlink ref="B81" r:id="rId135" display="http://www.sports-reference.com/cfb/schools/western-michigan/2005.html" xr:uid="{00000000-0004-0000-1000-000086000000}"/>
    <hyperlink ref="C81" r:id="rId136" display="http://www.sports-reference.com/cfb/conferences/mac/2005.html" xr:uid="{00000000-0004-0000-1000-000087000000}"/>
    <hyperlink ref="B82" r:id="rId137" display="http://www.sports-reference.com/cfb/schools/central-michigan/2005.html" xr:uid="{00000000-0004-0000-1000-000088000000}"/>
    <hyperlink ref="C82" r:id="rId138" display="http://www.sports-reference.com/cfb/conferences/mac/2005.html" xr:uid="{00000000-0004-0000-1000-000089000000}"/>
    <hyperlink ref="B83" r:id="rId139" display="http://www.sports-reference.com/cfb/schools/ball-state/2005.html" xr:uid="{00000000-0004-0000-1000-00008A000000}"/>
    <hyperlink ref="C83" r:id="rId140" display="http://www.sports-reference.com/cfb/conferences/mac/2005.html" xr:uid="{00000000-0004-0000-1000-00008B000000}"/>
    <hyperlink ref="B84" r:id="rId141" display="http://www.sports-reference.com/cfb/schools/eastern-michigan/2005.html" xr:uid="{00000000-0004-0000-1000-00008C000000}"/>
    <hyperlink ref="C84" r:id="rId142" display="http://www.sports-reference.com/cfb/conferences/mac/2005.html" xr:uid="{00000000-0004-0000-1000-00008D000000}"/>
    <hyperlink ref="B87" r:id="rId143" display="http://www.sports-reference.com/cfb/schools/texas-christian/2005.html" xr:uid="{00000000-0004-0000-1000-00008E000000}"/>
    <hyperlink ref="C87" r:id="rId144" display="http://www.sports-reference.com/cfb/conferences/mwc/2005.html" xr:uid="{00000000-0004-0000-1000-00008F000000}"/>
    <hyperlink ref="B88" r:id="rId145" display="http://www.sports-reference.com/cfb/schools/brigham-young/2005.html" xr:uid="{00000000-0004-0000-1000-000090000000}"/>
    <hyperlink ref="C88" r:id="rId146" display="http://www.sports-reference.com/cfb/conferences/mwc/2005.html" xr:uid="{00000000-0004-0000-1000-000091000000}"/>
    <hyperlink ref="B89" r:id="rId147" display="http://www.sports-reference.com/cfb/schools/colorado-state/2005.html" xr:uid="{00000000-0004-0000-1000-000092000000}"/>
    <hyperlink ref="C89" r:id="rId148" display="http://www.sports-reference.com/cfb/conferences/mwc/2005.html" xr:uid="{00000000-0004-0000-1000-000093000000}"/>
    <hyperlink ref="B90" r:id="rId149" display="http://www.sports-reference.com/cfb/schools/utah/2005.html" xr:uid="{00000000-0004-0000-1000-000094000000}"/>
    <hyperlink ref="C90" r:id="rId150" display="http://www.sports-reference.com/cfb/conferences/mwc/2005.html" xr:uid="{00000000-0004-0000-1000-000095000000}"/>
    <hyperlink ref="B91" r:id="rId151" display="http://www.sports-reference.com/cfb/schools/new-mexico/2005.html" xr:uid="{00000000-0004-0000-1000-000096000000}"/>
    <hyperlink ref="C91" r:id="rId152" display="http://www.sports-reference.com/cfb/conferences/mwc/2005.html" xr:uid="{00000000-0004-0000-1000-000097000000}"/>
    <hyperlink ref="B92" r:id="rId153" display="http://www.sports-reference.com/cfb/schools/san-diego-state/2005.html" xr:uid="{00000000-0004-0000-1000-000098000000}"/>
    <hyperlink ref="C92" r:id="rId154" display="http://www.sports-reference.com/cfb/conferences/mwc/2005.html" xr:uid="{00000000-0004-0000-1000-000099000000}"/>
    <hyperlink ref="B93" r:id="rId155" display="http://www.sports-reference.com/cfb/schools/air-force/2005.html" xr:uid="{00000000-0004-0000-1000-00009A000000}"/>
    <hyperlink ref="C93" r:id="rId156" display="http://www.sports-reference.com/cfb/conferences/mwc/2005.html" xr:uid="{00000000-0004-0000-1000-00009B000000}"/>
    <hyperlink ref="B94" r:id="rId157" display="http://www.sports-reference.com/cfb/schools/wyoming/2005.html" xr:uid="{00000000-0004-0000-1000-00009C000000}"/>
    <hyperlink ref="C94" r:id="rId158" display="http://www.sports-reference.com/cfb/conferences/mwc/2005.html" xr:uid="{00000000-0004-0000-1000-00009D000000}"/>
    <hyperlink ref="B95" r:id="rId159" display="http://www.sports-reference.com/cfb/schools/nevada-las-vegas/2005.html" xr:uid="{00000000-0004-0000-1000-00009E000000}"/>
    <hyperlink ref="C95" r:id="rId160" display="http://www.sports-reference.com/cfb/conferences/mwc/2005.html" xr:uid="{00000000-0004-0000-1000-00009F000000}"/>
    <hyperlink ref="B98" r:id="rId161" display="http://www.sports-reference.com/cfb/schools/southern-california/2005.html" xr:uid="{00000000-0004-0000-1000-0000A0000000}"/>
    <hyperlink ref="C98" r:id="rId162" display="http://www.sports-reference.com/cfb/conferences/pac-10/2005.html" xr:uid="{00000000-0004-0000-1000-0000A1000000}"/>
    <hyperlink ref="Q98" r:id="rId163" display="http://www.sports-reference.com/cfb/friv/forfeits.html" xr:uid="{00000000-0004-0000-1000-0000A2000000}"/>
    <hyperlink ref="B99" r:id="rId164" display="http://www.sports-reference.com/cfb/schools/oregon/2005.html" xr:uid="{00000000-0004-0000-1000-0000A3000000}"/>
    <hyperlink ref="C99" r:id="rId165" display="http://www.sports-reference.com/cfb/conferences/pac-10/2005.html" xr:uid="{00000000-0004-0000-1000-0000A4000000}"/>
    <hyperlink ref="B100" r:id="rId166" display="http://www.sports-reference.com/cfb/schools/ucla/2005.html" xr:uid="{00000000-0004-0000-1000-0000A5000000}"/>
    <hyperlink ref="C100" r:id="rId167" display="http://www.sports-reference.com/cfb/conferences/pac-10/2005.html" xr:uid="{00000000-0004-0000-1000-0000A6000000}"/>
    <hyperlink ref="B101" r:id="rId168" display="http://www.sports-reference.com/cfb/schools/california/2005.html" xr:uid="{00000000-0004-0000-1000-0000A7000000}"/>
    <hyperlink ref="C101" r:id="rId169" display="http://www.sports-reference.com/cfb/conferences/pac-10/2005.html" xr:uid="{00000000-0004-0000-1000-0000A8000000}"/>
    <hyperlink ref="B102" r:id="rId170" display="http://www.sports-reference.com/cfb/schools/arizona-state/2005.html" xr:uid="{00000000-0004-0000-1000-0000A9000000}"/>
    <hyperlink ref="C102" r:id="rId171" display="http://www.sports-reference.com/cfb/conferences/pac-10/2005.html" xr:uid="{00000000-0004-0000-1000-0000AA000000}"/>
    <hyperlink ref="B103" r:id="rId172" display="http://www.sports-reference.com/cfb/schools/stanford/2005.html" xr:uid="{00000000-0004-0000-1000-0000AB000000}"/>
    <hyperlink ref="C103" r:id="rId173" display="http://www.sports-reference.com/cfb/conferences/pac-10/2005.html" xr:uid="{00000000-0004-0000-1000-0000AC000000}"/>
    <hyperlink ref="B104" r:id="rId174" display="http://www.sports-reference.com/cfb/schools/oregon-state/2005.html" xr:uid="{00000000-0004-0000-1000-0000AD000000}"/>
    <hyperlink ref="C104" r:id="rId175" display="http://www.sports-reference.com/cfb/conferences/pac-10/2005.html" xr:uid="{00000000-0004-0000-1000-0000AE000000}"/>
    <hyperlink ref="B105" r:id="rId176" display="http://www.sports-reference.com/cfb/schools/arizona/2005.html" xr:uid="{00000000-0004-0000-1000-0000AF000000}"/>
    <hyperlink ref="C105" r:id="rId177" display="http://www.sports-reference.com/cfb/conferences/pac-10/2005.html" xr:uid="{00000000-0004-0000-1000-0000B0000000}"/>
    <hyperlink ref="B106" r:id="rId178" display="http://www.sports-reference.com/cfb/schools/washington-state/2005.html" xr:uid="{00000000-0004-0000-1000-0000B1000000}"/>
    <hyperlink ref="C106" r:id="rId179" display="http://www.sports-reference.com/cfb/conferences/pac-10/2005.html" xr:uid="{00000000-0004-0000-1000-0000B2000000}"/>
    <hyperlink ref="B107" r:id="rId180" display="http://www.sports-reference.com/cfb/schools/washington/2005.html" xr:uid="{00000000-0004-0000-1000-0000B3000000}"/>
    <hyperlink ref="C107" r:id="rId181" display="http://www.sports-reference.com/cfb/conferences/pac-10/2005.html" xr:uid="{00000000-0004-0000-1000-0000B4000000}"/>
    <hyperlink ref="B110" r:id="rId182" display="http://www.sports-reference.com/cfb/schools/georgia/2005.html" xr:uid="{00000000-0004-0000-1000-0000B5000000}"/>
    <hyperlink ref="C110" r:id="rId183" display="http://www.sports-reference.com/cfb/conferences/sec/2005.html" xr:uid="{00000000-0004-0000-1000-0000B6000000}"/>
    <hyperlink ref="B111" r:id="rId184" display="http://www.sports-reference.com/cfb/schools/florida/2005.html" xr:uid="{00000000-0004-0000-1000-0000B7000000}"/>
    <hyperlink ref="C111" r:id="rId185" display="http://www.sports-reference.com/cfb/conferences/sec/2005.html" xr:uid="{00000000-0004-0000-1000-0000B8000000}"/>
    <hyperlink ref="B112" r:id="rId186" display="http://www.sports-reference.com/cfb/schools/south-carolina/2005.html" xr:uid="{00000000-0004-0000-1000-0000B9000000}"/>
    <hyperlink ref="C112" r:id="rId187" display="http://www.sports-reference.com/cfb/conferences/sec/2005.html" xr:uid="{00000000-0004-0000-1000-0000BA000000}"/>
    <hyperlink ref="B113" r:id="rId188" display="http://www.sports-reference.com/cfb/schools/tennessee/2005.html" xr:uid="{00000000-0004-0000-1000-0000BB000000}"/>
    <hyperlink ref="C113" r:id="rId189" display="http://www.sports-reference.com/cfb/conferences/sec/2005.html" xr:uid="{00000000-0004-0000-1000-0000BC000000}"/>
    <hyperlink ref="B114" r:id="rId190" display="http://www.sports-reference.com/cfb/schools/vanderbilt/2005.html" xr:uid="{00000000-0004-0000-1000-0000BD000000}"/>
    <hyperlink ref="C114" r:id="rId191" display="http://www.sports-reference.com/cfb/conferences/sec/2005.html" xr:uid="{00000000-0004-0000-1000-0000BE000000}"/>
    <hyperlink ref="B115" r:id="rId192" display="http://www.sports-reference.com/cfb/schools/kentucky/2005.html" xr:uid="{00000000-0004-0000-1000-0000BF000000}"/>
    <hyperlink ref="C115" r:id="rId193" display="http://www.sports-reference.com/cfb/conferences/sec/2005.html" xr:uid="{00000000-0004-0000-1000-0000C0000000}"/>
    <hyperlink ref="B116" r:id="rId194" display="http://www.sports-reference.com/cfb/schools/louisiana-state/2005.html" xr:uid="{00000000-0004-0000-1000-0000C1000000}"/>
    <hyperlink ref="C116" r:id="rId195" display="http://www.sports-reference.com/cfb/conferences/sec/2005.html" xr:uid="{00000000-0004-0000-1000-0000C2000000}"/>
    <hyperlink ref="B117" r:id="rId196" display="http://www.sports-reference.com/cfb/schools/auburn/2005.html" xr:uid="{00000000-0004-0000-1000-0000C3000000}"/>
    <hyperlink ref="C117" r:id="rId197" display="http://www.sports-reference.com/cfb/conferences/sec/2005.html" xr:uid="{00000000-0004-0000-1000-0000C4000000}"/>
    <hyperlink ref="B118" r:id="rId198" display="http://www.sports-reference.com/cfb/schools/alabama/2005.html" xr:uid="{00000000-0004-0000-1000-0000C5000000}"/>
    <hyperlink ref="C118" r:id="rId199" display="http://www.sports-reference.com/cfb/conferences/sec/2005.html" xr:uid="{00000000-0004-0000-1000-0000C6000000}"/>
    <hyperlink ref="Q118" r:id="rId200" display="http://www.sports-reference.com/cfb/friv/forfeits.html" xr:uid="{00000000-0004-0000-1000-0000C7000000}"/>
    <hyperlink ref="B119" r:id="rId201" display="http://www.sports-reference.com/cfb/schools/arkansas/2005.html" xr:uid="{00000000-0004-0000-1000-0000C8000000}"/>
    <hyperlink ref="C119" r:id="rId202" display="http://www.sports-reference.com/cfb/conferences/sec/2005.html" xr:uid="{00000000-0004-0000-1000-0000C9000000}"/>
    <hyperlink ref="B120" r:id="rId203" display="http://www.sports-reference.com/cfb/schools/mississippi/2005.html" xr:uid="{00000000-0004-0000-1000-0000CA000000}"/>
    <hyperlink ref="C120" r:id="rId204" display="http://www.sports-reference.com/cfb/conferences/sec/2005.html" xr:uid="{00000000-0004-0000-1000-0000CB000000}"/>
    <hyperlink ref="B121" r:id="rId205" display="http://www.sports-reference.com/cfb/schools/mississippi-state/2005.html" xr:uid="{00000000-0004-0000-1000-0000CC000000}"/>
    <hyperlink ref="C121" r:id="rId206" display="http://www.sports-reference.com/cfb/conferences/sec/2005.html" xr:uid="{00000000-0004-0000-1000-0000CD000000}"/>
    <hyperlink ref="B124" r:id="rId207" display="http://www.sports-reference.com/cfb/schools/louisiana-lafayette/2005.html" xr:uid="{00000000-0004-0000-1000-0000CE000000}"/>
    <hyperlink ref="C124" r:id="rId208" display="http://www.sports-reference.com/cfb/conferences/sun-belt/2005.html" xr:uid="{00000000-0004-0000-1000-0000CF000000}"/>
    <hyperlink ref="B125" r:id="rId209" display="http://www.sports-reference.com/cfb/schools/arkansas-state/2005.html" xr:uid="{00000000-0004-0000-1000-0000D0000000}"/>
    <hyperlink ref="C125" r:id="rId210" display="http://www.sports-reference.com/cfb/conferences/sun-belt/2005.html" xr:uid="{00000000-0004-0000-1000-0000D1000000}"/>
    <hyperlink ref="Q125" r:id="rId211" display="http://www.sports-reference.com/cfb/friv/forfeits.html" xr:uid="{00000000-0004-0000-1000-0000D2000000}"/>
    <hyperlink ref="B126" r:id="rId212" display="http://www.sports-reference.com/cfb/schools/louisiana-monroe/2005.html" xr:uid="{00000000-0004-0000-1000-0000D3000000}"/>
    <hyperlink ref="C126" r:id="rId213" display="http://www.sports-reference.com/cfb/conferences/sun-belt/2005.html" xr:uid="{00000000-0004-0000-1000-0000D4000000}"/>
    <hyperlink ref="B127" r:id="rId214" display="http://www.sports-reference.com/cfb/schools/florida-international/2005.html" xr:uid="{00000000-0004-0000-1000-0000D5000000}"/>
    <hyperlink ref="C127" r:id="rId215" display="http://www.sports-reference.com/cfb/conferences/sun-belt/2005.html" xr:uid="{00000000-0004-0000-1000-0000D6000000}"/>
    <hyperlink ref="B128" r:id="rId216" display="http://www.sports-reference.com/cfb/schools/middle-tennessee-state/2005.html" xr:uid="{00000000-0004-0000-1000-0000D7000000}"/>
    <hyperlink ref="C128" r:id="rId217" display="http://www.sports-reference.com/cfb/conferences/sun-belt/2005.html" xr:uid="{00000000-0004-0000-1000-0000D8000000}"/>
    <hyperlink ref="B129" r:id="rId218" display="http://www.sports-reference.com/cfb/schools/troy/2005.html" xr:uid="{00000000-0004-0000-1000-0000D9000000}"/>
    <hyperlink ref="C129" r:id="rId219" display="http://www.sports-reference.com/cfb/conferences/sun-belt/2005.html" xr:uid="{00000000-0004-0000-1000-0000DA000000}"/>
    <hyperlink ref="B130" r:id="rId220" display="http://www.sports-reference.com/cfb/schools/florida-atlantic/2005.html" xr:uid="{00000000-0004-0000-1000-0000DB000000}"/>
    <hyperlink ref="C130" r:id="rId221" display="http://www.sports-reference.com/cfb/conferences/sun-belt/2005.html" xr:uid="{00000000-0004-0000-1000-0000DC000000}"/>
    <hyperlink ref="B131" r:id="rId222" display="http://www.sports-reference.com/cfb/schools/north-texas/2005.html" xr:uid="{00000000-0004-0000-1000-0000DD000000}"/>
    <hyperlink ref="C131" r:id="rId223" display="http://www.sports-reference.com/cfb/conferences/sun-belt/2005.html" xr:uid="{00000000-0004-0000-1000-0000DE000000}"/>
    <hyperlink ref="B134" r:id="rId224" display="http://www.sports-reference.com/cfb/schools/nevada/2005.html" xr:uid="{00000000-0004-0000-1000-0000DF000000}"/>
    <hyperlink ref="C134" r:id="rId225" display="http://www.sports-reference.com/cfb/conferences/wac/2005.html" xr:uid="{00000000-0004-0000-1000-0000E0000000}"/>
    <hyperlink ref="B135" r:id="rId226" display="http://www.sports-reference.com/cfb/schools/boise-state/2005.html" xr:uid="{00000000-0004-0000-1000-0000E1000000}"/>
    <hyperlink ref="C135" r:id="rId227" display="http://www.sports-reference.com/cfb/conferences/wac/2005.html" xr:uid="{00000000-0004-0000-1000-0000E2000000}"/>
    <hyperlink ref="B136" r:id="rId228" display="http://www.sports-reference.com/cfb/schools/louisiana-tech/2005.html" xr:uid="{00000000-0004-0000-1000-0000E3000000}"/>
    <hyperlink ref="C136" r:id="rId229" display="http://www.sports-reference.com/cfb/conferences/wac/2005.html" xr:uid="{00000000-0004-0000-1000-0000E4000000}"/>
    <hyperlink ref="B137" r:id="rId230" display="http://www.sports-reference.com/cfb/schools/fresno-state/2005.html" xr:uid="{00000000-0004-0000-1000-0000E5000000}"/>
    <hyperlink ref="C137" r:id="rId231" display="http://www.sports-reference.com/cfb/conferences/wac/2005.html" xr:uid="{00000000-0004-0000-1000-0000E6000000}"/>
    <hyperlink ref="B138" r:id="rId232" display="http://www.sports-reference.com/cfb/schools/hawaii/2005.html" xr:uid="{00000000-0004-0000-1000-0000E7000000}"/>
    <hyperlink ref="C138" r:id="rId233" display="http://www.sports-reference.com/cfb/conferences/wac/2005.html" xr:uid="{00000000-0004-0000-1000-0000E8000000}"/>
    <hyperlink ref="B139" r:id="rId234" display="http://www.sports-reference.com/cfb/schools/san-jose-state/2005.html" xr:uid="{00000000-0004-0000-1000-0000E9000000}"/>
    <hyperlink ref="C139" r:id="rId235" display="http://www.sports-reference.com/cfb/conferences/wac/2005.html" xr:uid="{00000000-0004-0000-1000-0000EA000000}"/>
    <hyperlink ref="B140" r:id="rId236" display="http://www.sports-reference.com/cfb/schools/utah-state/2005.html" xr:uid="{00000000-0004-0000-1000-0000EB000000}"/>
    <hyperlink ref="C140" r:id="rId237" display="http://www.sports-reference.com/cfb/conferences/wac/2005.html" xr:uid="{00000000-0004-0000-1000-0000EC000000}"/>
    <hyperlink ref="B141" r:id="rId238" display="http://www.sports-reference.com/cfb/schools/idaho/2005.html" xr:uid="{00000000-0004-0000-1000-0000ED000000}"/>
    <hyperlink ref="C141" r:id="rId239" display="http://www.sports-reference.com/cfb/conferences/wac/2005.html" xr:uid="{00000000-0004-0000-1000-0000EE000000}"/>
    <hyperlink ref="B142" r:id="rId240" display="http://www.sports-reference.com/cfb/schools/new-mexico-state/2005.html" xr:uid="{00000000-0004-0000-1000-0000EF000000}"/>
    <hyperlink ref="C142" r:id="rId241" display="http://www.sports-reference.com/cfb/conferences/wac/2005.html" xr:uid="{00000000-0004-0000-1000-0000F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43"/>
  <sheetViews>
    <sheetView topLeftCell="A143" workbookViewId="0">
      <selection activeCell="A2" sqref="A2:P143"/>
    </sheetView>
  </sheetViews>
  <sheetFormatPr defaultRowHeight="15"/>
  <sheetData>
    <row r="1" spans="1:17">
      <c r="A1" s="6" t="s">
        <v>152</v>
      </c>
      <c r="B1" s="6" t="s">
        <v>153</v>
      </c>
      <c r="C1" s="6" t="s">
        <v>154</v>
      </c>
      <c r="D1" s="6" t="s">
        <v>155</v>
      </c>
      <c r="E1" s="6" t="s">
        <v>156</v>
      </c>
      <c r="F1" s="6" t="s">
        <v>157</v>
      </c>
      <c r="G1" s="6" t="s">
        <v>155</v>
      </c>
      <c r="H1" s="6" t="s">
        <v>156</v>
      </c>
      <c r="I1" s="6" t="s">
        <v>157</v>
      </c>
      <c r="J1" s="6" t="s">
        <v>158</v>
      </c>
      <c r="K1" s="6" t="s">
        <v>158</v>
      </c>
      <c r="L1" s="6" t="s">
        <v>159</v>
      </c>
      <c r="M1" s="6" t="s">
        <v>160</v>
      </c>
      <c r="N1" s="6" t="s">
        <v>161</v>
      </c>
      <c r="O1" s="6" t="s">
        <v>162</v>
      </c>
      <c r="P1" s="6" t="s">
        <v>163</v>
      </c>
      <c r="Q1" s="6" t="s">
        <v>164</v>
      </c>
    </row>
    <row r="2" spans="1:17" ht="30">
      <c r="A2" s="6">
        <v>1</v>
      </c>
      <c r="B2" s="5" t="s">
        <v>43</v>
      </c>
      <c r="C2" s="5" t="s">
        <v>143</v>
      </c>
      <c r="D2" s="7">
        <v>10</v>
      </c>
      <c r="E2" s="7">
        <v>3</v>
      </c>
      <c r="F2" s="7">
        <v>0.76900000000000002</v>
      </c>
      <c r="G2" s="7">
        <v>7</v>
      </c>
      <c r="H2" s="7">
        <v>1</v>
      </c>
      <c r="I2" s="7">
        <v>0.875</v>
      </c>
      <c r="J2" s="7">
        <v>30.8</v>
      </c>
      <c r="K2" s="7">
        <v>12.8</v>
      </c>
      <c r="L2" s="7">
        <v>14.1</v>
      </c>
      <c r="M2" s="7">
        <v>4.33</v>
      </c>
      <c r="N2" s="7"/>
      <c r="O2" s="7">
        <v>9</v>
      </c>
      <c r="P2" s="7">
        <v>10</v>
      </c>
      <c r="Q2" s="7"/>
    </row>
    <row r="3" spans="1:17" ht="30">
      <c r="A3" s="6">
        <v>2</v>
      </c>
      <c r="B3" s="5" t="s">
        <v>2</v>
      </c>
      <c r="C3" s="5" t="s">
        <v>143</v>
      </c>
      <c r="D3" s="7">
        <v>9</v>
      </c>
      <c r="E3" s="7">
        <v>3</v>
      </c>
      <c r="F3" s="7">
        <v>0.75</v>
      </c>
      <c r="G3" s="7">
        <v>6</v>
      </c>
      <c r="H3" s="7">
        <v>2</v>
      </c>
      <c r="I3" s="7">
        <v>0.75</v>
      </c>
      <c r="J3" s="7">
        <v>25.2</v>
      </c>
      <c r="K3" s="7">
        <v>14.1</v>
      </c>
      <c r="L3" s="7">
        <v>15</v>
      </c>
      <c r="M3" s="7">
        <v>4.75</v>
      </c>
      <c r="N3" s="7">
        <v>5</v>
      </c>
      <c r="O3" s="7">
        <v>4</v>
      </c>
      <c r="P3" s="7">
        <v>15</v>
      </c>
      <c r="Q3" s="7"/>
    </row>
    <row r="4" spans="1:17" ht="30">
      <c r="A4" s="6">
        <v>3</v>
      </c>
      <c r="B4" s="5" t="s">
        <v>21</v>
      </c>
      <c r="C4" s="5" t="s">
        <v>143</v>
      </c>
      <c r="D4" s="7">
        <v>9</v>
      </c>
      <c r="E4" s="7">
        <v>3</v>
      </c>
      <c r="F4" s="7">
        <v>0.75</v>
      </c>
      <c r="G4" s="7">
        <v>5</v>
      </c>
      <c r="H4" s="7">
        <v>3</v>
      </c>
      <c r="I4" s="7">
        <v>0.625</v>
      </c>
      <c r="J4" s="7">
        <v>31.7</v>
      </c>
      <c r="K4" s="7">
        <v>17</v>
      </c>
      <c r="L4" s="7">
        <v>18.03</v>
      </c>
      <c r="M4" s="7">
        <v>7.2</v>
      </c>
      <c r="N4" s="7">
        <v>6</v>
      </c>
      <c r="O4" s="7">
        <v>3</v>
      </c>
      <c r="P4" s="7">
        <v>11</v>
      </c>
      <c r="Q4" s="7"/>
    </row>
    <row r="5" spans="1:17">
      <c r="A5" s="6">
        <v>4</v>
      </c>
      <c r="B5" s="5" t="s">
        <v>61</v>
      </c>
      <c r="C5" s="5" t="s">
        <v>143</v>
      </c>
      <c r="D5" s="7">
        <v>8</v>
      </c>
      <c r="E5" s="7">
        <v>4</v>
      </c>
      <c r="F5" s="7">
        <v>0.66700000000000004</v>
      </c>
      <c r="G5" s="7">
        <v>5</v>
      </c>
      <c r="H5" s="7">
        <v>3</v>
      </c>
      <c r="I5" s="7">
        <v>0.625</v>
      </c>
      <c r="J5" s="7">
        <v>30.3</v>
      </c>
      <c r="K5" s="7">
        <v>17.7</v>
      </c>
      <c r="L5" s="7">
        <v>13.57</v>
      </c>
      <c r="M5" s="7">
        <v>3.99</v>
      </c>
      <c r="N5" s="7">
        <v>16</v>
      </c>
      <c r="O5" s="7">
        <v>6</v>
      </c>
      <c r="P5" s="7">
        <v>23</v>
      </c>
      <c r="Q5" s="7"/>
    </row>
    <row r="6" spans="1:17" ht="30">
      <c r="A6" s="6">
        <v>5</v>
      </c>
      <c r="B6" s="5" t="s">
        <v>24</v>
      </c>
      <c r="C6" s="5" t="s">
        <v>143</v>
      </c>
      <c r="D6" s="7">
        <v>6</v>
      </c>
      <c r="E6" s="7">
        <v>6</v>
      </c>
      <c r="F6" s="7">
        <v>0.5</v>
      </c>
      <c r="G6" s="7">
        <v>5</v>
      </c>
      <c r="H6" s="7">
        <v>3</v>
      </c>
      <c r="I6" s="7">
        <v>0.625</v>
      </c>
      <c r="J6" s="7">
        <v>26.6</v>
      </c>
      <c r="K6" s="7">
        <v>31.8</v>
      </c>
      <c r="L6" s="7">
        <v>4.47</v>
      </c>
      <c r="M6" s="7">
        <v>7.63</v>
      </c>
      <c r="N6" s="7"/>
      <c r="O6" s="7"/>
      <c r="P6" s="7"/>
      <c r="Q6" s="7"/>
    </row>
    <row r="7" spans="1:17" ht="30">
      <c r="A7" s="6">
        <v>6</v>
      </c>
      <c r="B7" s="5" t="s">
        <v>69</v>
      </c>
      <c r="C7" s="5" t="s">
        <v>143</v>
      </c>
      <c r="D7" s="7">
        <v>7</v>
      </c>
      <c r="E7" s="7">
        <v>5</v>
      </c>
      <c r="F7" s="7">
        <v>0.58299999999999996</v>
      </c>
      <c r="G7" s="7">
        <v>4</v>
      </c>
      <c r="H7" s="7">
        <v>4</v>
      </c>
      <c r="I7" s="7">
        <v>0.5</v>
      </c>
      <c r="J7" s="7">
        <v>22</v>
      </c>
      <c r="K7" s="7">
        <v>18.899999999999999</v>
      </c>
      <c r="L7" s="7">
        <v>6.41</v>
      </c>
      <c r="M7" s="7">
        <v>4.25</v>
      </c>
      <c r="N7" s="7"/>
      <c r="O7" s="7"/>
      <c r="P7" s="7"/>
      <c r="Q7" s="7"/>
    </row>
    <row r="8" spans="1:17">
      <c r="A8" s="6">
        <v>7</v>
      </c>
      <c r="B8" s="5" t="s">
        <v>6</v>
      </c>
      <c r="C8" s="5" t="s">
        <v>143</v>
      </c>
      <c r="D8" s="7">
        <v>6</v>
      </c>
      <c r="E8" s="7">
        <v>5</v>
      </c>
      <c r="F8" s="7">
        <v>0.54500000000000004</v>
      </c>
      <c r="G8" s="7">
        <v>4</v>
      </c>
      <c r="H8" s="7">
        <v>4</v>
      </c>
      <c r="I8" s="7">
        <v>0.5</v>
      </c>
      <c r="J8" s="7">
        <v>21.5</v>
      </c>
      <c r="K8" s="7">
        <v>20.8</v>
      </c>
      <c r="L8" s="7">
        <v>5.23</v>
      </c>
      <c r="M8" s="7">
        <v>5.23</v>
      </c>
      <c r="N8" s="7">
        <v>15</v>
      </c>
      <c r="O8" s="7">
        <v>15</v>
      </c>
      <c r="P8" s="7"/>
      <c r="Q8" s="7"/>
    </row>
    <row r="9" spans="1:17" ht="30">
      <c r="A9" s="6">
        <v>8</v>
      </c>
      <c r="B9" s="5" t="s">
        <v>39</v>
      </c>
      <c r="C9" s="5" t="s">
        <v>143</v>
      </c>
      <c r="D9" s="7">
        <v>5</v>
      </c>
      <c r="E9" s="7">
        <v>6</v>
      </c>
      <c r="F9" s="7">
        <v>0.45500000000000002</v>
      </c>
      <c r="G9" s="7">
        <v>3</v>
      </c>
      <c r="H9" s="7">
        <v>5</v>
      </c>
      <c r="I9" s="7">
        <v>0.375</v>
      </c>
      <c r="J9" s="7">
        <v>17.7</v>
      </c>
      <c r="K9" s="7">
        <v>20</v>
      </c>
      <c r="L9" s="7">
        <v>3.54</v>
      </c>
      <c r="M9" s="7">
        <v>4.3499999999999996</v>
      </c>
      <c r="N9" s="7">
        <v>22</v>
      </c>
      <c r="O9" s="7">
        <v>21</v>
      </c>
      <c r="P9" s="7"/>
      <c r="Q9" s="7"/>
    </row>
    <row r="10" spans="1:17" ht="45">
      <c r="A10" s="6">
        <v>9</v>
      </c>
      <c r="B10" s="5" t="s">
        <v>44</v>
      </c>
      <c r="C10" s="5" t="s">
        <v>143</v>
      </c>
      <c r="D10" s="7">
        <v>5</v>
      </c>
      <c r="E10" s="7">
        <v>6</v>
      </c>
      <c r="F10" s="7">
        <v>0.45500000000000002</v>
      </c>
      <c r="G10" s="7">
        <v>3</v>
      </c>
      <c r="H10" s="7">
        <v>5</v>
      </c>
      <c r="I10" s="7">
        <v>0.375</v>
      </c>
      <c r="J10" s="7">
        <v>24</v>
      </c>
      <c r="K10" s="7">
        <v>19.8</v>
      </c>
      <c r="L10" s="7">
        <v>6.04</v>
      </c>
      <c r="M10" s="7">
        <v>4.3099999999999996</v>
      </c>
      <c r="N10" s="7"/>
      <c r="O10" s="7"/>
      <c r="P10" s="7"/>
      <c r="Q10" s="7"/>
    </row>
    <row r="11" spans="1:17" ht="30">
      <c r="A11" s="6">
        <v>10</v>
      </c>
      <c r="B11" s="5" t="s">
        <v>62</v>
      </c>
      <c r="C11" s="5" t="s">
        <v>143</v>
      </c>
      <c r="D11" s="7">
        <v>4</v>
      </c>
      <c r="E11" s="7">
        <v>7</v>
      </c>
      <c r="F11" s="7">
        <v>0.36399999999999999</v>
      </c>
      <c r="G11" s="7">
        <v>1</v>
      </c>
      <c r="H11" s="7">
        <v>7</v>
      </c>
      <c r="I11" s="7">
        <v>0.125</v>
      </c>
      <c r="J11" s="7">
        <v>20.9</v>
      </c>
      <c r="K11" s="7">
        <v>23</v>
      </c>
      <c r="L11" s="7">
        <v>1.58</v>
      </c>
      <c r="M11" s="7">
        <v>2.85</v>
      </c>
      <c r="N11" s="7"/>
      <c r="O11" s="7"/>
      <c r="P11" s="7"/>
      <c r="Q11" s="7"/>
    </row>
    <row r="12" spans="1:17">
      <c r="A12" s="6">
        <v>11</v>
      </c>
      <c r="B12" s="5" t="s">
        <v>33</v>
      </c>
      <c r="C12" s="5" t="s">
        <v>143</v>
      </c>
      <c r="D12" s="7">
        <v>2</v>
      </c>
      <c r="E12" s="7">
        <v>9</v>
      </c>
      <c r="F12" s="7">
        <v>0.182</v>
      </c>
      <c r="G12" s="7">
        <v>1</v>
      </c>
      <c r="H12" s="7">
        <v>7</v>
      </c>
      <c r="I12" s="7">
        <v>0.125</v>
      </c>
      <c r="J12" s="7">
        <v>16.600000000000001</v>
      </c>
      <c r="K12" s="7">
        <v>29.3</v>
      </c>
      <c r="L12" s="7">
        <v>-8.0399999999999991</v>
      </c>
      <c r="M12" s="7">
        <v>4.2300000000000004</v>
      </c>
      <c r="N12" s="7"/>
      <c r="O12" s="7"/>
      <c r="P12" s="7"/>
      <c r="Q12" s="7"/>
    </row>
    <row r="13" spans="1:17" ht="15" customHeight="1">
      <c r="A13" s="21"/>
      <c r="B13" s="21"/>
      <c r="C13" s="21"/>
      <c r="D13" s="21" t="s">
        <v>167</v>
      </c>
      <c r="E13" s="21"/>
      <c r="F13" s="21"/>
      <c r="G13" s="21" t="s">
        <v>168</v>
      </c>
      <c r="H13" s="21"/>
      <c r="I13" s="21"/>
      <c r="J13" s="6"/>
      <c r="K13" s="6"/>
      <c r="L13" s="21" t="s">
        <v>159</v>
      </c>
      <c r="M13" s="21"/>
      <c r="N13" s="21" t="s">
        <v>151</v>
      </c>
      <c r="O13" s="21"/>
      <c r="P13" s="21"/>
      <c r="Q13" s="6"/>
    </row>
    <row r="14" spans="1:17">
      <c r="A14" s="6" t="s">
        <v>152</v>
      </c>
      <c r="B14" s="6" t="s">
        <v>153</v>
      </c>
      <c r="C14" s="6" t="s">
        <v>154</v>
      </c>
      <c r="D14" s="6" t="s">
        <v>155</v>
      </c>
      <c r="E14" s="6" t="s">
        <v>156</v>
      </c>
      <c r="F14" s="6" t="s">
        <v>157</v>
      </c>
      <c r="G14" s="6" t="s">
        <v>155</v>
      </c>
      <c r="H14" s="6" t="s">
        <v>156</v>
      </c>
      <c r="I14" s="6" t="s">
        <v>157</v>
      </c>
      <c r="J14" s="6" t="s">
        <v>158</v>
      </c>
      <c r="K14" s="6" t="s">
        <v>158</v>
      </c>
      <c r="L14" s="6" t="s">
        <v>159</v>
      </c>
      <c r="M14" s="6" t="s">
        <v>160</v>
      </c>
      <c r="N14" s="6" t="s">
        <v>161</v>
      </c>
      <c r="O14" s="6" t="s">
        <v>162</v>
      </c>
      <c r="P14" s="6" t="s">
        <v>163</v>
      </c>
      <c r="Q14" s="6" t="s">
        <v>164</v>
      </c>
    </row>
    <row r="15" spans="1:17" ht="30">
      <c r="A15" s="6">
        <v>12</v>
      </c>
      <c r="B15" s="5" t="s">
        <v>66</v>
      </c>
      <c r="C15" s="5" t="s">
        <v>194</v>
      </c>
      <c r="D15" s="7">
        <v>8</v>
      </c>
      <c r="E15" s="7">
        <v>5</v>
      </c>
      <c r="F15" s="7">
        <v>0.61499999999999999</v>
      </c>
      <c r="G15" s="7">
        <v>4</v>
      </c>
      <c r="H15" s="7">
        <v>4</v>
      </c>
      <c r="I15" s="7">
        <v>0.5</v>
      </c>
      <c r="J15" s="7">
        <v>23.4</v>
      </c>
      <c r="K15" s="7">
        <v>25.5</v>
      </c>
      <c r="L15" s="7">
        <v>4.96</v>
      </c>
      <c r="M15" s="7">
        <v>5.81</v>
      </c>
      <c r="N15" s="7"/>
      <c r="O15" s="7"/>
      <c r="P15" s="7"/>
      <c r="Q15" s="7"/>
    </row>
    <row r="16" spans="1:17" ht="30">
      <c r="A16" s="6">
        <v>13</v>
      </c>
      <c r="B16" s="5" t="s">
        <v>53</v>
      </c>
      <c r="C16" s="5" t="s">
        <v>194</v>
      </c>
      <c r="D16" s="7">
        <v>7</v>
      </c>
      <c r="E16" s="7">
        <v>5</v>
      </c>
      <c r="F16" s="7">
        <v>0.58299999999999996</v>
      </c>
      <c r="G16" s="7">
        <v>4</v>
      </c>
      <c r="H16" s="7">
        <v>4</v>
      </c>
      <c r="I16" s="7">
        <v>0.5</v>
      </c>
      <c r="J16" s="7">
        <v>20.5</v>
      </c>
      <c r="K16" s="7">
        <v>21.6</v>
      </c>
      <c r="L16" s="7">
        <v>2.08</v>
      </c>
      <c r="M16" s="7">
        <v>1.83</v>
      </c>
      <c r="N16" s="7"/>
      <c r="O16" s="7"/>
      <c r="P16" s="7"/>
      <c r="Q16" s="7"/>
    </row>
    <row r="17" spans="1:17" ht="30">
      <c r="A17" s="6">
        <v>14</v>
      </c>
      <c r="B17" s="5" t="s">
        <v>46</v>
      </c>
      <c r="C17" s="5" t="s">
        <v>194</v>
      </c>
      <c r="D17" s="7">
        <v>5</v>
      </c>
      <c r="E17" s="7">
        <v>6</v>
      </c>
      <c r="F17" s="7">
        <v>0.45500000000000002</v>
      </c>
      <c r="G17" s="7">
        <v>3</v>
      </c>
      <c r="H17" s="7">
        <v>5</v>
      </c>
      <c r="I17" s="7">
        <v>0.375</v>
      </c>
      <c r="J17" s="7">
        <v>23.3</v>
      </c>
      <c r="K17" s="7">
        <v>19.5</v>
      </c>
      <c r="L17" s="7">
        <v>1.27</v>
      </c>
      <c r="M17" s="7">
        <v>0.46</v>
      </c>
      <c r="N17" s="7">
        <v>18</v>
      </c>
      <c r="O17" s="7">
        <v>18</v>
      </c>
      <c r="P17" s="7"/>
      <c r="Q17" s="7"/>
    </row>
    <row r="18" spans="1:17" ht="30">
      <c r="A18" s="6">
        <v>15</v>
      </c>
      <c r="B18" s="5" t="s">
        <v>26</v>
      </c>
      <c r="C18" s="5" t="s">
        <v>194</v>
      </c>
      <c r="D18" s="7">
        <v>5</v>
      </c>
      <c r="E18" s="7">
        <v>6</v>
      </c>
      <c r="F18" s="7">
        <v>0.45500000000000002</v>
      </c>
      <c r="G18" s="7">
        <v>3</v>
      </c>
      <c r="H18" s="7">
        <v>5</v>
      </c>
      <c r="I18" s="7">
        <v>0.375</v>
      </c>
      <c r="J18" s="7">
        <v>25</v>
      </c>
      <c r="K18" s="7">
        <v>27.1</v>
      </c>
      <c r="L18" s="7">
        <v>1.32</v>
      </c>
      <c r="M18" s="7">
        <v>2.23</v>
      </c>
      <c r="N18" s="7"/>
      <c r="O18" s="7"/>
      <c r="P18" s="7"/>
      <c r="Q18" s="7"/>
    </row>
    <row r="19" spans="1:17" ht="30">
      <c r="A19" s="6">
        <v>16</v>
      </c>
      <c r="B19" s="5" t="s">
        <v>85</v>
      </c>
      <c r="C19" s="5" t="s">
        <v>194</v>
      </c>
      <c r="D19" s="7">
        <v>4</v>
      </c>
      <c r="E19" s="7">
        <v>7</v>
      </c>
      <c r="F19" s="7">
        <v>0.36399999999999999</v>
      </c>
      <c r="G19" s="7">
        <v>2</v>
      </c>
      <c r="H19" s="7">
        <v>6</v>
      </c>
      <c r="I19" s="7">
        <v>0.25</v>
      </c>
      <c r="J19" s="7">
        <v>23.8</v>
      </c>
      <c r="K19" s="7">
        <v>21.4</v>
      </c>
      <c r="L19" s="7">
        <v>5.05</v>
      </c>
      <c r="M19" s="7">
        <v>5.23</v>
      </c>
      <c r="N19" s="7"/>
      <c r="O19" s="7"/>
      <c r="P19" s="7"/>
      <c r="Q19" s="7"/>
    </row>
    <row r="20" spans="1:17" ht="30.75" thickBot="1">
      <c r="A20" s="6">
        <v>17</v>
      </c>
      <c r="B20" s="5" t="s">
        <v>76</v>
      </c>
      <c r="C20" s="5" t="s">
        <v>194</v>
      </c>
      <c r="D20" s="7">
        <v>4</v>
      </c>
      <c r="E20" s="7">
        <v>7</v>
      </c>
      <c r="F20" s="7">
        <v>0.36399999999999999</v>
      </c>
      <c r="G20" s="7">
        <v>2</v>
      </c>
      <c r="H20" s="7">
        <v>6</v>
      </c>
      <c r="I20" s="7">
        <v>0.25</v>
      </c>
      <c r="J20" s="7">
        <v>29.6</v>
      </c>
      <c r="K20" s="7">
        <v>30.6</v>
      </c>
      <c r="L20" s="7">
        <v>2.04</v>
      </c>
      <c r="M20" s="7">
        <v>3.4</v>
      </c>
      <c r="N20" s="7">
        <v>13</v>
      </c>
      <c r="O20" s="7">
        <v>13</v>
      </c>
      <c r="P20" s="7"/>
      <c r="Q20" s="7"/>
    </row>
    <row r="21" spans="1:17" ht="30.75" thickTop="1">
      <c r="A21" s="8">
        <v>18</v>
      </c>
      <c r="B21" s="10" t="s">
        <v>16</v>
      </c>
      <c r="C21" s="10" t="s">
        <v>195</v>
      </c>
      <c r="D21" s="9">
        <v>12</v>
      </c>
      <c r="E21" s="9">
        <v>1</v>
      </c>
      <c r="F21" s="9">
        <v>0.92300000000000004</v>
      </c>
      <c r="G21" s="9">
        <v>8</v>
      </c>
      <c r="H21" s="9">
        <v>0</v>
      </c>
      <c r="I21" s="9">
        <v>1</v>
      </c>
      <c r="J21" s="9">
        <v>34.799999999999997</v>
      </c>
      <c r="K21" s="9">
        <v>16.8</v>
      </c>
      <c r="L21" s="9">
        <v>21.23</v>
      </c>
      <c r="M21" s="9">
        <v>6.85</v>
      </c>
      <c r="N21" s="9">
        <v>2</v>
      </c>
      <c r="O21" s="9">
        <v>2</v>
      </c>
      <c r="P21" s="9">
        <v>3</v>
      </c>
      <c r="Q21" s="9"/>
    </row>
    <row r="22" spans="1:17" ht="30">
      <c r="A22" s="6">
        <v>19</v>
      </c>
      <c r="B22" s="5" t="s">
        <v>7</v>
      </c>
      <c r="C22" s="5" t="s">
        <v>195</v>
      </c>
      <c r="D22" s="7">
        <v>11</v>
      </c>
      <c r="E22" s="7">
        <v>1</v>
      </c>
      <c r="F22" s="7">
        <v>0.91700000000000004</v>
      </c>
      <c r="G22" s="7">
        <v>7</v>
      </c>
      <c r="H22" s="7">
        <v>1</v>
      </c>
      <c r="I22" s="7">
        <v>0.875</v>
      </c>
      <c r="J22" s="7">
        <v>35.299999999999997</v>
      </c>
      <c r="K22" s="7">
        <v>17.899999999999999</v>
      </c>
      <c r="L22" s="7">
        <v>19.27</v>
      </c>
      <c r="M22" s="7">
        <v>5.18</v>
      </c>
      <c r="N22" s="7">
        <v>7</v>
      </c>
      <c r="O22" s="7">
        <v>5</v>
      </c>
      <c r="P22" s="7">
        <v>5</v>
      </c>
      <c r="Q22" s="7"/>
    </row>
    <row r="23" spans="1:17" ht="30">
      <c r="A23" s="6">
        <v>20</v>
      </c>
      <c r="B23" s="5" t="s">
        <v>47</v>
      </c>
      <c r="C23" s="5" t="s">
        <v>195</v>
      </c>
      <c r="D23" s="7">
        <v>8</v>
      </c>
      <c r="E23" s="7">
        <v>4</v>
      </c>
      <c r="F23" s="7">
        <v>0.66700000000000004</v>
      </c>
      <c r="G23" s="7">
        <v>5</v>
      </c>
      <c r="H23" s="7">
        <v>3</v>
      </c>
      <c r="I23" s="7">
        <v>0.625</v>
      </c>
      <c r="J23" s="7">
        <v>36.200000000000003</v>
      </c>
      <c r="K23" s="7">
        <v>26.2</v>
      </c>
      <c r="L23" s="7">
        <v>12.88</v>
      </c>
      <c r="M23" s="7">
        <v>6.22</v>
      </c>
      <c r="N23" s="7"/>
      <c r="O23" s="7">
        <v>18</v>
      </c>
      <c r="P23" s="7">
        <v>18</v>
      </c>
      <c r="Q23" s="7"/>
    </row>
    <row r="24" spans="1:17" ht="30">
      <c r="A24" s="6">
        <v>21</v>
      </c>
      <c r="B24" s="5" t="s">
        <v>17</v>
      </c>
      <c r="C24" s="5" t="s">
        <v>195</v>
      </c>
      <c r="D24" s="7">
        <v>7</v>
      </c>
      <c r="E24" s="7">
        <v>5</v>
      </c>
      <c r="F24" s="7">
        <v>0.58299999999999996</v>
      </c>
      <c r="G24" s="7">
        <v>5</v>
      </c>
      <c r="H24" s="7">
        <v>3</v>
      </c>
      <c r="I24" s="7">
        <v>0.625</v>
      </c>
      <c r="J24" s="7">
        <v>28.4</v>
      </c>
      <c r="K24" s="7">
        <v>24.3</v>
      </c>
      <c r="L24" s="7">
        <v>12.07</v>
      </c>
      <c r="M24" s="7">
        <v>8.74</v>
      </c>
      <c r="N24" s="7"/>
      <c r="O24" s="7">
        <v>16</v>
      </c>
      <c r="P24" s="7"/>
      <c r="Q24" s="7"/>
    </row>
    <row r="25" spans="1:17" ht="30">
      <c r="A25" s="6">
        <v>22</v>
      </c>
      <c r="B25" s="5" t="s">
        <v>48</v>
      </c>
      <c r="C25" s="5" t="s">
        <v>195</v>
      </c>
      <c r="D25" s="7">
        <v>7</v>
      </c>
      <c r="E25" s="7">
        <v>5</v>
      </c>
      <c r="F25" s="7">
        <v>0.58299999999999996</v>
      </c>
      <c r="G25" s="7">
        <v>4</v>
      </c>
      <c r="H25" s="7">
        <v>4</v>
      </c>
      <c r="I25" s="7">
        <v>0.5</v>
      </c>
      <c r="J25" s="7">
        <v>32.299999999999997</v>
      </c>
      <c r="K25" s="7">
        <v>25.1</v>
      </c>
      <c r="L25" s="7">
        <v>9.64</v>
      </c>
      <c r="M25" s="7">
        <v>5.72</v>
      </c>
      <c r="N25" s="7"/>
      <c r="O25" s="7">
        <v>16</v>
      </c>
      <c r="P25" s="7"/>
      <c r="Q25" s="7"/>
    </row>
    <row r="26" spans="1:17" ht="30">
      <c r="A26" s="6">
        <v>23</v>
      </c>
      <c r="B26" s="5" t="s">
        <v>56</v>
      </c>
      <c r="C26" s="5" t="s">
        <v>195</v>
      </c>
      <c r="D26" s="7">
        <v>3</v>
      </c>
      <c r="E26" s="7">
        <v>8</v>
      </c>
      <c r="F26" s="7">
        <v>0.27300000000000002</v>
      </c>
      <c r="G26" s="7">
        <v>1</v>
      </c>
      <c r="H26" s="7">
        <v>7</v>
      </c>
      <c r="I26" s="7">
        <v>0.125</v>
      </c>
      <c r="J26" s="7">
        <v>20.399999999999999</v>
      </c>
      <c r="K26" s="7">
        <v>36.9</v>
      </c>
      <c r="L26" s="7">
        <v>-7.51</v>
      </c>
      <c r="M26" s="7">
        <v>4.67</v>
      </c>
      <c r="N26" s="7"/>
      <c r="O26" s="7"/>
      <c r="P26" s="7"/>
      <c r="Q26" s="7"/>
    </row>
    <row r="27" spans="1:17" ht="15" customHeight="1">
      <c r="A27" s="21"/>
      <c r="B27" s="21"/>
      <c r="C27" s="21"/>
      <c r="D27" s="21" t="s">
        <v>167</v>
      </c>
      <c r="E27" s="21"/>
      <c r="F27" s="21"/>
      <c r="G27" s="21" t="s">
        <v>168</v>
      </c>
      <c r="H27" s="21"/>
      <c r="I27" s="21"/>
      <c r="J27" s="6"/>
      <c r="K27" s="6"/>
      <c r="L27" s="21" t="s">
        <v>159</v>
      </c>
      <c r="M27" s="21"/>
      <c r="N27" s="21" t="s">
        <v>151</v>
      </c>
      <c r="O27" s="21"/>
      <c r="P27" s="21"/>
      <c r="Q27" s="6"/>
    </row>
    <row r="28" spans="1:17">
      <c r="A28" s="6" t="s">
        <v>152</v>
      </c>
      <c r="B28" s="6" t="s">
        <v>153</v>
      </c>
      <c r="C28" s="6" t="s">
        <v>154</v>
      </c>
      <c r="D28" s="6" t="s">
        <v>155</v>
      </c>
      <c r="E28" s="6" t="s">
        <v>156</v>
      </c>
      <c r="F28" s="6" t="s">
        <v>157</v>
      </c>
      <c r="G28" s="6" t="s">
        <v>155</v>
      </c>
      <c r="H28" s="6" t="s">
        <v>156</v>
      </c>
      <c r="I28" s="6" t="s">
        <v>157</v>
      </c>
      <c r="J28" s="6" t="s">
        <v>158</v>
      </c>
      <c r="K28" s="6" t="s">
        <v>158</v>
      </c>
      <c r="L28" s="6" t="s">
        <v>159</v>
      </c>
      <c r="M28" s="6" t="s">
        <v>160</v>
      </c>
      <c r="N28" s="6" t="s">
        <v>161</v>
      </c>
      <c r="O28" s="6" t="s">
        <v>162</v>
      </c>
      <c r="P28" s="6" t="s">
        <v>163</v>
      </c>
      <c r="Q28" s="6" t="s">
        <v>164</v>
      </c>
    </row>
    <row r="29" spans="1:17" ht="30">
      <c r="A29" s="6">
        <v>24</v>
      </c>
      <c r="B29" s="5" t="s">
        <v>82</v>
      </c>
      <c r="C29" s="5" t="s">
        <v>192</v>
      </c>
      <c r="D29" s="7">
        <v>9</v>
      </c>
      <c r="E29" s="7">
        <v>3</v>
      </c>
      <c r="F29" s="7">
        <v>0.75</v>
      </c>
      <c r="G29" s="7">
        <v>4</v>
      </c>
      <c r="H29" s="7">
        <v>2</v>
      </c>
      <c r="I29" s="7">
        <v>0.66700000000000004</v>
      </c>
      <c r="J29" s="7">
        <v>24.7</v>
      </c>
      <c r="K29" s="7">
        <v>16.899999999999999</v>
      </c>
      <c r="L29" s="7">
        <v>5.28</v>
      </c>
      <c r="M29" s="7">
        <v>-2.4700000000000002</v>
      </c>
      <c r="N29" s="7"/>
      <c r="O29" s="7">
        <v>17</v>
      </c>
      <c r="P29" s="7">
        <v>21</v>
      </c>
      <c r="Q29" s="7"/>
    </row>
    <row r="30" spans="1:17" ht="30">
      <c r="A30" s="6">
        <v>25</v>
      </c>
      <c r="B30" s="5" t="s">
        <v>31</v>
      </c>
      <c r="C30" s="5" t="s">
        <v>192</v>
      </c>
      <c r="D30" s="7">
        <v>8</v>
      </c>
      <c r="E30" s="7">
        <v>4</v>
      </c>
      <c r="F30" s="7">
        <v>0.66700000000000004</v>
      </c>
      <c r="G30" s="7">
        <v>4</v>
      </c>
      <c r="H30" s="7">
        <v>2</v>
      </c>
      <c r="I30" s="7">
        <v>0.66700000000000004</v>
      </c>
      <c r="J30" s="7">
        <v>27.1</v>
      </c>
      <c r="K30" s="7">
        <v>24</v>
      </c>
      <c r="L30" s="7">
        <v>2.96</v>
      </c>
      <c r="M30" s="7">
        <v>-1.54</v>
      </c>
      <c r="N30" s="7"/>
      <c r="O30" s="7">
        <v>19</v>
      </c>
      <c r="P30" s="7">
        <v>25</v>
      </c>
      <c r="Q30" s="7"/>
    </row>
    <row r="31" spans="1:17" ht="30">
      <c r="A31" s="6">
        <v>26</v>
      </c>
      <c r="B31" s="5" t="s">
        <v>38</v>
      </c>
      <c r="C31" s="5" t="s">
        <v>192</v>
      </c>
      <c r="D31" s="7">
        <v>8</v>
      </c>
      <c r="E31" s="7">
        <v>4</v>
      </c>
      <c r="F31" s="7">
        <v>0.66700000000000004</v>
      </c>
      <c r="G31" s="7">
        <v>4</v>
      </c>
      <c r="H31" s="7">
        <v>2</v>
      </c>
      <c r="I31" s="7">
        <v>0.66700000000000004</v>
      </c>
      <c r="J31" s="7">
        <v>30.1</v>
      </c>
      <c r="K31" s="7">
        <v>20.5</v>
      </c>
      <c r="L31" s="7">
        <v>5.27</v>
      </c>
      <c r="M31" s="7">
        <v>-2.65</v>
      </c>
      <c r="N31" s="7">
        <v>10</v>
      </c>
      <c r="O31" s="7">
        <v>6</v>
      </c>
      <c r="P31" s="7"/>
      <c r="Q31" s="7"/>
    </row>
    <row r="32" spans="1:17">
      <c r="A32" s="6">
        <v>27</v>
      </c>
      <c r="B32" s="5" t="s">
        <v>59</v>
      </c>
      <c r="C32" s="5" t="s">
        <v>192</v>
      </c>
      <c r="D32" s="7">
        <v>6</v>
      </c>
      <c r="E32" s="7">
        <v>6</v>
      </c>
      <c r="F32" s="7">
        <v>0.5</v>
      </c>
      <c r="G32" s="7">
        <v>4</v>
      </c>
      <c r="H32" s="7">
        <v>2</v>
      </c>
      <c r="I32" s="7">
        <v>0.66700000000000004</v>
      </c>
      <c r="J32" s="7">
        <v>23.9</v>
      </c>
      <c r="K32" s="7">
        <v>28.7</v>
      </c>
      <c r="L32" s="7">
        <v>-7.0000000000000007E-2</v>
      </c>
      <c r="M32" s="7">
        <v>1.76</v>
      </c>
      <c r="N32" s="7"/>
      <c r="O32" s="7"/>
      <c r="P32" s="7"/>
      <c r="Q32" s="7"/>
    </row>
    <row r="33" spans="1:17" ht="30">
      <c r="A33" s="6">
        <v>28</v>
      </c>
      <c r="B33" s="5" t="s">
        <v>117</v>
      </c>
      <c r="C33" s="5" t="s">
        <v>192</v>
      </c>
      <c r="D33" s="7">
        <v>8</v>
      </c>
      <c r="E33" s="7">
        <v>4</v>
      </c>
      <c r="F33" s="7">
        <v>0.66700000000000004</v>
      </c>
      <c r="G33" s="7">
        <v>3</v>
      </c>
      <c r="H33" s="7">
        <v>3</v>
      </c>
      <c r="I33" s="7">
        <v>0.5</v>
      </c>
      <c r="J33" s="7">
        <v>30.3</v>
      </c>
      <c r="K33" s="7">
        <v>21.7</v>
      </c>
      <c r="L33" s="7">
        <v>0.83</v>
      </c>
      <c r="M33" s="7">
        <v>-5.17</v>
      </c>
      <c r="N33" s="7"/>
      <c r="O33" s="7"/>
      <c r="P33" s="7"/>
      <c r="Q33" s="7"/>
    </row>
    <row r="34" spans="1:17">
      <c r="A34" s="6">
        <v>29</v>
      </c>
      <c r="B34" s="5" t="s">
        <v>79</v>
      </c>
      <c r="C34" s="5" t="s">
        <v>192</v>
      </c>
      <c r="D34" s="7">
        <v>4</v>
      </c>
      <c r="E34" s="7">
        <v>7</v>
      </c>
      <c r="F34" s="7">
        <v>0.36399999999999999</v>
      </c>
      <c r="G34" s="7">
        <v>1</v>
      </c>
      <c r="H34" s="7">
        <v>5</v>
      </c>
      <c r="I34" s="7">
        <v>0.16700000000000001</v>
      </c>
      <c r="J34" s="7">
        <v>24.5</v>
      </c>
      <c r="K34" s="7">
        <v>31.2</v>
      </c>
      <c r="L34" s="7">
        <v>-8.16</v>
      </c>
      <c r="M34" s="7">
        <v>-2.52</v>
      </c>
      <c r="N34" s="7"/>
      <c r="O34" s="7"/>
      <c r="P34" s="7"/>
      <c r="Q34" s="7"/>
    </row>
    <row r="35" spans="1:17">
      <c r="A35" s="6">
        <v>30</v>
      </c>
      <c r="B35" s="5" t="s">
        <v>60</v>
      </c>
      <c r="C35" s="5" t="s">
        <v>192</v>
      </c>
      <c r="D35" s="7">
        <v>2</v>
      </c>
      <c r="E35" s="7">
        <v>9</v>
      </c>
      <c r="F35" s="7">
        <v>0.182</v>
      </c>
      <c r="G35" s="7">
        <v>1</v>
      </c>
      <c r="H35" s="7">
        <v>5</v>
      </c>
      <c r="I35" s="7">
        <v>0.16700000000000001</v>
      </c>
      <c r="J35" s="7">
        <v>21.6</v>
      </c>
      <c r="K35" s="7">
        <v>36.299999999999997</v>
      </c>
      <c r="L35" s="7">
        <v>-11.33</v>
      </c>
      <c r="M35" s="7">
        <v>0.49</v>
      </c>
      <c r="N35" s="7"/>
      <c r="O35" s="7"/>
      <c r="P35" s="7"/>
      <c r="Q35" s="7"/>
    </row>
    <row r="36" spans="1:17" ht="15" customHeight="1">
      <c r="A36" s="21"/>
      <c r="B36" s="21"/>
      <c r="C36" s="21"/>
      <c r="D36" s="21" t="s">
        <v>167</v>
      </c>
      <c r="E36" s="21"/>
      <c r="F36" s="21"/>
      <c r="G36" s="21" t="s">
        <v>168</v>
      </c>
      <c r="H36" s="21"/>
      <c r="I36" s="21"/>
      <c r="J36" s="6"/>
      <c r="K36" s="6"/>
      <c r="L36" s="21" t="s">
        <v>159</v>
      </c>
      <c r="M36" s="21"/>
      <c r="N36" s="21" t="s">
        <v>151</v>
      </c>
      <c r="O36" s="21"/>
      <c r="P36" s="21"/>
      <c r="Q36" s="6"/>
    </row>
    <row r="37" spans="1:17">
      <c r="A37" s="6" t="s">
        <v>152</v>
      </c>
      <c r="B37" s="6" t="s">
        <v>153</v>
      </c>
      <c r="C37" s="6" t="s">
        <v>154</v>
      </c>
      <c r="D37" s="6" t="s">
        <v>155</v>
      </c>
      <c r="E37" s="6" t="s">
        <v>156</v>
      </c>
      <c r="F37" s="6" t="s">
        <v>157</v>
      </c>
      <c r="G37" s="6" t="s">
        <v>155</v>
      </c>
      <c r="H37" s="6" t="s">
        <v>156</v>
      </c>
      <c r="I37" s="6" t="s">
        <v>157</v>
      </c>
      <c r="J37" s="6" t="s">
        <v>158</v>
      </c>
      <c r="K37" s="6" t="s">
        <v>158</v>
      </c>
      <c r="L37" s="6" t="s">
        <v>159</v>
      </c>
      <c r="M37" s="6" t="s">
        <v>160</v>
      </c>
      <c r="N37" s="6" t="s">
        <v>161</v>
      </c>
      <c r="O37" s="6" t="s">
        <v>162</v>
      </c>
      <c r="P37" s="6" t="s">
        <v>163</v>
      </c>
      <c r="Q37" s="6" t="s">
        <v>164</v>
      </c>
    </row>
    <row r="38" spans="1:17">
      <c r="A38" s="6">
        <v>31</v>
      </c>
      <c r="B38" s="5" t="s">
        <v>42</v>
      </c>
      <c r="C38" s="5" t="s">
        <v>146</v>
      </c>
      <c r="D38" s="7">
        <v>10</v>
      </c>
      <c r="E38" s="7">
        <v>2</v>
      </c>
      <c r="F38" s="7">
        <v>0.83299999999999996</v>
      </c>
      <c r="G38" s="7">
        <v>7</v>
      </c>
      <c r="H38" s="7">
        <v>1</v>
      </c>
      <c r="I38" s="7">
        <v>0.875</v>
      </c>
      <c r="J38" s="7">
        <v>24.3</v>
      </c>
      <c r="K38" s="7">
        <v>17.600000000000001</v>
      </c>
      <c r="L38" s="7">
        <v>14.39</v>
      </c>
      <c r="M38" s="7">
        <v>5.97</v>
      </c>
      <c r="N38" s="7">
        <v>19</v>
      </c>
      <c r="O38" s="7">
        <v>8</v>
      </c>
      <c r="P38" s="7">
        <v>8</v>
      </c>
      <c r="Q38" s="7"/>
    </row>
    <row r="39" spans="1:17">
      <c r="A39" s="6">
        <v>32</v>
      </c>
      <c r="B39" s="5" t="s">
        <v>4</v>
      </c>
      <c r="C39" s="5" t="s">
        <v>146</v>
      </c>
      <c r="D39" s="7">
        <v>9</v>
      </c>
      <c r="E39" s="7">
        <v>3</v>
      </c>
      <c r="F39" s="7">
        <v>0.75</v>
      </c>
      <c r="G39" s="7">
        <v>7</v>
      </c>
      <c r="H39" s="7">
        <v>1</v>
      </c>
      <c r="I39" s="7">
        <v>0.875</v>
      </c>
      <c r="J39" s="7">
        <v>30.8</v>
      </c>
      <c r="K39" s="7">
        <v>23.3</v>
      </c>
      <c r="L39" s="7">
        <v>12.24</v>
      </c>
      <c r="M39" s="7">
        <v>4.82</v>
      </c>
      <c r="N39" s="7">
        <v>8</v>
      </c>
      <c r="O39" s="7">
        <v>7</v>
      </c>
      <c r="P39" s="7">
        <v>14</v>
      </c>
      <c r="Q39" s="7"/>
    </row>
    <row r="40" spans="1:17" ht="30">
      <c r="A40" s="6">
        <v>33</v>
      </c>
      <c r="B40" s="5" t="s">
        <v>35</v>
      </c>
      <c r="C40" s="5" t="s">
        <v>146</v>
      </c>
      <c r="D40" s="7">
        <v>9</v>
      </c>
      <c r="E40" s="7">
        <v>3</v>
      </c>
      <c r="F40" s="7">
        <v>0.75</v>
      </c>
      <c r="G40" s="7">
        <v>6</v>
      </c>
      <c r="H40" s="7">
        <v>2</v>
      </c>
      <c r="I40" s="7">
        <v>0.75</v>
      </c>
      <c r="J40" s="7">
        <v>20.8</v>
      </c>
      <c r="K40" s="7">
        <v>15.4</v>
      </c>
      <c r="L40" s="7">
        <v>8.69</v>
      </c>
      <c r="M40" s="7">
        <v>2.35</v>
      </c>
      <c r="N40" s="7">
        <v>21</v>
      </c>
      <c r="O40" s="7">
        <v>4</v>
      </c>
      <c r="P40" s="7">
        <v>17</v>
      </c>
      <c r="Q40" s="7"/>
    </row>
    <row r="41" spans="1:17" ht="30">
      <c r="A41" s="6">
        <v>34</v>
      </c>
      <c r="B41" s="5" t="s">
        <v>49</v>
      </c>
      <c r="C41" s="5" t="s">
        <v>146</v>
      </c>
      <c r="D41" s="7">
        <v>6</v>
      </c>
      <c r="E41" s="7">
        <v>6</v>
      </c>
      <c r="F41" s="7">
        <v>0.5</v>
      </c>
      <c r="G41" s="7">
        <v>5</v>
      </c>
      <c r="H41" s="7">
        <v>3</v>
      </c>
      <c r="I41" s="7">
        <v>0.625</v>
      </c>
      <c r="J41" s="7">
        <v>24.6</v>
      </c>
      <c r="K41" s="7">
        <v>28.5</v>
      </c>
      <c r="L41" s="7">
        <v>1.71</v>
      </c>
      <c r="M41" s="7">
        <v>5.04</v>
      </c>
      <c r="N41" s="7"/>
      <c r="O41" s="7"/>
      <c r="P41" s="7"/>
      <c r="Q41" s="7"/>
    </row>
    <row r="42" spans="1:17" ht="30">
      <c r="A42" s="6">
        <v>35</v>
      </c>
      <c r="B42" s="5" t="s">
        <v>3</v>
      </c>
      <c r="C42" s="5" t="s">
        <v>146</v>
      </c>
      <c r="D42" s="7">
        <v>8</v>
      </c>
      <c r="E42" s="7">
        <v>4</v>
      </c>
      <c r="F42" s="7">
        <v>0.66700000000000004</v>
      </c>
      <c r="G42" s="7">
        <v>4</v>
      </c>
      <c r="H42" s="7">
        <v>4</v>
      </c>
      <c r="I42" s="7">
        <v>0.5</v>
      </c>
      <c r="J42" s="7">
        <v>24.2</v>
      </c>
      <c r="K42" s="7">
        <v>18.3</v>
      </c>
      <c r="L42" s="7">
        <v>11.31</v>
      </c>
      <c r="M42" s="7">
        <v>5.14</v>
      </c>
      <c r="N42" s="7">
        <v>9</v>
      </c>
      <c r="O42" s="7">
        <v>7</v>
      </c>
      <c r="P42" s="7">
        <v>20</v>
      </c>
      <c r="Q42" s="7"/>
    </row>
    <row r="43" spans="1:17">
      <c r="A43" s="6">
        <v>36</v>
      </c>
      <c r="B43" s="5" t="s">
        <v>74</v>
      </c>
      <c r="C43" s="5" t="s">
        <v>146</v>
      </c>
      <c r="D43" s="7">
        <v>7</v>
      </c>
      <c r="E43" s="7">
        <v>5</v>
      </c>
      <c r="F43" s="7">
        <v>0.58299999999999996</v>
      </c>
      <c r="G43" s="7">
        <v>4</v>
      </c>
      <c r="H43" s="7">
        <v>4</v>
      </c>
      <c r="I43" s="7">
        <v>0.5</v>
      </c>
      <c r="J43" s="7">
        <v>31.8</v>
      </c>
      <c r="K43" s="7">
        <v>17.2</v>
      </c>
      <c r="L43" s="7">
        <v>10.93</v>
      </c>
      <c r="M43" s="7">
        <v>4.0199999999999996</v>
      </c>
      <c r="N43" s="7">
        <v>24</v>
      </c>
      <c r="O43" s="7">
        <v>5</v>
      </c>
      <c r="P43" s="7"/>
      <c r="Q43" s="7"/>
    </row>
    <row r="44" spans="1:17" ht="30">
      <c r="A44" s="6">
        <v>37</v>
      </c>
      <c r="B44" s="5" t="s">
        <v>18</v>
      </c>
      <c r="C44" s="5" t="s">
        <v>146</v>
      </c>
      <c r="D44" s="7">
        <v>5</v>
      </c>
      <c r="E44" s="7">
        <v>7</v>
      </c>
      <c r="F44" s="7">
        <v>0.41699999999999998</v>
      </c>
      <c r="G44" s="7">
        <v>4</v>
      </c>
      <c r="H44" s="7">
        <v>4</v>
      </c>
      <c r="I44" s="7">
        <v>0.5</v>
      </c>
      <c r="J44" s="7">
        <v>29.4</v>
      </c>
      <c r="K44" s="7">
        <v>27.2</v>
      </c>
      <c r="L44" s="7">
        <v>2.2999999999999998</v>
      </c>
      <c r="M44" s="7">
        <v>2.2999999999999998</v>
      </c>
      <c r="N44" s="7"/>
      <c r="O44" s="7"/>
      <c r="P44" s="7"/>
      <c r="Q44" s="7"/>
    </row>
    <row r="45" spans="1:17" ht="30">
      <c r="A45" s="6">
        <v>38</v>
      </c>
      <c r="B45" s="5" t="s">
        <v>51</v>
      </c>
      <c r="C45" s="5" t="s">
        <v>146</v>
      </c>
      <c r="D45" s="7">
        <v>7</v>
      </c>
      <c r="E45" s="7">
        <v>5</v>
      </c>
      <c r="F45" s="7">
        <v>0.58299999999999996</v>
      </c>
      <c r="G45" s="7">
        <v>3</v>
      </c>
      <c r="H45" s="7">
        <v>5</v>
      </c>
      <c r="I45" s="7">
        <v>0.375</v>
      </c>
      <c r="J45" s="7">
        <v>30.1</v>
      </c>
      <c r="K45" s="7">
        <v>22.8</v>
      </c>
      <c r="L45" s="7">
        <v>5.74</v>
      </c>
      <c r="M45" s="7">
        <v>1.49</v>
      </c>
      <c r="N45" s="7">
        <v>25</v>
      </c>
      <c r="O45" s="7">
        <v>13</v>
      </c>
      <c r="P45" s="7"/>
      <c r="Q45" s="7"/>
    </row>
    <row r="46" spans="1:17" ht="30">
      <c r="A46" s="6">
        <v>39</v>
      </c>
      <c r="B46" s="5" t="s">
        <v>23</v>
      </c>
      <c r="C46" s="5" t="s">
        <v>146</v>
      </c>
      <c r="D46" s="7">
        <v>4</v>
      </c>
      <c r="E46" s="7">
        <v>7</v>
      </c>
      <c r="F46" s="7">
        <v>0.36399999999999999</v>
      </c>
      <c r="G46" s="7">
        <v>2</v>
      </c>
      <c r="H46" s="7">
        <v>6</v>
      </c>
      <c r="I46" s="7">
        <v>0.25</v>
      </c>
      <c r="J46" s="7">
        <v>17.7</v>
      </c>
      <c r="K46" s="7">
        <v>15.3</v>
      </c>
      <c r="L46" s="7">
        <v>3.24</v>
      </c>
      <c r="M46" s="7">
        <v>2.2400000000000002</v>
      </c>
      <c r="N46" s="7"/>
      <c r="O46" s="7"/>
      <c r="P46" s="7"/>
      <c r="Q46" s="7"/>
    </row>
    <row r="47" spans="1:17">
      <c r="A47" s="6">
        <v>40</v>
      </c>
      <c r="B47" s="5" t="s">
        <v>70</v>
      </c>
      <c r="C47" s="5" t="s">
        <v>146</v>
      </c>
      <c r="D47" s="7">
        <v>3</v>
      </c>
      <c r="E47" s="7">
        <v>8</v>
      </c>
      <c r="F47" s="7">
        <v>0.27300000000000002</v>
      </c>
      <c r="G47" s="7">
        <v>1</v>
      </c>
      <c r="H47" s="7">
        <v>7</v>
      </c>
      <c r="I47" s="7">
        <v>0.125</v>
      </c>
      <c r="J47" s="7">
        <v>21.8</v>
      </c>
      <c r="K47" s="7">
        <v>29.4</v>
      </c>
      <c r="L47" s="7">
        <v>-4.53</v>
      </c>
      <c r="M47" s="7">
        <v>1.83</v>
      </c>
      <c r="N47" s="7"/>
      <c r="O47" s="7"/>
      <c r="P47" s="7"/>
      <c r="Q47" s="7"/>
    </row>
    <row r="48" spans="1:17">
      <c r="A48" s="6">
        <v>41</v>
      </c>
      <c r="B48" s="5" t="s">
        <v>58</v>
      </c>
      <c r="C48" s="5" t="s">
        <v>146</v>
      </c>
      <c r="D48" s="7">
        <v>3</v>
      </c>
      <c r="E48" s="7">
        <v>8</v>
      </c>
      <c r="F48" s="7">
        <v>0.27300000000000002</v>
      </c>
      <c r="G48" s="7">
        <v>1</v>
      </c>
      <c r="H48" s="7">
        <v>7</v>
      </c>
      <c r="I48" s="7">
        <v>0.125</v>
      </c>
      <c r="J48" s="7">
        <v>23.8</v>
      </c>
      <c r="K48" s="7">
        <v>31.2</v>
      </c>
      <c r="L48" s="7">
        <v>-4.9800000000000004</v>
      </c>
      <c r="M48" s="7">
        <v>2.11</v>
      </c>
      <c r="N48" s="7"/>
      <c r="O48" s="7"/>
      <c r="P48" s="7"/>
      <c r="Q48" s="7"/>
    </row>
    <row r="49" spans="1:17" ht="15" customHeight="1">
      <c r="A49" s="21"/>
      <c r="B49" s="21"/>
      <c r="C49" s="21"/>
      <c r="D49" s="21" t="s">
        <v>167</v>
      </c>
      <c r="E49" s="21"/>
      <c r="F49" s="21"/>
      <c r="G49" s="21" t="s">
        <v>168</v>
      </c>
      <c r="H49" s="21"/>
      <c r="I49" s="21"/>
      <c r="J49" s="6"/>
      <c r="K49" s="6"/>
      <c r="L49" s="21" t="s">
        <v>159</v>
      </c>
      <c r="M49" s="21"/>
      <c r="N49" s="21" t="s">
        <v>151</v>
      </c>
      <c r="O49" s="21"/>
      <c r="P49" s="21"/>
      <c r="Q49" s="6"/>
    </row>
    <row r="50" spans="1:17">
      <c r="A50" s="6" t="s">
        <v>152</v>
      </c>
      <c r="B50" s="6" t="s">
        <v>153</v>
      </c>
      <c r="C50" s="6" t="s">
        <v>154</v>
      </c>
      <c r="D50" s="6" t="s">
        <v>155</v>
      </c>
      <c r="E50" s="6" t="s">
        <v>156</v>
      </c>
      <c r="F50" s="6" t="s">
        <v>157</v>
      </c>
      <c r="G50" s="6" t="s">
        <v>155</v>
      </c>
      <c r="H50" s="6" t="s">
        <v>156</v>
      </c>
      <c r="I50" s="6" t="s">
        <v>157</v>
      </c>
      <c r="J50" s="6" t="s">
        <v>158</v>
      </c>
      <c r="K50" s="6" t="s">
        <v>158</v>
      </c>
      <c r="L50" s="6" t="s">
        <v>159</v>
      </c>
      <c r="M50" s="6" t="s">
        <v>160</v>
      </c>
      <c r="N50" s="6" t="s">
        <v>161</v>
      </c>
      <c r="O50" s="6" t="s">
        <v>162</v>
      </c>
      <c r="P50" s="6" t="s">
        <v>163</v>
      </c>
      <c r="Q50" s="6" t="s">
        <v>164</v>
      </c>
    </row>
    <row r="51" spans="1:17" ht="30">
      <c r="A51" s="6">
        <v>42</v>
      </c>
      <c r="B51" s="5" t="s">
        <v>36</v>
      </c>
      <c r="C51" s="5" t="s">
        <v>147</v>
      </c>
      <c r="D51" s="7">
        <v>11</v>
      </c>
      <c r="E51" s="7">
        <v>1</v>
      </c>
      <c r="F51" s="7">
        <v>0.91700000000000004</v>
      </c>
      <c r="G51" s="7">
        <v>8</v>
      </c>
      <c r="H51" s="7">
        <v>0</v>
      </c>
      <c r="I51" s="7">
        <v>1</v>
      </c>
      <c r="J51" s="7">
        <v>49.8</v>
      </c>
      <c r="K51" s="7">
        <v>19.7</v>
      </c>
      <c r="L51" s="7">
        <v>17.21</v>
      </c>
      <c r="M51" s="7">
        <v>-1.37</v>
      </c>
      <c r="N51" s="7"/>
      <c r="O51" s="7">
        <v>6</v>
      </c>
      <c r="P51" s="7">
        <v>6</v>
      </c>
      <c r="Q51" s="7"/>
    </row>
    <row r="52" spans="1:17" ht="30">
      <c r="A52" s="6">
        <v>43</v>
      </c>
      <c r="B52" s="5" t="s">
        <v>64</v>
      </c>
      <c r="C52" s="5" t="s">
        <v>147</v>
      </c>
      <c r="D52" s="7">
        <v>8</v>
      </c>
      <c r="E52" s="7">
        <v>4</v>
      </c>
      <c r="F52" s="7">
        <v>0.66700000000000004</v>
      </c>
      <c r="G52" s="7">
        <v>5</v>
      </c>
      <c r="H52" s="7">
        <v>3</v>
      </c>
      <c r="I52" s="7">
        <v>0.625</v>
      </c>
      <c r="J52" s="7">
        <v>35.799999999999997</v>
      </c>
      <c r="K52" s="7">
        <v>31.3</v>
      </c>
      <c r="L52" s="7">
        <v>1.28</v>
      </c>
      <c r="M52" s="7">
        <v>-4.22</v>
      </c>
      <c r="N52" s="7"/>
      <c r="O52" s="7">
        <v>25</v>
      </c>
      <c r="P52" s="7"/>
      <c r="Q52" s="7"/>
    </row>
    <row r="53" spans="1:17" ht="45">
      <c r="A53" s="6">
        <v>44</v>
      </c>
      <c r="B53" s="5" t="s">
        <v>189</v>
      </c>
      <c r="C53" s="5" t="s">
        <v>147</v>
      </c>
      <c r="D53" s="7">
        <v>7</v>
      </c>
      <c r="E53" s="7">
        <v>5</v>
      </c>
      <c r="F53" s="7">
        <v>0.58299999999999996</v>
      </c>
      <c r="G53" s="7">
        <v>5</v>
      </c>
      <c r="H53" s="7">
        <v>3</v>
      </c>
      <c r="I53" s="7">
        <v>0.625</v>
      </c>
      <c r="J53" s="7">
        <v>31</v>
      </c>
      <c r="K53" s="7">
        <v>29.3</v>
      </c>
      <c r="L53" s="7">
        <v>-2.15</v>
      </c>
      <c r="M53" s="7">
        <v>-2.74</v>
      </c>
      <c r="N53" s="7"/>
      <c r="O53" s="7"/>
      <c r="P53" s="7"/>
      <c r="Q53" s="7"/>
    </row>
    <row r="54" spans="1:17" ht="30">
      <c r="A54" s="6">
        <v>45</v>
      </c>
      <c r="B54" s="5" t="s">
        <v>68</v>
      </c>
      <c r="C54" s="5" t="s">
        <v>147</v>
      </c>
      <c r="D54" s="7">
        <v>7</v>
      </c>
      <c r="E54" s="7">
        <v>5</v>
      </c>
      <c r="F54" s="7">
        <v>0.58299999999999996</v>
      </c>
      <c r="G54" s="7">
        <v>5</v>
      </c>
      <c r="H54" s="7">
        <v>3</v>
      </c>
      <c r="I54" s="7">
        <v>0.625</v>
      </c>
      <c r="J54" s="7">
        <v>28.7</v>
      </c>
      <c r="K54" s="7">
        <v>26.7</v>
      </c>
      <c r="L54" s="7">
        <v>2.29</v>
      </c>
      <c r="M54" s="7">
        <v>-1.21</v>
      </c>
      <c r="N54" s="7"/>
      <c r="O54" s="7"/>
      <c r="P54" s="7"/>
      <c r="Q54" s="7"/>
    </row>
    <row r="55" spans="1:17" ht="45">
      <c r="A55" s="6">
        <v>46</v>
      </c>
      <c r="B55" s="5" t="s">
        <v>174</v>
      </c>
      <c r="C55" s="5" t="s">
        <v>147</v>
      </c>
      <c r="D55" s="7">
        <v>7</v>
      </c>
      <c r="E55" s="7">
        <v>5</v>
      </c>
      <c r="F55" s="7">
        <v>0.58299999999999996</v>
      </c>
      <c r="G55" s="7">
        <v>5</v>
      </c>
      <c r="H55" s="7">
        <v>3</v>
      </c>
      <c r="I55" s="7">
        <v>0.625</v>
      </c>
      <c r="J55" s="7">
        <v>25.8</v>
      </c>
      <c r="K55" s="7">
        <v>24.8</v>
      </c>
      <c r="L55" s="7">
        <v>-1.0900000000000001</v>
      </c>
      <c r="M55" s="7">
        <v>-1.25</v>
      </c>
      <c r="N55" s="7"/>
      <c r="O55" s="7">
        <v>21</v>
      </c>
      <c r="P55" s="7"/>
      <c r="Q55" s="7"/>
    </row>
    <row r="56" spans="1:17" ht="30">
      <c r="A56" s="6">
        <v>47</v>
      </c>
      <c r="B56" s="5" t="s">
        <v>141</v>
      </c>
      <c r="C56" s="5" t="s">
        <v>147</v>
      </c>
      <c r="D56" s="7">
        <v>5</v>
      </c>
      <c r="E56" s="7">
        <v>6</v>
      </c>
      <c r="F56" s="7">
        <v>0.45500000000000002</v>
      </c>
      <c r="G56" s="7">
        <v>3</v>
      </c>
      <c r="H56" s="7">
        <v>5</v>
      </c>
      <c r="I56" s="7">
        <v>0.375</v>
      </c>
      <c r="J56" s="7">
        <v>32.9</v>
      </c>
      <c r="K56" s="7">
        <v>33.9</v>
      </c>
      <c r="L56" s="7">
        <v>-3.04</v>
      </c>
      <c r="M56" s="7">
        <v>-1.22</v>
      </c>
      <c r="N56" s="7"/>
      <c r="O56" s="7"/>
      <c r="P56" s="7"/>
      <c r="Q56" s="7"/>
    </row>
    <row r="57" spans="1:17">
      <c r="A57" s="6">
        <v>48</v>
      </c>
      <c r="B57" s="5" t="s">
        <v>91</v>
      </c>
      <c r="C57" s="5" t="s">
        <v>147</v>
      </c>
      <c r="D57" s="7">
        <v>5</v>
      </c>
      <c r="E57" s="7">
        <v>6</v>
      </c>
      <c r="F57" s="7">
        <v>0.45500000000000002</v>
      </c>
      <c r="G57" s="7">
        <v>3</v>
      </c>
      <c r="H57" s="7">
        <v>5</v>
      </c>
      <c r="I57" s="7">
        <v>0.375</v>
      </c>
      <c r="J57" s="7">
        <v>27.3</v>
      </c>
      <c r="K57" s="7">
        <v>32.799999999999997</v>
      </c>
      <c r="L57" s="7">
        <v>-8.1199999999999992</v>
      </c>
      <c r="M57" s="7">
        <v>-4.21</v>
      </c>
      <c r="N57" s="7"/>
      <c r="O57" s="7"/>
      <c r="P57" s="7"/>
      <c r="Q57" s="7"/>
    </row>
    <row r="58" spans="1:17" ht="30">
      <c r="A58" s="6">
        <v>49</v>
      </c>
      <c r="B58" s="5" t="s">
        <v>73</v>
      </c>
      <c r="C58" s="5" t="s">
        <v>147</v>
      </c>
      <c r="D58" s="7">
        <v>4</v>
      </c>
      <c r="E58" s="7">
        <v>7</v>
      </c>
      <c r="F58" s="7">
        <v>0.36399999999999999</v>
      </c>
      <c r="G58" s="7">
        <v>3</v>
      </c>
      <c r="H58" s="7">
        <v>5</v>
      </c>
      <c r="I58" s="7">
        <v>0.375</v>
      </c>
      <c r="J58" s="7">
        <v>24.6</v>
      </c>
      <c r="K58" s="7">
        <v>31.9</v>
      </c>
      <c r="L58" s="7">
        <v>-7.03</v>
      </c>
      <c r="M58" s="7">
        <v>-2.0299999999999998</v>
      </c>
      <c r="N58" s="7"/>
      <c r="O58" s="7"/>
      <c r="P58" s="7"/>
      <c r="Q58" s="7"/>
    </row>
    <row r="59" spans="1:17">
      <c r="A59" s="6">
        <v>50</v>
      </c>
      <c r="B59" s="5" t="s">
        <v>41</v>
      </c>
      <c r="C59" s="5" t="s">
        <v>147</v>
      </c>
      <c r="D59" s="7">
        <v>3</v>
      </c>
      <c r="E59" s="7">
        <v>8</v>
      </c>
      <c r="F59" s="7">
        <v>0.27300000000000002</v>
      </c>
      <c r="G59" s="7">
        <v>3</v>
      </c>
      <c r="H59" s="7">
        <v>5</v>
      </c>
      <c r="I59" s="7">
        <v>0.375</v>
      </c>
      <c r="J59" s="7">
        <v>20.9</v>
      </c>
      <c r="K59" s="7">
        <v>32.200000000000003</v>
      </c>
      <c r="L59" s="7">
        <v>-6.84</v>
      </c>
      <c r="M59" s="7">
        <v>0.89</v>
      </c>
      <c r="N59" s="7"/>
      <c r="O59" s="7"/>
      <c r="P59" s="7"/>
      <c r="Q59" s="7"/>
    </row>
    <row r="60" spans="1:17">
      <c r="A60" s="6">
        <v>51</v>
      </c>
      <c r="B60" s="5" t="s">
        <v>96</v>
      </c>
      <c r="C60" s="5" t="s">
        <v>147</v>
      </c>
      <c r="D60" s="7">
        <v>2</v>
      </c>
      <c r="E60" s="7">
        <v>9</v>
      </c>
      <c r="F60" s="7">
        <v>0.182</v>
      </c>
      <c r="G60" s="7">
        <v>2</v>
      </c>
      <c r="H60" s="7">
        <v>6</v>
      </c>
      <c r="I60" s="7">
        <v>0.25</v>
      </c>
      <c r="J60" s="7">
        <v>23.6</v>
      </c>
      <c r="K60" s="7">
        <v>35.299999999999997</v>
      </c>
      <c r="L60" s="7">
        <v>-11.36</v>
      </c>
      <c r="M60" s="7">
        <v>-1.64</v>
      </c>
      <c r="N60" s="7"/>
      <c r="O60" s="7"/>
      <c r="P60" s="7"/>
      <c r="Q60" s="7"/>
    </row>
    <row r="61" spans="1:17" ht="30">
      <c r="A61" s="6">
        <v>52</v>
      </c>
      <c r="B61" s="5" t="s">
        <v>81</v>
      </c>
      <c r="C61" s="5" t="s">
        <v>147</v>
      </c>
      <c r="D61" s="7">
        <v>2</v>
      </c>
      <c r="E61" s="7">
        <v>9</v>
      </c>
      <c r="F61" s="7">
        <v>0.182</v>
      </c>
      <c r="G61" s="7">
        <v>2</v>
      </c>
      <c r="H61" s="7">
        <v>6</v>
      </c>
      <c r="I61" s="7">
        <v>0.25</v>
      </c>
      <c r="J61" s="7">
        <v>21</v>
      </c>
      <c r="K61" s="7">
        <v>39.9</v>
      </c>
      <c r="L61" s="7">
        <v>-12.89</v>
      </c>
      <c r="M61" s="7">
        <v>-7.0000000000000007E-2</v>
      </c>
      <c r="N61" s="7"/>
      <c r="O61" s="7"/>
      <c r="P61" s="7"/>
      <c r="Q61" s="7"/>
    </row>
    <row r="62" spans="1:17" ht="15" customHeight="1">
      <c r="A62" s="21"/>
      <c r="B62" s="21"/>
      <c r="C62" s="21"/>
      <c r="D62" s="21" t="s">
        <v>167</v>
      </c>
      <c r="E62" s="21"/>
      <c r="F62" s="21"/>
      <c r="G62" s="21" t="s">
        <v>168</v>
      </c>
      <c r="H62" s="21"/>
      <c r="I62" s="21"/>
      <c r="J62" s="6"/>
      <c r="K62" s="6"/>
      <c r="L62" s="21" t="s">
        <v>159</v>
      </c>
      <c r="M62" s="21"/>
      <c r="N62" s="21" t="s">
        <v>151</v>
      </c>
      <c r="O62" s="21"/>
      <c r="P62" s="21"/>
      <c r="Q62" s="6"/>
    </row>
    <row r="63" spans="1:17">
      <c r="A63" s="6" t="s">
        <v>152</v>
      </c>
      <c r="B63" s="6" t="s">
        <v>153</v>
      </c>
      <c r="C63" s="6" t="s">
        <v>154</v>
      </c>
      <c r="D63" s="6" t="s">
        <v>155</v>
      </c>
      <c r="E63" s="6" t="s">
        <v>156</v>
      </c>
      <c r="F63" s="6" t="s">
        <v>157</v>
      </c>
      <c r="G63" s="6" t="s">
        <v>155</v>
      </c>
      <c r="H63" s="6" t="s">
        <v>156</v>
      </c>
      <c r="I63" s="6" t="s">
        <v>157</v>
      </c>
      <c r="J63" s="6" t="s">
        <v>158</v>
      </c>
      <c r="K63" s="6" t="s">
        <v>158</v>
      </c>
      <c r="L63" s="6" t="s">
        <v>159</v>
      </c>
      <c r="M63" s="6" t="s">
        <v>160</v>
      </c>
      <c r="N63" s="6" t="s">
        <v>161</v>
      </c>
      <c r="O63" s="6" t="s">
        <v>162</v>
      </c>
      <c r="P63" s="6" t="s">
        <v>163</v>
      </c>
      <c r="Q63" s="6" t="s">
        <v>164</v>
      </c>
    </row>
    <row r="64" spans="1:17">
      <c r="A64" s="6">
        <v>53</v>
      </c>
      <c r="B64" s="5" t="s">
        <v>97</v>
      </c>
      <c r="C64" s="5" t="s">
        <v>148</v>
      </c>
      <c r="D64" s="7">
        <v>10</v>
      </c>
      <c r="E64" s="7">
        <v>2</v>
      </c>
      <c r="F64" s="7">
        <v>0.83299999999999996</v>
      </c>
      <c r="G64" s="7">
        <v>0</v>
      </c>
      <c r="H64" s="7">
        <v>0</v>
      </c>
      <c r="I64" s="7"/>
      <c r="J64" s="7">
        <v>27.8</v>
      </c>
      <c r="K64" s="7">
        <v>19.8</v>
      </c>
      <c r="L64" s="7">
        <v>1.2</v>
      </c>
      <c r="M64" s="7">
        <v>-7.3</v>
      </c>
      <c r="N64" s="7"/>
      <c r="O64" s="7">
        <v>24</v>
      </c>
      <c r="P64" s="7">
        <v>24</v>
      </c>
      <c r="Q64" s="7"/>
    </row>
    <row r="65" spans="1:17" ht="30">
      <c r="A65" s="6">
        <v>54</v>
      </c>
      <c r="B65" s="5" t="s">
        <v>13</v>
      </c>
      <c r="C65" s="5" t="s">
        <v>148</v>
      </c>
      <c r="D65" s="7">
        <v>6</v>
      </c>
      <c r="E65" s="7">
        <v>6</v>
      </c>
      <c r="F65" s="7">
        <v>0.5</v>
      </c>
      <c r="G65" s="7">
        <v>0</v>
      </c>
      <c r="H65" s="7">
        <v>0</v>
      </c>
      <c r="I65" s="7"/>
      <c r="J65" s="7">
        <v>24.1</v>
      </c>
      <c r="K65" s="7">
        <v>24.1</v>
      </c>
      <c r="L65" s="7">
        <v>6.22</v>
      </c>
      <c r="M65" s="7">
        <v>7.39</v>
      </c>
      <c r="N65" s="7"/>
      <c r="O65" s="7">
        <v>24</v>
      </c>
      <c r="P65" s="7"/>
      <c r="Q65" s="7"/>
    </row>
    <row r="66" spans="1:17" ht="30">
      <c r="A66" s="6">
        <v>55</v>
      </c>
      <c r="B66" s="5" t="s">
        <v>205</v>
      </c>
      <c r="C66" s="5" t="s">
        <v>148</v>
      </c>
      <c r="D66" s="7">
        <v>3</v>
      </c>
      <c r="E66" s="7">
        <v>8</v>
      </c>
      <c r="F66" s="7">
        <v>0.27300000000000002</v>
      </c>
      <c r="G66" s="7">
        <v>0</v>
      </c>
      <c r="H66" s="7">
        <v>0</v>
      </c>
      <c r="I66" s="7"/>
      <c r="J66" s="7">
        <v>23</v>
      </c>
      <c r="K66" s="7">
        <v>37.1</v>
      </c>
      <c r="L66" s="7">
        <v>-21.65</v>
      </c>
      <c r="M66" s="7">
        <v>-12.38</v>
      </c>
      <c r="N66" s="7"/>
      <c r="O66" s="7"/>
      <c r="P66" s="7"/>
      <c r="Q66" s="7"/>
    </row>
    <row r="67" spans="1:17" ht="15" customHeight="1">
      <c r="A67" s="21"/>
      <c r="B67" s="21"/>
      <c r="C67" s="21"/>
      <c r="D67" s="21" t="s">
        <v>167</v>
      </c>
      <c r="E67" s="21"/>
      <c r="F67" s="21"/>
      <c r="G67" s="21" t="s">
        <v>168</v>
      </c>
      <c r="H67" s="21"/>
      <c r="I67" s="21"/>
      <c r="J67" s="6"/>
      <c r="K67" s="6"/>
      <c r="L67" s="21" t="s">
        <v>159</v>
      </c>
      <c r="M67" s="21"/>
      <c r="N67" s="21" t="s">
        <v>151</v>
      </c>
      <c r="O67" s="21"/>
      <c r="P67" s="21"/>
      <c r="Q67" s="6"/>
    </row>
    <row r="68" spans="1:17">
      <c r="A68" s="6" t="s">
        <v>152</v>
      </c>
      <c r="B68" s="6" t="s">
        <v>153</v>
      </c>
      <c r="C68" s="6" t="s">
        <v>154</v>
      </c>
      <c r="D68" s="6" t="s">
        <v>155</v>
      </c>
      <c r="E68" s="6" t="s">
        <v>156</v>
      </c>
      <c r="F68" s="6" t="s">
        <v>157</v>
      </c>
      <c r="G68" s="6" t="s">
        <v>155</v>
      </c>
      <c r="H68" s="6" t="s">
        <v>156</v>
      </c>
      <c r="I68" s="6" t="s">
        <v>157</v>
      </c>
      <c r="J68" s="6" t="s">
        <v>158</v>
      </c>
      <c r="K68" s="6" t="s">
        <v>158</v>
      </c>
      <c r="L68" s="6" t="s">
        <v>159</v>
      </c>
      <c r="M68" s="6" t="s">
        <v>160</v>
      </c>
      <c r="N68" s="6" t="s">
        <v>161</v>
      </c>
      <c r="O68" s="6" t="s">
        <v>162</v>
      </c>
      <c r="P68" s="6" t="s">
        <v>163</v>
      </c>
      <c r="Q68" s="6" t="s">
        <v>164</v>
      </c>
    </row>
    <row r="69" spans="1:17" ht="30">
      <c r="A69" s="6">
        <v>56</v>
      </c>
      <c r="B69" s="5" t="s">
        <v>84</v>
      </c>
      <c r="C69" s="5" t="s">
        <v>178</v>
      </c>
      <c r="D69" s="7">
        <v>8</v>
      </c>
      <c r="E69" s="7">
        <v>5</v>
      </c>
      <c r="F69" s="7">
        <v>0.61499999999999999</v>
      </c>
      <c r="G69" s="7">
        <v>7</v>
      </c>
      <c r="H69" s="7">
        <v>1</v>
      </c>
      <c r="I69" s="7">
        <v>0.875</v>
      </c>
      <c r="J69" s="7">
        <v>31.3</v>
      </c>
      <c r="K69" s="7">
        <v>22.9</v>
      </c>
      <c r="L69" s="7">
        <v>-1.93</v>
      </c>
      <c r="M69" s="7">
        <v>-7.93</v>
      </c>
      <c r="N69" s="7"/>
      <c r="O69" s="7"/>
      <c r="P69" s="7"/>
      <c r="Q69" s="7"/>
    </row>
    <row r="70" spans="1:17" ht="30">
      <c r="A70" s="6">
        <v>57</v>
      </c>
      <c r="B70" s="5" t="s">
        <v>135</v>
      </c>
      <c r="C70" s="5" t="s">
        <v>178</v>
      </c>
      <c r="D70" s="7">
        <v>6</v>
      </c>
      <c r="E70" s="7">
        <v>5</v>
      </c>
      <c r="F70" s="7">
        <v>0.54500000000000004</v>
      </c>
      <c r="G70" s="7">
        <v>6</v>
      </c>
      <c r="H70" s="7">
        <v>2</v>
      </c>
      <c r="I70" s="7">
        <v>0.75</v>
      </c>
      <c r="J70" s="7">
        <v>24.6</v>
      </c>
      <c r="K70" s="7">
        <v>31.5</v>
      </c>
      <c r="L70" s="7">
        <v>-9.06</v>
      </c>
      <c r="M70" s="7">
        <v>-7.16</v>
      </c>
      <c r="N70" s="7"/>
      <c r="O70" s="7"/>
      <c r="P70" s="7"/>
      <c r="Q70" s="7"/>
    </row>
    <row r="71" spans="1:17" ht="30">
      <c r="A71" s="6">
        <v>58</v>
      </c>
      <c r="B71" s="5" t="s">
        <v>67</v>
      </c>
      <c r="C71" s="5" t="s">
        <v>178</v>
      </c>
      <c r="D71" s="7">
        <v>6</v>
      </c>
      <c r="E71" s="7">
        <v>6</v>
      </c>
      <c r="F71" s="7">
        <v>0.5</v>
      </c>
      <c r="G71" s="7">
        <v>6</v>
      </c>
      <c r="H71" s="7">
        <v>2</v>
      </c>
      <c r="I71" s="7">
        <v>0.75</v>
      </c>
      <c r="J71" s="7">
        <v>24.3</v>
      </c>
      <c r="K71" s="7">
        <v>22.2</v>
      </c>
      <c r="L71" s="7">
        <v>-4.74</v>
      </c>
      <c r="M71" s="7">
        <v>-5.24</v>
      </c>
      <c r="N71" s="7"/>
      <c r="O71" s="7"/>
      <c r="P71" s="7"/>
      <c r="Q71" s="7"/>
    </row>
    <row r="72" spans="1:17" ht="30">
      <c r="A72" s="6">
        <v>59</v>
      </c>
      <c r="B72" s="5" t="s">
        <v>131</v>
      </c>
      <c r="C72" s="5" t="s">
        <v>178</v>
      </c>
      <c r="D72" s="7">
        <v>5</v>
      </c>
      <c r="E72" s="7">
        <v>6</v>
      </c>
      <c r="F72" s="7">
        <v>0.45500000000000002</v>
      </c>
      <c r="G72" s="7">
        <v>4</v>
      </c>
      <c r="H72" s="7">
        <v>4</v>
      </c>
      <c r="I72" s="7">
        <v>0.5</v>
      </c>
      <c r="J72" s="7">
        <v>30.5</v>
      </c>
      <c r="K72" s="7">
        <v>24</v>
      </c>
      <c r="L72" s="7">
        <v>-7.53</v>
      </c>
      <c r="M72" s="7">
        <v>-10.89</v>
      </c>
      <c r="N72" s="7"/>
      <c r="O72" s="7"/>
      <c r="P72" s="7"/>
      <c r="Q72" s="7"/>
    </row>
    <row r="73" spans="1:17" ht="30">
      <c r="A73" s="6">
        <v>60</v>
      </c>
      <c r="B73" s="5" t="s">
        <v>130</v>
      </c>
      <c r="C73" s="5" t="s">
        <v>178</v>
      </c>
      <c r="D73" s="7">
        <v>4</v>
      </c>
      <c r="E73" s="7">
        <v>7</v>
      </c>
      <c r="F73" s="7">
        <v>0.36399999999999999</v>
      </c>
      <c r="G73" s="7">
        <v>2</v>
      </c>
      <c r="H73" s="7">
        <v>6</v>
      </c>
      <c r="I73" s="7">
        <v>0.25</v>
      </c>
      <c r="J73" s="7">
        <v>20.100000000000001</v>
      </c>
      <c r="K73" s="7">
        <v>24.6</v>
      </c>
      <c r="L73" s="7">
        <v>-13.25</v>
      </c>
      <c r="M73" s="7">
        <v>-7.88</v>
      </c>
      <c r="N73" s="7"/>
      <c r="O73" s="7"/>
      <c r="P73" s="7"/>
      <c r="Q73" s="7"/>
    </row>
    <row r="74" spans="1:17" ht="30">
      <c r="A74" s="6">
        <v>61</v>
      </c>
      <c r="B74" s="5" t="s">
        <v>136</v>
      </c>
      <c r="C74" s="5" t="s">
        <v>178</v>
      </c>
      <c r="D74" s="7">
        <v>2</v>
      </c>
      <c r="E74" s="7">
        <v>9</v>
      </c>
      <c r="F74" s="7">
        <v>0.182</v>
      </c>
      <c r="G74" s="7">
        <v>2</v>
      </c>
      <c r="H74" s="7">
        <v>6</v>
      </c>
      <c r="I74" s="7">
        <v>0.25</v>
      </c>
      <c r="J74" s="7">
        <v>17.899999999999999</v>
      </c>
      <c r="K74" s="7">
        <v>31.9</v>
      </c>
      <c r="L74" s="7">
        <v>-21.95</v>
      </c>
      <c r="M74" s="7">
        <v>-9.2200000000000006</v>
      </c>
      <c r="N74" s="7"/>
      <c r="O74" s="7"/>
      <c r="P74" s="7"/>
      <c r="Q74" s="7"/>
    </row>
    <row r="75" spans="1:17" ht="30.75" thickBot="1">
      <c r="A75" s="6">
        <v>62</v>
      </c>
      <c r="B75" s="5" t="s">
        <v>142</v>
      </c>
      <c r="C75" s="5" t="s">
        <v>178</v>
      </c>
      <c r="D75" s="7">
        <v>0</v>
      </c>
      <c r="E75" s="7">
        <v>11</v>
      </c>
      <c r="F75" s="7">
        <v>0</v>
      </c>
      <c r="G75" s="7">
        <v>0</v>
      </c>
      <c r="H75" s="7">
        <v>8</v>
      </c>
      <c r="I75" s="7">
        <v>0</v>
      </c>
      <c r="J75" s="7">
        <v>15.9</v>
      </c>
      <c r="K75" s="7">
        <v>32.9</v>
      </c>
      <c r="L75" s="7">
        <v>-21.68</v>
      </c>
      <c r="M75" s="7">
        <v>-5.14</v>
      </c>
      <c r="N75" s="7"/>
      <c r="O75" s="7"/>
      <c r="P75" s="7"/>
      <c r="Q75" s="7"/>
    </row>
    <row r="76" spans="1:17" ht="30.75" thickTop="1">
      <c r="A76" s="8">
        <v>63</v>
      </c>
      <c r="B76" s="10" t="s">
        <v>112</v>
      </c>
      <c r="C76" s="10" t="s">
        <v>179</v>
      </c>
      <c r="D76" s="9">
        <v>9</v>
      </c>
      <c r="E76" s="9">
        <v>3</v>
      </c>
      <c r="F76" s="9">
        <v>0.75</v>
      </c>
      <c r="G76" s="9">
        <v>7</v>
      </c>
      <c r="H76" s="9">
        <v>1</v>
      </c>
      <c r="I76" s="9">
        <v>0.875</v>
      </c>
      <c r="J76" s="9">
        <v>35.1</v>
      </c>
      <c r="K76" s="9">
        <v>25.3</v>
      </c>
      <c r="L76" s="9">
        <v>0.06</v>
      </c>
      <c r="M76" s="9">
        <v>-9.11</v>
      </c>
      <c r="N76" s="9"/>
      <c r="O76" s="9"/>
      <c r="P76" s="9"/>
      <c r="Q76" s="9"/>
    </row>
    <row r="77" spans="1:17" ht="30">
      <c r="A77" s="6">
        <v>64</v>
      </c>
      <c r="B77" s="5" t="s">
        <v>98</v>
      </c>
      <c r="C77" s="5" t="s">
        <v>179</v>
      </c>
      <c r="D77" s="7">
        <v>9</v>
      </c>
      <c r="E77" s="7">
        <v>4</v>
      </c>
      <c r="F77" s="7">
        <v>0.69199999999999995</v>
      </c>
      <c r="G77" s="7">
        <v>7</v>
      </c>
      <c r="H77" s="7">
        <v>1</v>
      </c>
      <c r="I77" s="7">
        <v>0.875</v>
      </c>
      <c r="J77" s="7">
        <v>33.200000000000003</v>
      </c>
      <c r="K77" s="7">
        <v>31.1</v>
      </c>
      <c r="L77" s="7">
        <v>-1.65</v>
      </c>
      <c r="M77" s="7">
        <v>-6.11</v>
      </c>
      <c r="N77" s="7"/>
      <c r="O77" s="7"/>
      <c r="P77" s="7"/>
      <c r="Q77" s="7"/>
    </row>
    <row r="78" spans="1:17" ht="45">
      <c r="A78" s="6">
        <v>65</v>
      </c>
      <c r="B78" s="5" t="s">
        <v>177</v>
      </c>
      <c r="C78" s="5" t="s">
        <v>179</v>
      </c>
      <c r="D78" s="7">
        <v>9</v>
      </c>
      <c r="E78" s="7">
        <v>3</v>
      </c>
      <c r="F78" s="7">
        <v>0.75</v>
      </c>
      <c r="G78" s="7">
        <v>6</v>
      </c>
      <c r="H78" s="7">
        <v>2</v>
      </c>
      <c r="I78" s="7">
        <v>0.75</v>
      </c>
      <c r="J78" s="7">
        <v>44.3</v>
      </c>
      <c r="K78" s="7">
        <v>23.5</v>
      </c>
      <c r="L78" s="7">
        <v>5.5</v>
      </c>
      <c r="M78" s="7">
        <v>-8</v>
      </c>
      <c r="N78" s="7"/>
      <c r="O78" s="7">
        <v>25</v>
      </c>
      <c r="P78" s="7"/>
      <c r="Q78" s="7"/>
    </row>
    <row r="79" spans="1:17" ht="30">
      <c r="A79" s="6">
        <v>66</v>
      </c>
      <c r="B79" s="5" t="s">
        <v>134</v>
      </c>
      <c r="C79" s="5" t="s">
        <v>179</v>
      </c>
      <c r="D79" s="7">
        <v>4</v>
      </c>
      <c r="E79" s="7">
        <v>7</v>
      </c>
      <c r="F79" s="7">
        <v>0.36399999999999999</v>
      </c>
      <c r="G79" s="7">
        <v>4</v>
      </c>
      <c r="H79" s="7">
        <v>4</v>
      </c>
      <c r="I79" s="7">
        <v>0.5</v>
      </c>
      <c r="J79" s="7">
        <v>29.8</v>
      </c>
      <c r="K79" s="7">
        <v>41.6</v>
      </c>
      <c r="L79" s="7">
        <v>-17.010000000000002</v>
      </c>
      <c r="M79" s="7">
        <v>-9.4700000000000006</v>
      </c>
      <c r="N79" s="7"/>
      <c r="O79" s="7"/>
      <c r="P79" s="7"/>
      <c r="Q79" s="7"/>
    </row>
    <row r="80" spans="1:17" ht="30">
      <c r="A80" s="6">
        <v>67</v>
      </c>
      <c r="B80" s="5" t="s">
        <v>127</v>
      </c>
      <c r="C80" s="5" t="s">
        <v>179</v>
      </c>
      <c r="D80" s="7">
        <v>4</v>
      </c>
      <c r="E80" s="7">
        <v>7</v>
      </c>
      <c r="F80" s="7">
        <v>0.36399999999999999</v>
      </c>
      <c r="G80" s="7">
        <v>3</v>
      </c>
      <c r="H80" s="7">
        <v>5</v>
      </c>
      <c r="I80" s="7">
        <v>0.375</v>
      </c>
      <c r="J80" s="7">
        <v>23.6</v>
      </c>
      <c r="K80" s="7">
        <v>34.4</v>
      </c>
      <c r="L80" s="7">
        <v>-17.07</v>
      </c>
      <c r="M80" s="7">
        <v>-8.98</v>
      </c>
      <c r="N80" s="7"/>
      <c r="O80" s="7"/>
      <c r="P80" s="7"/>
      <c r="Q80" s="7"/>
    </row>
    <row r="81" spans="1:17" ht="30">
      <c r="A81" s="6">
        <v>68</v>
      </c>
      <c r="B81" s="5" t="s">
        <v>125</v>
      </c>
      <c r="C81" s="5" t="s">
        <v>179</v>
      </c>
      <c r="D81" s="7">
        <v>2</v>
      </c>
      <c r="E81" s="7">
        <v>9</v>
      </c>
      <c r="F81" s="7">
        <v>0.182</v>
      </c>
      <c r="G81" s="7">
        <v>2</v>
      </c>
      <c r="H81" s="7">
        <v>6</v>
      </c>
      <c r="I81" s="7">
        <v>0.25</v>
      </c>
      <c r="J81" s="7">
        <v>20.5</v>
      </c>
      <c r="K81" s="7">
        <v>36.799999999999997</v>
      </c>
      <c r="L81" s="7">
        <v>-15.3</v>
      </c>
      <c r="M81" s="7">
        <v>-5.66</v>
      </c>
      <c r="N81" s="7"/>
      <c r="O81" s="7"/>
      <c r="P81" s="7"/>
      <c r="Q81" s="7"/>
    </row>
    <row r="82" spans="1:17" ht="30">
      <c r="A82" s="6">
        <v>69</v>
      </c>
      <c r="B82" s="5" t="s">
        <v>65</v>
      </c>
      <c r="C82" s="5" t="s">
        <v>179</v>
      </c>
      <c r="D82" s="7">
        <v>1</v>
      </c>
      <c r="E82" s="7">
        <v>10</v>
      </c>
      <c r="F82" s="7">
        <v>9.0999999999999998E-2</v>
      </c>
      <c r="G82" s="7">
        <v>0</v>
      </c>
      <c r="H82" s="7">
        <v>8</v>
      </c>
      <c r="I82" s="7">
        <v>0</v>
      </c>
      <c r="J82" s="7">
        <v>22.5</v>
      </c>
      <c r="K82" s="7">
        <v>39.6</v>
      </c>
      <c r="L82" s="7">
        <v>-18.809999999999999</v>
      </c>
      <c r="M82" s="7">
        <v>-5.63</v>
      </c>
      <c r="N82" s="7"/>
      <c r="O82" s="7"/>
      <c r="P82" s="7"/>
      <c r="Q82" s="7"/>
    </row>
    <row r="83" spans="1:17" ht="15" customHeight="1">
      <c r="A83" s="21"/>
      <c r="B83" s="21"/>
      <c r="C83" s="21"/>
      <c r="D83" s="21" t="s">
        <v>167</v>
      </c>
      <c r="E83" s="21"/>
      <c r="F83" s="21"/>
      <c r="G83" s="21" t="s">
        <v>168</v>
      </c>
      <c r="H83" s="21"/>
      <c r="I83" s="21"/>
      <c r="J83" s="6"/>
      <c r="K83" s="6"/>
      <c r="L83" s="21" t="s">
        <v>159</v>
      </c>
      <c r="M83" s="21"/>
      <c r="N83" s="21" t="s">
        <v>151</v>
      </c>
      <c r="O83" s="21"/>
      <c r="P83" s="21"/>
      <c r="Q83" s="6"/>
    </row>
    <row r="84" spans="1:17">
      <c r="A84" s="6" t="s">
        <v>152</v>
      </c>
      <c r="B84" s="6" t="s">
        <v>153</v>
      </c>
      <c r="C84" s="6" t="s">
        <v>154</v>
      </c>
      <c r="D84" s="6" t="s">
        <v>155</v>
      </c>
      <c r="E84" s="6" t="s">
        <v>156</v>
      </c>
      <c r="F84" s="6" t="s">
        <v>157</v>
      </c>
      <c r="G84" s="6" t="s">
        <v>155</v>
      </c>
      <c r="H84" s="6" t="s">
        <v>156</v>
      </c>
      <c r="I84" s="6" t="s">
        <v>157</v>
      </c>
      <c r="J84" s="6" t="s">
        <v>158</v>
      </c>
      <c r="K84" s="6" t="s">
        <v>158</v>
      </c>
      <c r="L84" s="6" t="s">
        <v>159</v>
      </c>
      <c r="M84" s="6" t="s">
        <v>160</v>
      </c>
      <c r="N84" s="6" t="s">
        <v>161</v>
      </c>
      <c r="O84" s="6" t="s">
        <v>162</v>
      </c>
      <c r="P84" s="6" t="s">
        <v>163</v>
      </c>
      <c r="Q84" s="6" t="s">
        <v>164</v>
      </c>
    </row>
    <row r="85" spans="1:17">
      <c r="A85" s="6">
        <v>70</v>
      </c>
      <c r="B85" s="5" t="s">
        <v>34</v>
      </c>
      <c r="C85" s="5" t="s">
        <v>149</v>
      </c>
      <c r="D85" s="7">
        <v>12</v>
      </c>
      <c r="E85" s="7">
        <v>0</v>
      </c>
      <c r="F85" s="7">
        <v>1</v>
      </c>
      <c r="G85" s="7">
        <v>7</v>
      </c>
      <c r="H85" s="7">
        <v>0</v>
      </c>
      <c r="I85" s="7">
        <v>1</v>
      </c>
      <c r="J85" s="7">
        <v>45.3</v>
      </c>
      <c r="K85" s="7">
        <v>19.5</v>
      </c>
      <c r="L85" s="7">
        <v>21.76</v>
      </c>
      <c r="M85" s="7">
        <v>0.43</v>
      </c>
      <c r="N85" s="7">
        <v>20</v>
      </c>
      <c r="O85" s="7">
        <v>4</v>
      </c>
      <c r="P85" s="7">
        <v>4</v>
      </c>
      <c r="Q85" s="7"/>
    </row>
    <row r="86" spans="1:17" ht="30">
      <c r="A86" s="6">
        <v>71</v>
      </c>
      <c r="B86" s="5" t="s">
        <v>123</v>
      </c>
      <c r="C86" s="5" t="s">
        <v>149</v>
      </c>
      <c r="D86" s="7">
        <v>7</v>
      </c>
      <c r="E86" s="7">
        <v>5</v>
      </c>
      <c r="F86" s="7">
        <v>0.58299999999999996</v>
      </c>
      <c r="G86" s="7">
        <v>5</v>
      </c>
      <c r="H86" s="7">
        <v>2</v>
      </c>
      <c r="I86" s="7">
        <v>0.71399999999999997</v>
      </c>
      <c r="J86" s="7">
        <v>20.3</v>
      </c>
      <c r="K86" s="7">
        <v>18.7</v>
      </c>
      <c r="L86" s="7">
        <v>4.24</v>
      </c>
      <c r="M86" s="7">
        <v>3.33</v>
      </c>
      <c r="N86" s="7"/>
      <c r="O86" s="7"/>
      <c r="P86" s="7"/>
      <c r="Q86" s="7"/>
    </row>
    <row r="87" spans="1:17" ht="30">
      <c r="A87" s="6">
        <v>72</v>
      </c>
      <c r="B87" s="5" t="s">
        <v>50</v>
      </c>
      <c r="C87" s="5" t="s">
        <v>149</v>
      </c>
      <c r="D87" s="7">
        <v>5</v>
      </c>
      <c r="E87" s="7">
        <v>6</v>
      </c>
      <c r="F87" s="7">
        <v>0.45500000000000002</v>
      </c>
      <c r="G87" s="7">
        <v>4</v>
      </c>
      <c r="H87" s="7">
        <v>3</v>
      </c>
      <c r="I87" s="7">
        <v>0.57099999999999995</v>
      </c>
      <c r="J87" s="7">
        <v>24.3</v>
      </c>
      <c r="K87" s="7">
        <v>26.8</v>
      </c>
      <c r="L87" s="7">
        <v>4.18</v>
      </c>
      <c r="M87" s="7">
        <v>6.36</v>
      </c>
      <c r="N87" s="7"/>
      <c r="O87" s="7"/>
      <c r="P87" s="7"/>
      <c r="Q87" s="7"/>
    </row>
    <row r="88" spans="1:17" ht="30">
      <c r="A88" s="6">
        <v>73</v>
      </c>
      <c r="B88" s="5" t="s">
        <v>121</v>
      </c>
      <c r="C88" s="5" t="s">
        <v>149</v>
      </c>
      <c r="D88" s="7">
        <v>7</v>
      </c>
      <c r="E88" s="7">
        <v>5</v>
      </c>
      <c r="F88" s="7">
        <v>0.58299999999999996</v>
      </c>
      <c r="G88" s="7">
        <v>3</v>
      </c>
      <c r="H88" s="7">
        <v>4</v>
      </c>
      <c r="I88" s="7">
        <v>0.42899999999999999</v>
      </c>
      <c r="J88" s="7">
        <v>26.5</v>
      </c>
      <c r="K88" s="7">
        <v>24.8</v>
      </c>
      <c r="L88" s="7">
        <v>1.56</v>
      </c>
      <c r="M88" s="7">
        <v>0.56000000000000005</v>
      </c>
      <c r="N88" s="7"/>
      <c r="O88" s="7"/>
      <c r="P88" s="7"/>
      <c r="Q88" s="7"/>
    </row>
    <row r="89" spans="1:17">
      <c r="A89" s="6">
        <v>74</v>
      </c>
      <c r="B89" s="5" t="s">
        <v>95</v>
      </c>
      <c r="C89" s="5" t="s">
        <v>149</v>
      </c>
      <c r="D89" s="7">
        <v>5</v>
      </c>
      <c r="E89" s="7">
        <v>6</v>
      </c>
      <c r="F89" s="7">
        <v>0.45500000000000002</v>
      </c>
      <c r="G89" s="7">
        <v>3</v>
      </c>
      <c r="H89" s="7">
        <v>4</v>
      </c>
      <c r="I89" s="7">
        <v>0.42899999999999999</v>
      </c>
      <c r="J89" s="7">
        <v>29.6</v>
      </c>
      <c r="K89" s="7">
        <v>31.1</v>
      </c>
      <c r="L89" s="7">
        <v>0.52</v>
      </c>
      <c r="M89" s="7">
        <v>1.1599999999999999</v>
      </c>
      <c r="N89" s="7"/>
      <c r="O89" s="7"/>
      <c r="P89" s="7"/>
      <c r="Q89" s="7"/>
    </row>
    <row r="90" spans="1:17" ht="30">
      <c r="A90" s="6">
        <v>75</v>
      </c>
      <c r="B90" s="5" t="s">
        <v>63</v>
      </c>
      <c r="C90" s="5" t="s">
        <v>149</v>
      </c>
      <c r="D90" s="7">
        <v>4</v>
      </c>
      <c r="E90" s="7">
        <v>7</v>
      </c>
      <c r="F90" s="7">
        <v>0.36399999999999999</v>
      </c>
      <c r="G90" s="7">
        <v>3</v>
      </c>
      <c r="H90" s="7">
        <v>4</v>
      </c>
      <c r="I90" s="7">
        <v>0.42899999999999999</v>
      </c>
      <c r="J90" s="7">
        <v>23.7</v>
      </c>
      <c r="K90" s="7">
        <v>29.5</v>
      </c>
      <c r="L90" s="7">
        <v>0.08</v>
      </c>
      <c r="M90" s="7">
        <v>3.53</v>
      </c>
      <c r="N90" s="7"/>
      <c r="O90" s="7"/>
      <c r="P90" s="7"/>
      <c r="Q90" s="7"/>
    </row>
    <row r="91" spans="1:17" ht="45">
      <c r="A91" s="6">
        <v>76</v>
      </c>
      <c r="B91" s="5" t="s">
        <v>72</v>
      </c>
      <c r="C91" s="5" t="s">
        <v>149</v>
      </c>
      <c r="D91" s="7">
        <v>4</v>
      </c>
      <c r="E91" s="7">
        <v>7</v>
      </c>
      <c r="F91" s="7">
        <v>0.36399999999999999</v>
      </c>
      <c r="G91" s="7">
        <v>2</v>
      </c>
      <c r="H91" s="7">
        <v>5</v>
      </c>
      <c r="I91" s="7">
        <v>0.28599999999999998</v>
      </c>
      <c r="J91" s="7">
        <v>21.3</v>
      </c>
      <c r="K91" s="7">
        <v>25.6</v>
      </c>
      <c r="L91" s="7">
        <v>-2.57</v>
      </c>
      <c r="M91" s="7">
        <v>1.52</v>
      </c>
      <c r="N91" s="7"/>
      <c r="O91" s="7"/>
      <c r="P91" s="7"/>
      <c r="Q91" s="7"/>
    </row>
    <row r="92" spans="1:17" ht="45">
      <c r="A92" s="6">
        <v>77</v>
      </c>
      <c r="B92" s="5" t="s">
        <v>182</v>
      </c>
      <c r="C92" s="5" t="s">
        <v>149</v>
      </c>
      <c r="D92" s="7">
        <v>2</v>
      </c>
      <c r="E92" s="7">
        <v>9</v>
      </c>
      <c r="F92" s="7">
        <v>0.182</v>
      </c>
      <c r="G92" s="7">
        <v>1</v>
      </c>
      <c r="H92" s="7">
        <v>6</v>
      </c>
      <c r="I92" s="7">
        <v>0.14299999999999999</v>
      </c>
      <c r="J92" s="7">
        <v>20.8</v>
      </c>
      <c r="K92" s="7">
        <v>32.5</v>
      </c>
      <c r="L92" s="7">
        <v>-8.2100000000000009</v>
      </c>
      <c r="M92" s="7">
        <v>2.33</v>
      </c>
      <c r="N92" s="7"/>
      <c r="O92" s="7"/>
      <c r="P92" s="7"/>
      <c r="Q92" s="7"/>
    </row>
    <row r="93" spans="1:17" ht="15" customHeight="1">
      <c r="A93" s="21"/>
      <c r="B93" s="21"/>
      <c r="C93" s="21"/>
      <c r="D93" s="21" t="s">
        <v>167</v>
      </c>
      <c r="E93" s="21"/>
      <c r="F93" s="21"/>
      <c r="G93" s="21" t="s">
        <v>168</v>
      </c>
      <c r="H93" s="21"/>
      <c r="I93" s="21"/>
      <c r="J93" s="6"/>
      <c r="K93" s="6"/>
      <c r="L93" s="21" t="s">
        <v>159</v>
      </c>
      <c r="M93" s="21"/>
      <c r="N93" s="21" t="s">
        <v>151</v>
      </c>
      <c r="O93" s="21"/>
      <c r="P93" s="21"/>
      <c r="Q93" s="6"/>
    </row>
    <row r="94" spans="1:17">
      <c r="A94" s="6" t="s">
        <v>152</v>
      </c>
      <c r="B94" s="6" t="s">
        <v>153</v>
      </c>
      <c r="C94" s="6" t="s">
        <v>154</v>
      </c>
      <c r="D94" s="6" t="s">
        <v>155</v>
      </c>
      <c r="E94" s="6" t="s">
        <v>156</v>
      </c>
      <c r="F94" s="6" t="s">
        <v>157</v>
      </c>
      <c r="G94" s="6" t="s">
        <v>155</v>
      </c>
      <c r="H94" s="6" t="s">
        <v>156</v>
      </c>
      <c r="I94" s="6" t="s">
        <v>157</v>
      </c>
      <c r="J94" s="6" t="s">
        <v>158</v>
      </c>
      <c r="K94" s="6" t="s">
        <v>158</v>
      </c>
      <c r="L94" s="6" t="s">
        <v>159</v>
      </c>
      <c r="M94" s="6" t="s">
        <v>160</v>
      </c>
      <c r="N94" s="6" t="s">
        <v>161</v>
      </c>
      <c r="O94" s="6" t="s">
        <v>162</v>
      </c>
      <c r="P94" s="6" t="s">
        <v>163</v>
      </c>
      <c r="Q94" s="6" t="s">
        <v>164</v>
      </c>
    </row>
    <row r="95" spans="1:17" ht="60">
      <c r="A95" s="6">
        <v>78</v>
      </c>
      <c r="B95" s="5" t="s">
        <v>185</v>
      </c>
      <c r="C95" s="5" t="s">
        <v>197</v>
      </c>
      <c r="D95" s="7">
        <v>13</v>
      </c>
      <c r="E95" s="7">
        <v>0</v>
      </c>
      <c r="F95" s="7">
        <v>1</v>
      </c>
      <c r="G95" s="7">
        <v>8</v>
      </c>
      <c r="H95" s="7">
        <v>0</v>
      </c>
      <c r="I95" s="7">
        <v>1</v>
      </c>
      <c r="J95" s="7">
        <v>38.200000000000003</v>
      </c>
      <c r="K95" s="7">
        <v>13</v>
      </c>
      <c r="L95" s="7">
        <v>26.06</v>
      </c>
      <c r="M95" s="7">
        <v>8.2200000000000006</v>
      </c>
      <c r="N95" s="7">
        <v>1</v>
      </c>
      <c r="O95" s="7">
        <v>1</v>
      </c>
      <c r="P95" s="7">
        <v>1</v>
      </c>
      <c r="Q95" s="5" t="s">
        <v>206</v>
      </c>
    </row>
    <row r="96" spans="1:17" ht="30">
      <c r="A96" s="6">
        <v>79</v>
      </c>
      <c r="B96" s="5" t="s">
        <v>22</v>
      </c>
      <c r="C96" s="5" t="s">
        <v>197</v>
      </c>
      <c r="D96" s="7">
        <v>10</v>
      </c>
      <c r="E96" s="7">
        <v>2</v>
      </c>
      <c r="F96" s="7">
        <v>0.83299999999999996</v>
      </c>
      <c r="G96" s="7">
        <v>7</v>
      </c>
      <c r="H96" s="7">
        <v>1</v>
      </c>
      <c r="I96" s="7">
        <v>0.875</v>
      </c>
      <c r="J96" s="7">
        <v>36.799999999999997</v>
      </c>
      <c r="K96" s="7">
        <v>16</v>
      </c>
      <c r="L96" s="7">
        <v>21.26</v>
      </c>
      <c r="M96" s="7">
        <v>6.18</v>
      </c>
      <c r="N96" s="7">
        <v>12</v>
      </c>
      <c r="O96" s="7">
        <v>4</v>
      </c>
      <c r="P96" s="7">
        <v>9</v>
      </c>
      <c r="Q96" s="7"/>
    </row>
    <row r="97" spans="1:17" ht="30">
      <c r="A97" s="6">
        <v>80</v>
      </c>
      <c r="B97" s="5" t="s">
        <v>30</v>
      </c>
      <c r="C97" s="5" t="s">
        <v>197</v>
      </c>
      <c r="D97" s="7">
        <v>9</v>
      </c>
      <c r="E97" s="7">
        <v>3</v>
      </c>
      <c r="F97" s="7">
        <v>0.75</v>
      </c>
      <c r="G97" s="7">
        <v>5</v>
      </c>
      <c r="H97" s="7">
        <v>3</v>
      </c>
      <c r="I97" s="7">
        <v>0.625</v>
      </c>
      <c r="J97" s="7">
        <v>29.8</v>
      </c>
      <c r="K97" s="7">
        <v>24.5</v>
      </c>
      <c r="L97" s="7">
        <v>15.28</v>
      </c>
      <c r="M97" s="7">
        <v>9.61</v>
      </c>
      <c r="N97" s="7"/>
      <c r="O97" s="7">
        <v>15</v>
      </c>
      <c r="P97" s="7">
        <v>19</v>
      </c>
      <c r="Q97" s="7"/>
    </row>
    <row r="98" spans="1:17" ht="30">
      <c r="A98" s="6">
        <v>81</v>
      </c>
      <c r="B98" s="5" t="s">
        <v>40</v>
      </c>
      <c r="C98" s="5" t="s">
        <v>197</v>
      </c>
      <c r="D98" s="7">
        <v>7</v>
      </c>
      <c r="E98" s="7">
        <v>5</v>
      </c>
      <c r="F98" s="7">
        <v>0.58299999999999996</v>
      </c>
      <c r="G98" s="7">
        <v>5</v>
      </c>
      <c r="H98" s="7">
        <v>3</v>
      </c>
      <c r="I98" s="7">
        <v>0.625</v>
      </c>
      <c r="J98" s="7">
        <v>26.7</v>
      </c>
      <c r="K98" s="7">
        <v>24.5</v>
      </c>
      <c r="L98" s="7">
        <v>11.8</v>
      </c>
      <c r="M98" s="7">
        <v>8.89</v>
      </c>
      <c r="N98" s="7"/>
      <c r="O98" s="7"/>
      <c r="P98" s="7"/>
      <c r="Q98" s="7"/>
    </row>
    <row r="99" spans="1:17">
      <c r="A99" s="6">
        <v>82</v>
      </c>
      <c r="B99" s="5" t="s">
        <v>10</v>
      </c>
      <c r="C99" s="5" t="s">
        <v>197</v>
      </c>
      <c r="D99" s="7">
        <v>6</v>
      </c>
      <c r="E99" s="7">
        <v>6</v>
      </c>
      <c r="F99" s="7">
        <v>0.5</v>
      </c>
      <c r="G99" s="7">
        <v>4</v>
      </c>
      <c r="H99" s="7">
        <v>4</v>
      </c>
      <c r="I99" s="7">
        <v>0.5</v>
      </c>
      <c r="J99" s="7">
        <v>30.1</v>
      </c>
      <c r="K99" s="7">
        <v>25.8</v>
      </c>
      <c r="L99" s="7">
        <v>9.61</v>
      </c>
      <c r="M99" s="7">
        <v>6.2</v>
      </c>
      <c r="N99" s="7"/>
      <c r="O99" s="7"/>
      <c r="P99" s="7"/>
      <c r="Q99" s="7"/>
    </row>
    <row r="100" spans="1:17">
      <c r="A100" s="6">
        <v>83</v>
      </c>
      <c r="B100" s="5" t="s">
        <v>28</v>
      </c>
      <c r="C100" s="5" t="s">
        <v>197</v>
      </c>
      <c r="D100" s="7">
        <v>5</v>
      </c>
      <c r="E100" s="7">
        <v>6</v>
      </c>
      <c r="F100" s="7">
        <v>0.45500000000000002</v>
      </c>
      <c r="G100" s="7">
        <v>4</v>
      </c>
      <c r="H100" s="7">
        <v>4</v>
      </c>
      <c r="I100" s="7">
        <v>0.5</v>
      </c>
      <c r="J100" s="7">
        <v>25.6</v>
      </c>
      <c r="K100" s="7">
        <v>25.6</v>
      </c>
      <c r="L100" s="7">
        <v>4.5999999999999996</v>
      </c>
      <c r="M100" s="7">
        <v>5.42</v>
      </c>
      <c r="N100" s="7">
        <v>23</v>
      </c>
      <c r="O100" s="7">
        <v>23</v>
      </c>
      <c r="P100" s="7"/>
      <c r="Q100" s="7"/>
    </row>
    <row r="101" spans="1:17" ht="30">
      <c r="A101" s="6">
        <v>84</v>
      </c>
      <c r="B101" s="5" t="s">
        <v>52</v>
      </c>
      <c r="C101" s="5" t="s">
        <v>197</v>
      </c>
      <c r="D101" s="7">
        <v>5</v>
      </c>
      <c r="E101" s="7">
        <v>6</v>
      </c>
      <c r="F101" s="7">
        <v>0.45500000000000002</v>
      </c>
      <c r="G101" s="7">
        <v>3</v>
      </c>
      <c r="H101" s="7">
        <v>5</v>
      </c>
      <c r="I101" s="7">
        <v>0.375</v>
      </c>
      <c r="J101" s="7">
        <v>25</v>
      </c>
      <c r="K101" s="7">
        <v>27.9</v>
      </c>
      <c r="L101" s="7">
        <v>2.67</v>
      </c>
      <c r="M101" s="7">
        <v>5.39</v>
      </c>
      <c r="N101" s="7"/>
      <c r="O101" s="7"/>
      <c r="P101" s="7"/>
      <c r="Q101" s="7"/>
    </row>
    <row r="102" spans="1:17">
      <c r="A102" s="6">
        <v>85</v>
      </c>
      <c r="B102" s="5" t="s">
        <v>19</v>
      </c>
      <c r="C102" s="5" t="s">
        <v>197</v>
      </c>
      <c r="D102" s="7">
        <v>4</v>
      </c>
      <c r="E102" s="7">
        <v>7</v>
      </c>
      <c r="F102" s="7">
        <v>0.36399999999999999</v>
      </c>
      <c r="G102" s="7">
        <v>2</v>
      </c>
      <c r="H102" s="7">
        <v>6</v>
      </c>
      <c r="I102" s="7">
        <v>0.25</v>
      </c>
      <c r="J102" s="7">
        <v>22</v>
      </c>
      <c r="K102" s="7">
        <v>21.2</v>
      </c>
      <c r="L102" s="7">
        <v>6.27</v>
      </c>
      <c r="M102" s="7">
        <v>7.37</v>
      </c>
      <c r="N102" s="7"/>
      <c r="O102" s="7"/>
      <c r="P102" s="7"/>
      <c r="Q102" s="7"/>
    </row>
    <row r="103" spans="1:17">
      <c r="A103" s="6">
        <v>86</v>
      </c>
      <c r="B103" s="5" t="s">
        <v>45</v>
      </c>
      <c r="C103" s="5" t="s">
        <v>197</v>
      </c>
      <c r="D103" s="7">
        <v>3</v>
      </c>
      <c r="E103" s="7">
        <v>8</v>
      </c>
      <c r="F103" s="7">
        <v>0.27300000000000002</v>
      </c>
      <c r="G103" s="7">
        <v>2</v>
      </c>
      <c r="H103" s="7">
        <v>6</v>
      </c>
      <c r="I103" s="7">
        <v>0.25</v>
      </c>
      <c r="J103" s="7">
        <v>14.9</v>
      </c>
      <c r="K103" s="7">
        <v>25</v>
      </c>
      <c r="L103" s="7">
        <v>0.37</v>
      </c>
      <c r="M103" s="7">
        <v>8.74</v>
      </c>
      <c r="N103" s="7"/>
      <c r="O103" s="7"/>
      <c r="P103" s="7"/>
      <c r="Q103" s="7"/>
    </row>
    <row r="104" spans="1:17" ht="30">
      <c r="A104" s="6">
        <v>87</v>
      </c>
      <c r="B104" s="5" t="s">
        <v>37</v>
      </c>
      <c r="C104" s="5" t="s">
        <v>197</v>
      </c>
      <c r="D104" s="7">
        <v>1</v>
      </c>
      <c r="E104" s="7">
        <v>10</v>
      </c>
      <c r="F104" s="7">
        <v>9.0999999999999998E-2</v>
      </c>
      <c r="G104" s="7">
        <v>0</v>
      </c>
      <c r="H104" s="7">
        <v>8</v>
      </c>
      <c r="I104" s="7">
        <v>0</v>
      </c>
      <c r="J104" s="7">
        <v>14</v>
      </c>
      <c r="K104" s="7">
        <v>30.4</v>
      </c>
      <c r="L104" s="7">
        <v>-6.27</v>
      </c>
      <c r="M104" s="7">
        <v>7.64</v>
      </c>
      <c r="N104" s="7"/>
      <c r="O104" s="7"/>
      <c r="P104" s="7"/>
      <c r="Q104" s="7"/>
    </row>
    <row r="105" spans="1:17" ht="15" customHeight="1">
      <c r="A105" s="21"/>
      <c r="B105" s="21"/>
      <c r="C105" s="21"/>
      <c r="D105" s="21" t="s">
        <v>167</v>
      </c>
      <c r="E105" s="21"/>
      <c r="F105" s="21"/>
      <c r="G105" s="21" t="s">
        <v>168</v>
      </c>
      <c r="H105" s="21"/>
      <c r="I105" s="21"/>
      <c r="J105" s="6"/>
      <c r="K105" s="6"/>
      <c r="L105" s="21" t="s">
        <v>159</v>
      </c>
      <c r="M105" s="21"/>
      <c r="N105" s="21" t="s">
        <v>151</v>
      </c>
      <c r="O105" s="21"/>
      <c r="P105" s="21"/>
      <c r="Q105" s="6"/>
    </row>
    <row r="106" spans="1:17">
      <c r="A106" s="6" t="s">
        <v>152</v>
      </c>
      <c r="B106" s="6" t="s">
        <v>153</v>
      </c>
      <c r="C106" s="6" t="s">
        <v>154</v>
      </c>
      <c r="D106" s="6" t="s">
        <v>155</v>
      </c>
      <c r="E106" s="6" t="s">
        <v>156</v>
      </c>
      <c r="F106" s="6" t="s">
        <v>157</v>
      </c>
      <c r="G106" s="6" t="s">
        <v>155</v>
      </c>
      <c r="H106" s="6" t="s">
        <v>156</v>
      </c>
      <c r="I106" s="6" t="s">
        <v>157</v>
      </c>
      <c r="J106" s="6" t="s">
        <v>158</v>
      </c>
      <c r="K106" s="6" t="s">
        <v>158</v>
      </c>
      <c r="L106" s="6" t="s">
        <v>159</v>
      </c>
      <c r="M106" s="6" t="s">
        <v>160</v>
      </c>
      <c r="N106" s="6" t="s">
        <v>161</v>
      </c>
      <c r="O106" s="6" t="s">
        <v>162</v>
      </c>
      <c r="P106" s="6" t="s">
        <v>163</v>
      </c>
      <c r="Q106" s="6" t="s">
        <v>164</v>
      </c>
    </row>
    <row r="107" spans="1:17" ht="30">
      <c r="A107" s="6">
        <v>88</v>
      </c>
      <c r="B107" s="5" t="s">
        <v>15</v>
      </c>
      <c r="C107" s="5" t="s">
        <v>186</v>
      </c>
      <c r="D107" s="7">
        <v>10</v>
      </c>
      <c r="E107" s="7">
        <v>3</v>
      </c>
      <c r="F107" s="7">
        <v>0.76900000000000002</v>
      </c>
      <c r="G107" s="7">
        <v>7</v>
      </c>
      <c r="H107" s="7">
        <v>1</v>
      </c>
      <c r="I107" s="7">
        <v>0.875</v>
      </c>
      <c r="J107" s="7">
        <v>29.1</v>
      </c>
      <c r="K107" s="7">
        <v>22.7</v>
      </c>
      <c r="L107" s="7">
        <v>11.69</v>
      </c>
      <c r="M107" s="7">
        <v>5</v>
      </c>
      <c r="N107" s="7">
        <v>14</v>
      </c>
      <c r="O107" s="7">
        <v>9</v>
      </c>
      <c r="P107" s="7">
        <v>13</v>
      </c>
      <c r="Q107" s="7"/>
    </row>
    <row r="108" spans="1:17" ht="30">
      <c r="A108" s="6">
        <v>89</v>
      </c>
      <c r="B108" s="5" t="s">
        <v>11</v>
      </c>
      <c r="C108" s="5" t="s">
        <v>186</v>
      </c>
      <c r="D108" s="7">
        <v>10</v>
      </c>
      <c r="E108" s="7">
        <v>2</v>
      </c>
      <c r="F108" s="7">
        <v>0.83299999999999996</v>
      </c>
      <c r="G108" s="7">
        <v>6</v>
      </c>
      <c r="H108" s="7">
        <v>2</v>
      </c>
      <c r="I108" s="7">
        <v>0.75</v>
      </c>
      <c r="J108" s="7">
        <v>27.9</v>
      </c>
      <c r="K108" s="7">
        <v>16.5</v>
      </c>
      <c r="L108" s="7">
        <v>12.66</v>
      </c>
      <c r="M108" s="7">
        <v>3.33</v>
      </c>
      <c r="N108" s="7">
        <v>3</v>
      </c>
      <c r="O108" s="7">
        <v>3</v>
      </c>
      <c r="P108" s="7">
        <v>7</v>
      </c>
      <c r="Q108" s="7"/>
    </row>
    <row r="109" spans="1:17" ht="30">
      <c r="A109" s="6">
        <v>90</v>
      </c>
      <c r="B109" s="5" t="s">
        <v>14</v>
      </c>
      <c r="C109" s="5" t="s">
        <v>186</v>
      </c>
      <c r="D109" s="7">
        <v>7</v>
      </c>
      <c r="E109" s="7">
        <v>5</v>
      </c>
      <c r="F109" s="7">
        <v>0.58299999999999996</v>
      </c>
      <c r="G109" s="7">
        <v>4</v>
      </c>
      <c r="H109" s="7">
        <v>4</v>
      </c>
      <c r="I109" s="7">
        <v>0.5</v>
      </c>
      <c r="J109" s="7">
        <v>31.8</v>
      </c>
      <c r="K109" s="7">
        <v>21.1</v>
      </c>
      <c r="L109" s="7">
        <v>9.58</v>
      </c>
      <c r="M109" s="7">
        <v>2.67</v>
      </c>
      <c r="N109" s="7">
        <v>11</v>
      </c>
      <c r="O109" s="7">
        <v>11</v>
      </c>
      <c r="P109" s="7"/>
      <c r="Q109" s="7"/>
    </row>
    <row r="110" spans="1:17" ht="30">
      <c r="A110" s="6">
        <v>91</v>
      </c>
      <c r="B110" s="5" t="s">
        <v>27</v>
      </c>
      <c r="C110" s="5" t="s">
        <v>186</v>
      </c>
      <c r="D110" s="7">
        <v>6</v>
      </c>
      <c r="E110" s="7">
        <v>5</v>
      </c>
      <c r="F110" s="7">
        <v>0.54500000000000004</v>
      </c>
      <c r="G110" s="7">
        <v>4</v>
      </c>
      <c r="H110" s="7">
        <v>4</v>
      </c>
      <c r="I110" s="7">
        <v>0.5</v>
      </c>
      <c r="J110" s="7">
        <v>22.1</v>
      </c>
      <c r="K110" s="7">
        <v>20.8</v>
      </c>
      <c r="L110" s="7">
        <v>3.85</v>
      </c>
      <c r="M110" s="7">
        <v>2.48</v>
      </c>
      <c r="N110" s="7"/>
      <c r="O110" s="7">
        <v>25</v>
      </c>
      <c r="P110" s="7"/>
      <c r="Q110" s="7"/>
    </row>
    <row r="111" spans="1:17" ht="30">
      <c r="A111" s="6">
        <v>92</v>
      </c>
      <c r="B111" s="5" t="s">
        <v>29</v>
      </c>
      <c r="C111" s="5" t="s">
        <v>186</v>
      </c>
      <c r="D111" s="7">
        <v>2</v>
      </c>
      <c r="E111" s="7">
        <v>9</v>
      </c>
      <c r="F111" s="7">
        <v>0.182</v>
      </c>
      <c r="G111" s="7">
        <v>1</v>
      </c>
      <c r="H111" s="7">
        <v>7</v>
      </c>
      <c r="I111" s="7">
        <v>0.125</v>
      </c>
      <c r="J111" s="7">
        <v>15.7</v>
      </c>
      <c r="K111" s="7">
        <v>31</v>
      </c>
      <c r="L111" s="7">
        <v>-7.26</v>
      </c>
      <c r="M111" s="7">
        <v>4.38</v>
      </c>
      <c r="N111" s="7"/>
      <c r="O111" s="7"/>
      <c r="P111" s="7"/>
      <c r="Q111" s="7"/>
    </row>
    <row r="112" spans="1:17" ht="30.75" thickBot="1">
      <c r="A112" s="6">
        <v>93</v>
      </c>
      <c r="B112" s="5" t="s">
        <v>54</v>
      </c>
      <c r="C112" s="5" t="s">
        <v>186</v>
      </c>
      <c r="D112" s="7">
        <v>2</v>
      </c>
      <c r="E112" s="7">
        <v>9</v>
      </c>
      <c r="F112" s="7">
        <v>0.182</v>
      </c>
      <c r="G112" s="7">
        <v>1</v>
      </c>
      <c r="H112" s="7">
        <v>7</v>
      </c>
      <c r="I112" s="7">
        <v>0.125</v>
      </c>
      <c r="J112" s="7">
        <v>19.3</v>
      </c>
      <c r="K112" s="7">
        <v>26</v>
      </c>
      <c r="L112" s="7">
        <v>-7.28</v>
      </c>
      <c r="M112" s="7">
        <v>0.63</v>
      </c>
      <c r="N112" s="7"/>
      <c r="O112" s="7"/>
      <c r="P112" s="7"/>
      <c r="Q112" s="7"/>
    </row>
    <row r="113" spans="1:17" ht="30.75" thickTop="1">
      <c r="A113" s="8">
        <v>94</v>
      </c>
      <c r="B113" s="10" t="s">
        <v>9</v>
      </c>
      <c r="C113" s="10" t="s">
        <v>187</v>
      </c>
      <c r="D113" s="9">
        <v>13</v>
      </c>
      <c r="E113" s="9">
        <v>0</v>
      </c>
      <c r="F113" s="9">
        <v>1</v>
      </c>
      <c r="G113" s="9">
        <v>8</v>
      </c>
      <c r="H113" s="9">
        <v>0</v>
      </c>
      <c r="I113" s="9">
        <v>1</v>
      </c>
      <c r="J113" s="9">
        <v>32.1</v>
      </c>
      <c r="K113" s="9">
        <v>11.3</v>
      </c>
      <c r="L113" s="9">
        <v>19.86</v>
      </c>
      <c r="M113" s="9">
        <v>1.94</v>
      </c>
      <c r="N113" s="9">
        <v>17</v>
      </c>
      <c r="O113" s="9">
        <v>2</v>
      </c>
      <c r="P113" s="9">
        <v>2</v>
      </c>
      <c r="Q113" s="9"/>
    </row>
    <row r="114" spans="1:17" ht="30">
      <c r="A114" s="6">
        <v>95</v>
      </c>
      <c r="B114" s="5" t="s">
        <v>188</v>
      </c>
      <c r="C114" s="5" t="s">
        <v>187</v>
      </c>
      <c r="D114" s="7">
        <v>9</v>
      </c>
      <c r="E114" s="7">
        <v>3</v>
      </c>
      <c r="F114" s="7">
        <v>0.75</v>
      </c>
      <c r="G114" s="7">
        <v>6</v>
      </c>
      <c r="H114" s="7">
        <v>2</v>
      </c>
      <c r="I114" s="7">
        <v>0.75</v>
      </c>
      <c r="J114" s="7">
        <v>28.7</v>
      </c>
      <c r="K114" s="7">
        <v>17.100000000000001</v>
      </c>
      <c r="L114" s="7">
        <v>11.89</v>
      </c>
      <c r="M114" s="7">
        <v>3.98</v>
      </c>
      <c r="N114" s="7">
        <v>4</v>
      </c>
      <c r="O114" s="7">
        <v>4</v>
      </c>
      <c r="P114" s="7">
        <v>16</v>
      </c>
      <c r="Q114" s="7"/>
    </row>
    <row r="115" spans="1:17" ht="30">
      <c r="A115" s="6">
        <v>96</v>
      </c>
      <c r="B115" s="5" t="s">
        <v>1</v>
      </c>
      <c r="C115" s="5" t="s">
        <v>187</v>
      </c>
      <c r="D115" s="7">
        <v>6</v>
      </c>
      <c r="E115" s="7">
        <v>6</v>
      </c>
      <c r="F115" s="7">
        <v>0.5</v>
      </c>
      <c r="G115" s="7">
        <v>3</v>
      </c>
      <c r="H115" s="7">
        <v>5</v>
      </c>
      <c r="I115" s="7">
        <v>0.375</v>
      </c>
      <c r="J115" s="7">
        <v>24.6</v>
      </c>
      <c r="K115" s="7">
        <v>15.8</v>
      </c>
      <c r="L115" s="7">
        <v>5.77</v>
      </c>
      <c r="M115" s="7">
        <v>0.68</v>
      </c>
      <c r="N115" s="7"/>
      <c r="O115" s="7"/>
      <c r="P115" s="7"/>
      <c r="Q115" s="7"/>
    </row>
    <row r="116" spans="1:17" ht="30">
      <c r="A116" s="6">
        <v>97</v>
      </c>
      <c r="B116" s="5" t="s">
        <v>32</v>
      </c>
      <c r="C116" s="5" t="s">
        <v>187</v>
      </c>
      <c r="D116" s="7">
        <v>5</v>
      </c>
      <c r="E116" s="7">
        <v>6</v>
      </c>
      <c r="F116" s="7">
        <v>0.45500000000000002</v>
      </c>
      <c r="G116" s="7">
        <v>3</v>
      </c>
      <c r="H116" s="7">
        <v>5</v>
      </c>
      <c r="I116" s="7">
        <v>0.375</v>
      </c>
      <c r="J116" s="7">
        <v>29.8</v>
      </c>
      <c r="K116" s="7">
        <v>24.5</v>
      </c>
      <c r="L116" s="7">
        <v>6.58</v>
      </c>
      <c r="M116" s="7">
        <v>4.9400000000000004</v>
      </c>
      <c r="N116" s="7"/>
      <c r="O116" s="7"/>
      <c r="P116" s="7"/>
      <c r="Q116" s="7"/>
    </row>
    <row r="117" spans="1:17" ht="30">
      <c r="A117" s="6">
        <v>98</v>
      </c>
      <c r="B117" s="5" t="s">
        <v>8</v>
      </c>
      <c r="C117" s="5" t="s">
        <v>187</v>
      </c>
      <c r="D117" s="7">
        <v>4</v>
      </c>
      <c r="E117" s="7">
        <v>7</v>
      </c>
      <c r="F117" s="7">
        <v>0.36399999999999999</v>
      </c>
      <c r="G117" s="7">
        <v>3</v>
      </c>
      <c r="H117" s="7">
        <v>5</v>
      </c>
      <c r="I117" s="7">
        <v>0.375</v>
      </c>
      <c r="J117" s="7">
        <v>19.5</v>
      </c>
      <c r="K117" s="7">
        <v>25.3</v>
      </c>
      <c r="L117" s="7">
        <v>-2.17</v>
      </c>
      <c r="M117" s="7">
        <v>2.93</v>
      </c>
      <c r="N117" s="7"/>
      <c r="O117" s="7"/>
      <c r="P117" s="7"/>
      <c r="Q117" s="7"/>
    </row>
    <row r="118" spans="1:17" ht="30">
      <c r="A118" s="6">
        <v>99</v>
      </c>
      <c r="B118" s="5" t="s">
        <v>25</v>
      </c>
      <c r="C118" s="5" t="s">
        <v>187</v>
      </c>
      <c r="D118" s="7">
        <v>3</v>
      </c>
      <c r="E118" s="7">
        <v>8</v>
      </c>
      <c r="F118" s="7">
        <v>0.27300000000000002</v>
      </c>
      <c r="G118" s="7">
        <v>2</v>
      </c>
      <c r="H118" s="7">
        <v>6</v>
      </c>
      <c r="I118" s="7">
        <v>0.25</v>
      </c>
      <c r="J118" s="7">
        <v>15.7</v>
      </c>
      <c r="K118" s="7">
        <v>25.5</v>
      </c>
      <c r="L118" s="7">
        <v>-6.97</v>
      </c>
      <c r="M118" s="7">
        <v>0.67</v>
      </c>
      <c r="N118" s="7"/>
      <c r="O118" s="7"/>
      <c r="P118" s="7"/>
      <c r="Q118" s="7"/>
    </row>
    <row r="119" spans="1:17" ht="15" customHeight="1">
      <c r="A119" s="21"/>
      <c r="B119" s="21"/>
      <c r="C119" s="21"/>
      <c r="D119" s="21" t="s">
        <v>167</v>
      </c>
      <c r="E119" s="21"/>
      <c r="F119" s="21"/>
      <c r="G119" s="21" t="s">
        <v>168</v>
      </c>
      <c r="H119" s="21"/>
      <c r="I119" s="21"/>
      <c r="J119" s="6"/>
      <c r="K119" s="6"/>
      <c r="L119" s="21" t="s">
        <v>159</v>
      </c>
      <c r="M119" s="21"/>
      <c r="N119" s="21" t="s">
        <v>151</v>
      </c>
      <c r="O119" s="21"/>
      <c r="P119" s="21"/>
      <c r="Q119" s="6"/>
    </row>
    <row r="120" spans="1:17">
      <c r="A120" s="6" t="s">
        <v>152</v>
      </c>
      <c r="B120" s="6" t="s">
        <v>153</v>
      </c>
      <c r="C120" s="6" t="s">
        <v>154</v>
      </c>
      <c r="D120" s="6" t="s">
        <v>155</v>
      </c>
      <c r="E120" s="6" t="s">
        <v>156</v>
      </c>
      <c r="F120" s="6" t="s">
        <v>157</v>
      </c>
      <c r="G120" s="6" t="s">
        <v>155</v>
      </c>
      <c r="H120" s="6" t="s">
        <v>156</v>
      </c>
      <c r="I120" s="6" t="s">
        <v>157</v>
      </c>
      <c r="J120" s="6" t="s">
        <v>158</v>
      </c>
      <c r="K120" s="6" t="s">
        <v>158</v>
      </c>
      <c r="L120" s="6" t="s">
        <v>159</v>
      </c>
      <c r="M120" s="6" t="s">
        <v>160</v>
      </c>
      <c r="N120" s="6" t="s">
        <v>161</v>
      </c>
      <c r="O120" s="6" t="s">
        <v>162</v>
      </c>
      <c r="P120" s="6" t="s">
        <v>163</v>
      </c>
      <c r="Q120" s="6" t="s">
        <v>164</v>
      </c>
    </row>
    <row r="121" spans="1:17" ht="30">
      <c r="A121" s="6">
        <v>100</v>
      </c>
      <c r="B121" s="5" t="s">
        <v>115</v>
      </c>
      <c r="C121" s="5" t="s">
        <v>150</v>
      </c>
      <c r="D121" s="7">
        <v>7</v>
      </c>
      <c r="E121" s="7">
        <v>5</v>
      </c>
      <c r="F121" s="7">
        <v>0.58299999999999996</v>
      </c>
      <c r="G121" s="7">
        <v>7</v>
      </c>
      <c r="H121" s="7">
        <v>1</v>
      </c>
      <c r="I121" s="7">
        <v>0.875</v>
      </c>
      <c r="J121" s="7">
        <v>25.8</v>
      </c>
      <c r="K121" s="7">
        <v>29.8</v>
      </c>
      <c r="L121" s="7">
        <v>-6.9</v>
      </c>
      <c r="M121" s="7">
        <v>-6.82</v>
      </c>
      <c r="N121" s="7"/>
      <c r="O121" s="7"/>
      <c r="P121" s="7"/>
      <c r="Q121" s="7"/>
    </row>
    <row r="122" spans="1:17">
      <c r="A122" s="6">
        <v>101</v>
      </c>
      <c r="B122" s="5" t="s">
        <v>99</v>
      </c>
      <c r="C122" s="5" t="s">
        <v>150</v>
      </c>
      <c r="D122" s="7">
        <v>7</v>
      </c>
      <c r="E122" s="7">
        <v>5</v>
      </c>
      <c r="F122" s="7">
        <v>0.58299999999999996</v>
      </c>
      <c r="G122" s="7">
        <v>5</v>
      </c>
      <c r="H122" s="7">
        <v>2</v>
      </c>
      <c r="I122" s="7">
        <v>0.71399999999999997</v>
      </c>
      <c r="J122" s="7">
        <v>23.8</v>
      </c>
      <c r="K122" s="7">
        <v>16.7</v>
      </c>
      <c r="L122" s="7">
        <v>-0.47</v>
      </c>
      <c r="M122" s="7">
        <v>-5.97</v>
      </c>
      <c r="N122" s="7"/>
      <c r="O122" s="7"/>
      <c r="P122" s="7"/>
      <c r="Q122" s="7"/>
    </row>
    <row r="123" spans="1:17" ht="45">
      <c r="A123" s="6">
        <v>102</v>
      </c>
      <c r="B123" s="5" t="s">
        <v>133</v>
      </c>
      <c r="C123" s="5" t="s">
        <v>150</v>
      </c>
      <c r="D123" s="7">
        <v>5</v>
      </c>
      <c r="E123" s="7">
        <v>6</v>
      </c>
      <c r="F123" s="7">
        <v>0.45500000000000002</v>
      </c>
      <c r="G123" s="7">
        <v>5</v>
      </c>
      <c r="H123" s="7">
        <v>2</v>
      </c>
      <c r="I123" s="7">
        <v>0.71399999999999997</v>
      </c>
      <c r="J123" s="7">
        <v>24.8</v>
      </c>
      <c r="K123" s="7">
        <v>32.299999999999997</v>
      </c>
      <c r="L123" s="7">
        <v>-5.95</v>
      </c>
      <c r="M123" s="7">
        <v>-3.32</v>
      </c>
      <c r="N123" s="7"/>
      <c r="O123" s="7"/>
      <c r="P123" s="7"/>
      <c r="Q123" s="7"/>
    </row>
    <row r="124" spans="1:17" ht="45">
      <c r="A124" s="6">
        <v>103</v>
      </c>
      <c r="B124" s="5" t="s">
        <v>120</v>
      </c>
      <c r="C124" s="5" t="s">
        <v>150</v>
      </c>
      <c r="D124" s="7">
        <v>5</v>
      </c>
      <c r="E124" s="7">
        <v>6</v>
      </c>
      <c r="F124" s="7">
        <v>0.45500000000000002</v>
      </c>
      <c r="G124" s="7">
        <v>5</v>
      </c>
      <c r="H124" s="7">
        <v>3</v>
      </c>
      <c r="I124" s="7">
        <v>0.625</v>
      </c>
      <c r="J124" s="7">
        <v>19.2</v>
      </c>
      <c r="K124" s="7">
        <v>27.5</v>
      </c>
      <c r="L124" s="7">
        <v>-13.4</v>
      </c>
      <c r="M124" s="7">
        <v>-7.22</v>
      </c>
      <c r="N124" s="7"/>
      <c r="O124" s="7"/>
      <c r="P124" s="7"/>
      <c r="Q124" s="7"/>
    </row>
    <row r="125" spans="1:17" ht="30">
      <c r="A125" s="6">
        <v>104</v>
      </c>
      <c r="B125" s="5" t="s">
        <v>83</v>
      </c>
      <c r="C125" s="5" t="s">
        <v>150</v>
      </c>
      <c r="D125" s="7">
        <v>9</v>
      </c>
      <c r="E125" s="7">
        <v>3</v>
      </c>
      <c r="F125" s="7">
        <v>0.75</v>
      </c>
      <c r="G125" s="7">
        <v>3</v>
      </c>
      <c r="H125" s="7">
        <v>3</v>
      </c>
      <c r="I125" s="7">
        <v>0.5</v>
      </c>
      <c r="J125" s="7">
        <v>24.9</v>
      </c>
      <c r="K125" s="7">
        <v>17.3</v>
      </c>
      <c r="L125" s="7">
        <v>-6.99</v>
      </c>
      <c r="M125" s="7">
        <v>-13.08</v>
      </c>
      <c r="N125" s="7"/>
      <c r="O125" s="7"/>
      <c r="P125" s="7"/>
      <c r="Q125" s="7"/>
    </row>
    <row r="126" spans="1:17" ht="45">
      <c r="A126" s="6">
        <v>105</v>
      </c>
      <c r="B126" s="5" t="s">
        <v>86</v>
      </c>
      <c r="C126" s="5" t="s">
        <v>150</v>
      </c>
      <c r="D126" s="7">
        <v>5</v>
      </c>
      <c r="E126" s="7">
        <v>6</v>
      </c>
      <c r="F126" s="7">
        <v>0.45500000000000002</v>
      </c>
      <c r="G126" s="7">
        <v>4</v>
      </c>
      <c r="H126" s="7">
        <v>5</v>
      </c>
      <c r="I126" s="7">
        <v>0.44400000000000001</v>
      </c>
      <c r="J126" s="7">
        <v>24.5</v>
      </c>
      <c r="K126" s="7">
        <v>26.6</v>
      </c>
      <c r="L126" s="7">
        <v>-9.19</v>
      </c>
      <c r="M126" s="7">
        <v>-8.64</v>
      </c>
      <c r="N126" s="7"/>
      <c r="O126" s="7"/>
      <c r="P126" s="7"/>
      <c r="Q126" s="7"/>
    </row>
    <row r="127" spans="1:17" ht="30">
      <c r="A127" s="6">
        <v>106</v>
      </c>
      <c r="B127" s="5" t="s">
        <v>88</v>
      </c>
      <c r="C127" s="5" t="s">
        <v>150</v>
      </c>
      <c r="D127" s="7">
        <v>3</v>
      </c>
      <c r="E127" s="7">
        <v>8</v>
      </c>
      <c r="F127" s="7">
        <v>0.27300000000000002</v>
      </c>
      <c r="G127" s="7">
        <v>3</v>
      </c>
      <c r="H127" s="7">
        <v>4</v>
      </c>
      <c r="I127" s="7">
        <v>0.42899999999999999</v>
      </c>
      <c r="J127" s="7">
        <v>19.5</v>
      </c>
      <c r="K127" s="7">
        <v>33.200000000000003</v>
      </c>
      <c r="L127" s="7">
        <v>-16.05</v>
      </c>
      <c r="M127" s="7">
        <v>-5.77</v>
      </c>
      <c r="N127" s="7"/>
      <c r="O127" s="7"/>
      <c r="P127" s="7"/>
      <c r="Q127" s="7"/>
    </row>
    <row r="128" spans="1:17" ht="60">
      <c r="A128" s="6">
        <v>107</v>
      </c>
      <c r="B128" s="5" t="s">
        <v>114</v>
      </c>
      <c r="C128" s="5" t="s">
        <v>150</v>
      </c>
      <c r="D128" s="7">
        <v>4</v>
      </c>
      <c r="E128" s="7">
        <v>7</v>
      </c>
      <c r="F128" s="7">
        <v>0.36399999999999999</v>
      </c>
      <c r="G128" s="7">
        <v>3</v>
      </c>
      <c r="H128" s="7">
        <v>5</v>
      </c>
      <c r="I128" s="7">
        <v>0.375</v>
      </c>
      <c r="J128" s="7">
        <v>22</v>
      </c>
      <c r="K128" s="7">
        <v>24.7</v>
      </c>
      <c r="L128" s="7">
        <v>-13.67</v>
      </c>
      <c r="M128" s="7">
        <v>-9.94</v>
      </c>
      <c r="N128" s="7"/>
      <c r="O128" s="7"/>
      <c r="P128" s="7"/>
      <c r="Q128" s="7"/>
    </row>
    <row r="129" spans="1:17" ht="30">
      <c r="A129" s="6">
        <v>108</v>
      </c>
      <c r="B129" s="5" t="s">
        <v>90</v>
      </c>
      <c r="C129" s="5" t="s">
        <v>150</v>
      </c>
      <c r="D129" s="7">
        <v>3</v>
      </c>
      <c r="E129" s="7">
        <v>8</v>
      </c>
      <c r="F129" s="7">
        <v>0.27300000000000002</v>
      </c>
      <c r="G129" s="7">
        <v>2</v>
      </c>
      <c r="H129" s="7">
        <v>5</v>
      </c>
      <c r="I129" s="7">
        <v>0.28599999999999998</v>
      </c>
      <c r="J129" s="7">
        <v>16.7</v>
      </c>
      <c r="K129" s="7">
        <v>30.3</v>
      </c>
      <c r="L129" s="7">
        <v>-14.55</v>
      </c>
      <c r="M129" s="7">
        <v>-4.09</v>
      </c>
      <c r="N129" s="7"/>
      <c r="O129" s="7"/>
      <c r="P129" s="7"/>
      <c r="Q129" s="7"/>
    </row>
    <row r="130" spans="1:17">
      <c r="A130" s="6">
        <v>109</v>
      </c>
      <c r="B130" s="5" t="s">
        <v>126</v>
      </c>
      <c r="C130" s="5" t="s">
        <v>150</v>
      </c>
      <c r="D130" s="7">
        <v>3</v>
      </c>
      <c r="E130" s="7">
        <v>9</v>
      </c>
      <c r="F130" s="7">
        <v>0.25</v>
      </c>
      <c r="G130" s="7">
        <v>2</v>
      </c>
      <c r="H130" s="7">
        <v>5</v>
      </c>
      <c r="I130" s="7">
        <v>0.28599999999999998</v>
      </c>
      <c r="J130" s="7">
        <v>20.399999999999999</v>
      </c>
      <c r="K130" s="7">
        <v>39.4</v>
      </c>
      <c r="L130" s="7">
        <v>-17.61</v>
      </c>
      <c r="M130" s="7">
        <v>-5.78</v>
      </c>
      <c r="N130" s="7"/>
      <c r="O130" s="7"/>
      <c r="P130" s="7"/>
      <c r="Q130" s="7"/>
    </row>
    <row r="131" spans="1:17" ht="45">
      <c r="A131" s="6">
        <v>110</v>
      </c>
      <c r="B131" s="5" t="s">
        <v>119</v>
      </c>
      <c r="C131" s="5" t="s">
        <v>150</v>
      </c>
      <c r="D131" s="7">
        <v>3</v>
      </c>
      <c r="E131" s="7">
        <v>7</v>
      </c>
      <c r="F131" s="7">
        <v>0.3</v>
      </c>
      <c r="G131" s="7">
        <v>0</v>
      </c>
      <c r="H131" s="7">
        <v>4</v>
      </c>
      <c r="I131" s="7">
        <v>0</v>
      </c>
      <c r="J131" s="7">
        <v>26.1</v>
      </c>
      <c r="K131" s="7">
        <v>32.5</v>
      </c>
      <c r="L131" s="7">
        <v>-22.45</v>
      </c>
      <c r="M131" s="7">
        <v>-15.85</v>
      </c>
      <c r="N131" s="7"/>
      <c r="O131" s="7"/>
      <c r="P131" s="7"/>
      <c r="Q131" s="7"/>
    </row>
    <row r="132" spans="1:17" ht="15" customHeight="1">
      <c r="A132" s="21"/>
      <c r="B132" s="21"/>
      <c r="C132" s="21"/>
      <c r="D132" s="21" t="s">
        <v>167</v>
      </c>
      <c r="E132" s="21"/>
      <c r="F132" s="21"/>
      <c r="G132" s="21" t="s">
        <v>168</v>
      </c>
      <c r="H132" s="21"/>
      <c r="I132" s="21"/>
      <c r="J132" s="6"/>
      <c r="K132" s="6"/>
      <c r="L132" s="21" t="s">
        <v>159</v>
      </c>
      <c r="M132" s="21"/>
      <c r="N132" s="21" t="s">
        <v>151</v>
      </c>
      <c r="O132" s="21"/>
      <c r="P132" s="21"/>
      <c r="Q132" s="6"/>
    </row>
    <row r="133" spans="1:17">
      <c r="A133" s="6" t="s">
        <v>152</v>
      </c>
      <c r="B133" s="6" t="s">
        <v>153</v>
      </c>
      <c r="C133" s="6" t="s">
        <v>154</v>
      </c>
      <c r="D133" s="6" t="s">
        <v>155</v>
      </c>
      <c r="E133" s="6" t="s">
        <v>156</v>
      </c>
      <c r="F133" s="6" t="s">
        <v>157</v>
      </c>
      <c r="G133" s="6" t="s">
        <v>155</v>
      </c>
      <c r="H133" s="6" t="s">
        <v>156</v>
      </c>
      <c r="I133" s="6" t="s">
        <v>157</v>
      </c>
      <c r="J133" s="6" t="s">
        <v>158</v>
      </c>
      <c r="K133" s="6" t="s">
        <v>158</v>
      </c>
      <c r="L133" s="6" t="s">
        <v>159</v>
      </c>
      <c r="M133" s="6" t="s">
        <v>160</v>
      </c>
      <c r="N133" s="6" t="s">
        <v>161</v>
      </c>
      <c r="O133" s="6" t="s">
        <v>162</v>
      </c>
      <c r="P133" s="6" t="s">
        <v>163</v>
      </c>
      <c r="Q133" s="6" t="s">
        <v>164</v>
      </c>
    </row>
    <row r="134" spans="1:17" ht="30">
      <c r="A134" s="6">
        <v>111</v>
      </c>
      <c r="B134" s="5" t="s">
        <v>57</v>
      </c>
      <c r="C134" s="5" t="s">
        <v>193</v>
      </c>
      <c r="D134" s="7">
        <v>11</v>
      </c>
      <c r="E134" s="7">
        <v>1</v>
      </c>
      <c r="F134" s="7">
        <v>0.91700000000000004</v>
      </c>
      <c r="G134" s="7">
        <v>8</v>
      </c>
      <c r="H134" s="7">
        <v>0</v>
      </c>
      <c r="I134" s="7">
        <v>1</v>
      </c>
      <c r="J134" s="7">
        <v>48.9</v>
      </c>
      <c r="K134" s="7">
        <v>25.7</v>
      </c>
      <c r="L134" s="7">
        <v>14.04</v>
      </c>
      <c r="M134" s="7">
        <v>-0.96</v>
      </c>
      <c r="N134" s="7"/>
      <c r="O134" s="7">
        <v>10</v>
      </c>
      <c r="P134" s="7">
        <v>12</v>
      </c>
      <c r="Q134" s="7"/>
    </row>
    <row r="135" spans="1:17" ht="30">
      <c r="A135" s="6">
        <v>112</v>
      </c>
      <c r="B135" s="5" t="s">
        <v>176</v>
      </c>
      <c r="C135" s="5" t="s">
        <v>193</v>
      </c>
      <c r="D135" s="7">
        <v>8</v>
      </c>
      <c r="E135" s="7">
        <v>4</v>
      </c>
      <c r="F135" s="7">
        <v>0.66700000000000004</v>
      </c>
      <c r="G135" s="7">
        <v>6</v>
      </c>
      <c r="H135" s="7">
        <v>2</v>
      </c>
      <c r="I135" s="7">
        <v>0.75</v>
      </c>
      <c r="J135" s="7">
        <v>35.799999999999997</v>
      </c>
      <c r="K135" s="7">
        <v>25.1</v>
      </c>
      <c r="L135" s="7">
        <v>5.65</v>
      </c>
      <c r="M135" s="7">
        <v>-1.93</v>
      </c>
      <c r="N135" s="7"/>
      <c r="O135" s="7">
        <v>23</v>
      </c>
      <c r="P135" s="7"/>
      <c r="Q135" s="7"/>
    </row>
    <row r="136" spans="1:17" ht="30">
      <c r="A136" s="6">
        <v>113</v>
      </c>
      <c r="B136" s="5" t="s">
        <v>78</v>
      </c>
      <c r="C136" s="5" t="s">
        <v>193</v>
      </c>
      <c r="D136" s="7">
        <v>9</v>
      </c>
      <c r="E136" s="7">
        <v>3</v>
      </c>
      <c r="F136" s="7">
        <v>0.75</v>
      </c>
      <c r="G136" s="7">
        <v>5</v>
      </c>
      <c r="H136" s="7">
        <v>3</v>
      </c>
      <c r="I136" s="7">
        <v>0.625</v>
      </c>
      <c r="J136" s="7">
        <v>40.200000000000003</v>
      </c>
      <c r="K136" s="7">
        <v>21.1</v>
      </c>
      <c r="L136" s="7">
        <v>9.5500000000000007</v>
      </c>
      <c r="M136" s="7">
        <v>-2.87</v>
      </c>
      <c r="N136" s="7"/>
      <c r="O136" s="7">
        <v>17</v>
      </c>
      <c r="P136" s="7">
        <v>22</v>
      </c>
      <c r="Q136" s="7"/>
    </row>
    <row r="137" spans="1:17" ht="30">
      <c r="A137" s="6">
        <v>114</v>
      </c>
      <c r="B137" s="5" t="s">
        <v>89</v>
      </c>
      <c r="C137" s="5" t="s">
        <v>193</v>
      </c>
      <c r="D137" s="7">
        <v>6</v>
      </c>
      <c r="E137" s="7">
        <v>6</v>
      </c>
      <c r="F137" s="7">
        <v>0.5</v>
      </c>
      <c r="G137" s="7">
        <v>5</v>
      </c>
      <c r="H137" s="7">
        <v>3</v>
      </c>
      <c r="I137" s="7">
        <v>0.625</v>
      </c>
      <c r="J137" s="7">
        <v>25.7</v>
      </c>
      <c r="K137" s="7">
        <v>31.8</v>
      </c>
      <c r="L137" s="7">
        <v>0</v>
      </c>
      <c r="M137" s="7">
        <v>2.33</v>
      </c>
      <c r="N137" s="7"/>
      <c r="O137" s="7"/>
      <c r="P137" s="7"/>
      <c r="Q137" s="7"/>
    </row>
    <row r="138" spans="1:17">
      <c r="A138" s="6">
        <v>115</v>
      </c>
      <c r="B138" s="5" t="s">
        <v>128</v>
      </c>
      <c r="C138" s="5" t="s">
        <v>193</v>
      </c>
      <c r="D138" s="7">
        <v>8</v>
      </c>
      <c r="E138" s="7">
        <v>5</v>
      </c>
      <c r="F138" s="7">
        <v>0.61499999999999999</v>
      </c>
      <c r="G138" s="7">
        <v>4</v>
      </c>
      <c r="H138" s="7">
        <v>4</v>
      </c>
      <c r="I138" s="7">
        <v>0.5</v>
      </c>
      <c r="J138" s="7">
        <v>35.9</v>
      </c>
      <c r="K138" s="7">
        <v>38.4</v>
      </c>
      <c r="L138" s="7">
        <v>0.56000000000000005</v>
      </c>
      <c r="M138" s="7">
        <v>-2.67</v>
      </c>
      <c r="N138" s="7"/>
      <c r="O138" s="7"/>
      <c r="P138" s="7"/>
      <c r="Q138" s="7"/>
    </row>
    <row r="139" spans="1:17">
      <c r="A139" s="6">
        <v>116</v>
      </c>
      <c r="B139" s="5" t="s">
        <v>122</v>
      </c>
      <c r="C139" s="5" t="s">
        <v>193</v>
      </c>
      <c r="D139" s="7">
        <v>5</v>
      </c>
      <c r="E139" s="7">
        <v>7</v>
      </c>
      <c r="F139" s="7">
        <v>0.41699999999999998</v>
      </c>
      <c r="G139" s="7">
        <v>3</v>
      </c>
      <c r="H139" s="7">
        <v>5</v>
      </c>
      <c r="I139" s="7">
        <v>0.375</v>
      </c>
      <c r="J139" s="7">
        <v>29.7</v>
      </c>
      <c r="K139" s="7">
        <v>34.4</v>
      </c>
      <c r="L139" s="7">
        <v>-9.93</v>
      </c>
      <c r="M139" s="7">
        <v>-5.85</v>
      </c>
      <c r="N139" s="7"/>
      <c r="O139" s="7"/>
      <c r="P139" s="7"/>
      <c r="Q139" s="7"/>
    </row>
    <row r="140" spans="1:17">
      <c r="A140" s="6">
        <v>117</v>
      </c>
      <c r="B140" s="5" t="s">
        <v>92</v>
      </c>
      <c r="C140" s="5" t="s">
        <v>193</v>
      </c>
      <c r="D140" s="7">
        <v>4</v>
      </c>
      <c r="E140" s="7">
        <v>8</v>
      </c>
      <c r="F140" s="7">
        <v>0.33300000000000002</v>
      </c>
      <c r="G140" s="7">
        <v>3</v>
      </c>
      <c r="H140" s="7">
        <v>5</v>
      </c>
      <c r="I140" s="7">
        <v>0.375</v>
      </c>
      <c r="J140" s="7">
        <v>28.8</v>
      </c>
      <c r="K140" s="7">
        <v>33.200000000000003</v>
      </c>
      <c r="L140" s="7">
        <v>-7.57</v>
      </c>
      <c r="M140" s="7">
        <v>-2.3199999999999998</v>
      </c>
      <c r="N140" s="7"/>
      <c r="O140" s="7"/>
      <c r="P140" s="7"/>
      <c r="Q140" s="7"/>
    </row>
    <row r="141" spans="1:17" ht="45">
      <c r="A141" s="6">
        <v>118</v>
      </c>
      <c r="B141" s="5" t="s">
        <v>75</v>
      </c>
      <c r="C141" s="5" t="s">
        <v>193</v>
      </c>
      <c r="D141" s="7">
        <v>3</v>
      </c>
      <c r="E141" s="7">
        <v>8</v>
      </c>
      <c r="F141" s="7">
        <v>0.27300000000000002</v>
      </c>
      <c r="G141" s="7">
        <v>3</v>
      </c>
      <c r="H141" s="7">
        <v>5</v>
      </c>
      <c r="I141" s="7">
        <v>0.375</v>
      </c>
      <c r="J141" s="7">
        <v>18.399999999999999</v>
      </c>
      <c r="K141" s="7">
        <v>38.200000000000003</v>
      </c>
      <c r="L141" s="7">
        <v>-10.95</v>
      </c>
      <c r="M141" s="7">
        <v>0.68</v>
      </c>
      <c r="N141" s="7"/>
      <c r="O141" s="7"/>
      <c r="P141" s="7"/>
      <c r="Q141" s="7"/>
    </row>
    <row r="142" spans="1:17">
      <c r="A142" s="6">
        <v>119</v>
      </c>
      <c r="B142" s="5" t="s">
        <v>124</v>
      </c>
      <c r="C142" s="5" t="s">
        <v>193</v>
      </c>
      <c r="D142" s="7">
        <v>3</v>
      </c>
      <c r="E142" s="7">
        <v>8</v>
      </c>
      <c r="F142" s="7">
        <v>0.27300000000000002</v>
      </c>
      <c r="G142" s="7">
        <v>2</v>
      </c>
      <c r="H142" s="7">
        <v>6</v>
      </c>
      <c r="I142" s="7">
        <v>0.25</v>
      </c>
      <c r="J142" s="7">
        <v>25.4</v>
      </c>
      <c r="K142" s="7">
        <v>34.299999999999997</v>
      </c>
      <c r="L142" s="7">
        <v>-9.31</v>
      </c>
      <c r="M142" s="7">
        <v>-1.22</v>
      </c>
      <c r="N142" s="7"/>
      <c r="O142" s="7"/>
      <c r="P142" s="7"/>
      <c r="Q142" s="7"/>
    </row>
    <row r="143" spans="1:17" ht="30">
      <c r="A143" s="6">
        <v>120</v>
      </c>
      <c r="B143" s="5" t="s">
        <v>111</v>
      </c>
      <c r="C143" s="5" t="s">
        <v>193</v>
      </c>
      <c r="D143" s="7">
        <v>2</v>
      </c>
      <c r="E143" s="7">
        <v>9</v>
      </c>
      <c r="F143" s="7">
        <v>0.182</v>
      </c>
      <c r="G143" s="7">
        <v>1</v>
      </c>
      <c r="H143" s="7">
        <v>7</v>
      </c>
      <c r="I143" s="7">
        <v>0.125</v>
      </c>
      <c r="J143" s="7">
        <v>28.4</v>
      </c>
      <c r="K143" s="7">
        <v>42.6</v>
      </c>
      <c r="L143" s="7">
        <v>-14.39</v>
      </c>
      <c r="M143" s="7">
        <v>-2.48</v>
      </c>
      <c r="N143" s="7"/>
      <c r="O143" s="1"/>
      <c r="P143" s="1"/>
      <c r="Q143" s="1"/>
    </row>
  </sheetData>
  <mergeCells count="55">
    <mergeCell ref="A132:C132"/>
    <mergeCell ref="D132:F132"/>
    <mergeCell ref="G132:I132"/>
    <mergeCell ref="L132:M132"/>
    <mergeCell ref="N132:P132"/>
    <mergeCell ref="A105:C105"/>
    <mergeCell ref="D105:F105"/>
    <mergeCell ref="G105:I105"/>
    <mergeCell ref="L105:M105"/>
    <mergeCell ref="N105:P105"/>
    <mergeCell ref="A119:C119"/>
    <mergeCell ref="D119:F119"/>
    <mergeCell ref="G119:I119"/>
    <mergeCell ref="L119:M119"/>
    <mergeCell ref="N119:P119"/>
    <mergeCell ref="A83:C83"/>
    <mergeCell ref="D83:F83"/>
    <mergeCell ref="G83:I83"/>
    <mergeCell ref="L83:M83"/>
    <mergeCell ref="N83:P83"/>
    <mergeCell ref="A93:C93"/>
    <mergeCell ref="D93:F93"/>
    <mergeCell ref="G93:I93"/>
    <mergeCell ref="L93:M93"/>
    <mergeCell ref="N93:P93"/>
    <mergeCell ref="A62:C62"/>
    <mergeCell ref="D62:F62"/>
    <mergeCell ref="G62:I62"/>
    <mergeCell ref="L62:M62"/>
    <mergeCell ref="N62:P62"/>
    <mergeCell ref="A67:C67"/>
    <mergeCell ref="D67:F67"/>
    <mergeCell ref="G67:I67"/>
    <mergeCell ref="L67:M67"/>
    <mergeCell ref="N67:P67"/>
    <mergeCell ref="A36:C36"/>
    <mergeCell ref="D36:F36"/>
    <mergeCell ref="G36:I36"/>
    <mergeCell ref="L36:M36"/>
    <mergeCell ref="N36:P36"/>
    <mergeCell ref="A49:C49"/>
    <mergeCell ref="D49:F49"/>
    <mergeCell ref="G49:I49"/>
    <mergeCell ref="L49:M49"/>
    <mergeCell ref="N49:P49"/>
    <mergeCell ref="A13:C13"/>
    <mergeCell ref="D13:F13"/>
    <mergeCell ref="G13:I13"/>
    <mergeCell ref="L13:M13"/>
    <mergeCell ref="N13:P13"/>
    <mergeCell ref="A27:C27"/>
    <mergeCell ref="D27:F27"/>
    <mergeCell ref="G27:I27"/>
    <mergeCell ref="L27:M27"/>
    <mergeCell ref="N27:P27"/>
  </mergeCells>
  <hyperlinks>
    <hyperlink ref="B2" r:id="rId1" display="http://www.sports-reference.com/cfb/schools/virginia-tech/2004.html" xr:uid="{00000000-0004-0000-1100-000000000000}"/>
    <hyperlink ref="C2" r:id="rId2" display="http://www.sports-reference.com/cfb/conferences/acc/2004.html" xr:uid="{00000000-0004-0000-1100-000001000000}"/>
    <hyperlink ref="B3" r:id="rId3" display="http://www.sports-reference.com/cfb/schools/florida-state/2004.html" xr:uid="{00000000-0004-0000-1100-000002000000}"/>
    <hyperlink ref="C3" r:id="rId4" display="http://www.sports-reference.com/cfb/conferences/acc/2004.html" xr:uid="{00000000-0004-0000-1100-000003000000}"/>
    <hyperlink ref="B4" r:id="rId5" display="http://www.sports-reference.com/cfb/schools/miami-fl/2004.html" xr:uid="{00000000-0004-0000-1100-000004000000}"/>
    <hyperlink ref="C4" r:id="rId6" display="http://www.sports-reference.com/cfb/conferences/acc/2004.html" xr:uid="{00000000-0004-0000-1100-000005000000}"/>
    <hyperlink ref="B5" r:id="rId7" display="http://www.sports-reference.com/cfb/schools/virginia/2004.html" xr:uid="{00000000-0004-0000-1100-000006000000}"/>
    <hyperlink ref="C5" r:id="rId8" display="http://www.sports-reference.com/cfb/conferences/acc/2004.html" xr:uid="{00000000-0004-0000-1100-000007000000}"/>
    <hyperlink ref="B6" r:id="rId9" display="http://www.sports-reference.com/cfb/schools/north-carolina/2004.html" xr:uid="{00000000-0004-0000-1100-000008000000}"/>
    <hyperlink ref="C6" r:id="rId10" display="http://www.sports-reference.com/cfb/conferences/acc/2004.html" xr:uid="{00000000-0004-0000-1100-000009000000}"/>
    <hyperlink ref="B7" r:id="rId11" display="http://www.sports-reference.com/cfb/schools/georgia-tech/2004.html" xr:uid="{00000000-0004-0000-1100-00000A000000}"/>
    <hyperlink ref="C7" r:id="rId12" display="http://www.sports-reference.com/cfb/conferences/acc/2004.html" xr:uid="{00000000-0004-0000-1100-00000B000000}"/>
    <hyperlink ref="B8" r:id="rId13" display="http://www.sports-reference.com/cfb/schools/clemson/2004.html" xr:uid="{00000000-0004-0000-1100-00000C000000}"/>
    <hyperlink ref="C8" r:id="rId14" display="http://www.sports-reference.com/cfb/conferences/acc/2004.html" xr:uid="{00000000-0004-0000-1100-00000D000000}"/>
    <hyperlink ref="B9" r:id="rId15" display="http://www.sports-reference.com/cfb/schools/maryland/2004.html" xr:uid="{00000000-0004-0000-1100-00000E000000}"/>
    <hyperlink ref="C9" r:id="rId16" display="http://www.sports-reference.com/cfb/conferences/acc/2004.html" xr:uid="{00000000-0004-0000-1100-00000F000000}"/>
    <hyperlink ref="B10" r:id="rId17" display="http://www.sports-reference.com/cfb/schools/north-carolina-state/2004.html" xr:uid="{00000000-0004-0000-1100-000010000000}"/>
    <hyperlink ref="C10" r:id="rId18" display="http://www.sports-reference.com/cfb/conferences/acc/2004.html" xr:uid="{00000000-0004-0000-1100-000011000000}"/>
    <hyperlink ref="B11" r:id="rId19" display="http://www.sports-reference.com/cfb/schools/wake-forest/2004.html" xr:uid="{00000000-0004-0000-1100-000012000000}"/>
    <hyperlink ref="C11" r:id="rId20" display="http://www.sports-reference.com/cfb/conferences/acc/2004.html" xr:uid="{00000000-0004-0000-1100-000013000000}"/>
    <hyperlink ref="B12" r:id="rId21" display="http://www.sports-reference.com/cfb/schools/duke/2004.html" xr:uid="{00000000-0004-0000-1100-000014000000}"/>
    <hyperlink ref="C12" r:id="rId22" display="http://www.sports-reference.com/cfb/conferences/acc/2004.html" xr:uid="{00000000-0004-0000-1100-000015000000}"/>
    <hyperlink ref="B15" r:id="rId23" display="http://www.sports-reference.com/cfb/schools/colorado/2004.html" xr:uid="{00000000-0004-0000-1100-000016000000}"/>
    <hyperlink ref="C15" r:id="rId24" display="http://www.sports-reference.com/cfb/conferences/big-12/2004.html" xr:uid="{00000000-0004-0000-1100-000017000000}"/>
    <hyperlink ref="B16" r:id="rId25" display="http://www.sports-reference.com/cfb/schools/iowa-state/2004.html" xr:uid="{00000000-0004-0000-1100-000018000000}"/>
    <hyperlink ref="C16" r:id="rId26" display="http://www.sports-reference.com/cfb/conferences/big-12/2004.html" xr:uid="{00000000-0004-0000-1100-000019000000}"/>
    <hyperlink ref="B17" r:id="rId27" display="http://www.sports-reference.com/cfb/schools/missouri/2004.html" xr:uid="{00000000-0004-0000-1100-00001A000000}"/>
    <hyperlink ref="C17" r:id="rId28" display="http://www.sports-reference.com/cfb/conferences/big-12/2004.html" xr:uid="{00000000-0004-0000-1100-00001B000000}"/>
    <hyperlink ref="B18" r:id="rId29" display="http://www.sports-reference.com/cfb/schools/nebraska/2004.html" xr:uid="{00000000-0004-0000-1100-00001C000000}"/>
    <hyperlink ref="C18" r:id="rId30" display="http://www.sports-reference.com/cfb/conferences/big-12/2004.html" xr:uid="{00000000-0004-0000-1100-00001D000000}"/>
    <hyperlink ref="B19" r:id="rId31" display="http://www.sports-reference.com/cfb/schools/kansas/2004.html" xr:uid="{00000000-0004-0000-1100-00001E000000}"/>
    <hyperlink ref="C19" r:id="rId32" display="http://www.sports-reference.com/cfb/conferences/big-12/2004.html" xr:uid="{00000000-0004-0000-1100-00001F000000}"/>
    <hyperlink ref="B20" r:id="rId33" display="http://www.sports-reference.com/cfb/schools/kansas-state/2004.html" xr:uid="{00000000-0004-0000-1100-000020000000}"/>
    <hyperlink ref="C20" r:id="rId34" display="http://www.sports-reference.com/cfb/conferences/big-12/2004.html" xr:uid="{00000000-0004-0000-1100-000021000000}"/>
    <hyperlink ref="B21" r:id="rId35" display="http://www.sports-reference.com/cfb/schools/oklahoma/2004.html" xr:uid="{00000000-0004-0000-1100-000022000000}"/>
    <hyperlink ref="C21" r:id="rId36" display="http://www.sports-reference.com/cfb/conferences/big-12/2004.html" xr:uid="{00000000-0004-0000-1100-000023000000}"/>
    <hyperlink ref="B22" r:id="rId37" display="http://www.sports-reference.com/cfb/schools/texas/2004.html" xr:uid="{00000000-0004-0000-1100-000024000000}"/>
    <hyperlink ref="C22" r:id="rId38" display="http://www.sports-reference.com/cfb/conferences/big-12/2004.html" xr:uid="{00000000-0004-0000-1100-000025000000}"/>
    <hyperlink ref="B23" r:id="rId39" display="http://www.sports-reference.com/cfb/schools/texas-tech/2004.html" xr:uid="{00000000-0004-0000-1100-000026000000}"/>
    <hyperlink ref="C23" r:id="rId40" display="http://www.sports-reference.com/cfb/conferences/big-12/2004.html" xr:uid="{00000000-0004-0000-1100-000027000000}"/>
    <hyperlink ref="B24" r:id="rId41" display="http://www.sports-reference.com/cfb/schools/texas-am/2004.html" xr:uid="{00000000-0004-0000-1100-000028000000}"/>
    <hyperlink ref="C24" r:id="rId42" display="http://www.sports-reference.com/cfb/conferences/big-12/2004.html" xr:uid="{00000000-0004-0000-1100-000029000000}"/>
    <hyperlink ref="B25" r:id="rId43" display="http://www.sports-reference.com/cfb/schools/oklahoma-state/2004.html" xr:uid="{00000000-0004-0000-1100-00002A000000}"/>
    <hyperlink ref="C25" r:id="rId44" display="http://www.sports-reference.com/cfb/conferences/big-12/2004.html" xr:uid="{00000000-0004-0000-1100-00002B000000}"/>
    <hyperlink ref="B26" r:id="rId45" display="http://www.sports-reference.com/cfb/schools/baylor/2004.html" xr:uid="{00000000-0004-0000-1100-00002C000000}"/>
    <hyperlink ref="C26" r:id="rId46" display="http://www.sports-reference.com/cfb/conferences/big-12/2004.html" xr:uid="{00000000-0004-0000-1100-00002D000000}"/>
    <hyperlink ref="B29" r:id="rId47" display="http://www.sports-reference.com/cfb/schools/boston-college/2004.html" xr:uid="{00000000-0004-0000-1100-00002E000000}"/>
    <hyperlink ref="C29" r:id="rId48" display="http://www.sports-reference.com/cfb/conferences/big-east/2004.html" xr:uid="{00000000-0004-0000-1100-00002F000000}"/>
    <hyperlink ref="B30" r:id="rId49" display="http://www.sports-reference.com/cfb/schools/pittsburgh/2004.html" xr:uid="{00000000-0004-0000-1100-000030000000}"/>
    <hyperlink ref="C30" r:id="rId50" display="http://www.sports-reference.com/cfb/conferences/big-east/2004.html" xr:uid="{00000000-0004-0000-1100-000031000000}"/>
    <hyperlink ref="B31" r:id="rId51" display="http://www.sports-reference.com/cfb/schools/west-virginia/2004.html" xr:uid="{00000000-0004-0000-1100-000032000000}"/>
    <hyperlink ref="C31" r:id="rId52" display="http://www.sports-reference.com/cfb/conferences/big-east/2004.html" xr:uid="{00000000-0004-0000-1100-000033000000}"/>
    <hyperlink ref="B32" r:id="rId53" display="http://www.sports-reference.com/cfb/schools/syracuse/2004.html" xr:uid="{00000000-0004-0000-1100-000034000000}"/>
    <hyperlink ref="C32" r:id="rId54" display="http://www.sports-reference.com/cfb/conferences/big-east/2004.html" xr:uid="{00000000-0004-0000-1100-000035000000}"/>
    <hyperlink ref="B33" r:id="rId55" display="http://www.sports-reference.com/cfb/schools/connecticut/2004.html" xr:uid="{00000000-0004-0000-1100-000036000000}"/>
    <hyperlink ref="C33" r:id="rId56" display="http://www.sports-reference.com/cfb/conferences/big-east/2004.html" xr:uid="{00000000-0004-0000-1100-000037000000}"/>
    <hyperlink ref="B34" r:id="rId57" display="http://www.sports-reference.com/cfb/schools/rutgers/2004.html" xr:uid="{00000000-0004-0000-1100-000038000000}"/>
    <hyperlink ref="C34" r:id="rId58" display="http://www.sports-reference.com/cfb/conferences/big-east/2004.html" xr:uid="{00000000-0004-0000-1100-000039000000}"/>
    <hyperlink ref="B35" r:id="rId59" display="http://www.sports-reference.com/cfb/schools/temple/2004.html" xr:uid="{00000000-0004-0000-1100-00003A000000}"/>
    <hyperlink ref="C35" r:id="rId60" display="http://www.sports-reference.com/cfb/conferences/big-east/2004.html" xr:uid="{00000000-0004-0000-1100-00003B000000}"/>
    <hyperlink ref="B38" r:id="rId61" display="http://www.sports-reference.com/cfb/schools/iowa/2004.html" xr:uid="{00000000-0004-0000-1100-00003C000000}"/>
    <hyperlink ref="C38" r:id="rId62" display="http://www.sports-reference.com/cfb/conferences/big-ten/2004.html" xr:uid="{00000000-0004-0000-1100-00003D000000}"/>
    <hyperlink ref="B39" r:id="rId63" display="http://www.sports-reference.com/cfb/schools/michigan/2004.html" xr:uid="{00000000-0004-0000-1100-00003E000000}"/>
    <hyperlink ref="C39" r:id="rId64" display="http://www.sports-reference.com/cfb/conferences/big-ten/2004.html" xr:uid="{00000000-0004-0000-1100-00003F000000}"/>
    <hyperlink ref="B40" r:id="rId65" display="http://www.sports-reference.com/cfb/schools/wisconsin/2004.html" xr:uid="{00000000-0004-0000-1100-000040000000}"/>
    <hyperlink ref="C40" r:id="rId66" display="http://www.sports-reference.com/cfb/conferences/big-ten/2004.html" xr:uid="{00000000-0004-0000-1100-000041000000}"/>
    <hyperlink ref="B41" r:id="rId67" display="http://www.sports-reference.com/cfb/schools/northwestern/2004.html" xr:uid="{00000000-0004-0000-1100-000042000000}"/>
    <hyperlink ref="C41" r:id="rId68" display="http://www.sports-reference.com/cfb/conferences/big-ten/2004.html" xr:uid="{00000000-0004-0000-1100-000043000000}"/>
    <hyperlink ref="B42" r:id="rId69" display="http://www.sports-reference.com/cfb/schools/ohio-state/2004.html" xr:uid="{00000000-0004-0000-1100-000044000000}"/>
    <hyperlink ref="C42" r:id="rId70" display="http://www.sports-reference.com/cfb/conferences/big-ten/2004.html" xr:uid="{00000000-0004-0000-1100-000045000000}"/>
    <hyperlink ref="B43" r:id="rId71" display="http://www.sports-reference.com/cfb/schools/purdue/2004.html" xr:uid="{00000000-0004-0000-1100-000046000000}"/>
    <hyperlink ref="C43" r:id="rId72" display="http://www.sports-reference.com/cfb/conferences/big-ten/2004.html" xr:uid="{00000000-0004-0000-1100-000047000000}"/>
    <hyperlink ref="B44" r:id="rId73" display="http://www.sports-reference.com/cfb/schools/michigan-state/2004.html" xr:uid="{00000000-0004-0000-1100-000048000000}"/>
    <hyperlink ref="C44" r:id="rId74" display="http://www.sports-reference.com/cfb/conferences/big-ten/2004.html" xr:uid="{00000000-0004-0000-1100-000049000000}"/>
    <hyperlink ref="B45" r:id="rId75" display="http://www.sports-reference.com/cfb/schools/minnesota/2004.html" xr:uid="{00000000-0004-0000-1100-00004A000000}"/>
    <hyperlink ref="C45" r:id="rId76" display="http://www.sports-reference.com/cfb/conferences/big-ten/2004.html" xr:uid="{00000000-0004-0000-1100-00004B000000}"/>
    <hyperlink ref="B46" r:id="rId77" display="http://www.sports-reference.com/cfb/schools/penn-state/2004.html" xr:uid="{00000000-0004-0000-1100-00004C000000}"/>
    <hyperlink ref="C46" r:id="rId78" display="http://www.sports-reference.com/cfb/conferences/big-ten/2004.html" xr:uid="{00000000-0004-0000-1100-00004D000000}"/>
    <hyperlink ref="B47" r:id="rId79" display="http://www.sports-reference.com/cfb/schools/illinois/2004.html" xr:uid="{00000000-0004-0000-1100-00004E000000}"/>
    <hyperlink ref="C47" r:id="rId80" display="http://www.sports-reference.com/cfb/conferences/big-ten/2004.html" xr:uid="{00000000-0004-0000-1100-00004F000000}"/>
    <hyperlink ref="B48" r:id="rId81" display="http://www.sports-reference.com/cfb/schools/indiana/2004.html" xr:uid="{00000000-0004-0000-1100-000050000000}"/>
    <hyperlink ref="C48" r:id="rId82" display="http://www.sports-reference.com/cfb/conferences/big-ten/2004.html" xr:uid="{00000000-0004-0000-1100-000051000000}"/>
    <hyperlink ref="B51" r:id="rId83" display="http://www.sports-reference.com/cfb/schools/louisville/2004.html" xr:uid="{00000000-0004-0000-1100-000052000000}"/>
    <hyperlink ref="C51" r:id="rId84" display="http://www.sports-reference.com/cfb/conferences/cusa/2004.html" xr:uid="{00000000-0004-0000-1100-000053000000}"/>
    <hyperlink ref="B52" r:id="rId85" display="http://www.sports-reference.com/cfb/schools/memphis/2004.html" xr:uid="{00000000-0004-0000-1100-000054000000}"/>
    <hyperlink ref="C52" r:id="rId86" display="http://www.sports-reference.com/cfb/conferences/cusa/2004.html" xr:uid="{00000000-0004-0000-1100-000055000000}"/>
    <hyperlink ref="B53" r:id="rId87" display="http://www.sports-reference.com/cfb/schools/alabama-birmingham/2004.html" xr:uid="{00000000-0004-0000-1100-000056000000}"/>
    <hyperlink ref="C53" r:id="rId88" display="http://www.sports-reference.com/cfb/conferences/cusa/2004.html" xr:uid="{00000000-0004-0000-1100-000057000000}"/>
    <hyperlink ref="B54" r:id="rId89" display="http://www.sports-reference.com/cfb/schools/cincinnati/2004.html" xr:uid="{00000000-0004-0000-1100-000058000000}"/>
    <hyperlink ref="C54" r:id="rId90" display="http://www.sports-reference.com/cfb/conferences/cusa/2004.html" xr:uid="{00000000-0004-0000-1100-000059000000}"/>
    <hyperlink ref="B55" r:id="rId91" display="http://www.sports-reference.com/cfb/schools/southern-mississippi/2004.html" xr:uid="{00000000-0004-0000-1100-00005A000000}"/>
    <hyperlink ref="C55" r:id="rId92" display="http://www.sports-reference.com/cfb/conferences/cusa/2004.html" xr:uid="{00000000-0004-0000-1100-00005B000000}"/>
    <hyperlink ref="B56" r:id="rId93" display="http://www.sports-reference.com/cfb/schools/texas-christian/2004.html" xr:uid="{00000000-0004-0000-1100-00005C000000}"/>
    <hyperlink ref="C56" r:id="rId94" display="http://www.sports-reference.com/cfb/conferences/cusa/2004.html" xr:uid="{00000000-0004-0000-1100-00005D000000}"/>
    <hyperlink ref="B57" r:id="rId95" display="http://www.sports-reference.com/cfb/schools/tulane/2004.html" xr:uid="{00000000-0004-0000-1100-00005E000000}"/>
    <hyperlink ref="C57" r:id="rId96" display="http://www.sports-reference.com/cfb/conferences/cusa/2004.html" xr:uid="{00000000-0004-0000-1100-00005F000000}"/>
    <hyperlink ref="B58" r:id="rId97" display="http://www.sports-reference.com/cfb/schools/south-florida/2004.html" xr:uid="{00000000-0004-0000-1100-000060000000}"/>
    <hyperlink ref="C58" r:id="rId98" display="http://www.sports-reference.com/cfb/conferences/cusa/2004.html" xr:uid="{00000000-0004-0000-1100-000061000000}"/>
    <hyperlink ref="B59" r:id="rId99" display="http://www.sports-reference.com/cfb/schools/houston/2004.html" xr:uid="{00000000-0004-0000-1100-000062000000}"/>
    <hyperlink ref="C59" r:id="rId100" display="http://www.sports-reference.com/cfb/conferences/cusa/2004.html" xr:uid="{00000000-0004-0000-1100-000063000000}"/>
    <hyperlink ref="B60" r:id="rId101" display="http://www.sports-reference.com/cfb/schools/army/2004.html" xr:uid="{00000000-0004-0000-1100-000064000000}"/>
    <hyperlink ref="C60" r:id="rId102" display="http://www.sports-reference.com/cfb/conferences/cusa/2004.html" xr:uid="{00000000-0004-0000-1100-000065000000}"/>
    <hyperlink ref="B61" r:id="rId103" display="http://www.sports-reference.com/cfb/schools/east-carolina/2004.html" xr:uid="{00000000-0004-0000-1100-000066000000}"/>
    <hyperlink ref="C61" r:id="rId104" display="http://www.sports-reference.com/cfb/conferences/cusa/2004.html" xr:uid="{00000000-0004-0000-1100-000067000000}"/>
    <hyperlink ref="B64" r:id="rId105" display="http://www.sports-reference.com/cfb/schools/navy/2004.html" xr:uid="{00000000-0004-0000-1100-000068000000}"/>
    <hyperlink ref="C64" r:id="rId106" display="http://www.sports-reference.com/cfb/conferences/independent/2004.html" xr:uid="{00000000-0004-0000-1100-000069000000}"/>
    <hyperlink ref="B65" r:id="rId107" display="http://www.sports-reference.com/cfb/schools/notre-dame/2004.html" xr:uid="{00000000-0004-0000-1100-00006A000000}"/>
    <hyperlink ref="C65" r:id="rId108" display="http://www.sports-reference.com/cfb/conferences/independent/2004.html" xr:uid="{00000000-0004-0000-1100-00006B000000}"/>
    <hyperlink ref="B66" r:id="rId109" display="http://www.sports-reference.com/cfb/schools/florida-am/2004.html" xr:uid="{00000000-0004-0000-1100-00006C000000}"/>
    <hyperlink ref="C66" r:id="rId110" display="http://www.sports-reference.com/cfb/conferences/independent/2004.html" xr:uid="{00000000-0004-0000-1100-00006D000000}"/>
    <hyperlink ref="B69" r:id="rId111" display="http://www.sports-reference.com/cfb/schools/miami-oh/2004.html" xr:uid="{00000000-0004-0000-1100-00006E000000}"/>
    <hyperlink ref="C69" r:id="rId112" display="http://www.sports-reference.com/cfb/conferences/mac/2004.html" xr:uid="{00000000-0004-0000-1100-00006F000000}"/>
    <hyperlink ref="B70" r:id="rId113" display="http://www.sports-reference.com/cfb/schools/akron/2004.html" xr:uid="{00000000-0004-0000-1100-000070000000}"/>
    <hyperlink ref="C70" r:id="rId114" display="http://www.sports-reference.com/cfb/conferences/mac/2004.html" xr:uid="{00000000-0004-0000-1100-000071000000}"/>
    <hyperlink ref="B71" r:id="rId115" display="http://www.sports-reference.com/cfb/schools/marshall/2004.html" xr:uid="{00000000-0004-0000-1100-000072000000}"/>
    <hyperlink ref="C71" r:id="rId116" display="http://www.sports-reference.com/cfb/conferences/mac/2004.html" xr:uid="{00000000-0004-0000-1100-000073000000}"/>
    <hyperlink ref="B72" r:id="rId117" display="http://www.sports-reference.com/cfb/schools/kent-state/2004.html" xr:uid="{00000000-0004-0000-1100-000074000000}"/>
    <hyperlink ref="C72" r:id="rId118" display="http://www.sports-reference.com/cfb/conferences/mac/2004.html" xr:uid="{00000000-0004-0000-1100-000075000000}"/>
    <hyperlink ref="B73" r:id="rId119" display="http://www.sports-reference.com/cfb/schools/ohio/2004.html" xr:uid="{00000000-0004-0000-1100-000076000000}"/>
    <hyperlink ref="C73" r:id="rId120" display="http://www.sports-reference.com/cfb/conferences/mac/2004.html" xr:uid="{00000000-0004-0000-1100-000077000000}"/>
    <hyperlink ref="B74" r:id="rId121" display="http://www.sports-reference.com/cfb/schools/buffalo/2004.html" xr:uid="{00000000-0004-0000-1100-000078000000}"/>
    <hyperlink ref="C74" r:id="rId122" display="http://www.sports-reference.com/cfb/conferences/mac/2004.html" xr:uid="{00000000-0004-0000-1100-000079000000}"/>
    <hyperlink ref="B75" r:id="rId123" display="http://www.sports-reference.com/cfb/schools/central-florida/2004.html" xr:uid="{00000000-0004-0000-1100-00007A000000}"/>
    <hyperlink ref="C75" r:id="rId124" display="http://www.sports-reference.com/cfb/conferences/mac/2004.html" xr:uid="{00000000-0004-0000-1100-00007B000000}"/>
    <hyperlink ref="B76" r:id="rId125" display="http://www.sports-reference.com/cfb/schools/northern-illinois/2004.html" xr:uid="{00000000-0004-0000-1100-00007C000000}"/>
    <hyperlink ref="C76" r:id="rId126" display="http://www.sports-reference.com/cfb/conferences/mac/2004.html" xr:uid="{00000000-0004-0000-1100-00007D000000}"/>
    <hyperlink ref="B77" r:id="rId127" display="http://www.sports-reference.com/cfb/schools/toledo/2004.html" xr:uid="{00000000-0004-0000-1100-00007E000000}"/>
    <hyperlink ref="C77" r:id="rId128" display="http://www.sports-reference.com/cfb/conferences/mac/2004.html" xr:uid="{00000000-0004-0000-1100-00007F000000}"/>
    <hyperlink ref="B78" r:id="rId129" display="http://www.sports-reference.com/cfb/schools/bowling-green-state/2004.html" xr:uid="{00000000-0004-0000-1100-000080000000}"/>
    <hyperlink ref="C78" r:id="rId130" display="http://www.sports-reference.com/cfb/conferences/mac/2004.html" xr:uid="{00000000-0004-0000-1100-000081000000}"/>
    <hyperlink ref="B79" r:id="rId131" display="http://www.sports-reference.com/cfb/schools/eastern-michigan/2004.html" xr:uid="{00000000-0004-0000-1100-000082000000}"/>
    <hyperlink ref="C79" r:id="rId132" display="http://www.sports-reference.com/cfb/conferences/mac/2004.html" xr:uid="{00000000-0004-0000-1100-000083000000}"/>
    <hyperlink ref="B80" r:id="rId133" display="http://www.sports-reference.com/cfb/schools/central-michigan/2004.html" xr:uid="{00000000-0004-0000-1100-000084000000}"/>
    <hyperlink ref="C80" r:id="rId134" display="http://www.sports-reference.com/cfb/conferences/mac/2004.html" xr:uid="{00000000-0004-0000-1100-000085000000}"/>
    <hyperlink ref="B81" r:id="rId135" display="http://www.sports-reference.com/cfb/schools/ball-state/2004.html" xr:uid="{00000000-0004-0000-1100-000086000000}"/>
    <hyperlink ref="C81" r:id="rId136" display="http://www.sports-reference.com/cfb/conferences/mac/2004.html" xr:uid="{00000000-0004-0000-1100-000087000000}"/>
    <hyperlink ref="B82" r:id="rId137" display="http://www.sports-reference.com/cfb/schools/western-michigan/2004.html" xr:uid="{00000000-0004-0000-1100-000088000000}"/>
    <hyperlink ref="C82" r:id="rId138" display="http://www.sports-reference.com/cfb/conferences/mac/2004.html" xr:uid="{00000000-0004-0000-1100-000089000000}"/>
    <hyperlink ref="B85" r:id="rId139" display="http://www.sports-reference.com/cfb/schools/utah/2004.html" xr:uid="{00000000-0004-0000-1100-00008A000000}"/>
    <hyperlink ref="C85" r:id="rId140" display="http://www.sports-reference.com/cfb/conferences/mwc/2004.html" xr:uid="{00000000-0004-0000-1100-00008B000000}"/>
    <hyperlink ref="B86" r:id="rId141" display="http://www.sports-reference.com/cfb/schools/new-mexico/2004.html" xr:uid="{00000000-0004-0000-1100-00008C000000}"/>
    <hyperlink ref="C86" r:id="rId142" display="http://www.sports-reference.com/cfb/conferences/mwc/2004.html" xr:uid="{00000000-0004-0000-1100-00008D000000}"/>
    <hyperlink ref="B87" r:id="rId143" display="http://www.sports-reference.com/cfb/schools/brigham-young/2004.html" xr:uid="{00000000-0004-0000-1100-00008E000000}"/>
    <hyperlink ref="C87" r:id="rId144" display="http://www.sports-reference.com/cfb/conferences/mwc/2004.html" xr:uid="{00000000-0004-0000-1100-00008F000000}"/>
    <hyperlink ref="B88" r:id="rId145" display="http://www.sports-reference.com/cfb/schools/wyoming/2004.html" xr:uid="{00000000-0004-0000-1100-000090000000}"/>
    <hyperlink ref="C88" r:id="rId146" display="http://www.sports-reference.com/cfb/conferences/mwc/2004.html" xr:uid="{00000000-0004-0000-1100-000091000000}"/>
    <hyperlink ref="B89" r:id="rId147" display="http://www.sports-reference.com/cfb/schools/air-force/2004.html" xr:uid="{00000000-0004-0000-1100-000092000000}"/>
    <hyperlink ref="C89" r:id="rId148" display="http://www.sports-reference.com/cfb/conferences/mwc/2004.html" xr:uid="{00000000-0004-0000-1100-000093000000}"/>
    <hyperlink ref="B90" r:id="rId149" display="http://www.sports-reference.com/cfb/schools/colorado-state/2004.html" xr:uid="{00000000-0004-0000-1100-000094000000}"/>
    <hyperlink ref="C90" r:id="rId150" display="http://www.sports-reference.com/cfb/conferences/mwc/2004.html" xr:uid="{00000000-0004-0000-1100-000095000000}"/>
    <hyperlink ref="B91" r:id="rId151" display="http://www.sports-reference.com/cfb/schools/san-diego-state/2004.html" xr:uid="{00000000-0004-0000-1100-000096000000}"/>
    <hyperlink ref="C91" r:id="rId152" display="http://www.sports-reference.com/cfb/conferences/mwc/2004.html" xr:uid="{00000000-0004-0000-1100-000097000000}"/>
    <hyperlink ref="B92" r:id="rId153" display="http://www.sports-reference.com/cfb/schools/nevada-las-vegas/2004.html" xr:uid="{00000000-0004-0000-1100-000098000000}"/>
    <hyperlink ref="C92" r:id="rId154" display="http://www.sports-reference.com/cfb/conferences/mwc/2004.html" xr:uid="{00000000-0004-0000-1100-000099000000}"/>
    <hyperlink ref="B95" r:id="rId155" display="http://www.sports-reference.com/cfb/schools/southern-california/2004.html" xr:uid="{00000000-0004-0000-1100-00009A000000}"/>
    <hyperlink ref="C95" r:id="rId156" display="http://www.sports-reference.com/cfb/conferences/pac-10/2004.html" xr:uid="{00000000-0004-0000-1100-00009B000000}"/>
    <hyperlink ref="Q95" r:id="rId157" display="http://www.sports-reference.com/cfb/friv/forfeits.html" xr:uid="{00000000-0004-0000-1100-00009C000000}"/>
    <hyperlink ref="B96" r:id="rId158" display="http://www.sports-reference.com/cfb/schools/california/2004.html" xr:uid="{00000000-0004-0000-1100-00009D000000}"/>
    <hyperlink ref="C96" r:id="rId159" display="http://www.sports-reference.com/cfb/conferences/pac-10/2004.html" xr:uid="{00000000-0004-0000-1100-00009E000000}"/>
    <hyperlink ref="B97" r:id="rId160" display="http://www.sports-reference.com/cfb/schools/arizona-state/2004.html" xr:uid="{00000000-0004-0000-1100-00009F000000}"/>
    <hyperlink ref="C97" r:id="rId161" display="http://www.sports-reference.com/cfb/conferences/pac-10/2004.html" xr:uid="{00000000-0004-0000-1100-0000A0000000}"/>
    <hyperlink ref="B98" r:id="rId162" display="http://www.sports-reference.com/cfb/schools/oregon-state/2004.html" xr:uid="{00000000-0004-0000-1100-0000A1000000}"/>
    <hyperlink ref="C98" r:id="rId163" display="http://www.sports-reference.com/cfb/conferences/pac-10/2004.html" xr:uid="{00000000-0004-0000-1100-0000A2000000}"/>
    <hyperlink ref="B99" r:id="rId164" display="http://www.sports-reference.com/cfb/schools/ucla/2004.html" xr:uid="{00000000-0004-0000-1100-0000A3000000}"/>
    <hyperlink ref="C99" r:id="rId165" display="http://www.sports-reference.com/cfb/conferences/pac-10/2004.html" xr:uid="{00000000-0004-0000-1100-0000A4000000}"/>
    <hyperlink ref="B100" r:id="rId166" display="http://www.sports-reference.com/cfb/schools/oregon/2004.html" xr:uid="{00000000-0004-0000-1100-0000A5000000}"/>
    <hyperlink ref="C100" r:id="rId167" display="http://www.sports-reference.com/cfb/conferences/pac-10/2004.html" xr:uid="{00000000-0004-0000-1100-0000A6000000}"/>
    <hyperlink ref="B101" r:id="rId168" display="http://www.sports-reference.com/cfb/schools/washington-state/2004.html" xr:uid="{00000000-0004-0000-1100-0000A7000000}"/>
    <hyperlink ref="C101" r:id="rId169" display="http://www.sports-reference.com/cfb/conferences/pac-10/2004.html" xr:uid="{00000000-0004-0000-1100-0000A8000000}"/>
    <hyperlink ref="B102" r:id="rId170" display="http://www.sports-reference.com/cfb/schools/stanford/2004.html" xr:uid="{00000000-0004-0000-1100-0000A9000000}"/>
    <hyperlink ref="C102" r:id="rId171" display="http://www.sports-reference.com/cfb/conferences/pac-10/2004.html" xr:uid="{00000000-0004-0000-1100-0000AA000000}"/>
    <hyperlink ref="B103" r:id="rId172" display="http://www.sports-reference.com/cfb/schools/arizona/2004.html" xr:uid="{00000000-0004-0000-1100-0000AB000000}"/>
    <hyperlink ref="C103" r:id="rId173" display="http://www.sports-reference.com/cfb/conferences/pac-10/2004.html" xr:uid="{00000000-0004-0000-1100-0000AC000000}"/>
    <hyperlink ref="B104" r:id="rId174" display="http://www.sports-reference.com/cfb/schools/washington/2004.html" xr:uid="{00000000-0004-0000-1100-0000AD000000}"/>
    <hyperlink ref="C104" r:id="rId175" display="http://www.sports-reference.com/cfb/conferences/pac-10/2004.html" xr:uid="{00000000-0004-0000-1100-0000AE000000}"/>
    <hyperlink ref="B107" r:id="rId176" display="http://www.sports-reference.com/cfb/schools/tennessee/2004.html" xr:uid="{00000000-0004-0000-1100-0000AF000000}"/>
    <hyperlink ref="C107" r:id="rId177" display="http://www.sports-reference.com/cfb/conferences/sec/2004.html" xr:uid="{00000000-0004-0000-1100-0000B0000000}"/>
    <hyperlink ref="B108" r:id="rId178" display="http://www.sports-reference.com/cfb/schools/georgia/2004.html" xr:uid="{00000000-0004-0000-1100-0000B1000000}"/>
    <hyperlink ref="C108" r:id="rId179" display="http://www.sports-reference.com/cfb/conferences/sec/2004.html" xr:uid="{00000000-0004-0000-1100-0000B2000000}"/>
    <hyperlink ref="B109" r:id="rId180" display="http://www.sports-reference.com/cfb/schools/florida/2004.html" xr:uid="{00000000-0004-0000-1100-0000B3000000}"/>
    <hyperlink ref="C109" r:id="rId181" display="http://www.sports-reference.com/cfb/conferences/sec/2004.html" xr:uid="{00000000-0004-0000-1100-0000B4000000}"/>
    <hyperlink ref="B110" r:id="rId182" display="http://www.sports-reference.com/cfb/schools/south-carolina/2004.html" xr:uid="{00000000-0004-0000-1100-0000B5000000}"/>
    <hyperlink ref="C110" r:id="rId183" display="http://www.sports-reference.com/cfb/conferences/sec/2004.html" xr:uid="{00000000-0004-0000-1100-0000B6000000}"/>
    <hyperlink ref="B111" r:id="rId184" display="http://www.sports-reference.com/cfb/schools/kentucky/2004.html" xr:uid="{00000000-0004-0000-1100-0000B7000000}"/>
    <hyperlink ref="C111" r:id="rId185" display="http://www.sports-reference.com/cfb/conferences/sec/2004.html" xr:uid="{00000000-0004-0000-1100-0000B8000000}"/>
    <hyperlink ref="B112" r:id="rId186" display="http://www.sports-reference.com/cfb/schools/vanderbilt/2004.html" xr:uid="{00000000-0004-0000-1100-0000B9000000}"/>
    <hyperlink ref="C112" r:id="rId187" display="http://www.sports-reference.com/cfb/conferences/sec/2004.html" xr:uid="{00000000-0004-0000-1100-0000BA000000}"/>
    <hyperlink ref="B113" r:id="rId188" display="http://www.sports-reference.com/cfb/schools/auburn/2004.html" xr:uid="{00000000-0004-0000-1100-0000BB000000}"/>
    <hyperlink ref="C113" r:id="rId189" display="http://www.sports-reference.com/cfb/conferences/sec/2004.html" xr:uid="{00000000-0004-0000-1100-0000BC000000}"/>
    <hyperlink ref="B114" r:id="rId190" display="http://www.sports-reference.com/cfb/schools/louisiana-state/2004.html" xr:uid="{00000000-0004-0000-1100-0000BD000000}"/>
    <hyperlink ref="C114" r:id="rId191" display="http://www.sports-reference.com/cfb/conferences/sec/2004.html" xr:uid="{00000000-0004-0000-1100-0000BE000000}"/>
    <hyperlink ref="B115" r:id="rId192" display="http://www.sports-reference.com/cfb/schools/alabama/2004.html" xr:uid="{00000000-0004-0000-1100-0000BF000000}"/>
    <hyperlink ref="C115" r:id="rId193" display="http://www.sports-reference.com/cfb/conferences/sec/2004.html" xr:uid="{00000000-0004-0000-1100-0000C0000000}"/>
    <hyperlink ref="B116" r:id="rId194" display="http://www.sports-reference.com/cfb/schools/arkansas/2004.html" xr:uid="{00000000-0004-0000-1100-0000C1000000}"/>
    <hyperlink ref="C116" r:id="rId195" display="http://www.sports-reference.com/cfb/conferences/sec/2004.html" xr:uid="{00000000-0004-0000-1100-0000C2000000}"/>
    <hyperlink ref="B117" r:id="rId196" display="http://www.sports-reference.com/cfb/schools/mississippi/2004.html" xr:uid="{00000000-0004-0000-1100-0000C3000000}"/>
    <hyperlink ref="C117" r:id="rId197" display="http://www.sports-reference.com/cfb/conferences/sec/2004.html" xr:uid="{00000000-0004-0000-1100-0000C4000000}"/>
    <hyperlink ref="B118" r:id="rId198" display="http://www.sports-reference.com/cfb/schools/mississippi-state/2004.html" xr:uid="{00000000-0004-0000-1100-0000C5000000}"/>
    <hyperlink ref="C118" r:id="rId199" display="http://www.sports-reference.com/cfb/conferences/sec/2004.html" xr:uid="{00000000-0004-0000-1100-0000C6000000}"/>
    <hyperlink ref="B121" r:id="rId200" display="http://www.sports-reference.com/cfb/schools/north-texas/2004.html" xr:uid="{00000000-0004-0000-1100-0000C7000000}"/>
    <hyperlink ref="C121" r:id="rId201" display="http://www.sports-reference.com/cfb/conferences/sun-belt/2004.html" xr:uid="{00000000-0004-0000-1100-0000C8000000}"/>
    <hyperlink ref="B122" r:id="rId202" display="http://www.sports-reference.com/cfb/schools/troy/2004.html" xr:uid="{00000000-0004-0000-1100-0000C9000000}"/>
    <hyperlink ref="C122" r:id="rId203" display="http://www.sports-reference.com/cfb/conferences/sun-belt/2004.html" xr:uid="{00000000-0004-0000-1100-0000CA000000}"/>
    <hyperlink ref="B123" r:id="rId204" display="http://www.sports-reference.com/cfb/schools/new-mexico-state/2004.html" xr:uid="{00000000-0004-0000-1100-0000CB000000}"/>
    <hyperlink ref="C123" r:id="rId205" display="http://www.sports-reference.com/cfb/conferences/sun-belt/2004.html" xr:uid="{00000000-0004-0000-1100-0000CC000000}"/>
    <hyperlink ref="B124" r:id="rId206" display="http://www.sports-reference.com/cfb/schools/louisiana-monroe/2004.html" xr:uid="{00000000-0004-0000-1100-0000CD000000}"/>
    <hyperlink ref="C124" r:id="rId207" display="http://www.sports-reference.com/cfb/conferences/sun-belt/2004.html" xr:uid="{00000000-0004-0000-1100-0000CE000000}"/>
    <hyperlink ref="B125" r:id="rId208" display="http://www.sports-reference.com/cfb/schools/florida-atlantic/2004.html" xr:uid="{00000000-0004-0000-1100-0000CF000000}"/>
    <hyperlink ref="C125" r:id="rId209" display="http://www.sports-reference.com/cfb/conferences/sun-belt/2004.html" xr:uid="{00000000-0004-0000-1100-0000D0000000}"/>
    <hyperlink ref="B126" r:id="rId210" display="http://www.sports-reference.com/cfb/schools/middle-tennessee-state/2004.html" xr:uid="{00000000-0004-0000-1100-0000D1000000}"/>
    <hyperlink ref="C126" r:id="rId211" display="http://www.sports-reference.com/cfb/conferences/sun-belt/2004.html" xr:uid="{00000000-0004-0000-1100-0000D2000000}"/>
    <hyperlink ref="B127" r:id="rId212" display="http://www.sports-reference.com/cfb/schools/arkansas-state/2004.html" xr:uid="{00000000-0004-0000-1100-0000D3000000}"/>
    <hyperlink ref="C127" r:id="rId213" display="http://www.sports-reference.com/cfb/conferences/sun-belt/2004.html" xr:uid="{00000000-0004-0000-1100-0000D4000000}"/>
    <hyperlink ref="B128" r:id="rId214" display="http://www.sports-reference.com/cfb/schools/louisiana-lafayette/2004.html" xr:uid="{00000000-0004-0000-1100-0000D5000000}"/>
    <hyperlink ref="C128" r:id="rId215" display="http://www.sports-reference.com/cfb/conferences/sun-belt/2004.html" xr:uid="{00000000-0004-0000-1100-0000D6000000}"/>
    <hyperlink ref="B129" r:id="rId216" display="http://www.sports-reference.com/cfb/schools/utah-state/2004.html" xr:uid="{00000000-0004-0000-1100-0000D7000000}"/>
    <hyperlink ref="C129" r:id="rId217" display="http://www.sports-reference.com/cfb/conferences/sun-belt/2004.html" xr:uid="{00000000-0004-0000-1100-0000D8000000}"/>
    <hyperlink ref="B130" r:id="rId218" display="http://www.sports-reference.com/cfb/schools/idaho/2004.html" xr:uid="{00000000-0004-0000-1100-0000D9000000}"/>
    <hyperlink ref="C130" r:id="rId219" display="http://www.sports-reference.com/cfb/conferences/sun-belt/2004.html" xr:uid="{00000000-0004-0000-1100-0000DA000000}"/>
    <hyperlink ref="B131" r:id="rId220" display="http://www.sports-reference.com/cfb/schools/florida-international/2004.html" xr:uid="{00000000-0004-0000-1100-0000DB000000}"/>
    <hyperlink ref="C131" r:id="rId221" display="http://www.sports-reference.com/cfb/conferences/sun-belt/2004.html" xr:uid="{00000000-0004-0000-1100-0000DC000000}"/>
    <hyperlink ref="B134" r:id="rId222" display="http://www.sports-reference.com/cfb/schools/boise-state/2004.html" xr:uid="{00000000-0004-0000-1100-0000DD000000}"/>
    <hyperlink ref="C134" r:id="rId223" display="http://www.sports-reference.com/cfb/conferences/wac/2004.html" xr:uid="{00000000-0004-0000-1100-0000DE000000}"/>
    <hyperlink ref="B135" r:id="rId224" display="http://www.sports-reference.com/cfb/schools/texas-el-paso/2004.html" xr:uid="{00000000-0004-0000-1100-0000DF000000}"/>
    <hyperlink ref="C135" r:id="rId225" display="http://www.sports-reference.com/cfb/conferences/wac/2004.html" xr:uid="{00000000-0004-0000-1100-0000E0000000}"/>
    <hyperlink ref="B136" r:id="rId226" display="http://www.sports-reference.com/cfb/schools/fresno-state/2004.html" xr:uid="{00000000-0004-0000-1100-0000E1000000}"/>
    <hyperlink ref="C136" r:id="rId227" display="http://www.sports-reference.com/cfb/conferences/wac/2004.html" xr:uid="{00000000-0004-0000-1100-0000E2000000}"/>
    <hyperlink ref="B137" r:id="rId228" display="http://www.sports-reference.com/cfb/schools/louisiana-tech/2004.html" xr:uid="{00000000-0004-0000-1100-0000E3000000}"/>
    <hyperlink ref="C137" r:id="rId229" display="http://www.sports-reference.com/cfb/conferences/wac/2004.html" xr:uid="{00000000-0004-0000-1100-0000E4000000}"/>
    <hyperlink ref="B138" r:id="rId230" display="http://www.sports-reference.com/cfb/schools/hawaii/2004.html" xr:uid="{00000000-0004-0000-1100-0000E5000000}"/>
    <hyperlink ref="C138" r:id="rId231" display="http://www.sports-reference.com/cfb/conferences/wac/2004.html" xr:uid="{00000000-0004-0000-1100-0000E6000000}"/>
    <hyperlink ref="B139" r:id="rId232" display="http://www.sports-reference.com/cfb/schools/nevada/2004.html" xr:uid="{00000000-0004-0000-1100-0000E7000000}"/>
    <hyperlink ref="C139" r:id="rId233" display="http://www.sports-reference.com/cfb/conferences/wac/2004.html" xr:uid="{00000000-0004-0000-1100-0000E8000000}"/>
    <hyperlink ref="B140" r:id="rId234" display="http://www.sports-reference.com/cfb/schools/tulsa/2004.html" xr:uid="{00000000-0004-0000-1100-0000E9000000}"/>
    <hyperlink ref="C140" r:id="rId235" display="http://www.sports-reference.com/cfb/conferences/wac/2004.html" xr:uid="{00000000-0004-0000-1100-0000EA000000}"/>
    <hyperlink ref="B141" r:id="rId236" display="http://www.sports-reference.com/cfb/schools/southern-methodist/2004.html" xr:uid="{00000000-0004-0000-1100-0000EB000000}"/>
    <hyperlink ref="C141" r:id="rId237" display="http://www.sports-reference.com/cfb/conferences/wac/2004.html" xr:uid="{00000000-0004-0000-1100-0000EC000000}"/>
    <hyperlink ref="B142" r:id="rId238" display="http://www.sports-reference.com/cfb/schools/rice/2004.html" xr:uid="{00000000-0004-0000-1100-0000ED000000}"/>
    <hyperlink ref="C142" r:id="rId239" display="http://www.sports-reference.com/cfb/conferences/wac/2004.html" xr:uid="{00000000-0004-0000-1100-0000EE000000}"/>
    <hyperlink ref="B143" r:id="rId240" display="http://www.sports-reference.com/cfb/schools/san-jose-state/2004.html" xr:uid="{00000000-0004-0000-1100-0000EF000000}"/>
    <hyperlink ref="C143" r:id="rId241" display="http://www.sports-reference.com/cfb/conferences/wac/2004.html" xr:uid="{00000000-0004-0000-1100-0000F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139"/>
  <sheetViews>
    <sheetView topLeftCell="A127" workbookViewId="0">
      <selection activeCell="A2" sqref="A2:P143"/>
    </sheetView>
  </sheetViews>
  <sheetFormatPr defaultRowHeight="15"/>
  <sheetData>
    <row r="1" spans="1:17" ht="30">
      <c r="A1" s="6">
        <v>1</v>
      </c>
      <c r="B1" s="5" t="s">
        <v>2</v>
      </c>
      <c r="C1" s="5" t="s">
        <v>143</v>
      </c>
      <c r="D1" s="7">
        <v>10</v>
      </c>
      <c r="E1" s="7">
        <v>3</v>
      </c>
      <c r="F1" s="7">
        <v>0.76900000000000002</v>
      </c>
      <c r="G1" s="7">
        <v>7</v>
      </c>
      <c r="H1" s="7">
        <v>1</v>
      </c>
      <c r="I1" s="7">
        <v>0.875</v>
      </c>
      <c r="J1" s="7">
        <v>32.200000000000003</v>
      </c>
      <c r="K1" s="7">
        <v>16.7</v>
      </c>
      <c r="L1" s="7">
        <v>17.75</v>
      </c>
      <c r="M1" s="7">
        <v>6.9</v>
      </c>
      <c r="N1" s="7">
        <v>13</v>
      </c>
      <c r="O1" s="7">
        <v>3</v>
      </c>
      <c r="P1" s="7">
        <v>11</v>
      </c>
      <c r="Q1" s="7"/>
    </row>
    <row r="2" spans="1:17" ht="30">
      <c r="A2" s="6">
        <v>2</v>
      </c>
      <c r="B2" s="5" t="s">
        <v>39</v>
      </c>
      <c r="C2" s="5" t="s">
        <v>143</v>
      </c>
      <c r="D2" s="7">
        <v>10</v>
      </c>
      <c r="E2" s="7">
        <v>3</v>
      </c>
      <c r="F2" s="7">
        <v>0.76900000000000002</v>
      </c>
      <c r="G2" s="7">
        <v>6</v>
      </c>
      <c r="H2" s="7">
        <v>2</v>
      </c>
      <c r="I2" s="7">
        <v>0.75</v>
      </c>
      <c r="J2" s="7">
        <v>31.2</v>
      </c>
      <c r="K2" s="7">
        <v>15.8</v>
      </c>
      <c r="L2" s="7">
        <v>12.92</v>
      </c>
      <c r="M2" s="7">
        <v>2.23</v>
      </c>
      <c r="N2" s="7">
        <v>15</v>
      </c>
      <c r="O2" s="7">
        <v>15</v>
      </c>
      <c r="P2" s="7">
        <v>17</v>
      </c>
      <c r="Q2" s="7"/>
    </row>
    <row r="3" spans="1:17">
      <c r="A3" s="6">
        <v>3</v>
      </c>
      <c r="B3" s="5" t="s">
        <v>6</v>
      </c>
      <c r="C3" s="5" t="s">
        <v>143</v>
      </c>
      <c r="D3" s="7">
        <v>9</v>
      </c>
      <c r="E3" s="7">
        <v>4</v>
      </c>
      <c r="F3" s="7">
        <v>0.69199999999999995</v>
      </c>
      <c r="G3" s="7">
        <v>5</v>
      </c>
      <c r="H3" s="7">
        <v>3</v>
      </c>
      <c r="I3" s="7">
        <v>0.625</v>
      </c>
      <c r="J3" s="7">
        <v>28.1</v>
      </c>
      <c r="K3" s="7">
        <v>19.2</v>
      </c>
      <c r="L3" s="7">
        <v>10.49</v>
      </c>
      <c r="M3" s="7">
        <v>4.26</v>
      </c>
      <c r="N3" s="7"/>
      <c r="O3" s="7">
        <v>22</v>
      </c>
      <c r="P3" s="7">
        <v>22</v>
      </c>
      <c r="Q3" s="7"/>
    </row>
    <row r="4" spans="1:17" ht="45">
      <c r="A4" s="6">
        <v>4</v>
      </c>
      <c r="B4" s="5" t="s">
        <v>44</v>
      </c>
      <c r="C4" s="5" t="s">
        <v>143</v>
      </c>
      <c r="D4" s="7">
        <v>8</v>
      </c>
      <c r="E4" s="7">
        <v>5</v>
      </c>
      <c r="F4" s="7">
        <v>0.61499999999999999</v>
      </c>
      <c r="G4" s="7">
        <v>4</v>
      </c>
      <c r="H4" s="7">
        <v>4</v>
      </c>
      <c r="I4" s="7">
        <v>0.5</v>
      </c>
      <c r="J4" s="7">
        <v>37.6</v>
      </c>
      <c r="K4" s="7">
        <v>29.6</v>
      </c>
      <c r="L4" s="7">
        <v>10.41</v>
      </c>
      <c r="M4" s="7">
        <v>4.4800000000000004</v>
      </c>
      <c r="N4" s="7">
        <v>16</v>
      </c>
      <c r="O4" s="7">
        <v>14</v>
      </c>
      <c r="P4" s="7"/>
      <c r="Q4" s="7"/>
    </row>
    <row r="5" spans="1:17">
      <c r="A5" s="6">
        <v>5</v>
      </c>
      <c r="B5" s="5" t="s">
        <v>61</v>
      </c>
      <c r="C5" s="5" t="s">
        <v>143</v>
      </c>
      <c r="D5" s="7">
        <v>8</v>
      </c>
      <c r="E5" s="7">
        <v>5</v>
      </c>
      <c r="F5" s="7">
        <v>0.61499999999999999</v>
      </c>
      <c r="G5" s="7">
        <v>4</v>
      </c>
      <c r="H5" s="7">
        <v>4</v>
      </c>
      <c r="I5" s="7">
        <v>0.5</v>
      </c>
      <c r="J5" s="7">
        <v>28</v>
      </c>
      <c r="K5" s="7">
        <v>20.399999999999999</v>
      </c>
      <c r="L5" s="7">
        <v>10.15</v>
      </c>
      <c r="M5" s="7">
        <v>4.46</v>
      </c>
      <c r="N5" s="7">
        <v>18</v>
      </c>
      <c r="O5" s="7">
        <v>15</v>
      </c>
      <c r="P5" s="7"/>
      <c r="Q5" s="7"/>
    </row>
    <row r="6" spans="1:17" ht="30">
      <c r="A6" s="6">
        <v>6</v>
      </c>
      <c r="B6" s="5" t="s">
        <v>69</v>
      </c>
      <c r="C6" s="5" t="s">
        <v>143</v>
      </c>
      <c r="D6" s="7">
        <v>7</v>
      </c>
      <c r="E6" s="7">
        <v>6</v>
      </c>
      <c r="F6" s="7">
        <v>0.53800000000000003</v>
      </c>
      <c r="G6" s="7">
        <v>4</v>
      </c>
      <c r="H6" s="7">
        <v>4</v>
      </c>
      <c r="I6" s="7">
        <v>0.5</v>
      </c>
      <c r="J6" s="7">
        <v>21.1</v>
      </c>
      <c r="K6" s="7">
        <v>20.5</v>
      </c>
      <c r="L6" s="7">
        <v>5.6</v>
      </c>
      <c r="M6" s="7">
        <v>5.68</v>
      </c>
      <c r="N6" s="7"/>
      <c r="O6" s="7"/>
      <c r="P6" s="7"/>
      <c r="Q6" s="7"/>
    </row>
    <row r="7" spans="1:17" ht="30">
      <c r="A7" s="6">
        <v>7</v>
      </c>
      <c r="B7" s="5" t="s">
        <v>62</v>
      </c>
      <c r="C7" s="5" t="s">
        <v>143</v>
      </c>
      <c r="D7" s="7">
        <v>5</v>
      </c>
      <c r="E7" s="7">
        <v>7</v>
      </c>
      <c r="F7" s="7">
        <v>0.41699999999999998</v>
      </c>
      <c r="G7" s="7">
        <v>3</v>
      </c>
      <c r="H7" s="7">
        <v>5</v>
      </c>
      <c r="I7" s="7">
        <v>0.375</v>
      </c>
      <c r="J7" s="7">
        <v>27.9</v>
      </c>
      <c r="K7" s="7">
        <v>28.9</v>
      </c>
      <c r="L7" s="7">
        <v>4.1900000000000004</v>
      </c>
      <c r="M7" s="7">
        <v>5.28</v>
      </c>
      <c r="N7" s="7"/>
      <c r="O7" s="7">
        <v>20</v>
      </c>
      <c r="P7" s="7"/>
      <c r="Q7" s="7"/>
    </row>
    <row r="8" spans="1:17">
      <c r="A8" s="6">
        <v>8</v>
      </c>
      <c r="B8" s="5" t="s">
        <v>33</v>
      </c>
      <c r="C8" s="5" t="s">
        <v>143</v>
      </c>
      <c r="D8" s="7">
        <v>4</v>
      </c>
      <c r="E8" s="7">
        <v>8</v>
      </c>
      <c r="F8" s="7">
        <v>0.33300000000000002</v>
      </c>
      <c r="G8" s="7">
        <v>2</v>
      </c>
      <c r="H8" s="7">
        <v>6</v>
      </c>
      <c r="I8" s="7">
        <v>0.25</v>
      </c>
      <c r="J8" s="7">
        <v>17.600000000000001</v>
      </c>
      <c r="K8" s="7">
        <v>28.6</v>
      </c>
      <c r="L8" s="7">
        <v>-3.02</v>
      </c>
      <c r="M8" s="7">
        <v>4.3099999999999996</v>
      </c>
      <c r="N8" s="7"/>
      <c r="O8" s="7"/>
      <c r="P8" s="7"/>
      <c r="Q8" s="7"/>
    </row>
    <row r="9" spans="1:17" ht="30">
      <c r="A9" s="6">
        <v>9</v>
      </c>
      <c r="B9" s="5" t="s">
        <v>24</v>
      </c>
      <c r="C9" s="5" t="s">
        <v>143</v>
      </c>
      <c r="D9" s="7">
        <v>2</v>
      </c>
      <c r="E9" s="7">
        <v>10</v>
      </c>
      <c r="F9" s="7">
        <v>0.16700000000000001</v>
      </c>
      <c r="G9" s="7">
        <v>1</v>
      </c>
      <c r="H9" s="7">
        <v>7</v>
      </c>
      <c r="I9" s="7">
        <v>0.125</v>
      </c>
      <c r="J9" s="7">
        <v>26.4</v>
      </c>
      <c r="K9" s="7">
        <v>38.299999999999997</v>
      </c>
      <c r="L9" s="7">
        <v>-5.15</v>
      </c>
      <c r="M9" s="7">
        <v>5.18</v>
      </c>
      <c r="N9" s="7"/>
      <c r="O9" s="7"/>
      <c r="P9" s="7"/>
      <c r="Q9" s="7"/>
    </row>
    <row r="10" spans="1:17" ht="15" customHeight="1">
      <c r="A10" s="21"/>
      <c r="B10" s="21"/>
      <c r="C10" s="21"/>
      <c r="D10" s="21" t="s">
        <v>167</v>
      </c>
      <c r="E10" s="21"/>
      <c r="F10" s="21"/>
      <c r="G10" s="21" t="s">
        <v>168</v>
      </c>
      <c r="H10" s="21"/>
      <c r="I10" s="21"/>
      <c r="J10" s="6"/>
      <c r="K10" s="6"/>
      <c r="L10" s="21" t="s">
        <v>159</v>
      </c>
      <c r="M10" s="21"/>
      <c r="N10" s="21" t="s">
        <v>151</v>
      </c>
      <c r="O10" s="21"/>
      <c r="P10" s="21"/>
      <c r="Q10" s="6"/>
    </row>
    <row r="11" spans="1:17">
      <c r="A11" s="6" t="s">
        <v>152</v>
      </c>
      <c r="B11" s="6" t="s">
        <v>153</v>
      </c>
      <c r="C11" s="6" t="s">
        <v>154</v>
      </c>
      <c r="D11" s="6" t="s">
        <v>155</v>
      </c>
      <c r="E11" s="6" t="s">
        <v>156</v>
      </c>
      <c r="F11" s="6" t="s">
        <v>157</v>
      </c>
      <c r="G11" s="6" t="s">
        <v>155</v>
      </c>
      <c r="H11" s="6" t="s">
        <v>156</v>
      </c>
      <c r="I11" s="6" t="s">
        <v>157</v>
      </c>
      <c r="J11" s="6" t="s">
        <v>158</v>
      </c>
      <c r="K11" s="6" t="s">
        <v>158</v>
      </c>
      <c r="L11" s="6" t="s">
        <v>159</v>
      </c>
      <c r="M11" s="6" t="s">
        <v>160</v>
      </c>
      <c r="N11" s="6" t="s">
        <v>161</v>
      </c>
      <c r="O11" s="6" t="s">
        <v>162</v>
      </c>
      <c r="P11" s="6" t="s">
        <v>163</v>
      </c>
      <c r="Q11" s="6" t="s">
        <v>164</v>
      </c>
    </row>
    <row r="12" spans="1:17" ht="30">
      <c r="A12" s="6">
        <v>10</v>
      </c>
      <c r="B12" s="5" t="s">
        <v>76</v>
      </c>
      <c r="C12" s="5" t="s">
        <v>194</v>
      </c>
      <c r="D12" s="7">
        <v>11</v>
      </c>
      <c r="E12" s="7">
        <v>4</v>
      </c>
      <c r="F12" s="7">
        <v>0.73299999999999998</v>
      </c>
      <c r="G12" s="7">
        <v>6</v>
      </c>
      <c r="H12" s="7">
        <v>2</v>
      </c>
      <c r="I12" s="7">
        <v>0.75</v>
      </c>
      <c r="J12" s="7">
        <v>36.6</v>
      </c>
      <c r="K12" s="7">
        <v>16.3</v>
      </c>
      <c r="L12" s="7">
        <v>15.74</v>
      </c>
      <c r="M12" s="7">
        <v>1.61</v>
      </c>
      <c r="N12" s="7">
        <v>7</v>
      </c>
      <c r="O12" s="7">
        <v>6</v>
      </c>
      <c r="P12" s="7">
        <v>14</v>
      </c>
      <c r="Q12" s="7"/>
    </row>
    <row r="13" spans="1:17" ht="30">
      <c r="A13" s="6">
        <v>11</v>
      </c>
      <c r="B13" s="5" t="s">
        <v>26</v>
      </c>
      <c r="C13" s="5" t="s">
        <v>194</v>
      </c>
      <c r="D13" s="7">
        <v>10</v>
      </c>
      <c r="E13" s="7">
        <v>3</v>
      </c>
      <c r="F13" s="7">
        <v>0.76900000000000002</v>
      </c>
      <c r="G13" s="7">
        <v>5</v>
      </c>
      <c r="H13" s="7">
        <v>3</v>
      </c>
      <c r="I13" s="7">
        <v>0.625</v>
      </c>
      <c r="J13" s="7">
        <v>24.8</v>
      </c>
      <c r="K13" s="7">
        <v>14.5</v>
      </c>
      <c r="L13" s="7">
        <v>11.18</v>
      </c>
      <c r="M13" s="7">
        <v>2.1800000000000002</v>
      </c>
      <c r="N13" s="7"/>
      <c r="O13" s="7">
        <v>10</v>
      </c>
      <c r="P13" s="7">
        <v>19</v>
      </c>
      <c r="Q13" s="7"/>
    </row>
    <row r="14" spans="1:17" ht="30">
      <c r="A14" s="6">
        <v>12</v>
      </c>
      <c r="B14" s="5" t="s">
        <v>46</v>
      </c>
      <c r="C14" s="5" t="s">
        <v>194</v>
      </c>
      <c r="D14" s="7">
        <v>8</v>
      </c>
      <c r="E14" s="7">
        <v>5</v>
      </c>
      <c r="F14" s="7">
        <v>0.61499999999999999</v>
      </c>
      <c r="G14" s="7">
        <v>4</v>
      </c>
      <c r="H14" s="7">
        <v>4</v>
      </c>
      <c r="I14" s="7">
        <v>0.5</v>
      </c>
      <c r="J14" s="7">
        <v>30.7</v>
      </c>
      <c r="K14" s="7">
        <v>22.1</v>
      </c>
      <c r="L14" s="7">
        <v>6.45</v>
      </c>
      <c r="M14" s="7">
        <v>0.45</v>
      </c>
      <c r="N14" s="7"/>
      <c r="O14" s="7">
        <v>21</v>
      </c>
      <c r="P14" s="7"/>
      <c r="Q14" s="7"/>
    </row>
    <row r="15" spans="1:17" ht="30">
      <c r="A15" s="6">
        <v>13</v>
      </c>
      <c r="B15" s="5" t="s">
        <v>85</v>
      </c>
      <c r="C15" s="5" t="s">
        <v>194</v>
      </c>
      <c r="D15" s="7">
        <v>6</v>
      </c>
      <c r="E15" s="7">
        <v>7</v>
      </c>
      <c r="F15" s="7">
        <v>0.46200000000000002</v>
      </c>
      <c r="G15" s="7">
        <v>3</v>
      </c>
      <c r="H15" s="7">
        <v>5</v>
      </c>
      <c r="I15" s="7">
        <v>0.375</v>
      </c>
      <c r="J15" s="7">
        <v>29.5</v>
      </c>
      <c r="K15" s="7">
        <v>30.5</v>
      </c>
      <c r="L15" s="7">
        <v>-0.59</v>
      </c>
      <c r="M15" s="7">
        <v>0.49</v>
      </c>
      <c r="N15" s="7"/>
      <c r="O15" s="7"/>
      <c r="P15" s="7"/>
      <c r="Q15" s="7"/>
    </row>
    <row r="16" spans="1:17" ht="30">
      <c r="A16" s="6">
        <v>14</v>
      </c>
      <c r="B16" s="5" t="s">
        <v>66</v>
      </c>
      <c r="C16" s="5" t="s">
        <v>194</v>
      </c>
      <c r="D16" s="7">
        <v>5</v>
      </c>
      <c r="E16" s="7">
        <v>7</v>
      </c>
      <c r="F16" s="7">
        <v>0.41699999999999998</v>
      </c>
      <c r="G16" s="7">
        <v>3</v>
      </c>
      <c r="H16" s="7">
        <v>5</v>
      </c>
      <c r="I16" s="7">
        <v>0.375</v>
      </c>
      <c r="J16" s="7">
        <v>26.6</v>
      </c>
      <c r="K16" s="7">
        <v>33.200000000000003</v>
      </c>
      <c r="L16" s="7">
        <v>1.45</v>
      </c>
      <c r="M16" s="7">
        <v>6.36</v>
      </c>
      <c r="N16" s="7"/>
      <c r="O16" s="7">
        <v>17</v>
      </c>
      <c r="P16" s="7"/>
      <c r="Q16" s="7"/>
    </row>
    <row r="17" spans="1:17" ht="30.75" thickBot="1">
      <c r="A17" s="6">
        <v>15</v>
      </c>
      <c r="B17" s="5" t="s">
        <v>53</v>
      </c>
      <c r="C17" s="5" t="s">
        <v>194</v>
      </c>
      <c r="D17" s="7">
        <v>2</v>
      </c>
      <c r="E17" s="7">
        <v>10</v>
      </c>
      <c r="F17" s="7">
        <v>0.16700000000000001</v>
      </c>
      <c r="G17" s="7">
        <v>0</v>
      </c>
      <c r="H17" s="7">
        <v>8</v>
      </c>
      <c r="I17" s="7">
        <v>0</v>
      </c>
      <c r="J17" s="7">
        <v>14.4</v>
      </c>
      <c r="K17" s="7">
        <v>36.4</v>
      </c>
      <c r="L17" s="7">
        <v>-10.27</v>
      </c>
      <c r="M17" s="7">
        <v>5.15</v>
      </c>
      <c r="N17" s="7"/>
      <c r="O17" s="7"/>
      <c r="P17" s="7"/>
      <c r="Q17" s="7"/>
    </row>
    <row r="18" spans="1:17" ht="30.75" thickTop="1">
      <c r="A18" s="8">
        <v>16</v>
      </c>
      <c r="B18" s="10" t="s">
        <v>16</v>
      </c>
      <c r="C18" s="10" t="s">
        <v>195</v>
      </c>
      <c r="D18" s="9">
        <v>12</v>
      </c>
      <c r="E18" s="9">
        <v>2</v>
      </c>
      <c r="F18" s="9">
        <v>0.85699999999999998</v>
      </c>
      <c r="G18" s="9">
        <v>8</v>
      </c>
      <c r="H18" s="9">
        <v>0</v>
      </c>
      <c r="I18" s="9">
        <v>1</v>
      </c>
      <c r="J18" s="9">
        <v>42.9</v>
      </c>
      <c r="K18" s="9">
        <v>15.3</v>
      </c>
      <c r="L18" s="9">
        <v>20.27</v>
      </c>
      <c r="M18" s="9">
        <v>4.0599999999999996</v>
      </c>
      <c r="N18" s="9">
        <v>1</v>
      </c>
      <c r="O18" s="9">
        <v>1</v>
      </c>
      <c r="P18" s="9">
        <v>3</v>
      </c>
      <c r="Q18" s="9"/>
    </row>
    <row r="19" spans="1:17" ht="30">
      <c r="A19" s="6">
        <v>17</v>
      </c>
      <c r="B19" s="5" t="s">
        <v>7</v>
      </c>
      <c r="C19" s="5" t="s">
        <v>195</v>
      </c>
      <c r="D19" s="7">
        <v>10</v>
      </c>
      <c r="E19" s="7">
        <v>3</v>
      </c>
      <c r="F19" s="7">
        <v>0.76900000000000002</v>
      </c>
      <c r="G19" s="7">
        <v>7</v>
      </c>
      <c r="H19" s="7">
        <v>1</v>
      </c>
      <c r="I19" s="7">
        <v>0.875</v>
      </c>
      <c r="J19" s="7">
        <v>41</v>
      </c>
      <c r="K19" s="7">
        <v>21.5</v>
      </c>
      <c r="L19" s="7">
        <v>15.35</v>
      </c>
      <c r="M19" s="7">
        <v>2.97</v>
      </c>
      <c r="N19" s="7">
        <v>5</v>
      </c>
      <c r="O19" s="7">
        <v>5</v>
      </c>
      <c r="P19" s="7">
        <v>12</v>
      </c>
      <c r="Q19" s="7"/>
    </row>
    <row r="20" spans="1:17" ht="30">
      <c r="A20" s="6">
        <v>18</v>
      </c>
      <c r="B20" s="5" t="s">
        <v>48</v>
      </c>
      <c r="C20" s="5" t="s">
        <v>195</v>
      </c>
      <c r="D20" s="7">
        <v>9</v>
      </c>
      <c r="E20" s="7">
        <v>4</v>
      </c>
      <c r="F20" s="7">
        <v>0.69199999999999995</v>
      </c>
      <c r="G20" s="7">
        <v>5</v>
      </c>
      <c r="H20" s="7">
        <v>3</v>
      </c>
      <c r="I20" s="7">
        <v>0.625</v>
      </c>
      <c r="J20" s="7">
        <v>35.9</v>
      </c>
      <c r="K20" s="7">
        <v>25.1</v>
      </c>
      <c r="L20" s="7">
        <v>9.32</v>
      </c>
      <c r="M20" s="7">
        <v>0.93</v>
      </c>
      <c r="N20" s="7">
        <v>24</v>
      </c>
      <c r="O20" s="7">
        <v>14</v>
      </c>
      <c r="P20" s="7"/>
      <c r="Q20" s="7"/>
    </row>
    <row r="21" spans="1:17" ht="30">
      <c r="A21" s="6">
        <v>19</v>
      </c>
      <c r="B21" s="5" t="s">
        <v>47</v>
      </c>
      <c r="C21" s="5" t="s">
        <v>195</v>
      </c>
      <c r="D21" s="7">
        <v>8</v>
      </c>
      <c r="E21" s="7">
        <v>5</v>
      </c>
      <c r="F21" s="7">
        <v>0.61499999999999999</v>
      </c>
      <c r="G21" s="7">
        <v>4</v>
      </c>
      <c r="H21" s="7">
        <v>4</v>
      </c>
      <c r="I21" s="7">
        <v>0.5</v>
      </c>
      <c r="J21" s="7">
        <v>42.5</v>
      </c>
      <c r="K21" s="7">
        <v>34</v>
      </c>
      <c r="L21" s="7">
        <v>7.5</v>
      </c>
      <c r="M21" s="7">
        <v>2.73</v>
      </c>
      <c r="N21" s="7"/>
      <c r="O21" s="7"/>
      <c r="P21" s="7"/>
      <c r="Q21" s="7"/>
    </row>
    <row r="22" spans="1:17" ht="30">
      <c r="A22" s="6">
        <v>20</v>
      </c>
      <c r="B22" s="5" t="s">
        <v>17</v>
      </c>
      <c r="C22" s="5" t="s">
        <v>195</v>
      </c>
      <c r="D22" s="7">
        <v>4</v>
      </c>
      <c r="E22" s="7">
        <v>8</v>
      </c>
      <c r="F22" s="7">
        <v>0.33300000000000002</v>
      </c>
      <c r="G22" s="7">
        <v>2</v>
      </c>
      <c r="H22" s="7">
        <v>6</v>
      </c>
      <c r="I22" s="7">
        <v>0.25</v>
      </c>
      <c r="J22" s="7">
        <v>25.3</v>
      </c>
      <c r="K22" s="7">
        <v>38.799999999999997</v>
      </c>
      <c r="L22" s="7">
        <v>-3.46</v>
      </c>
      <c r="M22" s="7">
        <v>5.88</v>
      </c>
      <c r="N22" s="7"/>
      <c r="O22" s="7"/>
      <c r="P22" s="7"/>
      <c r="Q22" s="7"/>
    </row>
    <row r="23" spans="1:17" ht="30">
      <c r="A23" s="6">
        <v>21</v>
      </c>
      <c r="B23" s="5" t="s">
        <v>56</v>
      </c>
      <c r="C23" s="5" t="s">
        <v>195</v>
      </c>
      <c r="D23" s="7">
        <v>3</v>
      </c>
      <c r="E23" s="7">
        <v>9</v>
      </c>
      <c r="F23" s="7">
        <v>0.25</v>
      </c>
      <c r="G23" s="7">
        <v>1</v>
      </c>
      <c r="H23" s="7">
        <v>7</v>
      </c>
      <c r="I23" s="7">
        <v>0.125</v>
      </c>
      <c r="J23" s="7">
        <v>15.9</v>
      </c>
      <c r="K23" s="7">
        <v>37.9</v>
      </c>
      <c r="L23" s="7">
        <v>-9.4600000000000009</v>
      </c>
      <c r="M23" s="7">
        <v>1.79</v>
      </c>
      <c r="N23" s="7"/>
      <c r="O23" s="7"/>
      <c r="P23" s="7"/>
      <c r="Q23" s="7"/>
    </row>
    <row r="24" spans="1:17" ht="15" customHeight="1">
      <c r="A24" s="21"/>
      <c r="B24" s="21"/>
      <c r="C24" s="21"/>
      <c r="D24" s="21" t="s">
        <v>167</v>
      </c>
      <c r="E24" s="21"/>
      <c r="F24" s="21"/>
      <c r="G24" s="21" t="s">
        <v>168</v>
      </c>
      <c r="H24" s="21"/>
      <c r="I24" s="21"/>
      <c r="J24" s="6"/>
      <c r="K24" s="6"/>
      <c r="L24" s="21" t="s">
        <v>159</v>
      </c>
      <c r="M24" s="21"/>
      <c r="N24" s="21" t="s">
        <v>151</v>
      </c>
      <c r="O24" s="21"/>
      <c r="P24" s="21"/>
      <c r="Q24" s="6"/>
    </row>
    <row r="25" spans="1:17">
      <c r="A25" s="6" t="s">
        <v>152</v>
      </c>
      <c r="B25" s="6" t="s">
        <v>153</v>
      </c>
      <c r="C25" s="6" t="s">
        <v>154</v>
      </c>
      <c r="D25" s="6" t="s">
        <v>155</v>
      </c>
      <c r="E25" s="6" t="s">
        <v>156</v>
      </c>
      <c r="F25" s="6" t="s">
        <v>157</v>
      </c>
      <c r="G25" s="6" t="s">
        <v>155</v>
      </c>
      <c r="H25" s="6" t="s">
        <v>156</v>
      </c>
      <c r="I25" s="6" t="s">
        <v>157</v>
      </c>
      <c r="J25" s="6" t="s">
        <v>158</v>
      </c>
      <c r="K25" s="6" t="s">
        <v>158</v>
      </c>
      <c r="L25" s="6" t="s">
        <v>159</v>
      </c>
      <c r="M25" s="6" t="s">
        <v>160</v>
      </c>
      <c r="N25" s="6" t="s">
        <v>161</v>
      </c>
      <c r="O25" s="6" t="s">
        <v>162</v>
      </c>
      <c r="P25" s="6" t="s">
        <v>163</v>
      </c>
      <c r="Q25" s="6" t="s">
        <v>164</v>
      </c>
    </row>
    <row r="26" spans="1:17" ht="30">
      <c r="A26" s="6">
        <v>22</v>
      </c>
      <c r="B26" s="5" t="s">
        <v>21</v>
      </c>
      <c r="C26" s="5" t="s">
        <v>192</v>
      </c>
      <c r="D26" s="7">
        <v>11</v>
      </c>
      <c r="E26" s="7">
        <v>2</v>
      </c>
      <c r="F26" s="7">
        <v>0.84599999999999997</v>
      </c>
      <c r="G26" s="7">
        <v>6</v>
      </c>
      <c r="H26" s="7">
        <v>1</v>
      </c>
      <c r="I26" s="7">
        <v>0.85699999999999998</v>
      </c>
      <c r="J26" s="7">
        <v>27.8</v>
      </c>
      <c r="K26" s="7">
        <v>15.1</v>
      </c>
      <c r="L26" s="7">
        <v>14.47</v>
      </c>
      <c r="M26" s="7">
        <v>4.16</v>
      </c>
      <c r="N26" s="7">
        <v>3</v>
      </c>
      <c r="O26" s="7">
        <v>2</v>
      </c>
      <c r="P26" s="7">
        <v>5</v>
      </c>
      <c r="Q26" s="7"/>
    </row>
    <row r="27" spans="1:17" ht="30">
      <c r="A27" s="6">
        <v>23</v>
      </c>
      <c r="B27" s="5" t="s">
        <v>38</v>
      </c>
      <c r="C27" s="5" t="s">
        <v>192</v>
      </c>
      <c r="D27" s="7">
        <v>8</v>
      </c>
      <c r="E27" s="7">
        <v>5</v>
      </c>
      <c r="F27" s="7">
        <v>0.61499999999999999</v>
      </c>
      <c r="G27" s="7">
        <v>6</v>
      </c>
      <c r="H27" s="7">
        <v>1</v>
      </c>
      <c r="I27" s="7">
        <v>0.85699999999999998</v>
      </c>
      <c r="J27" s="7">
        <v>28.9</v>
      </c>
      <c r="K27" s="7">
        <v>22.8</v>
      </c>
      <c r="L27" s="7">
        <v>6.51</v>
      </c>
      <c r="M27" s="7">
        <v>1.51</v>
      </c>
      <c r="N27" s="7"/>
      <c r="O27" s="7">
        <v>20</v>
      </c>
      <c r="P27" s="7"/>
      <c r="Q27" s="7"/>
    </row>
    <row r="28" spans="1:17" ht="30">
      <c r="A28" s="6">
        <v>24</v>
      </c>
      <c r="B28" s="5" t="s">
        <v>31</v>
      </c>
      <c r="C28" s="5" t="s">
        <v>192</v>
      </c>
      <c r="D28" s="7">
        <v>8</v>
      </c>
      <c r="E28" s="7">
        <v>5</v>
      </c>
      <c r="F28" s="7">
        <v>0.61499999999999999</v>
      </c>
      <c r="G28" s="7">
        <v>5</v>
      </c>
      <c r="H28" s="7">
        <v>2</v>
      </c>
      <c r="I28" s="7">
        <v>0.71399999999999997</v>
      </c>
      <c r="J28" s="7">
        <v>29.9</v>
      </c>
      <c r="K28" s="7">
        <v>23.9</v>
      </c>
      <c r="L28" s="7">
        <v>6.1</v>
      </c>
      <c r="M28" s="7">
        <v>1.33</v>
      </c>
      <c r="N28" s="7">
        <v>10</v>
      </c>
      <c r="O28" s="7">
        <v>9</v>
      </c>
      <c r="P28" s="7"/>
      <c r="Q28" s="7"/>
    </row>
    <row r="29" spans="1:17" ht="30">
      <c r="A29" s="6">
        <v>25</v>
      </c>
      <c r="B29" s="5" t="s">
        <v>43</v>
      </c>
      <c r="C29" s="5" t="s">
        <v>192</v>
      </c>
      <c r="D29" s="7">
        <v>8</v>
      </c>
      <c r="E29" s="7">
        <v>5</v>
      </c>
      <c r="F29" s="7">
        <v>0.61499999999999999</v>
      </c>
      <c r="G29" s="7">
        <v>4</v>
      </c>
      <c r="H29" s="7">
        <v>3</v>
      </c>
      <c r="I29" s="7">
        <v>0.57099999999999995</v>
      </c>
      <c r="J29" s="7">
        <v>35.4</v>
      </c>
      <c r="K29" s="7">
        <v>23</v>
      </c>
      <c r="L29" s="7">
        <v>8.91</v>
      </c>
      <c r="M29" s="7">
        <v>0.6</v>
      </c>
      <c r="N29" s="7">
        <v>9</v>
      </c>
      <c r="O29" s="7">
        <v>3</v>
      </c>
      <c r="P29" s="7"/>
      <c r="Q29" s="7"/>
    </row>
    <row r="30" spans="1:17" ht="30">
      <c r="A30" s="6">
        <v>26</v>
      </c>
      <c r="B30" s="5" t="s">
        <v>82</v>
      </c>
      <c r="C30" s="5" t="s">
        <v>192</v>
      </c>
      <c r="D30" s="7">
        <v>8</v>
      </c>
      <c r="E30" s="7">
        <v>5</v>
      </c>
      <c r="F30" s="7">
        <v>0.61499999999999999</v>
      </c>
      <c r="G30" s="7">
        <v>3</v>
      </c>
      <c r="H30" s="7">
        <v>4</v>
      </c>
      <c r="I30" s="7">
        <v>0.42899999999999999</v>
      </c>
      <c r="J30" s="7">
        <v>28.5</v>
      </c>
      <c r="K30" s="7">
        <v>25.5</v>
      </c>
      <c r="L30" s="7">
        <v>5.69</v>
      </c>
      <c r="M30" s="7">
        <v>2.5299999999999998</v>
      </c>
      <c r="N30" s="7"/>
      <c r="O30" s="7"/>
      <c r="P30" s="7"/>
      <c r="Q30" s="7"/>
    </row>
    <row r="31" spans="1:17">
      <c r="A31" s="6">
        <v>27</v>
      </c>
      <c r="B31" s="5" t="s">
        <v>59</v>
      </c>
      <c r="C31" s="5" t="s">
        <v>192</v>
      </c>
      <c r="D31" s="7">
        <v>6</v>
      </c>
      <c r="E31" s="7">
        <v>6</v>
      </c>
      <c r="F31" s="7">
        <v>0.5</v>
      </c>
      <c r="G31" s="7">
        <v>2</v>
      </c>
      <c r="H31" s="7">
        <v>5</v>
      </c>
      <c r="I31" s="7">
        <v>0.28599999999999998</v>
      </c>
      <c r="J31" s="7">
        <v>26.7</v>
      </c>
      <c r="K31" s="7">
        <v>25.1</v>
      </c>
      <c r="L31" s="7">
        <v>4.1100000000000003</v>
      </c>
      <c r="M31" s="7">
        <v>0.95</v>
      </c>
      <c r="N31" s="7"/>
      <c r="O31" s="7"/>
      <c r="P31" s="7"/>
      <c r="Q31" s="7"/>
    </row>
    <row r="32" spans="1:17">
      <c r="A32" s="6">
        <v>28</v>
      </c>
      <c r="B32" s="5" t="s">
        <v>79</v>
      </c>
      <c r="C32" s="5" t="s">
        <v>192</v>
      </c>
      <c r="D32" s="7">
        <v>5</v>
      </c>
      <c r="E32" s="7">
        <v>7</v>
      </c>
      <c r="F32" s="7">
        <v>0.41699999999999998</v>
      </c>
      <c r="G32" s="7">
        <v>2</v>
      </c>
      <c r="H32" s="7">
        <v>5</v>
      </c>
      <c r="I32" s="7">
        <v>0.28599999999999998</v>
      </c>
      <c r="J32" s="7">
        <v>27.4</v>
      </c>
      <c r="K32" s="7">
        <v>29.5</v>
      </c>
      <c r="L32" s="7">
        <v>-1.65</v>
      </c>
      <c r="M32" s="7">
        <v>0.27</v>
      </c>
      <c r="N32" s="7"/>
      <c r="O32" s="7"/>
      <c r="P32" s="7"/>
      <c r="Q32" s="7"/>
    </row>
    <row r="33" spans="1:17">
      <c r="A33" s="6">
        <v>29</v>
      </c>
      <c r="B33" s="5" t="s">
        <v>60</v>
      </c>
      <c r="C33" s="5" t="s">
        <v>192</v>
      </c>
      <c r="D33" s="7">
        <v>1</v>
      </c>
      <c r="E33" s="7">
        <v>11</v>
      </c>
      <c r="F33" s="7">
        <v>8.3000000000000004E-2</v>
      </c>
      <c r="G33" s="7">
        <v>0</v>
      </c>
      <c r="H33" s="7">
        <v>7</v>
      </c>
      <c r="I33" s="7">
        <v>0</v>
      </c>
      <c r="J33" s="7">
        <v>19.600000000000001</v>
      </c>
      <c r="K33" s="7">
        <v>32.799999999999997</v>
      </c>
      <c r="L33" s="7">
        <v>-11.95</v>
      </c>
      <c r="M33" s="7">
        <v>0.88</v>
      </c>
      <c r="N33" s="7"/>
      <c r="O33" s="7"/>
      <c r="P33" s="7"/>
      <c r="Q33" s="7"/>
    </row>
    <row r="34" spans="1:17" ht="15" customHeight="1">
      <c r="A34" s="21"/>
      <c r="B34" s="21"/>
      <c r="C34" s="21"/>
      <c r="D34" s="21" t="s">
        <v>167</v>
      </c>
      <c r="E34" s="21"/>
      <c r="F34" s="21"/>
      <c r="G34" s="21" t="s">
        <v>168</v>
      </c>
      <c r="H34" s="21"/>
      <c r="I34" s="21"/>
      <c r="J34" s="6"/>
      <c r="K34" s="6"/>
      <c r="L34" s="21" t="s">
        <v>159</v>
      </c>
      <c r="M34" s="21"/>
      <c r="N34" s="21" t="s">
        <v>151</v>
      </c>
      <c r="O34" s="21"/>
      <c r="P34" s="21"/>
      <c r="Q34" s="6"/>
    </row>
    <row r="35" spans="1:17">
      <c r="A35" s="6" t="s">
        <v>152</v>
      </c>
      <c r="B35" s="6" t="s">
        <v>153</v>
      </c>
      <c r="C35" s="6" t="s">
        <v>154</v>
      </c>
      <c r="D35" s="6" t="s">
        <v>155</v>
      </c>
      <c r="E35" s="6" t="s">
        <v>156</v>
      </c>
      <c r="F35" s="6" t="s">
        <v>157</v>
      </c>
      <c r="G35" s="6" t="s">
        <v>155</v>
      </c>
      <c r="H35" s="6" t="s">
        <v>156</v>
      </c>
      <c r="I35" s="6" t="s">
        <v>157</v>
      </c>
      <c r="J35" s="6" t="s">
        <v>158</v>
      </c>
      <c r="K35" s="6" t="s">
        <v>158</v>
      </c>
      <c r="L35" s="6" t="s">
        <v>159</v>
      </c>
      <c r="M35" s="6" t="s">
        <v>160</v>
      </c>
      <c r="N35" s="6" t="s">
        <v>161</v>
      </c>
      <c r="O35" s="6" t="s">
        <v>162</v>
      </c>
      <c r="P35" s="6" t="s">
        <v>163</v>
      </c>
      <c r="Q35" s="6" t="s">
        <v>164</v>
      </c>
    </row>
    <row r="36" spans="1:17">
      <c r="A36" s="6">
        <v>30</v>
      </c>
      <c r="B36" s="5" t="s">
        <v>4</v>
      </c>
      <c r="C36" s="5" t="s">
        <v>146</v>
      </c>
      <c r="D36" s="7">
        <v>10</v>
      </c>
      <c r="E36" s="7">
        <v>3</v>
      </c>
      <c r="F36" s="7">
        <v>0.76900000000000002</v>
      </c>
      <c r="G36" s="7">
        <v>7</v>
      </c>
      <c r="H36" s="7">
        <v>1</v>
      </c>
      <c r="I36" s="7">
        <v>0.875</v>
      </c>
      <c r="J36" s="7">
        <v>35.4</v>
      </c>
      <c r="K36" s="7">
        <v>16.8</v>
      </c>
      <c r="L36" s="7">
        <v>16.100000000000001</v>
      </c>
      <c r="M36" s="7">
        <v>3.94</v>
      </c>
      <c r="N36" s="7">
        <v>4</v>
      </c>
      <c r="O36" s="7">
        <v>3</v>
      </c>
      <c r="P36" s="7">
        <v>6</v>
      </c>
      <c r="Q36" s="7"/>
    </row>
    <row r="37" spans="1:17" ht="30">
      <c r="A37" s="6">
        <v>31</v>
      </c>
      <c r="B37" s="5" t="s">
        <v>3</v>
      </c>
      <c r="C37" s="5" t="s">
        <v>146</v>
      </c>
      <c r="D37" s="7">
        <v>11</v>
      </c>
      <c r="E37" s="7">
        <v>2</v>
      </c>
      <c r="F37" s="7">
        <v>0.84599999999999997</v>
      </c>
      <c r="G37" s="7">
        <v>6</v>
      </c>
      <c r="H37" s="7">
        <v>2</v>
      </c>
      <c r="I37" s="7">
        <v>0.75</v>
      </c>
      <c r="J37" s="7">
        <v>24.8</v>
      </c>
      <c r="K37" s="7">
        <v>17.600000000000001</v>
      </c>
      <c r="L37" s="7">
        <v>14</v>
      </c>
      <c r="M37" s="7">
        <v>6.07</v>
      </c>
      <c r="N37" s="7">
        <v>2</v>
      </c>
      <c r="O37" s="7">
        <v>2</v>
      </c>
      <c r="P37" s="7">
        <v>4</v>
      </c>
      <c r="Q37" s="7"/>
    </row>
    <row r="38" spans="1:17">
      <c r="A38" s="6">
        <v>32</v>
      </c>
      <c r="B38" s="5" t="s">
        <v>74</v>
      </c>
      <c r="C38" s="5" t="s">
        <v>146</v>
      </c>
      <c r="D38" s="7">
        <v>9</v>
      </c>
      <c r="E38" s="7">
        <v>4</v>
      </c>
      <c r="F38" s="7">
        <v>0.69199999999999995</v>
      </c>
      <c r="G38" s="7">
        <v>6</v>
      </c>
      <c r="H38" s="7">
        <v>2</v>
      </c>
      <c r="I38" s="7">
        <v>0.75</v>
      </c>
      <c r="J38" s="7">
        <v>26.8</v>
      </c>
      <c r="K38" s="7">
        <v>17.399999999999999</v>
      </c>
      <c r="L38" s="7">
        <v>10.79</v>
      </c>
      <c r="M38" s="7">
        <v>4.25</v>
      </c>
      <c r="N38" s="7">
        <v>19</v>
      </c>
      <c r="O38" s="7">
        <v>10</v>
      </c>
      <c r="P38" s="7">
        <v>18</v>
      </c>
      <c r="Q38" s="7"/>
    </row>
    <row r="39" spans="1:17">
      <c r="A39" s="6">
        <v>33</v>
      </c>
      <c r="B39" s="5" t="s">
        <v>42</v>
      </c>
      <c r="C39" s="5" t="s">
        <v>146</v>
      </c>
      <c r="D39" s="7">
        <v>10</v>
      </c>
      <c r="E39" s="7">
        <v>3</v>
      </c>
      <c r="F39" s="7">
        <v>0.76900000000000002</v>
      </c>
      <c r="G39" s="7">
        <v>5</v>
      </c>
      <c r="H39" s="7">
        <v>3</v>
      </c>
      <c r="I39" s="7">
        <v>0.625</v>
      </c>
      <c r="J39" s="7">
        <v>28.7</v>
      </c>
      <c r="K39" s="7">
        <v>16.2</v>
      </c>
      <c r="L39" s="7">
        <v>14.66</v>
      </c>
      <c r="M39" s="7">
        <v>4.2</v>
      </c>
      <c r="N39" s="7"/>
      <c r="O39" s="7">
        <v>8</v>
      </c>
      <c r="P39" s="7">
        <v>8</v>
      </c>
      <c r="Q39" s="7"/>
    </row>
    <row r="40" spans="1:17" ht="30">
      <c r="A40" s="6">
        <v>34</v>
      </c>
      <c r="B40" s="5" t="s">
        <v>51</v>
      </c>
      <c r="C40" s="5" t="s">
        <v>146</v>
      </c>
      <c r="D40" s="7">
        <v>10</v>
      </c>
      <c r="E40" s="7">
        <v>3</v>
      </c>
      <c r="F40" s="7">
        <v>0.76900000000000002</v>
      </c>
      <c r="G40" s="7">
        <v>5</v>
      </c>
      <c r="H40" s="7">
        <v>3</v>
      </c>
      <c r="I40" s="7">
        <v>0.625</v>
      </c>
      <c r="J40" s="7">
        <v>38.700000000000003</v>
      </c>
      <c r="K40" s="7">
        <v>21.9</v>
      </c>
      <c r="L40" s="7">
        <v>11.88</v>
      </c>
      <c r="M40" s="7">
        <v>-0.04</v>
      </c>
      <c r="N40" s="7"/>
      <c r="O40" s="7">
        <v>17</v>
      </c>
      <c r="P40" s="7">
        <v>20</v>
      </c>
      <c r="Q40" s="7"/>
    </row>
    <row r="41" spans="1:17" ht="30">
      <c r="A41" s="6">
        <v>35</v>
      </c>
      <c r="B41" s="5" t="s">
        <v>18</v>
      </c>
      <c r="C41" s="5" t="s">
        <v>146</v>
      </c>
      <c r="D41" s="7">
        <v>8</v>
      </c>
      <c r="E41" s="7">
        <v>5</v>
      </c>
      <c r="F41" s="7">
        <v>0.61499999999999999</v>
      </c>
      <c r="G41" s="7">
        <v>5</v>
      </c>
      <c r="H41" s="7">
        <v>3</v>
      </c>
      <c r="I41" s="7">
        <v>0.625</v>
      </c>
      <c r="J41" s="7">
        <v>27.9</v>
      </c>
      <c r="K41" s="7">
        <v>22.5</v>
      </c>
      <c r="L41" s="7">
        <v>7.95</v>
      </c>
      <c r="M41" s="7">
        <v>3.56</v>
      </c>
      <c r="N41" s="7"/>
      <c r="O41" s="7">
        <v>9</v>
      </c>
      <c r="P41" s="7"/>
      <c r="Q41" s="7"/>
    </row>
    <row r="42" spans="1:17" ht="30">
      <c r="A42" s="6">
        <v>36</v>
      </c>
      <c r="B42" s="5" t="s">
        <v>35</v>
      </c>
      <c r="C42" s="5" t="s">
        <v>146</v>
      </c>
      <c r="D42" s="7">
        <v>7</v>
      </c>
      <c r="E42" s="7">
        <v>6</v>
      </c>
      <c r="F42" s="7">
        <v>0.53800000000000003</v>
      </c>
      <c r="G42" s="7">
        <v>4</v>
      </c>
      <c r="H42" s="7">
        <v>4</v>
      </c>
      <c r="I42" s="7">
        <v>0.5</v>
      </c>
      <c r="J42" s="7">
        <v>27.3</v>
      </c>
      <c r="K42" s="7">
        <v>23.5</v>
      </c>
      <c r="L42" s="7">
        <v>6.44</v>
      </c>
      <c r="M42" s="7">
        <v>4.21</v>
      </c>
      <c r="N42" s="7">
        <v>21</v>
      </c>
      <c r="O42" s="7">
        <v>14</v>
      </c>
      <c r="P42" s="7"/>
      <c r="Q42" s="7"/>
    </row>
    <row r="43" spans="1:17" ht="30">
      <c r="A43" s="6">
        <v>37</v>
      </c>
      <c r="B43" s="5" t="s">
        <v>49</v>
      </c>
      <c r="C43" s="5" t="s">
        <v>146</v>
      </c>
      <c r="D43" s="7">
        <v>6</v>
      </c>
      <c r="E43" s="7">
        <v>7</v>
      </c>
      <c r="F43" s="7">
        <v>0.46200000000000002</v>
      </c>
      <c r="G43" s="7">
        <v>4</v>
      </c>
      <c r="H43" s="7">
        <v>4</v>
      </c>
      <c r="I43" s="7">
        <v>0.5</v>
      </c>
      <c r="J43" s="7">
        <v>20.2</v>
      </c>
      <c r="K43" s="7">
        <v>25.1</v>
      </c>
      <c r="L43" s="7">
        <v>0.09</v>
      </c>
      <c r="M43" s="7">
        <v>4.47</v>
      </c>
      <c r="N43" s="7"/>
      <c r="O43" s="7"/>
      <c r="P43" s="7"/>
      <c r="Q43" s="7"/>
    </row>
    <row r="44" spans="1:17" ht="30">
      <c r="A44" s="6">
        <v>38</v>
      </c>
      <c r="B44" s="5" t="s">
        <v>23</v>
      </c>
      <c r="C44" s="5" t="s">
        <v>146</v>
      </c>
      <c r="D44" s="7">
        <v>3</v>
      </c>
      <c r="E44" s="7">
        <v>9</v>
      </c>
      <c r="F44" s="7">
        <v>0.25</v>
      </c>
      <c r="G44" s="7">
        <v>1</v>
      </c>
      <c r="H44" s="7">
        <v>7</v>
      </c>
      <c r="I44" s="7">
        <v>0.125</v>
      </c>
      <c r="J44" s="7">
        <v>19.399999999999999</v>
      </c>
      <c r="K44" s="7">
        <v>21.3</v>
      </c>
      <c r="L44" s="7">
        <v>0.77</v>
      </c>
      <c r="M44" s="7">
        <v>4.3499999999999996</v>
      </c>
      <c r="N44" s="7"/>
      <c r="O44" s="7"/>
      <c r="P44" s="7"/>
      <c r="Q44" s="7"/>
    </row>
    <row r="45" spans="1:17">
      <c r="A45" s="6">
        <v>39</v>
      </c>
      <c r="B45" s="5" t="s">
        <v>58</v>
      </c>
      <c r="C45" s="5" t="s">
        <v>146</v>
      </c>
      <c r="D45" s="7">
        <v>2</v>
      </c>
      <c r="E45" s="7">
        <v>10</v>
      </c>
      <c r="F45" s="7">
        <v>0.16700000000000001</v>
      </c>
      <c r="G45" s="7">
        <v>1</v>
      </c>
      <c r="H45" s="7">
        <v>7</v>
      </c>
      <c r="I45" s="7">
        <v>0.125</v>
      </c>
      <c r="J45" s="7">
        <v>14.8</v>
      </c>
      <c r="K45" s="7">
        <v>32.299999999999997</v>
      </c>
      <c r="L45" s="7">
        <v>-9.8699999999999992</v>
      </c>
      <c r="M45" s="7">
        <v>3.38</v>
      </c>
      <c r="N45" s="7"/>
      <c r="O45" s="7"/>
      <c r="P45" s="7"/>
      <c r="Q45" s="7"/>
    </row>
    <row r="46" spans="1:17">
      <c r="A46" s="6">
        <v>40</v>
      </c>
      <c r="B46" s="5" t="s">
        <v>70</v>
      </c>
      <c r="C46" s="5" t="s">
        <v>146</v>
      </c>
      <c r="D46" s="7">
        <v>1</v>
      </c>
      <c r="E46" s="7">
        <v>11</v>
      </c>
      <c r="F46" s="7">
        <v>8.3000000000000004E-2</v>
      </c>
      <c r="G46" s="7">
        <v>0</v>
      </c>
      <c r="H46" s="7">
        <v>8</v>
      </c>
      <c r="I46" s="7">
        <v>0</v>
      </c>
      <c r="J46" s="7">
        <v>16.899999999999999</v>
      </c>
      <c r="K46" s="7">
        <v>33.200000000000003</v>
      </c>
      <c r="L46" s="7">
        <v>-8.6300000000000008</v>
      </c>
      <c r="M46" s="7">
        <v>4.62</v>
      </c>
      <c r="N46" s="7"/>
      <c r="O46" s="7"/>
      <c r="P46" s="7"/>
      <c r="Q46" s="7"/>
    </row>
    <row r="47" spans="1:17" ht="15" customHeight="1">
      <c r="A47" s="21"/>
      <c r="B47" s="21"/>
      <c r="C47" s="21"/>
      <c r="D47" s="21" t="s">
        <v>167</v>
      </c>
      <c r="E47" s="21"/>
      <c r="F47" s="21"/>
      <c r="G47" s="21" t="s">
        <v>168</v>
      </c>
      <c r="H47" s="21"/>
      <c r="I47" s="21"/>
      <c r="J47" s="6"/>
      <c r="K47" s="6"/>
      <c r="L47" s="21" t="s">
        <v>159</v>
      </c>
      <c r="M47" s="21"/>
      <c r="N47" s="21" t="s">
        <v>151</v>
      </c>
      <c r="O47" s="21"/>
      <c r="P47" s="21"/>
      <c r="Q47" s="6"/>
    </row>
    <row r="48" spans="1:17">
      <c r="A48" s="6" t="s">
        <v>152</v>
      </c>
      <c r="B48" s="6" t="s">
        <v>153</v>
      </c>
      <c r="C48" s="6" t="s">
        <v>154</v>
      </c>
      <c r="D48" s="6" t="s">
        <v>155</v>
      </c>
      <c r="E48" s="6" t="s">
        <v>156</v>
      </c>
      <c r="F48" s="6" t="s">
        <v>157</v>
      </c>
      <c r="G48" s="6" t="s">
        <v>155</v>
      </c>
      <c r="H48" s="6" t="s">
        <v>156</v>
      </c>
      <c r="I48" s="6" t="s">
        <v>157</v>
      </c>
      <c r="J48" s="6" t="s">
        <v>158</v>
      </c>
      <c r="K48" s="6" t="s">
        <v>158</v>
      </c>
      <c r="L48" s="6" t="s">
        <v>159</v>
      </c>
      <c r="M48" s="6" t="s">
        <v>160</v>
      </c>
      <c r="N48" s="6" t="s">
        <v>161</v>
      </c>
      <c r="O48" s="6" t="s">
        <v>162</v>
      </c>
      <c r="P48" s="6" t="s">
        <v>163</v>
      </c>
      <c r="Q48" s="6" t="s">
        <v>164</v>
      </c>
    </row>
    <row r="49" spans="1:17" ht="45">
      <c r="A49" s="6">
        <v>41</v>
      </c>
      <c r="B49" s="5" t="s">
        <v>174</v>
      </c>
      <c r="C49" s="5" t="s">
        <v>147</v>
      </c>
      <c r="D49" s="7">
        <v>9</v>
      </c>
      <c r="E49" s="7">
        <v>4</v>
      </c>
      <c r="F49" s="7">
        <v>0.69199999999999995</v>
      </c>
      <c r="G49" s="7">
        <v>8</v>
      </c>
      <c r="H49" s="7">
        <v>0</v>
      </c>
      <c r="I49" s="7">
        <v>1</v>
      </c>
      <c r="J49" s="7">
        <v>22.5</v>
      </c>
      <c r="K49" s="7">
        <v>17.399999999999999</v>
      </c>
      <c r="L49" s="7">
        <v>3.58</v>
      </c>
      <c r="M49" s="7">
        <v>-1.1200000000000001</v>
      </c>
      <c r="N49" s="7"/>
      <c r="O49" s="7"/>
      <c r="P49" s="7"/>
      <c r="Q49" s="7"/>
    </row>
    <row r="50" spans="1:17" ht="30">
      <c r="A50" s="6">
        <v>42</v>
      </c>
      <c r="B50" s="5" t="s">
        <v>141</v>
      </c>
      <c r="C50" s="5" t="s">
        <v>147</v>
      </c>
      <c r="D50" s="7">
        <v>11</v>
      </c>
      <c r="E50" s="7">
        <v>2</v>
      </c>
      <c r="F50" s="7">
        <v>0.84599999999999997</v>
      </c>
      <c r="G50" s="7">
        <v>7</v>
      </c>
      <c r="H50" s="7">
        <v>1</v>
      </c>
      <c r="I50" s="7">
        <v>0.875</v>
      </c>
      <c r="J50" s="7">
        <v>29.2</v>
      </c>
      <c r="K50" s="7">
        <v>21.2</v>
      </c>
      <c r="L50" s="7">
        <v>2.83</v>
      </c>
      <c r="M50" s="7">
        <v>-5.48</v>
      </c>
      <c r="N50" s="7">
        <v>25</v>
      </c>
      <c r="O50" s="7">
        <v>10</v>
      </c>
      <c r="P50" s="7">
        <v>25</v>
      </c>
      <c r="Q50" s="7"/>
    </row>
    <row r="51" spans="1:17" ht="30">
      <c r="A51" s="6">
        <v>43</v>
      </c>
      <c r="B51" s="5" t="s">
        <v>36</v>
      </c>
      <c r="C51" s="5" t="s">
        <v>147</v>
      </c>
      <c r="D51" s="7">
        <v>9</v>
      </c>
      <c r="E51" s="7">
        <v>4</v>
      </c>
      <c r="F51" s="7">
        <v>0.69199999999999995</v>
      </c>
      <c r="G51" s="7">
        <v>5</v>
      </c>
      <c r="H51" s="7">
        <v>3</v>
      </c>
      <c r="I51" s="7">
        <v>0.625</v>
      </c>
      <c r="J51" s="7">
        <v>34.6</v>
      </c>
      <c r="K51" s="7">
        <v>27.8</v>
      </c>
      <c r="L51" s="7">
        <v>1.32</v>
      </c>
      <c r="M51" s="7">
        <v>-5.38</v>
      </c>
      <c r="N51" s="7"/>
      <c r="O51" s="7"/>
      <c r="P51" s="7"/>
      <c r="Q51" s="7"/>
    </row>
    <row r="52" spans="1:17" ht="30">
      <c r="A52" s="6">
        <v>44</v>
      </c>
      <c r="B52" s="5" t="s">
        <v>64</v>
      </c>
      <c r="C52" s="5" t="s">
        <v>147</v>
      </c>
      <c r="D52" s="7">
        <v>9</v>
      </c>
      <c r="E52" s="7">
        <v>4</v>
      </c>
      <c r="F52" s="7">
        <v>0.69199999999999995</v>
      </c>
      <c r="G52" s="7">
        <v>5</v>
      </c>
      <c r="H52" s="7">
        <v>3</v>
      </c>
      <c r="I52" s="7">
        <v>0.625</v>
      </c>
      <c r="J52" s="7">
        <v>30.2</v>
      </c>
      <c r="K52" s="7">
        <v>19.2</v>
      </c>
      <c r="L52" s="7">
        <v>3.31</v>
      </c>
      <c r="M52" s="7">
        <v>-5.62</v>
      </c>
      <c r="N52" s="7"/>
      <c r="O52" s="7"/>
      <c r="P52" s="7"/>
      <c r="Q52" s="7"/>
    </row>
    <row r="53" spans="1:17" ht="30">
      <c r="A53" s="6">
        <v>45</v>
      </c>
      <c r="B53" s="5" t="s">
        <v>73</v>
      </c>
      <c r="C53" s="5" t="s">
        <v>147</v>
      </c>
      <c r="D53" s="7">
        <v>7</v>
      </c>
      <c r="E53" s="7">
        <v>4</v>
      </c>
      <c r="F53" s="7">
        <v>0.63600000000000001</v>
      </c>
      <c r="G53" s="7">
        <v>5</v>
      </c>
      <c r="H53" s="7">
        <v>3</v>
      </c>
      <c r="I53" s="7">
        <v>0.625</v>
      </c>
      <c r="J53" s="7">
        <v>25.1</v>
      </c>
      <c r="K53" s="7">
        <v>20.399999999999999</v>
      </c>
      <c r="L53" s="7">
        <v>-3.98</v>
      </c>
      <c r="M53" s="7">
        <v>-6.53</v>
      </c>
      <c r="N53" s="7"/>
      <c r="O53" s="7"/>
      <c r="P53" s="7"/>
      <c r="Q53" s="7"/>
    </row>
    <row r="54" spans="1:17">
      <c r="A54" s="6">
        <v>46</v>
      </c>
      <c r="B54" s="5" t="s">
        <v>41</v>
      </c>
      <c r="C54" s="5" t="s">
        <v>147</v>
      </c>
      <c r="D54" s="7">
        <v>7</v>
      </c>
      <c r="E54" s="7">
        <v>6</v>
      </c>
      <c r="F54" s="7">
        <v>0.53800000000000003</v>
      </c>
      <c r="G54" s="7">
        <v>4</v>
      </c>
      <c r="H54" s="7">
        <v>4</v>
      </c>
      <c r="I54" s="7">
        <v>0.5</v>
      </c>
      <c r="J54" s="7">
        <v>34.5</v>
      </c>
      <c r="K54" s="7">
        <v>36</v>
      </c>
      <c r="L54" s="7">
        <v>-4.2300000000000004</v>
      </c>
      <c r="M54" s="7">
        <v>-4.16</v>
      </c>
      <c r="N54" s="7"/>
      <c r="O54" s="7"/>
      <c r="P54" s="7"/>
      <c r="Q54" s="7"/>
    </row>
    <row r="55" spans="1:17" ht="45">
      <c r="A55" s="6">
        <v>47</v>
      </c>
      <c r="B55" s="5" t="s">
        <v>189</v>
      </c>
      <c r="C55" s="5" t="s">
        <v>147</v>
      </c>
      <c r="D55" s="7">
        <v>5</v>
      </c>
      <c r="E55" s="7">
        <v>7</v>
      </c>
      <c r="F55" s="7">
        <v>0.41699999999999998</v>
      </c>
      <c r="G55" s="7">
        <v>4</v>
      </c>
      <c r="H55" s="7">
        <v>4</v>
      </c>
      <c r="I55" s="7">
        <v>0.5</v>
      </c>
      <c r="J55" s="7">
        <v>20.399999999999999</v>
      </c>
      <c r="K55" s="7">
        <v>23.9</v>
      </c>
      <c r="L55" s="7">
        <v>-5.47</v>
      </c>
      <c r="M55" s="7">
        <v>-2.64</v>
      </c>
      <c r="N55" s="7"/>
      <c r="O55" s="7"/>
      <c r="P55" s="7"/>
      <c r="Q55" s="7"/>
    </row>
    <row r="56" spans="1:17">
      <c r="A56" s="6">
        <v>48</v>
      </c>
      <c r="B56" s="5" t="s">
        <v>91</v>
      </c>
      <c r="C56" s="5" t="s">
        <v>147</v>
      </c>
      <c r="D56" s="7">
        <v>5</v>
      </c>
      <c r="E56" s="7">
        <v>7</v>
      </c>
      <c r="F56" s="7">
        <v>0.41699999999999998</v>
      </c>
      <c r="G56" s="7">
        <v>3</v>
      </c>
      <c r="H56" s="7">
        <v>5</v>
      </c>
      <c r="I56" s="7">
        <v>0.375</v>
      </c>
      <c r="J56" s="7">
        <v>28.1</v>
      </c>
      <c r="K56" s="7">
        <v>35.299999999999997</v>
      </c>
      <c r="L56" s="7">
        <v>-9.17</v>
      </c>
      <c r="M56" s="7">
        <v>-4.34</v>
      </c>
      <c r="N56" s="7"/>
      <c r="O56" s="7"/>
      <c r="P56" s="7"/>
      <c r="Q56" s="7"/>
    </row>
    <row r="57" spans="1:17" ht="30">
      <c r="A57" s="6">
        <v>49</v>
      </c>
      <c r="B57" s="5" t="s">
        <v>68</v>
      </c>
      <c r="C57" s="5" t="s">
        <v>147</v>
      </c>
      <c r="D57" s="7">
        <v>5</v>
      </c>
      <c r="E57" s="7">
        <v>7</v>
      </c>
      <c r="F57" s="7">
        <v>0.41699999999999998</v>
      </c>
      <c r="G57" s="7">
        <v>2</v>
      </c>
      <c r="H57" s="7">
        <v>6</v>
      </c>
      <c r="I57" s="7">
        <v>0.25</v>
      </c>
      <c r="J57" s="7">
        <v>25.3</v>
      </c>
      <c r="K57" s="7">
        <v>26.6</v>
      </c>
      <c r="L57" s="7">
        <v>-5.93</v>
      </c>
      <c r="M57" s="7">
        <v>-3.93</v>
      </c>
      <c r="N57" s="7"/>
      <c r="O57" s="7"/>
      <c r="P57" s="7"/>
      <c r="Q57" s="7"/>
    </row>
    <row r="58" spans="1:17" ht="30">
      <c r="A58" s="6">
        <v>50</v>
      </c>
      <c r="B58" s="5" t="s">
        <v>81</v>
      </c>
      <c r="C58" s="5" t="s">
        <v>147</v>
      </c>
      <c r="D58" s="7">
        <v>1</v>
      </c>
      <c r="E58" s="7">
        <v>11</v>
      </c>
      <c r="F58" s="7">
        <v>8.3000000000000004E-2</v>
      </c>
      <c r="G58" s="7">
        <v>1</v>
      </c>
      <c r="H58" s="7">
        <v>7</v>
      </c>
      <c r="I58" s="7">
        <v>0.125</v>
      </c>
      <c r="J58" s="7">
        <v>18.100000000000001</v>
      </c>
      <c r="K58" s="7">
        <v>35.700000000000003</v>
      </c>
      <c r="L58" s="7">
        <v>-16.02</v>
      </c>
      <c r="M58" s="7">
        <v>-1.44</v>
      </c>
      <c r="N58" s="7"/>
      <c r="O58" s="7"/>
      <c r="P58" s="7"/>
      <c r="Q58" s="7"/>
    </row>
    <row r="59" spans="1:17">
      <c r="A59" s="6">
        <v>51</v>
      </c>
      <c r="B59" s="5" t="s">
        <v>96</v>
      </c>
      <c r="C59" s="5" t="s">
        <v>147</v>
      </c>
      <c r="D59" s="7">
        <v>0</v>
      </c>
      <c r="E59" s="7">
        <v>13</v>
      </c>
      <c r="F59" s="7">
        <v>0</v>
      </c>
      <c r="G59" s="7">
        <v>0</v>
      </c>
      <c r="H59" s="7">
        <v>8</v>
      </c>
      <c r="I59" s="7">
        <v>0</v>
      </c>
      <c r="J59" s="7">
        <v>15.8</v>
      </c>
      <c r="K59" s="7">
        <v>36.6</v>
      </c>
      <c r="L59" s="7">
        <v>-22.15</v>
      </c>
      <c r="M59" s="7">
        <v>-3</v>
      </c>
      <c r="N59" s="7"/>
      <c r="O59" s="7"/>
      <c r="P59" s="7"/>
      <c r="Q59" s="7"/>
    </row>
    <row r="60" spans="1:17" ht="15" customHeight="1">
      <c r="A60" s="21"/>
      <c r="B60" s="21"/>
      <c r="C60" s="21"/>
      <c r="D60" s="21" t="s">
        <v>167</v>
      </c>
      <c r="E60" s="21"/>
      <c r="F60" s="21"/>
      <c r="G60" s="21" t="s">
        <v>168</v>
      </c>
      <c r="H60" s="21"/>
      <c r="I60" s="21"/>
      <c r="J60" s="6"/>
      <c r="K60" s="6"/>
      <c r="L60" s="21" t="s">
        <v>159</v>
      </c>
      <c r="M60" s="21"/>
      <c r="N60" s="21" t="s">
        <v>151</v>
      </c>
      <c r="O60" s="21"/>
      <c r="P60" s="21"/>
      <c r="Q60" s="6"/>
    </row>
    <row r="61" spans="1:17">
      <c r="A61" s="6" t="s">
        <v>152</v>
      </c>
      <c r="B61" s="6" t="s">
        <v>153</v>
      </c>
      <c r="C61" s="6" t="s">
        <v>154</v>
      </c>
      <c r="D61" s="6" t="s">
        <v>155</v>
      </c>
      <c r="E61" s="6" t="s">
        <v>156</v>
      </c>
      <c r="F61" s="6" t="s">
        <v>157</v>
      </c>
      <c r="G61" s="6" t="s">
        <v>155</v>
      </c>
      <c r="H61" s="6" t="s">
        <v>156</v>
      </c>
      <c r="I61" s="6" t="s">
        <v>157</v>
      </c>
      <c r="J61" s="6" t="s">
        <v>158</v>
      </c>
      <c r="K61" s="6" t="s">
        <v>158</v>
      </c>
      <c r="L61" s="6" t="s">
        <v>159</v>
      </c>
      <c r="M61" s="6" t="s">
        <v>160</v>
      </c>
      <c r="N61" s="6" t="s">
        <v>161</v>
      </c>
      <c r="O61" s="6" t="s">
        <v>162</v>
      </c>
      <c r="P61" s="6" t="s">
        <v>163</v>
      </c>
      <c r="Q61" s="6" t="s">
        <v>164</v>
      </c>
    </row>
    <row r="62" spans="1:17" ht="30">
      <c r="A62" s="6">
        <v>52</v>
      </c>
      <c r="B62" s="5" t="s">
        <v>117</v>
      </c>
      <c r="C62" s="5" t="s">
        <v>148</v>
      </c>
      <c r="D62" s="7">
        <v>9</v>
      </c>
      <c r="E62" s="7">
        <v>3</v>
      </c>
      <c r="F62" s="7">
        <v>0.75</v>
      </c>
      <c r="G62" s="7">
        <v>0</v>
      </c>
      <c r="H62" s="7">
        <v>0</v>
      </c>
      <c r="I62" s="7"/>
      <c r="J62" s="7">
        <v>34</v>
      </c>
      <c r="K62" s="7">
        <v>25</v>
      </c>
      <c r="L62" s="7">
        <v>3.73</v>
      </c>
      <c r="M62" s="7">
        <v>-5.27</v>
      </c>
      <c r="N62" s="7"/>
      <c r="O62" s="7"/>
      <c r="P62" s="7"/>
      <c r="Q62" s="7"/>
    </row>
    <row r="63" spans="1:17">
      <c r="A63" s="6">
        <v>53</v>
      </c>
      <c r="B63" s="5" t="s">
        <v>97</v>
      </c>
      <c r="C63" s="5" t="s">
        <v>148</v>
      </c>
      <c r="D63" s="7">
        <v>8</v>
      </c>
      <c r="E63" s="7">
        <v>5</v>
      </c>
      <c r="F63" s="7">
        <v>0.61499999999999999</v>
      </c>
      <c r="G63" s="7">
        <v>0</v>
      </c>
      <c r="H63" s="7">
        <v>0</v>
      </c>
      <c r="I63" s="7"/>
      <c r="J63" s="7">
        <v>30.5</v>
      </c>
      <c r="K63" s="7">
        <v>21.8</v>
      </c>
      <c r="L63" s="7">
        <v>-1.73</v>
      </c>
      <c r="M63" s="7">
        <v>-8.0399999999999991</v>
      </c>
      <c r="N63" s="7"/>
      <c r="O63" s="7"/>
      <c r="P63" s="7"/>
      <c r="Q63" s="7"/>
    </row>
    <row r="64" spans="1:17">
      <c r="A64" s="6">
        <v>54</v>
      </c>
      <c r="B64" s="5" t="s">
        <v>99</v>
      </c>
      <c r="C64" s="5" t="s">
        <v>148</v>
      </c>
      <c r="D64" s="7">
        <v>6</v>
      </c>
      <c r="E64" s="7">
        <v>6</v>
      </c>
      <c r="F64" s="7">
        <v>0.5</v>
      </c>
      <c r="G64" s="7">
        <v>0</v>
      </c>
      <c r="H64" s="7">
        <v>0</v>
      </c>
      <c r="I64" s="7"/>
      <c r="J64" s="7">
        <v>15.4</v>
      </c>
      <c r="K64" s="7">
        <v>22.7</v>
      </c>
      <c r="L64" s="7">
        <v>-7.15</v>
      </c>
      <c r="M64" s="7">
        <v>-2.74</v>
      </c>
      <c r="N64" s="7"/>
      <c r="O64" s="7"/>
      <c r="P64" s="7"/>
      <c r="Q64" s="7"/>
    </row>
    <row r="65" spans="1:17" ht="30">
      <c r="A65" s="6">
        <v>55</v>
      </c>
      <c r="B65" s="5" t="s">
        <v>13</v>
      </c>
      <c r="C65" s="5" t="s">
        <v>148</v>
      </c>
      <c r="D65" s="7">
        <v>5</v>
      </c>
      <c r="E65" s="7">
        <v>7</v>
      </c>
      <c r="F65" s="7">
        <v>0.41699999999999998</v>
      </c>
      <c r="G65" s="7">
        <v>0</v>
      </c>
      <c r="H65" s="7">
        <v>0</v>
      </c>
      <c r="I65" s="7"/>
      <c r="J65" s="7">
        <v>20.3</v>
      </c>
      <c r="K65" s="7">
        <v>26.3</v>
      </c>
      <c r="L65" s="7">
        <v>3.12</v>
      </c>
      <c r="M65" s="7">
        <v>8.0399999999999991</v>
      </c>
      <c r="N65" s="7">
        <v>20</v>
      </c>
      <c r="O65" s="7">
        <v>15</v>
      </c>
      <c r="P65" s="7"/>
      <c r="Q65" s="7"/>
    </row>
    <row r="66" spans="1:17" ht="15" customHeight="1">
      <c r="A66" s="21"/>
      <c r="B66" s="21"/>
      <c r="C66" s="21"/>
      <c r="D66" s="21" t="s">
        <v>167</v>
      </c>
      <c r="E66" s="21"/>
      <c r="F66" s="21"/>
      <c r="G66" s="21" t="s">
        <v>168</v>
      </c>
      <c r="H66" s="21"/>
      <c r="I66" s="21"/>
      <c r="J66" s="6"/>
      <c r="K66" s="6"/>
      <c r="L66" s="21" t="s">
        <v>159</v>
      </c>
      <c r="M66" s="21"/>
      <c r="N66" s="21" t="s">
        <v>151</v>
      </c>
      <c r="O66" s="21"/>
      <c r="P66" s="21"/>
      <c r="Q66" s="6"/>
    </row>
    <row r="67" spans="1:17">
      <c r="A67" s="6" t="s">
        <v>152</v>
      </c>
      <c r="B67" s="6" t="s">
        <v>153</v>
      </c>
      <c r="C67" s="6" t="s">
        <v>154</v>
      </c>
      <c r="D67" s="6" t="s">
        <v>155</v>
      </c>
      <c r="E67" s="6" t="s">
        <v>156</v>
      </c>
      <c r="F67" s="6" t="s">
        <v>157</v>
      </c>
      <c r="G67" s="6" t="s">
        <v>155</v>
      </c>
      <c r="H67" s="6" t="s">
        <v>156</v>
      </c>
      <c r="I67" s="6" t="s">
        <v>157</v>
      </c>
      <c r="J67" s="6" t="s">
        <v>158</v>
      </c>
      <c r="K67" s="6" t="s">
        <v>158</v>
      </c>
      <c r="L67" s="6" t="s">
        <v>159</v>
      </c>
      <c r="M67" s="6" t="s">
        <v>160</v>
      </c>
      <c r="N67" s="6" t="s">
        <v>161</v>
      </c>
      <c r="O67" s="6" t="s">
        <v>162</v>
      </c>
      <c r="P67" s="6" t="s">
        <v>163</v>
      </c>
      <c r="Q67" s="6" t="s">
        <v>164</v>
      </c>
    </row>
    <row r="68" spans="1:17" ht="30">
      <c r="A68" s="6">
        <v>56</v>
      </c>
      <c r="B68" s="5" t="s">
        <v>84</v>
      </c>
      <c r="C68" s="5" t="s">
        <v>178</v>
      </c>
      <c r="D68" s="7">
        <v>13</v>
      </c>
      <c r="E68" s="7">
        <v>1</v>
      </c>
      <c r="F68" s="7">
        <v>0.92900000000000005</v>
      </c>
      <c r="G68" s="7">
        <v>8</v>
      </c>
      <c r="H68" s="7">
        <v>0</v>
      </c>
      <c r="I68" s="7">
        <v>1</v>
      </c>
      <c r="J68" s="7">
        <v>43</v>
      </c>
      <c r="K68" s="7">
        <v>19.399999999999999</v>
      </c>
      <c r="L68" s="7">
        <v>14.21</v>
      </c>
      <c r="M68" s="7">
        <v>-3.29</v>
      </c>
      <c r="N68" s="7"/>
      <c r="O68" s="7">
        <v>10</v>
      </c>
      <c r="P68" s="7">
        <v>10</v>
      </c>
      <c r="Q68" s="7"/>
    </row>
    <row r="69" spans="1:17" ht="30">
      <c r="A69" s="6">
        <v>57</v>
      </c>
      <c r="B69" s="5" t="s">
        <v>67</v>
      </c>
      <c r="C69" s="5" t="s">
        <v>178</v>
      </c>
      <c r="D69" s="7">
        <v>8</v>
      </c>
      <c r="E69" s="7">
        <v>4</v>
      </c>
      <c r="F69" s="7">
        <v>0.66700000000000004</v>
      </c>
      <c r="G69" s="7">
        <v>6</v>
      </c>
      <c r="H69" s="7">
        <v>2</v>
      </c>
      <c r="I69" s="7">
        <v>0.75</v>
      </c>
      <c r="J69" s="7">
        <v>29.2</v>
      </c>
      <c r="K69" s="7">
        <v>23.2</v>
      </c>
      <c r="L69" s="7">
        <v>2.42</v>
      </c>
      <c r="M69" s="7">
        <v>-4.49</v>
      </c>
      <c r="N69" s="7"/>
      <c r="O69" s="7"/>
      <c r="P69" s="7"/>
      <c r="Q69" s="7"/>
    </row>
    <row r="70" spans="1:17" ht="30">
      <c r="A70" s="6">
        <v>58</v>
      </c>
      <c r="B70" s="5" t="s">
        <v>135</v>
      </c>
      <c r="C70" s="5" t="s">
        <v>178</v>
      </c>
      <c r="D70" s="7">
        <v>7</v>
      </c>
      <c r="E70" s="7">
        <v>5</v>
      </c>
      <c r="F70" s="7">
        <v>0.58299999999999996</v>
      </c>
      <c r="G70" s="7">
        <v>5</v>
      </c>
      <c r="H70" s="7">
        <v>3</v>
      </c>
      <c r="I70" s="7">
        <v>0.625</v>
      </c>
      <c r="J70" s="7">
        <v>36.299999999999997</v>
      </c>
      <c r="K70" s="7">
        <v>29.4</v>
      </c>
      <c r="L70" s="7">
        <v>-5.96</v>
      </c>
      <c r="M70" s="7">
        <v>-8.6199999999999992</v>
      </c>
      <c r="N70" s="7"/>
      <c r="O70" s="7"/>
      <c r="P70" s="7"/>
      <c r="Q70" s="7"/>
    </row>
    <row r="71" spans="1:17" ht="30">
      <c r="A71" s="6">
        <v>59</v>
      </c>
      <c r="B71" s="5" t="s">
        <v>131</v>
      </c>
      <c r="C71" s="5" t="s">
        <v>178</v>
      </c>
      <c r="D71" s="7">
        <v>5</v>
      </c>
      <c r="E71" s="7">
        <v>7</v>
      </c>
      <c r="F71" s="7">
        <v>0.41699999999999998</v>
      </c>
      <c r="G71" s="7">
        <v>4</v>
      </c>
      <c r="H71" s="7">
        <v>4</v>
      </c>
      <c r="I71" s="7">
        <v>0.5</v>
      </c>
      <c r="J71" s="7">
        <v>26.8</v>
      </c>
      <c r="K71" s="7">
        <v>33</v>
      </c>
      <c r="L71" s="7">
        <v>-8.65</v>
      </c>
      <c r="M71" s="7">
        <v>-4.3099999999999996</v>
      </c>
      <c r="N71" s="7"/>
      <c r="O71" s="7"/>
      <c r="P71" s="7"/>
      <c r="Q71" s="7"/>
    </row>
    <row r="72" spans="1:17" ht="30">
      <c r="A72" s="6">
        <v>60</v>
      </c>
      <c r="B72" s="5" t="s">
        <v>142</v>
      </c>
      <c r="C72" s="5" t="s">
        <v>178</v>
      </c>
      <c r="D72" s="7">
        <v>3</v>
      </c>
      <c r="E72" s="7">
        <v>9</v>
      </c>
      <c r="F72" s="7">
        <v>0.25</v>
      </c>
      <c r="G72" s="7">
        <v>2</v>
      </c>
      <c r="H72" s="7">
        <v>6</v>
      </c>
      <c r="I72" s="7">
        <v>0.25</v>
      </c>
      <c r="J72" s="7">
        <v>18.7</v>
      </c>
      <c r="K72" s="7">
        <v>31.1</v>
      </c>
      <c r="L72" s="7">
        <v>-16.37</v>
      </c>
      <c r="M72" s="7">
        <v>-5.37</v>
      </c>
      <c r="N72" s="7"/>
      <c r="O72" s="7"/>
      <c r="P72" s="7"/>
      <c r="Q72" s="7"/>
    </row>
    <row r="73" spans="1:17" ht="30">
      <c r="A73" s="6">
        <v>61</v>
      </c>
      <c r="B73" s="5" t="s">
        <v>130</v>
      </c>
      <c r="C73" s="5" t="s">
        <v>178</v>
      </c>
      <c r="D73" s="7">
        <v>2</v>
      </c>
      <c r="E73" s="7">
        <v>10</v>
      </c>
      <c r="F73" s="7">
        <v>0.16700000000000001</v>
      </c>
      <c r="G73" s="7">
        <v>1</v>
      </c>
      <c r="H73" s="7">
        <v>7</v>
      </c>
      <c r="I73" s="7">
        <v>0.125</v>
      </c>
      <c r="J73" s="7">
        <v>21.9</v>
      </c>
      <c r="K73" s="7">
        <v>31</v>
      </c>
      <c r="L73" s="7">
        <v>-13.54</v>
      </c>
      <c r="M73" s="7">
        <v>-4.54</v>
      </c>
      <c r="N73" s="7"/>
      <c r="O73" s="7"/>
      <c r="P73" s="7"/>
      <c r="Q73" s="7"/>
    </row>
    <row r="74" spans="1:17" ht="30.75" thickBot="1">
      <c r="A74" s="6">
        <v>62</v>
      </c>
      <c r="B74" s="5" t="s">
        <v>136</v>
      </c>
      <c r="C74" s="5" t="s">
        <v>178</v>
      </c>
      <c r="D74" s="7">
        <v>1</v>
      </c>
      <c r="E74" s="7">
        <v>11</v>
      </c>
      <c r="F74" s="7">
        <v>8.3000000000000004E-2</v>
      </c>
      <c r="G74" s="7">
        <v>1</v>
      </c>
      <c r="H74" s="7">
        <v>7</v>
      </c>
      <c r="I74" s="7">
        <v>0.125</v>
      </c>
      <c r="J74" s="7">
        <v>14.8</v>
      </c>
      <c r="K74" s="7">
        <v>37.1</v>
      </c>
      <c r="L74" s="7">
        <v>-18.46</v>
      </c>
      <c r="M74" s="7">
        <v>-2.29</v>
      </c>
      <c r="N74" s="7"/>
      <c r="O74" s="7"/>
      <c r="P74" s="7"/>
      <c r="Q74" s="7"/>
    </row>
    <row r="75" spans="1:17" ht="45.75" thickTop="1">
      <c r="A75" s="8">
        <v>63</v>
      </c>
      <c r="B75" s="10" t="s">
        <v>177</v>
      </c>
      <c r="C75" s="10" t="s">
        <v>179</v>
      </c>
      <c r="D75" s="9">
        <v>11</v>
      </c>
      <c r="E75" s="9">
        <v>3</v>
      </c>
      <c r="F75" s="9">
        <v>0.78600000000000003</v>
      </c>
      <c r="G75" s="9">
        <v>7</v>
      </c>
      <c r="H75" s="9">
        <v>1</v>
      </c>
      <c r="I75" s="9">
        <v>0.875</v>
      </c>
      <c r="J75" s="9">
        <v>33.6</v>
      </c>
      <c r="K75" s="9">
        <v>21.7</v>
      </c>
      <c r="L75" s="9">
        <v>4.9000000000000004</v>
      </c>
      <c r="M75" s="9">
        <v>-3.03</v>
      </c>
      <c r="N75" s="9"/>
      <c r="O75" s="9">
        <v>15</v>
      </c>
      <c r="P75" s="9">
        <v>23</v>
      </c>
      <c r="Q75" s="9"/>
    </row>
    <row r="76" spans="1:17" ht="30">
      <c r="A76" s="6">
        <v>64</v>
      </c>
      <c r="B76" s="5" t="s">
        <v>112</v>
      </c>
      <c r="C76" s="5" t="s">
        <v>179</v>
      </c>
      <c r="D76" s="7">
        <v>10</v>
      </c>
      <c r="E76" s="7">
        <v>2</v>
      </c>
      <c r="F76" s="7">
        <v>0.83299999999999996</v>
      </c>
      <c r="G76" s="7">
        <v>6</v>
      </c>
      <c r="H76" s="7">
        <v>2</v>
      </c>
      <c r="I76" s="7">
        <v>0.75</v>
      </c>
      <c r="J76" s="7">
        <v>32.200000000000003</v>
      </c>
      <c r="K76" s="7">
        <v>21.5</v>
      </c>
      <c r="L76" s="7">
        <v>2.54</v>
      </c>
      <c r="M76" s="7">
        <v>-7.46</v>
      </c>
      <c r="N76" s="7"/>
      <c r="O76" s="7">
        <v>12</v>
      </c>
      <c r="P76" s="7"/>
      <c r="Q76" s="7"/>
    </row>
    <row r="77" spans="1:17" ht="30">
      <c r="A77" s="6">
        <v>65</v>
      </c>
      <c r="B77" s="5" t="s">
        <v>98</v>
      </c>
      <c r="C77" s="5" t="s">
        <v>179</v>
      </c>
      <c r="D77" s="7">
        <v>8</v>
      </c>
      <c r="E77" s="7">
        <v>4</v>
      </c>
      <c r="F77" s="7">
        <v>0.66700000000000004</v>
      </c>
      <c r="G77" s="7">
        <v>6</v>
      </c>
      <c r="H77" s="7">
        <v>2</v>
      </c>
      <c r="I77" s="7">
        <v>0.75</v>
      </c>
      <c r="J77" s="7">
        <v>32.4</v>
      </c>
      <c r="K77" s="7">
        <v>23.8</v>
      </c>
      <c r="L77" s="7">
        <v>0.39</v>
      </c>
      <c r="M77" s="7">
        <v>-5.78</v>
      </c>
      <c r="N77" s="7"/>
      <c r="O77" s="7"/>
      <c r="P77" s="7"/>
      <c r="Q77" s="7"/>
    </row>
    <row r="78" spans="1:17" ht="30">
      <c r="A78" s="6">
        <v>66</v>
      </c>
      <c r="B78" s="5" t="s">
        <v>65</v>
      </c>
      <c r="C78" s="5" t="s">
        <v>179</v>
      </c>
      <c r="D78" s="7">
        <v>5</v>
      </c>
      <c r="E78" s="7">
        <v>7</v>
      </c>
      <c r="F78" s="7">
        <v>0.41699999999999998</v>
      </c>
      <c r="G78" s="7">
        <v>4</v>
      </c>
      <c r="H78" s="7">
        <v>4</v>
      </c>
      <c r="I78" s="7">
        <v>0.5</v>
      </c>
      <c r="J78" s="7">
        <v>27.6</v>
      </c>
      <c r="K78" s="7">
        <v>30.8</v>
      </c>
      <c r="L78" s="7">
        <v>-6.4</v>
      </c>
      <c r="M78" s="7">
        <v>-3.81</v>
      </c>
      <c r="N78" s="7"/>
      <c r="O78" s="7"/>
      <c r="P78" s="7"/>
      <c r="Q78" s="7"/>
    </row>
    <row r="79" spans="1:17" ht="30">
      <c r="A79" s="6">
        <v>67</v>
      </c>
      <c r="B79" s="5" t="s">
        <v>125</v>
      </c>
      <c r="C79" s="5" t="s">
        <v>179</v>
      </c>
      <c r="D79" s="7">
        <v>4</v>
      </c>
      <c r="E79" s="7">
        <v>8</v>
      </c>
      <c r="F79" s="7">
        <v>0.33300000000000002</v>
      </c>
      <c r="G79" s="7">
        <v>3</v>
      </c>
      <c r="H79" s="7">
        <v>5</v>
      </c>
      <c r="I79" s="7">
        <v>0.375</v>
      </c>
      <c r="J79" s="7">
        <v>21.8</v>
      </c>
      <c r="K79" s="7">
        <v>32.200000000000003</v>
      </c>
      <c r="L79" s="7">
        <v>-10.31</v>
      </c>
      <c r="M79" s="7">
        <v>-2.4</v>
      </c>
      <c r="N79" s="7"/>
      <c r="O79" s="7"/>
      <c r="P79" s="7"/>
      <c r="Q79" s="7"/>
    </row>
    <row r="80" spans="1:17" ht="30">
      <c r="A80" s="6">
        <v>68</v>
      </c>
      <c r="B80" s="5" t="s">
        <v>134</v>
      </c>
      <c r="C80" s="5" t="s">
        <v>179</v>
      </c>
      <c r="D80" s="7">
        <v>3</v>
      </c>
      <c r="E80" s="7">
        <v>9</v>
      </c>
      <c r="F80" s="7">
        <v>0.25</v>
      </c>
      <c r="G80" s="7">
        <v>2</v>
      </c>
      <c r="H80" s="7">
        <v>6</v>
      </c>
      <c r="I80" s="7">
        <v>0.25</v>
      </c>
      <c r="J80" s="7">
        <v>17.100000000000001</v>
      </c>
      <c r="K80" s="7">
        <v>30.9</v>
      </c>
      <c r="L80" s="7">
        <v>-17.79</v>
      </c>
      <c r="M80" s="7">
        <v>-6.29</v>
      </c>
      <c r="N80" s="7"/>
      <c r="O80" s="7"/>
      <c r="P80" s="7"/>
      <c r="Q80" s="7"/>
    </row>
    <row r="81" spans="1:17" ht="30">
      <c r="A81" s="6">
        <v>69</v>
      </c>
      <c r="B81" s="5" t="s">
        <v>127</v>
      </c>
      <c r="C81" s="5" t="s">
        <v>179</v>
      </c>
      <c r="D81" s="7">
        <v>3</v>
      </c>
      <c r="E81" s="7">
        <v>9</v>
      </c>
      <c r="F81" s="7">
        <v>0.25</v>
      </c>
      <c r="G81" s="7">
        <v>1</v>
      </c>
      <c r="H81" s="7">
        <v>7</v>
      </c>
      <c r="I81" s="7">
        <v>0.125</v>
      </c>
      <c r="J81" s="7">
        <v>23.1</v>
      </c>
      <c r="K81" s="7">
        <v>35.700000000000003</v>
      </c>
      <c r="L81" s="7">
        <v>-16.93</v>
      </c>
      <c r="M81" s="7">
        <v>-6.1</v>
      </c>
      <c r="N81" s="7"/>
      <c r="O81" s="7"/>
      <c r="P81" s="7"/>
      <c r="Q81" s="7"/>
    </row>
    <row r="82" spans="1:17" ht="15" customHeight="1">
      <c r="A82" s="21"/>
      <c r="B82" s="21"/>
      <c r="C82" s="21"/>
      <c r="D82" s="21" t="s">
        <v>167</v>
      </c>
      <c r="E82" s="21"/>
      <c r="F82" s="21"/>
      <c r="G82" s="21" t="s">
        <v>168</v>
      </c>
      <c r="H82" s="21"/>
      <c r="I82" s="21"/>
      <c r="J82" s="6"/>
      <c r="K82" s="6"/>
      <c r="L82" s="21" t="s">
        <v>159</v>
      </c>
      <c r="M82" s="21"/>
      <c r="N82" s="21" t="s">
        <v>151</v>
      </c>
      <c r="O82" s="21"/>
      <c r="P82" s="21"/>
      <c r="Q82" s="6"/>
    </row>
    <row r="83" spans="1:17">
      <c r="A83" s="6" t="s">
        <v>152</v>
      </c>
      <c r="B83" s="6" t="s">
        <v>153</v>
      </c>
      <c r="C83" s="6" t="s">
        <v>154</v>
      </c>
      <c r="D83" s="6" t="s">
        <v>155</v>
      </c>
      <c r="E83" s="6" t="s">
        <v>156</v>
      </c>
      <c r="F83" s="6" t="s">
        <v>157</v>
      </c>
      <c r="G83" s="6" t="s">
        <v>155</v>
      </c>
      <c r="H83" s="6" t="s">
        <v>156</v>
      </c>
      <c r="I83" s="6" t="s">
        <v>157</v>
      </c>
      <c r="J83" s="6" t="s">
        <v>158</v>
      </c>
      <c r="K83" s="6" t="s">
        <v>158</v>
      </c>
      <c r="L83" s="6" t="s">
        <v>159</v>
      </c>
      <c r="M83" s="6" t="s">
        <v>160</v>
      </c>
      <c r="N83" s="6" t="s">
        <v>161</v>
      </c>
      <c r="O83" s="6" t="s">
        <v>162</v>
      </c>
      <c r="P83" s="6" t="s">
        <v>163</v>
      </c>
      <c r="Q83" s="6" t="s">
        <v>164</v>
      </c>
    </row>
    <row r="84" spans="1:17">
      <c r="A84" s="6">
        <v>70</v>
      </c>
      <c r="B84" s="5" t="s">
        <v>34</v>
      </c>
      <c r="C84" s="5" t="s">
        <v>149</v>
      </c>
      <c r="D84" s="7">
        <v>10</v>
      </c>
      <c r="E84" s="7">
        <v>2</v>
      </c>
      <c r="F84" s="7">
        <v>0.83299999999999996</v>
      </c>
      <c r="G84" s="7">
        <v>6</v>
      </c>
      <c r="H84" s="7">
        <v>1</v>
      </c>
      <c r="I84" s="7">
        <v>0.85699999999999998</v>
      </c>
      <c r="J84" s="7">
        <v>28.7</v>
      </c>
      <c r="K84" s="7">
        <v>19.100000000000001</v>
      </c>
      <c r="L84" s="7">
        <v>10.01</v>
      </c>
      <c r="M84" s="7">
        <v>0.34</v>
      </c>
      <c r="N84" s="7"/>
      <c r="O84" s="7">
        <v>21</v>
      </c>
      <c r="P84" s="7">
        <v>21</v>
      </c>
      <c r="Q84" s="7"/>
    </row>
    <row r="85" spans="1:17" ht="30">
      <c r="A85" s="6">
        <v>71</v>
      </c>
      <c r="B85" s="5" t="s">
        <v>123</v>
      </c>
      <c r="C85" s="5" t="s">
        <v>149</v>
      </c>
      <c r="D85" s="7">
        <v>8</v>
      </c>
      <c r="E85" s="7">
        <v>5</v>
      </c>
      <c r="F85" s="7">
        <v>0.61499999999999999</v>
      </c>
      <c r="G85" s="7">
        <v>5</v>
      </c>
      <c r="H85" s="7">
        <v>2</v>
      </c>
      <c r="I85" s="7">
        <v>0.71399999999999997</v>
      </c>
      <c r="J85" s="7">
        <v>30.1</v>
      </c>
      <c r="K85" s="7">
        <v>22.3</v>
      </c>
      <c r="L85" s="7">
        <v>4.74</v>
      </c>
      <c r="M85" s="7">
        <v>-0.65</v>
      </c>
      <c r="N85" s="7"/>
      <c r="O85" s="7"/>
      <c r="P85" s="7"/>
      <c r="Q85" s="7"/>
    </row>
    <row r="86" spans="1:17" ht="30">
      <c r="A86" s="6">
        <v>72</v>
      </c>
      <c r="B86" s="5" t="s">
        <v>63</v>
      </c>
      <c r="C86" s="5" t="s">
        <v>149</v>
      </c>
      <c r="D86" s="7">
        <v>7</v>
      </c>
      <c r="E86" s="7">
        <v>6</v>
      </c>
      <c r="F86" s="7">
        <v>0.53800000000000003</v>
      </c>
      <c r="G86" s="7">
        <v>4</v>
      </c>
      <c r="H86" s="7">
        <v>3</v>
      </c>
      <c r="I86" s="7">
        <v>0.57099999999999995</v>
      </c>
      <c r="J86" s="7">
        <v>29.3</v>
      </c>
      <c r="K86" s="7">
        <v>24.5</v>
      </c>
      <c r="L86" s="7">
        <v>4.91</v>
      </c>
      <c r="M86" s="7">
        <v>1.1499999999999999</v>
      </c>
      <c r="N86" s="7">
        <v>23</v>
      </c>
      <c r="O86" s="7">
        <v>23</v>
      </c>
      <c r="P86" s="7"/>
      <c r="Q86" s="7"/>
    </row>
    <row r="87" spans="1:17">
      <c r="A87" s="6">
        <v>73</v>
      </c>
      <c r="B87" s="5" t="s">
        <v>95</v>
      </c>
      <c r="C87" s="5" t="s">
        <v>149</v>
      </c>
      <c r="D87" s="7">
        <v>7</v>
      </c>
      <c r="E87" s="7">
        <v>5</v>
      </c>
      <c r="F87" s="7">
        <v>0.58299999999999996</v>
      </c>
      <c r="G87" s="7">
        <v>3</v>
      </c>
      <c r="H87" s="7">
        <v>4</v>
      </c>
      <c r="I87" s="7">
        <v>0.42899999999999999</v>
      </c>
      <c r="J87" s="7">
        <v>26.8</v>
      </c>
      <c r="K87" s="7">
        <v>20.2</v>
      </c>
      <c r="L87" s="7">
        <v>1.1399999999999999</v>
      </c>
      <c r="M87" s="7">
        <v>-2.94</v>
      </c>
      <c r="N87" s="7"/>
      <c r="O87" s="7"/>
      <c r="P87" s="7"/>
      <c r="Q87" s="7"/>
    </row>
    <row r="88" spans="1:17" ht="45">
      <c r="A88" s="6">
        <v>74</v>
      </c>
      <c r="B88" s="5" t="s">
        <v>72</v>
      </c>
      <c r="C88" s="5" t="s">
        <v>149</v>
      </c>
      <c r="D88" s="7">
        <v>6</v>
      </c>
      <c r="E88" s="7">
        <v>6</v>
      </c>
      <c r="F88" s="7">
        <v>0.5</v>
      </c>
      <c r="G88" s="7">
        <v>3</v>
      </c>
      <c r="H88" s="7">
        <v>4</v>
      </c>
      <c r="I88" s="7">
        <v>0.42899999999999999</v>
      </c>
      <c r="J88" s="7">
        <v>18.7</v>
      </c>
      <c r="K88" s="7">
        <v>17.3</v>
      </c>
      <c r="L88" s="7">
        <v>-2.31</v>
      </c>
      <c r="M88" s="7">
        <v>-2.73</v>
      </c>
      <c r="N88" s="7"/>
      <c r="O88" s="7"/>
      <c r="P88" s="7"/>
      <c r="Q88" s="7"/>
    </row>
    <row r="89" spans="1:17" ht="30">
      <c r="A89" s="6">
        <v>75</v>
      </c>
      <c r="B89" s="5" t="s">
        <v>50</v>
      </c>
      <c r="C89" s="5" t="s">
        <v>149</v>
      </c>
      <c r="D89" s="7">
        <v>4</v>
      </c>
      <c r="E89" s="7">
        <v>8</v>
      </c>
      <c r="F89" s="7">
        <v>0.33300000000000002</v>
      </c>
      <c r="G89" s="7">
        <v>3</v>
      </c>
      <c r="H89" s="7">
        <v>4</v>
      </c>
      <c r="I89" s="7">
        <v>0.42899999999999999</v>
      </c>
      <c r="J89" s="7">
        <v>16.3</v>
      </c>
      <c r="K89" s="7">
        <v>25.8</v>
      </c>
      <c r="L89" s="7">
        <v>-2.95</v>
      </c>
      <c r="M89" s="7">
        <v>4.22</v>
      </c>
      <c r="N89" s="7"/>
      <c r="O89" s="7"/>
      <c r="P89" s="7"/>
      <c r="Q89" s="7"/>
    </row>
    <row r="90" spans="1:17" ht="45">
      <c r="A90" s="6">
        <v>76</v>
      </c>
      <c r="B90" s="5" t="s">
        <v>182</v>
      </c>
      <c r="C90" s="5" t="s">
        <v>149</v>
      </c>
      <c r="D90" s="7">
        <v>6</v>
      </c>
      <c r="E90" s="7">
        <v>6</v>
      </c>
      <c r="F90" s="7">
        <v>0.5</v>
      </c>
      <c r="G90" s="7">
        <v>2</v>
      </c>
      <c r="H90" s="7">
        <v>5</v>
      </c>
      <c r="I90" s="7">
        <v>0.28599999999999998</v>
      </c>
      <c r="J90" s="7">
        <v>21.3</v>
      </c>
      <c r="K90" s="7">
        <v>22.7</v>
      </c>
      <c r="L90" s="7">
        <v>-0.26</v>
      </c>
      <c r="M90" s="7">
        <v>0.91</v>
      </c>
      <c r="N90" s="7"/>
      <c r="O90" s="7"/>
      <c r="P90" s="7"/>
      <c r="Q90" s="7"/>
    </row>
    <row r="91" spans="1:17" ht="30">
      <c r="A91" s="6">
        <v>77</v>
      </c>
      <c r="B91" s="5" t="s">
        <v>121</v>
      </c>
      <c r="C91" s="5" t="s">
        <v>149</v>
      </c>
      <c r="D91" s="7">
        <v>4</v>
      </c>
      <c r="E91" s="7">
        <v>8</v>
      </c>
      <c r="F91" s="7">
        <v>0.33300000000000002</v>
      </c>
      <c r="G91" s="7">
        <v>2</v>
      </c>
      <c r="H91" s="7">
        <v>5</v>
      </c>
      <c r="I91" s="7">
        <v>0.28599999999999998</v>
      </c>
      <c r="J91" s="7">
        <v>23.8</v>
      </c>
      <c r="K91" s="7">
        <v>30</v>
      </c>
      <c r="L91" s="7">
        <v>-5.59</v>
      </c>
      <c r="M91" s="7">
        <v>0.24</v>
      </c>
      <c r="N91" s="7"/>
      <c r="O91" s="7"/>
      <c r="P91" s="7"/>
      <c r="Q91" s="7"/>
    </row>
    <row r="92" spans="1:17" ht="15" customHeight="1">
      <c r="A92" s="21"/>
      <c r="B92" s="21"/>
      <c r="C92" s="21"/>
      <c r="D92" s="21" t="s">
        <v>167</v>
      </c>
      <c r="E92" s="21"/>
      <c r="F92" s="21"/>
      <c r="G92" s="21" t="s">
        <v>168</v>
      </c>
      <c r="H92" s="21"/>
      <c r="I92" s="21"/>
      <c r="J92" s="6"/>
      <c r="K92" s="6"/>
      <c r="L92" s="21" t="s">
        <v>159</v>
      </c>
      <c r="M92" s="21"/>
      <c r="N92" s="21" t="s">
        <v>151</v>
      </c>
      <c r="O92" s="21"/>
      <c r="P92" s="21"/>
      <c r="Q92" s="6"/>
    </row>
    <row r="93" spans="1:17">
      <c r="A93" s="6" t="s">
        <v>152</v>
      </c>
      <c r="B93" s="6" t="s">
        <v>153</v>
      </c>
      <c r="C93" s="6" t="s">
        <v>154</v>
      </c>
      <c r="D93" s="6" t="s">
        <v>155</v>
      </c>
      <c r="E93" s="6" t="s">
        <v>156</v>
      </c>
      <c r="F93" s="6" t="s">
        <v>157</v>
      </c>
      <c r="G93" s="6" t="s">
        <v>155</v>
      </c>
      <c r="H93" s="6" t="s">
        <v>156</v>
      </c>
      <c r="I93" s="6" t="s">
        <v>157</v>
      </c>
      <c r="J93" s="6" t="s">
        <v>158</v>
      </c>
      <c r="K93" s="6" t="s">
        <v>158</v>
      </c>
      <c r="L93" s="6" t="s">
        <v>159</v>
      </c>
      <c r="M93" s="6" t="s">
        <v>160</v>
      </c>
      <c r="N93" s="6" t="s">
        <v>161</v>
      </c>
      <c r="O93" s="6" t="s">
        <v>162</v>
      </c>
      <c r="P93" s="6" t="s">
        <v>163</v>
      </c>
      <c r="Q93" s="6" t="s">
        <v>164</v>
      </c>
    </row>
    <row r="94" spans="1:17" ht="45">
      <c r="A94" s="6">
        <v>78</v>
      </c>
      <c r="B94" s="5" t="s">
        <v>185</v>
      </c>
      <c r="C94" s="5" t="s">
        <v>197</v>
      </c>
      <c r="D94" s="7">
        <v>12</v>
      </c>
      <c r="E94" s="7">
        <v>1</v>
      </c>
      <c r="F94" s="7">
        <v>0.92300000000000004</v>
      </c>
      <c r="G94" s="7">
        <v>7</v>
      </c>
      <c r="H94" s="7">
        <v>1</v>
      </c>
      <c r="I94" s="7">
        <v>0.875</v>
      </c>
      <c r="J94" s="7">
        <v>41.1</v>
      </c>
      <c r="K94" s="7">
        <v>18.399999999999999</v>
      </c>
      <c r="L94" s="7">
        <v>23.14</v>
      </c>
      <c r="M94" s="7">
        <v>3.6</v>
      </c>
      <c r="N94" s="7">
        <v>8</v>
      </c>
      <c r="O94" s="7">
        <v>1</v>
      </c>
      <c r="P94" s="7">
        <v>1</v>
      </c>
      <c r="Q94" s="7"/>
    </row>
    <row r="95" spans="1:17" ht="30">
      <c r="A95" s="6">
        <v>79</v>
      </c>
      <c r="B95" s="5" t="s">
        <v>52</v>
      </c>
      <c r="C95" s="5" t="s">
        <v>197</v>
      </c>
      <c r="D95" s="7">
        <v>10</v>
      </c>
      <c r="E95" s="7">
        <v>3</v>
      </c>
      <c r="F95" s="7">
        <v>0.76900000000000002</v>
      </c>
      <c r="G95" s="7">
        <v>6</v>
      </c>
      <c r="H95" s="7">
        <v>2</v>
      </c>
      <c r="I95" s="7">
        <v>0.75</v>
      </c>
      <c r="J95" s="7">
        <v>30.3</v>
      </c>
      <c r="K95" s="7">
        <v>19.8</v>
      </c>
      <c r="L95" s="7">
        <v>12.31</v>
      </c>
      <c r="M95" s="7">
        <v>3</v>
      </c>
      <c r="N95" s="7"/>
      <c r="O95" s="7">
        <v>6</v>
      </c>
      <c r="P95" s="7">
        <v>9</v>
      </c>
      <c r="Q95" s="7"/>
    </row>
    <row r="96" spans="1:17">
      <c r="A96" s="6">
        <v>80</v>
      </c>
      <c r="B96" s="5" t="s">
        <v>28</v>
      </c>
      <c r="C96" s="5" t="s">
        <v>197</v>
      </c>
      <c r="D96" s="7">
        <v>8</v>
      </c>
      <c r="E96" s="7">
        <v>5</v>
      </c>
      <c r="F96" s="7">
        <v>0.61499999999999999</v>
      </c>
      <c r="G96" s="7">
        <v>5</v>
      </c>
      <c r="H96" s="7">
        <v>3</v>
      </c>
      <c r="I96" s="7">
        <v>0.625</v>
      </c>
      <c r="J96" s="7">
        <v>27.4</v>
      </c>
      <c r="K96" s="7">
        <v>26.8</v>
      </c>
      <c r="L96" s="7">
        <v>5.32</v>
      </c>
      <c r="M96" s="7">
        <v>3.48</v>
      </c>
      <c r="N96" s="7"/>
      <c r="O96" s="7">
        <v>10</v>
      </c>
      <c r="P96" s="7"/>
      <c r="Q96" s="7"/>
    </row>
    <row r="97" spans="1:17" ht="30">
      <c r="A97" s="6">
        <v>81</v>
      </c>
      <c r="B97" s="5" t="s">
        <v>22</v>
      </c>
      <c r="C97" s="5" t="s">
        <v>197</v>
      </c>
      <c r="D97" s="7">
        <v>8</v>
      </c>
      <c r="E97" s="7">
        <v>6</v>
      </c>
      <c r="F97" s="7">
        <v>0.57099999999999995</v>
      </c>
      <c r="G97" s="7">
        <v>5</v>
      </c>
      <c r="H97" s="7">
        <v>3</v>
      </c>
      <c r="I97" s="7">
        <v>0.625</v>
      </c>
      <c r="J97" s="7">
        <v>32.6</v>
      </c>
      <c r="K97" s="7">
        <v>24.4</v>
      </c>
      <c r="L97" s="7">
        <v>9.73</v>
      </c>
      <c r="M97" s="7">
        <v>4.51</v>
      </c>
      <c r="N97" s="7"/>
      <c r="O97" s="7"/>
      <c r="P97" s="7"/>
      <c r="Q97" s="7"/>
    </row>
    <row r="98" spans="1:17" ht="30">
      <c r="A98" s="6">
        <v>82</v>
      </c>
      <c r="B98" s="5" t="s">
        <v>40</v>
      </c>
      <c r="C98" s="5" t="s">
        <v>197</v>
      </c>
      <c r="D98" s="7">
        <v>8</v>
      </c>
      <c r="E98" s="7">
        <v>5</v>
      </c>
      <c r="F98" s="7">
        <v>0.61499999999999999</v>
      </c>
      <c r="G98" s="7">
        <v>4</v>
      </c>
      <c r="H98" s="7">
        <v>4</v>
      </c>
      <c r="I98" s="7">
        <v>0.5</v>
      </c>
      <c r="J98" s="7">
        <v>33.299999999999997</v>
      </c>
      <c r="K98" s="7">
        <v>23.2</v>
      </c>
      <c r="L98" s="7">
        <v>7.98</v>
      </c>
      <c r="M98" s="7">
        <v>1.82</v>
      </c>
      <c r="N98" s="7"/>
      <c r="O98" s="7">
        <v>22</v>
      </c>
      <c r="P98" s="7"/>
      <c r="Q98" s="7"/>
    </row>
    <row r="99" spans="1:17" ht="30">
      <c r="A99" s="6">
        <v>83</v>
      </c>
      <c r="B99" s="5" t="s">
        <v>37</v>
      </c>
      <c r="C99" s="5" t="s">
        <v>197</v>
      </c>
      <c r="D99" s="7">
        <v>6</v>
      </c>
      <c r="E99" s="7">
        <v>6</v>
      </c>
      <c r="F99" s="7">
        <v>0.5</v>
      </c>
      <c r="G99" s="7">
        <v>4</v>
      </c>
      <c r="H99" s="7">
        <v>4</v>
      </c>
      <c r="I99" s="7">
        <v>0.5</v>
      </c>
      <c r="J99" s="7">
        <v>26</v>
      </c>
      <c r="K99" s="7">
        <v>26.3</v>
      </c>
      <c r="L99" s="7">
        <v>3.3</v>
      </c>
      <c r="M99" s="7">
        <v>2.72</v>
      </c>
      <c r="N99" s="7">
        <v>17</v>
      </c>
      <c r="O99" s="7">
        <v>17</v>
      </c>
      <c r="P99" s="7"/>
      <c r="Q99" s="7"/>
    </row>
    <row r="100" spans="1:17">
      <c r="A100" s="6">
        <v>84</v>
      </c>
      <c r="B100" s="5" t="s">
        <v>10</v>
      </c>
      <c r="C100" s="5" t="s">
        <v>197</v>
      </c>
      <c r="D100" s="7">
        <v>6</v>
      </c>
      <c r="E100" s="7">
        <v>7</v>
      </c>
      <c r="F100" s="7">
        <v>0.46200000000000002</v>
      </c>
      <c r="G100" s="7">
        <v>4</v>
      </c>
      <c r="H100" s="7">
        <v>4</v>
      </c>
      <c r="I100" s="7">
        <v>0.5</v>
      </c>
      <c r="J100" s="7">
        <v>19.100000000000001</v>
      </c>
      <c r="K100" s="7">
        <v>23.5</v>
      </c>
      <c r="L100" s="7">
        <v>0.56000000000000005</v>
      </c>
      <c r="M100" s="7">
        <v>3.94</v>
      </c>
      <c r="N100" s="7"/>
      <c r="O100" s="7"/>
      <c r="P100" s="7"/>
      <c r="Q100" s="7"/>
    </row>
    <row r="101" spans="1:17" ht="30">
      <c r="A101" s="6">
        <v>85</v>
      </c>
      <c r="B101" s="5" t="s">
        <v>30</v>
      </c>
      <c r="C101" s="5" t="s">
        <v>197</v>
      </c>
      <c r="D101" s="7">
        <v>5</v>
      </c>
      <c r="E101" s="7">
        <v>7</v>
      </c>
      <c r="F101" s="7">
        <v>0.41699999999999998</v>
      </c>
      <c r="G101" s="7">
        <v>2</v>
      </c>
      <c r="H101" s="7">
        <v>6</v>
      </c>
      <c r="I101" s="7">
        <v>0.25</v>
      </c>
      <c r="J101" s="7">
        <v>24.8</v>
      </c>
      <c r="K101" s="7">
        <v>27.3</v>
      </c>
      <c r="L101" s="7">
        <v>-0.86</v>
      </c>
      <c r="M101" s="7">
        <v>2.31</v>
      </c>
      <c r="N101" s="7">
        <v>22</v>
      </c>
      <c r="O101" s="7">
        <v>16</v>
      </c>
      <c r="P101" s="7"/>
      <c r="Q101" s="7"/>
    </row>
    <row r="102" spans="1:17">
      <c r="A102" s="6">
        <v>86</v>
      </c>
      <c r="B102" s="5" t="s">
        <v>19</v>
      </c>
      <c r="C102" s="5" t="s">
        <v>197</v>
      </c>
      <c r="D102" s="7">
        <v>4</v>
      </c>
      <c r="E102" s="7">
        <v>7</v>
      </c>
      <c r="F102" s="7">
        <v>0.36399999999999999</v>
      </c>
      <c r="G102" s="7">
        <v>2</v>
      </c>
      <c r="H102" s="7">
        <v>6</v>
      </c>
      <c r="I102" s="7">
        <v>0.25</v>
      </c>
      <c r="J102" s="7">
        <v>16.899999999999999</v>
      </c>
      <c r="K102" s="7">
        <v>29.5</v>
      </c>
      <c r="L102" s="7">
        <v>-2.82</v>
      </c>
      <c r="M102" s="7">
        <v>4.63</v>
      </c>
      <c r="N102" s="7"/>
      <c r="O102" s="7"/>
      <c r="P102" s="7"/>
      <c r="Q102" s="7"/>
    </row>
    <row r="103" spans="1:17">
      <c r="A103" s="6">
        <v>87</v>
      </c>
      <c r="B103" s="5" t="s">
        <v>45</v>
      </c>
      <c r="C103" s="5" t="s">
        <v>197</v>
      </c>
      <c r="D103" s="7">
        <v>2</v>
      </c>
      <c r="E103" s="7">
        <v>10</v>
      </c>
      <c r="F103" s="7">
        <v>0.16700000000000001</v>
      </c>
      <c r="G103" s="7">
        <v>1</v>
      </c>
      <c r="H103" s="7">
        <v>7</v>
      </c>
      <c r="I103" s="7">
        <v>0.125</v>
      </c>
      <c r="J103" s="7">
        <v>15.1</v>
      </c>
      <c r="K103" s="7">
        <v>35.799999999999997</v>
      </c>
      <c r="L103" s="7">
        <v>-7.99</v>
      </c>
      <c r="M103" s="7">
        <v>6.26</v>
      </c>
      <c r="N103" s="7"/>
      <c r="O103" s="7"/>
      <c r="P103" s="7"/>
      <c r="Q103" s="7"/>
    </row>
    <row r="104" spans="1:17" ht="15" customHeight="1">
      <c r="A104" s="21"/>
      <c r="B104" s="21"/>
      <c r="C104" s="21"/>
      <c r="D104" s="21" t="s">
        <v>167</v>
      </c>
      <c r="E104" s="21"/>
      <c r="F104" s="21"/>
      <c r="G104" s="21" t="s">
        <v>168</v>
      </c>
      <c r="H104" s="21"/>
      <c r="I104" s="21"/>
      <c r="J104" s="6"/>
      <c r="K104" s="6"/>
      <c r="L104" s="21" t="s">
        <v>159</v>
      </c>
      <c r="M104" s="21"/>
      <c r="N104" s="21" t="s">
        <v>151</v>
      </c>
      <c r="O104" s="21"/>
      <c r="P104" s="21"/>
      <c r="Q104" s="6"/>
    </row>
    <row r="105" spans="1:17">
      <c r="A105" s="6" t="s">
        <v>152</v>
      </c>
      <c r="B105" s="6" t="s">
        <v>153</v>
      </c>
      <c r="C105" s="6" t="s">
        <v>154</v>
      </c>
      <c r="D105" s="6" t="s">
        <v>155</v>
      </c>
      <c r="E105" s="6" t="s">
        <v>156</v>
      </c>
      <c r="F105" s="6" t="s">
        <v>157</v>
      </c>
      <c r="G105" s="6" t="s">
        <v>155</v>
      </c>
      <c r="H105" s="6" t="s">
        <v>156</v>
      </c>
      <c r="I105" s="6" t="s">
        <v>157</v>
      </c>
      <c r="J105" s="6" t="s">
        <v>158</v>
      </c>
      <c r="K105" s="6" t="s">
        <v>158</v>
      </c>
      <c r="L105" s="6" t="s">
        <v>159</v>
      </c>
      <c r="M105" s="6" t="s">
        <v>160</v>
      </c>
      <c r="N105" s="6" t="s">
        <v>161</v>
      </c>
      <c r="O105" s="6" t="s">
        <v>162</v>
      </c>
      <c r="P105" s="6" t="s">
        <v>163</v>
      </c>
      <c r="Q105" s="6" t="s">
        <v>164</v>
      </c>
    </row>
    <row r="106" spans="1:17" ht="30">
      <c r="A106" s="6">
        <v>88</v>
      </c>
      <c r="B106" s="5" t="s">
        <v>11</v>
      </c>
      <c r="C106" s="5" t="s">
        <v>186</v>
      </c>
      <c r="D106" s="7">
        <v>11</v>
      </c>
      <c r="E106" s="7">
        <v>3</v>
      </c>
      <c r="F106" s="7">
        <v>0.78600000000000003</v>
      </c>
      <c r="G106" s="7">
        <v>6</v>
      </c>
      <c r="H106" s="7">
        <v>2</v>
      </c>
      <c r="I106" s="7">
        <v>0.75</v>
      </c>
      <c r="J106" s="7">
        <v>26.5</v>
      </c>
      <c r="K106" s="7">
        <v>14.5</v>
      </c>
      <c r="L106" s="7">
        <v>17.46</v>
      </c>
      <c r="M106" s="7">
        <v>6.11</v>
      </c>
      <c r="N106" s="7">
        <v>11</v>
      </c>
      <c r="O106" s="7">
        <v>4</v>
      </c>
      <c r="P106" s="7">
        <v>7</v>
      </c>
      <c r="Q106" s="7"/>
    </row>
    <row r="107" spans="1:17" ht="30">
      <c r="A107" s="6">
        <v>89</v>
      </c>
      <c r="B107" s="5" t="s">
        <v>15</v>
      </c>
      <c r="C107" s="5" t="s">
        <v>186</v>
      </c>
      <c r="D107" s="7">
        <v>10</v>
      </c>
      <c r="E107" s="7">
        <v>3</v>
      </c>
      <c r="F107" s="7">
        <v>0.76900000000000002</v>
      </c>
      <c r="G107" s="7">
        <v>6</v>
      </c>
      <c r="H107" s="7">
        <v>2</v>
      </c>
      <c r="I107" s="7">
        <v>0.75</v>
      </c>
      <c r="J107" s="7">
        <v>28.1</v>
      </c>
      <c r="K107" s="7">
        <v>18.399999999999999</v>
      </c>
      <c r="L107" s="7">
        <v>11.53</v>
      </c>
      <c r="M107" s="7">
        <v>3.99</v>
      </c>
      <c r="N107" s="7">
        <v>12</v>
      </c>
      <c r="O107" s="7">
        <v>6</v>
      </c>
      <c r="P107" s="7">
        <v>15</v>
      </c>
      <c r="Q107" s="7"/>
    </row>
    <row r="108" spans="1:17" ht="30">
      <c r="A108" s="6">
        <v>90</v>
      </c>
      <c r="B108" s="5" t="s">
        <v>14</v>
      </c>
      <c r="C108" s="5" t="s">
        <v>186</v>
      </c>
      <c r="D108" s="7">
        <v>8</v>
      </c>
      <c r="E108" s="7">
        <v>5</v>
      </c>
      <c r="F108" s="7">
        <v>0.61499999999999999</v>
      </c>
      <c r="G108" s="7">
        <v>6</v>
      </c>
      <c r="H108" s="7">
        <v>2</v>
      </c>
      <c r="I108" s="7">
        <v>0.75</v>
      </c>
      <c r="J108" s="7">
        <v>30</v>
      </c>
      <c r="K108" s="7">
        <v>20.8</v>
      </c>
      <c r="L108" s="7">
        <v>10.67</v>
      </c>
      <c r="M108" s="7">
        <v>6.75</v>
      </c>
      <c r="N108" s="7"/>
      <c r="O108" s="7">
        <v>11</v>
      </c>
      <c r="P108" s="7">
        <v>24</v>
      </c>
      <c r="Q108" s="7"/>
    </row>
    <row r="109" spans="1:17" ht="30">
      <c r="A109" s="6">
        <v>91</v>
      </c>
      <c r="B109" s="5" t="s">
        <v>27</v>
      </c>
      <c r="C109" s="5" t="s">
        <v>186</v>
      </c>
      <c r="D109" s="7">
        <v>5</v>
      </c>
      <c r="E109" s="7">
        <v>7</v>
      </c>
      <c r="F109" s="7">
        <v>0.41699999999999998</v>
      </c>
      <c r="G109" s="7">
        <v>2</v>
      </c>
      <c r="H109" s="7">
        <v>6</v>
      </c>
      <c r="I109" s="7">
        <v>0.25</v>
      </c>
      <c r="J109" s="7">
        <v>22.3</v>
      </c>
      <c r="K109" s="7">
        <v>26.2</v>
      </c>
      <c r="L109" s="7">
        <v>3.27</v>
      </c>
      <c r="M109" s="7">
        <v>6.77</v>
      </c>
      <c r="N109" s="7"/>
      <c r="O109" s="7">
        <v>25</v>
      </c>
      <c r="P109" s="7"/>
      <c r="Q109" s="7"/>
    </row>
    <row r="110" spans="1:17" ht="30">
      <c r="A110" s="6">
        <v>92</v>
      </c>
      <c r="B110" s="5" t="s">
        <v>29</v>
      </c>
      <c r="C110" s="5" t="s">
        <v>186</v>
      </c>
      <c r="D110" s="7">
        <v>4</v>
      </c>
      <c r="E110" s="7">
        <v>8</v>
      </c>
      <c r="F110" s="7">
        <v>0.33300000000000002</v>
      </c>
      <c r="G110" s="7">
        <v>1</v>
      </c>
      <c r="H110" s="7">
        <v>7</v>
      </c>
      <c r="I110" s="7">
        <v>0.125</v>
      </c>
      <c r="J110" s="7">
        <v>27.3</v>
      </c>
      <c r="K110" s="7">
        <v>26.8</v>
      </c>
      <c r="L110" s="7">
        <v>-0.16</v>
      </c>
      <c r="M110" s="7">
        <v>0.34</v>
      </c>
      <c r="N110" s="7"/>
      <c r="O110" s="7"/>
      <c r="P110" s="7"/>
      <c r="Q110" s="7"/>
    </row>
    <row r="111" spans="1:17" ht="30.75" thickBot="1">
      <c r="A111" s="6">
        <v>93</v>
      </c>
      <c r="B111" s="5" t="s">
        <v>54</v>
      </c>
      <c r="C111" s="5" t="s">
        <v>186</v>
      </c>
      <c r="D111" s="7">
        <v>2</v>
      </c>
      <c r="E111" s="7">
        <v>10</v>
      </c>
      <c r="F111" s="7">
        <v>0.16700000000000001</v>
      </c>
      <c r="G111" s="7">
        <v>1</v>
      </c>
      <c r="H111" s="7">
        <v>7</v>
      </c>
      <c r="I111" s="7">
        <v>0.125</v>
      </c>
      <c r="J111" s="7">
        <v>19.600000000000001</v>
      </c>
      <c r="K111" s="7">
        <v>29.8</v>
      </c>
      <c r="L111" s="7">
        <v>-5.85</v>
      </c>
      <c r="M111" s="7">
        <v>3.31</v>
      </c>
      <c r="N111" s="7"/>
      <c r="O111" s="7"/>
      <c r="P111" s="7"/>
      <c r="Q111" s="7"/>
    </row>
    <row r="112" spans="1:17" ht="30.75" thickTop="1">
      <c r="A112" s="8">
        <v>94</v>
      </c>
      <c r="B112" s="10" t="s">
        <v>188</v>
      </c>
      <c r="C112" s="10" t="s">
        <v>187</v>
      </c>
      <c r="D112" s="9">
        <v>13</v>
      </c>
      <c r="E112" s="9">
        <v>1</v>
      </c>
      <c r="F112" s="9">
        <v>0.92900000000000005</v>
      </c>
      <c r="G112" s="9">
        <v>7</v>
      </c>
      <c r="H112" s="9">
        <v>1</v>
      </c>
      <c r="I112" s="9">
        <v>0.875</v>
      </c>
      <c r="J112" s="9">
        <v>33.9</v>
      </c>
      <c r="K112" s="9">
        <v>11</v>
      </c>
      <c r="L112" s="9">
        <v>20.85</v>
      </c>
      <c r="M112" s="9">
        <v>3.28</v>
      </c>
      <c r="N112" s="9">
        <v>14</v>
      </c>
      <c r="O112" s="9">
        <v>2</v>
      </c>
      <c r="P112" s="9">
        <v>2</v>
      </c>
      <c r="Q112" s="9"/>
    </row>
    <row r="113" spans="1:17" ht="30">
      <c r="A113" s="6">
        <v>95</v>
      </c>
      <c r="B113" s="5" t="s">
        <v>8</v>
      </c>
      <c r="C113" s="5" t="s">
        <v>187</v>
      </c>
      <c r="D113" s="7">
        <v>10</v>
      </c>
      <c r="E113" s="7">
        <v>3</v>
      </c>
      <c r="F113" s="7">
        <v>0.76900000000000002</v>
      </c>
      <c r="G113" s="7">
        <v>7</v>
      </c>
      <c r="H113" s="7">
        <v>1</v>
      </c>
      <c r="I113" s="7">
        <v>0.875</v>
      </c>
      <c r="J113" s="7">
        <v>34</v>
      </c>
      <c r="K113" s="7">
        <v>21.9</v>
      </c>
      <c r="L113" s="7">
        <v>10.99</v>
      </c>
      <c r="M113" s="7">
        <v>2.5299999999999998</v>
      </c>
      <c r="N113" s="7"/>
      <c r="O113" s="7">
        <v>13</v>
      </c>
      <c r="P113" s="7">
        <v>13</v>
      </c>
      <c r="Q113" s="7"/>
    </row>
    <row r="114" spans="1:17" ht="30">
      <c r="A114" s="6">
        <v>96</v>
      </c>
      <c r="B114" s="5" t="s">
        <v>9</v>
      </c>
      <c r="C114" s="5" t="s">
        <v>187</v>
      </c>
      <c r="D114" s="7">
        <v>8</v>
      </c>
      <c r="E114" s="7">
        <v>5</v>
      </c>
      <c r="F114" s="7">
        <v>0.61499999999999999</v>
      </c>
      <c r="G114" s="7">
        <v>5</v>
      </c>
      <c r="H114" s="7">
        <v>3</v>
      </c>
      <c r="I114" s="7">
        <v>0.625</v>
      </c>
      <c r="J114" s="7">
        <v>26.3</v>
      </c>
      <c r="K114" s="7">
        <v>16.3</v>
      </c>
      <c r="L114" s="7">
        <v>8.09</v>
      </c>
      <c r="M114" s="7">
        <v>4.7</v>
      </c>
      <c r="N114" s="7">
        <v>6</v>
      </c>
      <c r="O114" s="7">
        <v>6</v>
      </c>
      <c r="P114" s="7"/>
      <c r="Q114" s="7"/>
    </row>
    <row r="115" spans="1:17" ht="30">
      <c r="A115" s="6">
        <v>97</v>
      </c>
      <c r="B115" s="5" t="s">
        <v>32</v>
      </c>
      <c r="C115" s="5" t="s">
        <v>187</v>
      </c>
      <c r="D115" s="7">
        <v>9</v>
      </c>
      <c r="E115" s="7">
        <v>4</v>
      </c>
      <c r="F115" s="7">
        <v>0.69199999999999995</v>
      </c>
      <c r="G115" s="7">
        <v>4</v>
      </c>
      <c r="H115" s="7">
        <v>4</v>
      </c>
      <c r="I115" s="7">
        <v>0.5</v>
      </c>
      <c r="J115" s="7">
        <v>33.5</v>
      </c>
      <c r="K115" s="7">
        <v>23.5</v>
      </c>
      <c r="L115" s="7">
        <v>12.67</v>
      </c>
      <c r="M115" s="7">
        <v>4.51</v>
      </c>
      <c r="N115" s="7"/>
      <c r="O115" s="7">
        <v>7</v>
      </c>
      <c r="P115" s="7"/>
      <c r="Q115" s="7"/>
    </row>
    <row r="116" spans="1:17" ht="30">
      <c r="A116" s="6">
        <v>98</v>
      </c>
      <c r="B116" s="5" t="s">
        <v>1</v>
      </c>
      <c r="C116" s="5" t="s">
        <v>187</v>
      </c>
      <c r="D116" s="7">
        <v>4</v>
      </c>
      <c r="E116" s="7">
        <v>9</v>
      </c>
      <c r="F116" s="7">
        <v>0.308</v>
      </c>
      <c r="G116" s="7">
        <v>2</v>
      </c>
      <c r="H116" s="7">
        <v>6</v>
      </c>
      <c r="I116" s="7">
        <v>0.25</v>
      </c>
      <c r="J116" s="7">
        <v>25.5</v>
      </c>
      <c r="K116" s="7">
        <v>25.6</v>
      </c>
      <c r="L116" s="7">
        <v>5.27</v>
      </c>
      <c r="M116" s="7">
        <v>7.27</v>
      </c>
      <c r="N116" s="7"/>
      <c r="O116" s="7">
        <v>21</v>
      </c>
      <c r="P116" s="7"/>
      <c r="Q116" s="7"/>
    </row>
    <row r="117" spans="1:17" ht="30">
      <c r="A117" s="6">
        <v>99</v>
      </c>
      <c r="B117" s="5" t="s">
        <v>25</v>
      </c>
      <c r="C117" s="5" t="s">
        <v>187</v>
      </c>
      <c r="D117" s="7">
        <v>2</v>
      </c>
      <c r="E117" s="7">
        <v>10</v>
      </c>
      <c r="F117" s="7">
        <v>0.16700000000000001</v>
      </c>
      <c r="G117" s="7">
        <v>1</v>
      </c>
      <c r="H117" s="7">
        <v>7</v>
      </c>
      <c r="I117" s="7">
        <v>0.125</v>
      </c>
      <c r="J117" s="7">
        <v>18.8</v>
      </c>
      <c r="K117" s="7">
        <v>39.299999999999997</v>
      </c>
      <c r="L117" s="7">
        <v>-9.5299999999999994</v>
      </c>
      <c r="M117" s="7">
        <v>4.88</v>
      </c>
      <c r="N117" s="7"/>
      <c r="O117" s="7"/>
      <c r="P117" s="7"/>
      <c r="Q117" s="7"/>
    </row>
    <row r="118" spans="1:17" ht="15" customHeight="1">
      <c r="A118" s="21"/>
      <c r="B118" s="21"/>
      <c r="C118" s="21"/>
      <c r="D118" s="21" t="s">
        <v>167</v>
      </c>
      <c r="E118" s="21"/>
      <c r="F118" s="21"/>
      <c r="G118" s="21" t="s">
        <v>168</v>
      </c>
      <c r="H118" s="21"/>
      <c r="I118" s="21"/>
      <c r="J118" s="6"/>
      <c r="K118" s="6"/>
      <c r="L118" s="21" t="s">
        <v>159</v>
      </c>
      <c r="M118" s="21"/>
      <c r="N118" s="21" t="s">
        <v>151</v>
      </c>
      <c r="O118" s="21"/>
      <c r="P118" s="21"/>
      <c r="Q118" s="6"/>
    </row>
    <row r="119" spans="1:17">
      <c r="A119" s="6" t="s">
        <v>152</v>
      </c>
      <c r="B119" s="6" t="s">
        <v>153</v>
      </c>
      <c r="C119" s="6" t="s">
        <v>154</v>
      </c>
      <c r="D119" s="6" t="s">
        <v>155</v>
      </c>
      <c r="E119" s="6" t="s">
        <v>156</v>
      </c>
      <c r="F119" s="6" t="s">
        <v>157</v>
      </c>
      <c r="G119" s="6" t="s">
        <v>155</v>
      </c>
      <c r="H119" s="6" t="s">
        <v>156</v>
      </c>
      <c r="I119" s="6" t="s">
        <v>157</v>
      </c>
      <c r="J119" s="6" t="s">
        <v>158</v>
      </c>
      <c r="K119" s="6" t="s">
        <v>158</v>
      </c>
      <c r="L119" s="6" t="s">
        <v>159</v>
      </c>
      <c r="M119" s="6" t="s">
        <v>160</v>
      </c>
      <c r="N119" s="6" t="s">
        <v>161</v>
      </c>
      <c r="O119" s="6" t="s">
        <v>162</v>
      </c>
      <c r="P119" s="6" t="s">
        <v>163</v>
      </c>
      <c r="Q119" s="6" t="s">
        <v>164</v>
      </c>
    </row>
    <row r="120" spans="1:17" ht="30">
      <c r="A120" s="6">
        <v>100</v>
      </c>
      <c r="B120" s="5" t="s">
        <v>115</v>
      </c>
      <c r="C120" s="5" t="s">
        <v>150</v>
      </c>
      <c r="D120" s="7">
        <v>9</v>
      </c>
      <c r="E120" s="7">
        <v>4</v>
      </c>
      <c r="F120" s="7">
        <v>0.69199999999999995</v>
      </c>
      <c r="G120" s="7">
        <v>7</v>
      </c>
      <c r="H120" s="7">
        <v>0</v>
      </c>
      <c r="I120" s="7">
        <v>1</v>
      </c>
      <c r="J120" s="7">
        <v>27.5</v>
      </c>
      <c r="K120" s="7">
        <v>21.9</v>
      </c>
      <c r="L120" s="7">
        <v>-0.81</v>
      </c>
      <c r="M120" s="7">
        <v>-5.43</v>
      </c>
      <c r="N120" s="7"/>
      <c r="O120" s="7"/>
      <c r="P120" s="7"/>
      <c r="Q120" s="7"/>
    </row>
    <row r="121" spans="1:17" ht="60">
      <c r="A121" s="6">
        <v>101</v>
      </c>
      <c r="B121" s="5" t="s">
        <v>114</v>
      </c>
      <c r="C121" s="5" t="s">
        <v>150</v>
      </c>
      <c r="D121" s="7">
        <v>4</v>
      </c>
      <c r="E121" s="7">
        <v>8</v>
      </c>
      <c r="F121" s="7">
        <v>0.33300000000000002</v>
      </c>
      <c r="G121" s="7">
        <v>3</v>
      </c>
      <c r="H121" s="7">
        <v>2</v>
      </c>
      <c r="I121" s="7">
        <v>0.6</v>
      </c>
      <c r="J121" s="7">
        <v>22.2</v>
      </c>
      <c r="K121" s="7">
        <v>34.6</v>
      </c>
      <c r="L121" s="7">
        <v>-12.05</v>
      </c>
      <c r="M121" s="7">
        <v>-4.63</v>
      </c>
      <c r="N121" s="7"/>
      <c r="O121" s="7"/>
      <c r="P121" s="7"/>
      <c r="Q121" s="7"/>
    </row>
    <row r="122" spans="1:17" ht="30">
      <c r="A122" s="6">
        <v>102</v>
      </c>
      <c r="B122" s="5" t="s">
        <v>88</v>
      </c>
      <c r="C122" s="5" t="s">
        <v>150</v>
      </c>
      <c r="D122" s="7">
        <v>5</v>
      </c>
      <c r="E122" s="7">
        <v>7</v>
      </c>
      <c r="F122" s="7">
        <v>0.41699999999999998</v>
      </c>
      <c r="G122" s="7">
        <v>3</v>
      </c>
      <c r="H122" s="7">
        <v>3</v>
      </c>
      <c r="I122" s="7">
        <v>0.5</v>
      </c>
      <c r="J122" s="7">
        <v>20.2</v>
      </c>
      <c r="K122" s="7">
        <v>33.4</v>
      </c>
      <c r="L122" s="7">
        <v>-14.49</v>
      </c>
      <c r="M122" s="7">
        <v>-7.83</v>
      </c>
      <c r="N122" s="7"/>
      <c r="O122" s="7"/>
      <c r="P122" s="7"/>
      <c r="Q122" s="7"/>
    </row>
    <row r="123" spans="1:17" ht="45">
      <c r="A123" s="6">
        <v>103</v>
      </c>
      <c r="B123" s="5" t="s">
        <v>86</v>
      </c>
      <c r="C123" s="5" t="s">
        <v>150</v>
      </c>
      <c r="D123" s="7">
        <v>4</v>
      </c>
      <c r="E123" s="7">
        <v>8</v>
      </c>
      <c r="F123" s="7">
        <v>0.33300000000000002</v>
      </c>
      <c r="G123" s="7">
        <v>3</v>
      </c>
      <c r="H123" s="7">
        <v>3</v>
      </c>
      <c r="I123" s="7">
        <v>0.5</v>
      </c>
      <c r="J123" s="7">
        <v>27.7</v>
      </c>
      <c r="K123" s="7">
        <v>31.3</v>
      </c>
      <c r="L123" s="7">
        <v>-10.45</v>
      </c>
      <c r="M123" s="7">
        <v>-5.62</v>
      </c>
      <c r="N123" s="7"/>
      <c r="O123" s="7"/>
      <c r="P123" s="7"/>
      <c r="Q123" s="7"/>
    </row>
    <row r="124" spans="1:17" ht="30">
      <c r="A124" s="6">
        <v>104</v>
      </c>
      <c r="B124" s="5" t="s">
        <v>90</v>
      </c>
      <c r="C124" s="5" t="s">
        <v>150</v>
      </c>
      <c r="D124" s="7">
        <v>3</v>
      </c>
      <c r="E124" s="7">
        <v>9</v>
      </c>
      <c r="F124" s="7">
        <v>0.25</v>
      </c>
      <c r="G124" s="7">
        <v>3</v>
      </c>
      <c r="H124" s="7">
        <v>3</v>
      </c>
      <c r="I124" s="7">
        <v>0.5</v>
      </c>
      <c r="J124" s="7">
        <v>22</v>
      </c>
      <c r="K124" s="7">
        <v>26.3</v>
      </c>
      <c r="L124" s="7">
        <v>-10.75</v>
      </c>
      <c r="M124" s="7">
        <v>-4.75</v>
      </c>
      <c r="N124" s="7"/>
      <c r="O124" s="7"/>
      <c r="P124" s="7"/>
      <c r="Q124" s="7"/>
    </row>
    <row r="125" spans="1:17">
      <c r="A125" s="6">
        <v>105</v>
      </c>
      <c r="B125" s="5" t="s">
        <v>126</v>
      </c>
      <c r="C125" s="5" t="s">
        <v>150</v>
      </c>
      <c r="D125" s="7">
        <v>3</v>
      </c>
      <c r="E125" s="7">
        <v>9</v>
      </c>
      <c r="F125" s="7">
        <v>0.25</v>
      </c>
      <c r="G125" s="7">
        <v>3</v>
      </c>
      <c r="H125" s="7">
        <v>4</v>
      </c>
      <c r="I125" s="7">
        <v>0.42899999999999999</v>
      </c>
      <c r="J125" s="7">
        <v>20.7</v>
      </c>
      <c r="K125" s="7">
        <v>26.2</v>
      </c>
      <c r="L125" s="7">
        <v>-14.24</v>
      </c>
      <c r="M125" s="7">
        <v>-7.66</v>
      </c>
      <c r="N125" s="7"/>
      <c r="O125" s="7"/>
      <c r="P125" s="7"/>
      <c r="Q125" s="7"/>
    </row>
    <row r="126" spans="1:17" ht="45">
      <c r="A126" s="6">
        <v>106</v>
      </c>
      <c r="B126" s="5" t="s">
        <v>133</v>
      </c>
      <c r="C126" s="5" t="s">
        <v>150</v>
      </c>
      <c r="D126" s="7">
        <v>3</v>
      </c>
      <c r="E126" s="7">
        <v>9</v>
      </c>
      <c r="F126" s="7">
        <v>0.25</v>
      </c>
      <c r="G126" s="7">
        <v>2</v>
      </c>
      <c r="H126" s="7">
        <v>5</v>
      </c>
      <c r="I126" s="7">
        <v>0.28599999999999998</v>
      </c>
      <c r="J126" s="7">
        <v>21.8</v>
      </c>
      <c r="K126" s="7">
        <v>28.4</v>
      </c>
      <c r="L126" s="7">
        <v>-11.13</v>
      </c>
      <c r="M126" s="7">
        <v>-4.96</v>
      </c>
      <c r="N126" s="7"/>
      <c r="O126" s="7"/>
      <c r="P126" s="7"/>
      <c r="Q126" s="7"/>
    </row>
    <row r="127" spans="1:17" ht="45">
      <c r="A127" s="6">
        <v>107</v>
      </c>
      <c r="B127" s="5" t="s">
        <v>120</v>
      </c>
      <c r="C127" s="5" t="s">
        <v>150</v>
      </c>
      <c r="D127" s="7">
        <v>1</v>
      </c>
      <c r="E127" s="7">
        <v>11</v>
      </c>
      <c r="F127" s="7">
        <v>8.3000000000000004E-2</v>
      </c>
      <c r="G127" s="7">
        <v>1</v>
      </c>
      <c r="H127" s="7">
        <v>5</v>
      </c>
      <c r="I127" s="7">
        <v>0.16700000000000001</v>
      </c>
      <c r="J127" s="7">
        <v>19.899999999999999</v>
      </c>
      <c r="K127" s="7">
        <v>38.9</v>
      </c>
      <c r="L127" s="7">
        <v>-18.190000000000001</v>
      </c>
      <c r="M127" s="7">
        <v>-5.77</v>
      </c>
      <c r="N127" s="7"/>
      <c r="O127" s="7"/>
      <c r="P127" s="7"/>
      <c r="Q127" s="7"/>
    </row>
    <row r="128" spans="1:17" ht="15" customHeight="1">
      <c r="A128" s="21"/>
      <c r="B128" s="21"/>
      <c r="C128" s="21"/>
      <c r="D128" s="21" t="s">
        <v>167</v>
      </c>
      <c r="E128" s="21"/>
      <c r="F128" s="21"/>
      <c r="G128" s="21" t="s">
        <v>168</v>
      </c>
      <c r="H128" s="21"/>
      <c r="I128" s="21"/>
      <c r="J128" s="6"/>
      <c r="K128" s="6"/>
      <c r="L128" s="21" t="s">
        <v>159</v>
      </c>
      <c r="M128" s="21"/>
      <c r="N128" s="21" t="s">
        <v>151</v>
      </c>
      <c r="O128" s="21"/>
      <c r="P128" s="21"/>
      <c r="Q128" s="6"/>
    </row>
    <row r="129" spans="1:17">
      <c r="A129" s="6" t="s">
        <v>152</v>
      </c>
      <c r="B129" s="6" t="s">
        <v>153</v>
      </c>
      <c r="C129" s="6" t="s">
        <v>154</v>
      </c>
      <c r="D129" s="6" t="s">
        <v>155</v>
      </c>
      <c r="E129" s="6" t="s">
        <v>156</v>
      </c>
      <c r="F129" s="6" t="s">
        <v>157</v>
      </c>
      <c r="G129" s="6" t="s">
        <v>155</v>
      </c>
      <c r="H129" s="6" t="s">
        <v>156</v>
      </c>
      <c r="I129" s="6" t="s">
        <v>157</v>
      </c>
      <c r="J129" s="6" t="s">
        <v>158</v>
      </c>
      <c r="K129" s="6" t="s">
        <v>158</v>
      </c>
      <c r="L129" s="6" t="s">
        <v>159</v>
      </c>
      <c r="M129" s="6" t="s">
        <v>160</v>
      </c>
      <c r="N129" s="6" t="s">
        <v>161</v>
      </c>
      <c r="O129" s="6" t="s">
        <v>162</v>
      </c>
      <c r="P129" s="6" t="s">
        <v>163</v>
      </c>
      <c r="Q129" s="6" t="s">
        <v>164</v>
      </c>
    </row>
    <row r="130" spans="1:17" ht="30">
      <c r="A130" s="6">
        <v>108</v>
      </c>
      <c r="B130" s="5" t="s">
        <v>57</v>
      </c>
      <c r="C130" s="5" t="s">
        <v>193</v>
      </c>
      <c r="D130" s="7">
        <v>13</v>
      </c>
      <c r="E130" s="7">
        <v>1</v>
      </c>
      <c r="F130" s="7">
        <v>0.92900000000000005</v>
      </c>
      <c r="G130" s="7">
        <v>8</v>
      </c>
      <c r="H130" s="7">
        <v>0</v>
      </c>
      <c r="I130" s="7">
        <v>1</v>
      </c>
      <c r="J130" s="7">
        <v>43</v>
      </c>
      <c r="K130" s="7">
        <v>17.100000000000001</v>
      </c>
      <c r="L130" s="7">
        <v>8.92</v>
      </c>
      <c r="M130" s="7">
        <v>-6.72</v>
      </c>
      <c r="N130" s="7"/>
      <c r="O130" s="7">
        <v>16</v>
      </c>
      <c r="P130" s="7">
        <v>16</v>
      </c>
      <c r="Q130" s="7"/>
    </row>
    <row r="131" spans="1:17" ht="30">
      <c r="A131" s="6">
        <v>109</v>
      </c>
      <c r="B131" s="5" t="s">
        <v>78</v>
      </c>
      <c r="C131" s="5" t="s">
        <v>193</v>
      </c>
      <c r="D131" s="7">
        <v>9</v>
      </c>
      <c r="E131" s="7">
        <v>5</v>
      </c>
      <c r="F131" s="7">
        <v>0.64300000000000002</v>
      </c>
      <c r="G131" s="7">
        <v>6</v>
      </c>
      <c r="H131" s="7">
        <v>2</v>
      </c>
      <c r="I131" s="7">
        <v>0.75</v>
      </c>
      <c r="J131" s="7">
        <v>23</v>
      </c>
      <c r="K131" s="7">
        <v>22.6</v>
      </c>
      <c r="L131" s="7">
        <v>-1.69</v>
      </c>
      <c r="M131" s="7">
        <v>-2.33</v>
      </c>
      <c r="N131" s="7"/>
      <c r="O131" s="7"/>
      <c r="P131" s="7"/>
      <c r="Q131" s="7"/>
    </row>
    <row r="132" spans="1:17">
      <c r="A132" s="6">
        <v>110</v>
      </c>
      <c r="B132" s="5" t="s">
        <v>92</v>
      </c>
      <c r="C132" s="5" t="s">
        <v>193</v>
      </c>
      <c r="D132" s="7">
        <v>8</v>
      </c>
      <c r="E132" s="7">
        <v>5</v>
      </c>
      <c r="F132" s="7">
        <v>0.61499999999999999</v>
      </c>
      <c r="G132" s="7">
        <v>6</v>
      </c>
      <c r="H132" s="7">
        <v>2</v>
      </c>
      <c r="I132" s="7">
        <v>0.75</v>
      </c>
      <c r="J132" s="7">
        <v>30.8</v>
      </c>
      <c r="K132" s="7">
        <v>27.8</v>
      </c>
      <c r="L132" s="7">
        <v>-0.63</v>
      </c>
      <c r="M132" s="7">
        <v>-4.78</v>
      </c>
      <c r="N132" s="7"/>
      <c r="O132" s="7"/>
      <c r="P132" s="7"/>
      <c r="Q132" s="7"/>
    </row>
    <row r="133" spans="1:17">
      <c r="A133" s="6">
        <v>111</v>
      </c>
      <c r="B133" s="5" t="s">
        <v>128</v>
      </c>
      <c r="C133" s="5" t="s">
        <v>193</v>
      </c>
      <c r="D133" s="7">
        <v>9</v>
      </c>
      <c r="E133" s="7">
        <v>5</v>
      </c>
      <c r="F133" s="7">
        <v>0.64300000000000002</v>
      </c>
      <c r="G133" s="7">
        <v>5</v>
      </c>
      <c r="H133" s="7">
        <v>3</v>
      </c>
      <c r="I133" s="7">
        <v>0.625</v>
      </c>
      <c r="J133" s="7">
        <v>34.700000000000003</v>
      </c>
      <c r="K133" s="7">
        <v>30.5</v>
      </c>
      <c r="L133" s="7">
        <v>0.21</v>
      </c>
      <c r="M133" s="7">
        <v>-4.29</v>
      </c>
      <c r="N133" s="7"/>
      <c r="O133" s="7"/>
      <c r="P133" s="7"/>
      <c r="Q133" s="7"/>
    </row>
    <row r="134" spans="1:17">
      <c r="A134" s="6">
        <v>112</v>
      </c>
      <c r="B134" s="5" t="s">
        <v>124</v>
      </c>
      <c r="C134" s="5" t="s">
        <v>193</v>
      </c>
      <c r="D134" s="7">
        <v>5</v>
      </c>
      <c r="E134" s="7">
        <v>7</v>
      </c>
      <c r="F134" s="7">
        <v>0.41699999999999998</v>
      </c>
      <c r="G134" s="7">
        <v>5</v>
      </c>
      <c r="H134" s="7">
        <v>3</v>
      </c>
      <c r="I134" s="7">
        <v>0.625</v>
      </c>
      <c r="J134" s="7">
        <v>28.6</v>
      </c>
      <c r="K134" s="7">
        <v>31.5</v>
      </c>
      <c r="L134" s="7">
        <v>-6.96</v>
      </c>
      <c r="M134" s="7">
        <v>-4.71</v>
      </c>
      <c r="N134" s="7"/>
      <c r="O134" s="7"/>
      <c r="P134" s="7"/>
      <c r="Q134" s="7"/>
    </row>
    <row r="135" spans="1:17">
      <c r="A135" s="6">
        <v>113</v>
      </c>
      <c r="B135" s="5" t="s">
        <v>122</v>
      </c>
      <c r="C135" s="5" t="s">
        <v>193</v>
      </c>
      <c r="D135" s="7">
        <v>6</v>
      </c>
      <c r="E135" s="7">
        <v>6</v>
      </c>
      <c r="F135" s="7">
        <v>0.5</v>
      </c>
      <c r="G135" s="7">
        <v>4</v>
      </c>
      <c r="H135" s="7">
        <v>4</v>
      </c>
      <c r="I135" s="7">
        <v>0.5</v>
      </c>
      <c r="J135" s="7">
        <v>23.5</v>
      </c>
      <c r="K135" s="7">
        <v>28.2</v>
      </c>
      <c r="L135" s="7">
        <v>-5.46</v>
      </c>
      <c r="M135" s="7">
        <v>-3.8</v>
      </c>
      <c r="N135" s="7"/>
      <c r="O135" s="7"/>
      <c r="P135" s="7"/>
      <c r="Q135" s="7"/>
    </row>
    <row r="136" spans="1:17" ht="30">
      <c r="A136" s="6">
        <v>114</v>
      </c>
      <c r="B136" s="5" t="s">
        <v>89</v>
      </c>
      <c r="C136" s="5" t="s">
        <v>193</v>
      </c>
      <c r="D136" s="7">
        <v>5</v>
      </c>
      <c r="E136" s="7">
        <v>7</v>
      </c>
      <c r="F136" s="7">
        <v>0.41699999999999998</v>
      </c>
      <c r="G136" s="7">
        <v>3</v>
      </c>
      <c r="H136" s="7">
        <v>5</v>
      </c>
      <c r="I136" s="7">
        <v>0.375</v>
      </c>
      <c r="J136" s="7">
        <v>25.8</v>
      </c>
      <c r="K136" s="7">
        <v>32.799999999999997</v>
      </c>
      <c r="L136" s="7">
        <v>-5.31</v>
      </c>
      <c r="M136" s="7">
        <v>-1.1399999999999999</v>
      </c>
      <c r="N136" s="7"/>
      <c r="O136" s="7"/>
      <c r="P136" s="7"/>
      <c r="Q136" s="7"/>
    </row>
    <row r="137" spans="1:17" ht="30">
      <c r="A137" s="6">
        <v>115</v>
      </c>
      <c r="B137" s="5" t="s">
        <v>111</v>
      </c>
      <c r="C137" s="5" t="s">
        <v>193</v>
      </c>
      <c r="D137" s="7">
        <v>3</v>
      </c>
      <c r="E137" s="7">
        <v>8</v>
      </c>
      <c r="F137" s="7">
        <v>0.27300000000000002</v>
      </c>
      <c r="G137" s="7">
        <v>2</v>
      </c>
      <c r="H137" s="7">
        <v>6</v>
      </c>
      <c r="I137" s="7">
        <v>0.25</v>
      </c>
      <c r="J137" s="7">
        <v>23.5</v>
      </c>
      <c r="K137" s="7">
        <v>35.1</v>
      </c>
      <c r="L137" s="7">
        <v>-10.67</v>
      </c>
      <c r="M137" s="7">
        <v>-5.12</v>
      </c>
      <c r="N137" s="7"/>
      <c r="O137" s="7"/>
      <c r="P137" s="7"/>
      <c r="Q137" s="7"/>
    </row>
    <row r="138" spans="1:17" ht="30">
      <c r="A138" s="6">
        <v>116</v>
      </c>
      <c r="B138" s="5" t="s">
        <v>176</v>
      </c>
      <c r="C138" s="5" t="s">
        <v>193</v>
      </c>
      <c r="D138" s="7">
        <v>2</v>
      </c>
      <c r="E138" s="7">
        <v>11</v>
      </c>
      <c r="F138" s="7">
        <v>0.154</v>
      </c>
      <c r="G138" s="7">
        <v>1</v>
      </c>
      <c r="H138" s="7">
        <v>7</v>
      </c>
      <c r="I138" s="7">
        <v>0.125</v>
      </c>
      <c r="J138" s="7">
        <v>22.2</v>
      </c>
      <c r="K138" s="7">
        <v>38.299999999999997</v>
      </c>
      <c r="L138" s="7">
        <v>-20.78</v>
      </c>
      <c r="M138" s="7">
        <v>-6.32</v>
      </c>
      <c r="N138" s="7"/>
      <c r="O138" s="7"/>
      <c r="P138" s="7"/>
      <c r="Q138" s="7"/>
    </row>
    <row r="139" spans="1:17" ht="45">
      <c r="A139" s="6">
        <v>117</v>
      </c>
      <c r="B139" s="5" t="s">
        <v>75</v>
      </c>
      <c r="C139" s="5" t="s">
        <v>193</v>
      </c>
      <c r="D139" s="7">
        <v>0</v>
      </c>
      <c r="E139" s="7">
        <v>12</v>
      </c>
      <c r="F139" s="7">
        <v>0</v>
      </c>
      <c r="G139" s="7">
        <v>0</v>
      </c>
      <c r="H139" s="7">
        <v>8</v>
      </c>
      <c r="I139" s="7">
        <v>0</v>
      </c>
      <c r="J139" s="7">
        <v>11.2</v>
      </c>
      <c r="K139" s="7">
        <v>32.200000000000003</v>
      </c>
      <c r="L139" s="7">
        <v>-18.53</v>
      </c>
      <c r="M139" s="7">
        <v>-2.7</v>
      </c>
      <c r="N139" s="7"/>
      <c r="O139" s="7"/>
      <c r="P139" s="1"/>
      <c r="Q139" s="1"/>
    </row>
  </sheetData>
  <mergeCells count="55">
    <mergeCell ref="A128:C128"/>
    <mergeCell ref="D128:F128"/>
    <mergeCell ref="G128:I128"/>
    <mergeCell ref="L128:M128"/>
    <mergeCell ref="N128:P128"/>
    <mergeCell ref="A104:C104"/>
    <mergeCell ref="D104:F104"/>
    <mergeCell ref="G104:I104"/>
    <mergeCell ref="L104:M104"/>
    <mergeCell ref="N104:P104"/>
    <mergeCell ref="A118:C118"/>
    <mergeCell ref="D118:F118"/>
    <mergeCell ref="G118:I118"/>
    <mergeCell ref="L118:M118"/>
    <mergeCell ref="N118:P118"/>
    <mergeCell ref="A82:C82"/>
    <mergeCell ref="D82:F82"/>
    <mergeCell ref="G82:I82"/>
    <mergeCell ref="L82:M82"/>
    <mergeCell ref="N82:P82"/>
    <mergeCell ref="A92:C92"/>
    <mergeCell ref="D92:F92"/>
    <mergeCell ref="G92:I92"/>
    <mergeCell ref="L92:M92"/>
    <mergeCell ref="N92:P92"/>
    <mergeCell ref="A60:C60"/>
    <mergeCell ref="D60:F60"/>
    <mergeCell ref="G60:I60"/>
    <mergeCell ref="L60:M60"/>
    <mergeCell ref="N60:P60"/>
    <mergeCell ref="A66:C66"/>
    <mergeCell ref="D66:F66"/>
    <mergeCell ref="G66:I66"/>
    <mergeCell ref="L66:M66"/>
    <mergeCell ref="N66:P66"/>
    <mergeCell ref="A34:C34"/>
    <mergeCell ref="D34:F34"/>
    <mergeCell ref="G34:I34"/>
    <mergeCell ref="L34:M34"/>
    <mergeCell ref="N34:P34"/>
    <mergeCell ref="A47:C47"/>
    <mergeCell ref="D47:F47"/>
    <mergeCell ref="G47:I47"/>
    <mergeCell ref="L47:M47"/>
    <mergeCell ref="N47:P47"/>
    <mergeCell ref="A10:C10"/>
    <mergeCell ref="D10:F10"/>
    <mergeCell ref="G10:I10"/>
    <mergeCell ref="L10:M10"/>
    <mergeCell ref="N10:P10"/>
    <mergeCell ref="A24:C24"/>
    <mergeCell ref="D24:F24"/>
    <mergeCell ref="G24:I24"/>
    <mergeCell ref="L24:M24"/>
    <mergeCell ref="N24:P24"/>
  </mergeCells>
  <hyperlinks>
    <hyperlink ref="B1" r:id="rId1" display="http://www.sports-reference.com/cfb/schools/florida-state/2003.html" xr:uid="{00000000-0004-0000-1200-000000000000}"/>
    <hyperlink ref="C1" r:id="rId2" display="http://www.sports-reference.com/cfb/conferences/acc/2003.html" xr:uid="{00000000-0004-0000-1200-000001000000}"/>
    <hyperlink ref="B2" r:id="rId3" display="http://www.sports-reference.com/cfb/schools/maryland/2003.html" xr:uid="{00000000-0004-0000-1200-000002000000}"/>
    <hyperlink ref="C2" r:id="rId4" display="http://www.sports-reference.com/cfb/conferences/acc/2003.html" xr:uid="{00000000-0004-0000-1200-000003000000}"/>
    <hyperlink ref="B3" r:id="rId5" display="http://www.sports-reference.com/cfb/schools/clemson/2003.html" xr:uid="{00000000-0004-0000-1200-000004000000}"/>
    <hyperlink ref="C3" r:id="rId6" display="http://www.sports-reference.com/cfb/conferences/acc/2003.html" xr:uid="{00000000-0004-0000-1200-000005000000}"/>
    <hyperlink ref="B4" r:id="rId7" display="http://www.sports-reference.com/cfb/schools/north-carolina-state/2003.html" xr:uid="{00000000-0004-0000-1200-000006000000}"/>
    <hyperlink ref="C4" r:id="rId8" display="http://www.sports-reference.com/cfb/conferences/acc/2003.html" xr:uid="{00000000-0004-0000-1200-000007000000}"/>
    <hyperlink ref="B5" r:id="rId9" display="http://www.sports-reference.com/cfb/schools/virginia/2003.html" xr:uid="{00000000-0004-0000-1200-000008000000}"/>
    <hyperlink ref="C5" r:id="rId10" display="http://www.sports-reference.com/cfb/conferences/acc/2003.html" xr:uid="{00000000-0004-0000-1200-000009000000}"/>
    <hyperlink ref="B6" r:id="rId11" display="http://www.sports-reference.com/cfb/schools/georgia-tech/2003.html" xr:uid="{00000000-0004-0000-1200-00000A000000}"/>
    <hyperlink ref="C6" r:id="rId12" display="http://www.sports-reference.com/cfb/conferences/acc/2003.html" xr:uid="{00000000-0004-0000-1200-00000B000000}"/>
    <hyperlink ref="B7" r:id="rId13" display="http://www.sports-reference.com/cfb/schools/wake-forest/2003.html" xr:uid="{00000000-0004-0000-1200-00000C000000}"/>
    <hyperlink ref="C7" r:id="rId14" display="http://www.sports-reference.com/cfb/conferences/acc/2003.html" xr:uid="{00000000-0004-0000-1200-00000D000000}"/>
    <hyperlink ref="B8" r:id="rId15" display="http://www.sports-reference.com/cfb/schools/duke/2003.html" xr:uid="{00000000-0004-0000-1200-00000E000000}"/>
    <hyperlink ref="C8" r:id="rId16" display="http://www.sports-reference.com/cfb/conferences/acc/2003.html" xr:uid="{00000000-0004-0000-1200-00000F000000}"/>
    <hyperlink ref="B9" r:id="rId17" display="http://www.sports-reference.com/cfb/schools/north-carolina/2003.html" xr:uid="{00000000-0004-0000-1200-000010000000}"/>
    <hyperlink ref="C9" r:id="rId18" display="http://www.sports-reference.com/cfb/conferences/acc/2003.html" xr:uid="{00000000-0004-0000-1200-000011000000}"/>
    <hyperlink ref="B12" r:id="rId19" display="http://www.sports-reference.com/cfb/schools/kansas-state/2003.html" xr:uid="{00000000-0004-0000-1200-000012000000}"/>
    <hyperlink ref="C12" r:id="rId20" display="http://www.sports-reference.com/cfb/conferences/big-12/2003.html" xr:uid="{00000000-0004-0000-1200-000013000000}"/>
    <hyperlink ref="B13" r:id="rId21" display="http://www.sports-reference.com/cfb/schools/nebraska/2003.html" xr:uid="{00000000-0004-0000-1200-000014000000}"/>
    <hyperlink ref="C13" r:id="rId22" display="http://www.sports-reference.com/cfb/conferences/big-12/2003.html" xr:uid="{00000000-0004-0000-1200-000015000000}"/>
    <hyperlink ref="B14" r:id="rId23" display="http://www.sports-reference.com/cfb/schools/missouri/2003.html" xr:uid="{00000000-0004-0000-1200-000016000000}"/>
    <hyperlink ref="C14" r:id="rId24" display="http://www.sports-reference.com/cfb/conferences/big-12/2003.html" xr:uid="{00000000-0004-0000-1200-000017000000}"/>
    <hyperlink ref="B15" r:id="rId25" display="http://www.sports-reference.com/cfb/schools/kansas/2003.html" xr:uid="{00000000-0004-0000-1200-000018000000}"/>
    <hyperlink ref="C15" r:id="rId26" display="http://www.sports-reference.com/cfb/conferences/big-12/2003.html" xr:uid="{00000000-0004-0000-1200-000019000000}"/>
    <hyperlink ref="B16" r:id="rId27" display="http://www.sports-reference.com/cfb/schools/colorado/2003.html" xr:uid="{00000000-0004-0000-1200-00001A000000}"/>
    <hyperlink ref="C16" r:id="rId28" display="http://www.sports-reference.com/cfb/conferences/big-12/2003.html" xr:uid="{00000000-0004-0000-1200-00001B000000}"/>
    <hyperlink ref="B17" r:id="rId29" display="http://www.sports-reference.com/cfb/schools/iowa-state/2003.html" xr:uid="{00000000-0004-0000-1200-00001C000000}"/>
    <hyperlink ref="C17" r:id="rId30" display="http://www.sports-reference.com/cfb/conferences/big-12/2003.html" xr:uid="{00000000-0004-0000-1200-00001D000000}"/>
    <hyperlink ref="B18" r:id="rId31" display="http://www.sports-reference.com/cfb/schools/oklahoma/2003.html" xr:uid="{00000000-0004-0000-1200-00001E000000}"/>
    <hyperlink ref="C18" r:id="rId32" display="http://www.sports-reference.com/cfb/conferences/big-12/2003.html" xr:uid="{00000000-0004-0000-1200-00001F000000}"/>
    <hyperlink ref="B19" r:id="rId33" display="http://www.sports-reference.com/cfb/schools/texas/2003.html" xr:uid="{00000000-0004-0000-1200-000020000000}"/>
    <hyperlink ref="C19" r:id="rId34" display="http://www.sports-reference.com/cfb/conferences/big-12/2003.html" xr:uid="{00000000-0004-0000-1200-000021000000}"/>
    <hyperlink ref="B20" r:id="rId35" display="http://www.sports-reference.com/cfb/schools/oklahoma-state/2003.html" xr:uid="{00000000-0004-0000-1200-000022000000}"/>
    <hyperlink ref="C20" r:id="rId36" display="http://www.sports-reference.com/cfb/conferences/big-12/2003.html" xr:uid="{00000000-0004-0000-1200-000023000000}"/>
    <hyperlink ref="B21" r:id="rId37" display="http://www.sports-reference.com/cfb/schools/texas-tech/2003.html" xr:uid="{00000000-0004-0000-1200-000024000000}"/>
    <hyperlink ref="C21" r:id="rId38" display="http://www.sports-reference.com/cfb/conferences/big-12/2003.html" xr:uid="{00000000-0004-0000-1200-000025000000}"/>
    <hyperlink ref="B22" r:id="rId39" display="http://www.sports-reference.com/cfb/schools/texas-am/2003.html" xr:uid="{00000000-0004-0000-1200-000026000000}"/>
    <hyperlink ref="C22" r:id="rId40" display="http://www.sports-reference.com/cfb/conferences/big-12/2003.html" xr:uid="{00000000-0004-0000-1200-000027000000}"/>
    <hyperlink ref="B23" r:id="rId41" display="http://www.sports-reference.com/cfb/schools/baylor/2003.html" xr:uid="{00000000-0004-0000-1200-000028000000}"/>
    <hyperlink ref="C23" r:id="rId42" display="http://www.sports-reference.com/cfb/conferences/big-12/2003.html" xr:uid="{00000000-0004-0000-1200-000029000000}"/>
    <hyperlink ref="B26" r:id="rId43" display="http://www.sports-reference.com/cfb/schools/miami-fl/2003.html" xr:uid="{00000000-0004-0000-1200-00002A000000}"/>
    <hyperlink ref="C26" r:id="rId44" display="http://www.sports-reference.com/cfb/conferences/big-east/2003.html" xr:uid="{00000000-0004-0000-1200-00002B000000}"/>
    <hyperlink ref="B27" r:id="rId45" display="http://www.sports-reference.com/cfb/schools/west-virginia/2003.html" xr:uid="{00000000-0004-0000-1200-00002C000000}"/>
    <hyperlink ref="C27" r:id="rId46" display="http://www.sports-reference.com/cfb/conferences/big-east/2003.html" xr:uid="{00000000-0004-0000-1200-00002D000000}"/>
    <hyperlink ref="B28" r:id="rId47" display="http://www.sports-reference.com/cfb/schools/pittsburgh/2003.html" xr:uid="{00000000-0004-0000-1200-00002E000000}"/>
    <hyperlink ref="C28" r:id="rId48" display="http://www.sports-reference.com/cfb/conferences/big-east/2003.html" xr:uid="{00000000-0004-0000-1200-00002F000000}"/>
    <hyperlink ref="B29" r:id="rId49" display="http://www.sports-reference.com/cfb/schools/virginia-tech/2003.html" xr:uid="{00000000-0004-0000-1200-000030000000}"/>
    <hyperlink ref="C29" r:id="rId50" display="http://www.sports-reference.com/cfb/conferences/big-east/2003.html" xr:uid="{00000000-0004-0000-1200-000031000000}"/>
    <hyperlink ref="B30" r:id="rId51" display="http://www.sports-reference.com/cfb/schools/boston-college/2003.html" xr:uid="{00000000-0004-0000-1200-000032000000}"/>
    <hyperlink ref="C30" r:id="rId52" display="http://www.sports-reference.com/cfb/conferences/big-east/2003.html" xr:uid="{00000000-0004-0000-1200-000033000000}"/>
    <hyperlink ref="B31" r:id="rId53" display="http://www.sports-reference.com/cfb/schools/syracuse/2003.html" xr:uid="{00000000-0004-0000-1200-000034000000}"/>
    <hyperlink ref="C31" r:id="rId54" display="http://www.sports-reference.com/cfb/conferences/big-east/2003.html" xr:uid="{00000000-0004-0000-1200-000035000000}"/>
    <hyperlink ref="B32" r:id="rId55" display="http://www.sports-reference.com/cfb/schools/rutgers/2003.html" xr:uid="{00000000-0004-0000-1200-000036000000}"/>
    <hyperlink ref="C32" r:id="rId56" display="http://www.sports-reference.com/cfb/conferences/big-east/2003.html" xr:uid="{00000000-0004-0000-1200-000037000000}"/>
    <hyperlink ref="B33" r:id="rId57" display="http://www.sports-reference.com/cfb/schools/temple/2003.html" xr:uid="{00000000-0004-0000-1200-000038000000}"/>
    <hyperlink ref="C33" r:id="rId58" display="http://www.sports-reference.com/cfb/conferences/big-east/2003.html" xr:uid="{00000000-0004-0000-1200-000039000000}"/>
    <hyperlink ref="B36" r:id="rId59" display="http://www.sports-reference.com/cfb/schools/michigan/2003.html" xr:uid="{00000000-0004-0000-1200-00003A000000}"/>
    <hyperlink ref="C36" r:id="rId60" display="http://www.sports-reference.com/cfb/conferences/big-ten/2003.html" xr:uid="{00000000-0004-0000-1200-00003B000000}"/>
    <hyperlink ref="B37" r:id="rId61" display="http://www.sports-reference.com/cfb/schools/ohio-state/2003.html" xr:uid="{00000000-0004-0000-1200-00003C000000}"/>
    <hyperlink ref="C37" r:id="rId62" display="http://www.sports-reference.com/cfb/conferences/big-ten/2003.html" xr:uid="{00000000-0004-0000-1200-00003D000000}"/>
    <hyperlink ref="B38" r:id="rId63" display="http://www.sports-reference.com/cfb/schools/purdue/2003.html" xr:uid="{00000000-0004-0000-1200-00003E000000}"/>
    <hyperlink ref="C38" r:id="rId64" display="http://www.sports-reference.com/cfb/conferences/big-ten/2003.html" xr:uid="{00000000-0004-0000-1200-00003F000000}"/>
    <hyperlink ref="B39" r:id="rId65" display="http://www.sports-reference.com/cfb/schools/iowa/2003.html" xr:uid="{00000000-0004-0000-1200-000040000000}"/>
    <hyperlink ref="C39" r:id="rId66" display="http://www.sports-reference.com/cfb/conferences/big-ten/2003.html" xr:uid="{00000000-0004-0000-1200-000041000000}"/>
    <hyperlink ref="B40" r:id="rId67" display="http://www.sports-reference.com/cfb/schools/minnesota/2003.html" xr:uid="{00000000-0004-0000-1200-000042000000}"/>
    <hyperlink ref="C40" r:id="rId68" display="http://www.sports-reference.com/cfb/conferences/big-ten/2003.html" xr:uid="{00000000-0004-0000-1200-000043000000}"/>
    <hyperlink ref="B41" r:id="rId69" display="http://www.sports-reference.com/cfb/schools/michigan-state/2003.html" xr:uid="{00000000-0004-0000-1200-000044000000}"/>
    <hyperlink ref="C41" r:id="rId70" display="http://www.sports-reference.com/cfb/conferences/big-ten/2003.html" xr:uid="{00000000-0004-0000-1200-000045000000}"/>
    <hyperlink ref="B42" r:id="rId71" display="http://www.sports-reference.com/cfb/schools/wisconsin/2003.html" xr:uid="{00000000-0004-0000-1200-000046000000}"/>
    <hyperlink ref="C42" r:id="rId72" display="http://www.sports-reference.com/cfb/conferences/big-ten/2003.html" xr:uid="{00000000-0004-0000-1200-000047000000}"/>
    <hyperlink ref="B43" r:id="rId73" display="http://www.sports-reference.com/cfb/schools/northwestern/2003.html" xr:uid="{00000000-0004-0000-1200-000048000000}"/>
    <hyperlink ref="C43" r:id="rId74" display="http://www.sports-reference.com/cfb/conferences/big-ten/2003.html" xr:uid="{00000000-0004-0000-1200-000049000000}"/>
    <hyperlink ref="B44" r:id="rId75" display="http://www.sports-reference.com/cfb/schools/penn-state/2003.html" xr:uid="{00000000-0004-0000-1200-00004A000000}"/>
    <hyperlink ref="C44" r:id="rId76" display="http://www.sports-reference.com/cfb/conferences/big-ten/2003.html" xr:uid="{00000000-0004-0000-1200-00004B000000}"/>
    <hyperlink ref="B45" r:id="rId77" display="http://www.sports-reference.com/cfb/schools/indiana/2003.html" xr:uid="{00000000-0004-0000-1200-00004C000000}"/>
    <hyperlink ref="C45" r:id="rId78" display="http://www.sports-reference.com/cfb/conferences/big-ten/2003.html" xr:uid="{00000000-0004-0000-1200-00004D000000}"/>
    <hyperlink ref="B46" r:id="rId79" display="http://www.sports-reference.com/cfb/schools/illinois/2003.html" xr:uid="{00000000-0004-0000-1200-00004E000000}"/>
    <hyperlink ref="C46" r:id="rId80" display="http://www.sports-reference.com/cfb/conferences/big-ten/2003.html" xr:uid="{00000000-0004-0000-1200-00004F000000}"/>
    <hyperlink ref="B49" r:id="rId81" display="http://www.sports-reference.com/cfb/schools/southern-mississippi/2003.html" xr:uid="{00000000-0004-0000-1200-000050000000}"/>
    <hyperlink ref="C49" r:id="rId82" display="http://www.sports-reference.com/cfb/conferences/cusa/2003.html" xr:uid="{00000000-0004-0000-1200-000051000000}"/>
    <hyperlink ref="B50" r:id="rId83" display="http://www.sports-reference.com/cfb/schools/texas-christian/2003.html" xr:uid="{00000000-0004-0000-1200-000052000000}"/>
    <hyperlink ref="C50" r:id="rId84" display="http://www.sports-reference.com/cfb/conferences/cusa/2003.html" xr:uid="{00000000-0004-0000-1200-000053000000}"/>
    <hyperlink ref="B51" r:id="rId85" display="http://www.sports-reference.com/cfb/schools/louisville/2003.html" xr:uid="{00000000-0004-0000-1200-000054000000}"/>
    <hyperlink ref="C51" r:id="rId86" display="http://www.sports-reference.com/cfb/conferences/cusa/2003.html" xr:uid="{00000000-0004-0000-1200-000055000000}"/>
    <hyperlink ref="B52" r:id="rId87" display="http://www.sports-reference.com/cfb/schools/memphis/2003.html" xr:uid="{00000000-0004-0000-1200-000056000000}"/>
    <hyperlink ref="C52" r:id="rId88" display="http://www.sports-reference.com/cfb/conferences/cusa/2003.html" xr:uid="{00000000-0004-0000-1200-000057000000}"/>
    <hyperlink ref="B53" r:id="rId89" display="http://www.sports-reference.com/cfb/schools/south-florida/2003.html" xr:uid="{00000000-0004-0000-1200-000058000000}"/>
    <hyperlink ref="C53" r:id="rId90" display="http://www.sports-reference.com/cfb/conferences/cusa/2003.html" xr:uid="{00000000-0004-0000-1200-000059000000}"/>
    <hyperlink ref="B54" r:id="rId91" display="http://www.sports-reference.com/cfb/schools/houston/2003.html" xr:uid="{00000000-0004-0000-1200-00005A000000}"/>
    <hyperlink ref="C54" r:id="rId92" display="http://www.sports-reference.com/cfb/conferences/cusa/2003.html" xr:uid="{00000000-0004-0000-1200-00005B000000}"/>
    <hyperlink ref="B55" r:id="rId93" display="http://www.sports-reference.com/cfb/schools/alabama-birmingham/2003.html" xr:uid="{00000000-0004-0000-1200-00005C000000}"/>
    <hyperlink ref="C55" r:id="rId94" display="http://www.sports-reference.com/cfb/conferences/cusa/2003.html" xr:uid="{00000000-0004-0000-1200-00005D000000}"/>
    <hyperlink ref="B56" r:id="rId95" display="http://www.sports-reference.com/cfb/schools/tulane/2003.html" xr:uid="{00000000-0004-0000-1200-00005E000000}"/>
    <hyperlink ref="C56" r:id="rId96" display="http://www.sports-reference.com/cfb/conferences/cusa/2003.html" xr:uid="{00000000-0004-0000-1200-00005F000000}"/>
    <hyperlink ref="B57" r:id="rId97" display="http://www.sports-reference.com/cfb/schools/cincinnati/2003.html" xr:uid="{00000000-0004-0000-1200-000060000000}"/>
    <hyperlink ref="C57" r:id="rId98" display="http://www.sports-reference.com/cfb/conferences/cusa/2003.html" xr:uid="{00000000-0004-0000-1200-000061000000}"/>
    <hyperlink ref="B58" r:id="rId99" display="http://www.sports-reference.com/cfb/schools/east-carolina/2003.html" xr:uid="{00000000-0004-0000-1200-000062000000}"/>
    <hyperlink ref="C58" r:id="rId100" display="http://www.sports-reference.com/cfb/conferences/cusa/2003.html" xr:uid="{00000000-0004-0000-1200-000063000000}"/>
    <hyperlink ref="B59" r:id="rId101" display="http://www.sports-reference.com/cfb/schools/army/2003.html" xr:uid="{00000000-0004-0000-1200-000064000000}"/>
    <hyperlink ref="C59" r:id="rId102" display="http://www.sports-reference.com/cfb/conferences/cusa/2003.html" xr:uid="{00000000-0004-0000-1200-000065000000}"/>
    <hyperlink ref="B62" r:id="rId103" display="http://www.sports-reference.com/cfb/schools/connecticut/2003.html" xr:uid="{00000000-0004-0000-1200-000066000000}"/>
    <hyperlink ref="C62" r:id="rId104" display="http://www.sports-reference.com/cfb/conferences/independent/2003.html" xr:uid="{00000000-0004-0000-1200-000067000000}"/>
    <hyperlink ref="B63" r:id="rId105" display="http://www.sports-reference.com/cfb/schools/navy/2003.html" xr:uid="{00000000-0004-0000-1200-000068000000}"/>
    <hyperlink ref="C63" r:id="rId106" display="http://www.sports-reference.com/cfb/conferences/independent/2003.html" xr:uid="{00000000-0004-0000-1200-000069000000}"/>
    <hyperlink ref="B64" r:id="rId107" display="http://www.sports-reference.com/cfb/schools/troy/2003.html" xr:uid="{00000000-0004-0000-1200-00006A000000}"/>
    <hyperlink ref="C64" r:id="rId108" display="http://www.sports-reference.com/cfb/conferences/independent/2003.html" xr:uid="{00000000-0004-0000-1200-00006B000000}"/>
    <hyperlink ref="B65" r:id="rId109" display="http://www.sports-reference.com/cfb/schools/notre-dame/2003.html" xr:uid="{00000000-0004-0000-1200-00006C000000}"/>
    <hyperlink ref="C65" r:id="rId110" display="http://www.sports-reference.com/cfb/conferences/independent/2003.html" xr:uid="{00000000-0004-0000-1200-00006D000000}"/>
    <hyperlink ref="B68" r:id="rId111" display="http://www.sports-reference.com/cfb/schools/miami-oh/2003.html" xr:uid="{00000000-0004-0000-1200-00006E000000}"/>
    <hyperlink ref="C68" r:id="rId112" display="http://www.sports-reference.com/cfb/conferences/mac/2003.html" xr:uid="{00000000-0004-0000-1200-00006F000000}"/>
    <hyperlink ref="B69" r:id="rId113" display="http://www.sports-reference.com/cfb/schools/marshall/2003.html" xr:uid="{00000000-0004-0000-1200-000070000000}"/>
    <hyperlink ref="C69" r:id="rId114" display="http://www.sports-reference.com/cfb/conferences/mac/2003.html" xr:uid="{00000000-0004-0000-1200-000071000000}"/>
    <hyperlink ref="B70" r:id="rId115" display="http://www.sports-reference.com/cfb/schools/akron/2003.html" xr:uid="{00000000-0004-0000-1200-000072000000}"/>
    <hyperlink ref="C70" r:id="rId116" display="http://www.sports-reference.com/cfb/conferences/mac/2003.html" xr:uid="{00000000-0004-0000-1200-000073000000}"/>
    <hyperlink ref="B71" r:id="rId117" display="http://www.sports-reference.com/cfb/schools/kent-state/2003.html" xr:uid="{00000000-0004-0000-1200-000074000000}"/>
    <hyperlink ref="C71" r:id="rId118" display="http://www.sports-reference.com/cfb/conferences/mac/2003.html" xr:uid="{00000000-0004-0000-1200-000075000000}"/>
    <hyperlink ref="B72" r:id="rId119" display="http://www.sports-reference.com/cfb/schools/central-florida/2003.html" xr:uid="{00000000-0004-0000-1200-000076000000}"/>
    <hyperlink ref="C72" r:id="rId120" display="http://www.sports-reference.com/cfb/conferences/mac/2003.html" xr:uid="{00000000-0004-0000-1200-000077000000}"/>
    <hyperlink ref="B73" r:id="rId121" display="http://www.sports-reference.com/cfb/schools/ohio/2003.html" xr:uid="{00000000-0004-0000-1200-000078000000}"/>
    <hyperlink ref="C73" r:id="rId122" display="http://www.sports-reference.com/cfb/conferences/mac/2003.html" xr:uid="{00000000-0004-0000-1200-000079000000}"/>
    <hyperlink ref="B74" r:id="rId123" display="http://www.sports-reference.com/cfb/schools/buffalo/2003.html" xr:uid="{00000000-0004-0000-1200-00007A000000}"/>
    <hyperlink ref="C74" r:id="rId124" display="http://www.sports-reference.com/cfb/conferences/mac/2003.html" xr:uid="{00000000-0004-0000-1200-00007B000000}"/>
    <hyperlink ref="B75" r:id="rId125" display="http://www.sports-reference.com/cfb/schools/bowling-green-state/2003.html" xr:uid="{00000000-0004-0000-1200-00007C000000}"/>
    <hyperlink ref="C75" r:id="rId126" display="http://www.sports-reference.com/cfb/conferences/mac/2003.html" xr:uid="{00000000-0004-0000-1200-00007D000000}"/>
    <hyperlink ref="B76" r:id="rId127" display="http://www.sports-reference.com/cfb/schools/northern-illinois/2003.html" xr:uid="{00000000-0004-0000-1200-00007E000000}"/>
    <hyperlink ref="C76" r:id="rId128" display="http://www.sports-reference.com/cfb/conferences/mac/2003.html" xr:uid="{00000000-0004-0000-1200-00007F000000}"/>
    <hyperlink ref="B77" r:id="rId129" display="http://www.sports-reference.com/cfb/schools/toledo/2003.html" xr:uid="{00000000-0004-0000-1200-000080000000}"/>
    <hyperlink ref="C77" r:id="rId130" display="http://www.sports-reference.com/cfb/conferences/mac/2003.html" xr:uid="{00000000-0004-0000-1200-000081000000}"/>
    <hyperlink ref="B78" r:id="rId131" display="http://www.sports-reference.com/cfb/schools/western-michigan/2003.html" xr:uid="{00000000-0004-0000-1200-000082000000}"/>
    <hyperlink ref="C78" r:id="rId132" display="http://www.sports-reference.com/cfb/conferences/mac/2003.html" xr:uid="{00000000-0004-0000-1200-000083000000}"/>
    <hyperlink ref="B79" r:id="rId133" display="http://www.sports-reference.com/cfb/schools/ball-state/2003.html" xr:uid="{00000000-0004-0000-1200-000084000000}"/>
    <hyperlink ref="C79" r:id="rId134" display="http://www.sports-reference.com/cfb/conferences/mac/2003.html" xr:uid="{00000000-0004-0000-1200-000085000000}"/>
    <hyperlink ref="B80" r:id="rId135" display="http://www.sports-reference.com/cfb/schools/eastern-michigan/2003.html" xr:uid="{00000000-0004-0000-1200-000086000000}"/>
    <hyperlink ref="C80" r:id="rId136" display="http://www.sports-reference.com/cfb/conferences/mac/2003.html" xr:uid="{00000000-0004-0000-1200-000087000000}"/>
    <hyperlink ref="B81" r:id="rId137" display="http://www.sports-reference.com/cfb/schools/central-michigan/2003.html" xr:uid="{00000000-0004-0000-1200-000088000000}"/>
    <hyperlink ref="C81" r:id="rId138" display="http://www.sports-reference.com/cfb/conferences/mac/2003.html" xr:uid="{00000000-0004-0000-1200-000089000000}"/>
    <hyperlink ref="B84" r:id="rId139" display="http://www.sports-reference.com/cfb/schools/utah/2003.html" xr:uid="{00000000-0004-0000-1200-00008A000000}"/>
    <hyperlink ref="C84" r:id="rId140" display="http://www.sports-reference.com/cfb/conferences/mwc/2003.html" xr:uid="{00000000-0004-0000-1200-00008B000000}"/>
    <hyperlink ref="B85" r:id="rId141" display="http://www.sports-reference.com/cfb/schools/new-mexico/2003.html" xr:uid="{00000000-0004-0000-1200-00008C000000}"/>
    <hyperlink ref="C85" r:id="rId142" display="http://www.sports-reference.com/cfb/conferences/mwc/2003.html" xr:uid="{00000000-0004-0000-1200-00008D000000}"/>
    <hyperlink ref="B86" r:id="rId143" display="http://www.sports-reference.com/cfb/schools/colorado-state/2003.html" xr:uid="{00000000-0004-0000-1200-00008E000000}"/>
    <hyperlink ref="C86" r:id="rId144" display="http://www.sports-reference.com/cfb/conferences/mwc/2003.html" xr:uid="{00000000-0004-0000-1200-00008F000000}"/>
    <hyperlink ref="B87" r:id="rId145" display="http://www.sports-reference.com/cfb/schools/air-force/2003.html" xr:uid="{00000000-0004-0000-1200-000090000000}"/>
    <hyperlink ref="C87" r:id="rId146" display="http://www.sports-reference.com/cfb/conferences/mwc/2003.html" xr:uid="{00000000-0004-0000-1200-000091000000}"/>
    <hyperlink ref="B88" r:id="rId147" display="http://www.sports-reference.com/cfb/schools/san-diego-state/2003.html" xr:uid="{00000000-0004-0000-1200-000092000000}"/>
    <hyperlink ref="C88" r:id="rId148" display="http://www.sports-reference.com/cfb/conferences/mwc/2003.html" xr:uid="{00000000-0004-0000-1200-000093000000}"/>
    <hyperlink ref="B89" r:id="rId149" display="http://www.sports-reference.com/cfb/schools/brigham-young/2003.html" xr:uid="{00000000-0004-0000-1200-000094000000}"/>
    <hyperlink ref="C89" r:id="rId150" display="http://www.sports-reference.com/cfb/conferences/mwc/2003.html" xr:uid="{00000000-0004-0000-1200-000095000000}"/>
    <hyperlink ref="B90" r:id="rId151" display="http://www.sports-reference.com/cfb/schools/nevada-las-vegas/2003.html" xr:uid="{00000000-0004-0000-1200-000096000000}"/>
    <hyperlink ref="C90" r:id="rId152" display="http://www.sports-reference.com/cfb/conferences/mwc/2003.html" xr:uid="{00000000-0004-0000-1200-000097000000}"/>
    <hyperlink ref="B91" r:id="rId153" display="http://www.sports-reference.com/cfb/schools/wyoming/2003.html" xr:uid="{00000000-0004-0000-1200-000098000000}"/>
    <hyperlink ref="C91" r:id="rId154" display="http://www.sports-reference.com/cfb/conferences/mwc/2003.html" xr:uid="{00000000-0004-0000-1200-000099000000}"/>
    <hyperlink ref="B94" r:id="rId155" display="http://www.sports-reference.com/cfb/schools/southern-california/2003.html" xr:uid="{00000000-0004-0000-1200-00009A000000}"/>
    <hyperlink ref="C94" r:id="rId156" display="http://www.sports-reference.com/cfb/conferences/pac-10/2003.html" xr:uid="{00000000-0004-0000-1200-00009B000000}"/>
    <hyperlink ref="B95" r:id="rId157" display="http://www.sports-reference.com/cfb/schools/washington-state/2003.html" xr:uid="{00000000-0004-0000-1200-00009C000000}"/>
    <hyperlink ref="C95" r:id="rId158" display="http://www.sports-reference.com/cfb/conferences/pac-10/2003.html" xr:uid="{00000000-0004-0000-1200-00009D000000}"/>
    <hyperlink ref="B96" r:id="rId159" display="http://www.sports-reference.com/cfb/schools/oregon/2003.html" xr:uid="{00000000-0004-0000-1200-00009E000000}"/>
    <hyperlink ref="C96" r:id="rId160" display="http://www.sports-reference.com/cfb/conferences/pac-10/2003.html" xr:uid="{00000000-0004-0000-1200-00009F000000}"/>
    <hyperlink ref="B97" r:id="rId161" display="http://www.sports-reference.com/cfb/schools/california/2003.html" xr:uid="{00000000-0004-0000-1200-0000A0000000}"/>
    <hyperlink ref="C97" r:id="rId162" display="http://www.sports-reference.com/cfb/conferences/pac-10/2003.html" xr:uid="{00000000-0004-0000-1200-0000A1000000}"/>
    <hyperlink ref="B98" r:id="rId163" display="http://www.sports-reference.com/cfb/schools/oregon-state/2003.html" xr:uid="{00000000-0004-0000-1200-0000A2000000}"/>
    <hyperlink ref="C98" r:id="rId164" display="http://www.sports-reference.com/cfb/conferences/pac-10/2003.html" xr:uid="{00000000-0004-0000-1200-0000A3000000}"/>
    <hyperlink ref="B99" r:id="rId165" display="http://www.sports-reference.com/cfb/schools/washington/2003.html" xr:uid="{00000000-0004-0000-1200-0000A4000000}"/>
    <hyperlink ref="C99" r:id="rId166" display="http://www.sports-reference.com/cfb/conferences/pac-10/2003.html" xr:uid="{00000000-0004-0000-1200-0000A5000000}"/>
    <hyperlink ref="B100" r:id="rId167" display="http://www.sports-reference.com/cfb/schools/ucla/2003.html" xr:uid="{00000000-0004-0000-1200-0000A6000000}"/>
    <hyperlink ref="C100" r:id="rId168" display="http://www.sports-reference.com/cfb/conferences/pac-10/2003.html" xr:uid="{00000000-0004-0000-1200-0000A7000000}"/>
    <hyperlink ref="B101" r:id="rId169" display="http://www.sports-reference.com/cfb/schools/arizona-state/2003.html" xr:uid="{00000000-0004-0000-1200-0000A8000000}"/>
    <hyperlink ref="C101" r:id="rId170" display="http://www.sports-reference.com/cfb/conferences/pac-10/2003.html" xr:uid="{00000000-0004-0000-1200-0000A9000000}"/>
    <hyperlink ref="B102" r:id="rId171" display="http://www.sports-reference.com/cfb/schools/stanford/2003.html" xr:uid="{00000000-0004-0000-1200-0000AA000000}"/>
    <hyperlink ref="C102" r:id="rId172" display="http://www.sports-reference.com/cfb/conferences/pac-10/2003.html" xr:uid="{00000000-0004-0000-1200-0000AB000000}"/>
    <hyperlink ref="B103" r:id="rId173" display="http://www.sports-reference.com/cfb/schools/arizona/2003.html" xr:uid="{00000000-0004-0000-1200-0000AC000000}"/>
    <hyperlink ref="C103" r:id="rId174" display="http://www.sports-reference.com/cfb/conferences/pac-10/2003.html" xr:uid="{00000000-0004-0000-1200-0000AD000000}"/>
    <hyperlink ref="B106" r:id="rId175" display="http://www.sports-reference.com/cfb/schools/georgia/2003.html" xr:uid="{00000000-0004-0000-1200-0000AE000000}"/>
    <hyperlink ref="C106" r:id="rId176" display="http://www.sports-reference.com/cfb/conferences/sec/2003.html" xr:uid="{00000000-0004-0000-1200-0000AF000000}"/>
    <hyperlink ref="B107" r:id="rId177" display="http://www.sports-reference.com/cfb/schools/tennessee/2003.html" xr:uid="{00000000-0004-0000-1200-0000B0000000}"/>
    <hyperlink ref="C107" r:id="rId178" display="http://www.sports-reference.com/cfb/conferences/sec/2003.html" xr:uid="{00000000-0004-0000-1200-0000B1000000}"/>
    <hyperlink ref="B108" r:id="rId179" display="http://www.sports-reference.com/cfb/schools/florida/2003.html" xr:uid="{00000000-0004-0000-1200-0000B2000000}"/>
    <hyperlink ref="C108" r:id="rId180" display="http://www.sports-reference.com/cfb/conferences/sec/2003.html" xr:uid="{00000000-0004-0000-1200-0000B3000000}"/>
    <hyperlink ref="B109" r:id="rId181" display="http://www.sports-reference.com/cfb/schools/south-carolina/2003.html" xr:uid="{00000000-0004-0000-1200-0000B4000000}"/>
    <hyperlink ref="C109" r:id="rId182" display="http://www.sports-reference.com/cfb/conferences/sec/2003.html" xr:uid="{00000000-0004-0000-1200-0000B5000000}"/>
    <hyperlink ref="B110" r:id="rId183" display="http://www.sports-reference.com/cfb/schools/kentucky/2003.html" xr:uid="{00000000-0004-0000-1200-0000B6000000}"/>
    <hyperlink ref="C110" r:id="rId184" display="http://www.sports-reference.com/cfb/conferences/sec/2003.html" xr:uid="{00000000-0004-0000-1200-0000B7000000}"/>
    <hyperlink ref="B111" r:id="rId185" display="http://www.sports-reference.com/cfb/schools/vanderbilt/2003.html" xr:uid="{00000000-0004-0000-1200-0000B8000000}"/>
    <hyperlink ref="C111" r:id="rId186" display="http://www.sports-reference.com/cfb/conferences/sec/2003.html" xr:uid="{00000000-0004-0000-1200-0000B9000000}"/>
    <hyperlink ref="B112" r:id="rId187" display="http://www.sports-reference.com/cfb/schools/louisiana-state/2003.html" xr:uid="{00000000-0004-0000-1200-0000BA000000}"/>
    <hyperlink ref="C112" r:id="rId188" display="http://www.sports-reference.com/cfb/conferences/sec/2003.html" xr:uid="{00000000-0004-0000-1200-0000BB000000}"/>
    <hyperlink ref="B113" r:id="rId189" display="http://www.sports-reference.com/cfb/schools/mississippi/2003.html" xr:uid="{00000000-0004-0000-1200-0000BC000000}"/>
    <hyperlink ref="C113" r:id="rId190" display="http://www.sports-reference.com/cfb/conferences/sec/2003.html" xr:uid="{00000000-0004-0000-1200-0000BD000000}"/>
    <hyperlink ref="B114" r:id="rId191" display="http://www.sports-reference.com/cfb/schools/auburn/2003.html" xr:uid="{00000000-0004-0000-1200-0000BE000000}"/>
    <hyperlink ref="C114" r:id="rId192" display="http://www.sports-reference.com/cfb/conferences/sec/2003.html" xr:uid="{00000000-0004-0000-1200-0000BF000000}"/>
    <hyperlink ref="B115" r:id="rId193" display="http://www.sports-reference.com/cfb/schools/arkansas/2003.html" xr:uid="{00000000-0004-0000-1200-0000C0000000}"/>
    <hyperlink ref="C115" r:id="rId194" display="http://www.sports-reference.com/cfb/conferences/sec/2003.html" xr:uid="{00000000-0004-0000-1200-0000C1000000}"/>
    <hyperlink ref="B116" r:id="rId195" display="http://www.sports-reference.com/cfb/schools/alabama/2003.html" xr:uid="{00000000-0004-0000-1200-0000C2000000}"/>
    <hyperlink ref="C116" r:id="rId196" display="http://www.sports-reference.com/cfb/conferences/sec/2003.html" xr:uid="{00000000-0004-0000-1200-0000C3000000}"/>
    <hyperlink ref="B117" r:id="rId197" display="http://www.sports-reference.com/cfb/schools/mississippi-state/2003.html" xr:uid="{00000000-0004-0000-1200-0000C4000000}"/>
    <hyperlink ref="C117" r:id="rId198" display="http://www.sports-reference.com/cfb/conferences/sec/2003.html" xr:uid="{00000000-0004-0000-1200-0000C5000000}"/>
    <hyperlink ref="B120" r:id="rId199" display="http://www.sports-reference.com/cfb/schools/north-texas/2003.html" xr:uid="{00000000-0004-0000-1200-0000C6000000}"/>
    <hyperlink ref="C120" r:id="rId200" display="http://www.sports-reference.com/cfb/conferences/sun-belt/2003.html" xr:uid="{00000000-0004-0000-1200-0000C7000000}"/>
    <hyperlink ref="B121" r:id="rId201" display="http://www.sports-reference.com/cfb/schools/louisiana-lafayette/2003.html" xr:uid="{00000000-0004-0000-1200-0000C8000000}"/>
    <hyperlink ref="C121" r:id="rId202" display="http://www.sports-reference.com/cfb/conferences/sun-belt/2003.html" xr:uid="{00000000-0004-0000-1200-0000C9000000}"/>
    <hyperlink ref="B122" r:id="rId203" display="http://www.sports-reference.com/cfb/schools/arkansas-state/2003.html" xr:uid="{00000000-0004-0000-1200-0000CA000000}"/>
    <hyperlink ref="C122" r:id="rId204" display="http://www.sports-reference.com/cfb/conferences/sun-belt/2003.html" xr:uid="{00000000-0004-0000-1200-0000CB000000}"/>
    <hyperlink ref="B123" r:id="rId205" display="http://www.sports-reference.com/cfb/schools/middle-tennessee-state/2003.html" xr:uid="{00000000-0004-0000-1200-0000CC000000}"/>
    <hyperlink ref="C123" r:id="rId206" display="http://www.sports-reference.com/cfb/conferences/sun-belt/2003.html" xr:uid="{00000000-0004-0000-1200-0000CD000000}"/>
    <hyperlink ref="B124" r:id="rId207" display="http://www.sports-reference.com/cfb/schools/utah-state/2003.html" xr:uid="{00000000-0004-0000-1200-0000CE000000}"/>
    <hyperlink ref="C124" r:id="rId208" display="http://www.sports-reference.com/cfb/conferences/sun-belt/2003.html" xr:uid="{00000000-0004-0000-1200-0000CF000000}"/>
    <hyperlink ref="B125" r:id="rId209" display="http://www.sports-reference.com/cfb/schools/idaho/2003.html" xr:uid="{00000000-0004-0000-1200-0000D0000000}"/>
    <hyperlink ref="C125" r:id="rId210" display="http://www.sports-reference.com/cfb/conferences/sun-belt/2003.html" xr:uid="{00000000-0004-0000-1200-0000D1000000}"/>
    <hyperlink ref="B126" r:id="rId211" display="http://www.sports-reference.com/cfb/schools/new-mexico-state/2003.html" xr:uid="{00000000-0004-0000-1200-0000D2000000}"/>
    <hyperlink ref="C126" r:id="rId212" display="http://www.sports-reference.com/cfb/conferences/sun-belt/2003.html" xr:uid="{00000000-0004-0000-1200-0000D3000000}"/>
    <hyperlink ref="B127" r:id="rId213" display="http://www.sports-reference.com/cfb/schools/louisiana-monroe/2003.html" xr:uid="{00000000-0004-0000-1200-0000D4000000}"/>
    <hyperlink ref="C127" r:id="rId214" display="http://www.sports-reference.com/cfb/conferences/sun-belt/2003.html" xr:uid="{00000000-0004-0000-1200-0000D5000000}"/>
    <hyperlink ref="B130" r:id="rId215" display="http://www.sports-reference.com/cfb/schools/boise-state/2003.html" xr:uid="{00000000-0004-0000-1200-0000D6000000}"/>
    <hyperlink ref="C130" r:id="rId216" display="http://www.sports-reference.com/cfb/conferences/wac/2003.html" xr:uid="{00000000-0004-0000-1200-0000D7000000}"/>
    <hyperlink ref="B131" r:id="rId217" display="http://www.sports-reference.com/cfb/schools/fresno-state/2003.html" xr:uid="{00000000-0004-0000-1200-0000D8000000}"/>
    <hyperlink ref="C131" r:id="rId218" display="http://www.sports-reference.com/cfb/conferences/wac/2003.html" xr:uid="{00000000-0004-0000-1200-0000D9000000}"/>
    <hyperlink ref="B132" r:id="rId219" display="http://www.sports-reference.com/cfb/schools/tulsa/2003.html" xr:uid="{00000000-0004-0000-1200-0000DA000000}"/>
    <hyperlink ref="C132" r:id="rId220" display="http://www.sports-reference.com/cfb/conferences/wac/2003.html" xr:uid="{00000000-0004-0000-1200-0000DB000000}"/>
    <hyperlink ref="B133" r:id="rId221" display="http://www.sports-reference.com/cfb/schools/hawaii/2003.html" xr:uid="{00000000-0004-0000-1200-0000DC000000}"/>
    <hyperlink ref="C133" r:id="rId222" display="http://www.sports-reference.com/cfb/conferences/wac/2003.html" xr:uid="{00000000-0004-0000-1200-0000DD000000}"/>
    <hyperlink ref="B134" r:id="rId223" display="http://www.sports-reference.com/cfb/schools/rice/2003.html" xr:uid="{00000000-0004-0000-1200-0000DE000000}"/>
    <hyperlink ref="C134" r:id="rId224" display="http://www.sports-reference.com/cfb/conferences/wac/2003.html" xr:uid="{00000000-0004-0000-1200-0000DF000000}"/>
    <hyperlink ref="B135" r:id="rId225" display="http://www.sports-reference.com/cfb/schools/nevada/2003.html" xr:uid="{00000000-0004-0000-1200-0000E0000000}"/>
    <hyperlink ref="C135" r:id="rId226" display="http://www.sports-reference.com/cfb/conferences/wac/2003.html" xr:uid="{00000000-0004-0000-1200-0000E1000000}"/>
    <hyperlink ref="B136" r:id="rId227" display="http://www.sports-reference.com/cfb/schools/louisiana-tech/2003.html" xr:uid="{00000000-0004-0000-1200-0000E2000000}"/>
    <hyperlink ref="C136" r:id="rId228" display="http://www.sports-reference.com/cfb/conferences/wac/2003.html" xr:uid="{00000000-0004-0000-1200-0000E3000000}"/>
    <hyperlink ref="B137" r:id="rId229" display="http://www.sports-reference.com/cfb/schools/san-jose-state/2003.html" xr:uid="{00000000-0004-0000-1200-0000E4000000}"/>
    <hyperlink ref="C137" r:id="rId230" display="http://www.sports-reference.com/cfb/conferences/wac/2003.html" xr:uid="{00000000-0004-0000-1200-0000E5000000}"/>
    <hyperlink ref="B138" r:id="rId231" display="http://www.sports-reference.com/cfb/schools/texas-el-paso/2003.html" xr:uid="{00000000-0004-0000-1200-0000E6000000}"/>
    <hyperlink ref="C138" r:id="rId232" display="http://www.sports-reference.com/cfb/conferences/wac/2003.html" xr:uid="{00000000-0004-0000-1200-0000E7000000}"/>
    <hyperlink ref="B139" r:id="rId233" display="http://www.sports-reference.com/cfb/schools/southern-methodist/2003.html" xr:uid="{00000000-0004-0000-1200-0000E8000000}"/>
    <hyperlink ref="C139" r:id="rId234" display="http://www.sports-reference.com/cfb/conferences/wac/2003.html" xr:uid="{00000000-0004-0000-1200-0000E9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Recruits</vt:lpstr>
      <vt:lpstr>Wins by Year</vt:lpstr>
      <vt:lpstr>Names</vt:lpstr>
      <vt:lpstr>Wins</vt:lpstr>
      <vt:lpstr>2016</vt:lpstr>
      <vt:lpstr>Conferences</vt:lpstr>
      <vt:lpstr>Data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Spencer Baucke</dc:creator>
  <cp:lastModifiedBy>Spencer Bauke</cp:lastModifiedBy>
  <dcterms:created xsi:type="dcterms:W3CDTF">2016-11-06T19:10:06Z</dcterms:created>
  <dcterms:modified xsi:type="dcterms:W3CDTF">2019-07-29T13:42:27Z</dcterms:modified>
</cp:coreProperties>
</file>